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BEFD708B-295C-46E7-8628-0D146E463F37}" xr6:coauthVersionLast="47" xr6:coauthVersionMax="47" xr10:uidLastSave="{00000000-0000-0000-0000-000000000000}"/>
  <bookViews>
    <workbookView xWindow="-110" yWindow="-110" windowWidth="19420" windowHeight="11760" tabRatio="857" firstSheet="9" activeTab="17" xr2:uid="{00000000-000D-0000-FFFF-FFFF00000000}"/>
  </bookViews>
  <sheets>
    <sheet name="Sprint Qual" sheetId="14" r:id="rId1"/>
    <sheet name="Sprint" sheetId="15" r:id="rId2"/>
    <sheet name="Sprint_Trueskill" sheetId="24" r:id="rId3"/>
    <sheet name="OM-Scratch" sheetId="5" r:id="rId4"/>
    <sheet name="OM-Tempo" sheetId="6" r:id="rId5"/>
    <sheet name="OM-Elimination" sheetId="7" r:id="rId6"/>
    <sheet name="OM-Points" sheetId="8" r:id="rId7"/>
    <sheet name="500m TT Dashboard" sheetId="20" r:id="rId8"/>
    <sheet name="500TT Pivot" sheetId="22" r:id="rId9"/>
    <sheet name="500tt comparison" sheetId="23" r:id="rId10"/>
    <sheet name="500m Time Trial" sheetId="1" r:id="rId11"/>
    <sheet name="Team Pursuit" sheetId="12" r:id="rId12"/>
    <sheet name="Madison" sheetId="4" r:id="rId13"/>
    <sheet name="Individual Pursuit" sheetId="3" r:id="rId14"/>
    <sheet name="Scratch" sheetId="11" r:id="rId15"/>
    <sheet name="Points" sheetId="9" r:id="rId16"/>
    <sheet name="Elimination Race" sheetId="2" r:id="rId17"/>
    <sheet name="Riders" sheetId="10" r:id="rId18"/>
    <sheet name="Team Sprint" sheetId="16" r:id="rId19"/>
    <sheet name="Keirin" sheetId="13" r:id="rId20"/>
  </sheets>
  <definedNames>
    <definedName name="_xlnm._FilterDatabase" localSheetId="10" hidden="1">'500m Time Trial'!$A$1:$O$69</definedName>
    <definedName name="_xlnm._FilterDatabase" localSheetId="16" hidden="1">'Elimination Race'!$A$1:$L$186</definedName>
    <definedName name="_xlnm._FilterDatabase" localSheetId="19" hidden="1">Keirin!$A$1:$K$3942</definedName>
    <definedName name="_xlnm._FilterDatabase" localSheetId="12" hidden="1">Madison!$A$1:$AA$289</definedName>
    <definedName name="_xlnm._FilterDatabase" localSheetId="5" hidden="1">'OM-Elimination'!$A$1:$P$430</definedName>
    <definedName name="_xlnm._FilterDatabase" localSheetId="6" hidden="1">'OM-Points'!$A$1:$Y$444</definedName>
    <definedName name="_xlnm._FilterDatabase" localSheetId="3" hidden="1">'OM-Scratch'!$A$1:$J$444</definedName>
    <definedName name="_xlnm._FilterDatabase" localSheetId="4" hidden="1">'OM-Tempo'!$A$1:$AM$437</definedName>
    <definedName name="_xlnm._FilterDatabase" localSheetId="17" hidden="1">Riders!$A$1:$D$355</definedName>
    <definedName name="_xlnm._FilterDatabase" localSheetId="1" hidden="1">Sprint!$A$1:$S$1043</definedName>
    <definedName name="_xlnm._FilterDatabase" localSheetId="0" hidden="1">'Sprint Qual'!$A$1:$L$605</definedName>
    <definedName name="_xlnm._FilterDatabase" localSheetId="2" hidden="1">Sprint_Trueskill!$A$1:$N$1699</definedName>
    <definedName name="_xlnm._FilterDatabase" localSheetId="11" hidden="1">'Team Pursuit'!$A$1:$AX$433</definedName>
    <definedName name="_xlnm._FilterDatabase" localSheetId="18" hidden="1">'Team Sprint'!$A$1:$V$161</definedName>
  </definedNames>
  <calcPr calcId="191028"/>
  <pivotCaches>
    <pivotCache cacheId="5" r:id="rId21"/>
    <pivotCache cacheId="6" r:id="rId2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" i="24" l="1"/>
  <c r="N4" i="24"/>
  <c r="N5" i="24"/>
  <c r="N6" i="24"/>
  <c r="N7" i="24"/>
  <c r="N8" i="24"/>
  <c r="N9" i="24"/>
  <c r="N10" i="24"/>
  <c r="N11" i="24"/>
  <c r="N12" i="24"/>
  <c r="N13" i="24"/>
  <c r="N14" i="24"/>
  <c r="N15" i="24"/>
  <c r="N16" i="24"/>
  <c r="N17" i="24"/>
  <c r="N18" i="24"/>
  <c r="N19" i="24"/>
  <c r="N20" i="24"/>
  <c r="N21" i="24"/>
  <c r="N22" i="24"/>
  <c r="N23" i="24"/>
  <c r="N24" i="24"/>
  <c r="N25" i="24"/>
  <c r="N26" i="24"/>
  <c r="N27" i="24"/>
  <c r="N28" i="24"/>
  <c r="N29" i="24"/>
  <c r="N30" i="24"/>
  <c r="N31" i="24"/>
  <c r="N32" i="24"/>
  <c r="N33" i="24"/>
  <c r="N34" i="24"/>
  <c r="N35" i="24"/>
  <c r="N36" i="24"/>
  <c r="N37" i="24"/>
  <c r="N38" i="24"/>
  <c r="N39" i="24"/>
  <c r="N40" i="24"/>
  <c r="N41" i="24"/>
  <c r="N42" i="24"/>
  <c r="N43" i="24"/>
  <c r="N44" i="24"/>
  <c r="N45" i="24"/>
  <c r="N46" i="24"/>
  <c r="N47" i="24"/>
  <c r="N48" i="24"/>
  <c r="N49" i="24"/>
  <c r="N58" i="24"/>
  <c r="N59" i="24"/>
  <c r="N60" i="24"/>
  <c r="N61" i="24"/>
  <c r="N66" i="24"/>
  <c r="N67" i="24"/>
  <c r="N50" i="24"/>
  <c r="N51" i="24"/>
  <c r="N52" i="24"/>
  <c r="N53" i="24"/>
  <c r="N54" i="24"/>
  <c r="N55" i="24"/>
  <c r="N56" i="24"/>
  <c r="N57" i="24"/>
  <c r="N62" i="24"/>
  <c r="N63" i="24"/>
  <c r="N64" i="24"/>
  <c r="N65" i="24"/>
  <c r="N70" i="24"/>
  <c r="N71" i="24"/>
  <c r="N72" i="24"/>
  <c r="N73" i="24"/>
  <c r="N74" i="24"/>
  <c r="N75" i="24"/>
  <c r="N76" i="24"/>
  <c r="N77" i="24"/>
  <c r="N78" i="24"/>
  <c r="N80" i="24"/>
  <c r="N81" i="24"/>
  <c r="N82" i="24"/>
  <c r="N83" i="24"/>
  <c r="N84" i="24"/>
  <c r="N85" i="24"/>
  <c r="N86" i="24"/>
  <c r="N87" i="24"/>
  <c r="N88" i="24"/>
  <c r="N89" i="24"/>
  <c r="N90" i="24"/>
  <c r="N91" i="24"/>
  <c r="N92" i="24"/>
  <c r="N93" i="24"/>
  <c r="N94" i="24"/>
  <c r="N95" i="24"/>
  <c r="N96" i="24"/>
  <c r="N97" i="24"/>
  <c r="N98" i="24"/>
  <c r="N99" i="24"/>
  <c r="N100" i="24"/>
  <c r="N101" i="24"/>
  <c r="N102" i="24"/>
  <c r="N103" i="24"/>
  <c r="N104" i="24"/>
  <c r="N105" i="24"/>
  <c r="N106" i="24"/>
  <c r="N107" i="24"/>
  <c r="N108" i="24"/>
  <c r="N109" i="24"/>
  <c r="N110" i="24"/>
  <c r="N111" i="24"/>
  <c r="N112" i="24"/>
  <c r="N113" i="24"/>
  <c r="N114" i="24"/>
  <c r="N115" i="24"/>
  <c r="N116" i="24"/>
  <c r="N117" i="24"/>
  <c r="N118" i="24"/>
  <c r="N119" i="24"/>
  <c r="N120" i="24"/>
  <c r="N121" i="24"/>
  <c r="N130" i="24"/>
  <c r="N131" i="24"/>
  <c r="N132" i="24"/>
  <c r="N133" i="24"/>
  <c r="N140" i="24"/>
  <c r="N141" i="24"/>
  <c r="N142" i="24"/>
  <c r="N143" i="24"/>
  <c r="N122" i="24"/>
  <c r="N123" i="24"/>
  <c r="N124" i="24"/>
  <c r="N125" i="24"/>
  <c r="N126" i="24"/>
  <c r="N127" i="24"/>
  <c r="N128" i="24"/>
  <c r="N129" i="24"/>
  <c r="N134" i="24"/>
  <c r="N135" i="24"/>
  <c r="N136" i="24"/>
  <c r="N137" i="24"/>
  <c r="N138" i="24"/>
  <c r="N139" i="24"/>
  <c r="N144" i="24"/>
  <c r="N145" i="24"/>
  <c r="N146" i="24"/>
  <c r="N147" i="24"/>
  <c r="N148" i="24"/>
  <c r="N149" i="24"/>
  <c r="N150" i="24"/>
  <c r="N151" i="24"/>
  <c r="N152" i="24"/>
  <c r="N153" i="24"/>
  <c r="N154" i="24"/>
  <c r="N155" i="24"/>
  <c r="N156" i="24"/>
  <c r="N157" i="24"/>
  <c r="N158" i="24"/>
  <c r="N159" i="24"/>
  <c r="N160" i="24"/>
  <c r="N161" i="24"/>
  <c r="N162" i="24"/>
  <c r="N163" i="24"/>
  <c r="N164" i="24"/>
  <c r="N165" i="24"/>
  <c r="N166" i="24"/>
  <c r="N167" i="24"/>
  <c r="N168" i="24"/>
  <c r="N169" i="24"/>
  <c r="N170" i="24"/>
  <c r="N171" i="24"/>
  <c r="N172" i="24"/>
  <c r="N173" i="24"/>
  <c r="N174" i="24"/>
  <c r="N175" i="24"/>
  <c r="N176" i="24"/>
  <c r="N177" i="24"/>
  <c r="N178" i="24"/>
  <c r="N180" i="24"/>
  <c r="N181" i="24"/>
  <c r="N182" i="24"/>
  <c r="N183" i="24"/>
  <c r="N184" i="24"/>
  <c r="N185" i="24"/>
  <c r="N186" i="24"/>
  <c r="N187" i="24"/>
  <c r="N188" i="24"/>
  <c r="N189" i="24"/>
  <c r="N190" i="24"/>
  <c r="N191" i="24"/>
  <c r="N192" i="24"/>
  <c r="N193" i="24"/>
  <c r="N194" i="24"/>
  <c r="N195" i="24"/>
  <c r="N196" i="24"/>
  <c r="N197" i="24"/>
  <c r="N206" i="24"/>
  <c r="N207" i="24"/>
  <c r="N208" i="24"/>
  <c r="N209" i="24"/>
  <c r="N214" i="24"/>
  <c r="N215" i="24"/>
  <c r="N216" i="24"/>
  <c r="N217" i="24"/>
  <c r="N198" i="24"/>
  <c r="N199" i="24"/>
  <c r="N200" i="24"/>
  <c r="N201" i="24"/>
  <c r="N202" i="24"/>
  <c r="N203" i="24"/>
  <c r="N204" i="24"/>
  <c r="N205" i="24"/>
  <c r="N210" i="24"/>
  <c r="N211" i="24"/>
  <c r="N212" i="24"/>
  <c r="N213" i="24"/>
  <c r="N218" i="24"/>
  <c r="N219" i="24"/>
  <c r="N220" i="24"/>
  <c r="N221" i="24"/>
  <c r="N222" i="24"/>
  <c r="N223" i="24"/>
  <c r="N224" i="24"/>
  <c r="N225" i="24"/>
  <c r="N226" i="24"/>
  <c r="N227" i="24"/>
  <c r="N228" i="24"/>
  <c r="N229" i="24"/>
  <c r="N230" i="24"/>
  <c r="N231" i="24"/>
  <c r="N232" i="24"/>
  <c r="N233" i="24"/>
  <c r="N234" i="24"/>
  <c r="N235" i="24"/>
  <c r="N236" i="24"/>
  <c r="N237" i="24"/>
  <c r="N238" i="24"/>
  <c r="N239" i="24"/>
  <c r="N240" i="24"/>
  <c r="N241" i="24"/>
  <c r="N242" i="24"/>
  <c r="N243" i="24"/>
  <c r="N244" i="24"/>
  <c r="N245" i="24"/>
  <c r="N246" i="24"/>
  <c r="N247" i="24"/>
  <c r="N248" i="24"/>
  <c r="N249" i="24"/>
  <c r="N250" i="24"/>
  <c r="N251" i="24"/>
  <c r="N252" i="24"/>
  <c r="N253" i="24"/>
  <c r="N254" i="24"/>
  <c r="N255" i="24"/>
  <c r="N256" i="24"/>
  <c r="N257" i="24"/>
  <c r="N258" i="24"/>
  <c r="N259" i="24"/>
  <c r="N260" i="24"/>
  <c r="N261" i="24"/>
  <c r="N270" i="24"/>
  <c r="N271" i="24"/>
  <c r="N272" i="24"/>
  <c r="N273" i="24"/>
  <c r="N278" i="24"/>
  <c r="N279" i="24"/>
  <c r="N280" i="24"/>
  <c r="N281" i="24"/>
  <c r="N262" i="24"/>
  <c r="N263" i="24"/>
  <c r="N264" i="24"/>
  <c r="N265" i="24"/>
  <c r="N266" i="24"/>
  <c r="N267" i="24"/>
  <c r="N268" i="24"/>
  <c r="N269" i="24"/>
  <c r="N274" i="24"/>
  <c r="N275" i="24"/>
  <c r="N276" i="24"/>
  <c r="N277" i="24"/>
  <c r="N282" i="24"/>
  <c r="N283" i="24"/>
  <c r="N284" i="24"/>
  <c r="N285" i="24"/>
  <c r="N286" i="24"/>
  <c r="N287" i="24"/>
  <c r="N288" i="24"/>
  <c r="N289" i="24"/>
  <c r="N290" i="24"/>
  <c r="N291" i="24"/>
  <c r="N292" i="24"/>
  <c r="N293" i="24"/>
  <c r="N294" i="24"/>
  <c r="N295" i="24"/>
  <c r="N296" i="24"/>
  <c r="N297" i="24"/>
  <c r="N298" i="24"/>
  <c r="N299" i="24"/>
  <c r="N300" i="24"/>
  <c r="N301" i="24"/>
  <c r="N302" i="24"/>
  <c r="N303" i="24"/>
  <c r="N304" i="24"/>
  <c r="N305" i="24"/>
  <c r="N306" i="24"/>
  <c r="N307" i="24"/>
  <c r="N308" i="24"/>
  <c r="N309" i="24"/>
  <c r="N310" i="24"/>
  <c r="N311" i="24"/>
  <c r="N312" i="24"/>
  <c r="N313" i="24"/>
  <c r="N314" i="24"/>
  <c r="N315" i="24"/>
  <c r="N316" i="24"/>
  <c r="N318" i="24"/>
  <c r="N319" i="24"/>
  <c r="N320" i="24"/>
  <c r="N321" i="24"/>
  <c r="N322" i="24"/>
  <c r="N323" i="24"/>
  <c r="N324" i="24"/>
  <c r="N325" i="24"/>
  <c r="N326" i="24"/>
  <c r="N327" i="24"/>
  <c r="N328" i="24"/>
  <c r="N329" i="24"/>
  <c r="N330" i="24"/>
  <c r="N331" i="24"/>
  <c r="N332" i="24"/>
  <c r="N333" i="24"/>
  <c r="N334" i="24"/>
  <c r="N335" i="24"/>
  <c r="N346" i="24"/>
  <c r="N347" i="24"/>
  <c r="N348" i="24"/>
  <c r="N349" i="24"/>
  <c r="N356" i="24"/>
  <c r="N357" i="24"/>
  <c r="N358" i="24"/>
  <c r="N359" i="24"/>
  <c r="N336" i="24"/>
  <c r="N337" i="24"/>
  <c r="N338" i="24"/>
  <c r="N339" i="24"/>
  <c r="N340" i="24"/>
  <c r="N341" i="24"/>
  <c r="N342" i="24"/>
  <c r="N343" i="24"/>
  <c r="N344" i="24"/>
  <c r="N345" i="24"/>
  <c r="N350" i="24"/>
  <c r="N351" i="24"/>
  <c r="N352" i="24"/>
  <c r="N353" i="24"/>
  <c r="N354" i="24"/>
  <c r="N355" i="24"/>
  <c r="N360" i="24"/>
  <c r="N361" i="24"/>
  <c r="N362" i="24"/>
  <c r="N363" i="24"/>
  <c r="N364" i="24"/>
  <c r="N365" i="24"/>
  <c r="N366" i="24"/>
  <c r="N367" i="24"/>
  <c r="N368" i="24"/>
  <c r="N369" i="24"/>
  <c r="N370" i="24"/>
  <c r="N371" i="24"/>
  <c r="N372" i="24"/>
  <c r="N373" i="24"/>
  <c r="N374" i="24"/>
  <c r="N375" i="24"/>
  <c r="N376" i="24"/>
  <c r="N377" i="24"/>
  <c r="N378" i="24"/>
  <c r="N379" i="24"/>
  <c r="N380" i="24"/>
  <c r="N381" i="24"/>
  <c r="N382" i="24"/>
  <c r="N383" i="24"/>
  <c r="N384" i="24"/>
  <c r="N385" i="24"/>
  <c r="N386" i="24"/>
  <c r="N387" i="24"/>
  <c r="N388" i="24"/>
  <c r="N389" i="24"/>
  <c r="N390" i="24"/>
  <c r="N391" i="24"/>
  <c r="N392" i="24"/>
  <c r="N393" i="24"/>
  <c r="N394" i="24"/>
  <c r="N395" i="24"/>
  <c r="N396" i="24"/>
  <c r="N398" i="24"/>
  <c r="N399" i="24"/>
  <c r="N400" i="24"/>
  <c r="N401" i="24"/>
  <c r="N402" i="24"/>
  <c r="N403" i="24"/>
  <c r="N404" i="24"/>
  <c r="N405" i="24"/>
  <c r="N406" i="24"/>
  <c r="N407" i="24"/>
  <c r="N408" i="24"/>
  <c r="N409" i="24"/>
  <c r="N410" i="24"/>
  <c r="N411" i="24"/>
  <c r="N420" i="24"/>
  <c r="N421" i="24"/>
  <c r="N422" i="24"/>
  <c r="N423" i="24"/>
  <c r="N428" i="24"/>
  <c r="N429" i="24"/>
  <c r="N430" i="24"/>
  <c r="N431" i="24"/>
  <c r="N412" i="24"/>
  <c r="N413" i="24"/>
  <c r="N414" i="24"/>
  <c r="N415" i="24"/>
  <c r="N416" i="24"/>
  <c r="N417" i="24"/>
  <c r="N418" i="24"/>
  <c r="N419" i="24"/>
  <c r="N424" i="24"/>
  <c r="N425" i="24"/>
  <c r="N426" i="24"/>
  <c r="N427" i="24"/>
  <c r="N432" i="24"/>
  <c r="N433" i="24"/>
  <c r="N434" i="24"/>
  <c r="N435" i="24"/>
  <c r="N436" i="24"/>
  <c r="N437" i="24"/>
  <c r="N438" i="24"/>
  <c r="N439" i="24"/>
  <c r="N440" i="24"/>
  <c r="N441" i="24"/>
  <c r="N442" i="24"/>
  <c r="N443" i="24"/>
  <c r="N444" i="24"/>
  <c r="N445" i="24"/>
  <c r="N446" i="24"/>
  <c r="N447" i="24"/>
  <c r="N448" i="24"/>
  <c r="N449" i="24"/>
  <c r="N450" i="24"/>
  <c r="N451" i="24"/>
  <c r="N452" i="24"/>
  <c r="N453" i="24"/>
  <c r="N454" i="24"/>
  <c r="N455" i="24"/>
  <c r="N456" i="24"/>
  <c r="N457" i="24"/>
  <c r="N458" i="24"/>
  <c r="N459" i="24"/>
  <c r="N460" i="24"/>
  <c r="N461" i="24"/>
  <c r="N462" i="24"/>
  <c r="N463" i="24"/>
  <c r="N464" i="24"/>
  <c r="N465" i="24"/>
  <c r="N466" i="24"/>
  <c r="N467" i="24"/>
  <c r="N468" i="24"/>
  <c r="N469" i="24"/>
  <c r="N470" i="24"/>
  <c r="N471" i="24"/>
  <c r="N472" i="24"/>
  <c r="N474" i="24"/>
  <c r="N475" i="24"/>
  <c r="N476" i="24"/>
  <c r="N477" i="24"/>
  <c r="N478" i="24"/>
  <c r="N479" i="24"/>
  <c r="N480" i="24"/>
  <c r="N481" i="24"/>
  <c r="N482" i="24"/>
  <c r="N483" i="24"/>
  <c r="N494" i="24"/>
  <c r="N495" i="24"/>
  <c r="N496" i="24"/>
  <c r="N497" i="24"/>
  <c r="N502" i="24"/>
  <c r="N503" i="24"/>
  <c r="N504" i="24"/>
  <c r="N505" i="24"/>
  <c r="N484" i="24"/>
  <c r="N485" i="24"/>
  <c r="N486" i="24"/>
  <c r="N487" i="24"/>
  <c r="N488" i="24"/>
  <c r="N489" i="24"/>
  <c r="N490" i="24"/>
  <c r="N491" i="24"/>
  <c r="N492" i="24"/>
  <c r="N493" i="24"/>
  <c r="N498" i="24"/>
  <c r="N499" i="24"/>
  <c r="N500" i="24"/>
  <c r="N501" i="24"/>
  <c r="N506" i="24"/>
  <c r="N507" i="24"/>
  <c r="N508" i="24"/>
  <c r="N509" i="24"/>
  <c r="N510" i="24"/>
  <c r="N511" i="24"/>
  <c r="N512" i="24"/>
  <c r="N513" i="24"/>
  <c r="N514" i="24"/>
  <c r="N515" i="24"/>
  <c r="N516" i="24"/>
  <c r="N517" i="24"/>
  <c r="N518" i="24"/>
  <c r="N519" i="24"/>
  <c r="N520" i="24"/>
  <c r="N521" i="24"/>
  <c r="N522" i="24"/>
  <c r="N523" i="24"/>
  <c r="N524" i="24"/>
  <c r="N525" i="24"/>
  <c r="N526" i="24"/>
  <c r="N527" i="24"/>
  <c r="N528" i="24"/>
  <c r="N529" i="24"/>
  <c r="N530" i="24"/>
  <c r="N531" i="24"/>
  <c r="N532" i="24"/>
  <c r="N533" i="24"/>
  <c r="N534" i="24"/>
  <c r="N535" i="24"/>
  <c r="N536" i="24"/>
  <c r="N537" i="24"/>
  <c r="N538" i="24"/>
  <c r="N539" i="24"/>
  <c r="N540" i="24"/>
  <c r="N541" i="24"/>
  <c r="N542" i="24"/>
  <c r="N543" i="24"/>
  <c r="N544" i="24"/>
  <c r="N545" i="24"/>
  <c r="N546" i="24"/>
  <c r="N547" i="24"/>
  <c r="N548" i="24"/>
  <c r="N549" i="24"/>
  <c r="N550" i="24"/>
  <c r="N551" i="24"/>
  <c r="N552" i="24"/>
  <c r="N553" i="24"/>
  <c r="N554" i="24"/>
  <c r="N555" i="24"/>
  <c r="N556" i="24"/>
  <c r="N557" i="24"/>
  <c r="N566" i="24"/>
  <c r="N567" i="24"/>
  <c r="N568" i="24"/>
  <c r="N569" i="24"/>
  <c r="N574" i="24"/>
  <c r="N575" i="24"/>
  <c r="N576" i="24"/>
  <c r="N577" i="24"/>
  <c r="N558" i="24"/>
  <c r="N559" i="24"/>
  <c r="N560" i="24"/>
  <c r="N561" i="24"/>
  <c r="N562" i="24"/>
  <c r="N563" i="24"/>
  <c r="N564" i="24"/>
  <c r="N565" i="24"/>
  <c r="N570" i="24"/>
  <c r="N571" i="24"/>
  <c r="N572" i="24"/>
  <c r="N573" i="24"/>
  <c r="N578" i="24"/>
  <c r="N579" i="24"/>
  <c r="N580" i="24"/>
  <c r="N581" i="24"/>
  <c r="N582" i="24"/>
  <c r="N583" i="24"/>
  <c r="N584" i="24"/>
  <c r="N585" i="24"/>
  <c r="N586" i="24"/>
  <c r="N587" i="24"/>
  <c r="N588" i="24"/>
  <c r="N589" i="24"/>
  <c r="N590" i="24"/>
  <c r="N591" i="24"/>
  <c r="N592" i="24"/>
  <c r="N593" i="24"/>
  <c r="N594" i="24"/>
  <c r="N595" i="24"/>
  <c r="N596" i="24"/>
  <c r="N597" i="24"/>
  <c r="N598" i="24"/>
  <c r="N599" i="24"/>
  <c r="N600" i="24"/>
  <c r="N601" i="24"/>
  <c r="N602" i="24"/>
  <c r="N603" i="24"/>
  <c r="N604" i="24"/>
  <c r="N605" i="24"/>
  <c r="N606" i="24"/>
  <c r="N607" i="24"/>
  <c r="N608" i="24"/>
  <c r="N609" i="24"/>
  <c r="N610" i="24"/>
  <c r="N611" i="24"/>
  <c r="N612" i="24"/>
  <c r="N613" i="24"/>
  <c r="N614" i="24"/>
  <c r="N615" i="24"/>
  <c r="N616" i="24"/>
  <c r="N617" i="24"/>
  <c r="N618" i="24"/>
  <c r="N619" i="24"/>
  <c r="N620" i="24"/>
  <c r="N621" i="24"/>
  <c r="N622" i="24"/>
  <c r="N623" i="24"/>
  <c r="N624" i="24"/>
  <c r="N625" i="24"/>
  <c r="N626" i="24"/>
  <c r="N627" i="24"/>
  <c r="N628" i="24"/>
  <c r="N629" i="24"/>
  <c r="N638" i="24"/>
  <c r="N639" i="24"/>
  <c r="N640" i="24"/>
  <c r="N641" i="24"/>
  <c r="N648" i="24"/>
  <c r="N649" i="24"/>
  <c r="N650" i="24"/>
  <c r="N651" i="24"/>
  <c r="N630" i="24"/>
  <c r="N631" i="24"/>
  <c r="N632" i="24"/>
  <c r="N633" i="24"/>
  <c r="N634" i="24"/>
  <c r="N635" i="24"/>
  <c r="N636" i="24"/>
  <c r="N637" i="24"/>
  <c r="N642" i="24"/>
  <c r="N643" i="24"/>
  <c r="N644" i="24"/>
  <c r="N645" i="24"/>
  <c r="N646" i="24"/>
  <c r="N647" i="24"/>
  <c r="N652" i="24"/>
  <c r="N653" i="24"/>
  <c r="N654" i="24"/>
  <c r="N655" i="24"/>
  <c r="N656" i="24"/>
  <c r="N657" i="24"/>
  <c r="N658" i="24"/>
  <c r="N659" i="24"/>
  <c r="N660" i="24"/>
  <c r="N661" i="24"/>
  <c r="N662" i="24"/>
  <c r="N663" i="24"/>
  <c r="N666" i="24"/>
  <c r="N667" i="24"/>
  <c r="N672" i="24"/>
  <c r="N673" i="24"/>
  <c r="N674" i="24"/>
  <c r="N675" i="24"/>
  <c r="N676" i="24"/>
  <c r="N677" i="24"/>
  <c r="N678" i="24"/>
  <c r="N679" i="24"/>
  <c r="N680" i="24"/>
  <c r="N681" i="24"/>
  <c r="N682" i="24"/>
  <c r="N683" i="24"/>
  <c r="N684" i="24"/>
  <c r="N685" i="24"/>
  <c r="N686" i="24"/>
  <c r="N687" i="24"/>
  <c r="N688" i="24"/>
  <c r="N689" i="24"/>
  <c r="N690" i="24"/>
  <c r="N691" i="24"/>
  <c r="N692" i="24"/>
  <c r="N693" i="24"/>
  <c r="N694" i="24"/>
  <c r="N695" i="24"/>
  <c r="N696" i="24"/>
  <c r="N697" i="24"/>
  <c r="N698" i="24"/>
  <c r="N699" i="24"/>
  <c r="N700" i="24"/>
  <c r="N701" i="24"/>
  <c r="N702" i="24"/>
  <c r="N703" i="24"/>
  <c r="N704" i="24"/>
  <c r="N705" i="24"/>
  <c r="N718" i="24"/>
  <c r="N719" i="24"/>
  <c r="N720" i="24"/>
  <c r="N721" i="24"/>
  <c r="N728" i="24"/>
  <c r="N729" i="24"/>
  <c r="N730" i="24"/>
  <c r="N731" i="24"/>
  <c r="N706" i="24"/>
  <c r="N707" i="24"/>
  <c r="N708" i="24"/>
  <c r="N709" i="24"/>
  <c r="N710" i="24"/>
  <c r="N711" i="24"/>
  <c r="N712" i="24"/>
  <c r="N713" i="24"/>
  <c r="N714" i="24"/>
  <c r="N715" i="24"/>
  <c r="N716" i="24"/>
  <c r="N717" i="24"/>
  <c r="N722" i="24"/>
  <c r="N723" i="24"/>
  <c r="N724" i="24"/>
  <c r="N725" i="24"/>
  <c r="N732" i="24"/>
  <c r="N733" i="24"/>
  <c r="N734" i="24"/>
  <c r="N735" i="24"/>
  <c r="N726" i="24"/>
  <c r="N727" i="24"/>
  <c r="N736" i="24"/>
  <c r="N737" i="24"/>
  <c r="N738" i="24"/>
  <c r="N739" i="24"/>
  <c r="N740" i="24"/>
  <c r="N741" i="24"/>
  <c r="N742" i="24"/>
  <c r="N743" i="24"/>
  <c r="N744" i="24"/>
  <c r="N745" i="24"/>
  <c r="N746" i="24"/>
  <c r="N747" i="24"/>
  <c r="N748" i="24"/>
  <c r="N749" i="24"/>
  <c r="N750" i="24"/>
  <c r="N751" i="24"/>
  <c r="N752" i="24"/>
  <c r="N753" i="24"/>
  <c r="N754" i="24"/>
  <c r="N755" i="24"/>
  <c r="N756" i="24"/>
  <c r="N757" i="24"/>
  <c r="N758" i="24"/>
  <c r="N759" i="24"/>
  <c r="N760" i="24"/>
  <c r="N761" i="24"/>
  <c r="N762" i="24"/>
  <c r="N763" i="24"/>
  <c r="N764" i="24"/>
  <c r="N765" i="24"/>
  <c r="N766" i="24"/>
  <c r="N767" i="24"/>
  <c r="N768" i="24"/>
  <c r="N769" i="24"/>
  <c r="N770" i="24"/>
  <c r="N771" i="24"/>
  <c r="N772" i="24"/>
  <c r="N773" i="24"/>
  <c r="N774" i="24"/>
  <c r="N775" i="24"/>
  <c r="N776" i="24"/>
  <c r="N777" i="24"/>
  <c r="N778" i="24"/>
  <c r="N779" i="24"/>
  <c r="N780" i="24"/>
  <c r="N781" i="24"/>
  <c r="N782" i="24"/>
  <c r="N783" i="24"/>
  <c r="N784" i="24"/>
  <c r="N785" i="24"/>
  <c r="N794" i="24"/>
  <c r="N795" i="24"/>
  <c r="N796" i="24"/>
  <c r="N797" i="24"/>
  <c r="N802" i="24"/>
  <c r="N803" i="24"/>
  <c r="N804" i="24"/>
  <c r="N805" i="24"/>
  <c r="N786" i="24"/>
  <c r="N787" i="24"/>
  <c r="N788" i="24"/>
  <c r="N789" i="24"/>
  <c r="N790" i="24"/>
  <c r="N791" i="24"/>
  <c r="N792" i="24"/>
  <c r="N793" i="24"/>
  <c r="N798" i="24"/>
  <c r="N799" i="24"/>
  <c r="N800" i="24"/>
  <c r="N801" i="24"/>
  <c r="N806" i="24"/>
  <c r="N807" i="24"/>
  <c r="N808" i="24"/>
  <c r="N809" i="24"/>
  <c r="N810" i="24"/>
  <c r="N811" i="24"/>
  <c r="N812" i="24"/>
  <c r="N813" i="24"/>
  <c r="N814" i="24"/>
  <c r="N815" i="24"/>
  <c r="N816" i="24"/>
  <c r="N817" i="24"/>
  <c r="N818" i="24"/>
  <c r="N819" i="24"/>
  <c r="N820" i="24"/>
  <c r="N821" i="24"/>
  <c r="N822" i="24"/>
  <c r="N823" i="24"/>
  <c r="N824" i="24"/>
  <c r="N825" i="24"/>
  <c r="N826" i="24"/>
  <c r="N827" i="24"/>
  <c r="N828" i="24"/>
  <c r="N829" i="24"/>
  <c r="N830" i="24"/>
  <c r="N831" i="24"/>
  <c r="N832" i="24"/>
  <c r="N833" i="24"/>
  <c r="N834" i="24"/>
  <c r="N835" i="24"/>
  <c r="N836" i="24"/>
  <c r="N837" i="24"/>
  <c r="N838" i="24"/>
  <c r="N839" i="24"/>
  <c r="N840" i="24"/>
  <c r="N841" i="24"/>
  <c r="N842" i="24"/>
  <c r="N843" i="24"/>
  <c r="N844" i="24"/>
  <c r="N845" i="24"/>
  <c r="N858" i="24"/>
  <c r="N859" i="24"/>
  <c r="N860" i="24"/>
  <c r="N861" i="24"/>
  <c r="N866" i="24"/>
  <c r="N867" i="24"/>
  <c r="N868" i="24"/>
  <c r="N869" i="24"/>
  <c r="N846" i="24"/>
  <c r="N847" i="24"/>
  <c r="N848" i="24"/>
  <c r="N849" i="24"/>
  <c r="N850" i="24"/>
  <c r="N851" i="24"/>
  <c r="N852" i="24"/>
  <c r="N853" i="24"/>
  <c r="N854" i="24"/>
  <c r="N855" i="24"/>
  <c r="N856" i="24"/>
  <c r="N857" i="24"/>
  <c r="N862" i="24"/>
  <c r="N863" i="24"/>
  <c r="N864" i="24"/>
  <c r="N865" i="24"/>
  <c r="N870" i="24"/>
  <c r="N871" i="24"/>
  <c r="N872" i="24"/>
  <c r="N873" i="24"/>
  <c r="N874" i="24"/>
  <c r="N875" i="24"/>
  <c r="N876" i="24"/>
  <c r="N877" i="24"/>
  <c r="N878" i="24"/>
  <c r="N879" i="24"/>
  <c r="N880" i="24"/>
  <c r="N881" i="24"/>
  <c r="N882" i="24"/>
  <c r="N883" i="24"/>
  <c r="N884" i="24"/>
  <c r="N885" i="24"/>
  <c r="N886" i="24"/>
  <c r="N887" i="24"/>
  <c r="N888" i="24"/>
  <c r="N889" i="24"/>
  <c r="N890" i="24"/>
  <c r="N891" i="24"/>
  <c r="N892" i="24"/>
  <c r="N893" i="24"/>
  <c r="N894" i="24"/>
  <c r="N895" i="24"/>
  <c r="N896" i="24"/>
  <c r="N897" i="24"/>
  <c r="N898" i="24"/>
  <c r="N899" i="24"/>
  <c r="N900" i="24"/>
  <c r="N901" i="24"/>
  <c r="N902" i="24"/>
  <c r="N903" i="24"/>
  <c r="N904" i="24"/>
  <c r="N905" i="24"/>
  <c r="N906" i="24"/>
  <c r="N907" i="24"/>
  <c r="N908" i="24"/>
  <c r="N909" i="24"/>
  <c r="N910" i="24"/>
  <c r="N911" i="24"/>
  <c r="N912" i="24"/>
  <c r="N913" i="24"/>
  <c r="N914" i="24"/>
  <c r="N915" i="24"/>
  <c r="N916" i="24"/>
  <c r="N917" i="24"/>
  <c r="N918" i="24"/>
  <c r="N919" i="24"/>
  <c r="N920" i="24"/>
  <c r="N921" i="24"/>
  <c r="N922" i="24"/>
  <c r="N923" i="24"/>
  <c r="N932" i="24"/>
  <c r="N933" i="24"/>
  <c r="N934" i="24"/>
  <c r="N935" i="24"/>
  <c r="N942" i="24"/>
  <c r="N943" i="24"/>
  <c r="N944" i="24"/>
  <c r="N945" i="24"/>
  <c r="N924" i="24"/>
  <c r="N925" i="24"/>
  <c r="N926" i="24"/>
  <c r="N927" i="24"/>
  <c r="N928" i="24"/>
  <c r="N929" i="24"/>
  <c r="N930" i="24"/>
  <c r="N931" i="24"/>
  <c r="N936" i="24"/>
  <c r="N937" i="24"/>
  <c r="N938" i="24"/>
  <c r="N939" i="24"/>
  <c r="N940" i="24"/>
  <c r="N941" i="24"/>
  <c r="N946" i="24"/>
  <c r="N947" i="24"/>
  <c r="N948" i="24"/>
  <c r="N949" i="24"/>
  <c r="N950" i="24"/>
  <c r="N951" i="24"/>
  <c r="N952" i="24"/>
  <c r="N953" i="24"/>
  <c r="N954" i="24"/>
  <c r="N955" i="24"/>
  <c r="N956" i="24"/>
  <c r="N957" i="24"/>
  <c r="N958" i="24"/>
  <c r="N959" i="24"/>
  <c r="N960" i="24"/>
  <c r="N961" i="24"/>
  <c r="N962" i="24"/>
  <c r="N963" i="24"/>
  <c r="N964" i="24"/>
  <c r="N965" i="24"/>
  <c r="N976" i="24"/>
  <c r="N977" i="24"/>
  <c r="N978" i="24"/>
  <c r="N979" i="24"/>
  <c r="N984" i="24"/>
  <c r="N985" i="24"/>
  <c r="N986" i="24"/>
  <c r="N987" i="24"/>
  <c r="N966" i="24"/>
  <c r="N967" i="24"/>
  <c r="N968" i="24"/>
  <c r="N969" i="24"/>
  <c r="N970" i="24"/>
  <c r="N971" i="24"/>
  <c r="N972" i="24"/>
  <c r="N973" i="24"/>
  <c r="N974" i="24"/>
  <c r="N975" i="24"/>
  <c r="N980" i="24"/>
  <c r="N981" i="24"/>
  <c r="N982" i="24"/>
  <c r="N983" i="24"/>
  <c r="N988" i="24"/>
  <c r="N989" i="24"/>
  <c r="N990" i="24"/>
  <c r="N991" i="24"/>
  <c r="N992" i="24"/>
  <c r="N993" i="24"/>
  <c r="N994" i="24"/>
  <c r="N995" i="24"/>
  <c r="N996" i="24"/>
  <c r="N997" i="24"/>
  <c r="N998" i="24"/>
  <c r="N999" i="24"/>
  <c r="N1000" i="24"/>
  <c r="N1001" i="24"/>
  <c r="N1002" i="24"/>
  <c r="N1003" i="24"/>
  <c r="N1004" i="24"/>
  <c r="N1005" i="24"/>
  <c r="N1006" i="24"/>
  <c r="N1007" i="24"/>
  <c r="N1018" i="24"/>
  <c r="N1019" i="24"/>
  <c r="N1020" i="24"/>
  <c r="N1021" i="24"/>
  <c r="N1026" i="24"/>
  <c r="N1027" i="24"/>
  <c r="N1028" i="24"/>
  <c r="N1029" i="24"/>
  <c r="N1008" i="24"/>
  <c r="N1009" i="24"/>
  <c r="N1010" i="24"/>
  <c r="N1011" i="24"/>
  <c r="N1012" i="24"/>
  <c r="N1013" i="24"/>
  <c r="N1014" i="24"/>
  <c r="N1015" i="24"/>
  <c r="N1016" i="24"/>
  <c r="N1017" i="24"/>
  <c r="N1022" i="24"/>
  <c r="N1023" i="24"/>
  <c r="N1024" i="24"/>
  <c r="N1025" i="24"/>
  <c r="N1030" i="24"/>
  <c r="N1031" i="24"/>
  <c r="N1032" i="24"/>
  <c r="N1033" i="24"/>
  <c r="N1034" i="24"/>
  <c r="N1035" i="24"/>
  <c r="N1036" i="24"/>
  <c r="N1037" i="24"/>
  <c r="N1038" i="24"/>
  <c r="N1039" i="24"/>
  <c r="N1040" i="24"/>
  <c r="N1041" i="24"/>
  <c r="N1042" i="24"/>
  <c r="N1043" i="24"/>
  <c r="N1044" i="24"/>
  <c r="N1045" i="24"/>
  <c r="N1046" i="24"/>
  <c r="N1047" i="24"/>
  <c r="N1048" i="24"/>
  <c r="N1049" i="24"/>
  <c r="N1050" i="24"/>
  <c r="N1051" i="24"/>
  <c r="N1052" i="24"/>
  <c r="N1053" i="24"/>
  <c r="N1054" i="24"/>
  <c r="N1055" i="24"/>
  <c r="N1056" i="24"/>
  <c r="N1057" i="24"/>
  <c r="N1058" i="24"/>
  <c r="N1059" i="24"/>
  <c r="N1060" i="24"/>
  <c r="N1061" i="24"/>
  <c r="N1062" i="24"/>
  <c r="N1063" i="24"/>
  <c r="N1064" i="24"/>
  <c r="N1065" i="24"/>
  <c r="N1066" i="24"/>
  <c r="N1067" i="24"/>
  <c r="N1068" i="24"/>
  <c r="N1069" i="24"/>
  <c r="N1070" i="24"/>
  <c r="N1071" i="24"/>
  <c r="N1072" i="24"/>
  <c r="N1073" i="24"/>
  <c r="N1074" i="24"/>
  <c r="N1075" i="24"/>
  <c r="N1076" i="24"/>
  <c r="N1077" i="24"/>
  <c r="N1078" i="24"/>
  <c r="N1079" i="24"/>
  <c r="N1080" i="24"/>
  <c r="N1081" i="24"/>
  <c r="N1082" i="24"/>
  <c r="N1083" i="24"/>
  <c r="N1084" i="24"/>
  <c r="N1085" i="24"/>
  <c r="N1086" i="24"/>
  <c r="N1087" i="24"/>
  <c r="N1088" i="24"/>
  <c r="N1089" i="24"/>
  <c r="N1090" i="24"/>
  <c r="N1091" i="24"/>
  <c r="N1092" i="24"/>
  <c r="N1093" i="24"/>
  <c r="N1094" i="24"/>
  <c r="N1095" i="24"/>
  <c r="N1096" i="24"/>
  <c r="N1097" i="24"/>
  <c r="N1098" i="24"/>
  <c r="N1099" i="24"/>
  <c r="N1100" i="24"/>
  <c r="N1101" i="24"/>
  <c r="N1102" i="24"/>
  <c r="N1103" i="24"/>
  <c r="N1104" i="24"/>
  <c r="N1105" i="24"/>
  <c r="N1106" i="24"/>
  <c r="N1107" i="24"/>
  <c r="N1108" i="24"/>
  <c r="N1109" i="24"/>
  <c r="N1110" i="24"/>
  <c r="N1111" i="24"/>
  <c r="N1112" i="24"/>
  <c r="N1113" i="24"/>
  <c r="N1114" i="24"/>
  <c r="N1115" i="24"/>
  <c r="N1116" i="24"/>
  <c r="N1117" i="24"/>
  <c r="N1118" i="24"/>
  <c r="N1119" i="24"/>
  <c r="N1120" i="24"/>
  <c r="N1121" i="24"/>
  <c r="N1122" i="24"/>
  <c r="N1123" i="24"/>
  <c r="N1124" i="24"/>
  <c r="N1125" i="24"/>
  <c r="N1126" i="24"/>
  <c r="N1127" i="24"/>
  <c r="N1128" i="24"/>
  <c r="N1129" i="24"/>
  <c r="N1130" i="24"/>
  <c r="N1131" i="24"/>
  <c r="N1132" i="24"/>
  <c r="N1133" i="24"/>
  <c r="N1134" i="24"/>
  <c r="N1135" i="24"/>
  <c r="N1136" i="24"/>
  <c r="N1137" i="24"/>
  <c r="N1138" i="24"/>
  <c r="N1139" i="24"/>
  <c r="N1146" i="24"/>
  <c r="N1147" i="24"/>
  <c r="N1148" i="24"/>
  <c r="N1149" i="24"/>
  <c r="N1140" i="24"/>
  <c r="N1141" i="24"/>
  <c r="N1142" i="24"/>
  <c r="N1143" i="24"/>
  <c r="N1144" i="24"/>
  <c r="N1145" i="24"/>
  <c r="N1150" i="24"/>
  <c r="N1151" i="24"/>
  <c r="N1152" i="24"/>
  <c r="N1153" i="24"/>
  <c r="N1154" i="24"/>
  <c r="N1155" i="24"/>
  <c r="N1156" i="24"/>
  <c r="N1157" i="24"/>
  <c r="N1158" i="24"/>
  <c r="N1159" i="24"/>
  <c r="N1160" i="24"/>
  <c r="N1161" i="24"/>
  <c r="N1162" i="24"/>
  <c r="N1163" i="24"/>
  <c r="N1164" i="24"/>
  <c r="N1165" i="24"/>
  <c r="N1166" i="24"/>
  <c r="N1167" i="24"/>
  <c r="N1168" i="24"/>
  <c r="N1169" i="24"/>
  <c r="N1178" i="24"/>
  <c r="N1179" i="24"/>
  <c r="N1180" i="24"/>
  <c r="N1181" i="24"/>
  <c r="N1188" i="24"/>
  <c r="N1189" i="24"/>
  <c r="N1190" i="24"/>
  <c r="N1191" i="24"/>
  <c r="N1170" i="24"/>
  <c r="N1171" i="24"/>
  <c r="N1172" i="24"/>
  <c r="N1173" i="24"/>
  <c r="N1174" i="24"/>
  <c r="N1175" i="24"/>
  <c r="N1176" i="24"/>
  <c r="N1177" i="24"/>
  <c r="N1182" i="24"/>
  <c r="N1183" i="24"/>
  <c r="N1184" i="24"/>
  <c r="N1185" i="24"/>
  <c r="N1186" i="24"/>
  <c r="N1192" i="24"/>
  <c r="N1193" i="24"/>
  <c r="N1194" i="24"/>
  <c r="N1195" i="24"/>
  <c r="N1196" i="24"/>
  <c r="N1197" i="24"/>
  <c r="N1198" i="24"/>
  <c r="N1199" i="24"/>
  <c r="N1200" i="24"/>
  <c r="N1201" i="24"/>
  <c r="N1202" i="24"/>
  <c r="N1204" i="24"/>
  <c r="N1205" i="24"/>
  <c r="N1206" i="24"/>
  <c r="N1207" i="24"/>
  <c r="N1208" i="24"/>
  <c r="N1209" i="24"/>
  <c r="N1210" i="24"/>
  <c r="N1211" i="24"/>
  <c r="N1212" i="24"/>
  <c r="N1213" i="24"/>
  <c r="N1214" i="24"/>
  <c r="N1215" i="24"/>
  <c r="N1216" i="24"/>
  <c r="N1217" i="24"/>
  <c r="N1218" i="24"/>
  <c r="N1219" i="24"/>
  <c r="N1220" i="24"/>
  <c r="N1221" i="24"/>
  <c r="N1222" i="24"/>
  <c r="N1223" i="24"/>
  <c r="N1224" i="24"/>
  <c r="N1225" i="24"/>
  <c r="N1226" i="24"/>
  <c r="N1227" i="24"/>
  <c r="N1228" i="24"/>
  <c r="N1229" i="24"/>
  <c r="N1230" i="24"/>
  <c r="N1231" i="24"/>
  <c r="N1232" i="24"/>
  <c r="N1233" i="24"/>
  <c r="N1234" i="24"/>
  <c r="N1235" i="24"/>
  <c r="N1246" i="24"/>
  <c r="N1247" i="24"/>
  <c r="N1248" i="24"/>
  <c r="N1249" i="24"/>
  <c r="N1254" i="24"/>
  <c r="N1255" i="24"/>
  <c r="N1256" i="24"/>
  <c r="N1257" i="24"/>
  <c r="N1236" i="24"/>
  <c r="N1237" i="24"/>
  <c r="N1238" i="24"/>
  <c r="N1239" i="24"/>
  <c r="N1240" i="24"/>
  <c r="N1241" i="24"/>
  <c r="N1242" i="24"/>
  <c r="N1243" i="24"/>
  <c r="N1244" i="24"/>
  <c r="N1245" i="24"/>
  <c r="N1250" i="24"/>
  <c r="N1251" i="24"/>
  <c r="N1252" i="24"/>
  <c r="N1253" i="24"/>
  <c r="N1258" i="24"/>
  <c r="N1259" i="24"/>
  <c r="N1260" i="24"/>
  <c r="N1261" i="24"/>
  <c r="N1262" i="24"/>
  <c r="N1263" i="24"/>
  <c r="N1264" i="24"/>
  <c r="N1265" i="24"/>
  <c r="N1266" i="24"/>
  <c r="N1267" i="24"/>
  <c r="N1268" i="24"/>
  <c r="N1269" i="24"/>
  <c r="N1270" i="24"/>
  <c r="N1271" i="24"/>
  <c r="N1272" i="24"/>
  <c r="N1273" i="24"/>
  <c r="N1274" i="24"/>
  <c r="N1275" i="24"/>
  <c r="N1276" i="24"/>
  <c r="N1277" i="24"/>
  <c r="N1278" i="24"/>
  <c r="N1279" i="24"/>
  <c r="N1280" i="24"/>
  <c r="N1281" i="24"/>
  <c r="N1282" i="24"/>
  <c r="N1283" i="24"/>
  <c r="N1284" i="24"/>
  <c r="N1285" i="24"/>
  <c r="N1286" i="24"/>
  <c r="N1287" i="24"/>
  <c r="N1288" i="24"/>
  <c r="N1289" i="24"/>
  <c r="N1290" i="24"/>
  <c r="N1291" i="24"/>
  <c r="N1292" i="24"/>
  <c r="N1293" i="24"/>
  <c r="N1294" i="24"/>
  <c r="N1295" i="24"/>
  <c r="N1296" i="24"/>
  <c r="N1297" i="24"/>
  <c r="N1298" i="24"/>
  <c r="N1299" i="24"/>
  <c r="N1300" i="24"/>
  <c r="N1301" i="24"/>
  <c r="N1302" i="24"/>
  <c r="N1303" i="24"/>
  <c r="N1304" i="24"/>
  <c r="N1305" i="24"/>
  <c r="N1306" i="24"/>
  <c r="N1307" i="24"/>
  <c r="N1316" i="24"/>
  <c r="N1317" i="24"/>
  <c r="N1318" i="24"/>
  <c r="N1319" i="24"/>
  <c r="N1324" i="24"/>
  <c r="N1325" i="24"/>
  <c r="N1326" i="24"/>
  <c r="N1327" i="24"/>
  <c r="N1308" i="24"/>
  <c r="N1309" i="24"/>
  <c r="N1310" i="24"/>
  <c r="N1311" i="24"/>
  <c r="N1312" i="24"/>
  <c r="N1313" i="24"/>
  <c r="N1314" i="24"/>
  <c r="N1315" i="24"/>
  <c r="N1320" i="24"/>
  <c r="N1321" i="24"/>
  <c r="N1322" i="24"/>
  <c r="N1323" i="24"/>
  <c r="N1328" i="24"/>
  <c r="N1329" i="24"/>
  <c r="N1330" i="24"/>
  <c r="N1331" i="24"/>
  <c r="N1332" i="24"/>
  <c r="N1333" i="24"/>
  <c r="N1334" i="24"/>
  <c r="N1335" i="24"/>
  <c r="N1336" i="24"/>
  <c r="N1337" i="24"/>
  <c r="N1338" i="24"/>
  <c r="N1339" i="24"/>
  <c r="N1340" i="24"/>
  <c r="N1341" i="24"/>
  <c r="N1342" i="24"/>
  <c r="N1343" i="24"/>
  <c r="N1344" i="24"/>
  <c r="N1345" i="24"/>
  <c r="N1346" i="24"/>
  <c r="N1347" i="24"/>
  <c r="N1348" i="24"/>
  <c r="N1349" i="24"/>
  <c r="N1350" i="24"/>
  <c r="N1351" i="24"/>
  <c r="N1352" i="24"/>
  <c r="N1353" i="24"/>
  <c r="N1354" i="24"/>
  <c r="N1355" i="24"/>
  <c r="N1356" i="24"/>
  <c r="N1357" i="24"/>
  <c r="N1358" i="24"/>
  <c r="N1359" i="24"/>
  <c r="N1360" i="24"/>
  <c r="N1361" i="24"/>
  <c r="N1362" i="24"/>
  <c r="N1363" i="24"/>
  <c r="N1364" i="24"/>
  <c r="N1365" i="24"/>
  <c r="N1366" i="24"/>
  <c r="N1367" i="24"/>
  <c r="N1368" i="24"/>
  <c r="N1369" i="24"/>
  <c r="N1370" i="24"/>
  <c r="N1371" i="24"/>
  <c r="N1372" i="24"/>
  <c r="N1373" i="24"/>
  <c r="N1374" i="24"/>
  <c r="N1375" i="24"/>
  <c r="N1376" i="24"/>
  <c r="N1377" i="24"/>
  <c r="N1390" i="24"/>
  <c r="N1391" i="24"/>
  <c r="N1392" i="24"/>
  <c r="N1393" i="24"/>
  <c r="N1398" i="24"/>
  <c r="N1399" i="24"/>
  <c r="N1400" i="24"/>
  <c r="N1401" i="24"/>
  <c r="N1378" i="24"/>
  <c r="N1379" i="24"/>
  <c r="N1380" i="24"/>
  <c r="N1381" i="24"/>
  <c r="N1382" i="24"/>
  <c r="N1383" i="24"/>
  <c r="N1384" i="24"/>
  <c r="N1385" i="24"/>
  <c r="N1386" i="24"/>
  <c r="N1387" i="24"/>
  <c r="N1388" i="24"/>
  <c r="N1389" i="24"/>
  <c r="N1394" i="24"/>
  <c r="N1395" i="24"/>
  <c r="N1396" i="24"/>
  <c r="N1397" i="24"/>
  <c r="N1402" i="24"/>
  <c r="N1403" i="24"/>
  <c r="N1404" i="24"/>
  <c r="N1405" i="24"/>
  <c r="N1406" i="24"/>
  <c r="N1407" i="24"/>
  <c r="N1408" i="24"/>
  <c r="N1409" i="24"/>
  <c r="N1410" i="24"/>
  <c r="N1411" i="24"/>
  <c r="N1412" i="24"/>
  <c r="N1413" i="24"/>
  <c r="N1414" i="24"/>
  <c r="N1415" i="24"/>
  <c r="N1416" i="24"/>
  <c r="N1417" i="24"/>
  <c r="N1418" i="24"/>
  <c r="N1419" i="24"/>
  <c r="N1420" i="24"/>
  <c r="N1421" i="24"/>
  <c r="N1422" i="24"/>
  <c r="N1423" i="24"/>
  <c r="N1424" i="24"/>
  <c r="N1425" i="24"/>
  <c r="N1426" i="24"/>
  <c r="N1427" i="24"/>
  <c r="N1428" i="24"/>
  <c r="N1429" i="24"/>
  <c r="N1430" i="24"/>
  <c r="N1431" i="24"/>
  <c r="N1432" i="24"/>
  <c r="N1433" i="24"/>
  <c r="N1434" i="24"/>
  <c r="N1435" i="24"/>
  <c r="N1436" i="24"/>
  <c r="N1438" i="24"/>
  <c r="N1439" i="24"/>
  <c r="N1440" i="24"/>
  <c r="N1441" i="24"/>
  <c r="N1442" i="24"/>
  <c r="N1443" i="24"/>
  <c r="N1444" i="24"/>
  <c r="N1445" i="24"/>
  <c r="N1446" i="24"/>
  <c r="N1447" i="24"/>
  <c r="N1448" i="24"/>
  <c r="N1449" i="24"/>
  <c r="N1458" i="24"/>
  <c r="N1460" i="24"/>
  <c r="N1461" i="24"/>
  <c r="N1466" i="24"/>
  <c r="N1467" i="24"/>
  <c r="N1468" i="24"/>
  <c r="N1469" i="24"/>
  <c r="N1450" i="24"/>
  <c r="N1451" i="24"/>
  <c r="N1452" i="24"/>
  <c r="N1453" i="24"/>
  <c r="N1454" i="24"/>
  <c r="N1455" i="24"/>
  <c r="N1456" i="24"/>
  <c r="N1457" i="24"/>
  <c r="N1462" i="24"/>
  <c r="N1463" i="24"/>
  <c r="N1464" i="24"/>
  <c r="N1465" i="24"/>
  <c r="N1470" i="24"/>
  <c r="N1471" i="24"/>
  <c r="N1472" i="24"/>
  <c r="N1473" i="24"/>
  <c r="N1474" i="24"/>
  <c r="N1475" i="24"/>
  <c r="N1476" i="24"/>
  <c r="N1477" i="24"/>
  <c r="N1478" i="24"/>
  <c r="N1479" i="24"/>
  <c r="N1480" i="24"/>
  <c r="N1481" i="24"/>
  <c r="N1482" i="24"/>
  <c r="N1483" i="24"/>
  <c r="N1484" i="24"/>
  <c r="N1485" i="24"/>
  <c r="N1486" i="24"/>
  <c r="N1487" i="24"/>
  <c r="N1488" i="24"/>
  <c r="N1489" i="24"/>
  <c r="N1490" i="24"/>
  <c r="N1491" i="24"/>
  <c r="N1492" i="24"/>
  <c r="N1493" i="24"/>
  <c r="N1494" i="24"/>
  <c r="N1495" i="24"/>
  <c r="N1496" i="24"/>
  <c r="N1497" i="24"/>
  <c r="N1498" i="24"/>
  <c r="N1499" i="24"/>
  <c r="N1500" i="24"/>
  <c r="N1501" i="24"/>
  <c r="N1502" i="24"/>
  <c r="N1503" i="24"/>
  <c r="N1504" i="24"/>
  <c r="N1505" i="24"/>
  <c r="N1506" i="24"/>
  <c r="N1507" i="24"/>
  <c r="N1508" i="24"/>
  <c r="N1509" i="24"/>
  <c r="N1510" i="24"/>
  <c r="N1511" i="24"/>
  <c r="N1512" i="24"/>
  <c r="N1513" i="24"/>
  <c r="N1514" i="24"/>
  <c r="N1515" i="24"/>
  <c r="N1516" i="24"/>
  <c r="N1517" i="24"/>
  <c r="N1518" i="24"/>
  <c r="N1519" i="24"/>
  <c r="N1520" i="24"/>
  <c r="N1521" i="24"/>
  <c r="N1522" i="24"/>
  <c r="N1523" i="24"/>
  <c r="N1532" i="24"/>
  <c r="N1533" i="24"/>
  <c r="N1534" i="24"/>
  <c r="N1535" i="24"/>
  <c r="N1542" i="24"/>
  <c r="N1543" i="24"/>
  <c r="N1544" i="24"/>
  <c r="N1545" i="24"/>
  <c r="N1524" i="24"/>
  <c r="N1525" i="24"/>
  <c r="N1526" i="24"/>
  <c r="N1527" i="24"/>
  <c r="N1528" i="24"/>
  <c r="N1529" i="24"/>
  <c r="N1530" i="24"/>
  <c r="N1531" i="24"/>
  <c r="N1536" i="24"/>
  <c r="N1537" i="24"/>
  <c r="N1538" i="24"/>
  <c r="N1539" i="24"/>
  <c r="N1540" i="24"/>
  <c r="N1541" i="24"/>
  <c r="N1546" i="24"/>
  <c r="N1547" i="24"/>
  <c r="N1548" i="24"/>
  <c r="N1549" i="24"/>
  <c r="N1550" i="24"/>
  <c r="N1551" i="24"/>
  <c r="N1552" i="24"/>
  <c r="N1553" i="24"/>
  <c r="N1554" i="24"/>
  <c r="N1555" i="24"/>
  <c r="N1556" i="24"/>
  <c r="N1557" i="24"/>
  <c r="N1558" i="24"/>
  <c r="N1559" i="24"/>
  <c r="N1560" i="24"/>
  <c r="N1561" i="24"/>
  <c r="N1562" i="24"/>
  <c r="N1563" i="24"/>
  <c r="N1564" i="24"/>
  <c r="N1565" i="24"/>
  <c r="N1566" i="24"/>
  <c r="N1567" i="24"/>
  <c r="N1568" i="24"/>
  <c r="N1569" i="24"/>
  <c r="N1570" i="24"/>
  <c r="N1571" i="24"/>
  <c r="N1572" i="24"/>
  <c r="N1573" i="24"/>
  <c r="N1574" i="24"/>
  <c r="N1575" i="24"/>
  <c r="N1576" i="24"/>
  <c r="N1577" i="24"/>
  <c r="N1578" i="24"/>
  <c r="N1579" i="24"/>
  <c r="N1580" i="24"/>
  <c r="N1581" i="24"/>
  <c r="N1582" i="24"/>
  <c r="N1583" i="24"/>
  <c r="N1584" i="24"/>
  <c r="N1585" i="24"/>
  <c r="N1586" i="24"/>
  <c r="N1587" i="24"/>
  <c r="N1588" i="24"/>
  <c r="N1589" i="24"/>
  <c r="N1590" i="24"/>
  <c r="N1591" i="24"/>
  <c r="N1592" i="24"/>
  <c r="N1593" i="24"/>
  <c r="N1594" i="24"/>
  <c r="N1595" i="24"/>
  <c r="N1596" i="24"/>
  <c r="N1597" i="24"/>
  <c r="N1606" i="24"/>
  <c r="N1607" i="24"/>
  <c r="N1608" i="24"/>
  <c r="N1609" i="24"/>
  <c r="N1616" i="24"/>
  <c r="N1617" i="24"/>
  <c r="N1618" i="24"/>
  <c r="N1619" i="24"/>
  <c r="N1598" i="24"/>
  <c r="N1599" i="24"/>
  <c r="N1600" i="24"/>
  <c r="N1601" i="24"/>
  <c r="N1602" i="24"/>
  <c r="N1603" i="24"/>
  <c r="N1604" i="24"/>
  <c r="N1605" i="24"/>
  <c r="N1610" i="24"/>
  <c r="N1611" i="24"/>
  <c r="N1612" i="24"/>
  <c r="N1613" i="24"/>
  <c r="N1614" i="24"/>
  <c r="N1615" i="24"/>
  <c r="N1620" i="24"/>
  <c r="N1621" i="24"/>
  <c r="N1622" i="24"/>
  <c r="N1623" i="24"/>
  <c r="N1624" i="24"/>
  <c r="N1625" i="24"/>
  <c r="N1626" i="24"/>
  <c r="N1627" i="24"/>
  <c r="N1628" i="24"/>
  <c r="N1629" i="24"/>
  <c r="N1630" i="24"/>
  <c r="N1631" i="24"/>
  <c r="N1632" i="24"/>
  <c r="N1633" i="24"/>
  <c r="N1634" i="24"/>
  <c r="N1635" i="24"/>
  <c r="N1636" i="24"/>
  <c r="N1637" i="24"/>
  <c r="N1638" i="24"/>
  <c r="N1639" i="24"/>
  <c r="N1640" i="24"/>
  <c r="N1641" i="24"/>
  <c r="N1642" i="24"/>
  <c r="N1643" i="24"/>
  <c r="N1644" i="24"/>
  <c r="N1645" i="24"/>
  <c r="N1646" i="24"/>
  <c r="N1647" i="24"/>
  <c r="N1648" i="24"/>
  <c r="N1649" i="24"/>
  <c r="N1650" i="24"/>
  <c r="N1651" i="24"/>
  <c r="N1652" i="24"/>
  <c r="N1653" i="24"/>
  <c r="N1654" i="24"/>
  <c r="N1655" i="24"/>
  <c r="N1656" i="24"/>
  <c r="N1657" i="24"/>
  <c r="N1658" i="24"/>
  <c r="N1659" i="24"/>
  <c r="N1660" i="24"/>
  <c r="N1661" i="24"/>
  <c r="N1662" i="24"/>
  <c r="N1663" i="24"/>
  <c r="N1664" i="24"/>
  <c r="N1665" i="24"/>
  <c r="N1666" i="24"/>
  <c r="N1667" i="24"/>
  <c r="N1668" i="24"/>
  <c r="N1669" i="24"/>
  <c r="N1670" i="24"/>
  <c r="N1671" i="24"/>
  <c r="N1672" i="24"/>
  <c r="N1673" i="24"/>
  <c r="N1684" i="24"/>
  <c r="N1685" i="24"/>
  <c r="N1686" i="24"/>
  <c r="N1687" i="24"/>
  <c r="N1692" i="24"/>
  <c r="N1693" i="24"/>
  <c r="N1694" i="24"/>
  <c r="N1695" i="24"/>
  <c r="N1674" i="24"/>
  <c r="N1675" i="24"/>
  <c r="N1676" i="24"/>
  <c r="N1677" i="24"/>
  <c r="N1678" i="24"/>
  <c r="N1679" i="24"/>
  <c r="N1680" i="24"/>
  <c r="N1681" i="24"/>
  <c r="N1682" i="24"/>
  <c r="N1683" i="24"/>
  <c r="N1688" i="24"/>
  <c r="N1689" i="24"/>
  <c r="N1690" i="24"/>
  <c r="N1691" i="24"/>
  <c r="N1696" i="24"/>
  <c r="N1697" i="24"/>
  <c r="N1698" i="24"/>
  <c r="N1699" i="24"/>
  <c r="N2" i="24"/>
  <c r="J1541" i="24"/>
  <c r="J1540" i="24"/>
  <c r="J1549" i="24"/>
  <c r="J1548" i="24"/>
  <c r="J1547" i="24"/>
  <c r="J1546" i="24"/>
  <c r="J1539" i="24"/>
  <c r="J1538" i="24"/>
  <c r="J1537" i="24"/>
  <c r="J1536" i="24"/>
  <c r="J1531" i="24"/>
  <c r="J1530" i="24"/>
  <c r="J1529" i="24"/>
  <c r="J1528" i="24"/>
  <c r="J1527" i="24"/>
  <c r="J1526" i="24"/>
  <c r="J1525" i="24"/>
  <c r="J1524" i="24"/>
  <c r="J1475" i="24"/>
  <c r="J1474" i="24"/>
  <c r="J1473" i="24"/>
  <c r="J1472" i="24"/>
  <c r="J1471" i="24"/>
  <c r="J1470" i="24"/>
  <c r="J1465" i="24"/>
  <c r="J1464" i="24"/>
  <c r="J1463" i="24"/>
  <c r="J1462" i="24"/>
  <c r="J1457" i="24"/>
  <c r="J1456" i="24"/>
  <c r="J1455" i="24"/>
  <c r="J1454" i="24"/>
  <c r="J1453" i="24"/>
  <c r="J1452" i="24"/>
  <c r="J1451" i="24"/>
  <c r="J1450" i="24"/>
  <c r="J1389" i="24"/>
  <c r="J1388" i="24"/>
  <c r="J1387" i="24"/>
  <c r="J1386" i="24"/>
  <c r="J1405" i="24"/>
  <c r="J1404" i="24"/>
  <c r="J1403" i="24"/>
  <c r="J1402" i="24"/>
  <c r="J1397" i="24"/>
  <c r="J1396" i="24"/>
  <c r="J1395" i="24"/>
  <c r="J1394" i="24"/>
  <c r="J1385" i="24"/>
  <c r="J1384" i="24"/>
  <c r="J1383" i="24"/>
  <c r="J1382" i="24"/>
  <c r="J1381" i="24"/>
  <c r="J1380" i="24"/>
  <c r="J1379" i="24"/>
  <c r="J1378" i="24"/>
  <c r="J1545" i="24"/>
  <c r="J1544" i="24"/>
  <c r="J1543" i="24"/>
  <c r="J1542" i="24"/>
  <c r="J1535" i="24"/>
  <c r="J1534" i="24"/>
  <c r="J1533" i="24"/>
  <c r="J1532" i="24"/>
  <c r="J1523" i="24"/>
  <c r="J1522" i="24"/>
  <c r="J1521" i="24"/>
  <c r="J1520" i="24"/>
  <c r="J1519" i="24"/>
  <c r="J1518" i="24"/>
  <c r="J1517" i="24"/>
  <c r="J1516" i="24"/>
  <c r="J1515" i="24"/>
  <c r="J1514" i="24"/>
  <c r="J1513" i="24"/>
  <c r="J1512" i="24"/>
  <c r="J1511" i="24"/>
  <c r="J1510" i="24"/>
  <c r="J1509" i="24"/>
  <c r="J1508" i="24"/>
  <c r="J1507" i="24"/>
  <c r="J1506" i="24"/>
  <c r="J1505" i="24"/>
  <c r="J1504" i="24"/>
  <c r="J1503" i="24"/>
  <c r="J1502" i="24"/>
  <c r="J1501" i="24"/>
  <c r="J1500" i="24"/>
  <c r="J1499" i="24"/>
  <c r="J1498" i="24"/>
  <c r="J1497" i="24"/>
  <c r="J1496" i="24"/>
  <c r="J1495" i="24"/>
  <c r="J1494" i="24"/>
  <c r="J1493" i="24"/>
  <c r="J1492" i="24"/>
  <c r="J1491" i="24"/>
  <c r="J1490" i="24"/>
  <c r="J1489" i="24"/>
  <c r="J1488" i="24"/>
  <c r="J1487" i="24"/>
  <c r="J1486" i="24"/>
  <c r="J1485" i="24"/>
  <c r="J1484" i="24"/>
  <c r="J1483" i="24"/>
  <c r="J1482" i="24"/>
  <c r="J1481" i="24"/>
  <c r="J1480" i="24"/>
  <c r="J1479" i="24"/>
  <c r="J1478" i="24"/>
  <c r="J1477" i="24"/>
  <c r="J1476" i="24"/>
  <c r="J1469" i="24"/>
  <c r="J1468" i="24"/>
  <c r="J1467" i="24"/>
  <c r="J1466" i="24"/>
  <c r="J1461" i="24"/>
  <c r="J1460" i="24"/>
  <c r="J1459" i="24"/>
  <c r="J1458" i="24"/>
  <c r="J1449" i="24"/>
  <c r="J1448" i="24"/>
  <c r="J1447" i="24"/>
  <c r="J1446" i="24"/>
  <c r="J1445" i="24"/>
  <c r="J1444" i="24"/>
  <c r="J1443" i="24"/>
  <c r="J1442" i="24"/>
  <c r="J1441" i="24"/>
  <c r="J1440" i="24"/>
  <c r="J1439" i="24"/>
  <c r="J1438" i="24"/>
  <c r="J1437" i="24"/>
  <c r="J1436" i="24"/>
  <c r="J1435" i="24"/>
  <c r="J1434" i="24"/>
  <c r="J1433" i="24"/>
  <c r="J1432" i="24"/>
  <c r="J1431" i="24"/>
  <c r="J1430" i="24"/>
  <c r="J1429" i="24"/>
  <c r="J1428" i="24"/>
  <c r="J1427" i="24"/>
  <c r="J1426" i="24"/>
  <c r="J1425" i="24"/>
  <c r="J1424" i="24"/>
  <c r="J1423" i="24"/>
  <c r="J1422" i="24"/>
  <c r="J1421" i="24"/>
  <c r="J1420" i="24"/>
  <c r="J1419" i="24"/>
  <c r="J1418" i="24"/>
  <c r="J1417" i="24"/>
  <c r="J1416" i="24"/>
  <c r="J1415" i="24"/>
  <c r="J1414" i="24"/>
  <c r="J1413" i="24"/>
  <c r="J1412" i="24"/>
  <c r="J1411" i="24"/>
  <c r="J1410" i="24"/>
  <c r="J1409" i="24"/>
  <c r="J1408" i="24"/>
  <c r="J1407" i="24"/>
  <c r="J1406" i="24"/>
  <c r="J1401" i="24"/>
  <c r="J1400" i="24"/>
  <c r="J1399" i="24"/>
  <c r="J1398" i="24"/>
  <c r="J1393" i="24"/>
  <c r="J1392" i="24"/>
  <c r="J1391" i="24"/>
  <c r="J1390" i="24"/>
  <c r="J1377" i="24"/>
  <c r="J1376" i="24"/>
  <c r="J1375" i="24"/>
  <c r="J1374" i="24"/>
  <c r="J1373" i="24"/>
  <c r="J1372" i="24"/>
  <c r="J1371" i="24"/>
  <c r="J1370" i="24"/>
  <c r="J1369" i="24"/>
  <c r="J1368" i="24"/>
  <c r="J1367" i="24"/>
  <c r="J1366" i="24"/>
  <c r="J1365" i="24"/>
  <c r="J1364" i="24"/>
  <c r="J1363" i="24"/>
  <c r="J1362" i="24"/>
  <c r="J1361" i="24"/>
  <c r="J1360" i="24"/>
  <c r="J1359" i="24"/>
  <c r="J1358" i="24"/>
  <c r="J1357" i="24"/>
  <c r="J1356" i="24"/>
  <c r="J1355" i="24"/>
  <c r="J1354" i="24"/>
  <c r="J1353" i="24"/>
  <c r="J1352" i="24"/>
  <c r="J1351" i="24"/>
  <c r="J1350" i="24"/>
  <c r="J1349" i="24"/>
  <c r="J1348" i="24"/>
  <c r="J1347" i="24"/>
  <c r="J1346" i="24"/>
  <c r="J1345" i="24"/>
  <c r="J1344" i="24"/>
  <c r="J1343" i="24"/>
  <c r="J1342" i="24"/>
  <c r="J1341" i="24"/>
  <c r="J1340" i="24"/>
  <c r="J1339" i="24"/>
  <c r="J1338" i="24"/>
  <c r="J1337" i="24"/>
  <c r="J1336" i="24"/>
  <c r="J1335" i="24"/>
  <c r="J1334" i="24"/>
  <c r="J1333" i="24"/>
  <c r="J1332" i="24"/>
  <c r="AK503" i="6"/>
  <c r="AK504" i="6"/>
  <c r="AK502" i="6"/>
  <c r="AW501" i="12"/>
  <c r="AX501" i="12" s="1"/>
  <c r="AW502" i="12"/>
  <c r="AX502" i="12" s="1"/>
  <c r="AW503" i="12"/>
  <c r="AX503" i="12"/>
  <c r="AW504" i="12"/>
  <c r="AX504" i="12" s="1"/>
  <c r="AW505" i="12"/>
  <c r="AX505" i="12" s="1"/>
  <c r="AW506" i="12"/>
  <c r="AX506" i="12" s="1"/>
  <c r="AW507" i="12"/>
  <c r="AX507" i="12" s="1"/>
  <c r="AW508" i="12"/>
  <c r="AX508" i="12" s="1"/>
  <c r="AW493" i="12"/>
  <c r="AX493" i="12"/>
  <c r="AW494" i="12"/>
  <c r="AX494" i="12" s="1"/>
  <c r="AW495" i="12"/>
  <c r="AX495" i="12" s="1"/>
  <c r="AW496" i="12"/>
  <c r="AX496" i="12"/>
  <c r="AW497" i="12"/>
  <c r="AX497" i="12"/>
  <c r="AW498" i="12"/>
  <c r="AX498" i="12"/>
  <c r="AW499" i="12"/>
  <c r="AX499" i="12"/>
  <c r="AW500" i="12"/>
  <c r="AX500" i="12"/>
  <c r="AW485" i="12"/>
  <c r="AX485" i="12"/>
  <c r="AW486" i="12"/>
  <c r="AX486" i="12" s="1"/>
  <c r="AW487" i="12"/>
  <c r="AX487" i="12" s="1"/>
  <c r="AW488" i="12"/>
  <c r="AX488" i="12" s="1"/>
  <c r="AW489" i="12"/>
  <c r="AX489" i="12" s="1"/>
  <c r="AW490" i="12"/>
  <c r="AX490" i="12"/>
  <c r="AW491" i="12"/>
  <c r="AX491" i="12"/>
  <c r="AW492" i="12"/>
  <c r="AX492" i="12" s="1"/>
  <c r="J686" i="14"/>
  <c r="J687" i="14"/>
  <c r="J688" i="14"/>
  <c r="J689" i="14"/>
  <c r="J690" i="14"/>
  <c r="J691" i="14"/>
  <c r="J692" i="14"/>
  <c r="J693" i="14"/>
  <c r="J694" i="14"/>
  <c r="J695" i="14"/>
  <c r="J696" i="14"/>
  <c r="J697" i="14"/>
  <c r="J698" i="14"/>
  <c r="J699" i="14"/>
  <c r="J700" i="14"/>
  <c r="J701" i="14"/>
  <c r="J702" i="14"/>
  <c r="J703" i="14"/>
  <c r="J704" i="14"/>
  <c r="J705" i="14"/>
  <c r="J706" i="14"/>
  <c r="J707" i="14"/>
  <c r="J708" i="14"/>
  <c r="J709" i="14"/>
  <c r="J710" i="14"/>
  <c r="J711" i="14"/>
  <c r="J712" i="14"/>
  <c r="J713" i="14"/>
  <c r="J714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V177" i="16"/>
  <c r="V178" i="16"/>
  <c r="V179" i="16"/>
  <c r="V180" i="16"/>
  <c r="V181" i="16"/>
  <c r="V182" i="16"/>
  <c r="V183" i="16"/>
  <c r="V184" i="16"/>
  <c r="V162" i="16"/>
  <c r="V163" i="16"/>
  <c r="V164" i="16"/>
  <c r="V165" i="16"/>
  <c r="V166" i="16"/>
  <c r="V167" i="16"/>
  <c r="V168" i="16"/>
  <c r="V169" i="16"/>
  <c r="V170" i="16"/>
  <c r="V171" i="16"/>
  <c r="V172" i="16"/>
  <c r="V173" i="16"/>
  <c r="V174" i="16"/>
  <c r="V175" i="16"/>
  <c r="V176" i="16"/>
  <c r="AX60" i="12"/>
  <c r="AX61" i="12"/>
  <c r="AX62" i="12"/>
  <c r="AX63" i="12"/>
  <c r="AX64" i="12"/>
  <c r="AX65" i="12"/>
  <c r="AX66" i="12"/>
  <c r="AX67" i="12"/>
  <c r="AX68" i="12"/>
  <c r="AX69" i="12"/>
  <c r="AX70" i="12"/>
  <c r="AX71" i="12"/>
  <c r="AX72" i="12"/>
  <c r="AX73" i="12"/>
  <c r="AX74" i="12"/>
  <c r="AX75" i="12"/>
  <c r="AX76" i="12"/>
  <c r="AX77" i="12"/>
  <c r="AX78" i="12"/>
  <c r="AX79" i="12"/>
  <c r="AX80" i="12"/>
  <c r="AX81" i="12"/>
  <c r="AX82" i="12"/>
  <c r="AX83" i="12"/>
  <c r="AX84" i="12"/>
  <c r="AX85" i="12"/>
  <c r="AX86" i="12"/>
  <c r="AX87" i="12"/>
  <c r="AX88" i="12"/>
  <c r="AX89" i="12"/>
  <c r="AX90" i="12"/>
  <c r="AX91" i="12"/>
  <c r="AX92" i="12"/>
  <c r="AX93" i="12"/>
  <c r="AX94" i="12"/>
  <c r="AX95" i="12"/>
  <c r="AX96" i="12"/>
  <c r="AX97" i="12"/>
  <c r="AX98" i="12"/>
  <c r="AX99" i="12"/>
  <c r="AX100" i="12"/>
  <c r="AX101" i="12"/>
  <c r="AX102" i="12"/>
  <c r="AX103" i="12"/>
  <c r="AX104" i="12"/>
  <c r="AX105" i="12"/>
  <c r="AX106" i="12"/>
  <c r="AX107" i="12"/>
  <c r="AX108" i="12"/>
  <c r="AX109" i="12"/>
  <c r="AX110" i="12"/>
  <c r="AX111" i="12"/>
  <c r="AX112" i="12"/>
  <c r="AX113" i="12"/>
  <c r="AX114" i="12"/>
  <c r="AX115" i="12"/>
  <c r="AX116" i="12"/>
  <c r="AX117" i="12"/>
  <c r="AX118" i="12"/>
  <c r="AX119" i="12"/>
  <c r="AX120" i="12"/>
  <c r="AX121" i="12"/>
  <c r="AX122" i="12"/>
  <c r="AX123" i="12"/>
  <c r="AX124" i="12"/>
  <c r="AX125" i="12"/>
  <c r="AX126" i="12"/>
  <c r="AX127" i="12"/>
  <c r="AX128" i="12"/>
  <c r="AX129" i="12"/>
  <c r="AX130" i="12"/>
  <c r="AX131" i="12"/>
  <c r="AX132" i="12"/>
  <c r="AX133" i="12"/>
  <c r="AX134" i="12"/>
  <c r="AX135" i="12"/>
  <c r="AX136" i="12"/>
  <c r="AX137" i="12"/>
  <c r="AX138" i="12"/>
  <c r="AX139" i="12"/>
  <c r="AX140" i="12"/>
  <c r="AX141" i="12"/>
  <c r="AX142" i="12"/>
  <c r="AX143" i="12"/>
  <c r="AX144" i="12"/>
  <c r="AX145" i="12"/>
  <c r="AX146" i="12"/>
  <c r="AX147" i="12"/>
  <c r="AX148" i="12"/>
  <c r="AX149" i="12"/>
  <c r="AX150" i="12"/>
  <c r="AX151" i="12"/>
  <c r="AX152" i="12"/>
  <c r="AX153" i="12"/>
  <c r="AX154" i="12"/>
  <c r="AX155" i="12"/>
  <c r="AX156" i="12"/>
  <c r="AX157" i="12"/>
  <c r="AX158" i="12"/>
  <c r="AX159" i="12"/>
  <c r="AX160" i="12"/>
  <c r="AX161" i="12"/>
  <c r="AX162" i="12"/>
  <c r="AX163" i="12"/>
  <c r="AX164" i="12"/>
  <c r="AX165" i="12"/>
  <c r="AX166" i="12"/>
  <c r="AX167" i="12"/>
  <c r="AX168" i="12"/>
  <c r="AX169" i="12"/>
  <c r="AX170" i="12"/>
  <c r="AX171" i="12"/>
  <c r="AX172" i="12"/>
  <c r="AX173" i="12"/>
  <c r="AX174" i="12"/>
  <c r="AX175" i="12"/>
  <c r="AX176" i="12"/>
  <c r="AX177" i="12"/>
  <c r="AX178" i="12"/>
  <c r="AX179" i="12"/>
  <c r="AX180" i="12"/>
  <c r="AX181" i="12"/>
  <c r="AX182" i="12"/>
  <c r="AX183" i="12"/>
  <c r="AX184" i="12"/>
  <c r="AX185" i="12"/>
  <c r="AX186" i="12"/>
  <c r="AX187" i="12"/>
  <c r="AX188" i="12"/>
  <c r="AX189" i="12"/>
  <c r="AX190" i="12"/>
  <c r="AX191" i="12"/>
  <c r="AX192" i="12"/>
  <c r="AX193" i="12"/>
  <c r="AX194" i="12"/>
  <c r="AX195" i="12"/>
  <c r="AX196" i="12"/>
  <c r="AX197" i="12"/>
  <c r="AX198" i="12"/>
  <c r="AX199" i="12"/>
  <c r="AX200" i="12"/>
  <c r="AX201" i="12"/>
  <c r="AX202" i="12"/>
  <c r="AX203" i="12"/>
  <c r="AX204" i="12"/>
  <c r="AX205" i="12"/>
  <c r="AX206" i="12"/>
  <c r="AX207" i="12"/>
  <c r="AX208" i="12"/>
  <c r="AX209" i="12"/>
  <c r="AX210" i="12"/>
  <c r="AX211" i="12"/>
  <c r="AX212" i="12"/>
  <c r="AX213" i="12"/>
  <c r="AX214" i="12"/>
  <c r="AX215" i="12"/>
  <c r="AX216" i="12"/>
  <c r="AX217" i="12"/>
  <c r="AX218" i="12"/>
  <c r="AX219" i="12"/>
  <c r="AX220" i="12"/>
  <c r="AX221" i="12"/>
  <c r="AX222" i="12"/>
  <c r="AX223" i="12"/>
  <c r="AX224" i="12"/>
  <c r="AX225" i="12"/>
  <c r="AX226" i="12"/>
  <c r="AX227" i="12"/>
  <c r="AX228" i="12"/>
  <c r="AX229" i="12"/>
  <c r="AX230" i="12"/>
  <c r="AX231" i="12"/>
  <c r="AX232" i="12"/>
  <c r="AX233" i="12"/>
  <c r="AX234" i="12"/>
  <c r="AX235" i="12"/>
  <c r="AX236" i="12"/>
  <c r="AX237" i="12"/>
  <c r="AX238" i="12"/>
  <c r="AX239" i="12"/>
  <c r="AX240" i="12"/>
  <c r="AX241" i="12"/>
  <c r="AX242" i="12"/>
  <c r="AX243" i="12"/>
  <c r="AX244" i="12"/>
  <c r="AX245" i="12"/>
  <c r="AX246" i="12"/>
  <c r="AX247" i="12"/>
  <c r="AX248" i="12"/>
  <c r="AX249" i="12"/>
  <c r="AX250" i="12"/>
  <c r="AX251" i="12"/>
  <c r="AX252" i="12"/>
  <c r="AX253" i="12"/>
  <c r="AX254" i="12"/>
  <c r="AX255" i="12"/>
  <c r="AX256" i="12"/>
  <c r="AX257" i="12"/>
  <c r="AX258" i="12"/>
  <c r="AX259" i="12"/>
  <c r="AX260" i="12"/>
  <c r="AX261" i="12"/>
  <c r="AX262" i="12"/>
  <c r="AX263" i="12"/>
  <c r="AX264" i="12"/>
  <c r="AX265" i="12"/>
  <c r="AX266" i="12"/>
  <c r="AX267" i="12"/>
  <c r="AX268" i="12"/>
  <c r="AX269" i="12"/>
  <c r="AX270" i="12"/>
  <c r="AX271" i="12"/>
  <c r="AX272" i="12"/>
  <c r="AX273" i="12"/>
  <c r="AX274" i="12"/>
  <c r="AX275" i="12"/>
  <c r="AX276" i="12"/>
  <c r="AX277" i="12"/>
  <c r="AX278" i="12"/>
  <c r="AX279" i="12"/>
  <c r="AX280" i="12"/>
  <c r="AX281" i="12"/>
  <c r="AX282" i="12"/>
  <c r="AX283" i="12"/>
  <c r="AX284" i="12"/>
  <c r="AX285" i="12"/>
  <c r="AX286" i="12"/>
  <c r="AX287" i="12"/>
  <c r="AX288" i="12"/>
  <c r="AX289" i="12"/>
  <c r="AX290" i="12"/>
  <c r="AX291" i="12"/>
  <c r="AX292" i="12"/>
  <c r="AX293" i="12"/>
  <c r="AX294" i="12"/>
  <c r="AX295" i="12"/>
  <c r="AX296" i="12"/>
  <c r="AX297" i="12"/>
  <c r="AX298" i="12"/>
  <c r="AX299" i="12"/>
  <c r="AX300" i="12"/>
  <c r="AX301" i="12"/>
  <c r="AX302" i="12"/>
  <c r="AX303" i="12"/>
  <c r="AX304" i="12"/>
  <c r="AX305" i="12"/>
  <c r="AX306" i="12"/>
  <c r="AX307" i="12"/>
  <c r="AX308" i="12"/>
  <c r="AX309" i="12"/>
  <c r="AX310" i="12"/>
  <c r="AX311" i="12"/>
  <c r="AX312" i="12"/>
  <c r="AX313" i="12"/>
  <c r="AX314" i="12"/>
  <c r="AX315" i="12"/>
  <c r="AX316" i="12"/>
  <c r="AX317" i="12"/>
  <c r="AX318" i="12"/>
  <c r="AX319" i="12"/>
  <c r="AX320" i="12"/>
  <c r="AX321" i="12"/>
  <c r="AX322" i="12"/>
  <c r="AX323" i="12"/>
  <c r="AX324" i="12"/>
  <c r="AX325" i="12"/>
  <c r="AX326" i="12"/>
  <c r="AX327" i="12"/>
  <c r="AX328" i="12"/>
  <c r="AX329" i="12"/>
  <c r="AX330" i="12"/>
  <c r="AX331" i="12"/>
  <c r="AX332" i="12"/>
  <c r="AX333" i="12"/>
  <c r="AX334" i="12"/>
  <c r="AX335" i="12"/>
  <c r="AX336" i="12"/>
  <c r="AX337" i="12"/>
  <c r="AX338" i="12"/>
  <c r="AX339" i="12"/>
  <c r="AX340" i="12"/>
  <c r="AX341" i="12"/>
  <c r="AX342" i="12"/>
  <c r="AX343" i="12"/>
  <c r="AX344" i="12"/>
  <c r="AX345" i="12"/>
  <c r="AX346" i="12"/>
  <c r="AX347" i="12"/>
  <c r="AX348" i="12"/>
  <c r="AX349" i="12"/>
  <c r="AX350" i="12"/>
  <c r="AX351" i="12"/>
  <c r="AX352" i="12"/>
  <c r="AX353" i="12"/>
  <c r="AX354" i="12"/>
  <c r="AX355" i="12"/>
  <c r="AX356" i="12"/>
  <c r="AX357" i="12"/>
  <c r="AX358" i="12"/>
  <c r="AX359" i="12"/>
  <c r="AX360" i="12"/>
  <c r="AX361" i="12"/>
  <c r="AX362" i="12"/>
  <c r="AX363" i="12"/>
  <c r="AX364" i="12"/>
  <c r="AX365" i="12"/>
  <c r="AX366" i="12"/>
  <c r="AX367" i="12"/>
  <c r="AX368" i="12"/>
  <c r="AX369" i="12"/>
  <c r="AX370" i="12"/>
  <c r="AX371" i="12"/>
  <c r="AX372" i="12"/>
  <c r="AX373" i="12"/>
  <c r="AX374" i="12"/>
  <c r="AX375" i="12"/>
  <c r="AX376" i="12"/>
  <c r="AX377" i="12"/>
  <c r="AX378" i="12"/>
  <c r="AX379" i="12"/>
  <c r="AX380" i="12"/>
  <c r="AX381" i="12"/>
  <c r="AX382" i="12"/>
  <c r="AX383" i="12"/>
  <c r="AX384" i="12"/>
  <c r="AX385" i="12"/>
  <c r="AX386" i="12"/>
  <c r="AX387" i="12"/>
  <c r="AX388" i="12"/>
  <c r="AX389" i="12"/>
  <c r="AX390" i="12"/>
  <c r="AX391" i="12"/>
  <c r="AX392" i="12"/>
  <c r="AX393" i="12"/>
  <c r="AX394" i="12"/>
  <c r="AX395" i="12"/>
  <c r="AX396" i="12"/>
  <c r="AX397" i="12"/>
  <c r="AX398" i="12"/>
  <c r="AX399" i="12"/>
  <c r="AX400" i="12"/>
  <c r="AX401" i="12"/>
  <c r="AX402" i="12"/>
  <c r="AX403" i="12"/>
  <c r="AX404" i="12"/>
  <c r="AX405" i="12"/>
  <c r="AX406" i="12"/>
  <c r="AX407" i="12"/>
  <c r="AX408" i="12"/>
  <c r="AX409" i="12"/>
  <c r="AX410" i="12"/>
  <c r="AX411" i="12"/>
  <c r="AX412" i="12"/>
  <c r="AX413" i="12"/>
  <c r="AX414" i="12"/>
  <c r="AX415" i="12"/>
  <c r="AX416" i="12"/>
  <c r="AX417" i="12"/>
  <c r="AX418" i="12"/>
  <c r="AX419" i="12"/>
  <c r="AX420" i="12"/>
  <c r="AX421" i="12"/>
  <c r="AX422" i="12"/>
  <c r="AX423" i="12"/>
  <c r="AX424" i="12"/>
  <c r="AX425" i="12"/>
  <c r="AX426" i="12"/>
  <c r="AX427" i="12"/>
  <c r="AX428" i="12"/>
  <c r="AX429" i="12"/>
  <c r="AX430" i="12"/>
  <c r="AX431" i="12"/>
  <c r="AX432" i="12"/>
  <c r="AX433" i="12"/>
  <c r="AX434" i="12"/>
  <c r="AX435" i="12"/>
  <c r="AX436" i="12"/>
  <c r="AX437" i="12"/>
  <c r="AX438" i="12"/>
  <c r="AX439" i="12"/>
  <c r="AX440" i="12"/>
  <c r="AX441" i="12"/>
  <c r="AX442" i="12"/>
  <c r="AX443" i="12"/>
  <c r="AX444" i="12"/>
  <c r="AX445" i="12"/>
  <c r="AX446" i="12"/>
  <c r="AX447" i="12"/>
  <c r="AX448" i="12"/>
  <c r="AX449" i="12"/>
  <c r="AX450" i="12"/>
  <c r="AX451" i="12"/>
  <c r="AX452" i="12"/>
  <c r="AX453" i="12"/>
  <c r="AX454" i="12"/>
  <c r="AX455" i="12"/>
  <c r="AX456" i="12"/>
  <c r="AX457" i="12"/>
  <c r="AX458" i="12"/>
  <c r="AX459" i="12"/>
  <c r="AX460" i="12"/>
  <c r="AX461" i="12"/>
  <c r="AX462" i="12"/>
  <c r="AX463" i="12"/>
  <c r="AX464" i="12"/>
  <c r="AX465" i="12"/>
  <c r="AX466" i="12"/>
  <c r="AX467" i="12"/>
  <c r="AX468" i="12"/>
  <c r="AX469" i="12"/>
  <c r="AX470" i="12"/>
  <c r="AX471" i="12"/>
  <c r="AX472" i="12"/>
  <c r="AX473" i="12"/>
  <c r="AX474" i="12"/>
  <c r="AX475" i="12"/>
  <c r="AX476" i="12"/>
  <c r="AX477" i="12"/>
  <c r="AX478" i="12"/>
  <c r="AX479" i="12"/>
  <c r="AX480" i="12"/>
  <c r="AX481" i="12"/>
  <c r="AX482" i="12"/>
  <c r="AX483" i="12"/>
  <c r="AX484" i="12"/>
  <c r="AX3" i="12"/>
  <c r="AX4" i="12"/>
  <c r="AX5" i="12"/>
  <c r="AX6" i="12"/>
  <c r="AX7" i="12"/>
  <c r="AX8" i="12"/>
  <c r="AX9" i="12"/>
  <c r="AX10" i="12"/>
  <c r="AX11" i="12"/>
  <c r="AX12" i="12"/>
  <c r="AX13" i="12"/>
  <c r="AX14" i="12"/>
  <c r="AX15" i="12"/>
  <c r="AX16" i="12"/>
  <c r="AX17" i="12"/>
  <c r="AX18" i="12"/>
  <c r="AX19" i="12"/>
  <c r="AX20" i="12"/>
  <c r="AX21" i="12"/>
  <c r="AX22" i="12"/>
  <c r="AX23" i="12"/>
  <c r="AX24" i="12"/>
  <c r="AX25" i="12"/>
  <c r="AX26" i="12"/>
  <c r="AX27" i="12"/>
  <c r="AX28" i="12"/>
  <c r="AX29" i="12"/>
  <c r="AX30" i="12"/>
  <c r="AX31" i="12"/>
  <c r="AX32" i="12"/>
  <c r="AX33" i="12"/>
  <c r="AX34" i="12"/>
  <c r="AX35" i="12"/>
  <c r="AX36" i="12"/>
  <c r="AX37" i="12"/>
  <c r="AX38" i="12"/>
  <c r="AX39" i="12"/>
  <c r="AX40" i="12"/>
  <c r="AX41" i="12"/>
  <c r="AX42" i="12"/>
  <c r="AX43" i="12"/>
  <c r="AX44" i="12"/>
  <c r="AX45" i="12"/>
  <c r="AX46" i="12"/>
  <c r="AX47" i="12"/>
  <c r="AX48" i="12"/>
  <c r="AX49" i="12"/>
  <c r="AX50" i="12"/>
  <c r="AX51" i="12"/>
  <c r="AX52" i="12"/>
  <c r="AX53" i="12"/>
  <c r="AX54" i="12"/>
  <c r="AX55" i="12"/>
  <c r="AX56" i="12"/>
  <c r="AX57" i="12"/>
  <c r="AX58" i="12"/>
  <c r="AX59" i="12"/>
  <c r="AX2" i="12"/>
  <c r="AW3" i="12"/>
  <c r="AW4" i="12"/>
  <c r="AW5" i="12"/>
  <c r="AW6" i="12"/>
  <c r="AW7" i="12"/>
  <c r="AW8" i="12"/>
  <c r="AW9" i="12"/>
  <c r="AW10" i="12"/>
  <c r="AW11" i="12"/>
  <c r="AW12" i="12"/>
  <c r="AW13" i="12"/>
  <c r="AW14" i="12"/>
  <c r="AW15" i="12"/>
  <c r="AW16" i="12"/>
  <c r="AW17" i="12"/>
  <c r="AW18" i="12"/>
  <c r="AW19" i="12"/>
  <c r="AW20" i="12"/>
  <c r="AW21" i="12"/>
  <c r="AW22" i="12"/>
  <c r="AW23" i="12"/>
  <c r="AW24" i="12"/>
  <c r="AW25" i="12"/>
  <c r="AW26" i="12"/>
  <c r="AW27" i="12"/>
  <c r="AW28" i="12"/>
  <c r="AW29" i="12"/>
  <c r="AW30" i="12"/>
  <c r="AW31" i="12"/>
  <c r="AW32" i="12"/>
  <c r="AW33" i="12"/>
  <c r="AW34" i="12"/>
  <c r="AW35" i="12"/>
  <c r="AW36" i="12"/>
  <c r="AW37" i="12"/>
  <c r="AW38" i="12"/>
  <c r="AW39" i="12"/>
  <c r="AW40" i="12"/>
  <c r="AW41" i="12"/>
  <c r="AW42" i="12"/>
  <c r="AW43" i="12"/>
  <c r="AW44" i="12"/>
  <c r="AW45" i="12"/>
  <c r="AW46" i="12"/>
  <c r="AW47" i="12"/>
  <c r="AW48" i="12"/>
  <c r="AW49" i="12"/>
  <c r="AW50" i="12"/>
  <c r="AW51" i="12"/>
  <c r="AW52" i="12"/>
  <c r="AW53" i="12"/>
  <c r="AW54" i="12"/>
  <c r="AW55" i="12"/>
  <c r="AW56" i="12"/>
  <c r="AW57" i="12"/>
  <c r="AW58" i="12"/>
  <c r="AW59" i="12"/>
  <c r="AW60" i="12"/>
  <c r="AW61" i="12"/>
  <c r="AW62" i="12"/>
  <c r="AW63" i="12"/>
  <c r="AW64" i="12"/>
  <c r="AW65" i="12"/>
  <c r="AW66" i="12"/>
  <c r="AW67" i="12"/>
  <c r="AW68" i="12"/>
  <c r="AW69" i="12"/>
  <c r="AW70" i="12"/>
  <c r="AW71" i="12"/>
  <c r="AW72" i="12"/>
  <c r="AW73" i="12"/>
  <c r="AW74" i="12"/>
  <c r="AW75" i="12"/>
  <c r="AW76" i="12"/>
  <c r="AW77" i="12"/>
  <c r="AW78" i="12"/>
  <c r="AW79" i="12"/>
  <c r="AW80" i="12"/>
  <c r="AW81" i="12"/>
  <c r="AW82" i="12"/>
  <c r="AW83" i="12"/>
  <c r="AW84" i="12"/>
  <c r="AW85" i="12"/>
  <c r="AW86" i="12"/>
  <c r="AW87" i="12"/>
  <c r="AW88" i="12"/>
  <c r="AW89" i="12"/>
  <c r="AW90" i="12"/>
  <c r="AW91" i="12"/>
  <c r="AW92" i="12"/>
  <c r="AW93" i="12"/>
  <c r="AW94" i="12"/>
  <c r="AW95" i="12"/>
  <c r="AW96" i="12"/>
  <c r="AW97" i="12"/>
  <c r="AW98" i="12"/>
  <c r="AW99" i="12"/>
  <c r="AW100" i="12"/>
  <c r="AW101" i="12"/>
  <c r="AW102" i="12"/>
  <c r="AW103" i="12"/>
  <c r="AW104" i="12"/>
  <c r="AW105" i="12"/>
  <c r="AW106" i="12"/>
  <c r="AW107" i="12"/>
  <c r="AW108" i="12"/>
  <c r="AW109" i="12"/>
  <c r="AW110" i="12"/>
  <c r="AW111" i="12"/>
  <c r="AW112" i="12"/>
  <c r="AW113" i="12"/>
  <c r="AW114" i="12"/>
  <c r="AW115" i="12"/>
  <c r="AW116" i="12"/>
  <c r="AW117" i="12"/>
  <c r="AW118" i="12"/>
  <c r="AW119" i="12"/>
  <c r="AW120" i="12"/>
  <c r="AW121" i="12"/>
  <c r="AW122" i="12"/>
  <c r="AW123" i="12"/>
  <c r="AW124" i="12"/>
  <c r="AW125" i="12"/>
  <c r="AW126" i="12"/>
  <c r="AW127" i="12"/>
  <c r="AW128" i="12"/>
  <c r="AW129" i="12"/>
  <c r="AW130" i="12"/>
  <c r="AW131" i="12"/>
  <c r="AW132" i="12"/>
  <c r="AW133" i="12"/>
  <c r="AW134" i="12"/>
  <c r="AW135" i="12"/>
  <c r="AW136" i="12"/>
  <c r="AW137" i="12"/>
  <c r="AW138" i="12"/>
  <c r="AW139" i="12"/>
  <c r="AW140" i="12"/>
  <c r="AW141" i="12"/>
  <c r="AW142" i="12"/>
  <c r="AW143" i="12"/>
  <c r="AW144" i="12"/>
  <c r="AW145" i="12"/>
  <c r="AW146" i="12"/>
  <c r="AW147" i="12"/>
  <c r="AW148" i="12"/>
  <c r="AW149" i="12"/>
  <c r="AW150" i="12"/>
  <c r="AW151" i="12"/>
  <c r="AW152" i="12"/>
  <c r="AW153" i="12"/>
  <c r="AW154" i="12"/>
  <c r="AW155" i="12"/>
  <c r="AW156" i="12"/>
  <c r="AW157" i="12"/>
  <c r="AW158" i="12"/>
  <c r="AW159" i="12"/>
  <c r="AW160" i="12"/>
  <c r="AW161" i="12"/>
  <c r="AW162" i="12"/>
  <c r="AW163" i="12"/>
  <c r="AW164" i="12"/>
  <c r="AW165" i="12"/>
  <c r="AW166" i="12"/>
  <c r="AW167" i="12"/>
  <c r="AW168" i="12"/>
  <c r="AW169" i="12"/>
  <c r="AW170" i="12"/>
  <c r="AW171" i="12"/>
  <c r="AW172" i="12"/>
  <c r="AW173" i="12"/>
  <c r="AW174" i="12"/>
  <c r="AW175" i="12"/>
  <c r="AW176" i="12"/>
  <c r="AW177" i="12"/>
  <c r="AW178" i="12"/>
  <c r="AW179" i="12"/>
  <c r="AW180" i="12"/>
  <c r="AW181" i="12"/>
  <c r="AW182" i="12"/>
  <c r="AW183" i="12"/>
  <c r="AW184" i="12"/>
  <c r="AW185" i="12"/>
  <c r="AW186" i="12"/>
  <c r="AW187" i="12"/>
  <c r="AW188" i="12"/>
  <c r="AW189" i="12"/>
  <c r="AW190" i="12"/>
  <c r="AW191" i="12"/>
  <c r="AW192" i="12"/>
  <c r="AW193" i="12"/>
  <c r="AW194" i="12"/>
  <c r="AW195" i="12"/>
  <c r="AW196" i="12"/>
  <c r="AW197" i="12"/>
  <c r="AW198" i="12"/>
  <c r="AW199" i="12"/>
  <c r="AW200" i="12"/>
  <c r="AW201" i="12"/>
  <c r="AW202" i="12"/>
  <c r="AW203" i="12"/>
  <c r="AW204" i="12"/>
  <c r="AW205" i="12"/>
  <c r="AW206" i="12"/>
  <c r="AW207" i="12"/>
  <c r="AW208" i="12"/>
  <c r="AW209" i="12"/>
  <c r="AW210" i="12"/>
  <c r="AW211" i="12"/>
  <c r="AW212" i="12"/>
  <c r="AW213" i="12"/>
  <c r="AW214" i="12"/>
  <c r="AW215" i="12"/>
  <c r="AW216" i="12"/>
  <c r="AW217" i="12"/>
  <c r="AW218" i="12"/>
  <c r="AW219" i="12"/>
  <c r="AW220" i="12"/>
  <c r="AW221" i="12"/>
  <c r="AW222" i="12"/>
  <c r="AW223" i="12"/>
  <c r="AW224" i="12"/>
  <c r="AW225" i="12"/>
  <c r="AW226" i="12"/>
  <c r="AW227" i="12"/>
  <c r="AW228" i="12"/>
  <c r="AW229" i="12"/>
  <c r="AW230" i="12"/>
  <c r="AW231" i="12"/>
  <c r="AW232" i="12"/>
  <c r="AW233" i="12"/>
  <c r="AW234" i="12"/>
  <c r="AW235" i="12"/>
  <c r="AW236" i="12"/>
  <c r="AW237" i="12"/>
  <c r="AW238" i="12"/>
  <c r="AW239" i="12"/>
  <c r="AW240" i="12"/>
  <c r="AW241" i="12"/>
  <c r="AW242" i="12"/>
  <c r="AW243" i="12"/>
  <c r="AW244" i="12"/>
  <c r="AW245" i="12"/>
  <c r="AW246" i="12"/>
  <c r="AW247" i="12"/>
  <c r="AW248" i="12"/>
  <c r="AW249" i="12"/>
  <c r="AW250" i="12"/>
  <c r="AW251" i="12"/>
  <c r="AW252" i="12"/>
  <c r="AW253" i="12"/>
  <c r="AW254" i="12"/>
  <c r="AW255" i="12"/>
  <c r="AW256" i="12"/>
  <c r="AW257" i="12"/>
  <c r="AW258" i="12"/>
  <c r="AW259" i="12"/>
  <c r="AW260" i="12"/>
  <c r="AW261" i="12"/>
  <c r="AW262" i="12"/>
  <c r="AW263" i="12"/>
  <c r="AW264" i="12"/>
  <c r="AW265" i="12"/>
  <c r="AW266" i="12"/>
  <c r="AW267" i="12"/>
  <c r="AW268" i="12"/>
  <c r="AW269" i="12"/>
  <c r="AW270" i="12"/>
  <c r="AW271" i="12"/>
  <c r="AW272" i="12"/>
  <c r="AW273" i="12"/>
  <c r="AW274" i="12"/>
  <c r="AW275" i="12"/>
  <c r="AW276" i="12"/>
  <c r="AW277" i="12"/>
  <c r="AW278" i="12"/>
  <c r="AW279" i="12"/>
  <c r="AW280" i="12"/>
  <c r="AW281" i="12"/>
  <c r="AW282" i="12"/>
  <c r="AW283" i="12"/>
  <c r="AW284" i="12"/>
  <c r="AW285" i="12"/>
  <c r="AW286" i="12"/>
  <c r="AW287" i="12"/>
  <c r="AW288" i="12"/>
  <c r="AW289" i="12"/>
  <c r="AW290" i="12"/>
  <c r="AW291" i="12"/>
  <c r="AW292" i="12"/>
  <c r="AW293" i="12"/>
  <c r="AW294" i="12"/>
  <c r="AW295" i="12"/>
  <c r="AW296" i="12"/>
  <c r="AW297" i="12"/>
  <c r="AW298" i="12"/>
  <c r="AW299" i="12"/>
  <c r="AW300" i="12"/>
  <c r="AW301" i="12"/>
  <c r="AW302" i="12"/>
  <c r="AW303" i="12"/>
  <c r="AW304" i="12"/>
  <c r="AW305" i="12"/>
  <c r="AW306" i="12"/>
  <c r="AW307" i="12"/>
  <c r="AW308" i="12"/>
  <c r="AW309" i="12"/>
  <c r="AW310" i="12"/>
  <c r="AW311" i="12"/>
  <c r="AW312" i="12"/>
  <c r="AW313" i="12"/>
  <c r="AW314" i="12"/>
  <c r="AW315" i="12"/>
  <c r="AW316" i="12"/>
  <c r="AW317" i="12"/>
  <c r="AW318" i="12"/>
  <c r="AW319" i="12"/>
  <c r="AW320" i="12"/>
  <c r="AW321" i="12"/>
  <c r="AW322" i="12"/>
  <c r="AW323" i="12"/>
  <c r="AW324" i="12"/>
  <c r="AW325" i="12"/>
  <c r="AW326" i="12"/>
  <c r="AW327" i="12"/>
  <c r="AW328" i="12"/>
  <c r="AW329" i="12"/>
  <c r="AW330" i="12"/>
  <c r="AW331" i="12"/>
  <c r="AW332" i="12"/>
  <c r="AW333" i="12"/>
  <c r="AW334" i="12"/>
  <c r="AW335" i="12"/>
  <c r="AW336" i="12"/>
  <c r="AW337" i="12"/>
  <c r="AW338" i="12"/>
  <c r="AW339" i="12"/>
  <c r="AW340" i="12"/>
  <c r="AW341" i="12"/>
  <c r="AW342" i="12"/>
  <c r="AW343" i="12"/>
  <c r="AW344" i="12"/>
  <c r="AW345" i="12"/>
  <c r="AW346" i="12"/>
  <c r="AW347" i="12"/>
  <c r="AW348" i="12"/>
  <c r="AW349" i="12"/>
  <c r="AW350" i="12"/>
  <c r="AW351" i="12"/>
  <c r="AW352" i="12"/>
  <c r="AW353" i="12"/>
  <c r="AW354" i="12"/>
  <c r="AW355" i="12"/>
  <c r="AW356" i="12"/>
  <c r="AW357" i="12"/>
  <c r="AW358" i="12"/>
  <c r="AW359" i="12"/>
  <c r="AW360" i="12"/>
  <c r="AW361" i="12"/>
  <c r="AW362" i="12"/>
  <c r="AW363" i="12"/>
  <c r="AW364" i="12"/>
  <c r="AW365" i="12"/>
  <c r="AW366" i="12"/>
  <c r="AW367" i="12"/>
  <c r="AW368" i="12"/>
  <c r="AW369" i="12"/>
  <c r="AW370" i="12"/>
  <c r="AW371" i="12"/>
  <c r="AW372" i="12"/>
  <c r="AW373" i="12"/>
  <c r="AW374" i="12"/>
  <c r="AW375" i="12"/>
  <c r="AW376" i="12"/>
  <c r="AW377" i="12"/>
  <c r="AW378" i="12"/>
  <c r="AW379" i="12"/>
  <c r="AW380" i="12"/>
  <c r="AW381" i="12"/>
  <c r="AW382" i="12"/>
  <c r="AW383" i="12"/>
  <c r="AW384" i="12"/>
  <c r="AW385" i="12"/>
  <c r="AW386" i="12"/>
  <c r="AW387" i="12"/>
  <c r="AW388" i="12"/>
  <c r="AW389" i="12"/>
  <c r="AW390" i="12"/>
  <c r="AW391" i="12"/>
  <c r="AW392" i="12"/>
  <c r="AW393" i="12"/>
  <c r="AW394" i="12"/>
  <c r="AW395" i="12"/>
  <c r="AW396" i="12"/>
  <c r="AW397" i="12"/>
  <c r="AW398" i="12"/>
  <c r="AW399" i="12"/>
  <c r="AW400" i="12"/>
  <c r="AW401" i="12"/>
  <c r="AW402" i="12"/>
  <c r="AW403" i="12"/>
  <c r="AW404" i="12"/>
  <c r="AW405" i="12"/>
  <c r="AW406" i="12"/>
  <c r="AW407" i="12"/>
  <c r="AW408" i="12"/>
  <c r="AW409" i="12"/>
  <c r="AW410" i="12"/>
  <c r="AW411" i="12"/>
  <c r="AW412" i="12"/>
  <c r="AW413" i="12"/>
  <c r="AW414" i="12"/>
  <c r="AW415" i="12"/>
  <c r="AW416" i="12"/>
  <c r="AW417" i="12"/>
  <c r="AW418" i="12"/>
  <c r="AW419" i="12"/>
  <c r="AW420" i="12"/>
  <c r="AW421" i="12"/>
  <c r="AW422" i="12"/>
  <c r="AW423" i="12"/>
  <c r="AW424" i="12"/>
  <c r="AW425" i="12"/>
  <c r="AW426" i="12"/>
  <c r="AW427" i="12"/>
  <c r="AW428" i="12"/>
  <c r="AW429" i="12"/>
  <c r="AW430" i="12"/>
  <c r="AW431" i="12"/>
  <c r="AW432" i="12"/>
  <c r="AW433" i="12"/>
  <c r="AW434" i="12"/>
  <c r="AW435" i="12"/>
  <c r="AW436" i="12"/>
  <c r="AW437" i="12"/>
  <c r="AW438" i="12"/>
  <c r="AW439" i="12"/>
  <c r="AW440" i="12"/>
  <c r="AW441" i="12"/>
  <c r="AW442" i="12"/>
  <c r="AW443" i="12"/>
  <c r="AW444" i="12"/>
  <c r="AW445" i="12"/>
  <c r="AW446" i="12"/>
  <c r="AW447" i="12"/>
  <c r="AW448" i="12"/>
  <c r="AW449" i="12"/>
  <c r="AW450" i="12"/>
  <c r="AW451" i="12"/>
  <c r="AW452" i="12"/>
  <c r="AW453" i="12"/>
  <c r="AW454" i="12"/>
  <c r="AW455" i="12"/>
  <c r="AW456" i="12"/>
  <c r="AW457" i="12"/>
  <c r="AW458" i="12"/>
  <c r="AW459" i="12"/>
  <c r="AW460" i="12"/>
  <c r="AW461" i="12"/>
  <c r="AW462" i="12"/>
  <c r="AW463" i="12"/>
  <c r="AW464" i="12"/>
  <c r="AW465" i="12"/>
  <c r="AW466" i="12"/>
  <c r="AW467" i="12"/>
  <c r="AW468" i="12"/>
  <c r="AW469" i="12"/>
  <c r="AW470" i="12"/>
  <c r="AW471" i="12"/>
  <c r="AW472" i="12"/>
  <c r="AW473" i="12"/>
  <c r="AW474" i="12"/>
  <c r="AW475" i="12"/>
  <c r="AW476" i="12"/>
  <c r="AW477" i="12"/>
  <c r="AW478" i="12"/>
  <c r="AW479" i="12"/>
  <c r="AW480" i="12"/>
  <c r="AW481" i="12"/>
  <c r="AW482" i="12"/>
  <c r="AW483" i="12"/>
  <c r="AW484" i="12"/>
  <c r="AW2" i="12"/>
  <c r="J5" i="14"/>
  <c r="J7" i="14"/>
  <c r="J9" i="14"/>
  <c r="J10" i="14"/>
  <c r="J11" i="14"/>
  <c r="J17" i="14"/>
  <c r="J19" i="14"/>
  <c r="J21" i="14"/>
  <c r="J22" i="14"/>
  <c r="J23" i="14"/>
  <c r="J29" i="14"/>
  <c r="J31" i="14"/>
  <c r="J33" i="14"/>
  <c r="J34" i="14"/>
  <c r="J35" i="14"/>
  <c r="J41" i="14"/>
  <c r="K3" i="14"/>
  <c r="J3" i="14" s="1"/>
  <c r="K4" i="14"/>
  <c r="J4" i="14" s="1"/>
  <c r="K5" i="14"/>
  <c r="K6" i="14"/>
  <c r="J6" i="14" s="1"/>
  <c r="K7" i="14"/>
  <c r="K8" i="14"/>
  <c r="J8" i="14" s="1"/>
  <c r="K9" i="14"/>
  <c r="K10" i="14"/>
  <c r="K11" i="14"/>
  <c r="K12" i="14"/>
  <c r="J12" i="14" s="1"/>
  <c r="K13" i="14"/>
  <c r="J13" i="14" s="1"/>
  <c r="K14" i="14"/>
  <c r="J14" i="14" s="1"/>
  <c r="K15" i="14"/>
  <c r="J15" i="14" s="1"/>
  <c r="K16" i="14"/>
  <c r="J16" i="14" s="1"/>
  <c r="K17" i="14"/>
  <c r="K18" i="14"/>
  <c r="J18" i="14" s="1"/>
  <c r="K19" i="14"/>
  <c r="K20" i="14"/>
  <c r="J20" i="14" s="1"/>
  <c r="K21" i="14"/>
  <c r="K22" i="14"/>
  <c r="K23" i="14"/>
  <c r="K24" i="14"/>
  <c r="J24" i="14" s="1"/>
  <c r="K25" i="14"/>
  <c r="J25" i="14" s="1"/>
  <c r="K26" i="14"/>
  <c r="J26" i="14" s="1"/>
  <c r="K27" i="14"/>
  <c r="J27" i="14" s="1"/>
  <c r="K28" i="14"/>
  <c r="J28" i="14" s="1"/>
  <c r="K29" i="14"/>
  <c r="K30" i="14"/>
  <c r="J30" i="14" s="1"/>
  <c r="K31" i="14"/>
  <c r="K32" i="14"/>
  <c r="J32" i="14" s="1"/>
  <c r="K33" i="14"/>
  <c r="K34" i="14"/>
  <c r="K35" i="14"/>
  <c r="K36" i="14"/>
  <c r="J36" i="14" s="1"/>
  <c r="K37" i="14"/>
  <c r="J37" i="14" s="1"/>
  <c r="K38" i="14"/>
  <c r="J38" i="14" s="1"/>
  <c r="K39" i="14"/>
  <c r="J39" i="14" s="1"/>
  <c r="K40" i="14"/>
  <c r="J40" i="14" s="1"/>
  <c r="K41" i="14"/>
  <c r="K2" i="14"/>
  <c r="J2" i="14" s="1"/>
  <c r="L6" i="22"/>
  <c r="L7" i="22"/>
  <c r="L8" i="22"/>
  <c r="L9" i="22"/>
  <c r="L10" i="22"/>
  <c r="L11" i="22"/>
  <c r="L12" i="22"/>
  <c r="L13" i="22"/>
  <c r="L14" i="22"/>
  <c r="L15" i="22"/>
  <c r="L16" i="22"/>
  <c r="L17" i="22"/>
  <c r="L18" i="22"/>
  <c r="L19" i="22"/>
  <c r="L20" i="22"/>
  <c r="L21" i="22"/>
  <c r="L22" i="22"/>
  <c r="L23" i="22"/>
  <c r="L24" i="22"/>
  <c r="L25" i="22"/>
  <c r="L26" i="22"/>
  <c r="L27" i="22"/>
  <c r="L28" i="22"/>
  <c r="L29" i="22"/>
  <c r="L30" i="22"/>
  <c r="L31" i="22"/>
  <c r="L32" i="22"/>
  <c r="L33" i="22"/>
  <c r="L34" i="22"/>
  <c r="L35" i="22"/>
  <c r="L36" i="22"/>
  <c r="L37" i="22"/>
  <c r="L38" i="22"/>
  <c r="L39" i="22"/>
  <c r="L40" i="22"/>
  <c r="L41" i="22"/>
  <c r="L42" i="22"/>
  <c r="L43" i="22"/>
  <c r="L44" i="22"/>
  <c r="L45" i="22"/>
  <c r="L46" i="22"/>
  <c r="L47" i="22"/>
  <c r="L48" i="22"/>
  <c r="L49" i="22"/>
  <c r="L50" i="22"/>
  <c r="L51" i="22"/>
  <c r="L52" i="22"/>
  <c r="L53" i="22"/>
  <c r="L54" i="22"/>
  <c r="L55" i="22"/>
  <c r="L56" i="22"/>
  <c r="L57" i="22"/>
  <c r="L58" i="22"/>
  <c r="L59" i="22"/>
  <c r="L60" i="22"/>
  <c r="L61" i="22"/>
  <c r="L62" i="22"/>
  <c r="L63" i="22"/>
  <c r="L64" i="22"/>
  <c r="L65" i="22"/>
  <c r="L66" i="22"/>
  <c r="L67" i="22"/>
  <c r="L68" i="22"/>
  <c r="L69" i="22"/>
  <c r="L70" i="22"/>
  <c r="L71" i="22"/>
  <c r="L72" i="22"/>
  <c r="L73" i="22"/>
  <c r="L74" i="22"/>
  <c r="L75" i="22"/>
  <c r="L76" i="22"/>
  <c r="L77" i="22"/>
  <c r="L78" i="22"/>
  <c r="L79" i="22"/>
  <c r="L80" i="22"/>
  <c r="L81" i="22"/>
  <c r="L82" i="22"/>
  <c r="L83" i="22"/>
  <c r="L84" i="22"/>
  <c r="L85" i="22"/>
  <c r="L86" i="22"/>
  <c r="L87" i="22"/>
  <c r="L88" i="22"/>
  <c r="L89" i="22"/>
  <c r="L90" i="22"/>
  <c r="L91" i="22"/>
  <c r="L92" i="22"/>
  <c r="L93" i="22"/>
  <c r="L94" i="22"/>
  <c r="L95" i="22"/>
  <c r="L96" i="22"/>
  <c r="L97" i="22"/>
  <c r="L98" i="22"/>
  <c r="L99" i="22"/>
  <c r="L100" i="22"/>
  <c r="L101" i="22"/>
  <c r="L102" i="22"/>
  <c r="L103" i="22"/>
  <c r="L104" i="22"/>
  <c r="L105" i="22"/>
  <c r="L106" i="22"/>
  <c r="L107" i="22"/>
  <c r="L108" i="22"/>
  <c r="L109" i="22"/>
  <c r="L110" i="22"/>
  <c r="L111" i="22"/>
  <c r="L112" i="22"/>
  <c r="L113" i="22"/>
  <c r="L114" i="22"/>
  <c r="L115" i="22"/>
  <c r="L116" i="22"/>
  <c r="L117" i="22"/>
  <c r="L118" i="22"/>
  <c r="L119" i="22"/>
  <c r="L120" i="22"/>
  <c r="L121" i="22"/>
  <c r="L122" i="22"/>
  <c r="L123" i="22"/>
  <c r="L124" i="22"/>
  <c r="L125" i="22"/>
  <c r="L126" i="22"/>
  <c r="L127" i="22"/>
  <c r="L128" i="22"/>
  <c r="L129" i="22"/>
  <c r="L130" i="22"/>
  <c r="L131" i="22"/>
  <c r="L132" i="22"/>
  <c r="L133" i="22"/>
  <c r="L134" i="22"/>
  <c r="L135" i="22"/>
  <c r="L136" i="22"/>
  <c r="L137" i="22"/>
  <c r="L138" i="22"/>
  <c r="L139" i="22"/>
  <c r="L140" i="22"/>
  <c r="L141" i="22"/>
  <c r="L142" i="22"/>
  <c r="L143" i="22"/>
  <c r="L144" i="22"/>
  <c r="L145" i="22"/>
  <c r="L146" i="22"/>
  <c r="L147" i="22"/>
  <c r="L148" i="22"/>
  <c r="L149" i="22"/>
  <c r="L150" i="22"/>
  <c r="L151" i="22"/>
  <c r="L152" i="22"/>
  <c r="L153" i="22"/>
  <c r="L154" i="22"/>
  <c r="L155" i="22"/>
  <c r="L156" i="22"/>
  <c r="L157" i="22"/>
  <c r="L158" i="22"/>
  <c r="L159" i="22"/>
  <c r="L160" i="22"/>
  <c r="L161" i="22"/>
  <c r="L162" i="22"/>
  <c r="L163" i="22"/>
  <c r="L164" i="22"/>
  <c r="L165" i="22"/>
  <c r="L166" i="22"/>
  <c r="L167" i="22"/>
  <c r="L168" i="22"/>
  <c r="L169" i="22"/>
  <c r="L170" i="22"/>
  <c r="L171" i="22"/>
  <c r="L172" i="22"/>
  <c r="L173" i="22"/>
  <c r="L174" i="22"/>
  <c r="L175" i="22"/>
  <c r="L176" i="22"/>
  <c r="L177" i="22"/>
  <c r="L178" i="22"/>
  <c r="L179" i="22"/>
  <c r="L180" i="22"/>
  <c r="L181" i="22"/>
  <c r="L182" i="22"/>
  <c r="L183" i="22"/>
  <c r="L184" i="22"/>
  <c r="L185" i="22"/>
  <c r="L186" i="22"/>
  <c r="L187" i="22"/>
  <c r="L188" i="22"/>
  <c r="L189" i="22"/>
  <c r="L190" i="22"/>
  <c r="L191" i="22"/>
  <c r="L192" i="22"/>
  <c r="L193" i="22"/>
  <c r="L194" i="22"/>
  <c r="L195" i="22"/>
  <c r="L196" i="22"/>
  <c r="L197" i="22"/>
  <c r="L198" i="22"/>
  <c r="L199" i="22"/>
  <c r="L200" i="22"/>
  <c r="L201" i="22"/>
  <c r="L202" i="22"/>
  <c r="L203" i="22"/>
  <c r="L204" i="22"/>
  <c r="L205" i="22"/>
  <c r="L206" i="22"/>
  <c r="L207" i="22"/>
  <c r="L208" i="22"/>
  <c r="L209" i="22"/>
  <c r="L210" i="22"/>
  <c r="L211" i="22"/>
  <c r="L212" i="22"/>
  <c r="L213" i="22"/>
  <c r="L214" i="22"/>
  <c r="L215" i="22"/>
  <c r="L216" i="22"/>
  <c r="L217" i="22"/>
  <c r="L218" i="22"/>
  <c r="L219" i="22"/>
  <c r="L220" i="22"/>
  <c r="L221" i="22"/>
  <c r="L222" i="22"/>
  <c r="L223" i="22"/>
  <c r="L224" i="22"/>
  <c r="L225" i="22"/>
  <c r="L226" i="22"/>
  <c r="L227" i="22"/>
  <c r="L228" i="22"/>
  <c r="L229" i="22"/>
  <c r="L230" i="22"/>
  <c r="L231" i="22"/>
  <c r="L232" i="22"/>
  <c r="L233" i="22"/>
  <c r="L234" i="22"/>
  <c r="L235" i="22"/>
  <c r="L236" i="22"/>
  <c r="L237" i="22"/>
  <c r="L238" i="22"/>
  <c r="L239" i="22"/>
  <c r="L240" i="22"/>
  <c r="L241" i="22"/>
  <c r="L242" i="22"/>
  <c r="L243" i="22"/>
  <c r="L244" i="22"/>
  <c r="L245" i="22"/>
  <c r="L246" i="22"/>
  <c r="L247" i="22"/>
  <c r="L248" i="22"/>
  <c r="L249" i="22"/>
  <c r="L250" i="22"/>
  <c r="L251" i="22"/>
  <c r="L252" i="22"/>
  <c r="L253" i="22"/>
  <c r="L254" i="22"/>
  <c r="L255" i="22"/>
  <c r="L256" i="22"/>
  <c r="L257" i="22"/>
  <c r="L258" i="22"/>
  <c r="L259" i="22"/>
  <c r="L260" i="22"/>
  <c r="L261" i="22"/>
  <c r="L262" i="22"/>
  <c r="L263" i="22"/>
  <c r="L264" i="22"/>
  <c r="L265" i="22"/>
  <c r="L266" i="22"/>
  <c r="L267" i="22"/>
  <c r="L268" i="22"/>
  <c r="L269" i="22"/>
  <c r="L270" i="22"/>
  <c r="L271" i="22"/>
  <c r="L272" i="22"/>
  <c r="L273" i="22"/>
  <c r="L274" i="22"/>
  <c r="L275" i="22"/>
  <c r="L276" i="22"/>
  <c r="L277" i="22"/>
  <c r="L278" i="22"/>
  <c r="L279" i="22"/>
  <c r="L280" i="22"/>
  <c r="L281" i="22"/>
  <c r="L282" i="22"/>
  <c r="L283" i="22"/>
  <c r="L284" i="22"/>
  <c r="L285" i="22"/>
  <c r="L286" i="22"/>
  <c r="L287" i="22"/>
  <c r="L288" i="22"/>
  <c r="L289" i="22"/>
  <c r="L290" i="22"/>
  <c r="L291" i="22"/>
  <c r="L292" i="22"/>
  <c r="L293" i="22"/>
  <c r="L294" i="22"/>
  <c r="L295" i="22"/>
  <c r="L296" i="22"/>
  <c r="L297" i="22"/>
  <c r="L298" i="22"/>
  <c r="L299" i="22"/>
  <c r="L300" i="22"/>
  <c r="L301" i="22"/>
  <c r="L302" i="22"/>
  <c r="L303" i="22"/>
  <c r="L304" i="22"/>
  <c r="L305" i="22"/>
  <c r="L306" i="22"/>
  <c r="L307" i="22"/>
  <c r="L308" i="22"/>
  <c r="L309" i="22"/>
  <c r="L310" i="22"/>
  <c r="L311" i="22"/>
  <c r="L312" i="22"/>
  <c r="L313" i="22"/>
  <c r="L314" i="22"/>
  <c r="L315" i="22"/>
  <c r="L316" i="22"/>
  <c r="L317" i="22"/>
  <c r="L318" i="22"/>
  <c r="L319" i="22"/>
  <c r="L320" i="22"/>
  <c r="L321" i="22"/>
  <c r="L322" i="22"/>
  <c r="L323" i="22"/>
  <c r="L324" i="22"/>
  <c r="L325" i="22"/>
  <c r="L326" i="22"/>
  <c r="L327" i="22"/>
  <c r="L328" i="22"/>
  <c r="L329" i="22"/>
  <c r="L330" i="22"/>
  <c r="L331" i="22"/>
  <c r="L332" i="22"/>
  <c r="L333" i="22"/>
  <c r="L334" i="22"/>
  <c r="L335" i="22"/>
  <c r="L336" i="22"/>
  <c r="L337" i="22"/>
  <c r="L338" i="22"/>
  <c r="L339" i="22"/>
  <c r="L340" i="22"/>
  <c r="L341" i="22"/>
  <c r="L342" i="22"/>
  <c r="L343" i="22"/>
  <c r="L344" i="22"/>
  <c r="L345" i="22"/>
  <c r="L346" i="22"/>
  <c r="L347" i="22"/>
  <c r="L348" i="22"/>
  <c r="L349" i="22"/>
  <c r="L350" i="22"/>
  <c r="L351" i="22"/>
  <c r="L352" i="22"/>
  <c r="L353" i="22"/>
  <c r="L354" i="22"/>
  <c r="L355" i="22"/>
  <c r="L356" i="22"/>
  <c r="L357" i="22"/>
  <c r="L358" i="22"/>
  <c r="L359" i="22"/>
  <c r="L360" i="22"/>
  <c r="L361" i="22"/>
  <c r="L362" i="22"/>
  <c r="L363" i="22"/>
  <c r="L364" i="22"/>
  <c r="L365" i="22"/>
  <c r="L366" i="22"/>
  <c r="L367" i="22"/>
  <c r="L368" i="22"/>
  <c r="L369" i="22"/>
  <c r="L370" i="22"/>
  <c r="L371" i="22"/>
  <c r="L372" i="22"/>
  <c r="L373" i="22"/>
  <c r="L374" i="22"/>
  <c r="L375" i="22"/>
  <c r="L376" i="22"/>
  <c r="L377" i="22"/>
  <c r="L378" i="22"/>
  <c r="L379" i="22"/>
  <c r="L380" i="22"/>
  <c r="L381" i="22"/>
  <c r="L382" i="22"/>
  <c r="L383" i="22"/>
  <c r="L384" i="22"/>
  <c r="L385" i="22"/>
  <c r="L386" i="22"/>
  <c r="L387" i="22"/>
  <c r="L388" i="22"/>
  <c r="L389" i="22"/>
  <c r="L390" i="22"/>
  <c r="L391" i="22"/>
  <c r="L392" i="22"/>
  <c r="L393" i="22"/>
  <c r="L394" i="22"/>
  <c r="L395" i="22"/>
  <c r="L396" i="22"/>
  <c r="L397" i="22"/>
  <c r="L398" i="22"/>
  <c r="L399" i="22"/>
  <c r="L400" i="22"/>
  <c r="L401" i="22"/>
  <c r="L402" i="22"/>
  <c r="L403" i="22"/>
  <c r="L404" i="22"/>
  <c r="L405" i="22"/>
  <c r="L406" i="22"/>
  <c r="L407" i="22"/>
  <c r="L408" i="22"/>
  <c r="L409" i="22"/>
  <c r="L410" i="22"/>
  <c r="L411" i="22"/>
  <c r="L412" i="22"/>
  <c r="L413" i="22"/>
  <c r="L414" i="22"/>
  <c r="L415" i="22"/>
  <c r="L416" i="22"/>
  <c r="L417" i="22"/>
  <c r="L418" i="22"/>
  <c r="L419" i="22"/>
  <c r="L420" i="22"/>
  <c r="L421" i="22"/>
  <c r="L422" i="22"/>
  <c r="L423" i="22"/>
  <c r="L424" i="22"/>
  <c r="L425" i="22"/>
  <c r="L426" i="22"/>
  <c r="L427" i="22"/>
  <c r="L428" i="22"/>
  <c r="L429" i="22"/>
  <c r="L430" i="22"/>
  <c r="L431" i="22"/>
  <c r="L432" i="22"/>
  <c r="L433" i="22"/>
  <c r="L434" i="22"/>
  <c r="L435" i="22"/>
  <c r="L436" i="22"/>
  <c r="L437" i="22"/>
  <c r="L438" i="22"/>
  <c r="L439" i="22"/>
  <c r="L440" i="22"/>
  <c r="L441" i="22"/>
  <c r="L442" i="22"/>
  <c r="L443" i="22"/>
  <c r="L444" i="22"/>
  <c r="L445" i="22"/>
  <c r="L446" i="22"/>
  <c r="L447" i="22"/>
  <c r="L448" i="22"/>
  <c r="L449" i="22"/>
  <c r="L450" i="22"/>
  <c r="L451" i="22"/>
  <c r="L452" i="22"/>
  <c r="L453" i="22"/>
  <c r="L454" i="22"/>
  <c r="L455" i="22"/>
  <c r="L456" i="22"/>
  <c r="L457" i="22"/>
  <c r="L458" i="22"/>
  <c r="L459" i="22"/>
  <c r="L460" i="22"/>
  <c r="L461" i="22"/>
  <c r="L462" i="22"/>
  <c r="L463" i="22"/>
  <c r="L464" i="22"/>
  <c r="L465" i="22"/>
  <c r="L466" i="22"/>
  <c r="L467" i="22"/>
  <c r="L468" i="22"/>
  <c r="L469" i="22"/>
  <c r="L470" i="22"/>
  <c r="L471" i="22"/>
  <c r="L472" i="22"/>
  <c r="L473" i="22"/>
  <c r="L474" i="22"/>
  <c r="L475" i="22"/>
  <c r="L476" i="22"/>
  <c r="L477" i="22"/>
  <c r="L478" i="22"/>
  <c r="L479" i="22"/>
  <c r="L480" i="22"/>
  <c r="L481" i="22"/>
  <c r="L482" i="22"/>
  <c r="L483" i="22"/>
  <c r="L484" i="22"/>
  <c r="L485" i="22"/>
  <c r="L486" i="22"/>
  <c r="L487" i="22"/>
  <c r="L488" i="22"/>
  <c r="L489" i="22"/>
  <c r="L490" i="22"/>
  <c r="L491" i="22"/>
  <c r="L492" i="22"/>
  <c r="L493" i="22"/>
  <c r="L494" i="22"/>
  <c r="L495" i="22"/>
  <c r="L496" i="22"/>
  <c r="L497" i="22"/>
  <c r="L498" i="22"/>
  <c r="L499" i="22"/>
  <c r="L500" i="22"/>
  <c r="L501" i="22"/>
  <c r="L502" i="22"/>
  <c r="L503" i="22"/>
  <c r="L504" i="22"/>
  <c r="L505" i="22"/>
  <c r="L506" i="22"/>
  <c r="L507" i="22"/>
  <c r="L508" i="22"/>
  <c r="L509" i="22"/>
  <c r="L510" i="22"/>
  <c r="L511" i="22"/>
  <c r="L512" i="22"/>
  <c r="L513" i="22"/>
  <c r="L514" i="22"/>
  <c r="L515" i="22"/>
  <c r="L516" i="22"/>
  <c r="L517" i="22"/>
  <c r="L518" i="22"/>
  <c r="L519" i="22"/>
  <c r="L520" i="22"/>
  <c r="L521" i="22"/>
  <c r="L522" i="22"/>
  <c r="L523" i="22"/>
  <c r="L524" i="22"/>
  <c r="L525" i="22"/>
  <c r="L526" i="22"/>
  <c r="L527" i="22"/>
  <c r="L528" i="22"/>
  <c r="L529" i="22"/>
  <c r="L530" i="22"/>
  <c r="L531" i="22"/>
  <c r="L532" i="22"/>
  <c r="L533" i="22"/>
  <c r="L534" i="22"/>
  <c r="L535" i="22"/>
  <c r="L536" i="22"/>
  <c r="L537" i="22"/>
  <c r="L538" i="22"/>
  <c r="L539" i="22"/>
  <c r="L540" i="22"/>
  <c r="L541" i="22"/>
  <c r="L542" i="22"/>
  <c r="L543" i="22"/>
  <c r="L544" i="22"/>
  <c r="L545" i="22"/>
  <c r="L546" i="22"/>
  <c r="L547" i="22"/>
  <c r="L548" i="22"/>
  <c r="L549" i="22"/>
  <c r="L550" i="22"/>
  <c r="L551" i="22"/>
  <c r="L552" i="22"/>
  <c r="L553" i="22"/>
  <c r="L554" i="22"/>
  <c r="L555" i="22"/>
  <c r="L556" i="22"/>
  <c r="L557" i="22"/>
  <c r="L558" i="22"/>
  <c r="L559" i="22"/>
  <c r="L560" i="22"/>
  <c r="L561" i="22"/>
  <c r="L562" i="22"/>
  <c r="L563" i="22"/>
  <c r="L564" i="22"/>
  <c r="L565" i="22"/>
  <c r="L566" i="22"/>
  <c r="L567" i="22"/>
  <c r="L568" i="22"/>
  <c r="L569" i="22"/>
  <c r="L570" i="22"/>
  <c r="L571" i="22"/>
  <c r="L572" i="22"/>
  <c r="L573" i="22"/>
  <c r="L574" i="22"/>
  <c r="L575" i="22"/>
  <c r="L576" i="22"/>
  <c r="L577" i="22"/>
  <c r="L578" i="22"/>
  <c r="L579" i="22"/>
  <c r="L580" i="22"/>
  <c r="L581" i="22"/>
  <c r="L582" i="22"/>
  <c r="L583" i="22"/>
  <c r="L584" i="22"/>
  <c r="L585" i="22"/>
  <c r="L586" i="22"/>
  <c r="L587" i="22"/>
  <c r="L588" i="22"/>
  <c r="L589" i="22"/>
  <c r="L590" i="22"/>
  <c r="L591" i="22"/>
  <c r="L592" i="22"/>
  <c r="L593" i="22"/>
  <c r="L594" i="22"/>
  <c r="L595" i="22"/>
  <c r="L596" i="22"/>
  <c r="L597" i="22"/>
  <c r="L598" i="22"/>
  <c r="L599" i="22"/>
  <c r="L600" i="22"/>
  <c r="L601" i="22"/>
  <c r="L602" i="22"/>
  <c r="L603" i="22"/>
  <c r="L604" i="22"/>
  <c r="L605" i="22"/>
  <c r="L606" i="22"/>
  <c r="L607" i="22"/>
  <c r="L608" i="22"/>
  <c r="L609" i="22"/>
  <c r="L610" i="22"/>
  <c r="L611" i="22"/>
  <c r="L612" i="22"/>
  <c r="L613" i="22"/>
  <c r="L614" i="22"/>
  <c r="L615" i="22"/>
  <c r="L616" i="22"/>
  <c r="L617" i="22"/>
  <c r="L618" i="22"/>
  <c r="L619" i="22"/>
  <c r="L620" i="22"/>
  <c r="L621" i="22"/>
  <c r="L622" i="22"/>
  <c r="L623" i="22"/>
  <c r="L624" i="22"/>
  <c r="L625" i="22"/>
  <c r="L626" i="22"/>
  <c r="L627" i="22"/>
  <c r="L628" i="22"/>
  <c r="L629" i="22"/>
  <c r="L630" i="22"/>
  <c r="L631" i="22"/>
  <c r="L632" i="22"/>
  <c r="L633" i="22"/>
  <c r="L634" i="22"/>
  <c r="L635" i="22"/>
  <c r="L636" i="22"/>
  <c r="L637" i="22"/>
  <c r="L638" i="22"/>
  <c r="L639" i="22"/>
  <c r="L640" i="22"/>
  <c r="L641" i="22"/>
  <c r="L642" i="22"/>
  <c r="L643" i="22"/>
  <c r="L644" i="22"/>
  <c r="L645" i="22"/>
  <c r="L646" i="22"/>
  <c r="L647" i="22"/>
  <c r="L648" i="22"/>
  <c r="L649" i="22"/>
  <c r="L650" i="22"/>
  <c r="L651" i="22"/>
  <c r="L652" i="22"/>
  <c r="L653" i="22"/>
  <c r="L654" i="22"/>
  <c r="L655" i="22"/>
  <c r="L656" i="22"/>
  <c r="L657" i="22"/>
  <c r="L658" i="22"/>
  <c r="L659" i="22"/>
  <c r="L660" i="22"/>
  <c r="L661" i="22"/>
  <c r="L662" i="22"/>
  <c r="L663" i="22"/>
  <c r="L664" i="22"/>
  <c r="L665" i="22"/>
  <c r="L666" i="22"/>
  <c r="L667" i="22"/>
  <c r="L668" i="22"/>
  <c r="L669" i="22"/>
  <c r="L670" i="22"/>
  <c r="L671" i="22"/>
  <c r="L672" i="22"/>
  <c r="L673" i="22"/>
  <c r="L674" i="22"/>
  <c r="L675" i="22"/>
  <c r="L676" i="22"/>
  <c r="L677" i="22"/>
  <c r="L678" i="22"/>
  <c r="L679" i="22"/>
  <c r="L680" i="22"/>
  <c r="L681" i="22"/>
  <c r="L682" i="22"/>
  <c r="L683" i="22"/>
  <c r="L684" i="22"/>
  <c r="L685" i="22"/>
  <c r="L686" i="22"/>
  <c r="L687" i="22"/>
  <c r="L688" i="22"/>
  <c r="L689" i="22"/>
  <c r="L690" i="22"/>
  <c r="L691" i="22"/>
  <c r="L692" i="22"/>
  <c r="L693" i="22"/>
  <c r="L694" i="22"/>
  <c r="L695" i="22"/>
  <c r="L696" i="22"/>
  <c r="L697" i="22"/>
  <c r="L698" i="22"/>
  <c r="L699" i="22"/>
  <c r="L700" i="22"/>
  <c r="L701" i="22"/>
  <c r="L702" i="22"/>
  <c r="L703" i="22"/>
  <c r="L704" i="22"/>
  <c r="L705" i="22"/>
  <c r="L706" i="22"/>
  <c r="L707" i="22"/>
  <c r="L708" i="22"/>
  <c r="L709" i="22"/>
  <c r="L710" i="22"/>
  <c r="L711" i="22"/>
  <c r="L712" i="22"/>
  <c r="L713" i="22"/>
  <c r="L714" i="22"/>
  <c r="L715" i="22"/>
  <c r="L716" i="22"/>
  <c r="L717" i="22"/>
  <c r="L718" i="22"/>
  <c r="L719" i="22"/>
  <c r="L720" i="22"/>
  <c r="L721" i="22"/>
  <c r="L722" i="22"/>
  <c r="L723" i="22"/>
  <c r="L724" i="22"/>
  <c r="L725" i="22"/>
  <c r="L726" i="22"/>
  <c r="L727" i="22"/>
  <c r="L728" i="22"/>
  <c r="L729" i="22"/>
  <c r="L730" i="22"/>
  <c r="L731" i="22"/>
  <c r="L732" i="22"/>
  <c r="L733" i="22"/>
  <c r="L734" i="22"/>
  <c r="L735" i="22"/>
  <c r="L736" i="22"/>
  <c r="L737" i="22"/>
  <c r="L738" i="22"/>
  <c r="L739" i="22"/>
  <c r="L740" i="22"/>
  <c r="L741" i="22"/>
  <c r="L742" i="22"/>
  <c r="L743" i="22"/>
  <c r="L744" i="22"/>
  <c r="L745" i="22"/>
  <c r="L746" i="22"/>
  <c r="L747" i="22"/>
  <c r="L748" i="22"/>
  <c r="L749" i="22"/>
  <c r="L750" i="22"/>
  <c r="L751" i="22"/>
  <c r="L752" i="22"/>
  <c r="L753" i="22"/>
  <c r="L754" i="22"/>
  <c r="L755" i="22"/>
  <c r="L756" i="22"/>
  <c r="L757" i="22"/>
  <c r="L758" i="22"/>
  <c r="L759" i="22"/>
  <c r="L760" i="22"/>
  <c r="L761" i="22"/>
  <c r="L762" i="22"/>
  <c r="L763" i="22"/>
  <c r="L764" i="22"/>
  <c r="L765" i="22"/>
  <c r="L766" i="22"/>
  <c r="L767" i="22"/>
  <c r="L768" i="22"/>
  <c r="L769" i="22"/>
  <c r="L770" i="22"/>
  <c r="L771" i="22"/>
  <c r="L772" i="22"/>
  <c r="L773" i="22"/>
  <c r="L774" i="22"/>
  <c r="L775" i="22"/>
  <c r="L776" i="22"/>
  <c r="L777" i="22"/>
  <c r="L778" i="22"/>
  <c r="L779" i="22"/>
  <c r="L780" i="22"/>
  <c r="L781" i="22"/>
  <c r="L782" i="22"/>
  <c r="L783" i="22"/>
  <c r="L784" i="22"/>
  <c r="L785" i="22"/>
  <c r="L786" i="22"/>
  <c r="L787" i="22"/>
  <c r="L788" i="22"/>
  <c r="L789" i="22"/>
  <c r="L790" i="22"/>
  <c r="L791" i="22"/>
  <c r="L792" i="22"/>
  <c r="L793" i="22"/>
  <c r="L794" i="22"/>
  <c r="L795" i="22"/>
  <c r="L796" i="22"/>
  <c r="L797" i="22"/>
  <c r="L798" i="22"/>
  <c r="L799" i="22"/>
  <c r="L800" i="22"/>
  <c r="L801" i="22"/>
  <c r="L802" i="22"/>
  <c r="L803" i="22"/>
  <c r="L804" i="22"/>
  <c r="L805" i="22"/>
  <c r="L806" i="22"/>
  <c r="L807" i="22"/>
  <c r="L808" i="22"/>
  <c r="L809" i="22"/>
  <c r="L810" i="22"/>
  <c r="L811" i="22"/>
  <c r="L812" i="22"/>
  <c r="L813" i="22"/>
  <c r="L814" i="22"/>
  <c r="L815" i="22"/>
  <c r="L816" i="22"/>
  <c r="L817" i="22"/>
  <c r="L818" i="22"/>
  <c r="L819" i="22"/>
  <c r="L820" i="22"/>
  <c r="L821" i="22"/>
  <c r="L822" i="22"/>
  <c r="L823" i="22"/>
  <c r="L824" i="22"/>
  <c r="L825" i="22"/>
  <c r="L826" i="22"/>
  <c r="L827" i="22"/>
  <c r="L828" i="22"/>
  <c r="L829" i="22"/>
  <c r="L830" i="22"/>
  <c r="L831" i="22"/>
  <c r="L832" i="22"/>
  <c r="L833" i="22"/>
  <c r="L834" i="22"/>
  <c r="L835" i="22"/>
  <c r="L836" i="22"/>
  <c r="L837" i="22"/>
  <c r="L838" i="22"/>
  <c r="L839" i="22"/>
  <c r="L840" i="22"/>
  <c r="L841" i="22"/>
  <c r="L842" i="22"/>
  <c r="L843" i="22"/>
  <c r="L844" i="22"/>
  <c r="L845" i="22"/>
  <c r="L846" i="22"/>
  <c r="L847" i="22"/>
  <c r="L848" i="22"/>
  <c r="L849" i="22"/>
  <c r="L850" i="22"/>
  <c r="L851" i="22"/>
  <c r="L852" i="22"/>
  <c r="L853" i="22"/>
  <c r="L854" i="22"/>
  <c r="L855" i="22"/>
  <c r="L856" i="22"/>
  <c r="L857" i="22"/>
  <c r="L858" i="22"/>
  <c r="L859" i="22"/>
  <c r="L860" i="22"/>
  <c r="L861" i="22"/>
  <c r="L862" i="22"/>
  <c r="L863" i="22"/>
  <c r="L864" i="22"/>
  <c r="L865" i="22"/>
  <c r="L866" i="22"/>
  <c r="L867" i="22"/>
  <c r="L868" i="22"/>
  <c r="L869" i="22"/>
  <c r="L870" i="22"/>
  <c r="L871" i="22"/>
  <c r="L872" i="22"/>
  <c r="L873" i="22"/>
  <c r="L874" i="22"/>
  <c r="L875" i="22"/>
  <c r="L876" i="22"/>
  <c r="L877" i="22"/>
  <c r="L878" i="22"/>
  <c r="L879" i="22"/>
  <c r="L880" i="22"/>
  <c r="L881" i="22"/>
  <c r="L882" i="22"/>
  <c r="L883" i="22"/>
  <c r="L884" i="22"/>
  <c r="L885" i="22"/>
  <c r="L886" i="22"/>
  <c r="L887" i="22"/>
  <c r="L888" i="22"/>
  <c r="L889" i="22"/>
  <c r="L890" i="22"/>
  <c r="L891" i="22"/>
  <c r="L892" i="22"/>
  <c r="L893" i="22"/>
  <c r="L894" i="22"/>
  <c r="L895" i="22"/>
  <c r="L896" i="22"/>
  <c r="L897" i="22"/>
  <c r="L898" i="22"/>
  <c r="L899" i="22"/>
  <c r="L900" i="22"/>
  <c r="L901" i="22"/>
  <c r="L902" i="22"/>
  <c r="L903" i="22"/>
  <c r="L904" i="22"/>
  <c r="L905" i="22"/>
  <c r="L906" i="22"/>
  <c r="L907" i="22"/>
  <c r="L908" i="22"/>
  <c r="L909" i="22"/>
  <c r="L910" i="22"/>
  <c r="L911" i="22"/>
  <c r="L912" i="22"/>
  <c r="L913" i="22"/>
  <c r="L914" i="22"/>
  <c r="L915" i="22"/>
  <c r="L916" i="22"/>
  <c r="L917" i="22"/>
  <c r="L918" i="22"/>
  <c r="L919" i="22"/>
  <c r="L920" i="22"/>
  <c r="L921" i="22"/>
  <c r="L922" i="22"/>
  <c r="L923" i="22"/>
  <c r="L924" i="22"/>
  <c r="L925" i="22"/>
  <c r="L926" i="22"/>
  <c r="L927" i="22"/>
  <c r="L928" i="22"/>
  <c r="L929" i="22"/>
  <c r="L930" i="22"/>
  <c r="L931" i="22"/>
  <c r="L932" i="22"/>
  <c r="L933" i="22"/>
  <c r="L934" i="22"/>
  <c r="L935" i="22"/>
  <c r="L936" i="22"/>
  <c r="L937" i="22"/>
  <c r="L938" i="22"/>
  <c r="L939" i="22"/>
  <c r="L940" i="22"/>
  <c r="L941" i="22"/>
  <c r="L942" i="22"/>
  <c r="L943" i="22"/>
  <c r="L944" i="22"/>
  <c r="L945" i="22"/>
  <c r="L946" i="22"/>
  <c r="L947" i="22"/>
  <c r="L948" i="22"/>
  <c r="L949" i="22"/>
  <c r="L950" i="22"/>
  <c r="L951" i="22"/>
  <c r="L952" i="22"/>
  <c r="L953" i="22"/>
  <c r="L954" i="22"/>
  <c r="L955" i="22"/>
  <c r="L956" i="22"/>
  <c r="L957" i="22"/>
  <c r="L958" i="22"/>
  <c r="L959" i="22"/>
  <c r="L960" i="22"/>
  <c r="L961" i="22"/>
  <c r="L962" i="22"/>
  <c r="L963" i="22"/>
  <c r="L964" i="22"/>
  <c r="L965" i="22"/>
  <c r="L966" i="22"/>
  <c r="L967" i="22"/>
  <c r="L968" i="22"/>
  <c r="L969" i="22"/>
  <c r="L970" i="22"/>
  <c r="L971" i="22"/>
  <c r="L972" i="22"/>
  <c r="L973" i="22"/>
  <c r="L974" i="22"/>
  <c r="L975" i="22"/>
  <c r="L976" i="22"/>
  <c r="L977" i="22"/>
  <c r="L978" i="22"/>
  <c r="L979" i="22"/>
  <c r="L980" i="22"/>
  <c r="L981" i="22"/>
  <c r="L982" i="22"/>
  <c r="L983" i="22"/>
  <c r="L984" i="22"/>
  <c r="L985" i="22"/>
  <c r="L986" i="22"/>
  <c r="L987" i="22"/>
  <c r="L988" i="22"/>
  <c r="L989" i="22"/>
  <c r="L990" i="22"/>
  <c r="L991" i="22"/>
  <c r="L992" i="22"/>
  <c r="L993" i="22"/>
  <c r="L994" i="22"/>
  <c r="L995" i="22"/>
  <c r="L996" i="22"/>
  <c r="L997" i="22"/>
  <c r="L998" i="22"/>
  <c r="L999" i="22"/>
  <c r="L1000" i="22"/>
  <c r="L1001" i="22"/>
  <c r="L1002" i="22"/>
  <c r="L1003" i="22"/>
  <c r="L1004" i="22"/>
  <c r="L1005" i="22"/>
  <c r="L1006" i="22"/>
  <c r="L1007" i="22"/>
  <c r="L1008" i="22"/>
  <c r="L1009" i="22"/>
  <c r="L1010" i="22"/>
  <c r="L1011" i="22"/>
  <c r="L1012" i="22"/>
  <c r="L1013" i="22"/>
  <c r="L1014" i="22"/>
  <c r="L1015" i="22"/>
  <c r="L1016" i="22"/>
  <c r="L1017" i="22"/>
  <c r="L1018" i="22"/>
  <c r="L1019" i="22"/>
  <c r="L1020" i="22"/>
  <c r="L1021" i="22"/>
  <c r="L1022" i="22"/>
  <c r="L1023" i="22"/>
  <c r="L1024" i="22"/>
  <c r="L1025" i="22"/>
  <c r="L1026" i="22"/>
  <c r="L1027" i="22"/>
  <c r="L1028" i="22"/>
  <c r="L1029" i="22"/>
  <c r="L1030" i="22"/>
  <c r="L1031" i="22"/>
  <c r="L1032" i="22"/>
  <c r="L1033" i="22"/>
  <c r="L1034" i="22"/>
  <c r="L1035" i="22"/>
  <c r="L1036" i="22"/>
  <c r="L1037" i="22"/>
  <c r="L1038" i="22"/>
  <c r="L1039" i="22"/>
  <c r="L1040" i="22"/>
  <c r="L1041" i="22"/>
  <c r="L1042" i="22"/>
  <c r="L1043" i="22"/>
  <c r="L1044" i="22"/>
  <c r="L1045" i="22"/>
  <c r="L1046" i="22"/>
  <c r="L1047" i="22"/>
  <c r="L1048" i="22"/>
  <c r="L1049" i="22"/>
  <c r="L1050" i="22"/>
  <c r="L1051" i="22"/>
  <c r="L1052" i="22"/>
  <c r="L1053" i="22"/>
  <c r="L1054" i="22"/>
  <c r="L1055" i="22"/>
  <c r="L1056" i="22"/>
  <c r="L1057" i="22"/>
  <c r="L1058" i="22"/>
  <c r="L1059" i="22"/>
  <c r="L1060" i="22"/>
  <c r="L1061" i="22"/>
  <c r="L1062" i="22"/>
  <c r="L1063" i="22"/>
  <c r="L1064" i="22"/>
  <c r="L1065" i="22"/>
  <c r="L1066" i="22"/>
  <c r="L1067" i="22"/>
  <c r="L1068" i="22"/>
  <c r="L1069" i="22"/>
  <c r="L1070" i="22"/>
  <c r="L1071" i="22"/>
  <c r="L1072" i="22"/>
  <c r="L1073" i="22"/>
  <c r="L1074" i="22"/>
  <c r="L1075" i="22"/>
  <c r="L1076" i="22"/>
  <c r="L1077" i="22"/>
  <c r="L4" i="22"/>
  <c r="L5" i="22"/>
  <c r="L3" i="22"/>
  <c r="L2" i="22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12" i="1"/>
  <c r="K647" i="14"/>
  <c r="J647" i="14" s="1"/>
  <c r="K648" i="14"/>
  <c r="J648" i="14" s="1"/>
  <c r="K649" i="14"/>
  <c r="J649" i="14" s="1"/>
  <c r="J650" i="14"/>
  <c r="K650" i="14"/>
  <c r="K651" i="14"/>
  <c r="J651" i="14" s="1"/>
  <c r="K652" i="14"/>
  <c r="J652" i="14" s="1"/>
  <c r="K653" i="14"/>
  <c r="J653" i="14" s="1"/>
  <c r="K654" i="14"/>
  <c r="J654" i="14" s="1"/>
  <c r="K655" i="14"/>
  <c r="J655" i="14" s="1"/>
  <c r="K656" i="14"/>
  <c r="J656" i="14" s="1"/>
  <c r="K657" i="14"/>
  <c r="J657" i="14" s="1"/>
  <c r="J658" i="14"/>
  <c r="K658" i="14"/>
  <c r="J659" i="14"/>
  <c r="K659" i="14"/>
  <c r="K660" i="14"/>
  <c r="J660" i="14" s="1"/>
  <c r="K661" i="14"/>
  <c r="J661" i="14" s="1"/>
  <c r="J662" i="14"/>
  <c r="K662" i="14"/>
  <c r="K663" i="14"/>
  <c r="J663" i="14" s="1"/>
  <c r="K664" i="14"/>
  <c r="J664" i="14" s="1"/>
  <c r="K665" i="14"/>
  <c r="J665" i="14" s="1"/>
  <c r="K666" i="14"/>
  <c r="J666" i="14" s="1"/>
  <c r="K667" i="14"/>
  <c r="J667" i="14" s="1"/>
  <c r="K668" i="14"/>
  <c r="J668" i="14" s="1"/>
  <c r="K669" i="14"/>
  <c r="J669" i="14" s="1"/>
  <c r="J670" i="14"/>
  <c r="K670" i="14"/>
  <c r="K671" i="14"/>
  <c r="J671" i="14" s="1"/>
  <c r="K672" i="14"/>
  <c r="J672" i="14" s="1"/>
  <c r="K673" i="14"/>
  <c r="J673" i="14" s="1"/>
  <c r="J674" i="14"/>
  <c r="K674" i="14"/>
  <c r="K675" i="14"/>
  <c r="J675" i="14" s="1"/>
  <c r="K676" i="14"/>
  <c r="J676" i="14" s="1"/>
  <c r="K677" i="14"/>
  <c r="J677" i="14" s="1"/>
  <c r="K678" i="14"/>
  <c r="J678" i="14" s="1"/>
  <c r="K679" i="14"/>
  <c r="J679" i="14" s="1"/>
  <c r="K680" i="14"/>
  <c r="J680" i="14" s="1"/>
  <c r="K681" i="14"/>
  <c r="J681" i="14" s="1"/>
  <c r="J682" i="14"/>
  <c r="K682" i="14"/>
  <c r="J683" i="14"/>
  <c r="K683" i="14"/>
  <c r="K684" i="14"/>
  <c r="J684" i="14" s="1"/>
  <c r="K685" i="14"/>
  <c r="J685" i="14" s="1"/>
  <c r="J646" i="14"/>
  <c r="K646" i="14"/>
  <c r="V2" i="16"/>
  <c r="V3" i="16"/>
  <c r="V4" i="16"/>
  <c r="V5" i="16"/>
  <c r="V6" i="16"/>
  <c r="V7" i="16"/>
  <c r="V8" i="16"/>
  <c r="V9" i="16"/>
  <c r="V10" i="16"/>
  <c r="V11" i="16"/>
  <c r="V12" i="16"/>
  <c r="V13" i="16"/>
  <c r="V14" i="16"/>
  <c r="V15" i="16"/>
  <c r="V16" i="16"/>
  <c r="V17" i="16"/>
  <c r="V18" i="16"/>
  <c r="V19" i="16"/>
  <c r="V20" i="16"/>
  <c r="V21" i="16"/>
  <c r="V22" i="16"/>
  <c r="V23" i="16"/>
  <c r="V24" i="16"/>
  <c r="V25" i="16"/>
  <c r="V26" i="16"/>
  <c r="V27" i="16"/>
  <c r="V28" i="16"/>
  <c r="V52" i="16"/>
  <c r="V53" i="16"/>
  <c r="V54" i="16"/>
  <c r="V55" i="16"/>
  <c r="V56" i="16"/>
  <c r="V57" i="16"/>
  <c r="V58" i="16"/>
  <c r="V59" i="16"/>
  <c r="V60" i="16"/>
  <c r="V61" i="16"/>
  <c r="V62" i="16"/>
  <c r="V63" i="16"/>
  <c r="V64" i="16"/>
  <c r="V65" i="16"/>
  <c r="V66" i="16"/>
  <c r="V67" i="16"/>
  <c r="V68" i="16"/>
  <c r="V69" i="16"/>
  <c r="V70" i="16"/>
  <c r="V71" i="16"/>
  <c r="V72" i="16"/>
  <c r="V73" i="16"/>
  <c r="V74" i="16"/>
  <c r="V75" i="16"/>
  <c r="V76" i="16"/>
  <c r="V77" i="16"/>
  <c r="V78" i="16"/>
  <c r="V79" i="16"/>
  <c r="V80" i="16"/>
  <c r="V81" i="16"/>
  <c r="V82" i="16"/>
  <c r="V83" i="16"/>
  <c r="V84" i="16"/>
  <c r="V85" i="16"/>
  <c r="V86" i="16"/>
  <c r="V87" i="16"/>
  <c r="V88" i="16"/>
  <c r="V89" i="16"/>
  <c r="V90" i="16"/>
  <c r="V91" i="16"/>
  <c r="V92" i="16"/>
  <c r="V93" i="16"/>
  <c r="V94" i="16"/>
  <c r="V95" i="16"/>
  <c r="V96" i="16"/>
  <c r="V97" i="16"/>
  <c r="V98" i="16"/>
  <c r="V99" i="16"/>
  <c r="V100" i="16"/>
  <c r="V101" i="16"/>
  <c r="V102" i="16"/>
  <c r="V103" i="16"/>
  <c r="V104" i="16"/>
  <c r="V105" i="16"/>
  <c r="V106" i="16"/>
  <c r="V107" i="16"/>
  <c r="V108" i="16"/>
  <c r="V109" i="16"/>
  <c r="V110" i="16"/>
  <c r="V111" i="16"/>
  <c r="V112" i="16"/>
  <c r="V113" i="16"/>
  <c r="V114" i="16"/>
  <c r="V115" i="16"/>
  <c r="V116" i="16"/>
  <c r="V117" i="16"/>
  <c r="V118" i="16"/>
  <c r="V119" i="16"/>
  <c r="V120" i="16"/>
  <c r="V121" i="16"/>
  <c r="V122" i="16"/>
  <c r="V123" i="16"/>
  <c r="V124" i="16"/>
  <c r="V125" i="16"/>
  <c r="V126" i="16"/>
  <c r="V127" i="16"/>
  <c r="V128" i="16"/>
  <c r="V129" i="16"/>
  <c r="V130" i="16"/>
  <c r="V131" i="16"/>
  <c r="V132" i="16"/>
  <c r="V133" i="16"/>
  <c r="V134" i="16"/>
  <c r="V135" i="16"/>
  <c r="V136" i="16"/>
  <c r="V137" i="16"/>
  <c r="V138" i="16"/>
  <c r="V139" i="16"/>
  <c r="V140" i="16"/>
  <c r="V141" i="16"/>
  <c r="V142" i="16"/>
  <c r="V143" i="16"/>
  <c r="V144" i="16"/>
  <c r="V145" i="16"/>
  <c r="V146" i="16"/>
  <c r="V147" i="16"/>
  <c r="V148" i="16"/>
  <c r="V149" i="16"/>
  <c r="V150" i="16"/>
  <c r="V151" i="16"/>
  <c r="V152" i="16"/>
  <c r="V153" i="16"/>
  <c r="V154" i="16"/>
  <c r="V155" i="16"/>
  <c r="V156" i="16"/>
  <c r="V157" i="16"/>
  <c r="V158" i="16"/>
  <c r="V159" i="16"/>
  <c r="V160" i="16"/>
  <c r="V161" i="16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S722" i="15"/>
  <c r="S723" i="15"/>
  <c r="S732" i="15"/>
  <c r="S733" i="15"/>
  <c r="S704" i="15"/>
  <c r="S705" i="15"/>
  <c r="S638" i="15"/>
  <c r="S639" i="15"/>
  <c r="S644" i="15"/>
  <c r="S645" i="15"/>
  <c r="S652" i="15"/>
  <c r="S653" i="15"/>
  <c r="S540" i="15"/>
  <c r="S541" i="15"/>
  <c r="S542" i="15"/>
  <c r="S543" i="15"/>
  <c r="S548" i="15"/>
  <c r="S549" i="15"/>
  <c r="S550" i="15"/>
  <c r="S551" i="15"/>
  <c r="S492" i="15"/>
  <c r="S493" i="15"/>
  <c r="S496" i="15"/>
  <c r="S497" i="15"/>
  <c r="S374" i="15"/>
  <c r="S375" i="15"/>
  <c r="S920" i="15"/>
  <c r="S921" i="15"/>
  <c r="S924" i="15"/>
  <c r="S925" i="15"/>
  <c r="S818" i="15"/>
  <c r="S819" i="15"/>
  <c r="S772" i="15"/>
  <c r="P497" i="15"/>
  <c r="P496" i="15"/>
  <c r="P495" i="15"/>
  <c r="P494" i="15"/>
  <c r="P493" i="15"/>
  <c r="P492" i="15"/>
  <c r="P491" i="15"/>
  <c r="P490" i="15"/>
  <c r="P489" i="15"/>
  <c r="P488" i="15"/>
  <c r="P487" i="15"/>
  <c r="P486" i="15"/>
  <c r="P485" i="15"/>
  <c r="P484" i="15"/>
  <c r="P483" i="15"/>
  <c r="P482" i="15"/>
  <c r="P441" i="15"/>
  <c r="P440" i="15"/>
  <c r="P439" i="15"/>
  <c r="P438" i="15"/>
  <c r="P437" i="15"/>
  <c r="P436" i="15"/>
  <c r="P435" i="15"/>
  <c r="P434" i="15"/>
  <c r="P433" i="15"/>
  <c r="P432" i="15"/>
  <c r="P431" i="15"/>
  <c r="P430" i="15"/>
  <c r="P429" i="15"/>
  <c r="P428" i="15"/>
  <c r="P427" i="15"/>
  <c r="P426" i="15"/>
  <c r="P329" i="15"/>
  <c r="P328" i="15"/>
  <c r="P327" i="15"/>
  <c r="P326" i="15"/>
  <c r="P325" i="15"/>
  <c r="P324" i="15"/>
  <c r="P323" i="15"/>
  <c r="P322" i="15"/>
  <c r="P321" i="15"/>
  <c r="P320" i="15"/>
  <c r="P319" i="15"/>
  <c r="P318" i="15"/>
  <c r="P317" i="15"/>
  <c r="P316" i="15"/>
  <c r="P315" i="15"/>
  <c r="P314" i="15"/>
  <c r="S269" i="15"/>
  <c r="S268" i="15"/>
  <c r="S265" i="15"/>
  <c r="S264" i="15"/>
  <c r="P273" i="15"/>
  <c r="P272" i="15"/>
  <c r="P271" i="15"/>
  <c r="P270" i="15"/>
  <c r="P269" i="15"/>
  <c r="P268" i="15"/>
  <c r="P267" i="15"/>
  <c r="P266" i="15"/>
  <c r="P265" i="15"/>
  <c r="P264" i="15"/>
  <c r="P263" i="15"/>
  <c r="P262" i="15"/>
  <c r="P261" i="15"/>
  <c r="P260" i="15"/>
  <c r="P259" i="15"/>
  <c r="P258" i="15"/>
  <c r="S217" i="15"/>
  <c r="S216" i="15"/>
  <c r="P217" i="15"/>
  <c r="P216" i="15"/>
  <c r="P215" i="15"/>
  <c r="P214" i="15"/>
  <c r="P213" i="15"/>
  <c r="P212" i="15"/>
  <c r="P211" i="15"/>
  <c r="P210" i="15"/>
  <c r="P209" i="15"/>
  <c r="P208" i="15"/>
  <c r="P207" i="15"/>
  <c r="P206" i="15"/>
  <c r="P205" i="15"/>
  <c r="P204" i="15"/>
  <c r="P203" i="15"/>
  <c r="P202" i="15"/>
  <c r="S755" i="15"/>
  <c r="S754" i="15"/>
  <c r="S745" i="15"/>
  <c r="S744" i="15"/>
  <c r="P755" i="15"/>
  <c r="P754" i="15"/>
  <c r="P753" i="15"/>
  <c r="P752" i="15"/>
  <c r="P751" i="15"/>
  <c r="P750" i="15"/>
  <c r="P749" i="15"/>
  <c r="P748" i="15"/>
  <c r="P747" i="15"/>
  <c r="P746" i="15"/>
  <c r="P745" i="15"/>
  <c r="P744" i="15"/>
  <c r="P743" i="15"/>
  <c r="P742" i="15"/>
  <c r="P741" i="15"/>
  <c r="P740" i="15"/>
  <c r="M734" i="15"/>
  <c r="M735" i="15"/>
  <c r="M736" i="15"/>
  <c r="M737" i="15"/>
  <c r="M738" i="15"/>
  <c r="M739" i="15"/>
  <c r="M740" i="15"/>
  <c r="M741" i="15"/>
  <c r="M742" i="15"/>
  <c r="M743" i="15"/>
  <c r="M744" i="15"/>
  <c r="M745" i="15"/>
  <c r="M746" i="15"/>
  <c r="M747" i="15"/>
  <c r="M748" i="15"/>
  <c r="M749" i="15"/>
  <c r="M750" i="15"/>
  <c r="M751" i="15"/>
  <c r="M752" i="15"/>
  <c r="M753" i="15"/>
  <c r="M754" i="15"/>
  <c r="M755" i="15"/>
  <c r="M710" i="15"/>
  <c r="M711" i="15"/>
  <c r="M712" i="15"/>
  <c r="M713" i="15"/>
  <c r="M714" i="15"/>
  <c r="M715" i="15"/>
  <c r="M716" i="15"/>
  <c r="M717" i="15"/>
  <c r="M718" i="15"/>
  <c r="M719" i="15"/>
  <c r="M720" i="15"/>
  <c r="M721" i="15"/>
  <c r="M722" i="15"/>
  <c r="M723" i="15"/>
  <c r="M724" i="15"/>
  <c r="M725" i="15"/>
  <c r="M726" i="15"/>
  <c r="M727" i="15"/>
  <c r="M728" i="15"/>
  <c r="M729" i="15"/>
  <c r="M730" i="15"/>
  <c r="M731" i="15"/>
  <c r="M732" i="15"/>
  <c r="M733" i="15"/>
  <c r="M654" i="15"/>
  <c r="M655" i="15"/>
  <c r="M656" i="15"/>
  <c r="M657" i="15"/>
  <c r="M658" i="15"/>
  <c r="M659" i="15"/>
  <c r="M660" i="15"/>
  <c r="M661" i="15"/>
  <c r="M662" i="15"/>
  <c r="M663" i="15"/>
  <c r="M664" i="15"/>
  <c r="M665" i="15"/>
  <c r="M666" i="15"/>
  <c r="M667" i="15"/>
  <c r="M668" i="15"/>
  <c r="M669" i="15"/>
  <c r="M670" i="15"/>
  <c r="M671" i="15"/>
  <c r="M672" i="15"/>
  <c r="M673" i="15"/>
  <c r="M674" i="15"/>
  <c r="M675" i="15"/>
  <c r="M676" i="15"/>
  <c r="M677" i="15"/>
  <c r="M678" i="15"/>
  <c r="M679" i="15"/>
  <c r="M680" i="15"/>
  <c r="M681" i="15"/>
  <c r="M682" i="15"/>
  <c r="M683" i="15"/>
  <c r="M684" i="15"/>
  <c r="M685" i="15"/>
  <c r="M686" i="15"/>
  <c r="M687" i="15"/>
  <c r="M688" i="15"/>
  <c r="M689" i="15"/>
  <c r="M690" i="15"/>
  <c r="M691" i="15"/>
  <c r="M692" i="15"/>
  <c r="M693" i="15"/>
  <c r="M694" i="15"/>
  <c r="M695" i="15"/>
  <c r="M696" i="15"/>
  <c r="M697" i="15"/>
  <c r="M698" i="15"/>
  <c r="M699" i="15"/>
  <c r="M700" i="15"/>
  <c r="M701" i="15"/>
  <c r="M702" i="15"/>
  <c r="M703" i="15"/>
  <c r="M704" i="15"/>
  <c r="M705" i="15"/>
  <c r="M706" i="15"/>
  <c r="M707" i="15"/>
  <c r="M708" i="15"/>
  <c r="M709" i="15"/>
  <c r="M610" i="15"/>
  <c r="M611" i="15"/>
  <c r="M612" i="15"/>
  <c r="M613" i="15"/>
  <c r="M614" i="15"/>
  <c r="M615" i="15"/>
  <c r="M616" i="15"/>
  <c r="M617" i="15"/>
  <c r="M618" i="15"/>
  <c r="M619" i="15"/>
  <c r="M620" i="15"/>
  <c r="M621" i="15"/>
  <c r="M622" i="15"/>
  <c r="M623" i="15"/>
  <c r="M624" i="15"/>
  <c r="M625" i="15"/>
  <c r="M626" i="15"/>
  <c r="M627" i="15"/>
  <c r="M628" i="15"/>
  <c r="M629" i="15"/>
  <c r="M630" i="15"/>
  <c r="M631" i="15"/>
  <c r="M632" i="15"/>
  <c r="M633" i="15"/>
  <c r="M634" i="15"/>
  <c r="M635" i="15"/>
  <c r="M636" i="15"/>
  <c r="M637" i="15"/>
  <c r="M638" i="15"/>
  <c r="M639" i="15"/>
  <c r="M640" i="15"/>
  <c r="M641" i="15"/>
  <c r="M642" i="15"/>
  <c r="M643" i="15"/>
  <c r="M644" i="15"/>
  <c r="M645" i="15"/>
  <c r="M646" i="15"/>
  <c r="M647" i="15"/>
  <c r="M648" i="15"/>
  <c r="M649" i="15"/>
  <c r="M650" i="15"/>
  <c r="M651" i="15"/>
  <c r="M652" i="15"/>
  <c r="M653" i="15"/>
  <c r="M554" i="15"/>
  <c r="M555" i="15"/>
  <c r="M556" i="15"/>
  <c r="M557" i="15"/>
  <c r="M558" i="15"/>
  <c r="M559" i="15"/>
  <c r="M560" i="15"/>
  <c r="M561" i="15"/>
  <c r="M562" i="15"/>
  <c r="M563" i="15"/>
  <c r="M564" i="15"/>
  <c r="M565" i="15"/>
  <c r="M566" i="15"/>
  <c r="M567" i="15"/>
  <c r="M568" i="15"/>
  <c r="M569" i="15"/>
  <c r="M570" i="15"/>
  <c r="M571" i="15"/>
  <c r="M572" i="15"/>
  <c r="M573" i="15"/>
  <c r="M574" i="15"/>
  <c r="M575" i="15"/>
  <c r="M576" i="15"/>
  <c r="M577" i="15"/>
  <c r="M578" i="15"/>
  <c r="M579" i="15"/>
  <c r="M580" i="15"/>
  <c r="M581" i="15"/>
  <c r="M582" i="15"/>
  <c r="M583" i="15"/>
  <c r="M584" i="15"/>
  <c r="M585" i="15"/>
  <c r="M586" i="15"/>
  <c r="M587" i="15"/>
  <c r="M588" i="15"/>
  <c r="M589" i="15"/>
  <c r="M590" i="15"/>
  <c r="M591" i="15"/>
  <c r="M592" i="15"/>
  <c r="M593" i="15"/>
  <c r="M594" i="15"/>
  <c r="M595" i="15"/>
  <c r="M596" i="15"/>
  <c r="M597" i="15"/>
  <c r="M598" i="15"/>
  <c r="M599" i="15"/>
  <c r="M600" i="15"/>
  <c r="M601" i="15"/>
  <c r="M602" i="15"/>
  <c r="M603" i="15"/>
  <c r="M604" i="15"/>
  <c r="M605" i="15"/>
  <c r="M606" i="15"/>
  <c r="M607" i="15"/>
  <c r="M608" i="15"/>
  <c r="M609" i="15"/>
  <c r="M498" i="15"/>
  <c r="M499" i="15"/>
  <c r="M500" i="15"/>
  <c r="M501" i="15"/>
  <c r="M502" i="15"/>
  <c r="M503" i="15"/>
  <c r="M504" i="15"/>
  <c r="M505" i="15"/>
  <c r="M506" i="15"/>
  <c r="M507" i="15"/>
  <c r="M508" i="15"/>
  <c r="M509" i="15"/>
  <c r="M510" i="15"/>
  <c r="M511" i="15"/>
  <c r="M512" i="15"/>
  <c r="M513" i="15"/>
  <c r="M514" i="15"/>
  <c r="M515" i="15"/>
  <c r="M516" i="15"/>
  <c r="M517" i="15"/>
  <c r="M518" i="15"/>
  <c r="M519" i="15"/>
  <c r="M520" i="15"/>
  <c r="M521" i="15"/>
  <c r="M522" i="15"/>
  <c r="M523" i="15"/>
  <c r="M524" i="15"/>
  <c r="M525" i="15"/>
  <c r="M526" i="15"/>
  <c r="M527" i="15"/>
  <c r="M528" i="15"/>
  <c r="M529" i="15"/>
  <c r="M530" i="15"/>
  <c r="M531" i="15"/>
  <c r="M532" i="15"/>
  <c r="M533" i="15"/>
  <c r="M534" i="15"/>
  <c r="M535" i="15"/>
  <c r="M536" i="15"/>
  <c r="M537" i="15"/>
  <c r="M538" i="15"/>
  <c r="M539" i="15"/>
  <c r="M540" i="15"/>
  <c r="M541" i="15"/>
  <c r="M542" i="15"/>
  <c r="M543" i="15"/>
  <c r="M544" i="15"/>
  <c r="M545" i="15"/>
  <c r="M546" i="15"/>
  <c r="M547" i="15"/>
  <c r="M548" i="15"/>
  <c r="M549" i="15"/>
  <c r="M550" i="15"/>
  <c r="M551" i="15"/>
  <c r="M552" i="15"/>
  <c r="M553" i="15"/>
  <c r="M442" i="15"/>
  <c r="M443" i="15"/>
  <c r="M444" i="15"/>
  <c r="M445" i="15"/>
  <c r="M446" i="15"/>
  <c r="M447" i="15"/>
  <c r="M448" i="15"/>
  <c r="M449" i="15"/>
  <c r="M450" i="15"/>
  <c r="M451" i="15"/>
  <c r="M452" i="15"/>
  <c r="M453" i="15"/>
  <c r="M454" i="15"/>
  <c r="M455" i="15"/>
  <c r="M456" i="15"/>
  <c r="M457" i="15"/>
  <c r="M458" i="15"/>
  <c r="M459" i="15"/>
  <c r="M460" i="15"/>
  <c r="M461" i="15"/>
  <c r="M462" i="15"/>
  <c r="M463" i="15"/>
  <c r="M464" i="15"/>
  <c r="M465" i="15"/>
  <c r="M466" i="15"/>
  <c r="M467" i="15"/>
  <c r="M468" i="15"/>
  <c r="M469" i="15"/>
  <c r="M470" i="15"/>
  <c r="M471" i="15"/>
  <c r="M472" i="15"/>
  <c r="M473" i="15"/>
  <c r="M474" i="15"/>
  <c r="M475" i="15"/>
  <c r="M476" i="15"/>
  <c r="M477" i="15"/>
  <c r="M478" i="15"/>
  <c r="M479" i="15"/>
  <c r="M480" i="15"/>
  <c r="M481" i="15"/>
  <c r="M482" i="15"/>
  <c r="M483" i="15"/>
  <c r="M484" i="15"/>
  <c r="M485" i="15"/>
  <c r="M486" i="15"/>
  <c r="M487" i="15"/>
  <c r="M488" i="15"/>
  <c r="M489" i="15"/>
  <c r="M490" i="15"/>
  <c r="M491" i="15"/>
  <c r="M492" i="15"/>
  <c r="M493" i="15"/>
  <c r="M494" i="15"/>
  <c r="M495" i="15"/>
  <c r="M496" i="15"/>
  <c r="M497" i="15"/>
  <c r="M386" i="15"/>
  <c r="M387" i="15"/>
  <c r="M388" i="15"/>
  <c r="M389" i="15"/>
  <c r="M390" i="15"/>
  <c r="M391" i="15"/>
  <c r="M392" i="15"/>
  <c r="M393" i="15"/>
  <c r="M394" i="15"/>
  <c r="M395" i="15"/>
  <c r="M396" i="15"/>
  <c r="M397" i="15"/>
  <c r="M398" i="15"/>
  <c r="M399" i="15"/>
  <c r="M400" i="15"/>
  <c r="M401" i="15"/>
  <c r="M402" i="15"/>
  <c r="M403" i="15"/>
  <c r="M404" i="15"/>
  <c r="M405" i="15"/>
  <c r="M406" i="15"/>
  <c r="M407" i="15"/>
  <c r="M408" i="15"/>
  <c r="M409" i="15"/>
  <c r="M410" i="15"/>
  <c r="M411" i="15"/>
  <c r="M412" i="15"/>
  <c r="M413" i="15"/>
  <c r="M414" i="15"/>
  <c r="M415" i="15"/>
  <c r="M416" i="15"/>
  <c r="M417" i="15"/>
  <c r="M418" i="15"/>
  <c r="M419" i="15"/>
  <c r="M420" i="15"/>
  <c r="M421" i="15"/>
  <c r="M422" i="15"/>
  <c r="M423" i="15"/>
  <c r="M424" i="15"/>
  <c r="M425" i="15"/>
  <c r="M426" i="15"/>
  <c r="M427" i="15"/>
  <c r="M428" i="15"/>
  <c r="M429" i="15"/>
  <c r="M430" i="15"/>
  <c r="M431" i="15"/>
  <c r="M432" i="15"/>
  <c r="M433" i="15"/>
  <c r="M434" i="15"/>
  <c r="M435" i="15"/>
  <c r="M436" i="15"/>
  <c r="M437" i="15"/>
  <c r="M438" i="15"/>
  <c r="M439" i="15"/>
  <c r="M440" i="15"/>
  <c r="M441" i="15"/>
  <c r="M330" i="15"/>
  <c r="M331" i="15"/>
  <c r="M332" i="15"/>
  <c r="M333" i="15"/>
  <c r="M334" i="15"/>
  <c r="M335" i="15"/>
  <c r="M336" i="15"/>
  <c r="M337" i="15"/>
  <c r="M338" i="15"/>
  <c r="M339" i="15"/>
  <c r="M340" i="15"/>
  <c r="M341" i="15"/>
  <c r="M342" i="15"/>
  <c r="M343" i="15"/>
  <c r="M344" i="15"/>
  <c r="M345" i="15"/>
  <c r="M346" i="15"/>
  <c r="M347" i="15"/>
  <c r="M348" i="15"/>
  <c r="M349" i="15"/>
  <c r="M350" i="15"/>
  <c r="M351" i="15"/>
  <c r="M352" i="15"/>
  <c r="M353" i="15"/>
  <c r="M354" i="15"/>
  <c r="M355" i="15"/>
  <c r="M356" i="15"/>
  <c r="M357" i="15"/>
  <c r="M358" i="15"/>
  <c r="M359" i="15"/>
  <c r="M360" i="15"/>
  <c r="M361" i="15"/>
  <c r="M362" i="15"/>
  <c r="M363" i="15"/>
  <c r="M364" i="15"/>
  <c r="M365" i="15"/>
  <c r="M366" i="15"/>
  <c r="M368" i="15"/>
  <c r="M369" i="15"/>
  <c r="M370" i="15"/>
  <c r="M371" i="15"/>
  <c r="M372" i="15"/>
  <c r="M373" i="15"/>
  <c r="M374" i="15"/>
  <c r="M375" i="15"/>
  <c r="M376" i="15"/>
  <c r="M377" i="15"/>
  <c r="M378" i="15"/>
  <c r="M379" i="15"/>
  <c r="M380" i="15"/>
  <c r="M381" i="15"/>
  <c r="M382" i="15"/>
  <c r="M383" i="15"/>
  <c r="M384" i="15"/>
  <c r="M385" i="15"/>
  <c r="M274" i="15"/>
  <c r="M275" i="15"/>
  <c r="M276" i="15"/>
  <c r="M277" i="15"/>
  <c r="M278" i="15"/>
  <c r="M279" i="15"/>
  <c r="M280" i="15"/>
  <c r="M281" i="15"/>
  <c r="M282" i="15"/>
  <c r="M283" i="15"/>
  <c r="M284" i="15"/>
  <c r="M285" i="15"/>
  <c r="M286" i="15"/>
  <c r="M287" i="15"/>
  <c r="M288" i="15"/>
  <c r="M289" i="15"/>
  <c r="M290" i="15"/>
  <c r="M291" i="15"/>
  <c r="M292" i="15"/>
  <c r="M293" i="15"/>
  <c r="M294" i="15"/>
  <c r="M295" i="15"/>
  <c r="M296" i="15"/>
  <c r="M297" i="15"/>
  <c r="M298" i="15"/>
  <c r="M299" i="15"/>
  <c r="M300" i="15"/>
  <c r="M301" i="15"/>
  <c r="M302" i="15"/>
  <c r="M303" i="15"/>
  <c r="M304" i="15"/>
  <c r="M305" i="15"/>
  <c r="M306" i="15"/>
  <c r="M308" i="15"/>
  <c r="M309" i="15"/>
  <c r="M310" i="15"/>
  <c r="M311" i="15"/>
  <c r="M312" i="15"/>
  <c r="M313" i="15"/>
  <c r="M314" i="15"/>
  <c r="M315" i="15"/>
  <c r="M316" i="15"/>
  <c r="M317" i="15"/>
  <c r="M318" i="15"/>
  <c r="M319" i="15"/>
  <c r="M320" i="15"/>
  <c r="M321" i="15"/>
  <c r="M322" i="15"/>
  <c r="M323" i="15"/>
  <c r="M324" i="15"/>
  <c r="M325" i="15"/>
  <c r="M326" i="15"/>
  <c r="M327" i="15"/>
  <c r="M328" i="15"/>
  <c r="M329" i="15"/>
  <c r="M218" i="15"/>
  <c r="M219" i="15"/>
  <c r="M220" i="15"/>
  <c r="M221" i="15"/>
  <c r="M222" i="15"/>
  <c r="M223" i="15"/>
  <c r="M224" i="15"/>
  <c r="M225" i="15"/>
  <c r="M226" i="15"/>
  <c r="M227" i="15"/>
  <c r="M228" i="15"/>
  <c r="M229" i="15"/>
  <c r="M230" i="15"/>
  <c r="M231" i="15"/>
  <c r="M232" i="15"/>
  <c r="M233" i="15"/>
  <c r="M234" i="15"/>
  <c r="M235" i="15"/>
  <c r="M236" i="15"/>
  <c r="M237" i="15"/>
  <c r="M238" i="15"/>
  <c r="M239" i="15"/>
  <c r="M240" i="15"/>
  <c r="M241" i="15"/>
  <c r="M242" i="15"/>
  <c r="M243" i="15"/>
  <c r="M244" i="15"/>
  <c r="M245" i="15"/>
  <c r="M246" i="15"/>
  <c r="M248" i="15"/>
  <c r="M249" i="15"/>
  <c r="M250" i="15"/>
  <c r="M251" i="15"/>
  <c r="M252" i="15"/>
  <c r="M253" i="15"/>
  <c r="M254" i="15"/>
  <c r="M255" i="15"/>
  <c r="M256" i="15"/>
  <c r="M257" i="15"/>
  <c r="M258" i="15"/>
  <c r="M259" i="15"/>
  <c r="M260" i="15"/>
  <c r="M261" i="15"/>
  <c r="M262" i="15"/>
  <c r="M263" i="15"/>
  <c r="M264" i="15"/>
  <c r="M265" i="15"/>
  <c r="M266" i="15"/>
  <c r="M267" i="15"/>
  <c r="M268" i="15"/>
  <c r="M269" i="15"/>
  <c r="M270" i="15"/>
  <c r="M271" i="15"/>
  <c r="M272" i="15"/>
  <c r="M273" i="15"/>
  <c r="M170" i="15"/>
  <c r="M171" i="15"/>
  <c r="M172" i="15"/>
  <c r="M173" i="15"/>
  <c r="M174" i="15"/>
  <c r="M175" i="15"/>
  <c r="M176" i="15"/>
  <c r="M177" i="15"/>
  <c r="M178" i="15"/>
  <c r="M179" i="15"/>
  <c r="M180" i="15"/>
  <c r="M181" i="15"/>
  <c r="M182" i="15"/>
  <c r="M183" i="15"/>
  <c r="M184" i="15"/>
  <c r="M185" i="15"/>
  <c r="M186" i="15"/>
  <c r="M187" i="15"/>
  <c r="M188" i="15"/>
  <c r="M189" i="15"/>
  <c r="M190" i="15"/>
  <c r="M191" i="15"/>
  <c r="M192" i="15"/>
  <c r="M193" i="15"/>
  <c r="M194" i="15"/>
  <c r="M195" i="15"/>
  <c r="M196" i="15"/>
  <c r="M197" i="15"/>
  <c r="M198" i="15"/>
  <c r="M199" i="15"/>
  <c r="M200" i="15"/>
  <c r="M201" i="15"/>
  <c r="M202" i="15"/>
  <c r="M203" i="15"/>
  <c r="M204" i="15"/>
  <c r="M205" i="15"/>
  <c r="M206" i="15"/>
  <c r="M207" i="15"/>
  <c r="M208" i="15"/>
  <c r="M209" i="15"/>
  <c r="M210" i="15"/>
  <c r="M211" i="15"/>
  <c r="M212" i="15"/>
  <c r="M213" i="15"/>
  <c r="M214" i="15"/>
  <c r="M215" i="15"/>
  <c r="M216" i="15"/>
  <c r="M217" i="15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M756" i="15"/>
  <c r="M757" i="15"/>
  <c r="M758" i="15"/>
  <c r="M759" i="15"/>
  <c r="M760" i="15"/>
  <c r="M761" i="15"/>
  <c r="M762" i="15"/>
  <c r="M763" i="15"/>
  <c r="M764" i="15"/>
  <c r="M765" i="15"/>
  <c r="M766" i="15"/>
  <c r="M767" i="15"/>
  <c r="M768" i="15"/>
  <c r="M769" i="15"/>
  <c r="M770" i="15"/>
  <c r="M771" i="15"/>
  <c r="M772" i="15"/>
  <c r="M773" i="15"/>
  <c r="M774" i="15"/>
  <c r="M775" i="15"/>
  <c r="M776" i="15"/>
  <c r="M777" i="15"/>
  <c r="M778" i="15"/>
  <c r="M779" i="15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70" i="12"/>
  <c r="M70" i="12"/>
  <c r="N70" i="12"/>
  <c r="O70" i="12"/>
  <c r="L71" i="12"/>
  <c r="M71" i="12"/>
  <c r="N71" i="12"/>
  <c r="O71" i="12"/>
  <c r="L72" i="12"/>
  <c r="M72" i="12"/>
  <c r="N72" i="12"/>
  <c r="O72" i="12"/>
  <c r="L73" i="12"/>
  <c r="M73" i="12"/>
  <c r="N73" i="12"/>
  <c r="O73" i="12"/>
  <c r="L74" i="12"/>
  <c r="M74" i="12"/>
  <c r="N74" i="12"/>
  <c r="O74" i="12"/>
  <c r="L75" i="12"/>
  <c r="M75" i="12"/>
  <c r="N75" i="12"/>
  <c r="O75" i="12"/>
  <c r="L76" i="12"/>
  <c r="M76" i="12"/>
  <c r="N76" i="12"/>
  <c r="O76" i="12"/>
  <c r="L77" i="12"/>
  <c r="M77" i="12"/>
  <c r="N77" i="12"/>
  <c r="O77" i="12"/>
  <c r="L78" i="12"/>
  <c r="M78" i="12"/>
  <c r="N78" i="12"/>
  <c r="O78" i="12"/>
  <c r="L79" i="12"/>
  <c r="M79" i="12"/>
  <c r="N79" i="12"/>
  <c r="O79" i="12"/>
  <c r="L80" i="12"/>
  <c r="M80" i="12"/>
  <c r="N80" i="12"/>
  <c r="O80" i="12"/>
  <c r="L81" i="12"/>
  <c r="M81" i="12"/>
  <c r="N81" i="12"/>
  <c r="O81" i="12"/>
  <c r="L82" i="12"/>
  <c r="M82" i="12"/>
  <c r="N82" i="12"/>
  <c r="O82" i="12"/>
  <c r="L83" i="12"/>
  <c r="M83" i="12"/>
  <c r="N83" i="12"/>
  <c r="O83" i="12"/>
  <c r="L84" i="12"/>
  <c r="M84" i="12"/>
  <c r="N84" i="12"/>
  <c r="O84" i="12"/>
  <c r="L85" i="12"/>
  <c r="M85" i="12"/>
  <c r="N85" i="12"/>
  <c r="O85" i="12"/>
  <c r="L86" i="12"/>
  <c r="M86" i="12"/>
  <c r="N86" i="12"/>
  <c r="O86" i="12"/>
  <c r="L87" i="12"/>
  <c r="M87" i="12"/>
  <c r="N87" i="12"/>
  <c r="O87" i="12"/>
  <c r="L88" i="12"/>
  <c r="M88" i="12"/>
  <c r="N88" i="12"/>
  <c r="O88" i="12"/>
  <c r="L89" i="12"/>
  <c r="M89" i="12"/>
  <c r="N89" i="12"/>
  <c r="O89" i="12"/>
  <c r="L90" i="12"/>
  <c r="M90" i="12"/>
  <c r="N90" i="12"/>
  <c r="O90" i="12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L95" i="12"/>
  <c r="M95" i="12"/>
  <c r="N95" i="12"/>
  <c r="O95" i="12"/>
  <c r="L96" i="12"/>
  <c r="M96" i="12"/>
  <c r="N96" i="12"/>
  <c r="O96" i="12"/>
  <c r="L97" i="12"/>
  <c r="M97" i="12"/>
  <c r="N97" i="12"/>
  <c r="O97" i="12"/>
  <c r="L98" i="12"/>
  <c r="M98" i="12"/>
  <c r="N98" i="12"/>
  <c r="O98" i="12"/>
  <c r="L99" i="12"/>
  <c r="M99" i="12"/>
  <c r="N99" i="12"/>
  <c r="O99" i="12"/>
  <c r="L100" i="12"/>
  <c r="M100" i="12"/>
  <c r="N100" i="12"/>
  <c r="O100" i="12"/>
  <c r="L101" i="12"/>
  <c r="M101" i="12"/>
  <c r="N101" i="12"/>
  <c r="O101" i="12"/>
  <c r="L102" i="12"/>
  <c r="M102" i="12"/>
  <c r="N102" i="12"/>
  <c r="O102" i="12"/>
  <c r="L103" i="12"/>
  <c r="M103" i="12"/>
  <c r="N103" i="12"/>
  <c r="O103" i="12"/>
  <c r="L104" i="12"/>
  <c r="M104" i="12"/>
  <c r="N104" i="12"/>
  <c r="O104" i="12"/>
  <c r="L105" i="12"/>
  <c r="M105" i="12"/>
  <c r="N105" i="12"/>
  <c r="O105" i="12"/>
  <c r="L106" i="12"/>
  <c r="M106" i="12"/>
  <c r="N106" i="12"/>
  <c r="O106" i="12"/>
  <c r="L107" i="12"/>
  <c r="M107" i="12"/>
  <c r="N107" i="12"/>
  <c r="O107" i="12"/>
  <c r="L108" i="12"/>
  <c r="M108" i="12"/>
  <c r="N108" i="12"/>
  <c r="O108" i="12"/>
  <c r="L109" i="12"/>
  <c r="M109" i="12"/>
  <c r="N109" i="12"/>
  <c r="O109" i="12"/>
  <c r="L110" i="12"/>
  <c r="M110" i="12"/>
  <c r="N110" i="12"/>
  <c r="O110" i="12"/>
  <c r="L111" i="12"/>
  <c r="M111" i="12"/>
  <c r="N111" i="12"/>
  <c r="O111" i="12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127" i="12"/>
  <c r="M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O64" i="12"/>
  <c r="N64" i="12"/>
  <c r="M64" i="12"/>
  <c r="L64" i="12"/>
  <c r="O62" i="12"/>
  <c r="N62" i="12"/>
  <c r="M62" i="12"/>
  <c r="L62" i="12"/>
  <c r="G130" i="12"/>
  <c r="G131" i="12"/>
  <c r="G132" i="12"/>
  <c r="G133" i="12"/>
  <c r="G122" i="12"/>
  <c r="G123" i="12"/>
  <c r="G124" i="12"/>
  <c r="G125" i="12"/>
  <c r="G126" i="12"/>
  <c r="G127" i="12"/>
  <c r="G128" i="12"/>
  <c r="G129" i="12"/>
  <c r="G114" i="12"/>
  <c r="G115" i="12"/>
  <c r="G116" i="12"/>
  <c r="G117" i="12"/>
  <c r="G118" i="12"/>
  <c r="G119" i="12"/>
  <c r="G120" i="12"/>
  <c r="G121" i="12"/>
  <c r="G113" i="12"/>
  <c r="L138" i="8"/>
  <c r="L139" i="8"/>
  <c r="L140" i="8"/>
  <c r="L141" i="8"/>
  <c r="L142" i="8"/>
  <c r="L143" i="8"/>
  <c r="L144" i="8"/>
  <c r="L145" i="8"/>
  <c r="L146" i="8"/>
  <c r="L147" i="8"/>
  <c r="L148" i="8"/>
  <c r="L149" i="8"/>
  <c r="L150" i="8"/>
  <c r="L151" i="8"/>
  <c r="L152" i="8"/>
  <c r="L153" i="8"/>
  <c r="L154" i="8"/>
  <c r="L155" i="8"/>
  <c r="L156" i="8"/>
  <c r="L157" i="8"/>
  <c r="L158" i="8"/>
  <c r="L159" i="8"/>
  <c r="L160" i="8"/>
  <c r="L137" i="8"/>
  <c r="G131" i="16"/>
  <c r="G132" i="16"/>
  <c r="G133" i="16"/>
  <c r="G134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29" i="16"/>
  <c r="L129" i="16"/>
  <c r="M129" i="16"/>
  <c r="K130" i="16"/>
  <c r="L130" i="16"/>
  <c r="M130" i="16"/>
  <c r="G123" i="16"/>
  <c r="G124" i="16"/>
  <c r="G125" i="16"/>
  <c r="G126" i="16"/>
  <c r="G127" i="16"/>
  <c r="G128" i="16"/>
  <c r="G129" i="16"/>
  <c r="G130" i="16"/>
  <c r="L84" i="16"/>
  <c r="L85" i="16"/>
  <c r="M84" i="16"/>
  <c r="M113" i="16"/>
  <c r="K30" i="16"/>
  <c r="L30" i="16"/>
  <c r="M30" i="16"/>
  <c r="K31" i="16"/>
  <c r="L31" i="16"/>
  <c r="M31" i="16"/>
  <c r="K32" i="16"/>
  <c r="L32" i="16"/>
  <c r="M32" i="16"/>
  <c r="K33" i="16"/>
  <c r="L33" i="16"/>
  <c r="M33" i="16"/>
  <c r="K34" i="16"/>
  <c r="L34" i="16"/>
  <c r="M34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K45" i="16"/>
  <c r="L45" i="16"/>
  <c r="M45" i="16"/>
  <c r="K46" i="16"/>
  <c r="L46" i="16"/>
  <c r="M46" i="16"/>
  <c r="K47" i="16"/>
  <c r="L47" i="16"/>
  <c r="M47" i="16"/>
  <c r="K48" i="16"/>
  <c r="L48" i="16"/>
  <c r="M48" i="16"/>
  <c r="K49" i="16"/>
  <c r="L49" i="16"/>
  <c r="M49" i="16"/>
  <c r="K50" i="16"/>
  <c r="L50" i="16"/>
  <c r="M50" i="16"/>
  <c r="K51" i="16"/>
  <c r="L51" i="16"/>
  <c r="M51" i="16"/>
  <c r="K52" i="16"/>
  <c r="L52" i="16"/>
  <c r="M52" i="16"/>
  <c r="K53" i="16"/>
  <c r="L53" i="16"/>
  <c r="M53" i="16"/>
  <c r="K54" i="16"/>
  <c r="L54" i="16"/>
  <c r="M54" i="16"/>
  <c r="K55" i="16"/>
  <c r="L55" i="16"/>
  <c r="M55" i="16"/>
  <c r="K56" i="16"/>
  <c r="L56" i="16"/>
  <c r="M56" i="16"/>
  <c r="K57" i="16"/>
  <c r="L57" i="16"/>
  <c r="M57" i="16"/>
  <c r="K58" i="16"/>
  <c r="L58" i="16"/>
  <c r="M58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K65" i="16"/>
  <c r="L65" i="16"/>
  <c r="M65" i="16"/>
  <c r="K66" i="16"/>
  <c r="L66" i="16"/>
  <c r="M66" i="16"/>
  <c r="K67" i="16"/>
  <c r="L67" i="16"/>
  <c r="M67" i="16"/>
  <c r="K68" i="16"/>
  <c r="L68" i="16"/>
  <c r="M68" i="16"/>
  <c r="K69" i="16"/>
  <c r="L69" i="16"/>
  <c r="M69" i="16"/>
  <c r="K70" i="16"/>
  <c r="L70" i="16"/>
  <c r="M70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K83" i="16"/>
  <c r="L83" i="16"/>
  <c r="M83" i="16"/>
  <c r="K84" i="16"/>
  <c r="K85" i="16"/>
  <c r="M85" i="16"/>
  <c r="K86" i="16"/>
  <c r="L86" i="16"/>
  <c r="M86" i="16"/>
  <c r="K87" i="16"/>
  <c r="L87" i="16"/>
  <c r="M87" i="16"/>
  <c r="K88" i="16"/>
  <c r="L88" i="16"/>
  <c r="M88" i="16"/>
  <c r="K89" i="16"/>
  <c r="L89" i="16"/>
  <c r="M89" i="16"/>
  <c r="K90" i="16"/>
  <c r="L90" i="16"/>
  <c r="M90" i="16"/>
  <c r="K91" i="16"/>
  <c r="L91" i="16"/>
  <c r="M91" i="16"/>
  <c r="K92" i="16"/>
  <c r="L92" i="16"/>
  <c r="M92" i="16"/>
  <c r="K93" i="16"/>
  <c r="L93" i="16"/>
  <c r="M93" i="16"/>
  <c r="K94" i="16"/>
  <c r="L94" i="16"/>
  <c r="M94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K111" i="16"/>
  <c r="L111" i="16"/>
  <c r="M111" i="16"/>
  <c r="K112" i="16"/>
  <c r="L112" i="16"/>
  <c r="M112" i="16"/>
  <c r="K113" i="16"/>
  <c r="L113" i="16"/>
  <c r="K114" i="16"/>
  <c r="L114" i="16"/>
  <c r="M11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19" i="16"/>
  <c r="L119" i="16"/>
  <c r="M119" i="16"/>
  <c r="K120" i="16"/>
  <c r="L120" i="16"/>
  <c r="M120" i="16"/>
  <c r="K121" i="16"/>
  <c r="L121" i="16"/>
  <c r="M121" i="16"/>
  <c r="K122" i="16"/>
  <c r="L122" i="16"/>
  <c r="M122" i="16"/>
  <c r="M29" i="16"/>
  <c r="L29" i="16"/>
  <c r="K29" i="16"/>
  <c r="G116" i="16"/>
  <c r="G117" i="16"/>
  <c r="G118" i="16"/>
  <c r="G119" i="16"/>
  <c r="G120" i="16"/>
  <c r="G121" i="16"/>
  <c r="G122" i="16"/>
  <c r="G115" i="16"/>
  <c r="M780" i="15"/>
  <c r="M781" i="15"/>
  <c r="M782" i="15"/>
  <c r="M783" i="15"/>
  <c r="M784" i="15"/>
  <c r="M785" i="15"/>
  <c r="M786" i="15"/>
  <c r="M788" i="15"/>
  <c r="M789" i="15"/>
  <c r="M790" i="15"/>
  <c r="M791" i="15"/>
  <c r="M792" i="15"/>
  <c r="M793" i="15"/>
  <c r="M794" i="15"/>
  <c r="M795" i="15"/>
  <c r="M796" i="15"/>
  <c r="M797" i="15"/>
  <c r="M798" i="15"/>
  <c r="M799" i="15"/>
  <c r="M800" i="15"/>
  <c r="M801" i="15"/>
  <c r="M802" i="15"/>
  <c r="M803" i="15"/>
  <c r="M804" i="15"/>
  <c r="M805" i="15"/>
  <c r="M806" i="15"/>
  <c r="M807" i="15"/>
  <c r="M808" i="15"/>
  <c r="M809" i="15"/>
  <c r="M810" i="15"/>
  <c r="M811" i="15"/>
  <c r="M812" i="15"/>
  <c r="M813" i="15"/>
  <c r="M814" i="15"/>
  <c r="M815" i="15"/>
  <c r="M816" i="15"/>
  <c r="M817" i="15"/>
  <c r="M818" i="15"/>
  <c r="M819" i="15"/>
  <c r="M820" i="15"/>
  <c r="M821" i="15"/>
  <c r="M822" i="15"/>
  <c r="M823" i="15"/>
  <c r="M824" i="15"/>
  <c r="M825" i="15"/>
  <c r="M826" i="15"/>
  <c r="M827" i="15"/>
  <c r="J200" i="14"/>
  <c r="J201" i="14"/>
  <c r="J202" i="14"/>
  <c r="J203" i="14"/>
  <c r="J204" i="14"/>
  <c r="J205" i="14"/>
  <c r="J206" i="14"/>
  <c r="J207" i="14"/>
  <c r="J208" i="14"/>
  <c r="J209" i="14"/>
  <c r="J210" i="14"/>
  <c r="J211" i="14"/>
  <c r="J212" i="14"/>
  <c r="J213" i="14"/>
  <c r="J214" i="14"/>
  <c r="J215" i="14"/>
  <c r="J216" i="14"/>
  <c r="J217" i="14"/>
  <c r="J218" i="14"/>
  <c r="J219" i="14"/>
  <c r="J220" i="14"/>
  <c r="J221" i="14"/>
  <c r="J222" i="14"/>
  <c r="J199" i="14"/>
  <c r="G112" i="5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85" i="2"/>
  <c r="I84" i="2"/>
  <c r="I83" i="2"/>
  <c r="I71" i="2"/>
  <c r="I48" i="2"/>
  <c r="I47" i="2"/>
  <c r="M828" i="15"/>
  <c r="M829" i="15"/>
  <c r="M830" i="15"/>
  <c r="M831" i="15"/>
  <c r="M832" i="15"/>
  <c r="M833" i="15"/>
  <c r="M834" i="15"/>
  <c r="M835" i="15"/>
  <c r="M836" i="15"/>
  <c r="M837" i="15"/>
  <c r="M838" i="15"/>
  <c r="M839" i="15"/>
  <c r="M840" i="15"/>
  <c r="M841" i="15"/>
  <c r="M842" i="15"/>
  <c r="M843" i="15"/>
  <c r="M844" i="15"/>
  <c r="M845" i="15"/>
  <c r="M846" i="15"/>
  <c r="M847" i="15"/>
  <c r="M848" i="15"/>
  <c r="M849" i="15"/>
  <c r="M850" i="15"/>
  <c r="M851" i="15"/>
  <c r="M852" i="15"/>
  <c r="M853" i="15"/>
  <c r="M854" i="15"/>
  <c r="M855" i="15"/>
  <c r="M856" i="15"/>
  <c r="M857" i="15"/>
  <c r="M858" i="15"/>
  <c r="M859" i="15"/>
  <c r="M860" i="15"/>
  <c r="M861" i="15"/>
  <c r="M862" i="15"/>
  <c r="M863" i="15"/>
  <c r="M864" i="15"/>
  <c r="M865" i="15"/>
  <c r="M866" i="15"/>
  <c r="M867" i="15"/>
  <c r="M868" i="15"/>
  <c r="M869" i="15"/>
  <c r="M870" i="15"/>
  <c r="M871" i="15"/>
  <c r="M872" i="15"/>
  <c r="M873" i="15"/>
  <c r="M874" i="15"/>
  <c r="M875" i="15"/>
  <c r="M876" i="15"/>
  <c r="M877" i="15"/>
  <c r="M878" i="15"/>
  <c r="M879" i="15"/>
  <c r="M880" i="15"/>
  <c r="M881" i="15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97" i="14"/>
  <c r="G198" i="14"/>
  <c r="J173" i="14"/>
  <c r="J174" i="14"/>
  <c r="J175" i="14"/>
  <c r="J176" i="14"/>
  <c r="J177" i="14"/>
  <c r="J178" i="14"/>
  <c r="J179" i="14"/>
  <c r="J180" i="14"/>
  <c r="J181" i="14"/>
  <c r="J182" i="14"/>
  <c r="J183" i="14"/>
  <c r="J184" i="14"/>
  <c r="J185" i="14"/>
  <c r="J186" i="14"/>
  <c r="J187" i="14"/>
  <c r="J188" i="14"/>
  <c r="J189" i="14"/>
  <c r="J190" i="14"/>
  <c r="J191" i="14"/>
  <c r="J192" i="14"/>
  <c r="J193" i="14"/>
  <c r="J194" i="14"/>
  <c r="J195" i="14"/>
  <c r="J196" i="14"/>
  <c r="J197" i="14"/>
  <c r="J198" i="14"/>
  <c r="J172" i="14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25" i="11"/>
  <c r="G25" i="9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89" i="8"/>
  <c r="L91" i="8"/>
  <c r="W91" i="8" s="1"/>
  <c r="L92" i="8"/>
  <c r="W92" i="8" s="1"/>
  <c r="L93" i="8"/>
  <c r="W93" i="8" s="1"/>
  <c r="L94" i="8"/>
  <c r="W94" i="8" s="1"/>
  <c r="L95" i="8"/>
  <c r="W95" i="8" s="1"/>
  <c r="L96" i="8"/>
  <c r="W96" i="8" s="1"/>
  <c r="L97" i="8"/>
  <c r="W97" i="8" s="1"/>
  <c r="L98" i="8"/>
  <c r="W98" i="8" s="1"/>
  <c r="L99" i="8"/>
  <c r="W99" i="8" s="1"/>
  <c r="L100" i="8"/>
  <c r="W100" i="8" s="1"/>
  <c r="L101" i="8"/>
  <c r="W101" i="8" s="1"/>
  <c r="L102" i="8"/>
  <c r="W102" i="8" s="1"/>
  <c r="L103" i="8"/>
  <c r="W103" i="8" s="1"/>
  <c r="L104" i="8"/>
  <c r="W104" i="8" s="1"/>
  <c r="L105" i="8"/>
  <c r="W105" i="8" s="1"/>
  <c r="L106" i="8"/>
  <c r="W106" i="8" s="1"/>
  <c r="L107" i="8"/>
  <c r="W107" i="8" s="1"/>
  <c r="L108" i="8"/>
  <c r="W108" i="8" s="1"/>
  <c r="L109" i="8"/>
  <c r="W109" i="8" s="1"/>
  <c r="L110" i="8"/>
  <c r="W110" i="8" s="1"/>
  <c r="L111" i="8"/>
  <c r="L112" i="8"/>
  <c r="L90" i="8"/>
  <c r="W90" i="8" s="1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86" i="7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64" i="6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89" i="5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38" i="3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912" i="15"/>
  <c r="I913" i="15"/>
  <c r="I914" i="15"/>
  <c r="I915" i="15"/>
  <c r="I916" i="15"/>
  <c r="I917" i="15"/>
  <c r="I918" i="15"/>
  <c r="I919" i="15"/>
  <c r="I920" i="15"/>
  <c r="I921" i="15"/>
  <c r="I922" i="15"/>
  <c r="I923" i="15"/>
  <c r="I924" i="15"/>
  <c r="I925" i="15"/>
  <c r="I926" i="15"/>
  <c r="I927" i="15"/>
  <c r="I928" i="15"/>
  <c r="I929" i="15"/>
  <c r="I930" i="15"/>
  <c r="I931" i="15"/>
  <c r="I932" i="15"/>
  <c r="I933" i="15"/>
  <c r="I934" i="15"/>
  <c r="I935" i="15"/>
  <c r="I987" i="15"/>
  <c r="M882" i="15"/>
  <c r="M883" i="15"/>
  <c r="M884" i="15"/>
  <c r="M885" i="15"/>
  <c r="M886" i="15"/>
  <c r="M887" i="15"/>
  <c r="M888" i="15"/>
  <c r="M889" i="15"/>
  <c r="M890" i="15"/>
  <c r="M891" i="15"/>
  <c r="M892" i="15"/>
  <c r="M893" i="15"/>
  <c r="M894" i="15"/>
  <c r="M895" i="15"/>
  <c r="M896" i="15"/>
  <c r="M897" i="15"/>
  <c r="M898" i="15"/>
  <c r="M899" i="15"/>
  <c r="M900" i="15"/>
  <c r="M901" i="15"/>
  <c r="M902" i="15"/>
  <c r="M903" i="15"/>
  <c r="M904" i="15"/>
  <c r="M905" i="15"/>
  <c r="M906" i="15"/>
  <c r="M907" i="15"/>
  <c r="M908" i="15"/>
  <c r="M909" i="15"/>
  <c r="M910" i="15"/>
  <c r="M911" i="15"/>
  <c r="M912" i="15"/>
  <c r="M913" i="15"/>
  <c r="M914" i="15"/>
  <c r="M915" i="15"/>
  <c r="M916" i="15"/>
  <c r="M917" i="15"/>
  <c r="M918" i="15"/>
  <c r="M919" i="15"/>
  <c r="M920" i="15"/>
  <c r="M921" i="15"/>
  <c r="M922" i="15"/>
  <c r="M923" i="15"/>
  <c r="M924" i="15"/>
  <c r="M925" i="15"/>
  <c r="M926" i="15"/>
  <c r="M927" i="15"/>
  <c r="M928" i="15"/>
  <c r="M929" i="15"/>
  <c r="M930" i="15"/>
  <c r="M931" i="15"/>
  <c r="M932" i="15"/>
  <c r="M933" i="15"/>
  <c r="M934" i="15"/>
  <c r="M935" i="15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61" i="14"/>
  <c r="G162" i="14"/>
  <c r="G163" i="14"/>
  <c r="G164" i="14"/>
  <c r="G165" i="14"/>
  <c r="G166" i="14"/>
  <c r="G167" i="14"/>
  <c r="G168" i="14"/>
  <c r="G169" i="14"/>
  <c r="G170" i="14"/>
  <c r="G171" i="14"/>
  <c r="G145" i="14"/>
  <c r="L60" i="12"/>
  <c r="M60" i="12"/>
  <c r="N60" i="12"/>
  <c r="O60" i="12"/>
  <c r="L61" i="12"/>
  <c r="M61" i="12"/>
  <c r="N61" i="12"/>
  <c r="O61" i="12"/>
  <c r="L63" i="12"/>
  <c r="M63" i="12"/>
  <c r="N63" i="12"/>
  <c r="O63" i="12"/>
  <c r="L59" i="12"/>
  <c r="M59" i="12"/>
  <c r="N59" i="12"/>
  <c r="O59" i="12"/>
  <c r="L58" i="12"/>
  <c r="M58" i="12"/>
  <c r="N58" i="12"/>
  <c r="O58" i="12"/>
  <c r="L57" i="12"/>
  <c r="M57" i="12"/>
  <c r="N57" i="12"/>
  <c r="O57" i="12"/>
  <c r="L56" i="12"/>
  <c r="M56" i="12"/>
  <c r="N56" i="12"/>
  <c r="O56" i="12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AH35" i="3"/>
  <c r="AH36" i="3"/>
  <c r="AH37" i="3"/>
  <c r="AH38" i="3"/>
  <c r="H35" i="3"/>
  <c r="H36" i="3"/>
  <c r="H37" i="3"/>
  <c r="AH27" i="3"/>
  <c r="AH28" i="3"/>
  <c r="AH29" i="3"/>
  <c r="AH30" i="3"/>
  <c r="AH31" i="3"/>
  <c r="AH32" i="3"/>
  <c r="AH33" i="3"/>
  <c r="AH34" i="3"/>
  <c r="H33" i="3"/>
  <c r="H34" i="3"/>
  <c r="H32" i="3"/>
  <c r="H28" i="3"/>
  <c r="H30" i="3"/>
  <c r="H27" i="3"/>
  <c r="H29" i="3"/>
  <c r="H31" i="3"/>
  <c r="I72" i="2"/>
  <c r="I73" i="2"/>
  <c r="I74" i="2"/>
  <c r="I75" i="2"/>
  <c r="I76" i="2"/>
  <c r="I77" i="2"/>
  <c r="I78" i="2"/>
  <c r="I79" i="2"/>
  <c r="I80" i="2"/>
  <c r="I81" i="2"/>
  <c r="I82" i="2"/>
  <c r="S985" i="15"/>
  <c r="S984" i="15"/>
  <c r="P973" i="15"/>
  <c r="P974" i="15"/>
  <c r="P975" i="15"/>
  <c r="P976" i="15"/>
  <c r="P977" i="15"/>
  <c r="P978" i="15"/>
  <c r="P979" i="15"/>
  <c r="P980" i="15"/>
  <c r="P981" i="15"/>
  <c r="P982" i="15"/>
  <c r="P983" i="15"/>
  <c r="P984" i="15"/>
  <c r="P985" i="15"/>
  <c r="P986" i="15"/>
  <c r="P987" i="15"/>
  <c r="P972" i="15"/>
  <c r="M972" i="15"/>
  <c r="M973" i="15"/>
  <c r="M974" i="15"/>
  <c r="M975" i="15"/>
  <c r="M976" i="15"/>
  <c r="M977" i="15"/>
  <c r="M978" i="15"/>
  <c r="M979" i="15"/>
  <c r="M980" i="15"/>
  <c r="M982" i="15"/>
  <c r="M983" i="15"/>
  <c r="M984" i="15"/>
  <c r="M985" i="15"/>
  <c r="M986" i="15"/>
  <c r="M987" i="15"/>
  <c r="I972" i="15"/>
  <c r="I973" i="15"/>
  <c r="I974" i="15"/>
  <c r="I975" i="15"/>
  <c r="I976" i="15"/>
  <c r="I977" i="15"/>
  <c r="I978" i="15"/>
  <c r="I979" i="15"/>
  <c r="I980" i="15"/>
  <c r="I981" i="15"/>
  <c r="I982" i="15"/>
  <c r="I983" i="15"/>
  <c r="I984" i="15"/>
  <c r="I985" i="15"/>
  <c r="I986" i="15"/>
  <c r="M969" i="15"/>
  <c r="M970" i="15"/>
  <c r="M971" i="15"/>
  <c r="M968" i="15"/>
  <c r="M956" i="15"/>
  <c r="M957" i="15"/>
  <c r="M958" i="15"/>
  <c r="M959" i="15"/>
  <c r="M960" i="15"/>
  <c r="M961" i="15"/>
  <c r="M962" i="15"/>
  <c r="M963" i="15"/>
  <c r="M964" i="15"/>
  <c r="M965" i="15"/>
  <c r="M966" i="15"/>
  <c r="I956" i="15"/>
  <c r="I957" i="15"/>
  <c r="I958" i="15"/>
  <c r="I959" i="15"/>
  <c r="I960" i="15"/>
  <c r="I961" i="15"/>
  <c r="I962" i="15"/>
  <c r="I963" i="15"/>
  <c r="I964" i="15"/>
  <c r="I965" i="15"/>
  <c r="I966" i="15"/>
  <c r="I967" i="15"/>
  <c r="I968" i="15"/>
  <c r="I969" i="15"/>
  <c r="I970" i="15"/>
  <c r="I971" i="15"/>
  <c r="M1040" i="15"/>
  <c r="M1041" i="15"/>
  <c r="M1042" i="15"/>
  <c r="M1043" i="15"/>
  <c r="M1036" i="15"/>
  <c r="M1037" i="15"/>
  <c r="M1038" i="15"/>
  <c r="M1039" i="15"/>
  <c r="M1028" i="15"/>
  <c r="M1029" i="15"/>
  <c r="M1030" i="15"/>
  <c r="M1031" i="15"/>
  <c r="M1032" i="15"/>
  <c r="M1033" i="15"/>
  <c r="M1034" i="15"/>
  <c r="M1035" i="15"/>
  <c r="M1016" i="15"/>
  <c r="M1022" i="15"/>
  <c r="M1023" i="15"/>
  <c r="M1024" i="15"/>
  <c r="M1025" i="15"/>
  <c r="M1026" i="15"/>
  <c r="M1027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M936" i="15"/>
  <c r="M937" i="15"/>
  <c r="M938" i="15"/>
  <c r="M939" i="15"/>
  <c r="M940" i="15"/>
  <c r="M941" i="15"/>
  <c r="M942" i="15"/>
  <c r="M943" i="15"/>
  <c r="M944" i="15"/>
  <c r="M945" i="15"/>
  <c r="M946" i="15"/>
  <c r="M947" i="15"/>
  <c r="M948" i="15"/>
  <c r="M949" i="15"/>
  <c r="M950" i="15"/>
  <c r="M951" i="15"/>
  <c r="M952" i="15"/>
  <c r="M953" i="15"/>
  <c r="M954" i="15"/>
  <c r="M955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5" i="15"/>
  <c r="I1036" i="15"/>
  <c r="I1037" i="15"/>
  <c r="I1038" i="15"/>
  <c r="I1039" i="15"/>
  <c r="I1040" i="15"/>
  <c r="I1041" i="15"/>
  <c r="I1042" i="15"/>
  <c r="I1043" i="15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G142" i="14"/>
  <c r="G143" i="14"/>
  <c r="G144" i="14"/>
  <c r="K120" i="14"/>
  <c r="K121" i="14"/>
  <c r="K122" i="14"/>
  <c r="K123" i="14"/>
  <c r="K124" i="14"/>
  <c r="K125" i="14"/>
  <c r="K126" i="14"/>
  <c r="K127" i="14"/>
  <c r="K128" i="14"/>
  <c r="K129" i="14"/>
  <c r="K130" i="14"/>
  <c r="K131" i="14"/>
  <c r="K132" i="14"/>
  <c r="K133" i="14"/>
  <c r="K134" i="14"/>
  <c r="K135" i="14"/>
  <c r="K136" i="14"/>
  <c r="K137" i="14"/>
  <c r="K138" i="14"/>
  <c r="K139" i="14"/>
  <c r="K140" i="14"/>
  <c r="K141" i="14"/>
  <c r="K142" i="14"/>
  <c r="K143" i="14"/>
  <c r="K144" i="14"/>
  <c r="K119" i="14"/>
  <c r="O56" i="1"/>
  <c r="O59" i="1"/>
  <c r="O60" i="1"/>
  <c r="O58" i="1"/>
  <c r="O57" i="1"/>
  <c r="O55" i="1"/>
  <c r="O54" i="1"/>
  <c r="O61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35" i="1"/>
  <c r="J209" i="13"/>
  <c r="J174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156" i="13"/>
  <c r="V51" i="16"/>
  <c r="V48" i="16"/>
  <c r="V49" i="16"/>
  <c r="V50" i="16"/>
  <c r="V40" i="16"/>
  <c r="V41" i="16"/>
  <c r="V42" i="16"/>
  <c r="V43" i="16"/>
  <c r="V44" i="16"/>
  <c r="V45" i="16"/>
  <c r="V46" i="16"/>
  <c r="V47" i="16"/>
  <c r="V30" i="16"/>
  <c r="V31" i="16"/>
  <c r="V32" i="16"/>
  <c r="V33" i="16"/>
  <c r="V34" i="16"/>
  <c r="V35" i="16"/>
  <c r="V36" i="16"/>
  <c r="V37" i="16"/>
  <c r="V38" i="16"/>
  <c r="V39" i="16"/>
  <c r="V29" i="16"/>
  <c r="S1038" i="15"/>
  <c r="P1030" i="15"/>
  <c r="P1032" i="15"/>
  <c r="P1034" i="15"/>
  <c r="P1036" i="15"/>
  <c r="P1038" i="15"/>
  <c r="P1040" i="15"/>
  <c r="P1042" i="15"/>
  <c r="P1028" i="15"/>
  <c r="M989" i="15"/>
  <c r="M990" i="15"/>
  <c r="M991" i="15"/>
  <c r="M992" i="15"/>
  <c r="M993" i="15"/>
  <c r="M994" i="15"/>
  <c r="M995" i="15"/>
  <c r="M996" i="15"/>
  <c r="M997" i="15"/>
  <c r="M998" i="15"/>
  <c r="M999" i="15"/>
  <c r="M1000" i="15"/>
  <c r="M1001" i="15"/>
  <c r="M1002" i="15"/>
  <c r="M1003" i="15"/>
  <c r="M1004" i="15"/>
  <c r="M1005" i="15"/>
  <c r="M1006" i="15"/>
  <c r="M1007" i="15"/>
  <c r="M1008" i="15"/>
  <c r="M1009" i="15"/>
  <c r="M1010" i="15"/>
  <c r="M1011" i="15"/>
  <c r="M1012" i="15"/>
  <c r="M1013" i="15"/>
  <c r="M1014" i="15"/>
  <c r="M1015" i="15"/>
  <c r="M1017" i="15"/>
  <c r="M1018" i="15"/>
  <c r="M1019" i="15"/>
  <c r="M1020" i="15"/>
  <c r="M1021" i="15"/>
  <c r="M988" i="15"/>
  <c r="O1035" i="15"/>
  <c r="P1035" i="15" s="1"/>
  <c r="O1033" i="15"/>
  <c r="P1033" i="15" s="1"/>
  <c r="O1031" i="15"/>
  <c r="P1031" i="15" s="1"/>
  <c r="O1029" i="15"/>
  <c r="P1029" i="15" s="1"/>
  <c r="O1037" i="15"/>
  <c r="P1037" i="15" s="1"/>
  <c r="O1039" i="15"/>
  <c r="P1039" i="15" s="1"/>
  <c r="R1039" i="15"/>
  <c r="S1039" i="15" s="1"/>
  <c r="O1043" i="15"/>
  <c r="P1043" i="15" s="1"/>
  <c r="O1041" i="15"/>
  <c r="P1041" i="15" s="1"/>
  <c r="I989" i="15"/>
  <c r="I990" i="15"/>
  <c r="I991" i="15"/>
  <c r="I992" i="15"/>
  <c r="I993" i="15"/>
  <c r="I994" i="15"/>
  <c r="I995" i="15"/>
  <c r="I996" i="15"/>
  <c r="I997" i="15"/>
  <c r="I998" i="15"/>
  <c r="I999" i="15"/>
  <c r="I1000" i="15"/>
  <c r="I1001" i="15"/>
  <c r="I1002" i="15"/>
  <c r="I1003" i="15"/>
  <c r="I1004" i="15"/>
  <c r="I1005" i="15"/>
  <c r="I1006" i="15"/>
  <c r="I1007" i="15"/>
  <c r="I1008" i="15"/>
  <c r="I1009" i="15"/>
  <c r="I1010" i="15"/>
  <c r="I1011" i="15"/>
  <c r="I1012" i="15"/>
  <c r="I1013" i="15"/>
  <c r="I1014" i="15"/>
  <c r="I1015" i="15"/>
  <c r="I1016" i="15"/>
  <c r="I1017" i="15"/>
  <c r="I1018" i="15"/>
  <c r="I1019" i="15"/>
  <c r="I1020" i="15"/>
  <c r="I1021" i="15"/>
  <c r="I988" i="15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85" i="14"/>
  <c r="J86" i="14"/>
  <c r="J87" i="14"/>
  <c r="J88" i="14"/>
  <c r="J89" i="14"/>
  <c r="J90" i="14"/>
  <c r="J91" i="14"/>
  <c r="J92" i="14"/>
  <c r="J93" i="14"/>
  <c r="J94" i="14"/>
  <c r="J95" i="14"/>
  <c r="J96" i="14"/>
  <c r="J97" i="14"/>
  <c r="J98" i="14"/>
  <c r="J99" i="14"/>
  <c r="J100" i="14"/>
  <c r="J101" i="14"/>
  <c r="J102" i="14"/>
  <c r="J103" i="14"/>
  <c r="J104" i="14"/>
  <c r="J105" i="14"/>
  <c r="J106" i="14"/>
  <c r="J107" i="14"/>
  <c r="J108" i="14"/>
  <c r="J109" i="14"/>
  <c r="J110" i="14"/>
  <c r="J111" i="14"/>
  <c r="J112" i="14"/>
  <c r="J113" i="14"/>
  <c r="J114" i="14"/>
  <c r="J115" i="14"/>
  <c r="J116" i="14"/>
  <c r="J117" i="14"/>
  <c r="J118" i="14"/>
  <c r="J85" i="14"/>
  <c r="J3" i="13" l="1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401" i="13"/>
  <c r="J402" i="13"/>
  <c r="J403" i="13"/>
  <c r="J404" i="13"/>
  <c r="J405" i="13"/>
  <c r="J406" i="13"/>
  <c r="J407" i="13"/>
  <c r="J408" i="13"/>
  <c r="J409" i="13"/>
  <c r="J2" i="13"/>
  <c r="L29" i="12"/>
  <c r="M29" i="12"/>
  <c r="N29" i="12"/>
  <c r="O29" i="12"/>
  <c r="L30" i="12"/>
  <c r="M30" i="12"/>
  <c r="N30" i="12"/>
  <c r="O30" i="12"/>
  <c r="L31" i="12"/>
  <c r="M31" i="12"/>
  <c r="N31" i="12"/>
  <c r="O31" i="12"/>
  <c r="L32" i="12"/>
  <c r="M32" i="12"/>
  <c r="N32" i="12"/>
  <c r="O32" i="12"/>
  <c r="L33" i="12"/>
  <c r="M33" i="12"/>
  <c r="N33" i="12"/>
  <c r="O33" i="12"/>
  <c r="L34" i="12"/>
  <c r="M34" i="12"/>
  <c r="N34" i="12"/>
  <c r="O34" i="12"/>
  <c r="L35" i="12"/>
  <c r="M35" i="12"/>
  <c r="N35" i="12"/>
  <c r="O35" i="12"/>
  <c r="L36" i="12"/>
  <c r="M36" i="12"/>
  <c r="N36" i="12"/>
  <c r="O36" i="12"/>
  <c r="L37" i="12"/>
  <c r="M37" i="12"/>
  <c r="N37" i="12"/>
  <c r="O37" i="12"/>
  <c r="L38" i="12"/>
  <c r="M38" i="12"/>
  <c r="N38" i="12"/>
  <c r="O38" i="12"/>
  <c r="L39" i="12"/>
  <c r="M39" i="12"/>
  <c r="N39" i="12"/>
  <c r="O39" i="12"/>
  <c r="L40" i="12"/>
  <c r="M40" i="12"/>
  <c r="N40" i="12"/>
  <c r="O40" i="12"/>
  <c r="L41" i="12"/>
  <c r="M41" i="12"/>
  <c r="N41" i="12"/>
  <c r="O41" i="12"/>
  <c r="L42" i="12"/>
  <c r="M42" i="12"/>
  <c r="N42" i="12"/>
  <c r="O42" i="12"/>
  <c r="L43" i="12"/>
  <c r="M43" i="12"/>
  <c r="N43" i="12"/>
  <c r="O43" i="12"/>
  <c r="L44" i="12"/>
  <c r="M44" i="12"/>
  <c r="N44" i="12"/>
  <c r="O44" i="12"/>
  <c r="L45" i="12"/>
  <c r="M45" i="12"/>
  <c r="N45" i="12"/>
  <c r="O45" i="12"/>
  <c r="L46" i="12"/>
  <c r="M46" i="12"/>
  <c r="N46" i="12"/>
  <c r="O46" i="12"/>
  <c r="L47" i="12"/>
  <c r="M47" i="12"/>
  <c r="N47" i="12"/>
  <c r="O47" i="12"/>
  <c r="L48" i="12"/>
  <c r="M48" i="12"/>
  <c r="N48" i="12"/>
  <c r="O48" i="12"/>
  <c r="L49" i="12"/>
  <c r="M49" i="12"/>
  <c r="N49" i="12"/>
  <c r="O49" i="12"/>
  <c r="L50" i="12"/>
  <c r="M50" i="12"/>
  <c r="N50" i="12"/>
  <c r="O50" i="12"/>
  <c r="L51" i="12"/>
  <c r="M51" i="12"/>
  <c r="N51" i="12"/>
  <c r="O51" i="12"/>
  <c r="L53" i="12"/>
  <c r="M53" i="12"/>
  <c r="N53" i="12"/>
  <c r="O53" i="12"/>
  <c r="L55" i="12"/>
  <c r="M55" i="12"/>
  <c r="N55" i="12"/>
  <c r="O55" i="12"/>
  <c r="L54" i="12"/>
  <c r="M54" i="12"/>
  <c r="N54" i="12"/>
  <c r="O54" i="12"/>
  <c r="L52" i="12"/>
  <c r="M52" i="12"/>
  <c r="N52" i="12"/>
  <c r="O52" i="12"/>
  <c r="O28" i="12"/>
  <c r="N28" i="12"/>
  <c r="M28" i="12"/>
  <c r="L28" i="12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" i="11"/>
  <c r="G3" i="9"/>
  <c r="G4" i="9"/>
  <c r="G5" i="9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" i="9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50" i="8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47" i="7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25" i="6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50" i="5"/>
  <c r="AH23" i="3"/>
  <c r="AH24" i="3"/>
  <c r="AH25" i="3"/>
  <c r="AH26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6" i="3"/>
  <c r="H25" i="3"/>
  <c r="H23" i="3"/>
  <c r="H24" i="3"/>
  <c r="H2" i="3"/>
  <c r="AH3" i="3"/>
  <c r="AH4" i="3"/>
  <c r="AH5" i="3"/>
  <c r="AH6" i="3"/>
  <c r="AH7" i="3"/>
  <c r="AH8" i="3"/>
  <c r="AH9" i="3"/>
  <c r="AH10" i="3"/>
  <c r="AH11" i="3"/>
  <c r="AH12" i="3"/>
  <c r="AH13" i="3"/>
  <c r="AH14" i="3"/>
  <c r="AH15" i="3"/>
  <c r="AH16" i="3"/>
  <c r="AH17" i="3"/>
  <c r="AH18" i="3"/>
  <c r="AH19" i="3"/>
  <c r="AH20" i="3"/>
  <c r="AH21" i="3"/>
  <c r="AH22" i="3"/>
  <c r="AH2" i="3"/>
  <c r="O2" i="1"/>
  <c r="O8" i="1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O27" i="1"/>
  <c r="O28" i="1"/>
  <c r="O29" i="1"/>
  <c r="O30" i="1"/>
  <c r="O31" i="1"/>
  <c r="O32" i="1"/>
  <c r="O33" i="1"/>
  <c r="O34" i="1"/>
  <c r="G4" i="1"/>
  <c r="G5" i="1"/>
  <c r="G6" i="1"/>
  <c r="G7" i="1"/>
  <c r="G8" i="1"/>
  <c r="G9" i="1"/>
  <c r="G10" i="1"/>
  <c r="G11" i="1"/>
  <c r="G2" i="1"/>
  <c r="O5" i="1"/>
  <c r="O25" i="1"/>
  <c r="O22" i="1"/>
  <c r="O12" i="1"/>
  <c r="O13" i="1"/>
  <c r="O17" i="1"/>
  <c r="O7" i="1"/>
  <c r="O23" i="1"/>
  <c r="O24" i="1"/>
  <c r="O20" i="1"/>
  <c r="O9" i="1"/>
  <c r="O16" i="1"/>
  <c r="O10" i="1"/>
  <c r="O21" i="1"/>
  <c r="O3" i="1"/>
  <c r="O11" i="1"/>
  <c r="O19" i="1"/>
  <c r="O14" i="1"/>
  <c r="O6" i="1"/>
  <c r="O4" i="1"/>
  <c r="O15" i="1"/>
  <c r="O18" i="1"/>
  <c r="O2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CAEB43-B860-44BB-A5A5-C09A37009A2A}" keepAlive="1" name="Query - Page001" description="Connection to the 'Page001' query in the workbook." type="5" refreshedVersion="0" background="1" saveData="1">
    <dbPr connection="Provider=Microsoft.Mashup.OleDb.1;Data Source=$Workbook$;Location=Page001;Extended Properties=&quot;&quot;" command="SELECT * FROM [Page001]"/>
  </connection>
  <connection id="2" xr16:uid="{2679D42B-09E8-428B-930A-AEA3BB1FA780}" keepAlive="1" name="Query - Table003 (Page 1)" description="Connection to the 'Table003 (Page 1)' query in the workbook." type="5" refreshedVersion="0" background="1" saveData="1">
    <dbPr connection="Provider=Microsoft.Mashup.OleDb.1;Data Source=$Workbook$;Location=&quot;Table003 (Page 1)&quot;;Extended Properties=&quot;&quot;" command="SELECT * FROM [Table003 (Page 1)]"/>
  </connection>
  <connection id="3" xr16:uid="{C878C0A4-13EA-487A-9D7B-880FD9A2DB09}" keepAlive="1" name="Query - Table004 (Page 1)" description="Connection to the 'Table004 (Page 1)' query in the workbook." type="5" refreshedVersion="0" background="1" saveData="1">
    <dbPr connection="Provider=Microsoft.Mashup.OleDb.1;Data Source=$Workbook$;Location=&quot;Table004 (Page 1)&quot;;Extended Properties=&quot;&quot;" command="SELECT * FROM [Table004 (Page 1)]"/>
  </connection>
  <connection id="4" xr16:uid="{68C356D2-F9C2-4E53-9391-AE9460005D73}" keepAlive="1" name="Query - Table005 (Page 1)" description="Connection to the 'Table005 (Page 1)' query in the workbook." type="5" refreshedVersion="0" background="1" saveData="1">
    <dbPr connection="Provider=Microsoft.Mashup.OleDb.1;Data Source=$Workbook$;Location=&quot;Table005 (Page 1)&quot;;Extended Properties=&quot;&quot;" command="SELECT * FROM [Table005 (Page 1)]"/>
  </connection>
  <connection id="5" xr16:uid="{0E1F97C1-EFDE-4371-95B7-A25BA15AB100}" keepAlive="1" name="Query - Table006 (Page 1)" description="Connection to the 'Table006 (Page 1)' query in the workbook." type="5" refreshedVersion="0" background="1" saveData="1">
    <dbPr connection="Provider=Microsoft.Mashup.OleDb.1;Data Source=$Workbook$;Location=&quot;Table006 (Page 1)&quot;;Extended Properties=&quot;&quot;" command="SELECT * FROM [Table006 (Page 1)]"/>
  </connection>
  <connection id="6" xr16:uid="{935880B2-5844-4A46-BD19-BC8D8BA4D2B2}" keepAlive="1" name="Query - Table007 (Page 1)" description="Connection to the 'Table007 (Page 1)' query in the workbook." type="5" refreshedVersion="0" background="1" saveData="1">
    <dbPr connection="Provider=Microsoft.Mashup.OleDb.1;Data Source=$Workbook$;Location=&quot;Table007 (Page 1)&quot;;Extended Properties=&quot;&quot;" command="SELECT * FROM [Table007 (Page 1)]"/>
  </connection>
  <connection id="7" xr16:uid="{52D39072-96F7-4BB6-88EF-6D83EB80432F}" keepAlive="1" name="Query - Table008 (Page 1)" description="Connection to the 'Table008 (Page 1)' query in the workbook." type="5" refreshedVersion="0" background="1" saveData="1">
    <dbPr connection="Provider=Microsoft.Mashup.OleDb.1;Data Source=$Workbook$;Location=&quot;Table008 (Page 1)&quot;;Extended Properties=&quot;&quot;" command="SELECT * FROM [Table008 (Page 1)]"/>
  </connection>
  <connection id="8" xr16:uid="{487BE7FD-C1A8-42AE-9877-B336DD881479}" keepAlive="1" name="Query - Table009 (Page 2)" description="Connection to the 'Table009 (Page 2)' query in the workbook." type="5" refreshedVersion="0" background="1" saveData="1">
    <dbPr connection="Provider=Microsoft.Mashup.OleDb.1;Data Source=$Workbook$;Location=&quot;Table009 (Page 2)&quot;;Extended Properties=&quot;&quot;" command="SELECT * FROM [Table009 (Page 2)]"/>
  </connection>
  <connection id="9" xr16:uid="{C2D07993-AF23-4374-8E49-54C223EAC512}" keepAlive="1" name="Query - Table010 (Page 2)" description="Connection to the 'Table010 (Page 2)' query in the workbook." type="5" refreshedVersion="0" background="1" saveData="1">
    <dbPr connection="Provider=Microsoft.Mashup.OleDb.1;Data Source=$Workbook$;Location=&quot;Table010 (Page 2)&quot;;Extended Properties=&quot;&quot;" command="SELECT * FROM [Table010 (Page 2)]"/>
  </connection>
  <connection id="10" xr16:uid="{189471A9-2069-4520-8863-8C4145D735D3}" keepAlive="1" name="Query - Table011 (Page 2)" description="Connection to the 'Table011 (Page 2)' query in the workbook." type="5" refreshedVersion="0" background="1" saveData="1">
    <dbPr connection="Provider=Microsoft.Mashup.OleDb.1;Data Source=$Workbook$;Location=&quot;Table011 (Page 2)&quot;;Extended Properties=&quot;&quot;" command="SELECT * FROM [Table011 (Page 2)]"/>
  </connection>
  <connection id="11" xr16:uid="{AE312CF8-E415-4C4D-9199-9B6E8C243796}" keepAlive="1" name="Query - Table012 (Page 2)" description="Connection to the 'Table012 (Page 2)' query in the workbook." type="5" refreshedVersion="0" background="1" saveData="1">
    <dbPr connection="Provider=Microsoft.Mashup.OleDb.1;Data Source=$Workbook$;Location=&quot;Table012 (Page 2)&quot;;Extended Properties=&quot;&quot;" command="SELECT * FROM [Table012 (Page 2)]"/>
  </connection>
  <connection id="12" xr16:uid="{BCEBF3D4-5325-4EF9-9554-440F7BE9267B}" keepAlive="1" name="Query - Table013 (Page 2)" description="Connection to the 'Table013 (Page 2)' query in the workbook." type="5" refreshedVersion="0" background="1" saveData="1">
    <dbPr connection="Provider=Microsoft.Mashup.OleDb.1;Data Source=$Workbook$;Location=&quot;Table013 (Page 2)&quot;;Extended Properties=&quot;&quot;" command="SELECT * FROM [Table013 (Page 2)]"/>
  </connection>
  <connection id="13" xr16:uid="{DFACC166-0FDD-4A49-8468-684C54916A08}" keepAlive="1" name="Query - Table014 (Page 2)" description="Connection to the 'Table014 (Page 2)' query in the workbook." type="5" refreshedVersion="0" background="1" saveData="1">
    <dbPr connection="Provider=Microsoft.Mashup.OleDb.1;Data Source=$Workbook$;Location=&quot;Table014 (Page 2)&quot;;Extended Properties=&quot;&quot;" command="SELECT * FROM [Table014 (Page 2)]"/>
  </connection>
  <connection id="14" xr16:uid="{7FA03BB6-CF27-4398-839D-271251E11831}" keepAlive="1" name="Query - Table015 (Page 2)" description="Connection to the 'Table015 (Page 2)' query in the workbook." type="5" refreshedVersion="0" background="1" saveData="1">
    <dbPr connection="Provider=Microsoft.Mashup.OleDb.1;Data Source=$Workbook$;Location=&quot;Table015 (Page 2)&quot;;Extended Properties=&quot;&quot;" command="SELECT * FROM [Table015 (Page 2)]"/>
  </connection>
  <connection id="15" xr16:uid="{1FBE9382-B307-489D-A94E-D6AF33DAAC1C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  <connection id="16" xr16:uid="{D17DF09A-7952-4F71-BE9C-00D2D8A47969}" keepAlive="1" name="Query - Table1 (2)" description="Connection to the 'Table1 (2)' query in the workbook." type="5" refreshedVersion="0" background="1" saveData="1">
    <dbPr connection="Provider=Microsoft.Mashup.OleDb.1;Data Source=$Workbook$;Location=&quot;Table1 (2)&quot;;Extended Properties=&quot;&quot;" command="SELECT * FROM [Table1 (2)]"/>
  </connection>
</connections>
</file>

<file path=xl/sharedStrings.xml><?xml version="1.0" encoding="utf-8"?>
<sst xmlns="http://schemas.openxmlformats.org/spreadsheetml/2006/main" count="67052" uniqueCount="1852">
  <si>
    <t>Location</t>
  </si>
  <si>
    <t>Year</t>
  </si>
  <si>
    <t>Date</t>
  </si>
  <si>
    <t>Event</t>
  </si>
  <si>
    <t>Athlete</t>
  </si>
  <si>
    <t>Country</t>
  </si>
  <si>
    <t>Age</t>
  </si>
  <si>
    <t>Rank</t>
  </si>
  <si>
    <t>100m</t>
  </si>
  <si>
    <t>100-200m</t>
  </si>
  <si>
    <t>200m</t>
  </si>
  <si>
    <t>Avg Speed</t>
  </si>
  <si>
    <t>Paris</t>
  </si>
  <si>
    <t>WCH</t>
  </si>
  <si>
    <t>FRIEDRICH Lea Sophie</t>
  </si>
  <si>
    <t>GER</t>
  </si>
  <si>
    <t>GROS Mathilde</t>
  </si>
  <si>
    <t>FRA</t>
  </si>
  <si>
    <t>VAN DER WOUW Hetty</t>
  </si>
  <si>
    <t>NED</t>
  </si>
  <si>
    <t>BAYONA PINEDA Martha</t>
  </si>
  <si>
    <t>COL</t>
  </si>
  <si>
    <t>GRABOSCH Pauline Sophie</t>
  </si>
  <si>
    <t>HINZE Emma</t>
  </si>
  <si>
    <t>CAPEWELL Sophie</t>
  </si>
  <si>
    <t>GBR</t>
  </si>
  <si>
    <t>GENEST Lauriane</t>
  </si>
  <si>
    <t>CAN</t>
  </si>
  <si>
    <t>ANDREWS Ellesse</t>
  </si>
  <si>
    <t>NZL</t>
  </si>
  <si>
    <t>STARIKOVA Olena</t>
  </si>
  <si>
    <t>UKR</t>
  </si>
  <si>
    <t>KOUAME Taky Marie Divine</t>
  </si>
  <si>
    <t>MITCHELL Kelsey</t>
  </si>
  <si>
    <t>VAN RIESSEN Laurine</t>
  </si>
  <si>
    <t>CLONAN Kristina</t>
  </si>
  <si>
    <t>AUS</t>
  </si>
  <si>
    <t>YUAN Liying</t>
  </si>
  <si>
    <t>CHN</t>
  </si>
  <si>
    <t>OHTA Riyu</t>
  </si>
  <si>
    <t>JPN</t>
  </si>
  <si>
    <t>ORBAN Sarah</t>
  </si>
  <si>
    <t>SATO Mina</t>
  </si>
  <si>
    <t>GAXIOLA GONZALEZ Luz Daniela</t>
  </si>
  <si>
    <t>MEX</t>
  </si>
  <si>
    <t>UMEKAWA Fuko</t>
  </si>
  <si>
    <t>SIBIAK Nikola</t>
  </si>
  <si>
    <t>POL</t>
  </si>
  <si>
    <t>JABORNÍKOVÁ Veronika</t>
  </si>
  <si>
    <t>CZE</t>
  </si>
  <si>
    <t>DEGRENDELE Nicky</t>
  </si>
  <si>
    <t>BEL</t>
  </si>
  <si>
    <t>VECE Miriam</t>
  </si>
  <si>
    <t>ITA</t>
  </si>
  <si>
    <t>VERDUGO OSUNA Yuli</t>
  </si>
  <si>
    <t>WALSH Orla</t>
  </si>
  <si>
    <t>IRL</t>
  </si>
  <si>
    <t>PETRI Paulina</t>
  </si>
  <si>
    <t>ROSIDI Anis Amira</t>
  </si>
  <si>
    <t>MAS</t>
  </si>
  <si>
    <t>CASAS ROIGE Helena</t>
  </si>
  <si>
    <t>ESP</t>
  </si>
  <si>
    <t>HACOHEN MONTEROS Nicole</t>
  </si>
  <si>
    <t>GUA</t>
  </si>
  <si>
    <t>YEUNG Cho Yiu</t>
  </si>
  <si>
    <t>HKG</t>
  </si>
  <si>
    <t>HANKINS Kayla</t>
  </si>
  <si>
    <t>USA</t>
  </si>
  <si>
    <t>MCKEE Mckenna</t>
  </si>
  <si>
    <t>GRIKPA Tombrapa Gladys</t>
  </si>
  <si>
    <t>NGR</t>
  </si>
  <si>
    <t>Cali</t>
  </si>
  <si>
    <t>NC</t>
  </si>
  <si>
    <t>van RIESSEN Laurine</t>
  </si>
  <si>
    <t>BCC</t>
  </si>
  <si>
    <t>van der WOUW Hetty</t>
  </si>
  <si>
    <t>GUO Yufang</t>
  </si>
  <si>
    <t>BDR</t>
  </si>
  <si>
    <t>BRASPENNINCX Shanne</t>
  </si>
  <si>
    <t>WTT</t>
  </si>
  <si>
    <t>LEE Wai Sze</t>
  </si>
  <si>
    <t>MICHAUX Julie</t>
  </si>
  <si>
    <t>ZHAI Fei</t>
  </si>
  <si>
    <t>GODBY Madalyn</t>
  </si>
  <si>
    <t>PALMER Dahlia</t>
  </si>
  <si>
    <t>JAM</t>
  </si>
  <si>
    <t>SALAZAR SANCHEZ Marianis</t>
  </si>
  <si>
    <t>RECIO CARVAJAL Abigail</t>
  </si>
  <si>
    <t>CRC</t>
  </si>
  <si>
    <t>LUNA Valentina</t>
  </si>
  <si>
    <t>ARG</t>
  </si>
  <si>
    <t>COLILEF BARRIOS Daniela</t>
  </si>
  <si>
    <t>CHI</t>
  </si>
  <si>
    <t>VERA Natalia Andrea</t>
  </si>
  <si>
    <t>Milton</t>
  </si>
  <si>
    <t>BAO Shanju</t>
  </si>
  <si>
    <t>van der PEET Steffie</t>
  </si>
  <si>
    <t>KOBAYASHI Yuka</t>
  </si>
  <si>
    <t>RKD</t>
  </si>
  <si>
    <t>MARQUARDT Mandy</t>
  </si>
  <si>
    <t>KARWACKA Marlena</t>
  </si>
  <si>
    <t>LOS Urszula</t>
  </si>
  <si>
    <t>BELL Lauren</t>
  </si>
  <si>
    <t>Glasgow</t>
  </si>
  <si>
    <t>HARGRAVE Breanna</t>
  </si>
  <si>
    <t>EDMUNDS Rhian</t>
  </si>
  <si>
    <t>WAL</t>
  </si>
  <si>
    <t>PROPSTER Alessa-Catriona</t>
  </si>
  <si>
    <t>RODRIGUEZ HACOHEN Joanne</t>
  </si>
  <si>
    <t>MOHD ASRI Nurul Izzah Izzati</t>
  </si>
  <si>
    <t>Roubaix</t>
  </si>
  <si>
    <t>VOINOVA Anastasiia</t>
  </si>
  <si>
    <t>RCF</t>
  </si>
  <si>
    <t>SHMELEVA Daria</t>
  </si>
  <si>
    <t>RIDGE-DAVIS Blaine</t>
  </si>
  <si>
    <t>BILETSKA Alla</t>
  </si>
  <si>
    <t>JABORNIKOVA Veronika</t>
  </si>
  <si>
    <t>MOSQUERA QUICENO Yarli</t>
  </si>
  <si>
    <t>BOYLE Jackie</t>
  </si>
  <si>
    <t>GAVIRIA RENDON Juliana</t>
  </si>
  <si>
    <t>St Petersburg</t>
  </si>
  <si>
    <t>RUS</t>
  </si>
  <si>
    <t>KRUPECKAITE Simona</t>
  </si>
  <si>
    <t>LTU</t>
  </si>
  <si>
    <t>MAROZAITE Migle</t>
  </si>
  <si>
    <t>TYSHCHENKO Yana</t>
  </si>
  <si>
    <t>GRISHINA Serafima</t>
  </si>
  <si>
    <t>MCT</t>
  </si>
  <si>
    <t>ALBERS Katharina</t>
  </si>
  <si>
    <t>SKORYSHCHENKO Yuliia</t>
  </si>
  <si>
    <t>Hong Kong</t>
  </si>
  <si>
    <t>BGT</t>
  </si>
  <si>
    <t>LEE Hoi Yan Jessica</t>
  </si>
  <si>
    <t>SDF</t>
  </si>
  <si>
    <t>Berlin</t>
  </si>
  <si>
    <t>MORTON Stephanie</t>
  </si>
  <si>
    <t>MARCHANT Katy</t>
  </si>
  <si>
    <t>ZHONG Tianshi</t>
  </si>
  <si>
    <t>HANSEN Natasha</t>
  </si>
  <si>
    <t>McCULLOCH Kaarle</t>
  </si>
  <si>
    <t>PODMORE Olivia</t>
  </si>
  <si>
    <t>SALAZAR VALLES Jessica</t>
  </si>
  <si>
    <t>CALVO BARBERO Tania</t>
  </si>
  <si>
    <t>ROGOVAYA Ekaterina</t>
  </si>
  <si>
    <t>du PREEZ Charlene</t>
  </si>
  <si>
    <t>RSA</t>
  </si>
  <si>
    <t>PTM</t>
  </si>
  <si>
    <t>DWI PUTRI Crismonita</t>
  </si>
  <si>
    <t>INA</t>
  </si>
  <si>
    <t>STEWART Robyn</t>
  </si>
  <si>
    <t>BASOVA Liubov</t>
  </si>
  <si>
    <t>RODRIGUEZ Nicole</t>
  </si>
  <si>
    <t>Brisbane</t>
  </si>
  <si>
    <t>DSR</t>
  </si>
  <si>
    <t>TIN</t>
  </si>
  <si>
    <t>CYT</t>
  </si>
  <si>
    <t>HKS</t>
  </si>
  <si>
    <t>LIN Junhong</t>
  </si>
  <si>
    <t>KIM Soohyun</t>
  </si>
  <si>
    <t>KOR</t>
  </si>
  <si>
    <t>WANG Tzu Chun</t>
  </si>
  <si>
    <t>TPE</t>
  </si>
  <si>
    <t>Cambridge</t>
  </si>
  <si>
    <t>RVL</t>
  </si>
  <si>
    <t>WARD Caitlin</t>
  </si>
  <si>
    <t>SUB</t>
  </si>
  <si>
    <t>ANTONOVA Natalia</t>
  </si>
  <si>
    <t>GNIDENKO Ekaterina</t>
  </si>
  <si>
    <t>PUTRI Crismonita Dwi</t>
  </si>
  <si>
    <t>KANKOVSKA Sara</t>
  </si>
  <si>
    <t>MUSTAPA Fatehah</t>
  </si>
  <si>
    <t>LI Yin Yin</t>
  </si>
  <si>
    <t>ERD</t>
  </si>
  <si>
    <t>Minsk</t>
  </si>
  <si>
    <t>MIADZVETSKAYA Dziyana</t>
  </si>
  <si>
    <t>BLR</t>
  </si>
  <si>
    <t>Pruszkow</t>
  </si>
  <si>
    <t>van de WOUW Hetty</t>
  </si>
  <si>
    <t>LEE Hyejin</t>
  </si>
  <si>
    <t>MSP</t>
  </si>
  <si>
    <t>WALSH Amelia</t>
  </si>
  <si>
    <t>SONG Chaorui</t>
  </si>
  <si>
    <t>HBT</t>
  </si>
  <si>
    <t>TAKOS Holly</t>
  </si>
  <si>
    <t>MA Wing Yu</t>
  </si>
  <si>
    <t>London</t>
  </si>
  <si>
    <t>BATE Lauren</t>
  </si>
  <si>
    <t>JAGODZINSKA Julita</t>
  </si>
  <si>
    <t>LIGTLEE Elis</t>
  </si>
  <si>
    <t>DEBORAH Deborah</t>
  </si>
  <si>
    <t>IND</t>
  </si>
  <si>
    <t>ANDREOTTI Maila</t>
  </si>
  <si>
    <t>CTF</t>
  </si>
  <si>
    <t>Round</t>
  </si>
  <si>
    <t>Heat</t>
  </si>
  <si>
    <t>Final Rank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</si>
  <si>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</si>
  <si>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</si>
  <si>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</si>
  <si>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</si>
  <si>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</si>
  <si>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</si>
  <si>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</si>
  <si>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</si>
  <si>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</si>
  <si>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</si>
  <si>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R8</t>
  </si>
  <si>
    <t>QF</t>
  </si>
  <si>
    <t>SF</t>
  </si>
  <si>
    <t>F</t>
  </si>
  <si>
    <t>G</t>
  </si>
  <si>
    <t>B</t>
  </si>
  <si>
    <t>REL</t>
  </si>
  <si>
    <t>ERROR</t>
  </si>
  <si>
    <t>SUMSKYTE Viktorija</t>
  </si>
  <si>
    <t>SHEN Yan</t>
  </si>
  <si>
    <t>Name</t>
  </si>
  <si>
    <t>Nat</t>
  </si>
  <si>
    <t>Time</t>
  </si>
  <si>
    <t>VALENTE Jennifer</t>
  </si>
  <si>
    <t>COPPONI Clara</t>
  </si>
  <si>
    <t>COLES-LYSTER Maggie</t>
  </si>
  <si>
    <t>DRUMMOND Michaela</t>
  </si>
  <si>
    <t>VAN DER DUIN Maike</t>
  </si>
  <si>
    <t>STENBERG Anita Yvonne</t>
  </si>
  <si>
    <t>NOR</t>
  </si>
  <si>
    <t>KAJIHARA Yumi</t>
  </si>
  <si>
    <t>MARTINS Maria</t>
  </si>
  <si>
    <t>POR</t>
  </si>
  <si>
    <t>JOSEPH Amber</t>
  </si>
  <si>
    <t>BAR</t>
  </si>
  <si>
    <t>ŠEV?ÍKOVÁ Petra</t>
  </si>
  <si>
    <t>BALEIŠYTE Olivija</t>
  </si>
  <si>
    <t>BALSAMO Elisa</t>
  </si>
  <si>
    <t>TEUTENBERG Lea Lin</t>
  </si>
  <si>
    <t>LARRARTE ARTEAGA Eukene</t>
  </si>
  <si>
    <t>BA?ÍKOVÁ Alžbeta</t>
  </si>
  <si>
    <t>SVK</t>
  </si>
  <si>
    <t>SEITZ Aline</t>
  </si>
  <si>
    <t>SUI</t>
  </si>
  <si>
    <t>KAY Emily</t>
  </si>
  <si>
    <t>ZAYED AHMED Ebtissam</t>
  </si>
  <si>
    <t>EGY</t>
  </si>
  <si>
    <t>KOPECKY Lotte</t>
  </si>
  <si>
    <t>DIDERIKSEN Amalie</t>
  </si>
  <si>
    <t>DEN</t>
  </si>
  <si>
    <t>LEWIS Sophie</t>
  </si>
  <si>
    <t>KARASIEWICZ Karolina</t>
  </si>
  <si>
    <t>VELASCO FUENTES Victoria</t>
  </si>
  <si>
    <t>EBERHARDT Verena</t>
  </si>
  <si>
    <t>AUT</t>
  </si>
  <si>
    <t>LIU Jiali</t>
  </si>
  <si>
    <t>DE ZOETE Mylene</t>
  </si>
  <si>
    <t>MILAKI Argiro</t>
  </si>
  <si>
    <t>GRE</t>
  </si>
  <si>
    <t>CORTES UGARTE Scarlet</t>
  </si>
  <si>
    <t>SCANDOLARA Valentina</t>
  </si>
  <si>
    <t>HERRERA SERRANO Mariana</t>
  </si>
  <si>
    <t>LEE Sze Wing</t>
  </si>
  <si>
    <t>PRIATNA Ayustina</t>
  </si>
  <si>
    <t>DOS SANTOS RODRIGUES Wellyda Regisleyne</t>
  </si>
  <si>
    <t>BRA</t>
  </si>
  <si>
    <t>BARRACLOUGH Ngaire</t>
  </si>
  <si>
    <t>MANLY Alexandra</t>
  </si>
  <si>
    <t>UNEKEN Lonneke</t>
  </si>
  <si>
    <t>DE CLERCQ Katrijn</t>
  </si>
  <si>
    <t>BARNWELL Ella</t>
  </si>
  <si>
    <t>OLSEN Amalie Winther</t>
  </si>
  <si>
    <t>SDP</t>
  </si>
  <si>
    <t>VILLALON SANCHEZ Paula</t>
  </si>
  <si>
    <t>MISYURINA Margarita</t>
  </si>
  <si>
    <t>UZB</t>
  </si>
  <si>
    <t>CAUCHOIS-ONE Fanny Malissa</t>
  </si>
  <si>
    <t>LAO</t>
  </si>
  <si>
    <t>GRIFFIN Mia</t>
  </si>
  <si>
    <t>PIKULIK Daria</t>
  </si>
  <si>
    <t>ARCHIBALD Katie</t>
  </si>
  <si>
    <t>BAKER Georgia</t>
  </si>
  <si>
    <t>WILLIAMS Lily</t>
  </si>
  <si>
    <t>BARBIERI Rachele</t>
  </si>
  <si>
    <t>TBR</t>
  </si>
  <si>
    <t>WOLLASTON Ally</t>
  </si>
  <si>
    <t>HERNANDEZ GOMEZ Lina Marcela</t>
  </si>
  <si>
    <t>BALEISYTE Olivija</t>
  </si>
  <si>
    <t>SEVCIKOVA Petra</t>
  </si>
  <si>
    <t>SULTANOVA Rinata</t>
  </si>
  <si>
    <t>KAZ</t>
  </si>
  <si>
    <t>PLOSAJ Nikol</t>
  </si>
  <si>
    <t>TSERAKH Hanna</t>
  </si>
  <si>
    <t>KHATUNTSEVA Gulnaz</t>
  </si>
  <si>
    <t>BACIKOVA Alzbeta</t>
  </si>
  <si>
    <t>SOLOVEI Ganna</t>
  </si>
  <si>
    <t>KLIMCHENKO Tetyana</t>
  </si>
  <si>
    <t>de CLERCQ Katrijn</t>
  </si>
  <si>
    <t>AGUILAR GARCIA Dayana Lizbeth</t>
  </si>
  <si>
    <t>ECU</t>
  </si>
  <si>
    <t>MOHAMAD ZUBIR Nur Aisyah</t>
  </si>
  <si>
    <t>dos SANTOS RODRIGUES Wellyda Regis.</t>
  </si>
  <si>
    <t>KUSKOVA Yanina</t>
  </si>
  <si>
    <t>UKPESERAYE Ese</t>
  </si>
  <si>
    <t>METTRAUX Lena</t>
  </si>
  <si>
    <t>GILLESPIE Lara</t>
  </si>
  <si>
    <t>AVERINA Mariia</t>
  </si>
  <si>
    <t>SALAUYEVA Aksana</t>
  </si>
  <si>
    <t>BORISSZA Johanna Kitti</t>
  </si>
  <si>
    <t>HUN</t>
  </si>
  <si>
    <t>KOHOUTKOVA Katerina</t>
  </si>
  <si>
    <t>YAROSHENKO Viktoriia</t>
  </si>
  <si>
    <t>PATERNOSTER Letizia</t>
  </si>
  <si>
    <t>WANG Xiaofei</t>
  </si>
  <si>
    <t>BOYLAN Lydia</t>
  </si>
  <si>
    <t>D'HOORE Jolien</t>
  </si>
  <si>
    <t>ZABELINSKAYA Olga</t>
  </si>
  <si>
    <t>WALDIS Andrea</t>
  </si>
  <si>
    <t>EDMONDSTON Holly</t>
  </si>
  <si>
    <t>SHARAKOVA Tatsiana</t>
  </si>
  <si>
    <t>WILD Kirsten</t>
  </si>
  <si>
    <t>BEVERIDGE Allison</t>
  </si>
  <si>
    <t>DNF</t>
  </si>
  <si>
    <t>KENNY Laura</t>
  </si>
  <si>
    <t>SALAZAR VAZQUEZ Lizbeth Yareli</t>
  </si>
  <si>
    <t>HUANG Ting Ying</t>
  </si>
  <si>
    <t>USABIAGA BALERDI Ana</t>
  </si>
  <si>
    <t>COLLIER Devaney</t>
  </si>
  <si>
    <t>NAKAMURA Kisato</t>
  </si>
  <si>
    <t>KLIMOVA Diana</t>
  </si>
  <si>
    <t>EDMONDSON Annette</t>
  </si>
  <si>
    <t>GUAZZINI Vittoria</t>
  </si>
  <si>
    <t>MEDVEDOVA Tereza</t>
  </si>
  <si>
    <t>CHULKOVA Anastasia</t>
  </si>
  <si>
    <t>CAT</t>
  </si>
  <si>
    <t>FURUYAMA Kie</t>
  </si>
  <si>
    <t>MCCURLEY Shannon</t>
  </si>
  <si>
    <t>BUCHANAN Rushlee</t>
  </si>
  <si>
    <t>DRONOVA Tamara</t>
  </si>
  <si>
    <t>USABIAGA BALERDI Irene</t>
  </si>
  <si>
    <t>LETH Julie</t>
  </si>
  <si>
    <t>MACHACOVA Jarmila</t>
  </si>
  <si>
    <t>DEMAY Coralie</t>
  </si>
  <si>
    <t>EVANS Neah</t>
  </si>
  <si>
    <t>BIRCH Christina</t>
  </si>
  <si>
    <t>ROSTOVTSEVA Maria</t>
  </si>
  <si>
    <t>McCURLEY Shannon</t>
  </si>
  <si>
    <t>BERTHON Laurie</t>
  </si>
  <si>
    <t>SAVENKA Ina</t>
  </si>
  <si>
    <t>GONCHAROVA Alexandra</t>
  </si>
  <si>
    <t>SHEATH Racquel</t>
  </si>
  <si>
    <t>BADYKOVA Gulnaz</t>
  </si>
  <si>
    <t>STOCK Gudrun</t>
  </si>
  <si>
    <t>LUO Yiwei</t>
  </si>
  <si>
    <t>SIN</t>
  </si>
  <si>
    <t>PANG Yao</t>
  </si>
  <si>
    <t>EDMONSON Annette</t>
  </si>
  <si>
    <t>KULLMER Lisa</t>
  </si>
  <si>
    <t>BARKER Elinor</t>
  </si>
  <si>
    <t>AUGUSTINAS Evgenia</t>
  </si>
  <si>
    <t>CONFALONIERI Maria Giulia</t>
  </si>
  <si>
    <t>CURE Amy</t>
  </si>
  <si>
    <t>NAHIRNA Anna</t>
  </si>
  <si>
    <t>YANG Qianyu</t>
  </si>
  <si>
    <t>PIETERS Amy</t>
  </si>
  <si>
    <t>PALLER Tatjana</t>
  </si>
  <si>
    <t>P.Laps</t>
  </si>
  <si>
    <t>M.Laps</t>
  </si>
  <si>
    <t>Total</t>
  </si>
  <si>
    <t>CAUCHOIS ONE Fanny Malissa</t>
  </si>
  <si>
    <t>SALAZAR VAZQUEZ Lizbeth Y.</t>
  </si>
  <si>
    <t>SALAZAR VAZQUEZ Lizbeth
Yareli</t>
  </si>
  <si>
    <t>dos SANTOS RODRIGUES Wellyda R.</t>
  </si>
  <si>
    <t>Scratch</t>
  </si>
  <si>
    <t>Tempo</t>
  </si>
  <si>
    <t>Elimination</t>
  </si>
  <si>
    <t>Sub Total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</si>
  <si>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</si>
  <si>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</si>
  <si>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</si>
  <si>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</si>
  <si>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</si>
  <si>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</si>
  <si>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</si>
  <si>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</si>
  <si>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Lap +</t>
  </si>
  <si>
    <t>Lap -</t>
  </si>
  <si>
    <t>Final</t>
  </si>
  <si>
    <t>van der DUIN Maike</t>
  </si>
  <si>
    <t>de ZOETE Mylene</t>
  </si>
  <si>
    <t>HERNANDEZ GOMEZ L.M.</t>
  </si>
  <si>
    <t>ŠEVČIKOVA Petra</t>
  </si>
  <si>
    <t>DNS</t>
  </si>
  <si>
    <t>dos SANTOS RODRIGUES Wellyda
Regis.</t>
  </si>
  <si>
    <t>Stage</t>
  </si>
  <si>
    <t>125m</t>
  </si>
  <si>
    <t>250m</t>
  </si>
  <si>
    <t>375m</t>
  </si>
  <si>
    <t>500m</t>
  </si>
  <si>
    <t>Q</t>
  </si>
  <si>
    <t>LAMBERINK Kyra</t>
  </si>
  <si>
    <t>FINUCANE Emma</t>
  </si>
  <si>
    <t>PRÖPSTER Alessa-Catriona</t>
  </si>
  <si>
    <t>AZIZAN Nurul Aliana Syafika</t>
  </si>
  <si>
    <t>VAN DER PEET Steffie</t>
  </si>
  <si>
    <t>ZHANG Linyin</t>
  </si>
  <si>
    <t>RAMIREZ NORIEGA Melanie Janet</t>
  </si>
  <si>
    <t>NG Sze Wing</t>
  </si>
  <si>
    <t>KORTMAN Keely</t>
  </si>
  <si>
    <t>FIDANZA Martina</t>
  </si>
  <si>
    <t>MCCAIG Alessia</t>
  </si>
  <si>
    <t>THOMAS Lowri</t>
  </si>
  <si>
    <t>TANNER Millicent</t>
  </si>
  <si>
    <t>SAMUEL Mary</t>
  </si>
  <si>
    <t>AYUBA Grace</t>
  </si>
  <si>
    <t>PROEPSTER Alessa-Catriona</t>
  </si>
  <si>
    <t>CHEK RAMLI Nor Aisyah Munirah</t>
  </si>
  <si>
    <t>ATTWELL Erin J</t>
  </si>
  <si>
    <t>PLANTE Lily</t>
  </si>
  <si>
    <t>LYSENKO Alina</t>
  </si>
  <si>
    <t>ANTONOVA Nataliia</t>
  </si>
  <si>
    <t>SPERLICH Christina</t>
  </si>
  <si>
    <t>SCHNEIDER Cybele</t>
  </si>
  <si>
    <t>MCCULLOCH Kaarle</t>
  </si>
  <si>
    <t>DU PREEZ Charlene</t>
  </si>
  <si>
    <t>WELTE Miriam</t>
  </si>
  <si>
    <t>Los Urszula</t>
  </si>
  <si>
    <t>VERDUGO OSUNA Yuli Paola</t>
  </si>
  <si>
    <t>WILLIAMSON Victoria</t>
  </si>
  <si>
    <t>Rider1</t>
  </si>
  <si>
    <t>Rider2</t>
  </si>
  <si>
    <t>Rider3</t>
  </si>
  <si>
    <t>Rider4</t>
  </si>
  <si>
    <t>Age1</t>
  </si>
  <si>
    <t>Age2</t>
  </si>
  <si>
    <t>Age3</t>
  </si>
  <si>
    <t>Age4</t>
  </si>
  <si>
    <t>Jakarta</t>
  </si>
  <si>
    <t>BOTHA Bryony</t>
  </si>
  <si>
    <t>SHEARMAN Emily</t>
  </si>
  <si>
    <t>KNIGHT Josie</t>
  </si>
  <si>
    <t>MORRIS Anna</t>
  </si>
  <si>
    <t>ROBERTS Jessica</t>
  </si>
  <si>
    <t>BERTEAU Victoire</t>
  </si>
  <si>
    <t>FORTIN Valentine</t>
  </si>
  <si>
    <t>BORRAS Marion</t>
  </si>
  <si>
    <t>PATE Amber</t>
  </si>
  <si>
    <t>PLOUFFE Maeve</t>
  </si>
  <si>
    <t>GILLESPIE lara</t>
  </si>
  <si>
    <t>SHARPE Alice</t>
  </si>
  <si>
    <t>MURPHY Kelly</t>
  </si>
  <si>
    <t>IKEDA Mizuki</t>
  </si>
  <si>
    <t>UCHINO Tsuyaka</t>
  </si>
  <si>
    <t>KAKITA Maho</t>
  </si>
  <si>
    <t>BONHOMME Ariane</t>
  </si>
  <si>
    <t>WEST Ruby</t>
  </si>
  <si>
    <t>ZANARDI Silvia</t>
  </si>
  <si>
    <t>BASILICO Valentina</t>
  </si>
  <si>
    <t>CRESTANELLO Lara</t>
  </si>
  <si>
    <t>GULICK Colleen</t>
  </si>
  <si>
    <t>MATSICK Bethany</t>
  </si>
  <si>
    <t>POWLESS Shayna</t>
  </si>
  <si>
    <t>REIßNER Lena Charlotte</t>
  </si>
  <si>
    <t>CZAPLA Justyna</t>
  </si>
  <si>
    <t>DOPJANS Hanna</t>
  </si>
  <si>
    <t>EBERLE Lana</t>
  </si>
  <si>
    <t>RODRIGUEZ CORDERO Laura</t>
  </si>
  <si>
    <t>FERRERES NAVARRO Isabel</t>
  </si>
  <si>
    <t>ACEVEDO MENDOZA Yareli</t>
  </si>
  <si>
    <t>BONILLA ESCAPITE Jessica</t>
  </si>
  <si>
    <t>GAXIOLA GONZALEZ Maria Antonieta</t>
  </si>
  <si>
    <t>KNEBELEVA Ekaterina</t>
  </si>
  <si>
    <t>KOZIEVA Nafosat</t>
  </si>
  <si>
    <t>PUTRI Imelda Tabita Deswari</t>
  </si>
  <si>
    <t>SETIAWAN Liontin Evangelina</t>
  </si>
  <si>
    <t>SOVA Dewika Mulya</t>
  </si>
  <si>
    <t>R1</t>
  </si>
  <si>
    <t>EDWARDS Sophie</t>
  </si>
  <si>
    <t>CONSONNI Chiara</t>
  </si>
  <si>
    <t>BARKER Megan</t>
  </si>
  <si>
    <t>MORAN Chloe</t>
  </si>
  <si>
    <t>BRAUßE Franziska</t>
  </si>
  <si>
    <t>KRÖGER Mieke</t>
  </si>
  <si>
    <t>HENGEVELD Daniek</t>
  </si>
  <si>
    <t>RAAIJMAKERS Marit</t>
  </si>
  <si>
    <t>VAN DAM Sarah</t>
  </si>
  <si>
    <t>JASTRAB Megan</t>
  </si>
  <si>
    <t>HUANG Zhilin</t>
  </si>
  <si>
    <t>WANG Susu</t>
  </si>
  <si>
    <t>WANG Xiaoyue</t>
  </si>
  <si>
    <t>ZHANG Hongjie</t>
  </si>
  <si>
    <t>KUMIEGA Karolina</t>
  </si>
  <si>
    <t>PIKULIK Wiktoria</t>
  </si>
  <si>
    <t>ESCALERA Isabella Maria</t>
  </si>
  <si>
    <t>ISASI CRISTOBAL Ziortza</t>
  </si>
  <si>
    <t>LEUNG Bo Yee</t>
  </si>
  <si>
    <t>LEUNG Wing Yee</t>
  </si>
  <si>
    <t>KARIMOVA Sofiya</t>
  </si>
  <si>
    <t>YEKEEN Tawakalt</t>
  </si>
  <si>
    <t>COXSON Treasure Melubari</t>
  </si>
  <si>
    <t>ALZINI Martina</t>
  </si>
  <si>
    <t>DONNELLY Samantha</t>
  </si>
  <si>
    <t>FOWLER Prudence</t>
  </si>
  <si>
    <t>GULUMA ORTIZ Serika Mitchell</t>
  </si>
  <si>
    <t>SANCHEZ MELO Jennifer</t>
  </si>
  <si>
    <t>VALBUENA ROA Camila Andre</t>
  </si>
  <si>
    <t>WYLLIE Ella</t>
  </si>
  <si>
    <t>GUARISCHI Barbara</t>
  </si>
  <si>
    <t>POLITES Alyssa</t>
  </si>
  <si>
    <t>MAJENDIE Fiona</t>
  </si>
  <si>
    <t>ANDRES Michelle</t>
  </si>
  <si>
    <t>BURI Fabienne</t>
  </si>
  <si>
    <t>CORDOVA GUERRA Nicole</t>
  </si>
  <si>
    <t>KLEIN Lisa</t>
  </si>
  <si>
    <t>SÜßEMILCH Laura</t>
  </si>
  <si>
    <t>LABASTUGUE Jade</t>
  </si>
  <si>
    <t>VAN DER HULST Amber</t>
  </si>
  <si>
    <t>VAN HAAFTEN Kirstie</t>
  </si>
  <si>
    <t>TA-PEREZ Zoe</t>
  </si>
  <si>
    <t>LEECH Madelaine</t>
  </si>
  <si>
    <t>AMONDARAIN GAZTAÑAGA Naia</t>
  </si>
  <si>
    <t>KUSKOVA Anna</t>
  </si>
  <si>
    <t>WIELOWSKA Nikola</t>
  </si>
  <si>
    <t>BRAUSSE Franziska</t>
  </si>
  <si>
    <t>BRENNAUER Lisa</t>
  </si>
  <si>
    <t>KROEGER Mieke</t>
  </si>
  <si>
    <t>SUESSEMILCH Laura</t>
  </si>
  <si>
    <t>KIPTSIKAVA Nastassia</t>
  </si>
  <si>
    <t>NASKOVICH Taisa</t>
  </si>
  <si>
    <t>LORKOWSKA Patrycja</t>
  </si>
  <si>
    <t>BECKER Charlotte</t>
  </si>
  <si>
    <t>REISSNER Lena Charlotte</t>
  </si>
  <si>
    <t>van DAM Sarah</t>
  </si>
  <si>
    <t>PARRA ROJAS Jessica Marcela</t>
  </si>
  <si>
    <t>ROJAS ZAPATA Lina Mabel</t>
  </si>
  <si>
    <t>VALBUENA ROA Camila Andrea</t>
  </si>
  <si>
    <t>CASTANEDA VILLARREAL Melanie</t>
  </si>
  <si>
    <t>HINOJOSA CRUZ Romina</t>
  </si>
  <si>
    <t>1:20.385</t>
  </si>
  <si>
    <t>1:03.918</t>
  </si>
  <si>
    <t>2:24.855</t>
  </si>
  <si>
    <t>ABAIDULLINA Inna</t>
  </si>
  <si>
    <t>CHURENKOVA Taisiia</t>
  </si>
  <si>
    <t>IVANCHENKO Alena</t>
  </si>
  <si>
    <t>VALGONEN Valeria</t>
  </si>
  <si>
    <t>LEBEDZ Dziyana</t>
  </si>
  <si>
    <t>ABRAMENKA Alina</t>
  </si>
  <si>
    <t>VASILKOVA Hanna</t>
  </si>
  <si>
    <t>MILIAEVA Mariia</t>
  </si>
  <si>
    <t>DYGERT Chloe</t>
  </si>
  <si>
    <t>WHITE Emma</t>
  </si>
  <si>
    <t>DICKINSON Eleanor</t>
  </si>
  <si>
    <t>DUEHRING Jasmin</t>
  </si>
  <si>
    <t>FOREMAN-MACKEY Annie</t>
  </si>
  <si>
    <t>SIMMERLING Georgia</t>
  </si>
  <si>
    <t>JAMES Kirstie</t>
  </si>
  <si>
    <t>NIELSEN Jaime</t>
  </si>
  <si>
    <t>ANKUDINOFF Ashlee</t>
  </si>
  <si>
    <t>VALSECCHI Silvia</t>
  </si>
  <si>
    <t>LE NET Marie</t>
  </si>
  <si>
    <t>BOSSUYT Shari</t>
  </si>
  <si>
    <t>CROKET Gilke</t>
  </si>
  <si>
    <t>PAWLOWSKA Katarzyna</t>
  </si>
  <si>
    <t>PIETRZAK Lucja</t>
  </si>
  <si>
    <t>PIVAVARAVA Palina</t>
  </si>
  <si>
    <t>SAVENKA Karalina</t>
  </si>
  <si>
    <t>BROUWER Miriam</t>
  </si>
  <si>
    <t>GIBSON Kinley</t>
  </si>
  <si>
    <t>SÜSSEMILCH Laura</t>
  </si>
  <si>
    <t>JANG Suji</t>
  </si>
  <si>
    <t>KANG Hyunkyung</t>
  </si>
  <si>
    <t>KIM Youri</t>
  </si>
  <si>
    <t>LEE Jumi</t>
  </si>
  <si>
    <t>KIM Hyunji</t>
  </si>
  <si>
    <t>HECHLER Katharina</t>
  </si>
  <si>
    <t>SUSSEMILCH Laura</t>
  </si>
  <si>
    <t>NA Ahreum</t>
  </si>
  <si>
    <t>SUZUKI Nao</t>
  </si>
  <si>
    <t>UWANO Minami</t>
  </si>
  <si>
    <t>YOSHIKAWA Miho</t>
  </si>
  <si>
    <t>RYAN Kendall</t>
  </si>
  <si>
    <t>SHIELDS Nicole</t>
  </si>
  <si>
    <t>HODGES Jessie</t>
  </si>
  <si>
    <t>CAO Yuan</t>
  </si>
  <si>
    <t>SHEN Shanrong</t>
  </si>
  <si>
    <t>ZHANG Ying</t>
  </si>
  <si>
    <t>DOM Annelies</t>
  </si>
  <si>
    <t>KROGER Mieke</t>
  </si>
  <si>
    <t>FRAPPORTI Simona</t>
  </si>
  <si>
    <t>MARTIN-WALLACE Alex</t>
  </si>
  <si>
    <t>STEWART Macey</t>
  </si>
  <si>
    <t>CAVALLI Marta</t>
  </si>
  <si>
    <t>NELSON Emily</t>
  </si>
  <si>
    <t>1:42.178</t>
  </si>
  <si>
    <t>KACZKOWSKA Justyna</t>
  </si>
  <si>
    <t>MALKOVA Daria</t>
  </si>
  <si>
    <t>NOVOLODSKAYA Mariia</t>
  </si>
  <si>
    <t>AMIALIUSIK Alena</t>
  </si>
  <si>
    <t>1:51.491</t>
  </si>
  <si>
    <t>FEDOTOVA Kseniia</t>
  </si>
  <si>
    <t>BIRIUKOVA Yuliia</t>
  </si>
  <si>
    <t>KLIACHINA Oksana</t>
  </si>
  <si>
    <t>2:13.908</t>
  </si>
  <si>
    <t>2:16.491</t>
  </si>
  <si>
    <t>3:29.410</t>
  </si>
  <si>
    <t>2:34.080</t>
  </si>
  <si>
    <t>GEIST Kimberly</t>
  </si>
  <si>
    <t>JEULAND Pascale</t>
  </si>
  <si>
    <t>MA Menglu</t>
  </si>
  <si>
    <t>CHURSINA Anastasiia</t>
  </si>
  <si>
    <t>2:14.439</t>
  </si>
  <si>
    <t>1:38.706</t>
  </si>
  <si>
    <t>ELLIS Lauren</t>
  </si>
  <si>
    <t>2:46.056</t>
  </si>
  <si>
    <t>1:34.612</t>
  </si>
  <si>
    <t>le NET Marie</t>
  </si>
  <si>
    <t>1:19.645</t>
  </si>
  <si>
    <t>1:44.237</t>
  </si>
  <si>
    <t>HASHIMOTO Yuya</t>
  </si>
  <si>
    <t>CHEN Qiaolin</t>
  </si>
  <si>
    <t>WANG Hong</t>
  </si>
  <si>
    <t>1:45.628</t>
  </si>
  <si>
    <t>CATLIN Kelly</t>
  </si>
  <si>
    <t>HOLL Jenny</t>
  </si>
  <si>
    <t>RAYBOULD Rebecca</t>
  </si>
  <si>
    <t>KONONENKO Valeriya</t>
  </si>
  <si>
    <t>EBERT Michaela</t>
  </si>
  <si>
    <t>1:32.947</t>
  </si>
  <si>
    <t>ROORDA Stephanie</t>
  </si>
  <si>
    <t>1:19.626</t>
  </si>
  <si>
    <t>BALABOLINA Tamara</t>
  </si>
  <si>
    <t>IAKOVENKO Anastasiia</t>
  </si>
  <si>
    <t>PIVOVAROVA Polina</t>
  </si>
  <si>
    <t>3:17.447</t>
  </si>
  <si>
    <t>Sprint 9</t>
  </si>
  <si>
    <t>Sprint 10</t>
  </si>
  <si>
    <t>Sprint 11</t>
  </si>
  <si>
    <t>Sprint 12</t>
  </si>
  <si>
    <t>Distance</t>
  </si>
  <si>
    <t>WANKIEWICZ Olga</t>
  </si>
  <si>
    <t>SELVA Francesca</t>
  </si>
  <si>
    <t>LEITE DE MELO Alice Tamirys</t>
  </si>
  <si>
    <t>VANHOVE Marith</t>
  </si>
  <si>
    <t>BURLOVÁ Kristýna</t>
  </si>
  <si>
    <t>ROSEMAN-GANNON Ruby</t>
  </si>
  <si>
    <t>GSCHWENTNER Leila</t>
  </si>
  <si>
    <t>BÁRTOVÁ Gabriela</t>
  </si>
  <si>
    <t>NOVOLODSKAIA Mariia</t>
  </si>
  <si>
    <t>HERNANDEZ GOMEZ Lina M.</t>
  </si>
  <si>
    <t>dos SANTOS RODRIGUES W.</t>
  </si>
  <si>
    <t>LEITE de MELO Alice Tamirys</t>
  </si>
  <si>
    <t>BURLOVA Kristyna</t>
  </si>
  <si>
    <t>NORZALI Nurqadrina Emylia</t>
  </si>
  <si>
    <t>QUAADE Michelle</t>
  </si>
  <si>
    <t>NOVOLODSKAYA Maria</t>
  </si>
  <si>
    <t>GURLEY Lydia</t>
  </si>
  <si>
    <t>SCHMIDT Trine</t>
  </si>
  <si>
    <t>ARREOLA NAVARRO Sofia</t>
  </si>
  <si>
    <t>HOCHMANN Lucie</t>
  </si>
  <si>
    <t>BEVERIDGE Alison</t>
  </si>
  <si>
    <t>KNAUER Anna</t>
  </si>
  <si>
    <t>GUAN Siqi</t>
  </si>
  <si>
    <t>BUSSI Vittoria</t>
  </si>
  <si>
    <t>DESGAGNES Adele</t>
  </si>
  <si>
    <t>RICHARDSON Kate</t>
  </si>
  <si>
    <t>SCHNEIDER Cybèle</t>
  </si>
  <si>
    <t>1:04.491</t>
  </si>
  <si>
    <t>1:12.993</t>
  </si>
  <si>
    <t>1:21.498</t>
  </si>
  <si>
    <t>1:30.080</t>
  </si>
  <si>
    <t>1:38.593</t>
  </si>
  <si>
    <t>1:47.137</t>
  </si>
  <si>
    <t>1:55.629</t>
  </si>
  <si>
    <t>2:04.176</t>
  </si>
  <si>
    <t>2:12.675</t>
  </si>
  <si>
    <t>2:21.243</t>
  </si>
  <si>
    <t>2:29.769</t>
  </si>
  <si>
    <t>2:38.295</t>
  </si>
  <si>
    <t>2:47.002</t>
  </si>
  <si>
    <t>2:55.904</t>
  </si>
  <si>
    <t>3:04.493</t>
  </si>
  <si>
    <t>3:13.197</t>
  </si>
  <si>
    <t>3:21.919</t>
  </si>
  <si>
    <t>3:30.780</t>
  </si>
  <si>
    <t>1:06.626</t>
  </si>
  <si>
    <t>1:15.141</t>
  </si>
  <si>
    <t>1:23.695</t>
  </si>
  <si>
    <t>1:32.251</t>
  </si>
  <si>
    <t>1:40.820</t>
  </si>
  <si>
    <t>1:49.363</t>
  </si>
  <si>
    <t>1:57.910</t>
  </si>
  <si>
    <t>2:06.421</t>
  </si>
  <si>
    <t>2:14.919</t>
  </si>
  <si>
    <t>2:23.392</t>
  </si>
  <si>
    <t>2:31.930</t>
  </si>
  <si>
    <t>2:40.498</t>
  </si>
  <si>
    <t>2:49.114</t>
  </si>
  <si>
    <t>2:57.725</t>
  </si>
  <si>
    <t>3:06.288</t>
  </si>
  <si>
    <t>3:14.890</t>
  </si>
  <si>
    <t>3:23.537</t>
  </si>
  <si>
    <t>3:32.166</t>
  </si>
  <si>
    <t>1:05.389</t>
  </si>
  <si>
    <t>1:13.813</t>
  </si>
  <si>
    <t>1:22.348</t>
  </si>
  <si>
    <t>1:30.884</t>
  </si>
  <si>
    <t>1:39.422</t>
  </si>
  <si>
    <t>1:47.964</t>
  </si>
  <si>
    <t>1:56.586</t>
  </si>
  <si>
    <t>2:05.235</t>
  </si>
  <si>
    <t>2:13.918</t>
  </si>
  <si>
    <t>2:22.580</t>
  </si>
  <si>
    <t>2:31.280</t>
  </si>
  <si>
    <t>2:40.011</t>
  </si>
  <si>
    <t>2:48.868</t>
  </si>
  <si>
    <t>2:57.722</t>
  </si>
  <si>
    <t>3:06.696</t>
  </si>
  <si>
    <t>3:15.733</t>
  </si>
  <si>
    <t>3:24.769</t>
  </si>
  <si>
    <t>3:33.763</t>
  </si>
  <si>
    <t>1:05.120</t>
  </si>
  <si>
    <t>1:13.708</t>
  </si>
  <si>
    <t>1:22.274</t>
  </si>
  <si>
    <t>1:30.994</t>
  </si>
  <si>
    <t>1:39.716</t>
  </si>
  <si>
    <t>1:48.388</t>
  </si>
  <si>
    <t>1:57.003</t>
  </si>
  <si>
    <t>2:05.720</t>
  </si>
  <si>
    <t>2:23.232</t>
  </si>
  <si>
    <t>2:32.028</t>
  </si>
  <si>
    <t>2:40.847</t>
  </si>
  <si>
    <t>2:49.612</t>
  </si>
  <si>
    <t>2:58.660</t>
  </si>
  <si>
    <t>3:07.497</t>
  </si>
  <si>
    <t>3:16.413</t>
  </si>
  <si>
    <t>3:25.210</t>
  </si>
  <si>
    <t>3:34.019</t>
  </si>
  <si>
    <t>1:06.032</t>
  </si>
  <si>
    <t>1:14.599</t>
  </si>
  <si>
    <t>1:23.190</t>
  </si>
  <si>
    <t>1:31.883</t>
  </si>
  <si>
    <t>1:40.606</t>
  </si>
  <si>
    <t>1:49.411</t>
  </si>
  <si>
    <t>1:58.254</t>
  </si>
  <si>
    <t>2:07.131</t>
  </si>
  <si>
    <t>2:15.962</t>
  </si>
  <si>
    <t>2:24.822</t>
  </si>
  <si>
    <t>2:33.668</t>
  </si>
  <si>
    <t>2:42.521</t>
  </si>
  <si>
    <t>2:51.463</t>
  </si>
  <si>
    <t>3:00.408</t>
  </si>
  <si>
    <t>3:09.454</t>
  </si>
  <si>
    <t>3:18.545</t>
  </si>
  <si>
    <t>3:27.665</t>
  </si>
  <si>
    <t>3:36.855</t>
  </si>
  <si>
    <t>1:04.883</t>
  </si>
  <si>
    <t>1:13.334</t>
  </si>
  <si>
    <t>1:21.857</t>
  </si>
  <si>
    <t>1:30.519</t>
  </si>
  <si>
    <t>1:39.219</t>
  </si>
  <si>
    <t>1:47.997</t>
  </si>
  <si>
    <t>1:56.800</t>
  </si>
  <si>
    <t>2:05.747</t>
  </si>
  <si>
    <t>2:14.731</t>
  </si>
  <si>
    <t>2:23.782</t>
  </si>
  <si>
    <t>2:32.788</t>
  </si>
  <si>
    <t>2:41.878</t>
  </si>
  <si>
    <t>2:50.989</t>
  </si>
  <si>
    <t>3:00.231</t>
  </si>
  <si>
    <t>3:09.536</t>
  </si>
  <si>
    <t>3:18.863</t>
  </si>
  <si>
    <t>3:28.239</t>
  </si>
  <si>
    <t>3:37.815</t>
  </si>
  <si>
    <t>1:06.216</t>
  </si>
  <si>
    <t>1:14.961</t>
  </si>
  <si>
    <t>1:23.727</t>
  </si>
  <si>
    <t>1:32.578</t>
  </si>
  <si>
    <t>1:41.419</t>
  </si>
  <si>
    <t>1:50.295</t>
  </si>
  <si>
    <t>1:59.215</t>
  </si>
  <si>
    <t>2:08.189</t>
  </si>
  <si>
    <t>2:17.227</t>
  </si>
  <si>
    <t>2:26.305</t>
  </si>
  <si>
    <t>2:35.376</t>
  </si>
  <si>
    <t>2:44.571</t>
  </si>
  <si>
    <t>2:53.724</t>
  </si>
  <si>
    <t>3:02.976</t>
  </si>
  <si>
    <t>3:12.259</t>
  </si>
  <si>
    <t>3:21.562</t>
  </si>
  <si>
    <t>3:30.796</t>
  </si>
  <si>
    <t>3:40.103</t>
  </si>
  <si>
    <t>1:07.857</t>
  </si>
  <si>
    <t>1:16.934</t>
  </si>
  <si>
    <t>1:25.988</t>
  </si>
  <si>
    <t>1:35.130</t>
  </si>
  <si>
    <t>1:53.333</t>
  </si>
  <si>
    <t>2:02.344</t>
  </si>
  <si>
    <t>2:11.446</t>
  </si>
  <si>
    <t>2:20.514</t>
  </si>
  <si>
    <t>2:29.654</t>
  </si>
  <si>
    <t>2:38.712</t>
  </si>
  <si>
    <t>2:47.796</t>
  </si>
  <si>
    <t>2:56.786</t>
  </si>
  <si>
    <t>3:05.860</t>
  </si>
  <si>
    <t>3:23.955</t>
  </si>
  <si>
    <t>3:32.873</t>
  </si>
  <si>
    <t>3:41.812</t>
  </si>
  <si>
    <t>1:06.010</t>
  </si>
  <si>
    <t>1:14.789</t>
  </si>
  <si>
    <t>1:23.705</t>
  </si>
  <si>
    <t>1:32.697</t>
  </si>
  <si>
    <t>1:41.865</t>
  </si>
  <si>
    <t>1:51.117</t>
  </si>
  <si>
    <t>2:00.518</t>
  </si>
  <si>
    <t>2:09.958</t>
  </si>
  <si>
    <t>2:19.548</t>
  </si>
  <si>
    <t>2:29.231</t>
  </si>
  <si>
    <t>2:39.075</t>
  </si>
  <si>
    <t>2:48.934</t>
  </si>
  <si>
    <t>2:58.866</t>
  </si>
  <si>
    <t>3:08.532</t>
  </si>
  <si>
    <t>3:18.319</t>
  </si>
  <si>
    <t>3:28.058</t>
  </si>
  <si>
    <t>3:37.921</t>
  </si>
  <si>
    <t>3:47.638</t>
  </si>
  <si>
    <t>1:01.433</t>
  </si>
  <si>
    <t>1:10.816</t>
  </si>
  <si>
    <t>1:20.349</t>
  </si>
  <si>
    <t>1:29.821</t>
  </si>
  <si>
    <t>1:39.303</t>
  </si>
  <si>
    <t>1:48.724</t>
  </si>
  <si>
    <t>1:58.229</t>
  </si>
  <si>
    <t>2:07.702</t>
  </si>
  <si>
    <t>2:17.156</t>
  </si>
  <si>
    <t>2:26.606</t>
  </si>
  <si>
    <t>2:36.016</t>
  </si>
  <si>
    <t>2:45.546</t>
  </si>
  <si>
    <t>2:56.782</t>
  </si>
  <si>
    <t>3:04.285</t>
  </si>
  <si>
    <t>3:13.779</t>
  </si>
  <si>
    <t>3:23.215</t>
  </si>
  <si>
    <t>3:32.735</t>
  </si>
  <si>
    <t>3:42.226</t>
  </si>
  <si>
    <t>3:51.683</t>
  </si>
  <si>
    <t>1:08.802</t>
  </si>
  <si>
    <t>1:17.871</t>
  </si>
  <si>
    <t>1:27.091</t>
  </si>
  <si>
    <t>1:36.398</t>
  </si>
  <si>
    <t>1:45.849</t>
  </si>
  <si>
    <t>1:55.417</t>
  </si>
  <si>
    <t>2:05.017</t>
  </si>
  <si>
    <t>2:14.665</t>
  </si>
  <si>
    <t>2:24.357</t>
  </si>
  <si>
    <t>2:43.804</t>
  </si>
  <si>
    <t>2:53.522</t>
  </si>
  <si>
    <t>3:03.303</t>
  </si>
  <si>
    <t>3:13.109</t>
  </si>
  <si>
    <t>3:23.003</t>
  </si>
  <si>
    <t>3:32.874</t>
  </si>
  <si>
    <t>3:42.669</t>
  </si>
  <si>
    <t>3:52.474</t>
  </si>
  <si>
    <t>1:08.411</t>
  </si>
  <si>
    <t>1:17.321</t>
  </si>
  <si>
    <t>1:26.357</t>
  </si>
  <si>
    <t>1:35.516</t>
  </si>
  <si>
    <t>1:44.762</t>
  </si>
  <si>
    <t>1:54.133</t>
  </si>
  <si>
    <t>2:03.560</t>
  </si>
  <si>
    <t>2:13.094</t>
  </si>
  <si>
    <t>2:22.686</t>
  </si>
  <si>
    <t>2:32.410</t>
  </si>
  <si>
    <t>2:42.352</t>
  </si>
  <si>
    <t>2:52.349</t>
  </si>
  <si>
    <t>3:02.372</t>
  </si>
  <si>
    <t>3:12.621</t>
  </si>
  <si>
    <t>3:22.905</t>
  </si>
  <si>
    <t>3:33.301</t>
  </si>
  <si>
    <t>3:43.801</t>
  </si>
  <si>
    <t>3:54.246</t>
  </si>
  <si>
    <t>1:09.577</t>
  </si>
  <si>
    <t>1:30.077</t>
  </si>
  <si>
    <t>1:40.725</t>
  </si>
  <si>
    <t>2:02.143</t>
  </si>
  <si>
    <t>2:12.821</t>
  </si>
  <si>
    <t>2:23.464</t>
  </si>
  <si>
    <t>2:34.421</t>
  </si>
  <si>
    <t>2:45.421</t>
  </si>
  <si>
    <t>2:54.866</t>
  </si>
  <si>
    <t>3:08.512</t>
  </si>
  <si>
    <t>3:20.798</t>
  </si>
  <si>
    <t>3:33.305</t>
  </si>
  <si>
    <t>3:46.033</t>
  </si>
  <si>
    <t>3:58.372</t>
  </si>
  <si>
    <t>4:10.540</t>
  </si>
  <si>
    <t>4:22.717</t>
  </si>
  <si>
    <t>1:05.348</t>
  </si>
  <si>
    <t>1:13.744</t>
  </si>
  <si>
    <t>1:22.016</t>
  </si>
  <si>
    <t>1:30.397</t>
  </si>
  <si>
    <t>1:38.733</t>
  </si>
  <si>
    <t>1:47.199</t>
  </si>
  <si>
    <t>1:55.653</t>
  </si>
  <si>
    <t>2:04.210</t>
  </si>
  <si>
    <t>2:12.742</t>
  </si>
  <si>
    <t>2:21.419</t>
  </si>
  <si>
    <t>2:30.074</t>
  </si>
  <si>
    <t>2:38.871</t>
  </si>
  <si>
    <t>2:47.679</t>
  </si>
  <si>
    <t>2:56.765</t>
  </si>
  <si>
    <t>3:05.773</t>
  </si>
  <si>
    <t>3:14.912</t>
  </si>
  <si>
    <t>3:23.994</t>
  </si>
  <si>
    <t>3:33.268</t>
  </si>
  <si>
    <t>1:06.248</t>
  </si>
  <si>
    <t>1:14.694</t>
  </si>
  <si>
    <t>1:23.240</t>
  </si>
  <si>
    <t>1:31.692</t>
  </si>
  <si>
    <t>1:40.291</t>
  </si>
  <si>
    <t>1:48.831</t>
  </si>
  <si>
    <t>1:57.500</t>
  </si>
  <si>
    <t>2:06.131</t>
  </si>
  <si>
    <t>2:14.814</t>
  </si>
  <si>
    <t>2:23.358</t>
  </si>
  <si>
    <t>2:32.044</t>
  </si>
  <si>
    <t>2:40.611</t>
  </si>
  <si>
    <t>2:49.314</t>
  </si>
  <si>
    <t>2:58.081</t>
  </si>
  <si>
    <t>3:07.105</t>
  </si>
  <si>
    <t>3:16.112</t>
  </si>
  <si>
    <t>3:25.086</t>
  </si>
  <si>
    <t>3:33.927</t>
  </si>
  <si>
    <t>1:04.866</t>
  </si>
  <si>
    <t>1:13.218</t>
  </si>
  <si>
    <t>1:21.636</t>
  </si>
  <si>
    <t>1:30.142</t>
  </si>
  <si>
    <t>1:47.367</t>
  </si>
  <si>
    <t>1:56.012</t>
  </si>
  <si>
    <t>2:04.720</t>
  </si>
  <si>
    <t>2:13.434</t>
  </si>
  <si>
    <t>2:22.251</t>
  </si>
  <si>
    <t>2:31.038</t>
  </si>
  <si>
    <t>2:39.782</t>
  </si>
  <si>
    <t>2:48.483</t>
  </si>
  <si>
    <t>2:57.271</t>
  </si>
  <si>
    <t>3:06.101</t>
  </si>
  <si>
    <t>3:14.976</t>
  </si>
  <si>
    <t>3:23.967</t>
  </si>
  <si>
    <t>3:32.981</t>
  </si>
  <si>
    <t>1:05.441</t>
  </si>
  <si>
    <t>1:13.991</t>
  </si>
  <si>
    <t>1:22.597</t>
  </si>
  <si>
    <t>1:31.178</t>
  </si>
  <si>
    <t>1:39.808</t>
  </si>
  <si>
    <t>1:48.524</t>
  </si>
  <si>
    <t>1:57.341</t>
  </si>
  <si>
    <t>2:06.095</t>
  </si>
  <si>
    <t>2:14.859</t>
  </si>
  <si>
    <t>2:23.670</t>
  </si>
  <si>
    <t>2:32.474</t>
  </si>
  <si>
    <t>2:41.204</t>
  </si>
  <si>
    <t>2:49.951</t>
  </si>
  <si>
    <t>2:58.703</t>
  </si>
  <si>
    <t>3:07.567</t>
  </si>
  <si>
    <t>3:16.303</t>
  </si>
  <si>
    <t>3:24.999</t>
  </si>
  <si>
    <t>3:33.753</t>
  </si>
  <si>
    <t>1:06.360</t>
  </si>
  <si>
    <t>1:15.236</t>
  </si>
  <si>
    <t>1:24.120</t>
  </si>
  <si>
    <t>1:41.813</t>
  </si>
  <si>
    <t>1:50.717</t>
  </si>
  <si>
    <t>1:59.622</t>
  </si>
  <si>
    <t>2:08.551</t>
  </si>
  <si>
    <t>2:17.470</t>
  </si>
  <si>
    <t>2:26.430</t>
  </si>
  <si>
    <t>2:35.401</t>
  </si>
  <si>
    <t>2:44.408</t>
  </si>
  <si>
    <t>2:53.396</t>
  </si>
  <si>
    <t>3:02.361</t>
  </si>
  <si>
    <t>3:11.347</t>
  </si>
  <si>
    <t>3:20.308</t>
  </si>
  <si>
    <t>3:29.289</t>
  </si>
  <si>
    <t>3:38.163</t>
  </si>
  <si>
    <t>1:07.165</t>
  </si>
  <si>
    <t>1:15.878</t>
  </si>
  <si>
    <t>1:24.687</t>
  </si>
  <si>
    <t>1:33.600</t>
  </si>
  <si>
    <t>1:42.525</t>
  </si>
  <si>
    <t>1:51.557</t>
  </si>
  <si>
    <t>2:00.578</t>
  </si>
  <si>
    <t>2:09.651</t>
  </si>
  <si>
    <t>2:18.765</t>
  </si>
  <si>
    <t>2:27.954</t>
  </si>
  <si>
    <t>2:37.160</t>
  </si>
  <si>
    <t>2:46.408</t>
  </si>
  <si>
    <t>2:55.780</t>
  </si>
  <si>
    <t>3:05.216</t>
  </si>
  <si>
    <t>3:14.692</t>
  </si>
  <si>
    <t>3:24.253</t>
  </si>
  <si>
    <t>3:33.774</t>
  </si>
  <si>
    <t>3:43.271</t>
  </si>
  <si>
    <t>1:07.917</t>
  </si>
  <si>
    <t>1:16.741</t>
  </si>
  <si>
    <t>1:25.566</t>
  </si>
  <si>
    <t>1:34.406</t>
  </si>
  <si>
    <t>1:43.285</t>
  </si>
  <si>
    <t>1:52.153</t>
  </si>
  <si>
    <t>2:01.028</t>
  </si>
  <si>
    <t>2:09.984</t>
  </si>
  <si>
    <t>2:19.066</t>
  </si>
  <si>
    <t>2:28.228</t>
  </si>
  <si>
    <t>2:37.474</t>
  </si>
  <si>
    <t>2:46.776</t>
  </si>
  <si>
    <t>2:56.175</t>
  </si>
  <si>
    <t>3:05.668</t>
  </si>
  <si>
    <t>3:15.214</t>
  </si>
  <si>
    <t>3:24.837</t>
  </si>
  <si>
    <t>3:34.516</t>
  </si>
  <si>
    <t>3:44.228</t>
  </si>
  <si>
    <t>1:08.975</t>
  </si>
  <si>
    <t>1:17.994</t>
  </si>
  <si>
    <t>1:27.010</t>
  </si>
  <si>
    <t>1:36.086</t>
  </si>
  <si>
    <t>1:45.182</t>
  </si>
  <si>
    <t>1:54.328</t>
  </si>
  <si>
    <t>2:03.579</t>
  </si>
  <si>
    <t>2:12.814</t>
  </si>
  <si>
    <t>2:22.074</t>
  </si>
  <si>
    <t>2:31.373</t>
  </si>
  <si>
    <t>2:40.722</t>
  </si>
  <si>
    <t>2:50.091</t>
  </si>
  <si>
    <t>2:59.431</t>
  </si>
  <si>
    <t>3:08.866</t>
  </si>
  <si>
    <t>3:18.324</t>
  </si>
  <si>
    <t>3:27.829</t>
  </si>
  <si>
    <t>3:37.363</t>
  </si>
  <si>
    <t>3:46.978</t>
  </si>
  <si>
    <t>1:00.078</t>
  </si>
  <si>
    <t>1:09.205</t>
  </si>
  <si>
    <t>1:18.392</t>
  </si>
  <si>
    <t>1:27.609</t>
  </si>
  <si>
    <t>1:36.851</t>
  </si>
  <si>
    <t>1:46.068</t>
  </si>
  <si>
    <t>1:55.327</t>
  </si>
  <si>
    <t>2:04.510</t>
  </si>
  <si>
    <t>2:13.698</t>
  </si>
  <si>
    <t>2:22.973</t>
  </si>
  <si>
    <t>2:32.364</t>
  </si>
  <si>
    <t>2:41.858</t>
  </si>
  <si>
    <t>2:51.354</t>
  </si>
  <si>
    <t>3:00.831</t>
  </si>
  <si>
    <t>3:10.305</t>
  </si>
  <si>
    <t>3:19.894</t>
  </si>
  <si>
    <t>3:38.839</t>
  </si>
  <si>
    <t>3:48.044</t>
  </si>
  <si>
    <t>1:06.835</t>
  </si>
  <si>
    <t>1:15.684</t>
  </si>
  <si>
    <t>1:24.558</t>
  </si>
  <si>
    <t>1:33.417</t>
  </si>
  <si>
    <t>1:42.276</t>
  </si>
  <si>
    <t>1:51.112</t>
  </si>
  <si>
    <t>1:59.949</t>
  </si>
  <si>
    <t>2:08.761</t>
  </si>
  <si>
    <t>2:17.578</t>
  </si>
  <si>
    <t>2:26.375</t>
  </si>
  <si>
    <t>2:35.231</t>
  </si>
  <si>
    <t>2:44.153</t>
  </si>
  <si>
    <t>2:53.084</t>
  </si>
  <si>
    <t>3:01.970</t>
  </si>
  <si>
    <t>3:10.840</t>
  </si>
  <si>
    <t>3:19.688</t>
  </si>
  <si>
    <t>3:28.540</t>
  </si>
  <si>
    <t>3:37.364</t>
  </si>
  <si>
    <t>1:07.011</t>
  </si>
  <si>
    <t>1:15.734</t>
  </si>
  <si>
    <t>1:24.499</t>
  </si>
  <si>
    <t>1:33.320</t>
  </si>
  <si>
    <t>1:51.095</t>
  </si>
  <si>
    <t>2:00.088</t>
  </si>
  <si>
    <t>2:09.154</t>
  </si>
  <si>
    <t>2:18.263</t>
  </si>
  <si>
    <t>2:27.458</t>
  </si>
  <si>
    <t>2:36.697</t>
  </si>
  <si>
    <t>2:55.471</t>
  </si>
  <si>
    <t>3:05.006</t>
  </si>
  <si>
    <t>3:14.676</t>
  </si>
  <si>
    <t>3:24.417</t>
  </si>
  <si>
    <t>3:34.242</t>
  </si>
  <si>
    <t>3:44.147</t>
  </si>
  <si>
    <t>1:03.123</t>
  </si>
  <si>
    <t>1:11.380</t>
  </si>
  <si>
    <t>1:19.637</t>
  </si>
  <si>
    <t>1:27.920</t>
  </si>
  <si>
    <t>1:36.252</t>
  </si>
  <si>
    <t>1:44.575</t>
  </si>
  <si>
    <t>1:52.910</t>
  </si>
  <si>
    <t>2:01.229</t>
  </si>
  <si>
    <t>2:09.575</t>
  </si>
  <si>
    <t>2:17.945</t>
  </si>
  <si>
    <t>2:26.288</t>
  </si>
  <si>
    <t>2:34.653</t>
  </si>
  <si>
    <t>2:43.036</t>
  </si>
  <si>
    <t>2:51.509</t>
  </si>
  <si>
    <t>2:59.983</t>
  </si>
  <si>
    <t>3:08.495</t>
  </si>
  <si>
    <t>3:17.057</t>
  </si>
  <si>
    <t>3:25.697</t>
  </si>
  <si>
    <t>1:04.454</t>
  </si>
  <si>
    <t>1:12.754</t>
  </si>
  <si>
    <t>1:21.109</t>
  </si>
  <si>
    <t>1:29.447</t>
  </si>
  <si>
    <t>1:37.823</t>
  </si>
  <si>
    <t>1:46.168</t>
  </si>
  <si>
    <t>1:54.491</t>
  </si>
  <si>
    <t>2:02.787</t>
  </si>
  <si>
    <t>2:11.085</t>
  </si>
  <si>
    <t>2:19.389</t>
  </si>
  <si>
    <t>2:27.706</t>
  </si>
  <si>
    <t>2:36.000</t>
  </si>
  <si>
    <t>2:44.264</t>
  </si>
  <si>
    <t>2:52.507</t>
  </si>
  <si>
    <t>3:00.793</t>
  </si>
  <si>
    <t>3:09.104</t>
  </si>
  <si>
    <t>3:25.921</t>
  </si>
  <si>
    <t>1:03.577</t>
  </si>
  <si>
    <t>1:11.964</t>
  </si>
  <si>
    <t>1:28.773</t>
  </si>
  <si>
    <t>1:37.168</t>
  </si>
  <si>
    <t>1:45.579</t>
  </si>
  <si>
    <t>1:54.029</t>
  </si>
  <si>
    <t>2:02.479</t>
  </si>
  <si>
    <t>2:10.961</t>
  </si>
  <si>
    <t>2:19.399</t>
  </si>
  <si>
    <t>2:27.863</t>
  </si>
  <si>
    <t>2:36.326</t>
  </si>
  <si>
    <t>2:44.861</t>
  </si>
  <si>
    <t>2:53.379</t>
  </si>
  <si>
    <t>3:01.925</t>
  </si>
  <si>
    <t>3:10.395</t>
  </si>
  <si>
    <t>3:19.096</t>
  </si>
  <si>
    <t>3:27.670</t>
  </si>
  <si>
    <t>1:04.831</t>
  </si>
  <si>
    <t>1:13.305</t>
  </si>
  <si>
    <t>1:21.789</t>
  </si>
  <si>
    <t>1:30.219</t>
  </si>
  <si>
    <t>1:38.642</t>
  </si>
  <si>
    <t>1:46.994</t>
  </si>
  <si>
    <t>1:55.345</t>
  </si>
  <si>
    <t>2:03.655</t>
  </si>
  <si>
    <t>2:11.977</t>
  </si>
  <si>
    <t>2:20.300</t>
  </si>
  <si>
    <t>2:28.681</t>
  </si>
  <si>
    <t>2:37.031</t>
  </si>
  <si>
    <t>2:45.462</t>
  </si>
  <si>
    <t>2:53.858</t>
  </si>
  <si>
    <t>3:02.329</t>
  </si>
  <si>
    <t>3:10.876</t>
  </si>
  <si>
    <t>3:19.587</t>
  </si>
  <si>
    <t>3:28.407</t>
  </si>
  <si>
    <t>1:04.310</t>
  </si>
  <si>
    <t>1:12.692</t>
  </si>
  <si>
    <t>1:21.076</t>
  </si>
  <si>
    <t>1:29.493</t>
  </si>
  <si>
    <t>1:37.908</t>
  </si>
  <si>
    <t>1:46.344</t>
  </si>
  <si>
    <t>1:54.795</t>
  </si>
  <si>
    <t>2:03.311</t>
  </si>
  <si>
    <t>2:11.802</t>
  </si>
  <si>
    <t>2:20.268</t>
  </si>
  <si>
    <t>2:28.721</t>
  </si>
  <si>
    <t>2:37.212</t>
  </si>
  <si>
    <t>2:45.729</t>
  </si>
  <si>
    <t>2:54.305</t>
  </si>
  <si>
    <t>3:02.895</t>
  </si>
  <si>
    <t>3:11.682</t>
  </si>
  <si>
    <t>3:20.435</t>
  </si>
  <si>
    <t>3:29.281</t>
  </si>
  <si>
    <t>1:04.602</t>
  </si>
  <si>
    <t>1:12.912</t>
  </si>
  <si>
    <t>1:21.298</t>
  </si>
  <si>
    <t>1:29.641</t>
  </si>
  <si>
    <t>1:38.018</t>
  </si>
  <si>
    <t>1:46.391</t>
  </si>
  <si>
    <t>1:54.828</t>
  </si>
  <si>
    <t>2:03.250</t>
  </si>
  <si>
    <t>2:11.749</t>
  </si>
  <si>
    <t>2:20.229</t>
  </si>
  <si>
    <t>2:28.850</t>
  </si>
  <si>
    <t>2:37.465</t>
  </si>
  <si>
    <t>2:46.201</t>
  </si>
  <si>
    <t>2:55.004</t>
  </si>
  <si>
    <t>3:03.904</t>
  </si>
  <si>
    <t>3:12.890</t>
  </si>
  <si>
    <t>3:21.889</t>
  </si>
  <si>
    <t>3:30.864</t>
  </si>
  <si>
    <t>1:04.185</t>
  </si>
  <si>
    <t>1:12.570</t>
  </si>
  <si>
    <t>1:20.997</t>
  </si>
  <si>
    <t>1:29.445</t>
  </si>
  <si>
    <t>1:37.969</t>
  </si>
  <si>
    <t>1:46.527</t>
  </si>
  <si>
    <t>1:55.082</t>
  </si>
  <si>
    <t>2:03.645</t>
  </si>
  <si>
    <t>2:12.272</t>
  </si>
  <si>
    <t>2:20.855</t>
  </si>
  <si>
    <t>2:29.372</t>
  </si>
  <si>
    <t>2:37.981</t>
  </si>
  <si>
    <t>2:46.711</t>
  </si>
  <si>
    <t>2:55.490</t>
  </si>
  <si>
    <t>3:04.379</t>
  </si>
  <si>
    <t>3:13.267</t>
  </si>
  <si>
    <t>3:22.274</t>
  </si>
  <si>
    <t>3:31.252</t>
  </si>
  <si>
    <t>1:05.123</t>
  </si>
  <si>
    <t>1:13.658</t>
  </si>
  <si>
    <t>1:22.247</t>
  </si>
  <si>
    <t>1:30.818</t>
  </si>
  <si>
    <t>1:39.437</t>
  </si>
  <si>
    <t>1:48.058</t>
  </si>
  <si>
    <t>1:56.700</t>
  </si>
  <si>
    <t>2:05.329</t>
  </si>
  <si>
    <t>2:14.027</t>
  </si>
  <si>
    <t>2:22.762</t>
  </si>
  <si>
    <t>2:31.531</t>
  </si>
  <si>
    <t>2:40.316</t>
  </si>
  <si>
    <t>2:49.158</t>
  </si>
  <si>
    <t>2:58.055</t>
  </si>
  <si>
    <t>3:07.021</t>
  </si>
  <si>
    <t>3:15.992</t>
  </si>
  <si>
    <t>3:25.054</t>
  </si>
  <si>
    <t>3:34.149</t>
  </si>
  <si>
    <t>1:02.691</t>
  </si>
  <si>
    <t>1:11.140</t>
  </si>
  <si>
    <t>1:28.288</t>
  </si>
  <si>
    <t>1:36.947</t>
  </si>
  <si>
    <t>1:54.428</t>
  </si>
  <si>
    <t>2:03.267</t>
  </si>
  <si>
    <t>2:12.168</t>
  </si>
  <si>
    <t>2:21.123</t>
  </si>
  <si>
    <t>2:30.271</t>
  </si>
  <si>
    <t>2:39.469</t>
  </si>
  <si>
    <t>2:48.677</t>
  </si>
  <si>
    <t>2:57.940</t>
  </si>
  <si>
    <t>3:07.188</t>
  </si>
  <si>
    <t>3:16.568</t>
  </si>
  <si>
    <t>3:26.031</t>
  </si>
  <si>
    <t>3:35.635</t>
  </si>
  <si>
    <t>1:04.298</t>
  </si>
  <si>
    <t>1:12.818</t>
  </si>
  <si>
    <t>1:21.390</t>
  </si>
  <si>
    <t>1:30.092</t>
  </si>
  <si>
    <t>1:38.797</t>
  </si>
  <si>
    <t>1:47.532</t>
  </si>
  <si>
    <t>1:56.313</t>
  </si>
  <si>
    <t>2:05.137</t>
  </si>
  <si>
    <t>2:13.976</t>
  </si>
  <si>
    <t>2:22.993</t>
  </si>
  <si>
    <t>2:31.966</t>
  </si>
  <si>
    <t>2:41.037</t>
  </si>
  <si>
    <t>2:50.150</t>
  </si>
  <si>
    <t>2:59.363</t>
  </si>
  <si>
    <t>3:08.629</t>
  </si>
  <si>
    <t>3:18.034</t>
  </si>
  <si>
    <t>3:27.327</t>
  </si>
  <si>
    <t>3:36.563</t>
  </si>
  <si>
    <t>1:05.160</t>
  </si>
  <si>
    <t>1:13.709</t>
  </si>
  <si>
    <t>1:22.374</t>
  </si>
  <si>
    <t>1:31.064</t>
  </si>
  <si>
    <t>1:39.825</t>
  </si>
  <si>
    <t>1:48.571</t>
  </si>
  <si>
    <t>1:57.366</t>
  </si>
  <si>
    <t>2:06.142</t>
  </si>
  <si>
    <t>2:15.021</t>
  </si>
  <si>
    <t>2:23.904</t>
  </si>
  <si>
    <t>2:32.839</t>
  </si>
  <si>
    <t>2:41.760</t>
  </si>
  <si>
    <t>2:51.038</t>
  </si>
  <si>
    <t>3:00.139</t>
  </si>
  <si>
    <t>3:09.355</t>
  </si>
  <si>
    <t>3:18.571</t>
  </si>
  <si>
    <t>3:27.875</t>
  </si>
  <si>
    <t>3:37.170</t>
  </si>
  <si>
    <t>1:04.849</t>
  </si>
  <si>
    <t>1:13.446</t>
  </si>
  <si>
    <t>1:22.145</t>
  </si>
  <si>
    <t>1:30.904</t>
  </si>
  <si>
    <t>1:39.735</t>
  </si>
  <si>
    <t>1:48.610</t>
  </si>
  <si>
    <t>1:57.523</t>
  </si>
  <si>
    <t>2:06.453</t>
  </si>
  <si>
    <t>2:15.376</t>
  </si>
  <si>
    <t>2:24.317</t>
  </si>
  <si>
    <t>2:33.311</t>
  </si>
  <si>
    <t>2:42.346</t>
  </si>
  <si>
    <t>2:51.438</t>
  </si>
  <si>
    <t>3:00.566</t>
  </si>
  <si>
    <t>3:09.737</t>
  </si>
  <si>
    <t>3:18.899</t>
  </si>
  <si>
    <t>3:28.109</t>
  </si>
  <si>
    <t>3:37.338</t>
  </si>
  <si>
    <t>1:05.208</t>
  </si>
  <si>
    <t>1:13.704</t>
  </si>
  <si>
    <t>1:22.217</t>
  </si>
  <si>
    <t>1:30.775</t>
  </si>
  <si>
    <t>1:39.393</t>
  </si>
  <si>
    <t>1:48.035</t>
  </si>
  <si>
    <t>1:56.743</t>
  </si>
  <si>
    <t>2:05.553</t>
  </si>
  <si>
    <t>2:14.461</t>
  </si>
  <si>
    <t>2:23.517</t>
  </si>
  <si>
    <t>2:32.651</t>
  </si>
  <si>
    <t>2:41.885</t>
  </si>
  <si>
    <t>2:51.166</t>
  </si>
  <si>
    <t>3:00.507</t>
  </si>
  <si>
    <t>3:09.878</t>
  </si>
  <si>
    <t>3:19.360</t>
  </si>
  <si>
    <t>3:28.647</t>
  </si>
  <si>
    <t>3:38.013</t>
  </si>
  <si>
    <t>1:05.399</t>
  </si>
  <si>
    <t>1:14.084</t>
  </si>
  <si>
    <t>1:22.837</t>
  </si>
  <si>
    <t>1:31.635</t>
  </si>
  <si>
    <t>1:40.471</t>
  </si>
  <si>
    <t>1:49.389</t>
  </si>
  <si>
    <t>1:58.334</t>
  </si>
  <si>
    <t>2:07.386</t>
  </si>
  <si>
    <t>2:25.700</t>
  </si>
  <si>
    <t>2:34.899</t>
  </si>
  <si>
    <t>2:44.198</t>
  </si>
  <si>
    <t>2:53.305</t>
  </si>
  <si>
    <t>3:02.309</t>
  </si>
  <si>
    <t>3:11.255</t>
  </si>
  <si>
    <t>3:20.319</t>
  </si>
  <si>
    <t>3:29.381</t>
  </si>
  <si>
    <t>3:38.503</t>
  </si>
  <si>
    <t>1:04.541</t>
  </si>
  <si>
    <t>1:13.168</t>
  </si>
  <si>
    <t>1:21.840</t>
  </si>
  <si>
    <t>1:30.580</t>
  </si>
  <si>
    <t>1:39.446</t>
  </si>
  <si>
    <t>1:48.380</t>
  </si>
  <si>
    <t>1:57.448</t>
  </si>
  <si>
    <t>2:06.568</t>
  </si>
  <si>
    <t>2:15.699</t>
  </si>
  <si>
    <t>2:34.161</t>
  </si>
  <si>
    <t>2:43.484</t>
  </si>
  <si>
    <t>2:52.867</t>
  </si>
  <si>
    <t>3:02.224</t>
  </si>
  <si>
    <t>3:11.734</t>
  </si>
  <si>
    <t>3:20.930</t>
  </si>
  <si>
    <t>3:29.940</t>
  </si>
  <si>
    <t>3:39.018</t>
  </si>
  <si>
    <t>1:05.104</t>
  </si>
  <si>
    <t>1:13.726</t>
  </si>
  <si>
    <t>1:22.407</t>
  </si>
  <si>
    <t>1:31.253</t>
  </si>
  <si>
    <t>1:40.070</t>
  </si>
  <si>
    <t>1:48.968</t>
  </si>
  <si>
    <t>1:57.919</t>
  </si>
  <si>
    <t>2:06.942</t>
  </si>
  <si>
    <t>2:16.017</t>
  </si>
  <si>
    <t>2:25.169</t>
  </si>
  <si>
    <t>2:34.475</t>
  </si>
  <si>
    <t>2:43.901</t>
  </si>
  <si>
    <t>2:53.311</t>
  </si>
  <si>
    <t>3:02.787</t>
  </si>
  <si>
    <t>3:12.285</t>
  </si>
  <si>
    <t>3:21.830</t>
  </si>
  <si>
    <t>3:31.341</t>
  </si>
  <si>
    <t>3:40.743</t>
  </si>
  <si>
    <t>1:05.270</t>
  </si>
  <si>
    <t>1:13.977</t>
  </si>
  <si>
    <t>1:22.716</t>
  </si>
  <si>
    <t>1:31.633</t>
  </si>
  <si>
    <t>1:40.555</t>
  </si>
  <si>
    <t>1:49.575</t>
  </si>
  <si>
    <t>1:58.622</t>
  </si>
  <si>
    <t>2:07.747</t>
  </si>
  <si>
    <t>2:16.927</t>
  </si>
  <si>
    <t>2:26.208</t>
  </si>
  <si>
    <t>2:35.500</t>
  </si>
  <si>
    <t>2:54.277</t>
  </si>
  <si>
    <t>3:03.716</t>
  </si>
  <si>
    <t>3:13.066</t>
  </si>
  <si>
    <t>3:22.406</t>
  </si>
  <si>
    <t>3:31.657</t>
  </si>
  <si>
    <t>3:41.027</t>
  </si>
  <si>
    <t>1:07.220</t>
  </si>
  <si>
    <t>1:16.300</t>
  </si>
  <si>
    <t>1:25.426</t>
  </si>
  <si>
    <t>1:43.757</t>
  </si>
  <si>
    <t>1:52.957</t>
  </si>
  <si>
    <t>2:02.157</t>
  </si>
  <si>
    <t>2:11.447</t>
  </si>
  <si>
    <t>2:20.877</t>
  </si>
  <si>
    <t>2:29.895</t>
  </si>
  <si>
    <t>2:38.605</t>
  </si>
  <si>
    <t>2:47.388</t>
  </si>
  <si>
    <t>2:56.231</t>
  </si>
  <si>
    <t>3:05.100</t>
  </si>
  <si>
    <t>3:14.012</t>
  </si>
  <si>
    <t>3:23.002</t>
  </si>
  <si>
    <t>3:32.059</t>
  </si>
  <si>
    <t>3:41.116</t>
  </si>
  <si>
    <t>1:06.252</t>
  </si>
  <si>
    <t>1:14.987</t>
  </si>
  <si>
    <t>1:23.801</t>
  </si>
  <si>
    <t>1:32.644</t>
  </si>
  <si>
    <t>1:41.540</t>
  </si>
  <si>
    <t>1:50.423</t>
  </si>
  <si>
    <t>1:59.366</t>
  </si>
  <si>
    <t>2:08.365</t>
  </si>
  <si>
    <t>2:17.524</t>
  </si>
  <si>
    <t>2:26.699</t>
  </si>
  <si>
    <t>2:36.017</t>
  </si>
  <si>
    <t>2:45.359</t>
  </si>
  <si>
    <t>2:54.805</t>
  </si>
  <si>
    <t>3:04.362</t>
  </si>
  <si>
    <t>3:13.932</t>
  </si>
  <si>
    <t>3:33.149</t>
  </si>
  <si>
    <t>3:42.681</t>
  </si>
  <si>
    <t>1:06.798</t>
  </si>
  <si>
    <t>1:15.777</t>
  </si>
  <si>
    <t>1:24.869</t>
  </si>
  <si>
    <t>1:34.145</t>
  </si>
  <si>
    <t>1:43.546</t>
  </si>
  <si>
    <t>1:53.016</t>
  </si>
  <si>
    <t>2:02.535</t>
  </si>
  <si>
    <t>2:12.139</t>
  </si>
  <si>
    <t>2:21.819</t>
  </si>
  <si>
    <t>2:31.561</t>
  </si>
  <si>
    <t>2:41.383</t>
  </si>
  <si>
    <t>2:51.239</t>
  </si>
  <si>
    <t>3:00.803</t>
  </si>
  <si>
    <t>3:10.335</t>
  </si>
  <si>
    <t>3:19.893</t>
  </si>
  <si>
    <t>3:29.557</t>
  </si>
  <si>
    <t>3:39.128</t>
  </si>
  <si>
    <t>3:48.631</t>
  </si>
  <si>
    <t>1:12.406</t>
  </si>
  <si>
    <t>1:20.877</t>
  </si>
  <si>
    <t>1:29.313</t>
  </si>
  <si>
    <t>1:37.721</t>
  </si>
  <si>
    <t>1:46.074</t>
  </si>
  <si>
    <t>1:54.416</t>
  </si>
  <si>
    <t>2:02.776</t>
  </si>
  <si>
    <t>2:11.197</t>
  </si>
  <si>
    <t>2:19.619</t>
  </si>
  <si>
    <t>2:27.998</t>
  </si>
  <si>
    <t>2:36.297</t>
  </si>
  <si>
    <t>2:44.572</t>
  </si>
  <si>
    <t>2:52.836</t>
  </si>
  <si>
    <t>3:01.106</t>
  </si>
  <si>
    <t>3:09.313</t>
  </si>
  <si>
    <t>3:17.574</t>
  </si>
  <si>
    <t>3:25.971</t>
  </si>
  <si>
    <t>1:04.569</t>
  </si>
  <si>
    <t>1:12.858</t>
  </si>
  <si>
    <t>1:21.121</t>
  </si>
  <si>
    <t>1:29.416</t>
  </si>
  <si>
    <t>1:37.759</t>
  </si>
  <si>
    <t>1:46.131</t>
  </si>
  <si>
    <t>1:54.553</t>
  </si>
  <si>
    <t>2:02.980</t>
  </si>
  <si>
    <t>2:11.444</t>
  </si>
  <si>
    <t>2:19.960</t>
  </si>
  <si>
    <t>2:28.550</t>
  </si>
  <si>
    <t>2:37.156</t>
  </si>
  <si>
    <t>2:45.753</t>
  </si>
  <si>
    <t>2:54.402</t>
  </si>
  <si>
    <t>3:03.073</t>
  </si>
  <si>
    <t>3:11.736</t>
  </si>
  <si>
    <t>3:20.457</t>
  </si>
  <si>
    <t>3:29.243</t>
  </si>
  <si>
    <t>1:03.981</t>
  </si>
  <si>
    <t>1:12.359</t>
  </si>
  <si>
    <t>1:20.756</t>
  </si>
  <si>
    <t>1:29.225</t>
  </si>
  <si>
    <t>1:37.643</t>
  </si>
  <si>
    <t>1:46.126</t>
  </si>
  <si>
    <t>1:54.591</t>
  </si>
  <si>
    <t>2:03.078</t>
  </si>
  <si>
    <t>2:11.537</t>
  </si>
  <si>
    <t>2:20.105</t>
  </si>
  <si>
    <t>2:28.682</t>
  </si>
  <si>
    <t>2:37.343</t>
  </si>
  <si>
    <t>2:45.969</t>
  </si>
  <si>
    <t>2:54.689</t>
  </si>
  <si>
    <t>3:03.367</t>
  </si>
  <si>
    <t>3:12.065</t>
  </si>
  <si>
    <t>3:20.732</t>
  </si>
  <si>
    <t>3:29.473</t>
  </si>
  <si>
    <t>1:04.935</t>
  </si>
  <si>
    <t>1:13.505</t>
  </si>
  <si>
    <t>1:22.087</t>
  </si>
  <si>
    <t>1:30.598</t>
  </si>
  <si>
    <t>1:39.153</t>
  </si>
  <si>
    <t>1:47.758</t>
  </si>
  <si>
    <t>1:56.464</t>
  </si>
  <si>
    <t>2:05.142</t>
  </si>
  <si>
    <t>2:22.725</t>
  </si>
  <si>
    <t>2:31.668</t>
  </si>
  <si>
    <t>2:40.534</t>
  </si>
  <si>
    <t>2:49.454</t>
  </si>
  <si>
    <t>2:58.305</t>
  </si>
  <si>
    <t>3:07.256</t>
  </si>
  <si>
    <t>3:16.174</t>
  </si>
  <si>
    <t>3:25.173</t>
  </si>
  <si>
    <t>3:34.188</t>
  </si>
  <si>
    <t>KOHOUTKOVÁ Kate?ina</t>
  </si>
  <si>
    <t>CAMPOS Daniela</t>
  </si>
  <si>
    <t>SOTO CAMPOS Catalina Anais</t>
  </si>
  <si>
    <t>SOTO CAMPOS Catalina</t>
  </si>
  <si>
    <t>EUS</t>
  </si>
  <si>
    <t>LLOYD Manon</t>
  </si>
  <si>
    <t>CAUCHOIS Fanny</t>
  </si>
  <si>
    <t>Birth Date</t>
  </si>
  <si>
    <t>UCI ID</t>
  </si>
  <si>
    <t>CHEN Feifei</t>
  </si>
  <si>
    <t>ZHUANG Wei</t>
  </si>
  <si>
    <t>KING Eluned</t>
  </si>
  <si>
    <t>Cass Amelia</t>
  </si>
  <si>
    <t>Cluxton Laura</t>
  </si>
  <si>
    <t>Fachie Lora</t>
  </si>
  <si>
    <t xml:space="preserve">Giglia Megan </t>
  </si>
  <si>
    <t>Hall Corrine</t>
  </si>
  <si>
    <t xml:space="preserve">Lane-Wright Crystal </t>
  </si>
  <si>
    <t>Meakin Emily</t>
  </si>
  <si>
    <t>Toft Katie</t>
  </si>
  <si>
    <t xml:space="preserve">Dietz Jessica </t>
  </si>
  <si>
    <t>Hausberger Maike</t>
  </si>
  <si>
    <t>Rathman Maxie</t>
  </si>
  <si>
    <t>LÁSZLÓ Tamara</t>
  </si>
  <si>
    <t>NOVANDA Elga Kharisma</t>
  </si>
  <si>
    <t>BISSOLATI Elena</t>
  </si>
  <si>
    <t>CHIU Sheng Hsin</t>
  </si>
  <si>
    <t>LOHVINIUK Oleksandra</t>
  </si>
  <si>
    <t>FILMER Caileigh</t>
  </si>
  <si>
    <t>KAKHKHOROVA Madina</t>
  </si>
  <si>
    <t>SANABRIA Milagros Yohana</t>
  </si>
  <si>
    <t>MOIR Iona</t>
  </si>
  <si>
    <t>STEELE Lusia</t>
  </si>
  <si>
    <t>ANDREEVA Ksenia</t>
  </si>
  <si>
    <t>VASHCHENKO Polina</t>
  </si>
  <si>
    <t>FinalRank</t>
  </si>
  <si>
    <t>WCh</t>
  </si>
  <si>
    <t>Rep</t>
  </si>
  <si>
    <t>R2</t>
  </si>
  <si>
    <t>R3</t>
  </si>
  <si>
    <t>Birmingham</t>
  </si>
  <si>
    <t>CWG</t>
  </si>
  <si>
    <t>SCO</t>
  </si>
  <si>
    <t>COSTER Ellie</t>
  </si>
  <si>
    <t>ENG</t>
  </si>
  <si>
    <t>PAUL Triyasha</t>
  </si>
  <si>
    <t>KING Olivia</t>
  </si>
  <si>
    <t>AGASHE Shushikala</t>
  </si>
  <si>
    <t>WC</t>
  </si>
  <si>
    <t>OLY</t>
  </si>
  <si>
    <t>KRUPECKAITE-LEOPOLD Simona</t>
  </si>
  <si>
    <t>KAŇKOVSKÁ Sára</t>
  </si>
  <si>
    <t>Apeldoorn</t>
  </si>
  <si>
    <t>CCh</t>
  </si>
  <si>
    <t>MCMULLAN Eimer</t>
  </si>
  <si>
    <t>Invercargill</t>
  </si>
  <si>
    <t>FULTON Shaane Hazel</t>
  </si>
  <si>
    <t>TUCKER Lara</t>
  </si>
  <si>
    <t>BLOXHAM Sophie-Leigh</t>
  </si>
  <si>
    <t>JANSSEN Madison</t>
  </si>
  <si>
    <t>YOUNG Tessa</t>
  </si>
  <si>
    <t>FIELD Alana</t>
  </si>
  <si>
    <t>MAY Heather</t>
  </si>
  <si>
    <t>MARSHALL Nicole</t>
  </si>
  <si>
    <t>VENTER Geertien</t>
  </si>
  <si>
    <t>KING Jaymie</t>
  </si>
  <si>
    <t>BONSER Karis</t>
  </si>
  <si>
    <t>Shizuoka-JKA</t>
  </si>
  <si>
    <t>GP</t>
  </si>
  <si>
    <t>WILMOT Lizanne</t>
  </si>
  <si>
    <t>YAMGUCHI Mami</t>
  </si>
  <si>
    <t>NCh</t>
  </si>
  <si>
    <t>VAN HOOF Elsie</t>
  </si>
  <si>
    <t xml:space="preserve">SA  </t>
  </si>
  <si>
    <t>BEITZEL Felice</t>
  </si>
  <si>
    <t>KNOX Sophie</t>
  </si>
  <si>
    <t>HO Selina</t>
  </si>
  <si>
    <t>DAVIES Tasmin</t>
  </si>
  <si>
    <t>MORLEY Sharni</t>
  </si>
  <si>
    <t>RICHARDS Darcie</t>
  </si>
  <si>
    <t>SIBLEY Ella</t>
  </si>
  <si>
    <t>CORSET Stephanie</t>
  </si>
  <si>
    <t>SLAMA Tia</t>
  </si>
  <si>
    <t>BENNETT Eliza</t>
  </si>
  <si>
    <t>SIMPSON Kirsten</t>
  </si>
  <si>
    <t>CLAIR Sandie</t>
  </si>
  <si>
    <t>TANG Mengqi</t>
  </si>
  <si>
    <t>MANZONI Gloria</t>
  </si>
  <si>
    <t>Adelaide</t>
  </si>
  <si>
    <t>CUMMING Emma</t>
  </si>
  <si>
    <t>VONDERWALL Brooklyn</t>
  </si>
  <si>
    <t>PERRY Lauren</t>
  </si>
  <si>
    <t>WHEADON Rebecca</t>
  </si>
  <si>
    <t xml:space="preserve">AUS </t>
  </si>
  <si>
    <t>MOHD ADNAN Farina Shawati</t>
  </si>
  <si>
    <t>REJI Aleena</t>
  </si>
  <si>
    <t xml:space="preserve">IND </t>
  </si>
  <si>
    <t>JAMES Rachel</t>
  </si>
  <si>
    <t>VOGEL Kristina</t>
  </si>
  <si>
    <t>MAEDA Kayono</t>
  </si>
  <si>
    <t>MOSS Laurelea</t>
  </si>
  <si>
    <t>CHRISTIE Tahlay</t>
  </si>
  <si>
    <t>BELDER Rikki</t>
  </si>
  <si>
    <t>FITYUS Lucie</t>
  </si>
  <si>
    <t>BLAKE Rebecca</t>
  </si>
  <si>
    <t>PEZAJ Rihana</t>
  </si>
  <si>
    <t>NICHOLLS Samantha</t>
  </si>
  <si>
    <t>NUSPAN Elizabeth</t>
  </si>
  <si>
    <t>SANDISON Hannah</t>
  </si>
  <si>
    <t>SUKHAREVA Anastasiya</t>
  </si>
  <si>
    <t xml:space="preserve">RUS </t>
  </si>
  <si>
    <t>Santiago</t>
  </si>
  <si>
    <t>Manchester</t>
  </si>
  <si>
    <t>KISELEVA Tatiana</t>
  </si>
  <si>
    <t>GUO Shuang</t>
  </si>
  <si>
    <t xml:space="preserve">CHN </t>
  </si>
  <si>
    <t>O'BRIEN Kate</t>
  </si>
  <si>
    <t xml:space="preserve">CAN </t>
  </si>
  <si>
    <t>Los Angeles</t>
  </si>
  <si>
    <t>LIU Lili</t>
  </si>
  <si>
    <t>FEISS Dana</t>
  </si>
  <si>
    <t>ARAIZ AGUIRRE Gudane</t>
  </si>
  <si>
    <t xml:space="preserve">MSP </t>
  </si>
  <si>
    <t>ISHII Takako</t>
  </si>
  <si>
    <t>BEYERS Bernette</t>
  </si>
  <si>
    <t>LESTER Keiana</t>
  </si>
  <si>
    <t>TTO</t>
  </si>
  <si>
    <t>FIELD Courtney</t>
  </si>
  <si>
    <t>Rio de Janeiro</t>
  </si>
  <si>
    <t>MEARES Anna</t>
  </si>
  <si>
    <t>GONG Jinjie</t>
  </si>
  <si>
    <t>SULLIVAN Monique</t>
  </si>
  <si>
    <t>CUEFF Virginie</t>
  </si>
  <si>
    <t xml:space="preserve">FRA </t>
  </si>
  <si>
    <t>JAMES Rebecca</t>
  </si>
  <si>
    <t>GUERRA RODRIGUEZ Lisandra</t>
  </si>
  <si>
    <t>CUB</t>
  </si>
  <si>
    <t>ISMAYILOVA Olga</t>
  </si>
  <si>
    <t>CRUZ Karen</t>
  </si>
  <si>
    <t>ESA</t>
  </si>
  <si>
    <t>MONTAUBAN Olivia</t>
  </si>
  <si>
    <t>KAJITA Mai</t>
  </si>
  <si>
    <t xml:space="preserve">JPN </t>
  </si>
  <si>
    <t>TYUMNEVA Victoria</t>
  </si>
  <si>
    <t>KASE Kanako</t>
  </si>
  <si>
    <t>VARNISH Jessica</t>
  </si>
  <si>
    <t xml:space="preserve">GBR </t>
  </si>
  <si>
    <t>VILERA MARIESTHELA</t>
  </si>
  <si>
    <t>VEN</t>
  </si>
  <si>
    <t>Grenchen</t>
  </si>
  <si>
    <t>KIRSCHENSTEIN Katarzyna</t>
  </si>
  <si>
    <t xml:space="preserve">POL </t>
  </si>
  <si>
    <t>BREZHNIVA Elena</t>
  </si>
  <si>
    <t>ERICKSON Missy</t>
  </si>
  <si>
    <t xml:space="preserve">USA </t>
  </si>
  <si>
    <t>TSYOS Olena</t>
  </si>
  <si>
    <t>SCHOFIELD Katie</t>
  </si>
  <si>
    <t xml:space="preserve">NZL </t>
  </si>
  <si>
    <t>NISHI GOMES Gabriela Yumi</t>
  </si>
  <si>
    <t>HEINZE Doreen</t>
  </si>
  <si>
    <t xml:space="preserve">GER </t>
  </si>
  <si>
    <t>GAIVENYTE Gintare</t>
  </si>
  <si>
    <t xml:space="preserve">LTU </t>
  </si>
  <si>
    <t>MCKENZIE Stephanie</t>
  </si>
  <si>
    <t>GARCIA ORREGO Diana Maria</t>
  </si>
  <si>
    <t>RIJKHOFF Yesna</t>
  </si>
  <si>
    <t xml:space="preserve">NED </t>
  </si>
  <si>
    <t xml:space="preserve">RVL </t>
  </si>
  <si>
    <t>Guadalajara</t>
  </si>
  <si>
    <t>SHI Jingjing</t>
  </si>
  <si>
    <t>JENNINGS Taylah</t>
  </si>
  <si>
    <t>Aguascalientes</t>
  </si>
  <si>
    <t>PRADA RODRIGUEZ Marynes Chiguinguira</t>
  </si>
  <si>
    <t>STRELTSOVA Olga</t>
  </si>
  <si>
    <t>TAPIA Gleydimar</t>
  </si>
  <si>
    <t xml:space="preserve">VEN </t>
  </si>
  <si>
    <t xml:space="preserve">PHL </t>
  </si>
  <si>
    <t>LI Xuemei</t>
  </si>
  <si>
    <t>MANRIQUE VILLENA Mar</t>
  </si>
  <si>
    <t>XU Yulei</t>
  </si>
  <si>
    <t xml:space="preserve">GPC </t>
  </si>
  <si>
    <t>ISHII Hiroko</t>
  </si>
  <si>
    <t xml:space="preserve">JAY </t>
  </si>
  <si>
    <t>ALANIS Erika</t>
  </si>
  <si>
    <t xml:space="preserve">MEX </t>
  </si>
  <si>
    <t>ELBUSTO Ainara</t>
  </si>
  <si>
    <t xml:space="preserve">NAV </t>
  </si>
  <si>
    <t>FONG ECHEVARRIA Frany Maria</t>
  </si>
  <si>
    <t>HIJGENAAR Yvonne</t>
  </si>
  <si>
    <t>UMMI HAMIMAH Mohamad</t>
  </si>
  <si>
    <t>GUILLÉN Paula</t>
  </si>
  <si>
    <t xml:space="preserve">GUA </t>
  </si>
  <si>
    <t>JIMENEZ GALICIA Yamilet</t>
  </si>
  <si>
    <t>DIAO Xiaojuan</t>
  </si>
  <si>
    <t xml:space="preserve">HKG </t>
  </si>
  <si>
    <t>Melbourne-HISENSE</t>
  </si>
  <si>
    <t>KANIS Willy</t>
  </si>
  <si>
    <t>SANCHEZ Clara</t>
  </si>
  <si>
    <t>PENDLETON Victoria</t>
  </si>
  <si>
    <t>BARANOVA Victoria</t>
  </si>
  <si>
    <t>DI Mu</t>
  </si>
  <si>
    <t>LARREAL Daniela Grelui</t>
  </si>
  <si>
    <t>LOHVINAVA Maryia</t>
  </si>
  <si>
    <t>LEE Eunji</t>
  </si>
  <si>
    <t xml:space="preserve">KOR </t>
  </si>
  <si>
    <t>DIEZ LOPEZ Alba</t>
  </si>
  <si>
    <t xml:space="preserve">CAT </t>
  </si>
  <si>
    <t>ALANGO Monika</t>
  </si>
  <si>
    <t>EST</t>
  </si>
  <si>
    <t>JANKUTE Gabriele</t>
  </si>
  <si>
    <t xml:space="preserve">MTT </t>
  </si>
  <si>
    <t>DYLKO Alena</t>
  </si>
  <si>
    <t>WALKER Cristin</t>
  </si>
  <si>
    <t>RIBEIRO Sumaia</t>
  </si>
  <si>
    <t>Beijing</t>
  </si>
  <si>
    <t>PARK Eunmi</t>
  </si>
  <si>
    <t>CRANE Tela</t>
  </si>
  <si>
    <t>FRISONI Elisa</t>
  </si>
  <si>
    <t xml:space="preserve">ITA </t>
  </si>
  <si>
    <t>I Fang Ju</t>
  </si>
  <si>
    <t xml:space="preserve">TPE </t>
  </si>
  <si>
    <t>TAGLIAFERRO Marta</t>
  </si>
  <si>
    <t>PAPKO Aksana</t>
  </si>
  <si>
    <t>Astana</t>
  </si>
  <si>
    <t>CECCHINI Elena</t>
  </si>
  <si>
    <t>SALCEDO ZAMBRANO Jannie Milena</t>
  </si>
  <si>
    <t>PETCH Rebecca</t>
  </si>
  <si>
    <t>JABORNÍKOVÁ Anna</t>
  </si>
  <si>
    <t>HWANG Hyun Seo</t>
  </si>
  <si>
    <t>CHEN Ching Yun</t>
  </si>
  <si>
    <t>LESTARI Wiji</t>
  </si>
  <si>
    <t>ZENG Ke Xin</t>
  </si>
  <si>
    <t>BAČIKOVA Alžbeta</t>
  </si>
  <si>
    <t>LUTE Mayuri</t>
  </si>
  <si>
    <t>NUR INDAH Ratu Afifah</t>
  </si>
  <si>
    <t>? HSIAO ?? Mei Yu</t>
  </si>
  <si>
    <t>SALAZAR VAZQUEZ Lizeth Yarely</t>
  </si>
  <si>
    <t>SALAZAR VAZQUEZ Lizeth
Yarely</t>
  </si>
  <si>
    <t>Row Labels</t>
  </si>
  <si>
    <t>(All)</t>
  </si>
  <si>
    <t>Column Labels</t>
  </si>
  <si>
    <t>Marker</t>
  </si>
  <si>
    <t>RunningTime</t>
  </si>
  <si>
    <t>Split</t>
  </si>
  <si>
    <t>Splits</t>
  </si>
  <si>
    <t>125 m</t>
  </si>
  <si>
    <t>250 m</t>
  </si>
  <si>
    <t>375 m</t>
  </si>
  <si>
    <t>500 m</t>
  </si>
  <si>
    <t>Running Time</t>
  </si>
  <si>
    <t>Athlete History</t>
  </si>
  <si>
    <t>&lt;-----------</t>
  </si>
  <si>
    <t>Select Athlete</t>
  </si>
  <si>
    <t>Refine Events</t>
  </si>
  <si>
    <t>Values</t>
  </si>
  <si>
    <t>Progression with age</t>
  </si>
  <si>
    <t>Min of Rank</t>
  </si>
  <si>
    <t>Race Analysis tool</t>
  </si>
  <si>
    <t>Rank History</t>
  </si>
  <si>
    <t>Time by final rank</t>
  </si>
  <si>
    <t>Select a rank</t>
  </si>
  <si>
    <t>&lt;-----</t>
  </si>
  <si>
    <t>N?MCOVÁ Barbora</t>
  </si>
  <si>
    <t>CREIGHTON Erin Grace</t>
  </si>
  <si>
    <t>HESTERS Hélène</t>
  </si>
  <si>
    <t>Cairo</t>
  </si>
  <si>
    <t>MOHAMED Shahd</t>
  </si>
  <si>
    <t>LENDEL Migle</t>
  </si>
  <si>
    <t>DALGER Tachana</t>
  </si>
  <si>
    <t>SUR</t>
  </si>
  <si>
    <t>JENAER Valerie</t>
  </si>
  <si>
    <t>VITILLO Matilde</t>
  </si>
  <si>
    <t>JONKER Kerry</t>
  </si>
  <si>
    <t>DUROGBADE Adejoke</t>
  </si>
  <si>
    <t>LIECHTI Jasmin</t>
  </si>
  <si>
    <t>HARTMANN Elena</t>
  </si>
  <si>
    <t>STUDENIKINA Natalia</t>
  </si>
  <si>
    <t>GRACZEWSKA Monika</t>
  </si>
  <si>
    <t>JUSSAUME Laurie</t>
  </si>
  <si>
    <t>MAINE Katherine</t>
  </si>
  <si>
    <t>VANHOOF Elke</t>
  </si>
  <si>
    <t>MIKŠANÍKOVÁ Natálie</t>
  </si>
  <si>
    <t>HAYES Emily</t>
  </si>
  <si>
    <t>Tokyo</t>
  </si>
  <si>
    <t>ROC</t>
  </si>
  <si>
    <t>R32</t>
  </si>
  <si>
    <t>Rep32</t>
  </si>
  <si>
    <t>Rep16</t>
  </si>
  <si>
    <t>Rep8</t>
  </si>
  <si>
    <t>5to8</t>
  </si>
  <si>
    <t>Final_Rank</t>
  </si>
  <si>
    <t>10090555241</t>
  </si>
  <si>
    <t>10007737146</t>
  </si>
  <si>
    <t>10010797696</t>
  </si>
  <si>
    <t>10007904369</t>
  </si>
  <si>
    <t>10005605267</t>
  </si>
  <si>
    <t>10015346895</t>
  </si>
  <si>
    <t>10051091803</t>
  </si>
  <si>
    <t>10063752828</t>
  </si>
  <si>
    <t>10006462305</t>
  </si>
  <si>
    <t>10010801134</t>
  </si>
  <si>
    <t>10015279605</t>
  </si>
  <si>
    <t>10009143949</t>
  </si>
  <si>
    <t>10050548094</t>
  </si>
  <si>
    <t>10009840733</t>
  </si>
  <si>
    <t>10010798003</t>
  </si>
  <si>
    <t>10020784353</t>
  </si>
  <si>
    <t>10020982696</t>
  </si>
  <si>
    <t>10023525110</t>
  </si>
  <si>
    <t>10034833791</t>
  </si>
  <si>
    <t>10096737777</t>
  </si>
  <si>
    <t>10119724252</t>
  </si>
  <si>
    <t>10094501121</t>
  </si>
  <si>
    <t>10045952924</t>
  </si>
  <si>
    <t>10080656490</t>
  </si>
  <si>
    <t>10135403900</t>
  </si>
  <si>
    <t>10136404313</t>
  </si>
  <si>
    <t>10010626938</t>
  </si>
  <si>
    <t>10137003689</t>
  </si>
  <si>
    <t>10122258174</t>
  </si>
  <si>
    <t>10104771502</t>
  </si>
  <si>
    <t>10131799742</t>
  </si>
  <si>
    <t>10135359339</t>
  </si>
  <si>
    <t>10108985847</t>
  </si>
  <si>
    <t>10069542617</t>
  </si>
  <si>
    <t>10135334784</t>
  </si>
  <si>
    <t>10021847313</t>
  </si>
  <si>
    <t>10067881893</t>
  </si>
  <si>
    <t>10021886921</t>
  </si>
  <si>
    <t>10110977478</t>
  </si>
  <si>
    <t>10128887318</t>
  </si>
  <si>
    <t>10104770791</t>
  </si>
  <si>
    <t>10099752558</t>
  </si>
  <si>
    <t>10016292748</t>
  </si>
  <si>
    <t>10084026333</t>
  </si>
  <si>
    <t>10053184070</t>
  </si>
  <si>
    <t>10124023170</t>
  </si>
  <si>
    <t>10045965957</t>
  </si>
  <si>
    <t>10010914908</t>
  </si>
  <si>
    <t>10083950450</t>
  </si>
  <si>
    <t>10015578382</t>
  </si>
  <si>
    <t>10097290475</t>
  </si>
  <si>
    <t>10063745855</t>
  </si>
  <si>
    <t>10097392125</t>
  </si>
  <si>
    <t>10128740808</t>
  </si>
  <si>
    <t>10010592279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</si>
</sst>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\+0.000;\-0.000"/>
    <numFmt numFmtId="166" formatCode="mm:ss.00"/>
    <numFmt numFmtId="167" formatCode="mm:ss.000"/>
  </numFmts>
  <fonts count="1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  <font>
      <b/>
      <sz val="11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rgb="FF000000"/>
      </patternFill>
    </fill>
    <fill>
      <patternFill patternType="solid">
        <fgColor theme="2" tint="-9.9978637043366805E-2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1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2" fontId="0" fillId="3" borderId="1" xfId="0" applyNumberFormat="1" applyFill="1" applyBorder="1"/>
    <xf numFmtId="0" fontId="0" fillId="0" borderId="3" xfId="0" applyBorder="1"/>
    <xf numFmtId="14" fontId="0" fillId="0" borderId="0" xfId="0" applyNumberFormat="1"/>
    <xf numFmtId="0" fontId="0" fillId="5" borderId="1" xfId="0" applyFill="1" applyBorder="1"/>
    <xf numFmtId="0" fontId="3" fillId="7" borderId="1" xfId="0" applyFont="1" applyFill="1" applyBorder="1"/>
    <xf numFmtId="2" fontId="3" fillId="7" borderId="1" xfId="0" applyNumberFormat="1" applyFont="1" applyFill="1" applyBorder="1"/>
    <xf numFmtId="0" fontId="3" fillId="8" borderId="1" xfId="0" applyFont="1" applyFill="1" applyBorder="1"/>
    <xf numFmtId="2" fontId="3" fillId="8" borderId="1" xfId="0" applyNumberFormat="1" applyFont="1" applyFill="1" applyBorder="1"/>
    <xf numFmtId="14" fontId="0" fillId="3" borderId="3" xfId="0" applyNumberFormat="1" applyFill="1" applyBorder="1"/>
    <xf numFmtId="0" fontId="0" fillId="3" borderId="3" xfId="0" applyFill="1" applyBorder="1"/>
    <xf numFmtId="0" fontId="0" fillId="4" borderId="0" xfId="0" applyFill="1"/>
    <xf numFmtId="0" fontId="0" fillId="0" borderId="2" xfId="0" applyBorder="1"/>
    <xf numFmtId="20" fontId="0" fillId="0" borderId="1" xfId="0" applyNumberFormat="1" applyBorder="1"/>
    <xf numFmtId="2" fontId="3" fillId="9" borderId="1" xfId="0" applyNumberFormat="1" applyFont="1" applyFill="1" applyBorder="1"/>
    <xf numFmtId="1" fontId="3" fillId="8" borderId="1" xfId="0" applyNumberFormat="1" applyFont="1" applyFill="1" applyBorder="1"/>
    <xf numFmtId="14" fontId="0" fillId="0" borderId="1" xfId="0" applyNumberFormat="1" applyBorder="1"/>
    <xf numFmtId="0" fontId="3" fillId="0" borderId="0" xfId="0" applyFont="1"/>
    <xf numFmtId="14" fontId="3" fillId="7" borderId="1" xfId="0" applyNumberFormat="1" applyFont="1" applyFill="1" applyBorder="1"/>
    <xf numFmtId="0" fontId="3" fillId="0" borderId="1" xfId="0" applyFont="1" applyBorder="1"/>
    <xf numFmtId="0" fontId="3" fillId="9" borderId="1" xfId="0" applyFont="1" applyFill="1" applyBorder="1"/>
    <xf numFmtId="14" fontId="3" fillId="9" borderId="1" xfId="0" applyNumberFormat="1" applyFont="1" applyFill="1" applyBorder="1"/>
    <xf numFmtId="0" fontId="3" fillId="12" borderId="1" xfId="0" applyFont="1" applyFill="1" applyBorder="1"/>
    <xf numFmtId="14" fontId="3" fillId="12" borderId="1" xfId="0" applyNumberFormat="1" applyFont="1" applyFill="1" applyBorder="1"/>
    <xf numFmtId="0" fontId="0" fillId="13" borderId="1" xfId="0" applyFill="1" applyBorder="1"/>
    <xf numFmtId="0" fontId="3" fillId="11" borderId="1" xfId="0" applyFont="1" applyFill="1" applyBorder="1"/>
    <xf numFmtId="14" fontId="3" fillId="11" borderId="1" xfId="0" applyNumberFormat="1" applyFont="1" applyFill="1" applyBorder="1"/>
    <xf numFmtId="2" fontId="3" fillId="11" borderId="1" xfId="0" applyNumberFormat="1" applyFont="1" applyFill="1" applyBorder="1"/>
    <xf numFmtId="0" fontId="0" fillId="10" borderId="1" xfId="0" applyFill="1" applyBorder="1"/>
    <xf numFmtId="14" fontId="3" fillId="8" borderId="1" xfId="0" applyNumberFormat="1" applyFont="1" applyFill="1" applyBorder="1"/>
    <xf numFmtId="164" fontId="0" fillId="5" borderId="1" xfId="0" applyNumberFormat="1" applyFill="1" applyBorder="1"/>
    <xf numFmtId="164" fontId="0" fillId="0" borderId="1" xfId="0" applyNumberFormat="1" applyBorder="1"/>
    <xf numFmtId="14" fontId="0" fillId="5" borderId="1" xfId="0" applyNumberFormat="1" applyFill="1" applyBorder="1"/>
    <xf numFmtId="14" fontId="0" fillId="10" borderId="1" xfId="0" applyNumberFormat="1" applyFill="1" applyBorder="1"/>
    <xf numFmtId="0" fontId="0" fillId="2" borderId="3" xfId="0" applyFill="1" applyBorder="1"/>
    <xf numFmtId="46" fontId="0" fillId="0" borderId="0" xfId="0" applyNumberFormat="1"/>
    <xf numFmtId="0" fontId="0" fillId="2" borderId="6" xfId="0" applyFill="1" applyBorder="1"/>
    <xf numFmtId="0" fontId="0" fillId="3" borderId="6" xfId="0" applyFill="1" applyBorder="1"/>
    <xf numFmtId="164" fontId="0" fillId="0" borderId="0" xfId="0" applyNumberFormat="1"/>
    <xf numFmtId="164" fontId="6" fillId="0" borderId="0" xfId="0" applyNumberFormat="1" applyFont="1" applyAlignment="1">
      <alignment horizontal="right" vertical="center" shrinkToFit="1"/>
    </xf>
    <xf numFmtId="165" fontId="7" fillId="0" borderId="0" xfId="0" applyNumberFormat="1" applyFont="1" applyAlignment="1">
      <alignment horizontal="right" vertical="top" shrinkToFit="1"/>
    </xf>
    <xf numFmtId="14" fontId="0" fillId="13" borderId="1" xfId="0" applyNumberFormat="1" applyFill="1" applyBorder="1"/>
    <xf numFmtId="0" fontId="0" fillId="0" borderId="6" xfId="0" applyBorder="1"/>
    <xf numFmtId="166" fontId="0" fillId="0" borderId="1" xfId="0" applyNumberFormat="1" applyBorder="1"/>
    <xf numFmtId="14" fontId="0" fillId="2" borderId="3" xfId="0" applyNumberFormat="1" applyFill="1" applyBorder="1"/>
    <xf numFmtId="0" fontId="0" fillId="3" borderId="7" xfId="0" applyFill="1" applyBorder="1"/>
    <xf numFmtId="164" fontId="0" fillId="3" borderId="1" xfId="0" applyNumberFormat="1" applyFill="1" applyBorder="1"/>
    <xf numFmtId="0" fontId="0" fillId="4" borderId="1" xfId="0" applyFill="1" applyBorder="1"/>
    <xf numFmtId="47" fontId="0" fillId="0" borderId="1" xfId="0" applyNumberFormat="1" applyBorder="1"/>
    <xf numFmtId="0" fontId="3" fillId="15" borderId="1" xfId="0" applyFont="1" applyFill="1" applyBorder="1"/>
    <xf numFmtId="14" fontId="3" fillId="15" borderId="1" xfId="0" applyNumberFormat="1" applyFont="1" applyFill="1" applyBorder="1"/>
    <xf numFmtId="0" fontId="3" fillId="4" borderId="1" xfId="0" applyFont="1" applyFill="1" applyBorder="1"/>
    <xf numFmtId="2" fontId="3" fillId="15" borderId="1" xfId="0" applyNumberFormat="1" applyFont="1" applyFill="1" applyBorder="1"/>
    <xf numFmtId="14" fontId="0" fillId="4" borderId="1" xfId="0" applyNumberFormat="1" applyFill="1" applyBorder="1"/>
    <xf numFmtId="0" fontId="0" fillId="0" borderId="4" xfId="0" applyBorder="1"/>
    <xf numFmtId="0" fontId="0" fillId="0" borderId="5" xfId="0" applyBorder="1"/>
    <xf numFmtId="0" fontId="0" fillId="5" borderId="4" xfId="0" applyFill="1" applyBorder="1"/>
    <xf numFmtId="0" fontId="0" fillId="2" borderId="1" xfId="0" applyFill="1" applyBorder="1" applyAlignment="1">
      <alignment horizontal="left"/>
    </xf>
    <xf numFmtId="1" fontId="1" fillId="2" borderId="1" xfId="0" applyNumberFormat="1" applyFont="1" applyFill="1" applyBorder="1" applyAlignment="1">
      <alignment horizontal="center" vertical="top" shrinkToFit="1"/>
    </xf>
    <xf numFmtId="0" fontId="4" fillId="2" borderId="1" xfId="0" applyFont="1" applyFill="1" applyBorder="1" applyAlignment="1">
      <alignment horizontal="center" wrapText="1"/>
    </xf>
    <xf numFmtId="1" fontId="1" fillId="2" borderId="1" xfId="0" applyNumberFormat="1" applyFont="1" applyFill="1" applyBorder="1" applyAlignment="1">
      <alignment horizontal="left" vertical="top" shrinkToFit="1"/>
    </xf>
    <xf numFmtId="0" fontId="5" fillId="2" borderId="1" xfId="0" applyFont="1" applyFill="1" applyBorder="1" applyAlignment="1">
      <alignment horizontal="left" vertical="top" wrapText="1"/>
    </xf>
    <xf numFmtId="0" fontId="0" fillId="4" borderId="6" xfId="0" applyFill="1" applyBorder="1"/>
    <xf numFmtId="167" fontId="0" fillId="0" borderId="0" xfId="0" applyNumberFormat="1"/>
    <xf numFmtId="14" fontId="0" fillId="3" borderId="8" xfId="0" applyNumberFormat="1" applyFill="1" applyBorder="1"/>
    <xf numFmtId="0" fontId="0" fillId="3" borderId="0" xfId="0" applyFill="1"/>
    <xf numFmtId="0" fontId="0" fillId="5" borderId="0" xfId="0" applyFill="1"/>
    <xf numFmtId="14" fontId="0" fillId="3" borderId="0" xfId="0" applyNumberFormat="1" applyFill="1"/>
    <xf numFmtId="2" fontId="3" fillId="7" borderId="0" xfId="0" applyNumberFormat="1" applyFont="1" applyFill="1"/>
    <xf numFmtId="0" fontId="0" fillId="6" borderId="0" xfId="0" applyFill="1"/>
    <xf numFmtId="14" fontId="0" fillId="6" borderId="0" xfId="0" applyNumberFormat="1" applyFill="1"/>
    <xf numFmtId="2" fontId="3" fillId="9" borderId="0" xfId="0" applyNumberFormat="1" applyFont="1" applyFill="1"/>
    <xf numFmtId="1" fontId="0" fillId="5" borderId="0" xfId="0" applyNumberFormat="1" applyFill="1"/>
    <xf numFmtId="0" fontId="0" fillId="2" borderId="0" xfId="0" applyFill="1"/>
    <xf numFmtId="14" fontId="0" fillId="2" borderId="0" xfId="0" applyNumberFormat="1" applyFill="1"/>
    <xf numFmtId="2" fontId="3" fillId="8" borderId="0" xfId="0" applyNumberFormat="1" applyFont="1" applyFill="1"/>
    <xf numFmtId="14" fontId="0" fillId="5" borderId="0" xfId="0" applyNumberFormat="1" applyFill="1"/>
    <xf numFmtId="0" fontId="0" fillId="2" borderId="8" xfId="0" applyFill="1" applyBorder="1"/>
    <xf numFmtId="164" fontId="0" fillId="4" borderId="1" xfId="0" applyNumberFormat="1" applyFill="1" applyBorder="1"/>
    <xf numFmtId="164" fontId="0" fillId="2" borderId="1" xfId="0" applyNumberFormat="1" applyFill="1" applyBorder="1"/>
    <xf numFmtId="0" fontId="0" fillId="3" borderId="8" xfId="0" applyFill="1" applyBorder="1"/>
    <xf numFmtId="46" fontId="0" fillId="4" borderId="2" xfId="0" applyNumberFormat="1" applyFill="1" applyBorder="1"/>
    <xf numFmtId="0" fontId="0" fillId="4" borderId="2" xfId="0" applyFill="1" applyBorder="1"/>
    <xf numFmtId="0" fontId="0" fillId="13" borderId="0" xfId="0" applyFill="1"/>
    <xf numFmtId="164" fontId="0" fillId="13" borderId="1" xfId="0" applyNumberFormat="1" applyFill="1" applyBorder="1"/>
    <xf numFmtId="14" fontId="0" fillId="0" borderId="8" xfId="0" applyNumberFormat="1" applyBorder="1"/>
    <xf numFmtId="0" fontId="0" fillId="5" borderId="6" xfId="0" applyFill="1" applyBorder="1"/>
    <xf numFmtId="14" fontId="0" fillId="5" borderId="8" xfId="0" applyNumberFormat="1" applyFill="1" applyBorder="1"/>
    <xf numFmtId="14" fontId="0" fillId="2" borderId="8" xfId="0" applyNumberFormat="1" applyFill="1" applyBorder="1"/>
    <xf numFmtId="0" fontId="0" fillId="0" borderId="11" xfId="0" applyBorder="1"/>
    <xf numFmtId="0" fontId="0" fillId="0" borderId="14" xfId="0" applyBorder="1"/>
    <xf numFmtId="0" fontId="0" fillId="0" borderId="15" xfId="0" applyBorder="1"/>
    <xf numFmtId="0" fontId="0" fillId="4" borderId="10" xfId="0" applyFill="1" applyBorder="1"/>
    <xf numFmtId="0" fontId="0" fillId="4" borderId="7" xfId="0" applyFill="1" applyBorder="1"/>
    <xf numFmtId="0" fontId="0" fillId="4" borderId="4" xfId="0" applyFill="1" applyBorder="1"/>
    <xf numFmtId="46" fontId="0" fillId="4" borderId="1" xfId="0" applyNumberFormat="1" applyFill="1" applyBorder="1"/>
    <xf numFmtId="0" fontId="0" fillId="2" borderId="7" xfId="0" applyFill="1" applyBorder="1"/>
    <xf numFmtId="164" fontId="0" fillId="3" borderId="0" xfId="0" applyNumberFormat="1" applyFill="1"/>
    <xf numFmtId="164" fontId="0" fillId="2" borderId="0" xfId="0" applyNumberFormat="1" applyFill="1"/>
    <xf numFmtId="164" fontId="0" fillId="13" borderId="0" xfId="0" applyNumberFormat="1" applyFill="1"/>
    <xf numFmtId="0" fontId="0" fillId="10" borderId="0" xfId="0" applyFill="1"/>
    <xf numFmtId="164" fontId="0" fillId="5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18" xfId="0" applyBorder="1"/>
    <xf numFmtId="0" fontId="0" fillId="0" borderId="0" xfId="0" applyAlignment="1">
      <alignment horizontal="left" indent="3"/>
    </xf>
    <xf numFmtId="0" fontId="0" fillId="17" borderId="19" xfId="0" applyFill="1" applyBorder="1"/>
    <xf numFmtId="22" fontId="0" fillId="17" borderId="19" xfId="0" applyNumberFormat="1" applyFill="1" applyBorder="1"/>
    <xf numFmtId="0" fontId="0" fillId="0" borderId="19" xfId="0" applyBorder="1"/>
    <xf numFmtId="22" fontId="0" fillId="0" borderId="19" xfId="0" applyNumberFormat="1" applyBorder="1"/>
    <xf numFmtId="22" fontId="0" fillId="0" borderId="18" xfId="0" applyNumberFormat="1" applyBorder="1"/>
    <xf numFmtId="0" fontId="8" fillId="16" borderId="0" xfId="0" applyFont="1" applyFill="1"/>
    <xf numFmtId="0" fontId="0" fillId="2" borderId="0" xfId="0" applyFill="1" applyAlignment="1">
      <alignment horizontal="left"/>
    </xf>
    <xf numFmtId="0" fontId="9" fillId="0" borderId="0" xfId="0" applyFont="1"/>
    <xf numFmtId="0" fontId="10" fillId="4" borderId="0" xfId="0" applyFont="1" applyFill="1"/>
    <xf numFmtId="2" fontId="0" fillId="2" borderId="0" xfId="0" applyNumberFormat="1" applyFill="1" applyAlignment="1">
      <alignment horizontal="left"/>
    </xf>
    <xf numFmtId="0" fontId="9" fillId="2" borderId="0" xfId="0" applyFont="1" applyFill="1"/>
    <xf numFmtId="0" fontId="0" fillId="2" borderId="1" xfId="0" applyFill="1" applyBorder="1" applyAlignment="1">
      <alignment horizontal="left" indent="1"/>
    </xf>
    <xf numFmtId="0" fontId="11" fillId="4" borderId="0" xfId="0" applyFont="1" applyFill="1"/>
    <xf numFmtId="0" fontId="12" fillId="4" borderId="0" xfId="0" applyFont="1" applyFill="1"/>
    <xf numFmtId="0" fontId="0" fillId="2" borderId="1" xfId="0" applyFill="1" applyBorder="1" applyAlignment="1">
      <alignment horizontal="left" indent="2"/>
    </xf>
    <xf numFmtId="0" fontId="0" fillId="18" borderId="20" xfId="0" applyFill="1" applyBorder="1"/>
    <xf numFmtId="0" fontId="8" fillId="19" borderId="21" xfId="0" applyFont="1" applyFill="1" applyBorder="1"/>
    <xf numFmtId="0" fontId="8" fillId="19" borderId="22" xfId="0" applyFont="1" applyFill="1" applyBorder="1"/>
    <xf numFmtId="0" fontId="8" fillId="19" borderId="23" xfId="0" applyFont="1" applyFill="1" applyBorder="1"/>
    <xf numFmtId="0" fontId="0" fillId="3" borderId="9" xfId="0" applyFill="1" applyBorder="1"/>
    <xf numFmtId="14" fontId="0" fillId="3" borderId="9" xfId="0" applyNumberFormat="1" applyFill="1" applyBorder="1"/>
    <xf numFmtId="2" fontId="3" fillId="7" borderId="9" xfId="0" applyNumberFormat="1" applyFont="1" applyFill="1" applyBorder="1"/>
    <xf numFmtId="0" fontId="1" fillId="3" borderId="9" xfId="0" applyFont="1" applyFill="1" applyBorder="1"/>
    <xf numFmtId="0" fontId="0" fillId="3" borderId="24" xfId="0" applyFill="1" applyBorder="1"/>
    <xf numFmtId="0" fontId="0" fillId="3" borderId="22" xfId="0" applyFill="1" applyBorder="1"/>
    <xf numFmtId="2" fontId="0" fillId="3" borderId="3" xfId="0" applyNumberFormat="1" applyFill="1" applyBorder="1"/>
    <xf numFmtId="0" fontId="0" fillId="2" borderId="9" xfId="0" applyFill="1" applyBorder="1"/>
    <xf numFmtId="14" fontId="0" fillId="2" borderId="9" xfId="0" applyNumberFormat="1" applyFill="1" applyBorder="1"/>
    <xf numFmtId="0" fontId="1" fillId="2" borderId="9" xfId="0" applyFont="1" applyFill="1" applyBorder="1"/>
    <xf numFmtId="0" fontId="0" fillId="0" borderId="24" xfId="0" applyBorder="1"/>
    <xf numFmtId="0" fontId="0" fillId="0" borderId="22" xfId="0" applyBorder="1"/>
    <xf numFmtId="0" fontId="0" fillId="18" borderId="24" xfId="0" applyFill="1" applyBorder="1"/>
    <xf numFmtId="0" fontId="0" fillId="18" borderId="22" xfId="0" applyFill="1" applyBorder="1"/>
    <xf numFmtId="14" fontId="0" fillId="0" borderId="9" xfId="0" applyNumberFormat="1" applyBorder="1"/>
    <xf numFmtId="0" fontId="0" fillId="0" borderId="9" xfId="0" applyBorder="1"/>
    <xf numFmtId="0" fontId="0" fillId="0" borderId="25" xfId="0" applyBorder="1"/>
    <xf numFmtId="0" fontId="0" fillId="2" borderId="24" xfId="0" applyFill="1" applyBorder="1"/>
    <xf numFmtId="14" fontId="0" fillId="18" borderId="24" xfId="0" applyNumberFormat="1" applyFill="1" applyBorder="1"/>
    <xf numFmtId="14" fontId="0" fillId="0" borderId="24" xfId="0" applyNumberFormat="1" applyBorder="1"/>
    <xf numFmtId="14" fontId="0" fillId="18" borderId="9" xfId="0" applyNumberFormat="1" applyFill="1" applyBorder="1"/>
    <xf numFmtId="0" fontId="0" fillId="3" borderId="26" xfId="0" applyFill="1" applyBorder="1"/>
    <xf numFmtId="14" fontId="0" fillId="18" borderId="26" xfId="0" applyNumberFormat="1" applyFill="1" applyBorder="1"/>
    <xf numFmtId="0" fontId="0" fillId="2" borderId="26" xfId="0" applyFill="1" applyBorder="1"/>
    <xf numFmtId="0" fontId="0" fillId="18" borderId="26" xfId="0" applyFill="1" applyBorder="1"/>
    <xf numFmtId="2" fontId="3" fillId="7" borderId="8" xfId="0" applyNumberFormat="1" applyFont="1" applyFill="1" applyBorder="1"/>
    <xf numFmtId="2" fontId="3" fillId="8" borderId="3" xfId="0" applyNumberFormat="1" applyFont="1" applyFill="1" applyBorder="1"/>
    <xf numFmtId="1" fontId="3" fillId="7" borderId="1" xfId="0" applyNumberFormat="1" applyFont="1" applyFill="1" applyBorder="1"/>
    <xf numFmtId="0" fontId="0" fillId="4" borderId="8" xfId="0" applyFill="1" applyBorder="1"/>
    <xf numFmtId="46" fontId="0" fillId="0" borderId="1" xfId="0" applyNumberFormat="1" applyBorder="1"/>
    <xf numFmtId="0" fontId="0" fillId="2" borderId="2" xfId="0" applyFill="1" applyBorder="1"/>
    <xf numFmtId="14" fontId="0" fillId="2" borderId="7" xfId="0" applyNumberFormat="1" applyFill="1" applyBorder="1"/>
    <xf numFmtId="164" fontId="0" fillId="0" borderId="6" xfId="0" applyNumberFormat="1" applyBorder="1"/>
    <xf numFmtId="2" fontId="3" fillId="12" borderId="0" xfId="0" applyNumberFormat="1" applyFont="1" applyFill="1"/>
    <xf numFmtId="2" fontId="3" fillId="11" borderId="0" xfId="0" applyNumberFormat="1" applyFont="1" applyFill="1"/>
    <xf numFmtId="164" fontId="0" fillId="14" borderId="0" xfId="0" applyNumberFormat="1" applyFill="1"/>
    <xf numFmtId="0" fontId="0" fillId="14" borderId="0" xfId="0" applyFill="1"/>
    <xf numFmtId="0" fontId="0" fillId="0" borderId="12" xfId="0" applyBorder="1"/>
    <xf numFmtId="0" fontId="0" fillId="0" borderId="13" xfId="0" applyBorder="1"/>
    <xf numFmtId="0" fontId="0" fillId="0" borderId="16" xfId="0" applyBorder="1"/>
    <xf numFmtId="0" fontId="0" fillId="0" borderId="17" xfId="0" applyBorder="1"/>
    <xf numFmtId="0" fontId="0" fillId="0" borderId="27" xfId="0" applyBorder="1"/>
    <xf numFmtId="164" fontId="0" fillId="0" borderId="27" xfId="0" applyNumberFormat="1" applyBorder="1"/>
    <xf numFmtId="0" fontId="3" fillId="7" borderId="6" xfId="0" applyFont="1" applyFill="1" applyBorder="1"/>
    <xf numFmtId="14" fontId="3" fillId="7" borderId="0" xfId="0" applyNumberFormat="1" applyFont="1" applyFill="1"/>
    <xf numFmtId="0" fontId="0" fillId="13" borderId="6" xfId="0" applyFill="1" applyBorder="1"/>
    <xf numFmtId="0" fontId="0" fillId="10" borderId="6" xfId="0" applyFill="1" applyBorder="1"/>
    <xf numFmtId="0" fontId="0" fillId="0" borderId="0" xfId="0" applyAlignment="1">
      <alignment horizontal="right"/>
    </xf>
  </cellXfs>
  <cellStyles count="1">
    <cellStyle name="Normal" xfId="0" builtinId="0"/>
  </cellStyles>
  <dxfs count="664"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d/mm/yyyy\ h:mm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9"/>
          <bgColor theme="9"/>
        </patternFill>
      </fill>
    </dxf>
    <dxf>
      <alignment horizontal="left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left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left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alignment horizontal="left"/>
    </dxf>
    <dxf>
      <alignment horizontal="left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B7B7"/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2.xml"/><Relationship Id="rId27" Type="http://schemas.openxmlformats.org/officeDocument/2006/relationships/calcChain" Target="calcChain.xml"/><Relationship Id="rId30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[WomensRaceResults.xlsm]500m TT Dashboard!PivotTable20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'500m TT Dashboard'!$B$9:$B$12</c:f>
              <c:strCache>
                <c:ptCount val="1"/>
                <c:pt idx="0">
                  <c:v>2018 - Berlin - F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Dashboard'!$B$13:$B$16</c:f>
              <c:numCache>
                <c:formatCode>General</c:formatCode>
                <c:ptCount val="4"/>
                <c:pt idx="0">
                  <c:v>11.958</c:v>
                </c:pt>
                <c:pt idx="1">
                  <c:v>7.5359999999999996</c:v>
                </c:pt>
                <c:pt idx="2">
                  <c:v>7.3189999999999991</c:v>
                </c:pt>
                <c:pt idx="3">
                  <c:v>7.5770000000000017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77-48B3-BE5F-7140D107ACED}"/>
            </c:ext>
          </c:extLst>
        </c:ser>
        <c:ser>
          <c:idx val="1"/>
          <c:order val="1"/>
          <c:tx>
            <c:strRef>
              <c:f>'500m TT Dashboard'!$C$9:$C$12</c:f>
              <c:strCache>
                <c:ptCount val="1"/>
                <c:pt idx="0">
                  <c:v>2018 - Berlin - Q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Dashboard'!$C$13:$C$16</c:f>
              <c:numCache>
                <c:formatCode>General</c:formatCode>
                <c:ptCount val="4"/>
                <c:pt idx="0">
                  <c:v>12.079000000000001</c:v>
                </c:pt>
                <c:pt idx="1">
                  <c:v>7.5509999999999984</c:v>
                </c:pt>
                <c:pt idx="2">
                  <c:v>7.3260000000000005</c:v>
                </c:pt>
                <c:pt idx="3">
                  <c:v>7.477999999999998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5-7677-48B3-BE5F-7140D107ACED}"/>
            </c:ext>
          </c:extLst>
        </c:ser>
        <c:ser>
          <c:idx val="2"/>
          <c:order val="2"/>
          <c:tx>
            <c:strRef>
              <c:f>'500m TT Dashboard'!$D$9:$D$12</c:f>
              <c:strCache>
                <c:ptCount val="1"/>
                <c:pt idx="0">
                  <c:v>2019 - Pruszkow - F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Dashboard'!$D$13:$D$16</c:f>
              <c:numCache>
                <c:formatCode>General</c:formatCode>
                <c:ptCount val="4"/>
                <c:pt idx="0">
                  <c:v>11.829000000000001</c:v>
                </c:pt>
                <c:pt idx="1">
                  <c:v>7.5139999999999993</c:v>
                </c:pt>
                <c:pt idx="2">
                  <c:v>7.3060000000000009</c:v>
                </c:pt>
                <c:pt idx="3">
                  <c:v>7.597999999999999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6-7677-48B3-BE5F-7140D107ACED}"/>
            </c:ext>
          </c:extLst>
        </c:ser>
        <c:ser>
          <c:idx val="3"/>
          <c:order val="3"/>
          <c:tx>
            <c:strRef>
              <c:f>'500m TT Dashboard'!$E$9:$E$12</c:f>
              <c:strCache>
                <c:ptCount val="1"/>
                <c:pt idx="0">
                  <c:v>2019 - Pruszkow - Q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Dashboard'!$E$13:$E$16</c:f>
              <c:numCache>
                <c:formatCode>General</c:formatCode>
                <c:ptCount val="4"/>
                <c:pt idx="0">
                  <c:v>11.792</c:v>
                </c:pt>
                <c:pt idx="1">
                  <c:v>7.4870000000000001</c:v>
                </c:pt>
                <c:pt idx="2">
                  <c:v>7.3039999999999985</c:v>
                </c:pt>
                <c:pt idx="3">
                  <c:v>7.544000000000004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7-7677-48B3-BE5F-7140D107ACED}"/>
            </c:ext>
          </c:extLst>
        </c:ser>
        <c:ser>
          <c:idx val="4"/>
          <c:order val="4"/>
          <c:tx>
            <c:strRef>
              <c:f>'500m TT Dashboard'!$F$9:$F$12</c:f>
              <c:strCache>
                <c:ptCount val="1"/>
                <c:pt idx="0">
                  <c:v>2020 - Berlin - F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Dashboard'!$F$13:$F$16</c:f>
              <c:numCache>
                <c:formatCode>General</c:formatCode>
                <c:ptCount val="4"/>
                <c:pt idx="0">
                  <c:v>11.395</c:v>
                </c:pt>
                <c:pt idx="1">
                  <c:v>7.3109999999999999</c:v>
                </c:pt>
                <c:pt idx="2">
                  <c:v>7.1219999999999999</c:v>
                </c:pt>
                <c:pt idx="3">
                  <c:v>7.343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8-7677-48B3-BE5F-7140D107ACED}"/>
            </c:ext>
          </c:extLst>
        </c:ser>
        <c:ser>
          <c:idx val="5"/>
          <c:order val="5"/>
          <c:tx>
            <c:strRef>
              <c:f>'500m TT Dashboard'!$G$9:$G$12</c:f>
              <c:strCache>
                <c:ptCount val="1"/>
                <c:pt idx="0">
                  <c:v>2020 - Berlin - Q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Dashboard'!$G$13:$G$16</c:f>
              <c:numCache>
                <c:formatCode>General</c:formatCode>
                <c:ptCount val="4"/>
                <c:pt idx="0">
                  <c:v>11.598000000000001</c:v>
                </c:pt>
                <c:pt idx="1">
                  <c:v>7.3289999999999988</c:v>
                </c:pt>
                <c:pt idx="2">
                  <c:v>7.1410000000000018</c:v>
                </c:pt>
                <c:pt idx="3">
                  <c:v>7.3419999999999952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9-7677-48B3-BE5F-7140D107ACED}"/>
            </c:ext>
          </c:extLst>
        </c:ser>
        <c:ser>
          <c:idx val="6"/>
          <c:order val="6"/>
          <c:tx>
            <c:strRef>
              <c:f>'500m TT Dashboard'!$H$9:$H$12</c:f>
              <c:strCache>
                <c:ptCount val="1"/>
                <c:pt idx="0">
                  <c:v>2021 - Roubaix - F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Dashboard'!$H$13:$H$16</c:f>
              <c:numCache>
                <c:formatCode>General</c:formatCode>
                <c:ptCount val="4"/>
                <c:pt idx="0">
                  <c:v>11.635999999999999</c:v>
                </c:pt>
                <c:pt idx="1">
                  <c:v>7.3160000000000025</c:v>
                </c:pt>
                <c:pt idx="2">
                  <c:v>7.1069999999999993</c:v>
                </c:pt>
                <c:pt idx="3">
                  <c:v>7.2409999999999961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A-7677-48B3-BE5F-7140D107ACED}"/>
            </c:ext>
          </c:extLst>
        </c:ser>
        <c:ser>
          <c:idx val="7"/>
          <c:order val="7"/>
          <c:tx>
            <c:strRef>
              <c:f>'500m TT Dashboard'!$I$9:$I$12</c:f>
              <c:strCache>
                <c:ptCount val="1"/>
                <c:pt idx="0">
                  <c:v>2021 - Roubaix - Q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Dashboard'!$I$13:$I$16</c:f>
              <c:numCache>
                <c:formatCode>General</c:formatCode>
                <c:ptCount val="4"/>
                <c:pt idx="0">
                  <c:v>11.682</c:v>
                </c:pt>
                <c:pt idx="1">
                  <c:v>7.3510000000000009</c:v>
                </c:pt>
                <c:pt idx="2">
                  <c:v>7.0969999999999978</c:v>
                </c:pt>
                <c:pt idx="3">
                  <c:v>7.2440000000000033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B-7677-48B3-BE5F-7140D107ACED}"/>
            </c:ext>
          </c:extLst>
        </c:ser>
        <c:ser>
          <c:idx val="8"/>
          <c:order val="8"/>
          <c:tx>
            <c:strRef>
              <c:f>'500m TT Dashboard'!$J$9:$J$12</c:f>
              <c:strCache>
                <c:ptCount val="1"/>
                <c:pt idx="0">
                  <c:v>2021 - Hong Kong - F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Dashboard'!$J$13:$J$16</c:f>
              <c:numCache>
                <c:formatCode>General</c:formatCode>
                <c:ptCount val="4"/>
                <c:pt idx="0">
                  <c:v>11.708</c:v>
                </c:pt>
                <c:pt idx="1">
                  <c:v>7.4880000000000013</c:v>
                </c:pt>
                <c:pt idx="2">
                  <c:v>7.3059999999999974</c:v>
                </c:pt>
                <c:pt idx="3">
                  <c:v>7.52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C-7677-48B3-BE5F-7140D107ACED}"/>
            </c:ext>
          </c:extLst>
        </c:ser>
        <c:ser>
          <c:idx val="9"/>
          <c:order val="9"/>
          <c:tx>
            <c:strRef>
              <c:f>'500m TT Dashboard'!$K$9:$K$12</c:f>
              <c:strCache>
                <c:ptCount val="1"/>
                <c:pt idx="0">
                  <c:v>2021 - Hong Kong - Q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Dashboard'!$K$13:$K$16</c:f>
              <c:numCache>
                <c:formatCode>General</c:formatCode>
                <c:ptCount val="4"/>
                <c:pt idx="0">
                  <c:v>11.872999999999999</c:v>
                </c:pt>
                <c:pt idx="1">
                  <c:v>7.4860000000000024</c:v>
                </c:pt>
                <c:pt idx="2">
                  <c:v>7.2679999999999971</c:v>
                </c:pt>
                <c:pt idx="3">
                  <c:v>7.4670000000000023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D-7677-48B3-BE5F-7140D107ACED}"/>
            </c:ext>
          </c:extLst>
        </c:ser>
        <c:ser>
          <c:idx val="10"/>
          <c:order val="10"/>
          <c:tx>
            <c:strRef>
              <c:f>'500m TT Dashboard'!$L$9:$L$12</c:f>
              <c:strCache>
                <c:ptCount val="1"/>
                <c:pt idx="0">
                  <c:v>2022 - Paris - Q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Dashboard'!$L$13:$L$16</c:f>
              <c:numCache>
                <c:formatCode>General</c:formatCode>
                <c:ptCount val="4"/>
                <c:pt idx="0">
                  <c:v>12.457000000000001</c:v>
                </c:pt>
                <c:pt idx="1">
                  <c:v>7.291999999999998</c:v>
                </c:pt>
                <c:pt idx="2">
                  <c:v>7.1180000000000021</c:v>
                </c:pt>
                <c:pt idx="3">
                  <c:v>7.4340000000000011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E-7677-48B3-BE5F-7140D107ACED}"/>
            </c:ext>
          </c:extLst>
        </c:ser>
        <c:ser>
          <c:idx val="11"/>
          <c:order val="11"/>
          <c:tx>
            <c:strRef>
              <c:f>'500m TT Dashboard'!$M$9:$M$12</c:f>
              <c:strCache>
                <c:ptCount val="1"/>
                <c:pt idx="0">
                  <c:v>2022 - Milton - F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Dashboard'!$M$13:$M$16</c:f>
              <c:numCache>
                <c:formatCode>General</c:formatCode>
                <c:ptCount val="4"/>
                <c:pt idx="0">
                  <c:v>11.896000000000001</c:v>
                </c:pt>
                <c:pt idx="1">
                  <c:v>7.3729999999999976</c:v>
                </c:pt>
                <c:pt idx="2">
                  <c:v>7.1140000000000008</c:v>
                </c:pt>
                <c:pt idx="3">
                  <c:v>7.3050000000000033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4F-7677-48B3-BE5F-7140D107ACED}"/>
            </c:ext>
          </c:extLst>
        </c:ser>
        <c:ser>
          <c:idx val="12"/>
          <c:order val="12"/>
          <c:tx>
            <c:strRef>
              <c:f>'500m TT Dashboard'!$N$9:$N$12</c:f>
              <c:strCache>
                <c:ptCount val="1"/>
                <c:pt idx="0">
                  <c:v>2022 - Milton - Q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Dashboard'!$N$13:$N$16</c:f>
              <c:numCache>
                <c:formatCode>General</c:formatCode>
                <c:ptCount val="4"/>
                <c:pt idx="0">
                  <c:v>11.875999999999999</c:v>
                </c:pt>
                <c:pt idx="1">
                  <c:v>7.3940000000000001</c:v>
                </c:pt>
                <c:pt idx="2">
                  <c:v>7.2100000000000009</c:v>
                </c:pt>
                <c:pt idx="3">
                  <c:v>7.4009999999999998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0-7677-48B3-BE5F-7140D107ACED}"/>
            </c:ext>
          </c:extLst>
        </c:ser>
        <c:ser>
          <c:idx val="13"/>
          <c:order val="13"/>
          <c:tx>
            <c:strRef>
              <c:f>'500m TT Dashboard'!$O$9:$O$12</c:f>
              <c:strCache>
                <c:ptCount val="1"/>
                <c:pt idx="0">
                  <c:v>2022 - Glasgow - F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Dashboard'!$O$13:$O$16</c:f>
              <c:numCache>
                <c:formatCode>General</c:formatCode>
                <c:ptCount val="4"/>
                <c:pt idx="0">
                  <c:v>11.94</c:v>
                </c:pt>
                <c:pt idx="1">
                  <c:v>7.3710000000000004</c:v>
                </c:pt>
                <c:pt idx="2">
                  <c:v>7.1700000000000017</c:v>
                </c:pt>
                <c:pt idx="3">
                  <c:v>7.3699999999999974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1-7677-48B3-BE5F-7140D107ACED}"/>
            </c:ext>
          </c:extLst>
        </c:ser>
        <c:ser>
          <c:idx val="14"/>
          <c:order val="14"/>
          <c:tx>
            <c:strRef>
              <c:f>'500m TT Dashboard'!$P$9:$P$12</c:f>
              <c:strCache>
                <c:ptCount val="1"/>
                <c:pt idx="0">
                  <c:v>2022 - Glasgow - Q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'500m TT Dashboard'!$A$13:$A$16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Dashboard'!$P$13:$P$16</c:f>
              <c:numCache>
                <c:formatCode>General</c:formatCode>
                <c:ptCount val="4"/>
                <c:pt idx="0">
                  <c:v>12.031000000000001</c:v>
                </c:pt>
                <c:pt idx="1">
                  <c:v>7.35</c:v>
                </c:pt>
                <c:pt idx="2">
                  <c:v>7.1009999999999991</c:v>
                </c:pt>
                <c:pt idx="3">
                  <c:v>7.2920000000000016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52-7677-48B3-BE5F-7140D107AC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9325375"/>
        <c:axId val="1019314975"/>
      </c:lineChart>
      <c:catAx>
        <c:axId val="1019325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314975"/>
        <c:crosses val="autoZero"/>
        <c:auto val="1"/>
        <c:lblAlgn val="ctr"/>
        <c:lblOffset val="100"/>
        <c:noMultiLvlLbl val="0"/>
      </c:catAx>
      <c:valAx>
        <c:axId val="1019314975"/>
        <c:scaling>
          <c:orientation val="minMax"/>
          <c:max val="13"/>
          <c:min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93253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[WomensRaceResults.xlsm]500m TT Dashboard!PivotTable23</c:name>
    <c:fmtId val="2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'500m TT Dashboard'!$B$43:$B$46</c:f>
              <c:strCache>
                <c:ptCount val="1"/>
                <c:pt idx="0">
                  <c:v>Roubaix - 2021 - F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Dashboard'!$B$47:$B$50</c:f>
              <c:numCache>
                <c:formatCode>General</c:formatCode>
                <c:ptCount val="4"/>
                <c:pt idx="0">
                  <c:v>11.635999999999999</c:v>
                </c:pt>
                <c:pt idx="1">
                  <c:v>18.952000000000002</c:v>
                </c:pt>
                <c:pt idx="2">
                  <c:v>26.059000000000001</c:v>
                </c:pt>
                <c:pt idx="3">
                  <c:v>33.299999999999997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DA-458C-AD9D-D2C3EECA9B7E}"/>
            </c:ext>
          </c:extLst>
        </c:ser>
        <c:ser>
          <c:idx val="1"/>
          <c:order val="1"/>
          <c:tx>
            <c:strRef>
              <c:f>'500m TT Dashboard'!$C$43:$C$46</c:f>
              <c:strCache>
                <c:ptCount val="1"/>
                <c:pt idx="0">
                  <c:v>Roubaix - 2021 - Q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Dashboard'!$C$47:$C$50</c:f>
              <c:numCache>
                <c:formatCode>General</c:formatCode>
                <c:ptCount val="4"/>
                <c:pt idx="0">
                  <c:v>11.682</c:v>
                </c:pt>
                <c:pt idx="1">
                  <c:v>19.033000000000001</c:v>
                </c:pt>
                <c:pt idx="2">
                  <c:v>26.13</c:v>
                </c:pt>
                <c:pt idx="3">
                  <c:v>33.374000000000002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DA-458C-AD9D-D2C3EECA9B7E}"/>
            </c:ext>
          </c:extLst>
        </c:ser>
        <c:ser>
          <c:idx val="2"/>
          <c:order val="2"/>
          <c:tx>
            <c:strRef>
              <c:f>'500m TT Dashboard'!$D$43:$D$46</c:f>
              <c:strCache>
                <c:ptCount val="1"/>
                <c:pt idx="0">
                  <c:v>Pruszkow - 2019 - F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Dashboard'!$D$47:$D$50</c:f>
              <c:numCache>
                <c:formatCode>General</c:formatCode>
                <c:ptCount val="4"/>
                <c:pt idx="0">
                  <c:v>11.829000000000001</c:v>
                </c:pt>
                <c:pt idx="1">
                  <c:v>19.343</c:v>
                </c:pt>
                <c:pt idx="2">
                  <c:v>26.649000000000001</c:v>
                </c:pt>
                <c:pt idx="3">
                  <c:v>34.247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DA-458C-AD9D-D2C3EECA9B7E}"/>
            </c:ext>
          </c:extLst>
        </c:ser>
        <c:ser>
          <c:idx val="3"/>
          <c:order val="3"/>
          <c:tx>
            <c:strRef>
              <c:f>'500m TT Dashboard'!$E$43:$E$46</c:f>
              <c:strCache>
                <c:ptCount val="1"/>
                <c:pt idx="0">
                  <c:v>Pruszkow - 2019 - Q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Dashboard'!$E$47:$E$50</c:f>
              <c:numCache>
                <c:formatCode>General</c:formatCode>
                <c:ptCount val="4"/>
                <c:pt idx="0">
                  <c:v>11.792</c:v>
                </c:pt>
                <c:pt idx="1">
                  <c:v>19.279</c:v>
                </c:pt>
                <c:pt idx="2">
                  <c:v>26.582999999999998</c:v>
                </c:pt>
                <c:pt idx="3">
                  <c:v>34.127000000000002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DA-458C-AD9D-D2C3EECA9B7E}"/>
            </c:ext>
          </c:extLst>
        </c:ser>
        <c:ser>
          <c:idx val="4"/>
          <c:order val="4"/>
          <c:tx>
            <c:strRef>
              <c:f>'500m TT Dashboard'!$F$43:$F$46</c:f>
              <c:strCache>
                <c:ptCount val="1"/>
                <c:pt idx="0">
                  <c:v>Paris - 2022 - Q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Dashboard'!$F$47:$F$50</c:f>
              <c:numCache>
                <c:formatCode>General</c:formatCode>
                <c:ptCount val="4"/>
                <c:pt idx="0">
                  <c:v>12.457000000000001</c:v>
                </c:pt>
                <c:pt idx="1">
                  <c:v>19.748999999999999</c:v>
                </c:pt>
                <c:pt idx="2">
                  <c:v>26.867000000000001</c:v>
                </c:pt>
                <c:pt idx="3">
                  <c:v>34.301000000000002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FDA-458C-AD9D-D2C3EECA9B7E}"/>
            </c:ext>
          </c:extLst>
        </c:ser>
        <c:ser>
          <c:idx val="5"/>
          <c:order val="5"/>
          <c:tx>
            <c:strRef>
              <c:f>'500m TT Dashboard'!$G$43:$G$46</c:f>
              <c:strCache>
                <c:ptCount val="1"/>
                <c:pt idx="0">
                  <c:v>Milton - 2022 - F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Dashboard'!$G$47:$G$50</c:f>
              <c:numCache>
                <c:formatCode>General</c:formatCode>
                <c:ptCount val="4"/>
                <c:pt idx="0">
                  <c:v>11.896000000000001</c:v>
                </c:pt>
                <c:pt idx="1">
                  <c:v>19.268999999999998</c:v>
                </c:pt>
                <c:pt idx="2">
                  <c:v>26.382999999999999</c:v>
                </c:pt>
                <c:pt idx="3">
                  <c:v>33.688000000000002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FDA-458C-AD9D-D2C3EECA9B7E}"/>
            </c:ext>
          </c:extLst>
        </c:ser>
        <c:ser>
          <c:idx val="6"/>
          <c:order val="6"/>
          <c:tx>
            <c:strRef>
              <c:f>'500m TT Dashboard'!$H$43:$H$46</c:f>
              <c:strCache>
                <c:ptCount val="1"/>
                <c:pt idx="0">
                  <c:v>Milton - 2022 - Q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Dashboard'!$H$47:$H$50</c:f>
              <c:numCache>
                <c:formatCode>General</c:formatCode>
                <c:ptCount val="4"/>
                <c:pt idx="0">
                  <c:v>11.875999999999999</c:v>
                </c:pt>
                <c:pt idx="1">
                  <c:v>19.27</c:v>
                </c:pt>
                <c:pt idx="2">
                  <c:v>26.48</c:v>
                </c:pt>
                <c:pt idx="3">
                  <c:v>33.881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FDA-458C-AD9D-D2C3EECA9B7E}"/>
            </c:ext>
          </c:extLst>
        </c:ser>
        <c:ser>
          <c:idx val="7"/>
          <c:order val="7"/>
          <c:tx>
            <c:strRef>
              <c:f>'500m TT Dashboard'!$I$43:$I$46</c:f>
              <c:strCache>
                <c:ptCount val="1"/>
                <c:pt idx="0">
                  <c:v>Hong Kong - 2021 - F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Dashboard'!$I$47:$I$50</c:f>
              <c:numCache>
                <c:formatCode>General</c:formatCode>
                <c:ptCount val="4"/>
                <c:pt idx="0">
                  <c:v>11.708</c:v>
                </c:pt>
                <c:pt idx="1">
                  <c:v>19.196000000000002</c:v>
                </c:pt>
                <c:pt idx="2">
                  <c:v>26.501999999999999</c:v>
                </c:pt>
                <c:pt idx="3">
                  <c:v>34.021999999999998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FDA-458C-AD9D-D2C3EECA9B7E}"/>
            </c:ext>
          </c:extLst>
        </c:ser>
        <c:ser>
          <c:idx val="8"/>
          <c:order val="8"/>
          <c:tx>
            <c:strRef>
              <c:f>'500m TT Dashboard'!$J$43:$J$46</c:f>
              <c:strCache>
                <c:ptCount val="1"/>
                <c:pt idx="0">
                  <c:v>Hong Kong - 2021 - Q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Dashboard'!$J$47:$J$50</c:f>
              <c:numCache>
                <c:formatCode>General</c:formatCode>
                <c:ptCount val="4"/>
                <c:pt idx="0">
                  <c:v>11.872999999999999</c:v>
                </c:pt>
                <c:pt idx="1">
                  <c:v>19.359000000000002</c:v>
                </c:pt>
                <c:pt idx="2">
                  <c:v>26.626999999999999</c:v>
                </c:pt>
                <c:pt idx="3">
                  <c:v>34.094000000000001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FDA-458C-AD9D-D2C3EECA9B7E}"/>
            </c:ext>
          </c:extLst>
        </c:ser>
        <c:ser>
          <c:idx val="9"/>
          <c:order val="9"/>
          <c:tx>
            <c:strRef>
              <c:f>'500m TT Dashboard'!$K$43:$K$46</c:f>
              <c:strCache>
                <c:ptCount val="1"/>
                <c:pt idx="0">
                  <c:v>Glasgow - 2022 - F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Dashboard'!$K$47:$K$50</c:f>
              <c:numCache>
                <c:formatCode>General</c:formatCode>
                <c:ptCount val="4"/>
                <c:pt idx="0">
                  <c:v>11.94</c:v>
                </c:pt>
                <c:pt idx="1">
                  <c:v>19.311</c:v>
                </c:pt>
                <c:pt idx="2">
                  <c:v>26.481000000000002</c:v>
                </c:pt>
                <c:pt idx="3">
                  <c:v>33.850999999999999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FDA-458C-AD9D-D2C3EECA9B7E}"/>
            </c:ext>
          </c:extLst>
        </c:ser>
        <c:ser>
          <c:idx val="10"/>
          <c:order val="10"/>
          <c:tx>
            <c:strRef>
              <c:f>'500m TT Dashboard'!$L$43:$L$46</c:f>
              <c:strCache>
                <c:ptCount val="1"/>
                <c:pt idx="0">
                  <c:v>Glasgow - 2022 - Q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Dashboard'!$L$47:$L$50</c:f>
              <c:numCache>
                <c:formatCode>General</c:formatCode>
                <c:ptCount val="4"/>
                <c:pt idx="0">
                  <c:v>12.031000000000001</c:v>
                </c:pt>
                <c:pt idx="1">
                  <c:v>19.381</c:v>
                </c:pt>
                <c:pt idx="2">
                  <c:v>26.481999999999999</c:v>
                </c:pt>
                <c:pt idx="3">
                  <c:v>33.774000000000001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FDA-458C-AD9D-D2C3EECA9B7E}"/>
            </c:ext>
          </c:extLst>
        </c:ser>
        <c:ser>
          <c:idx val="11"/>
          <c:order val="11"/>
          <c:tx>
            <c:strRef>
              <c:f>'500m TT Dashboard'!$M$43:$M$46</c:f>
              <c:strCache>
                <c:ptCount val="1"/>
                <c:pt idx="0">
                  <c:v>Berlin - 2018 - F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Dashboard'!$M$47:$M$50</c:f>
              <c:numCache>
                <c:formatCode>General</c:formatCode>
                <c:ptCount val="4"/>
                <c:pt idx="0">
                  <c:v>11.958</c:v>
                </c:pt>
                <c:pt idx="1">
                  <c:v>19.494</c:v>
                </c:pt>
                <c:pt idx="2">
                  <c:v>26.812999999999999</c:v>
                </c:pt>
                <c:pt idx="3">
                  <c:v>34.39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FDA-458C-AD9D-D2C3EECA9B7E}"/>
            </c:ext>
          </c:extLst>
        </c:ser>
        <c:ser>
          <c:idx val="12"/>
          <c:order val="12"/>
          <c:tx>
            <c:strRef>
              <c:f>'500m TT Dashboard'!$N$43:$N$46</c:f>
              <c:strCache>
                <c:ptCount val="1"/>
                <c:pt idx="0">
                  <c:v>Berlin - 2018 - Q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Dashboard'!$N$47:$N$50</c:f>
              <c:numCache>
                <c:formatCode>General</c:formatCode>
                <c:ptCount val="4"/>
                <c:pt idx="0">
                  <c:v>12.079000000000001</c:v>
                </c:pt>
                <c:pt idx="1">
                  <c:v>19.63</c:v>
                </c:pt>
                <c:pt idx="2">
                  <c:v>26.956</c:v>
                </c:pt>
                <c:pt idx="3">
                  <c:v>34.433999999999997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6FDA-458C-AD9D-D2C3EECA9B7E}"/>
            </c:ext>
          </c:extLst>
        </c:ser>
        <c:ser>
          <c:idx val="13"/>
          <c:order val="13"/>
          <c:tx>
            <c:strRef>
              <c:f>'500m TT Dashboard'!$O$43:$O$46</c:f>
              <c:strCache>
                <c:ptCount val="1"/>
                <c:pt idx="0">
                  <c:v>Berlin - 2020 - F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Dashboard'!$O$47:$O$50</c:f>
              <c:numCache>
                <c:formatCode>General</c:formatCode>
                <c:ptCount val="4"/>
                <c:pt idx="0">
                  <c:v>11.395</c:v>
                </c:pt>
                <c:pt idx="1">
                  <c:v>18.706</c:v>
                </c:pt>
                <c:pt idx="2">
                  <c:v>25.827999999999999</c:v>
                </c:pt>
                <c:pt idx="3">
                  <c:v>33.170999999999999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6FDA-458C-AD9D-D2C3EECA9B7E}"/>
            </c:ext>
          </c:extLst>
        </c:ser>
        <c:ser>
          <c:idx val="14"/>
          <c:order val="14"/>
          <c:tx>
            <c:strRef>
              <c:f>'500m TT Dashboard'!$P$43:$P$46</c:f>
              <c:strCache>
                <c:ptCount val="1"/>
                <c:pt idx="0">
                  <c:v>Berlin - 2020 - Q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cat>
            <c:strRef>
              <c:f>'500m TT Dashboard'!$A$47:$A$50</c:f>
              <c:strCache>
                <c:ptCount val="4"/>
                <c:pt idx="0">
                  <c:v>125m</c:v>
                </c:pt>
                <c:pt idx="1">
                  <c:v>250m</c:v>
                </c:pt>
                <c:pt idx="2">
                  <c:v>375m</c:v>
                </c:pt>
                <c:pt idx="3">
                  <c:v>500m</c:v>
                </c:pt>
              </c:strCache>
            </c:strRef>
          </c:cat>
          <c:val>
            <c:numRef>
              <c:f>'500m TT Dashboard'!$P$47:$P$50</c:f>
              <c:numCache>
                <c:formatCode>General</c:formatCode>
                <c:ptCount val="4"/>
                <c:pt idx="0">
                  <c:v>11.598000000000001</c:v>
                </c:pt>
                <c:pt idx="1">
                  <c:v>18.927</c:v>
                </c:pt>
                <c:pt idx="2">
                  <c:v>26.068000000000001</c:v>
                </c:pt>
                <c:pt idx="3">
                  <c:v>33.409999999999997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6FDA-458C-AD9D-D2C3EECA9B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5386111"/>
        <c:axId val="1305375711"/>
      </c:lineChart>
      <c:catAx>
        <c:axId val="13053861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375711"/>
        <c:crosses val="autoZero"/>
        <c:auto val="1"/>
        <c:lblAlgn val="ctr"/>
        <c:lblOffset val="100"/>
        <c:noMultiLvlLbl val="0"/>
      </c:catAx>
      <c:valAx>
        <c:axId val="1305375711"/>
        <c:scaling>
          <c:orientation val="minMax"/>
          <c:max val="37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53861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[WomensRaceResults.xlsm]500m TT Dashboard!PivotTable24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'500m TT Dashboard'!$B$85:$B$86</c:f>
              <c:strCache>
                <c:ptCount val="1"/>
                <c:pt idx="0">
                  <c:v>125m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'500m TT Dashboard'!$A$87:$A$94</c:f>
              <c:strCache>
                <c:ptCount val="8"/>
                <c:pt idx="0">
                  <c:v>21.73</c:v>
                </c:pt>
                <c:pt idx="1">
                  <c:v>21.98</c:v>
                </c:pt>
                <c:pt idx="2">
                  <c:v>22.97</c:v>
                </c:pt>
                <c:pt idx="3">
                  <c:v>24.18</c:v>
                </c:pt>
                <c:pt idx="4">
                  <c:v>24.62</c:v>
                </c:pt>
                <c:pt idx="5">
                  <c:v>25.12</c:v>
                </c:pt>
                <c:pt idx="6">
                  <c:v>25.18</c:v>
                </c:pt>
                <c:pt idx="7">
                  <c:v>25.60</c:v>
                </c:pt>
              </c:strCache>
            </c:strRef>
          </c:cat>
          <c:val>
            <c:numRef>
              <c:f>'500m TT Dashboard'!$B$87:$B$94</c:f>
              <c:numCache>
                <c:formatCode>General</c:formatCode>
                <c:ptCount val="8"/>
                <c:pt idx="0">
                  <c:v>11.958</c:v>
                </c:pt>
                <c:pt idx="1">
                  <c:v>11.792</c:v>
                </c:pt>
                <c:pt idx="2">
                  <c:v>11.395</c:v>
                </c:pt>
                <c:pt idx="3">
                  <c:v>11.708</c:v>
                </c:pt>
                <c:pt idx="4">
                  <c:v>11.635999999999999</c:v>
                </c:pt>
                <c:pt idx="5">
                  <c:v>11.94</c:v>
                </c:pt>
                <c:pt idx="6">
                  <c:v>11.875999999999999</c:v>
                </c:pt>
                <c:pt idx="7">
                  <c:v>12.457000000000001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19-4DD9-90C8-72FC19AD90BF}"/>
            </c:ext>
          </c:extLst>
        </c:ser>
        <c:ser>
          <c:idx val="1"/>
          <c:order val="1"/>
          <c:tx>
            <c:strRef>
              <c:f>'500m TT Dashboard'!$C$85:$C$86</c:f>
              <c:strCache>
                <c:ptCount val="1"/>
                <c:pt idx="0">
                  <c:v>500m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'500m TT Dashboard'!$A$87:$A$94</c:f>
              <c:strCache>
                <c:ptCount val="8"/>
                <c:pt idx="0">
                  <c:v>21.73</c:v>
                </c:pt>
                <c:pt idx="1">
                  <c:v>21.98</c:v>
                </c:pt>
                <c:pt idx="2">
                  <c:v>22.97</c:v>
                </c:pt>
                <c:pt idx="3">
                  <c:v>24.18</c:v>
                </c:pt>
                <c:pt idx="4">
                  <c:v>24.62</c:v>
                </c:pt>
                <c:pt idx="5">
                  <c:v>25.12</c:v>
                </c:pt>
                <c:pt idx="6">
                  <c:v>25.18</c:v>
                </c:pt>
                <c:pt idx="7">
                  <c:v>25.60</c:v>
                </c:pt>
              </c:strCache>
            </c:strRef>
          </c:cat>
          <c:val>
            <c:numRef>
              <c:f>'500m TT Dashboard'!$C$87:$C$94</c:f>
              <c:numCache>
                <c:formatCode>General</c:formatCode>
                <c:ptCount val="8"/>
                <c:pt idx="0">
                  <c:v>34.39</c:v>
                </c:pt>
                <c:pt idx="1">
                  <c:v>34.127000000000002</c:v>
                </c:pt>
                <c:pt idx="2">
                  <c:v>33.170999999999999</c:v>
                </c:pt>
                <c:pt idx="3">
                  <c:v>34.021999999999998</c:v>
                </c:pt>
                <c:pt idx="4">
                  <c:v>33.299999999999997</c:v>
                </c:pt>
                <c:pt idx="5">
                  <c:v>33.774000000000001</c:v>
                </c:pt>
                <c:pt idx="6">
                  <c:v>33.688000000000002</c:v>
                </c:pt>
                <c:pt idx="7">
                  <c:v>34.301000000000002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419-4DD9-90C8-72FC19AD9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1667872"/>
        <c:axId val="1011648320"/>
      </c:lineChart>
      <c:catAx>
        <c:axId val="1011667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2000"/>
                  <a:t>Age</a:t>
                </a:r>
              </a:p>
            </c:rich>
          </c:tx>
          <c:layout>
            <c:manualLayout>
              <c:xMode val="edge"/>
              <c:yMode val="edge"/>
              <c:x val="0.45726922759961497"/>
              <c:y val="0.7176636117707044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1648320"/>
        <c:crosses val="autoZero"/>
        <c:auto val="1"/>
        <c:lblAlgn val="ctr"/>
        <c:lblOffset val="100"/>
        <c:noMultiLvlLbl val="0"/>
      </c:catAx>
      <c:valAx>
        <c:axId val="101164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</a:t>
                </a:r>
                <a:r>
                  <a:rPr lang="en-US" baseline="0"/>
                  <a:t> (s)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1667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[WomensRaceResults.xlsm]500m TT Dashboard!PivotTable22</c:name>
    <c:fmtId val="8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60000"/>
              </a:schemeClr>
            </a:solidFill>
            <a:ln w="9525">
              <a:solidFill>
                <a:schemeClr val="accent3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80000"/>
                <a:lumOff val="20000"/>
              </a:schemeClr>
            </a:solidFill>
            <a:ln w="9525">
              <a:solidFill>
                <a:schemeClr val="accent1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80000"/>
                <a:lumOff val="20000"/>
              </a:schemeClr>
            </a:solidFill>
            <a:ln w="9525">
              <a:solidFill>
                <a:schemeClr val="accent2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80000"/>
                <a:lumOff val="20000"/>
              </a:schemeClr>
            </a:solidFill>
            <a:ln w="9525">
              <a:solidFill>
                <a:schemeClr val="accent3">
                  <a:lumMod val="80000"/>
                  <a:lumOff val="2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'500m TT Dashboard'!$U$26:$U$27</c:f>
              <c:strCache>
                <c:ptCount val="1"/>
                <c:pt idx="0">
                  <c:v>BAYONA PINEDA Martha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Dashboard'!$U$28:$U$31</c:f>
              <c:numCache>
                <c:formatCode>General</c:formatCode>
                <c:ptCount val="4"/>
                <c:pt idx="0">
                  <c:v>11.750999999999999</c:v>
                </c:pt>
                <c:pt idx="1">
                  <c:v>18.98</c:v>
                </c:pt>
                <c:pt idx="2">
                  <c:v>25.85</c:v>
                </c:pt>
                <c:pt idx="3">
                  <c:v>32.951999999999998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1-1B14-40CF-972C-869417E22550}"/>
            </c:ext>
          </c:extLst>
        </c:ser>
        <c:ser>
          <c:idx val="1"/>
          <c:order val="1"/>
          <c:tx>
            <c:strRef>
              <c:f>'500m TT Dashboard'!$V$26:$V$27</c:f>
              <c:strCache>
                <c:ptCount val="1"/>
                <c:pt idx="0">
                  <c:v>GUO Yufang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Dashboard'!$V$28:$V$31</c:f>
              <c:numCache>
                <c:formatCode>General</c:formatCode>
                <c:ptCount val="4"/>
                <c:pt idx="0">
                  <c:v>11.585000000000001</c:v>
                </c:pt>
                <c:pt idx="1">
                  <c:v>18.818000000000001</c:v>
                </c:pt>
                <c:pt idx="2">
                  <c:v>25.702000000000002</c:v>
                </c:pt>
                <c:pt idx="3">
                  <c:v>32.957000000000001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1B14-40CF-972C-869417E22550}"/>
            </c:ext>
          </c:extLst>
        </c:ser>
        <c:ser>
          <c:idx val="2"/>
          <c:order val="2"/>
          <c:tx>
            <c:strRef>
              <c:f>'500m TT Dashboard'!$W$26:$W$27</c:f>
              <c:strCache>
                <c:ptCount val="1"/>
                <c:pt idx="0">
                  <c:v>KOUAME Taky Marie Divine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Dashboard'!$W$28:$W$31</c:f>
              <c:numCache>
                <c:formatCode>General</c:formatCode>
                <c:ptCount val="4"/>
                <c:pt idx="0">
                  <c:v>11.984999999999999</c:v>
                </c:pt>
                <c:pt idx="1">
                  <c:v>19.420000000000002</c:v>
                </c:pt>
                <c:pt idx="2">
                  <c:v>26.622</c:v>
                </c:pt>
                <c:pt idx="3">
                  <c:v>34.018000000000001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1B14-40CF-972C-869417E22550}"/>
            </c:ext>
          </c:extLst>
        </c:ser>
        <c:ser>
          <c:idx val="3"/>
          <c:order val="3"/>
          <c:tx>
            <c:strRef>
              <c:f>'500m TT Dashboard'!$X$26:$X$27</c:f>
              <c:strCache>
                <c:ptCount val="1"/>
                <c:pt idx="0">
                  <c:v>SALAZAR VALLES Jessica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Dashboard'!$X$28:$X$31</c:f>
              <c:numCache>
                <c:formatCode>General</c:formatCode>
                <c:ptCount val="4"/>
                <c:pt idx="0">
                  <c:v>11.981999999999999</c:v>
                </c:pt>
                <c:pt idx="1">
                  <c:v>19.541</c:v>
                </c:pt>
                <c:pt idx="2">
                  <c:v>26.876000000000001</c:v>
                </c:pt>
                <c:pt idx="3">
                  <c:v>34.49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1B14-40CF-972C-869417E22550}"/>
            </c:ext>
          </c:extLst>
        </c:ser>
        <c:ser>
          <c:idx val="4"/>
          <c:order val="4"/>
          <c:tx>
            <c:strRef>
              <c:f>'500m TT Dashboard'!$Y$26:$Y$27</c:f>
              <c:strCache>
                <c:ptCount val="1"/>
                <c:pt idx="0">
                  <c:v>VAN DER PEET Steffie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Dashboard'!$Y$28:$Y$31</c:f>
              <c:numCache>
                <c:formatCode>General</c:formatCode>
                <c:ptCount val="4"/>
                <c:pt idx="0">
                  <c:v>12.332000000000001</c:v>
                </c:pt>
                <c:pt idx="1">
                  <c:v>19.742000000000001</c:v>
                </c:pt>
                <c:pt idx="2">
                  <c:v>26.843</c:v>
                </c:pt>
                <c:pt idx="3">
                  <c:v>34.101999999999997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1B14-40CF-972C-869417E22550}"/>
            </c:ext>
          </c:extLst>
        </c:ser>
        <c:ser>
          <c:idx val="5"/>
          <c:order val="5"/>
          <c:tx>
            <c:strRef>
              <c:f>'500m TT Dashboard'!$Z$26:$Z$27</c:f>
              <c:strCache>
                <c:ptCount val="1"/>
                <c:pt idx="0">
                  <c:v>VAN DER WOUW Hetty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Dashboard'!$Z$28:$Z$31</c:f>
              <c:numCache>
                <c:formatCode>General</c:formatCode>
                <c:ptCount val="4"/>
                <c:pt idx="0">
                  <c:v>12.066000000000001</c:v>
                </c:pt>
                <c:pt idx="1">
                  <c:v>19.489999999999998</c:v>
                </c:pt>
                <c:pt idx="2">
                  <c:v>26.524999999999999</c:v>
                </c:pt>
                <c:pt idx="3">
                  <c:v>33.710999999999999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6-1B14-40CF-972C-869417E22550}"/>
            </c:ext>
          </c:extLst>
        </c:ser>
        <c:ser>
          <c:idx val="6"/>
          <c:order val="6"/>
          <c:tx>
            <c:strRef>
              <c:f>'500m TT Dashboard'!$AA$26:$AA$27</c:f>
              <c:strCache>
                <c:ptCount val="1"/>
                <c:pt idx="0">
                  <c:v>YUAN Liying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Dashboard'!$AA$28:$AA$31</c:f>
              <c:numCache>
                <c:formatCode>General</c:formatCode>
                <c:ptCount val="4"/>
                <c:pt idx="0">
                  <c:v>12.037000000000001</c:v>
                </c:pt>
                <c:pt idx="1">
                  <c:v>19.465</c:v>
                </c:pt>
                <c:pt idx="2">
                  <c:v>26.454999999999998</c:v>
                </c:pt>
                <c:pt idx="3">
                  <c:v>33.539000000000001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7-1B14-40CF-972C-869417E22550}"/>
            </c:ext>
          </c:extLst>
        </c:ser>
        <c:ser>
          <c:idx val="7"/>
          <c:order val="7"/>
          <c:tx>
            <c:strRef>
              <c:f>'500m TT Dashboard'!$AB$26:$AB$27</c:f>
              <c:strCache>
                <c:ptCount val="1"/>
                <c:pt idx="0">
                  <c:v>ZHANG Linyin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Dashboard'!$AB$28:$AB$31</c:f>
              <c:numCache>
                <c:formatCode>General</c:formatCode>
                <c:ptCount val="4"/>
                <c:pt idx="0">
                  <c:v>12.06</c:v>
                </c:pt>
                <c:pt idx="1">
                  <c:v>19.463999999999999</c:v>
                </c:pt>
                <c:pt idx="2">
                  <c:v>26.626999999999999</c:v>
                </c:pt>
                <c:pt idx="3">
                  <c:v>34.073999999999998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8-1B14-40CF-972C-869417E22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4331391"/>
        <c:axId val="804335551"/>
      </c:lineChart>
      <c:catAx>
        <c:axId val="804331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335551"/>
        <c:crosses val="autoZero"/>
        <c:auto val="1"/>
        <c:lblAlgn val="ctr"/>
        <c:lblOffset val="100"/>
        <c:noMultiLvlLbl val="0"/>
      </c:catAx>
      <c:valAx>
        <c:axId val="804335551"/>
        <c:scaling>
          <c:orientation val="minMax"/>
          <c:max val="38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331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[WomensRaceResults.xlsm]500m TT Dashboard!PivotTable26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'500m TT Dashboard'!$B$112:$B$113</c:f>
              <c:strCache>
                <c:ptCount val="1"/>
                <c:pt idx="0">
                  <c:v>500m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'500m TT Dashboard'!$A$114:$A$141</c:f>
              <c:multiLvlStrCache>
                <c:ptCount val="15"/>
                <c:lvl>
                  <c:pt idx="0">
                    <c:v>F</c:v>
                  </c:pt>
                  <c:pt idx="1">
                    <c:v>Q</c:v>
                  </c:pt>
                  <c:pt idx="2">
                    <c:v>F</c:v>
                  </c:pt>
                  <c:pt idx="3">
                    <c:v>Q</c:v>
                  </c:pt>
                  <c:pt idx="4">
                    <c:v>F</c:v>
                  </c:pt>
                  <c:pt idx="5">
                    <c:v>Q</c:v>
                  </c:pt>
                  <c:pt idx="6">
                    <c:v>F</c:v>
                  </c:pt>
                  <c:pt idx="7">
                    <c:v>Q</c:v>
                  </c:pt>
                  <c:pt idx="8">
                    <c:v>F</c:v>
                  </c:pt>
                  <c:pt idx="9">
                    <c:v>Q</c:v>
                  </c:pt>
                  <c:pt idx="10">
                    <c:v>Q</c:v>
                  </c:pt>
                  <c:pt idx="11">
                    <c:v>F</c:v>
                  </c:pt>
                  <c:pt idx="12">
                    <c:v>Q</c:v>
                  </c:pt>
                  <c:pt idx="13">
                    <c:v>F</c:v>
                  </c:pt>
                  <c:pt idx="14">
                    <c:v>Q</c:v>
                  </c:pt>
                </c:lvl>
                <c:lvl>
                  <c:pt idx="0">
                    <c:v>Berlin</c:v>
                  </c:pt>
                  <c:pt idx="2">
                    <c:v>Pruszkow</c:v>
                  </c:pt>
                  <c:pt idx="4">
                    <c:v>Berlin</c:v>
                  </c:pt>
                  <c:pt idx="6">
                    <c:v>Roubaix</c:v>
                  </c:pt>
                  <c:pt idx="8">
                    <c:v>Hong Kong</c:v>
                  </c:pt>
                  <c:pt idx="10">
                    <c:v>Paris</c:v>
                  </c:pt>
                  <c:pt idx="11">
                    <c:v>Milton</c:v>
                  </c:pt>
                  <c:pt idx="13">
                    <c:v>Glasgow</c:v>
                  </c:pt>
                </c:lvl>
                <c:lvl>
                  <c:pt idx="0">
                    <c:v>2018</c:v>
                  </c:pt>
                  <c:pt idx="2">
                    <c:v>2019</c:v>
                  </c:pt>
                  <c:pt idx="4">
                    <c:v>2020</c:v>
                  </c:pt>
                  <c:pt idx="6">
                    <c:v>2021</c:v>
                  </c:pt>
                  <c:pt idx="10">
                    <c:v>2022</c:v>
                  </c:pt>
                </c:lvl>
              </c:multiLvlStrCache>
            </c:multiLvlStrRef>
          </c:cat>
          <c:val>
            <c:numRef>
              <c:f>'500m TT Dashboard'!$B$114:$B$141</c:f>
              <c:numCache>
                <c:formatCode>General</c:formatCode>
                <c:ptCount val="15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1</c:v>
                </c:pt>
                <c:pt idx="10">
                  <c:v>17</c:v>
                </c:pt>
                <c:pt idx="11">
                  <c:v>3</c:v>
                </c:pt>
                <c:pt idx="12">
                  <c:v>5</c:v>
                </c:pt>
                <c:pt idx="13">
                  <c:v>2</c:v>
                </c:pt>
                <c:pt idx="1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27-4A81-8F01-47397ACA0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21327999"/>
        <c:axId val="1021330495"/>
      </c:lineChart>
      <c:catAx>
        <c:axId val="10213279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1330495"/>
        <c:crosses val="autoZero"/>
        <c:auto val="1"/>
        <c:lblAlgn val="ctr"/>
        <c:lblOffset val="100"/>
        <c:noMultiLvlLbl val="0"/>
      </c:catAx>
      <c:valAx>
        <c:axId val="1021330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13279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[WomensRaceResults.xlsm]500m TT Dashboard!PivotTable27</c:name>
    <c:fmtId val="9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'500m TT Dashboard'!$U$74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multiLvlStrRef>
              <c:f>'500m TT Dashboard'!$T$75:$T$94</c:f>
              <c:multiLvlStrCache>
                <c:ptCount val="8"/>
                <c:lvl>
                  <c:pt idx="0">
                    <c:v>F</c:v>
                  </c:pt>
                  <c:pt idx="1">
                    <c:v>Q</c:v>
                  </c:pt>
                  <c:pt idx="2">
                    <c:v>F</c:v>
                  </c:pt>
                  <c:pt idx="3">
                    <c:v>Q</c:v>
                  </c:pt>
                  <c:pt idx="4">
                    <c:v>F</c:v>
                  </c:pt>
                  <c:pt idx="5">
                    <c:v>Q</c:v>
                  </c:pt>
                  <c:pt idx="6">
                    <c:v>F</c:v>
                  </c:pt>
                  <c:pt idx="7">
                    <c:v>Q</c:v>
                  </c:pt>
                </c:lvl>
                <c:lvl>
                  <c:pt idx="0">
                    <c:v>WCH</c:v>
                  </c:pt>
                  <c:pt idx="2">
                    <c:v>WCH</c:v>
                  </c:pt>
                  <c:pt idx="4">
                    <c:v>WCH</c:v>
                  </c:pt>
                  <c:pt idx="6">
                    <c:v>WCH</c:v>
                  </c:pt>
                </c:lvl>
                <c:lvl>
                  <c:pt idx="0">
                    <c:v>Pruszkow</c:v>
                  </c:pt>
                  <c:pt idx="2">
                    <c:v>Berlin</c:v>
                  </c:pt>
                  <c:pt idx="4">
                    <c:v>Roubaix</c:v>
                  </c:pt>
                  <c:pt idx="6">
                    <c:v>Paris</c:v>
                  </c:pt>
                </c:lvl>
                <c:lvl>
                  <c:pt idx="0">
                    <c:v>2019</c:v>
                  </c:pt>
                  <c:pt idx="2">
                    <c:v>2020</c:v>
                  </c:pt>
                  <c:pt idx="4">
                    <c:v>2021</c:v>
                  </c:pt>
                  <c:pt idx="6">
                    <c:v>2022</c:v>
                  </c:pt>
                </c:lvl>
              </c:multiLvlStrCache>
            </c:multiLvlStrRef>
          </c:cat>
          <c:val>
            <c:numRef>
              <c:f>'500m TT Dashboard'!$U$75:$U$94</c:f>
              <c:numCache>
                <c:formatCode>General</c:formatCode>
                <c:ptCount val="8"/>
                <c:pt idx="0">
                  <c:v>33.418999999999997</c:v>
                </c:pt>
                <c:pt idx="1">
                  <c:v>33.597999999999999</c:v>
                </c:pt>
                <c:pt idx="2">
                  <c:v>33.170999999999999</c:v>
                </c:pt>
                <c:pt idx="3">
                  <c:v>33.298999999999999</c:v>
                </c:pt>
                <c:pt idx="4">
                  <c:v>33.164000000000001</c:v>
                </c:pt>
                <c:pt idx="5">
                  <c:v>33.369</c:v>
                </c:pt>
                <c:pt idx="6">
                  <c:v>33.213999999999999</c:v>
                </c:pt>
                <c:pt idx="7">
                  <c:v>33.177999999999997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5D-48A3-927C-E65F39B78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90982367"/>
        <c:axId val="790983615"/>
      </c:barChart>
      <c:catAx>
        <c:axId val="7909823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983615"/>
        <c:crosses val="autoZero"/>
        <c:auto val="1"/>
        <c:lblAlgn val="ctr"/>
        <c:lblOffset val="100"/>
        <c:noMultiLvlLbl val="0"/>
      </c:catAx>
      <c:valAx>
        <c:axId val="790983615"/>
        <c:scaling>
          <c:orientation val="minMax"/>
          <c:max val="38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09823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500 TT Splits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'500TT Pivot'!$F$106</c:f>
              <c:strCache>
                <c:ptCount val="1"/>
                <c:pt idx="0">
                  <c:v>HINZE Emma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'500TT Pivot'!$J$106:$J$109</c15:sqref>
                  </c15:fullRef>
                </c:ext>
              </c:extLst>
              <c:f>'500TT Pivot'!$J$107:$J$109</c:f>
              <c:strCache>
                <c:ptCount val="3"/>
                <c:pt idx="0">
                  <c:v>250m</c:v>
                </c:pt>
                <c:pt idx="1">
                  <c:v>375m</c:v>
                </c:pt>
                <c:pt idx="2">
                  <c:v>500m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'500TT Pivot'!$L$106:$L$109</c15:sqref>
                  </c15:fullRef>
                </c:ext>
              </c:extLst>
              <c:f>'500TT Pivot'!$L$107:$L$109</c:f>
              <c:numCache>
                <c:formatCode>General</c:formatCode>
                <c:ptCount val="3"/>
                <c:pt idx="0">
                  <c:v>7.3649999999999984</c:v>
                </c:pt>
                <c:pt idx="1">
                  <c:v>6.8690000000000033</c:v>
                </c:pt>
                <c:pt idx="2">
                  <c:v>6.8810000000000002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B9-4699-AA61-13B1BA05DCDA}"/>
            </c:ext>
          </c:extLst>
        </c:ser>
        <c:ser>
          <c:idx val="0"/>
          <c:order val="1"/>
          <c:tx>
            <c:strRef>
              <c:f>'500TT Pivot'!$F$110</c:f>
              <c:strCache>
                <c:ptCount val="1"/>
                <c:pt idx="0">
                  <c:v>GUO Yufang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3"/>
              <c:pt idx="0">
                <c:v>250m</c:v>
              </c:pt>
              <c:pt idx="1">
                <c:v>375m</c:v>
              </c:pt>
              <c:pt idx="2">
                <c:v>500m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'500TT Pivot'!$L$110:$L$113</c15:sqref>
                  </c15:fullRef>
                </c:ext>
              </c:extLst>
              <c:f>'500TT Pivot'!$L$111:$L$113</c:f>
              <c:numCache>
                <c:formatCode>General</c:formatCode>
                <c:ptCount val="3"/>
                <c:pt idx="0">
                  <c:v>7.2690000000000001</c:v>
                </c:pt>
                <c:pt idx="1">
                  <c:v>6.9780000000000015</c:v>
                </c:pt>
                <c:pt idx="2">
                  <c:v>7.3469999999999978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B9-4699-AA61-13B1BA05DCDA}"/>
            </c:ext>
          </c:extLst>
        </c:ser>
        <c:ser>
          <c:idx val="2"/>
          <c:order val="2"/>
          <c:tx>
            <c:strRef>
              <c:f>'500TT Pivot'!$F$102</c:f>
              <c:strCache>
                <c:ptCount val="1"/>
                <c:pt idx="0">
                  <c:v>KOUAME Taky Marie Divine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3"/>
              <c:pt idx="0">
                <c:v>250m</c:v>
              </c:pt>
              <c:pt idx="1">
                <c:v>375m</c:v>
              </c:pt>
              <c:pt idx="2">
                <c:v>500m</c:v>
              </c:pt>
              <c:extLst>
                <c:ext xmlns:c15="http://schemas.microsoft.com/office/drawing/2012/chart" uri="{02D57815-91ED-43cb-92C2-25804820EDAC}">
                  <c15:autoCat val="1"/>
                </c:ext>
              </c:extLst>
            </c:strLit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'500TT Pivot'!$L$102:$L$105</c15:sqref>
                  </c15:fullRef>
                </c:ext>
              </c:extLst>
              <c:f>'500TT Pivot'!$L$103:$L$105</c:f>
              <c:numCache>
                <c:formatCode>General</c:formatCode>
                <c:ptCount val="3"/>
                <c:pt idx="0">
                  <c:v>7.2219999999999995</c:v>
                </c:pt>
                <c:pt idx="1">
                  <c:v>6.8719999999999999</c:v>
                </c:pt>
                <c:pt idx="2">
                  <c:v>7.0240000000000009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B9-4699-AA61-13B1BA05DC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9686944"/>
        <c:axId val="959674880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'500TT Pivot'!$F$114</c15:sqref>
                        </c15:formulaRef>
                      </c:ext>
                    </c:extLst>
                    <c:strCache>
                      <c:ptCount val="1"/>
                      <c:pt idx="0">
                        <c:v>VAN DER WOUW Hetty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ullRef>
                          <c15:sqref>'500TT Pivot'!$L$114:$L$117</c15:sqref>
                        </c15:fullRef>
                        <c15:formulaRef>
                          <c15:sqref>'500TT Pivot'!$L$115:$L$117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7.3199999999999985</c:v>
                      </c:pt>
                      <c:pt idx="1">
                        <c:v>6.9310000000000009</c:v>
                      </c:pt>
                      <c:pt idx="2">
                        <c:v>7.0480000000000018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D3B9-4699-AA61-13B1BA05DCDA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'500TT Pivot'!$F$118</c15:sqref>
                        </c15:formulaRef>
                      </c:ext>
                    </c:extLst>
                    <c:strCache>
                      <c:ptCount val="1"/>
                      <c:pt idx="0">
                        <c:v>CLONAN Kristina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'500TT Pivot'!$L$118:$L$121</c15:sqref>
                        </c15:fullRef>
                        <c15:formulaRef>
                          <c15:sqref>'500TT Pivot'!$L$119:$L$121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7.3779999999999983</c:v>
                      </c:pt>
                      <c:pt idx="1">
                        <c:v>7.1230000000000011</c:v>
                      </c:pt>
                      <c:pt idx="2">
                        <c:v>7.3210000000000015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3B9-4699-AA61-13B1BA05DCDA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'500TT Pivot'!$F$122</c15:sqref>
                        </c15:formulaRef>
                      </c:ext>
                    </c:extLst>
                    <c:strCache>
                      <c:ptCount val="1"/>
                      <c:pt idx="0">
                        <c:v>BAYONA PINEDA Martha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'500TT Pivot'!$L$122:$L$125</c15:sqref>
                        </c15:fullRef>
                        <c15:formulaRef>
                          <c15:sqref>'500TT Pivot'!$L$123:$L$125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7.2259999999999991</c:v>
                      </c:pt>
                      <c:pt idx="1">
                        <c:v>6.9780000000000015</c:v>
                      </c:pt>
                      <c:pt idx="2">
                        <c:v>7.1859999999999999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3B9-4699-AA61-13B1BA05DCDA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'500TT Pivot'!$F$126</c15:sqref>
                        </c15:formulaRef>
                      </c:ext>
                    </c:extLst>
                    <c:strCache>
                      <c:ptCount val="1"/>
                      <c:pt idx="0">
                        <c:v>MITCHELL Kelsey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'500TT Pivot'!$L$126:$L$129</c15:sqref>
                        </c15:fullRef>
                        <c15:formulaRef>
                          <c15:sqref>'500TT Pivot'!$L$127:$L$129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7.2819999999999983</c:v>
                      </c:pt>
                      <c:pt idx="1">
                        <c:v>6.9980000000000011</c:v>
                      </c:pt>
                      <c:pt idx="2">
                        <c:v>7.1820000000000022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3B9-4699-AA61-13B1BA05DCDA}"/>
                  </c:ext>
                </c:extLst>
              </c15:ser>
            </c15:filteredLineSeries>
            <c15:filteredLine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'500TT Pivot'!$F$130</c15:sqref>
                        </c15:formulaRef>
                      </c:ext>
                    </c:extLst>
                    <c:strCache>
                      <c:ptCount val="1"/>
                      <c:pt idx="0">
                        <c:v>LAMBERINK Kyra</c:v>
                      </c:pt>
                    </c:strCache>
                  </c:strRef>
                </c:tx>
                <c:spPr>
                  <a:ln w="285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'500TT Pivot'!$L$130:$L$133</c15:sqref>
                        </c15:fullRef>
                        <c15:formulaRef>
                          <c15:sqref>'500TT Pivot'!$L$131:$L$133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7.3880000000000017</c:v>
                      </c:pt>
                      <c:pt idx="1">
                        <c:v>7.1779999999999973</c:v>
                      </c:pt>
                      <c:pt idx="2">
                        <c:v>7.3900000000000041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3B9-4699-AA61-13B1BA05DCDA}"/>
                  </c:ext>
                </c:extLst>
              </c15:ser>
            </c15:filteredLineSeries>
          </c:ext>
        </c:extLst>
      </c:lineChart>
      <c:catAx>
        <c:axId val="959686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674880"/>
        <c:crosses val="autoZero"/>
        <c:auto val="1"/>
        <c:lblAlgn val="ctr"/>
        <c:lblOffset val="100"/>
        <c:noMultiLvlLbl val="0"/>
      </c:catAx>
      <c:valAx>
        <c:axId val="959674880"/>
        <c:scaling>
          <c:orientation val="minMax"/>
          <c:max val="12.1"/>
          <c:min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968694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125 m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Berlin WCH Q</c:v>
              </c:pt>
            </c:strLit>
          </c:cat>
          <c:val>
            <c:numLit>
              <c:formatCode>General</c:formatCode>
              <c:ptCount val="1"/>
              <c:pt idx="0">
                <c:v>12.561999999999999</c:v>
              </c:pt>
            </c:numLit>
          </c:val>
          <c:extLst>
            <c:ext xmlns:c16="http://schemas.microsoft.com/office/drawing/2014/chart" uri="{C3380CC4-5D6E-409C-BE32-E72D297353CC}">
              <c16:uniqueId val="{000000F6-27A5-45F2-A12D-BF5E0B382B43}"/>
            </c:ext>
          </c:extLst>
        </c:ser>
        <c:ser>
          <c:idx val="1"/>
          <c:order val="1"/>
          <c:tx>
            <c:v>250 m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Berlin WCH Q</c:v>
              </c:pt>
            </c:strLit>
          </c:cat>
          <c:val>
            <c:numLit>
              <c:formatCode>General</c:formatCode>
              <c:ptCount val="1"/>
              <c:pt idx="0">
                <c:v>20.196999999999999</c:v>
              </c:pt>
            </c:numLit>
          </c:val>
          <c:extLst>
            <c:ext xmlns:c16="http://schemas.microsoft.com/office/drawing/2014/chart" uri="{C3380CC4-5D6E-409C-BE32-E72D297353CC}">
              <c16:uniqueId val="{00000189-27A5-45F2-A12D-BF5E0B382B43}"/>
            </c:ext>
          </c:extLst>
        </c:ser>
        <c:ser>
          <c:idx val="2"/>
          <c:order val="2"/>
          <c:tx>
            <c:v>375 m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Berlin WCH Q</c:v>
              </c:pt>
            </c:strLit>
          </c:cat>
          <c:val>
            <c:numLit>
              <c:formatCode>General</c:formatCode>
              <c:ptCount val="1"/>
              <c:pt idx="0">
                <c:v>27.64</c:v>
              </c:pt>
            </c:numLit>
          </c:val>
          <c:extLst>
            <c:ext xmlns:c16="http://schemas.microsoft.com/office/drawing/2014/chart" uri="{C3380CC4-5D6E-409C-BE32-E72D297353CC}">
              <c16:uniqueId val="{0000018A-27A5-45F2-A12D-BF5E0B382B43}"/>
            </c:ext>
          </c:extLst>
        </c:ser>
        <c:ser>
          <c:idx val="3"/>
          <c:order val="3"/>
          <c:tx>
            <c:v>500 m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Berlin WCH Q</c:v>
              </c:pt>
            </c:strLit>
          </c:cat>
          <c:val>
            <c:numLit>
              <c:formatCode>General</c:formatCode>
              <c:ptCount val="1"/>
              <c:pt idx="0">
                <c:v>35.283999999999999</c:v>
              </c:pt>
            </c:numLit>
          </c:val>
          <c:extLst>
            <c:ext xmlns:c16="http://schemas.microsoft.com/office/drawing/2014/chart" uri="{C3380CC4-5D6E-409C-BE32-E72D297353CC}">
              <c16:uniqueId val="{0000018B-27A5-45F2-A12D-BF5E0B382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7743215"/>
        <c:axId val="1187750703"/>
      </c:barChart>
      <c:catAx>
        <c:axId val="11877432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7750703"/>
        <c:crosses val="autoZero"/>
        <c:auto val="1"/>
        <c:lblAlgn val="ctr"/>
        <c:lblOffset val="100"/>
        <c:noMultiLvlLbl val="0"/>
      </c:catAx>
      <c:valAx>
        <c:axId val="1187750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77432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[WomensRaceResults.xlsm]500m TT Dashboard!PivotTable22</c:name>
    <c:fmtId val="1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/>
            </a:solidFill>
            <a:ln w="9525">
              <a:solidFill>
                <a:schemeClr val="accent6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>
                <a:lumMod val="60000"/>
              </a:schemeClr>
            </a:solidFill>
            <a:ln w="9525">
              <a:solidFill>
                <a:schemeClr val="accent1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'500m TT Dashboard'!$U$26:$U$27</c:f>
              <c:strCache>
                <c:ptCount val="1"/>
                <c:pt idx="0">
                  <c:v>BAYONA PINEDA Martha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Dashboard'!$U$28:$U$31</c:f>
              <c:numCache>
                <c:formatCode>General</c:formatCode>
                <c:ptCount val="4"/>
                <c:pt idx="0">
                  <c:v>11.750999999999999</c:v>
                </c:pt>
                <c:pt idx="1">
                  <c:v>18.98</c:v>
                </c:pt>
                <c:pt idx="2">
                  <c:v>25.85</c:v>
                </c:pt>
                <c:pt idx="3">
                  <c:v>32.951999999999998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2-2BC7-4B9C-B7A4-A710850D41FC}"/>
            </c:ext>
          </c:extLst>
        </c:ser>
        <c:ser>
          <c:idx val="1"/>
          <c:order val="1"/>
          <c:tx>
            <c:strRef>
              <c:f>'500m TT Dashboard'!$V$26:$V$27</c:f>
              <c:strCache>
                <c:ptCount val="1"/>
                <c:pt idx="0">
                  <c:v>GUO Yufang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Dashboard'!$V$28:$V$31</c:f>
              <c:numCache>
                <c:formatCode>General</c:formatCode>
                <c:ptCount val="4"/>
                <c:pt idx="0">
                  <c:v>11.585000000000001</c:v>
                </c:pt>
                <c:pt idx="1">
                  <c:v>18.818000000000001</c:v>
                </c:pt>
                <c:pt idx="2">
                  <c:v>25.702000000000002</c:v>
                </c:pt>
                <c:pt idx="3">
                  <c:v>32.957000000000001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3-2BC7-4B9C-B7A4-A710850D41FC}"/>
            </c:ext>
          </c:extLst>
        </c:ser>
        <c:ser>
          <c:idx val="2"/>
          <c:order val="2"/>
          <c:tx>
            <c:strRef>
              <c:f>'500m TT Dashboard'!$W$26:$W$27</c:f>
              <c:strCache>
                <c:ptCount val="1"/>
                <c:pt idx="0">
                  <c:v>KOUAME Taky Marie Divine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Dashboard'!$W$28:$W$31</c:f>
              <c:numCache>
                <c:formatCode>General</c:formatCode>
                <c:ptCount val="4"/>
                <c:pt idx="0">
                  <c:v>11.984999999999999</c:v>
                </c:pt>
                <c:pt idx="1">
                  <c:v>19.420000000000002</c:v>
                </c:pt>
                <c:pt idx="2">
                  <c:v>26.622</c:v>
                </c:pt>
                <c:pt idx="3">
                  <c:v>34.018000000000001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4-2BC7-4B9C-B7A4-A710850D41FC}"/>
            </c:ext>
          </c:extLst>
        </c:ser>
        <c:ser>
          <c:idx val="3"/>
          <c:order val="3"/>
          <c:tx>
            <c:strRef>
              <c:f>'500m TT Dashboard'!$X$26:$X$27</c:f>
              <c:strCache>
                <c:ptCount val="1"/>
                <c:pt idx="0">
                  <c:v>SALAZAR VALLES Jessica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Dashboard'!$X$28:$X$31</c:f>
              <c:numCache>
                <c:formatCode>General</c:formatCode>
                <c:ptCount val="4"/>
                <c:pt idx="0">
                  <c:v>11.981999999999999</c:v>
                </c:pt>
                <c:pt idx="1">
                  <c:v>19.541</c:v>
                </c:pt>
                <c:pt idx="2">
                  <c:v>26.876000000000001</c:v>
                </c:pt>
                <c:pt idx="3">
                  <c:v>34.49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5-2BC7-4B9C-B7A4-A710850D41FC}"/>
            </c:ext>
          </c:extLst>
        </c:ser>
        <c:ser>
          <c:idx val="4"/>
          <c:order val="4"/>
          <c:tx>
            <c:strRef>
              <c:f>'500m TT Dashboard'!$Y$26:$Y$27</c:f>
              <c:strCache>
                <c:ptCount val="1"/>
                <c:pt idx="0">
                  <c:v>VAN DER PEET Steffie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Dashboard'!$Y$28:$Y$31</c:f>
              <c:numCache>
                <c:formatCode>General</c:formatCode>
                <c:ptCount val="4"/>
                <c:pt idx="0">
                  <c:v>12.332000000000001</c:v>
                </c:pt>
                <c:pt idx="1">
                  <c:v>19.742000000000001</c:v>
                </c:pt>
                <c:pt idx="2">
                  <c:v>26.843</c:v>
                </c:pt>
                <c:pt idx="3">
                  <c:v>34.101999999999997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6-2BC7-4B9C-B7A4-A710850D41FC}"/>
            </c:ext>
          </c:extLst>
        </c:ser>
        <c:ser>
          <c:idx val="5"/>
          <c:order val="5"/>
          <c:tx>
            <c:strRef>
              <c:f>'500m TT Dashboard'!$Z$26:$Z$27</c:f>
              <c:strCache>
                <c:ptCount val="1"/>
                <c:pt idx="0">
                  <c:v>VAN DER WOUW Hetty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Dashboard'!$Z$28:$Z$31</c:f>
              <c:numCache>
                <c:formatCode>General</c:formatCode>
                <c:ptCount val="4"/>
                <c:pt idx="0">
                  <c:v>12.066000000000001</c:v>
                </c:pt>
                <c:pt idx="1">
                  <c:v>19.489999999999998</c:v>
                </c:pt>
                <c:pt idx="2">
                  <c:v>26.524999999999999</c:v>
                </c:pt>
                <c:pt idx="3">
                  <c:v>33.710999999999999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7-2BC7-4B9C-B7A4-A710850D41FC}"/>
            </c:ext>
          </c:extLst>
        </c:ser>
        <c:ser>
          <c:idx val="6"/>
          <c:order val="6"/>
          <c:tx>
            <c:strRef>
              <c:f>'500m TT Dashboard'!$AA$26:$AA$27</c:f>
              <c:strCache>
                <c:ptCount val="1"/>
                <c:pt idx="0">
                  <c:v>YUAN Liying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Dashboard'!$AA$28:$AA$31</c:f>
              <c:numCache>
                <c:formatCode>General</c:formatCode>
                <c:ptCount val="4"/>
                <c:pt idx="0">
                  <c:v>12.037000000000001</c:v>
                </c:pt>
                <c:pt idx="1">
                  <c:v>19.465</c:v>
                </c:pt>
                <c:pt idx="2">
                  <c:v>26.454999999999998</c:v>
                </c:pt>
                <c:pt idx="3">
                  <c:v>33.539000000000001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8-2BC7-4B9C-B7A4-A710850D41FC}"/>
            </c:ext>
          </c:extLst>
        </c:ser>
        <c:ser>
          <c:idx val="7"/>
          <c:order val="7"/>
          <c:tx>
            <c:strRef>
              <c:f>'500m TT Dashboard'!$AB$26:$AB$27</c:f>
              <c:strCache>
                <c:ptCount val="1"/>
                <c:pt idx="0">
                  <c:v>ZHANG Linyin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'500m TT Dashboard'!$T$28:$T$31</c:f>
              <c:strCache>
                <c:ptCount val="4"/>
                <c:pt idx="0">
                  <c:v>125 m</c:v>
                </c:pt>
                <c:pt idx="1">
                  <c:v>250 m</c:v>
                </c:pt>
                <c:pt idx="2">
                  <c:v>375 m</c:v>
                </c:pt>
                <c:pt idx="3">
                  <c:v>500 m</c:v>
                </c:pt>
              </c:strCache>
            </c:strRef>
          </c:cat>
          <c:val>
            <c:numRef>
              <c:f>'500m TT Dashboard'!$AB$28:$AB$31</c:f>
              <c:numCache>
                <c:formatCode>General</c:formatCode>
                <c:ptCount val="4"/>
                <c:pt idx="0">
                  <c:v>12.06</c:v>
                </c:pt>
                <c:pt idx="1">
                  <c:v>19.463999999999999</c:v>
                </c:pt>
                <c:pt idx="2">
                  <c:v>26.626999999999999</c:v>
                </c:pt>
                <c:pt idx="3">
                  <c:v>34.073999999999998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69-2BC7-4B9C-B7A4-A710850D4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4331391"/>
        <c:axId val="804335551"/>
      </c:lineChart>
      <c:catAx>
        <c:axId val="804331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335551"/>
        <c:crosses val="autoZero"/>
        <c:auto val="1"/>
        <c:lblAlgn val="ctr"/>
        <c:lblOffset val="100"/>
        <c:noMultiLvlLbl val="0"/>
      </c:catAx>
      <c:valAx>
        <c:axId val="804335551"/>
        <c:scaling>
          <c:orientation val="minMax"/>
          <c:max val="38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4331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34551</xdr:colOff>
      <xdr:row>16</xdr:row>
      <xdr:rowOff>38473</xdr:rowOff>
    </xdr:from>
    <xdr:to>
      <xdr:col>15</xdr:col>
      <xdr:colOff>408213</xdr:colOff>
      <xdr:row>36</xdr:row>
      <xdr:rowOff>18143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89F80AA-CB3D-2D13-70AA-E53A5D9117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49</xdr:row>
      <xdr:rowOff>179613</xdr:rowOff>
    </xdr:from>
    <xdr:to>
      <xdr:col>9</xdr:col>
      <xdr:colOff>172357</xdr:colOff>
      <xdr:row>77</xdr:row>
      <xdr:rowOff>163286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8D0EFB8-17A6-9460-3992-8334D18A24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46691</xdr:colOff>
      <xdr:row>80</xdr:row>
      <xdr:rowOff>177081</xdr:rowOff>
    </xdr:from>
    <xdr:to>
      <xdr:col>17</xdr:col>
      <xdr:colOff>19477</xdr:colOff>
      <xdr:row>96</xdr:row>
      <xdr:rowOff>149412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98879527-34CA-58DC-5B20-2D9312D4B1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864054</xdr:colOff>
      <xdr:row>31</xdr:row>
      <xdr:rowOff>164040</xdr:rowOff>
    </xdr:from>
    <xdr:to>
      <xdr:col>28</xdr:col>
      <xdr:colOff>435044</xdr:colOff>
      <xdr:row>53</xdr:row>
      <xdr:rowOff>29660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1146AA0-CF49-402E-B072-F94AE938D3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169333</xdr:colOff>
      <xdr:row>111</xdr:row>
      <xdr:rowOff>41275</xdr:rowOff>
    </xdr:from>
    <xdr:to>
      <xdr:col>13</xdr:col>
      <xdr:colOff>84667</xdr:colOff>
      <xdr:row>141</xdr:row>
      <xdr:rowOff>10583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B2331C5B-31C0-44AD-5202-FBDC8FDC26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278902</xdr:colOff>
      <xdr:row>78</xdr:row>
      <xdr:rowOff>87903</xdr:rowOff>
    </xdr:from>
    <xdr:to>
      <xdr:col>39</xdr:col>
      <xdr:colOff>15003</xdr:colOff>
      <xdr:row>103</xdr:row>
      <xdr:rowOff>156198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96E06CCA-C7F8-88C4-5F21-2C09D2BA73D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584200</xdr:colOff>
      <xdr:row>100</xdr:row>
      <xdr:rowOff>99359</xdr:rowOff>
    </xdr:from>
    <xdr:to>
      <xdr:col>27</xdr:col>
      <xdr:colOff>200210</xdr:colOff>
      <xdr:row>124</xdr:row>
      <xdr:rowOff>169208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14C3BCC2-5D40-4A68-1119-E22A834E33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104320</xdr:colOff>
      <xdr:row>47</xdr:row>
      <xdr:rowOff>65314</xdr:rowOff>
    </xdr:from>
    <xdr:to>
      <xdr:col>12</xdr:col>
      <xdr:colOff>565149</xdr:colOff>
      <xdr:row>62</xdr:row>
      <xdr:rowOff>46264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8C7E5C6-C884-9099-E78A-7B7DD15677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18182</xdr:colOff>
      <xdr:row>22</xdr:row>
      <xdr:rowOff>5483</xdr:rowOff>
    </xdr:from>
    <xdr:to>
      <xdr:col>25</xdr:col>
      <xdr:colOff>63498</xdr:colOff>
      <xdr:row>43</xdr:row>
      <xdr:rowOff>110258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E7C5740-0E5A-DE41-6208-DF41AFB67A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WomensRaceResults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 Bremer" refreshedDate="44992.540037384257" createdVersion="8" refreshedVersion="8" minRefreshableVersion="3" recordCount="269" xr:uid="{86A8936B-524E-4E08-A35C-6004266CE6D7}">
  <cacheSource type="worksheet">
    <worksheetSource ref="A1:O270" sheet="500m Time Trial" r:id="rId2"/>
  </cacheSource>
  <cacheFields count="18">
    <cacheField name="Location" numFmtId="0">
      <sharedItems count="9">
        <s v="Paris"/>
        <s v="Cali"/>
        <s v="Milton"/>
        <s v="Glasgow"/>
        <s v="Roubaix"/>
        <s v="St Petersburg"/>
        <s v="Hong Kong"/>
        <s v="Berlin"/>
        <s v="Pruszkow"/>
      </sharedItems>
    </cacheField>
    <cacheField name="Year" numFmtId="0">
      <sharedItems containsSemiMixedTypes="0" containsString="0" containsNumber="1" containsInteger="1" minValue="2018" maxValue="2022" count="5">
        <n v="2022"/>
        <n v="2021"/>
        <n v="2020"/>
        <n v="2019"/>
        <n v="2018"/>
      </sharedItems>
    </cacheField>
    <cacheField name="Date" numFmtId="14">
      <sharedItems containsSemiMixedTypes="0" containsNonDate="0" containsDate="1" containsString="0" minDate="2018-12-02T00:00:00" maxDate="2022-10-16T00:00:00"/>
    </cacheField>
    <cacheField name="Event" numFmtId="0">
      <sharedItems count="2">
        <s v="WCH"/>
        <s v="NC"/>
      </sharedItems>
    </cacheField>
    <cacheField name="Stage" numFmtId="0">
      <sharedItems count="2">
        <s v="Q"/>
        <s v="F"/>
      </sharedItems>
    </cacheField>
    <cacheField name="Country" numFmtId="0">
      <sharedItems/>
    </cacheField>
    <cacheField name="Age" numFmtId="2">
      <sharedItems containsSemiMixedTypes="0" containsString="0" containsNumber="1" minValue="18.86849315068493" maxValue="400"/>
    </cacheField>
    <cacheField name="Rank" numFmtId="0">
      <sharedItems containsSemiMixedTypes="0" containsString="0" containsNumber="1" containsInteger="1" minValue="1" maxValue="26" count="26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</sharedItems>
    </cacheField>
    <cacheField name="Athlete" numFmtId="0">
      <sharedItems count="89">
        <s v="HINZE Emma"/>
        <s v="KOUAME Taky Marie Divine"/>
        <s v="CLONAN Kristina"/>
        <s v="VAN DER WOUW Hetty"/>
        <s v="BAYONA PINEDA Martha"/>
        <s v="MITCHELL Kelsey"/>
        <s v="GUO Yufang"/>
        <s v="LAMBERINK Kyra"/>
        <s v="FRIEDRICH Lea Sophie"/>
        <s v="GRABOSCH Pauline Sophie"/>
        <s v="FINUCANE Emma"/>
        <s v="BELL Lauren"/>
        <s v="KARWACKA Marlena"/>
        <s v="LOS Urszula"/>
        <s v="PRÖPSTER Alessa-Catriona"/>
        <s v="MICHAUX Julie"/>
        <s v="VECE Miriam"/>
        <s v="JABORNÍKOVÁ Veronika"/>
        <s v="ORBAN Sarah"/>
        <s v="CASAS ROIGE Helena"/>
        <s v="WALSH Orla"/>
        <s v="ROSIDI Anis Amira"/>
        <s v="MOHD ASRI Nurul Izzah Izzati"/>
        <s v="AZIZAN Nurul Aliana Syafika"/>
        <s v="GRIKPA Tombrapa Gladys"/>
        <s v="VAN DER PEET Steffie"/>
        <s v="ZHANG Linyin"/>
        <s v="YUAN Liying"/>
        <s v="SALAZAR VALLES Jessica"/>
        <s v="GAVIRIA RENDON Juliana"/>
        <s v="YEUNG Cho Yiu"/>
        <s v="VERA Natalia Andrea"/>
        <s v="LUNA Valentina"/>
        <s v="RAMIREZ NORIEGA Melanie Janet"/>
        <s v="RECIO CARVAJAL Abigail"/>
        <s v="NG Sze Wing"/>
        <s v="PATERNOSTER Letizia"/>
        <s v="SONG Chaorui"/>
        <s v="BATE Lauren"/>
        <s v="PETRI Paulina"/>
        <s v="BOYLE Jackie"/>
        <s v="KORTMAN Keely"/>
        <s v="SIBIAK Nikola"/>
        <s v="FIDANZA Martina"/>
        <s v="HARGRAVE Breanna"/>
        <s v="MCCAIG Alessia"/>
        <s v="THOMAS Lowri"/>
        <s v="TANNER Millicent"/>
        <s v="SALAZAR SANCHEZ Marianis"/>
        <s v="SAMUEL Mary"/>
        <s v="AYUBA Grace"/>
        <s v="VOINOVA Anastasiia"/>
        <s v="SHMELEVA Daria"/>
        <s v="TYSHCHENKO Yana"/>
        <s v="PROEPSTER Alessa-Catriona"/>
        <s v="BILETSKA Alla"/>
        <s v="JABORNIKOVA Veronika"/>
        <s v="UKPESERAYE Ese"/>
        <s v="GROS Mathilde"/>
        <s v="CHEK RAMLI Nor Aisyah Munirah"/>
        <s v="ATTWELL Erin J"/>
        <s v="PLANTE Lily"/>
        <s v="LYSENKO Alina"/>
        <s v="ANTONOVA Nataliia"/>
        <s v="GRISHINA Serafima"/>
        <s v="SPERLICH Christina"/>
        <s v="ALBERS Katharina"/>
        <s v="SEITZ Aline"/>
        <s v="SCHNEIDER Cybele"/>
        <s v="LEE Hoi Yan Jessica"/>
        <s v="STARIKOVA Olena"/>
        <s v="GAXIOLA GONZALEZ Luz Daniela"/>
        <s v="ROGOVAYA Ekaterina"/>
        <s v="ANTONOVA Natalia"/>
        <s v="MCCULLOCH Kaarle"/>
        <s v="LIN Junhong"/>
        <s v="DU PREEZ Charlene"/>
        <s v="KIM Soohyun"/>
        <s v="WELTE Miriam"/>
        <s v="VERDUGO OSUNA Yuli Paola"/>
        <s v="CALVO BARBERO Tania"/>
        <s v="MARCHANT Katy"/>
        <s v="van de WOUW Hetty"/>
        <s v="MARQUARDT Mandy"/>
        <s v="WILLIAMSON Victoria"/>
        <s v="DWI PUTRI Crismonita"/>
        <s v="ANDREWS Ellesse"/>
        <s v="LI Yin Yin"/>
        <s v="LIGTLEE Elis"/>
      </sharedItems>
    </cacheField>
    <cacheField name="Split1" numFmtId="0">
      <sharedItems containsSemiMixedTypes="0" containsString="0" containsNumber="1" minValue="11.395" maxValue="15.103999999999999"/>
    </cacheField>
    <cacheField name="Split2" numFmtId="0">
      <sharedItems containsSemiMixedTypes="0" containsString="0" containsNumber="1" minValue="7.1580000000000013" maxValue="8.7819999999999983"/>
    </cacheField>
    <cacheField name="Split3" numFmtId="0">
      <sharedItems containsSemiMixedTypes="0" containsString="0" containsNumber="1" minValue="6.8690000000000033" maxValue="8.5399999999999991"/>
    </cacheField>
    <cacheField name="Split4" numFmtId="0">
      <sharedItems containsSemiMixedTypes="0" containsString="0" containsNumber="1" minValue="6.8810000000000002" maxValue="8.6799999999999962"/>
    </cacheField>
    <cacheField name="125m" numFmtId="0">
      <sharedItems containsSemiMixedTypes="0" containsString="0" containsNumber="1" minValue="11.395" maxValue="15.103999999999999"/>
    </cacheField>
    <cacheField name="250m" numFmtId="0">
      <sharedItems containsSemiMixedTypes="0" containsString="0" containsNumber="1" minValue="18.664000000000001" maxValue="23.783999999999999"/>
    </cacheField>
    <cacheField name="375m" numFmtId="0">
      <sharedItems containsSemiMixedTypes="0" containsString="0" containsNumber="1" minValue="25.702000000000002" maxValue="32.323999999999998"/>
    </cacheField>
    <cacheField name="500m" numFmtId="0">
      <sharedItems containsSemiMixedTypes="0" containsString="0" containsNumber="1" minValue="32.835000000000001" maxValue="40.890999999999998"/>
    </cacheField>
    <cacheField name="Avg Speed" numFmtId="2">
      <sharedItems containsSemiMixedTypes="0" containsString="0" containsNumber="1" minValue="44.019466386246364" maxValue="54.8195523069894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m Bremer" refreshedDate="44992.540038310188" createdVersion="8" refreshedVersion="8" minRefreshableVersion="3" recordCount="1076" xr:uid="{29013BF6-0E25-42BA-98F8-8E98B074CBBE}">
  <cacheSource type="worksheet">
    <worksheetSource name="Table4"/>
  </cacheSource>
  <cacheFields count="14">
    <cacheField name="Location" numFmtId="0">
      <sharedItems count="9">
        <s v="Paris"/>
        <s v="Cali"/>
        <s v="Milton"/>
        <s v="Glasgow"/>
        <s v="Roubaix"/>
        <s v="St Petersburg"/>
        <s v="Hong Kong"/>
        <s v="Berlin"/>
        <s v="Pruszkow"/>
      </sharedItems>
    </cacheField>
    <cacheField name="Year" numFmtId="0">
      <sharedItems containsSemiMixedTypes="0" containsString="0" containsNumber="1" containsInteger="1" minValue="2018" maxValue="2022" count="5">
        <n v="2022"/>
        <n v="2021"/>
        <n v="2020"/>
        <n v="2019"/>
        <n v="2018"/>
      </sharedItems>
    </cacheField>
    <cacheField name="Date" numFmtId="22">
      <sharedItems containsSemiMixedTypes="0" containsNonDate="0" containsDate="1" containsString="0" minDate="2018-12-02T00:00:00" maxDate="2022-10-16T00:00:00" count="11">
        <d v="2022-10-15T00:00:00"/>
        <d v="2022-07-09T00:00:00"/>
        <d v="2022-05-14T00:00:00"/>
        <d v="2022-04-23T00:00:00"/>
        <d v="2021-10-23T00:00:00"/>
        <d v="2021-09-11T00:00:00"/>
        <d v="2021-07-10T00:00:00"/>
        <d v="2021-05-15T00:00:00"/>
        <d v="2020-02-29T00:00:00"/>
        <d v="2019-03-02T00:00:00"/>
        <d v="2018-12-02T00:00:00"/>
      </sharedItems>
      <fieldGroup par="13" base="2">
        <rangePr groupBy="months" startDate="2018-12-02T00:00:00" endDate="2022-10-16T00:00:00"/>
        <groupItems count="14">
          <s v="&lt;2/12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6/10/2022"/>
        </groupItems>
      </fieldGroup>
    </cacheField>
    <cacheField name="Event" numFmtId="0">
      <sharedItems count="2">
        <s v="WCH"/>
        <s v="NC"/>
      </sharedItems>
    </cacheField>
    <cacheField name="Stage" numFmtId="0">
      <sharedItems count="2">
        <s v="Q"/>
        <s v="F"/>
      </sharedItems>
    </cacheField>
    <cacheField name="Athlete" numFmtId="0">
      <sharedItems count="89">
        <s v="HINZE Emma"/>
        <s v="KOUAME Taky Marie Divine"/>
        <s v="CLONAN Kristina"/>
        <s v="VAN DER WOUW Hetty"/>
        <s v="BAYONA PINEDA Martha"/>
        <s v="MITCHELL Kelsey"/>
        <s v="GUO Yufang"/>
        <s v="LAMBERINK Kyra"/>
        <s v="FRIEDRICH Lea Sophie"/>
        <s v="GRABOSCH Pauline Sophie"/>
        <s v="FINUCANE Emma"/>
        <s v="BELL Lauren"/>
        <s v="KARWACKA Marlena"/>
        <s v="LOS Urszula"/>
        <s v="PRÖPSTER Alessa-Catriona"/>
        <s v="MICHAUX Julie"/>
        <s v="VECE Miriam"/>
        <s v="JABORNÍKOVÁ Veronika"/>
        <s v="ORBAN Sarah"/>
        <s v="CASAS ROIGE Helena"/>
        <s v="WALSH Orla"/>
        <s v="ROSIDI Anis Amira"/>
        <s v="MOHD ASRI Nurul Izzah Izzati"/>
        <s v="AZIZAN Nurul Aliana Syafika"/>
        <s v="GRIKPA Tombrapa Gladys"/>
        <s v="VAN DER PEET Steffie"/>
        <s v="ZHANG Linyin"/>
        <s v="YUAN Liying"/>
        <s v="SALAZAR VALLES Jessica"/>
        <s v="GAVIRIA RENDON Juliana"/>
        <s v="YEUNG Cho Yiu"/>
        <s v="VERA Natalia Andrea"/>
        <s v="LUNA Valentina"/>
        <s v="RAMIREZ NORIEGA Melanie Janet"/>
        <s v="RECIO CARVAJAL Abigail"/>
        <s v="NG Sze Wing"/>
        <s v="PATERNOSTER Letizia"/>
        <s v="SONG Chaorui"/>
        <s v="BATE Lauren"/>
        <s v="PETRI Paulina"/>
        <s v="BOYLE Jackie"/>
        <s v="KORTMAN Keely"/>
        <s v="SIBIAK Nikola"/>
        <s v="FIDANZA Martina"/>
        <s v="HARGRAVE Breanna"/>
        <s v="MCCAIG Alessia"/>
        <s v="THOMAS Lowri"/>
        <s v="TANNER Millicent"/>
        <s v="SALAZAR SANCHEZ Marianis"/>
        <s v="SAMUEL Mary"/>
        <s v="AYUBA Grace"/>
        <s v="VOINOVA Anastasiia"/>
        <s v="SHMELEVA Daria"/>
        <s v="TYSHCHENKO Yana"/>
        <s v="PROEPSTER Alessa-Catriona"/>
        <s v="BILETSKA Alla"/>
        <s v="JABORNIKOVA Veronika"/>
        <s v="UKPESERAYE Ese"/>
        <s v="GROS Mathilde"/>
        <s v="CHEK RAMLI Nor Aisyah Munirah"/>
        <s v="ATTWELL Erin J"/>
        <s v="PLANTE Lily"/>
        <s v="LYSENKO Alina"/>
        <s v="ANTONOVA Nataliia"/>
        <s v="GRISHINA Serafima"/>
        <s v="SPERLICH Christina"/>
        <s v="ALBERS Katharina"/>
        <s v="SEITZ Aline"/>
        <s v="SCHNEIDER Cybele"/>
        <s v="LEE Hoi Yan Jessica"/>
        <s v="STARIKOVA Olena"/>
        <s v="GAXIOLA GONZALEZ Luz Daniela"/>
        <s v="ROGOVAYA Ekaterina"/>
        <s v="ANTONOVA Natalia"/>
        <s v="MCCULLOCH Kaarle"/>
        <s v="LIN Junhong"/>
        <s v="DU PREEZ Charlene"/>
        <s v="KIM Soohyun"/>
        <s v="WELTE Miriam"/>
        <s v="VERDUGO OSUNA Yuli Paola"/>
        <s v="CALVO BARBERO Tania"/>
        <s v="MARCHANT Katy"/>
        <s v="van de WOUW Hetty"/>
        <s v="MARQUARDT Mandy"/>
        <s v="WILLIAMSON Victoria"/>
        <s v="DWI PUTRI Crismonita"/>
        <s v="ANDREWS Ellesse"/>
        <s v="LI Yin Yin"/>
        <s v="LIGTLEE Elis"/>
      </sharedItems>
    </cacheField>
    <cacheField name="Country" numFmtId="0">
      <sharedItems/>
    </cacheField>
    <cacheField name="Age" numFmtId="0">
      <sharedItems containsSemiMixedTypes="0" containsString="0" containsNumber="1" minValue="18.86849315068493" maxValue="400" count="83">
        <n v="25.093150684931508"/>
        <n v="122.87397260273973"/>
        <n v="24.397260273972602"/>
        <n v="27.194520547945206"/>
        <n v="28.904109589041095"/>
        <n v="26.517808219178082"/>
        <n v="400"/>
        <n v="25.6"/>
        <n v="27"/>
        <n v="34.249315068493154"/>
        <n v="24.75068493150685"/>
        <n v="26.926027397260274"/>
        <n v="122.60547945205479"/>
        <n v="24.12876712328767"/>
        <n v="22.843835616438355"/>
        <n v="25.035616438356165"/>
        <n v="32.0027397260274"/>
        <n v="26.139726027397259"/>
        <n v="33.980821917808221"/>
        <n v="22.980821917808218"/>
        <n v="122.45205479452055"/>
        <n v="26.095890410958905"/>
        <n v="26.772602739726029"/>
        <n v="25.17808219178082"/>
        <n v="24.882191780821916"/>
        <n v="22.56986301369863"/>
        <n v="31.849315068493151"/>
        <n v="26.578082191780823"/>
        <n v="22.536986301369861"/>
        <n v="26.715068493150685"/>
        <n v="26.038356164383561"/>
        <n v="25.12054794520548"/>
        <n v="122.39452054794521"/>
        <n v="22.512328767123286"/>
        <n v="23.298630136986301"/>
        <n v="26.520547945205479"/>
        <n v="23.123287671232877"/>
        <n v="20.663013698630138"/>
        <n v="19.482191780821918"/>
        <n v="121.8958904109589"/>
        <n v="24.621917808219177"/>
        <n v="26.216438356164385"/>
        <n v="20.652054794520549"/>
        <n v="33.271232876712325"/>
        <n v="20.734246575342464"/>
        <n v="22.624657534246577"/>
        <n v="22.608219178082191"/>
        <n v="26.101369863013698"/>
        <n v="22.391780821917809"/>
        <n v="22.509589041095889"/>
        <n v="23.657534246575342"/>
        <n v="20.61917808219178"/>
        <n v="22.517808219178082"/>
        <n v="18.86849315068493"/>
        <n v="20.049315068493151"/>
        <n v="25.92876712328767"/>
        <n v="24.18082191780822"/>
        <n v="32.830136986301369"/>
        <n v="23.331506849315069"/>
        <n v="121.45479452054795"/>
        <n v="120.24657534246575"/>
        <n v="29.643835616438356"/>
        <n v="22.972602739726028"/>
        <n v="23.890410958904109"/>
        <n v="27.279452054794522"/>
        <n v="20.484931506849314"/>
        <n v="31.621917808219177"/>
        <n v="23.780821917808218"/>
        <n v="22.676712328767124"/>
        <n v="24.372602739726027"/>
        <n v="22.893150684931506"/>
        <n v="28.646575342465752"/>
        <n v="119.24931506849315"/>
        <n v="21.975342465753425"/>
        <n v="26.726027397260275"/>
        <n v="30.624657534246577"/>
        <n v="23.56986301369863"/>
        <n v="19.18082191780822"/>
        <n v="26.479452054794521"/>
        <n v="19.12054794520548"/>
        <n v="21.728767123287671"/>
        <n v="28.4"/>
        <n v="119.0027397260274"/>
      </sharedItems>
    </cacheField>
    <cacheField name="Rank" numFmtId="0">
      <sharedItems containsSemiMixedTypes="0" containsString="0" containsNumber="1" containsInteger="1" minValue="1" maxValue="26"/>
    </cacheField>
    <cacheField name="Marker" numFmtId="0">
      <sharedItems count="4">
        <s v="125m"/>
        <s v="250m"/>
        <s v="375m"/>
        <s v="500m"/>
      </sharedItems>
    </cacheField>
    <cacheField name="RunningTime" numFmtId="0">
      <sharedItems containsSemiMixedTypes="0" containsString="0" containsNumber="1" minValue="11.395" maxValue="40.890999999999998"/>
    </cacheField>
    <cacheField name="Split" numFmtId="0">
      <sharedItems containsSemiMixedTypes="0" containsString="0" containsNumber="1" minValue="6.8690000000000033" maxValue="15.103999999999999"/>
    </cacheField>
    <cacheField name="Quarters" numFmtId="0" databaseField="0">
      <fieldGroup base="2">
        <rangePr groupBy="quarters" startDate="2018-12-02T00:00:00" endDate="2022-10-16T00:00:00"/>
        <groupItems count="6">
          <s v="&lt;2/12/2018"/>
          <s v="Qtr1"/>
          <s v="Qtr2"/>
          <s v="Qtr3"/>
          <s v="Qtr4"/>
          <s v="&gt;16/10/2022"/>
        </groupItems>
      </fieldGroup>
    </cacheField>
    <cacheField name="Years" numFmtId="0" databaseField="0">
      <fieldGroup base="2">
        <rangePr groupBy="years" startDate="2018-12-02T00:00:00" endDate="2022-10-16T00:00:00"/>
        <groupItems count="7">
          <s v="&lt;2/12/2018"/>
          <s v="2018"/>
          <s v="2019"/>
          <s v="2020"/>
          <s v="2021"/>
          <s v="2022"/>
          <s v="&gt;16/10/2022"/>
        </groupItems>
      </fieldGroup>
    </cacheField>
  </cacheFields>
  <extLst>
    <ext xmlns:x14="http://schemas.microsoft.com/office/spreadsheetml/2009/9/main" uri="{725AE2AE-9491-48be-B2B4-4EB974FC3084}">
      <x14:pivotCacheDefinition pivotCacheId="155617856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69">
  <r>
    <x v="0"/>
    <x v="0"/>
    <d v="2022-10-15T00:00:00"/>
    <x v="0"/>
    <x v="0"/>
    <s v="GER"/>
    <n v="25.093150684931508"/>
    <x v="0"/>
    <x v="0"/>
    <n v="11.855"/>
    <n v="7.3419999999999987"/>
    <n v="6.8770000000000024"/>
    <n v="6.8940000000000019"/>
    <n v="11.855"/>
    <n v="19.196999999999999"/>
    <n v="26.074000000000002"/>
    <n v="32.968000000000004"/>
    <n v="54.598398446978884"/>
  </r>
  <r>
    <x v="0"/>
    <x v="0"/>
    <d v="2022-10-15T00:00:00"/>
    <x v="0"/>
    <x v="0"/>
    <s v="FRA"/>
    <n v="25.093150684931508"/>
    <x v="1"/>
    <x v="1"/>
    <n v="11.913"/>
    <n v="7.2590000000000003"/>
    <n v="6.9250000000000007"/>
    <n v="7.0619999999999976"/>
    <n v="11.913"/>
    <n v="19.172000000000001"/>
    <n v="26.097000000000001"/>
    <n v="33.158999999999999"/>
    <n v="54.283904822220215"/>
  </r>
  <r>
    <x v="0"/>
    <x v="0"/>
    <d v="2022-10-15T00:00:00"/>
    <x v="0"/>
    <x v="0"/>
    <s v="AUS"/>
    <n v="122.87397260273973"/>
    <x v="2"/>
    <x v="2"/>
    <n v="11.632"/>
    <n v="7.3229999999999986"/>
    <n v="7.0710000000000015"/>
    <n v="7.1519999999999975"/>
    <n v="11.632"/>
    <n v="18.954999999999998"/>
    <n v="26.026"/>
    <n v="33.177999999999997"/>
    <n v="54.252818132497445"/>
  </r>
  <r>
    <x v="0"/>
    <x v="0"/>
    <d v="2022-10-15T00:00:00"/>
    <x v="0"/>
    <x v="0"/>
    <s v="NED"/>
    <n v="24.397260273972602"/>
    <x v="3"/>
    <x v="3"/>
    <n v="11.951000000000001"/>
    <n v="7.2789999999999999"/>
    <n v="6.9250000000000007"/>
    <n v="7.0279999999999987"/>
    <n v="11.951000000000001"/>
    <n v="19.23"/>
    <n v="26.155000000000001"/>
    <n v="33.183"/>
    <n v="54.244643341470031"/>
  </r>
  <r>
    <x v="0"/>
    <x v="0"/>
    <d v="2022-10-15T00:00:00"/>
    <x v="0"/>
    <x v="0"/>
    <s v="COL"/>
    <n v="27.194520547945206"/>
    <x v="4"/>
    <x v="4"/>
    <n v="11.82"/>
    <n v="7.2390000000000008"/>
    <n v="6.9899999999999984"/>
    <n v="7.1859999999999999"/>
    <n v="11.82"/>
    <n v="19.059000000000001"/>
    <n v="26.048999999999999"/>
    <n v="33.234999999999999"/>
    <n v="54.159771325409963"/>
  </r>
  <r>
    <x v="0"/>
    <x v="0"/>
    <d v="2022-10-15T00:00:00"/>
    <x v="0"/>
    <x v="0"/>
    <s v="CAN"/>
    <n v="28.904109589041095"/>
    <x v="5"/>
    <x v="5"/>
    <n v="11.933"/>
    <n v="7.2149999999999999"/>
    <n v="6.9649999999999999"/>
    <n v="7.1550000000000011"/>
    <n v="11.933"/>
    <n v="19.148"/>
    <n v="26.113"/>
    <n v="33.268000000000001"/>
    <n v="54.106047853793434"/>
  </r>
  <r>
    <x v="0"/>
    <x v="0"/>
    <d v="2022-10-15T00:00:00"/>
    <x v="0"/>
    <x v="0"/>
    <s v="CHN"/>
    <n v="122.87397260273973"/>
    <x v="6"/>
    <x v="6"/>
    <n v="11.606999999999999"/>
    <n v="7.2510000000000012"/>
    <n v="7.0470000000000006"/>
    <n v="7.3900000000000006"/>
    <n v="11.606999999999999"/>
    <n v="18.858000000000001"/>
    <n v="25.905000000000001"/>
    <n v="33.295000000000002"/>
    <n v="54.062171497221804"/>
  </r>
  <r>
    <x v="0"/>
    <x v="0"/>
    <d v="2022-10-15T00:00:00"/>
    <x v="0"/>
    <x v="0"/>
    <s v="NED"/>
    <n v="26.517808219178082"/>
    <x v="7"/>
    <x v="7"/>
    <n v="11.587"/>
    <n v="7.3069999999999986"/>
    <n v="7.1190000000000033"/>
    <n v="7.3000000000000007"/>
    <n v="11.587"/>
    <n v="18.893999999999998"/>
    <n v="26.013000000000002"/>
    <n v="33.313000000000002"/>
    <n v="54.032960105664451"/>
  </r>
  <r>
    <x v="0"/>
    <x v="0"/>
    <d v="2022-10-15T00:00:00"/>
    <x v="0"/>
    <x v="0"/>
    <s v="GER"/>
    <n v="122.87397260273973"/>
    <x v="8"/>
    <x v="8"/>
    <n v="12.048"/>
    <n v="7.2859999999999996"/>
    <n v="6.9570000000000007"/>
    <n v="7.0289999999999999"/>
    <n v="12.048"/>
    <n v="19.334"/>
    <n v="26.291"/>
    <n v="33.32"/>
    <n v="54.021608643457384"/>
  </r>
  <r>
    <x v="0"/>
    <x v="0"/>
    <d v="2022-10-15T00:00:00"/>
    <x v="0"/>
    <x v="0"/>
    <s v="GER"/>
    <n v="122.87397260273973"/>
    <x v="9"/>
    <x v="9"/>
    <n v="12.07"/>
    <n v="7.338000000000001"/>
    <n v="6.9429999999999978"/>
    <n v="7.027000000000001"/>
    <n v="12.07"/>
    <n v="19.408000000000001"/>
    <n v="26.350999999999999"/>
    <n v="33.378"/>
    <n v="53.927736832644257"/>
  </r>
  <r>
    <x v="0"/>
    <x v="0"/>
    <d v="2022-10-15T00:00:00"/>
    <x v="0"/>
    <x v="0"/>
    <s v="GBR"/>
    <n v="400"/>
    <x v="10"/>
    <x v="10"/>
    <n v="12.031000000000001"/>
    <n v="7.3139999999999983"/>
    <n v="7.0590000000000011"/>
    <n v="7.254999999999999"/>
    <n v="12.031000000000001"/>
    <n v="19.344999999999999"/>
    <n v="26.404"/>
    <n v="33.658999999999999"/>
    <n v="53.477524584806446"/>
  </r>
  <r>
    <x v="0"/>
    <x v="0"/>
    <d v="2022-10-15T00:00:00"/>
    <x v="0"/>
    <x v="0"/>
    <s v="GBR"/>
    <n v="400"/>
    <x v="11"/>
    <x v="11"/>
    <n v="11.922000000000001"/>
    <n v="7.3589999999999982"/>
    <n v="7.2140000000000022"/>
    <n v="7.4199999999999982"/>
    <n v="11.922000000000001"/>
    <n v="19.280999999999999"/>
    <n v="26.495000000000001"/>
    <n v="33.914999999999999"/>
    <n v="53.073861123396732"/>
  </r>
  <r>
    <x v="0"/>
    <x v="0"/>
    <d v="2022-10-15T00:00:00"/>
    <x v="0"/>
    <x v="0"/>
    <s v="POL"/>
    <n v="400"/>
    <x v="12"/>
    <x v="12"/>
    <n v="11.772"/>
    <n v="7.400999999999998"/>
    <n v="7.2730000000000032"/>
    <n v="7.5089999999999968"/>
    <n v="11.772"/>
    <n v="19.172999999999998"/>
    <n v="26.446000000000002"/>
    <n v="33.954999999999998"/>
    <n v="53.011338536298041"/>
  </r>
  <r>
    <x v="0"/>
    <x v="0"/>
    <d v="2022-10-15T00:00:00"/>
    <x v="0"/>
    <x v="0"/>
    <s v="POL"/>
    <n v="400"/>
    <x v="13"/>
    <x v="13"/>
    <n v="11.975"/>
    <n v="7.4809999999999999"/>
    <n v="7.1649999999999991"/>
    <n v="7.3360000000000021"/>
    <n v="11.975"/>
    <n v="19.456"/>
    <n v="26.620999999999999"/>
    <n v="33.957000000000001"/>
    <n v="53.008216273522393"/>
  </r>
  <r>
    <x v="0"/>
    <x v="0"/>
    <d v="2022-10-15T00:00:00"/>
    <x v="0"/>
    <x v="0"/>
    <s v="GER"/>
    <n v="400"/>
    <x v="14"/>
    <x v="14"/>
    <n v="12.3"/>
    <n v="7.4039999999999999"/>
    <n v="7.093"/>
    <n v="7.218"/>
    <n v="12.3"/>
    <n v="19.704000000000001"/>
    <n v="26.797000000000001"/>
    <n v="34.015000000000001"/>
    <n v="52.917830368954874"/>
  </r>
  <r>
    <x v="0"/>
    <x v="0"/>
    <d v="2022-10-15T00:00:00"/>
    <x v="0"/>
    <x v="0"/>
    <s v="FRA"/>
    <n v="400"/>
    <x v="15"/>
    <x v="15"/>
    <n v="12.189"/>
    <n v="7.4770000000000003"/>
    <n v="7.1610000000000014"/>
    <n v="7.2619999999999969"/>
    <n v="12.189"/>
    <n v="19.666"/>
    <n v="26.827000000000002"/>
    <n v="34.088999999999999"/>
    <n v="52.802956965590077"/>
  </r>
  <r>
    <x v="0"/>
    <x v="0"/>
    <d v="2022-10-15T00:00:00"/>
    <x v="0"/>
    <x v="0"/>
    <s v="ITA"/>
    <n v="25.6"/>
    <x v="16"/>
    <x v="16"/>
    <n v="12.457000000000001"/>
    <n v="7.291999999999998"/>
    <n v="7.1180000000000021"/>
    <n v="7.4340000000000011"/>
    <n v="12.457000000000001"/>
    <n v="19.748999999999999"/>
    <n v="26.867000000000001"/>
    <n v="34.301000000000002"/>
    <n v="52.47660418063613"/>
  </r>
  <r>
    <x v="0"/>
    <x v="0"/>
    <d v="2022-10-15T00:00:00"/>
    <x v="0"/>
    <x v="0"/>
    <s v="CZE"/>
    <n v="400"/>
    <x v="17"/>
    <x v="17"/>
    <n v="12.042"/>
    <n v="7.5230000000000015"/>
    <n v="7.3069999999999986"/>
    <n v="7.509999999999998"/>
    <n v="12.042"/>
    <n v="19.565000000000001"/>
    <n v="26.872"/>
    <n v="34.381999999999998"/>
    <n v="52.35297539410157"/>
  </r>
  <r>
    <x v="0"/>
    <x v="0"/>
    <d v="2022-10-15T00:00:00"/>
    <x v="0"/>
    <x v="0"/>
    <s v="CAN"/>
    <n v="27"/>
    <x v="18"/>
    <x v="18"/>
    <n v="12.145"/>
    <n v="7.5090000000000003"/>
    <n v="7.3069999999999986"/>
    <n v="7.5380000000000038"/>
    <n v="12.145"/>
    <n v="19.654"/>
    <n v="26.960999999999999"/>
    <n v="34.499000000000002"/>
    <n v="52.17542537464854"/>
  </r>
  <r>
    <x v="0"/>
    <x v="0"/>
    <d v="2022-10-15T00:00:00"/>
    <x v="0"/>
    <x v="0"/>
    <s v="ESP"/>
    <n v="34.249315068493154"/>
    <x v="19"/>
    <x v="19"/>
    <n v="12.221"/>
    <n v="7.5019999999999989"/>
    <n v="7.3170000000000002"/>
    <n v="7.5140000000000029"/>
    <n v="12.221"/>
    <n v="19.722999999999999"/>
    <n v="27.04"/>
    <n v="34.554000000000002"/>
    <n v="52.092377148810556"/>
  </r>
  <r>
    <x v="0"/>
    <x v="0"/>
    <d v="2022-10-15T00:00:00"/>
    <x v="0"/>
    <x v="0"/>
    <s v="IRL"/>
    <n v="400"/>
    <x v="20"/>
    <x v="20"/>
    <n v="12.753"/>
    <n v="7.4390000000000001"/>
    <n v="7.1430000000000007"/>
    <n v="7.43"/>
    <n v="12.753"/>
    <n v="20.192"/>
    <n v="27.335000000000001"/>
    <n v="34.765000000000001"/>
    <n v="51.776211707176756"/>
  </r>
  <r>
    <x v="0"/>
    <x v="0"/>
    <d v="2022-10-15T00:00:00"/>
    <x v="0"/>
    <x v="0"/>
    <s v="MAS"/>
    <n v="24.75068493150685"/>
    <x v="21"/>
    <x v="21"/>
    <n v="12.801"/>
    <n v="7.6010000000000009"/>
    <n v="7.3699999999999974"/>
    <n v="7.5769999999999982"/>
    <n v="12.801"/>
    <n v="20.402000000000001"/>
    <n v="27.771999999999998"/>
    <n v="35.348999999999997"/>
    <n v="50.920818127811259"/>
  </r>
  <r>
    <x v="0"/>
    <x v="0"/>
    <d v="2022-10-15T00:00:00"/>
    <x v="0"/>
    <x v="0"/>
    <s v="MAS"/>
    <n v="400"/>
    <x v="22"/>
    <x v="22"/>
    <n v="12.913"/>
    <n v="7.6269999999999989"/>
    <n v="7.343"/>
    <n v="7.629999999999999"/>
    <n v="12.913"/>
    <n v="20.54"/>
    <n v="27.882999999999999"/>
    <n v="35.512999999999998"/>
    <n v="50.685664404584237"/>
  </r>
  <r>
    <x v="0"/>
    <x v="0"/>
    <d v="2022-10-15T00:00:00"/>
    <x v="0"/>
    <x v="0"/>
    <s v="MAS"/>
    <n v="400"/>
    <x v="23"/>
    <x v="23"/>
    <n v="13.451000000000001"/>
    <n v="7.9239999999999995"/>
    <n v="7.6529999999999987"/>
    <n v="7.9080000000000013"/>
    <n v="13.451000000000001"/>
    <n v="21.375"/>
    <n v="29.027999999999999"/>
    <n v="36.936"/>
    <n v="48.732943469785575"/>
  </r>
  <r>
    <x v="0"/>
    <x v="0"/>
    <d v="2022-10-15T00:00:00"/>
    <x v="0"/>
    <x v="0"/>
    <s v="NGR"/>
    <n v="400"/>
    <x v="24"/>
    <x v="24"/>
    <n v="15.103999999999999"/>
    <n v="8.5180000000000007"/>
    <n v="8.2280000000000015"/>
    <n v="8.3689999999999998"/>
    <n v="15.103999999999999"/>
    <n v="23.622"/>
    <n v="31.85"/>
    <n v="40.219000000000001"/>
    <n v="44.754966558094431"/>
  </r>
  <r>
    <x v="0"/>
    <x v="0"/>
    <d v="2022-10-15T00:00:00"/>
    <x v="0"/>
    <x v="1"/>
    <s v="FRA"/>
    <n v="400"/>
    <x v="0"/>
    <x v="1"/>
    <n v="11.717000000000001"/>
    <n v="7.2219999999999995"/>
    <n v="6.8719999999999999"/>
    <n v="7.0240000000000009"/>
    <n v="11.717000000000001"/>
    <n v="18.939"/>
    <n v="25.811"/>
    <n v="32.835000000000001"/>
    <n v="54.819552306989493"/>
  </r>
  <r>
    <x v="0"/>
    <x v="0"/>
    <d v="2022-10-15T00:00:00"/>
    <x v="0"/>
    <x v="1"/>
    <s v="GER"/>
    <n v="25.093150684931508"/>
    <x v="1"/>
    <x v="0"/>
    <n v="11.936"/>
    <n v="7.3649999999999984"/>
    <n v="6.8690000000000033"/>
    <n v="6.8810000000000002"/>
    <n v="11.936"/>
    <n v="19.300999999999998"/>
    <n v="26.17"/>
    <n v="33.051000000000002"/>
    <n v="54.461287101751836"/>
  </r>
  <r>
    <x v="0"/>
    <x v="0"/>
    <d v="2022-10-15T00:00:00"/>
    <x v="0"/>
    <x v="1"/>
    <s v="CHN"/>
    <n v="122.87397260273973"/>
    <x v="2"/>
    <x v="6"/>
    <n v="11.62"/>
    <n v="7.2690000000000001"/>
    <n v="6.9780000000000015"/>
    <n v="7.3469999999999978"/>
    <n v="11.62"/>
    <n v="18.888999999999999"/>
    <n v="25.867000000000001"/>
    <n v="33.213999999999999"/>
    <n v="54.194014572168363"/>
  </r>
  <r>
    <x v="0"/>
    <x v="0"/>
    <d v="2022-10-15T00:00:00"/>
    <x v="0"/>
    <x v="1"/>
    <s v="NED"/>
    <n v="24.397260273972602"/>
    <x v="3"/>
    <x v="3"/>
    <n v="11.944000000000001"/>
    <n v="7.3199999999999985"/>
    <n v="6.9310000000000009"/>
    <n v="7.0480000000000018"/>
    <n v="11.944000000000001"/>
    <n v="19.263999999999999"/>
    <n v="26.195"/>
    <n v="33.243000000000002"/>
    <n v="54.146737659056036"/>
  </r>
  <r>
    <x v="0"/>
    <x v="0"/>
    <d v="2022-10-15T00:00:00"/>
    <x v="0"/>
    <x v="1"/>
    <s v="AUS"/>
    <n v="122.87397260273973"/>
    <x v="4"/>
    <x v="2"/>
    <n v="11.473000000000001"/>
    <n v="7.3779999999999983"/>
    <n v="7.1230000000000011"/>
    <n v="7.3210000000000015"/>
    <n v="11.473000000000001"/>
    <n v="18.850999999999999"/>
    <n v="25.974"/>
    <n v="33.295000000000002"/>
    <n v="54.062171497221804"/>
  </r>
  <r>
    <x v="0"/>
    <x v="0"/>
    <d v="2022-10-15T00:00:00"/>
    <x v="0"/>
    <x v="1"/>
    <s v="COL"/>
    <n v="27.194520547945206"/>
    <x v="5"/>
    <x v="4"/>
    <n v="11.957000000000001"/>
    <n v="7.2259999999999991"/>
    <n v="6.9780000000000015"/>
    <n v="7.1859999999999999"/>
    <n v="11.957000000000001"/>
    <n v="19.183"/>
    <n v="26.161000000000001"/>
    <n v="33.347000000000001"/>
    <n v="53.977869073679791"/>
  </r>
  <r>
    <x v="0"/>
    <x v="0"/>
    <d v="2022-10-15T00:00:00"/>
    <x v="0"/>
    <x v="1"/>
    <s v="CAN"/>
    <n v="28.904109589041095"/>
    <x v="6"/>
    <x v="5"/>
    <n v="11.897"/>
    <n v="7.2819999999999983"/>
    <n v="6.9980000000000011"/>
    <n v="7.1820000000000022"/>
    <n v="11.897"/>
    <n v="19.178999999999998"/>
    <n v="26.177"/>
    <n v="33.359000000000002"/>
    <n v="53.958451991966186"/>
  </r>
  <r>
    <x v="0"/>
    <x v="0"/>
    <d v="2022-10-15T00:00:00"/>
    <x v="0"/>
    <x v="1"/>
    <s v="NED"/>
    <n v="26.517808219178082"/>
    <x v="7"/>
    <x v="7"/>
    <n v="11.747"/>
    <n v="7.3880000000000017"/>
    <n v="7.1779999999999973"/>
    <n v="7.3900000000000041"/>
    <n v="11.747"/>
    <n v="19.135000000000002"/>
    <n v="26.312999999999999"/>
    <n v="33.703000000000003"/>
    <n v="53.407708512595313"/>
  </r>
  <r>
    <x v="1"/>
    <x v="0"/>
    <d v="2022-07-09T00:00:00"/>
    <x v="1"/>
    <x v="0"/>
    <s v="COL"/>
    <n v="26.926027397260274"/>
    <x v="0"/>
    <x v="4"/>
    <n v="11.881"/>
    <n v="7.2190000000000012"/>
    <n v="6.9549999999999983"/>
    <n v="7.1159999999999997"/>
    <n v="11.881"/>
    <n v="19.100000000000001"/>
    <n v="26.055"/>
    <n v="33.170999999999999"/>
    <n v="54.264266980193547"/>
  </r>
  <r>
    <x v="1"/>
    <x v="0"/>
    <d v="2022-07-09T00:00:00"/>
    <x v="1"/>
    <x v="0"/>
    <s v="BDR"/>
    <n v="122.60547945205479"/>
    <x v="1"/>
    <x v="6"/>
    <n v="11.911"/>
    <n v="7.3110000000000017"/>
    <n v="6.9489999999999981"/>
    <n v="7.1109999999999971"/>
    <n v="11.911"/>
    <n v="19.222000000000001"/>
    <n v="26.170999999999999"/>
    <n v="33.281999999999996"/>
    <n v="54.083288263926455"/>
  </r>
  <r>
    <x v="1"/>
    <x v="0"/>
    <d v="2022-07-09T00:00:00"/>
    <x v="1"/>
    <x v="0"/>
    <s v="NED"/>
    <n v="24.12876712328767"/>
    <x v="2"/>
    <x v="3"/>
    <n v="12.23"/>
    <n v="7.379999999999999"/>
    <n v="7.0860000000000021"/>
    <n v="7.147000000000002"/>
    <n v="12.23"/>
    <n v="19.61"/>
    <n v="26.696000000000002"/>
    <n v="33.843000000000004"/>
    <n v="53.18677422214342"/>
  </r>
  <r>
    <x v="1"/>
    <x v="0"/>
    <d v="2022-07-09T00:00:00"/>
    <x v="1"/>
    <x v="0"/>
    <s v="WTT"/>
    <n v="400"/>
    <x v="3"/>
    <x v="1"/>
    <n v="12.045"/>
    <n v="7.4189999999999987"/>
    <n v="7.1180000000000021"/>
    <n v="7.3369999999999962"/>
    <n v="12.045"/>
    <n v="19.463999999999999"/>
    <n v="26.582000000000001"/>
    <n v="33.918999999999997"/>
    <n v="53.067602228839299"/>
  </r>
  <r>
    <x v="1"/>
    <x v="0"/>
    <d v="2022-07-09T00:00:00"/>
    <x v="1"/>
    <x v="0"/>
    <s v="NED"/>
    <n v="22.843835616438355"/>
    <x v="4"/>
    <x v="25"/>
    <n v="12.271000000000001"/>
    <n v="7.379999999999999"/>
    <n v="7.0749999999999993"/>
    <n v="7.213000000000001"/>
    <n v="12.271000000000001"/>
    <n v="19.651"/>
    <n v="26.725999999999999"/>
    <n v="33.939"/>
    <n v="53.036329885971888"/>
  </r>
  <r>
    <x v="1"/>
    <x v="0"/>
    <d v="2022-07-09T00:00:00"/>
    <x v="1"/>
    <x v="0"/>
    <s v="CHN"/>
    <n v="25.035616438356165"/>
    <x v="5"/>
    <x v="26"/>
    <n v="12.07"/>
    <n v="7.3649999999999984"/>
    <n v="7.1270000000000024"/>
    <n v="7.4119999999999955"/>
    <n v="12.07"/>
    <n v="19.434999999999999"/>
    <n v="26.562000000000001"/>
    <n v="33.973999999999997"/>
    <n v="52.981691882027441"/>
  </r>
  <r>
    <x v="1"/>
    <x v="0"/>
    <d v="2022-07-09T00:00:00"/>
    <x v="1"/>
    <x v="0"/>
    <s v="CHN"/>
    <n v="400"/>
    <x v="6"/>
    <x v="27"/>
    <n v="12.269"/>
    <n v="7.5119999999999987"/>
    <n v="7.1080000000000005"/>
    <n v="7.2219999999999978"/>
    <n v="12.269"/>
    <n v="19.780999999999999"/>
    <n v="26.888999999999999"/>
    <n v="34.110999999999997"/>
    <n v="52.768901527366545"/>
  </r>
  <r>
    <x v="1"/>
    <x v="0"/>
    <d v="2022-07-09T00:00:00"/>
    <x v="1"/>
    <x v="0"/>
    <s v="MEX"/>
    <n v="32.0027397260274"/>
    <x v="7"/>
    <x v="28"/>
    <n v="12.071"/>
    <n v="7.4700000000000006"/>
    <n v="7.3260000000000005"/>
    <n v="7.5250000000000021"/>
    <n v="12.071"/>
    <n v="19.541"/>
    <n v="26.867000000000001"/>
    <n v="34.392000000000003"/>
    <n v="52.337752965805997"/>
  </r>
  <r>
    <x v="1"/>
    <x v="0"/>
    <d v="2022-07-09T00:00:00"/>
    <x v="1"/>
    <x v="0"/>
    <s v="COL"/>
    <n v="26.139726027397259"/>
    <x v="8"/>
    <x v="29"/>
    <n v="12.214"/>
    <n v="7.4829999999999988"/>
    <n v="7.3189999999999991"/>
    <n v="7.4310000000000045"/>
    <n v="12.214"/>
    <n v="19.696999999999999"/>
    <n v="27.015999999999998"/>
    <n v="34.447000000000003"/>
    <n v="52.254187592533455"/>
  </r>
  <r>
    <x v="1"/>
    <x v="0"/>
    <d v="2022-07-09T00:00:00"/>
    <x v="1"/>
    <x v="0"/>
    <s v="IRL"/>
    <n v="400"/>
    <x v="9"/>
    <x v="20"/>
    <n v="12.675000000000001"/>
    <n v="7.41"/>
    <n v="7.0479999999999983"/>
    <n v="7.3350000000000044"/>
    <n v="12.675000000000001"/>
    <n v="20.085000000000001"/>
    <n v="27.132999999999999"/>
    <n v="34.468000000000004"/>
    <n v="52.22235116629917"/>
  </r>
  <r>
    <x v="1"/>
    <x v="0"/>
    <d v="2022-07-09T00:00:00"/>
    <x v="1"/>
    <x v="0"/>
    <s v="FRA"/>
    <n v="400"/>
    <x v="10"/>
    <x v="15"/>
    <n v="12.484999999999999"/>
    <n v="7.6020000000000003"/>
    <n v="7.2409999999999997"/>
    <n v="7.3200000000000038"/>
    <n v="12.484999999999999"/>
    <n v="20.087"/>
    <n v="27.327999999999999"/>
    <n v="34.648000000000003"/>
    <n v="51.951050565689215"/>
  </r>
  <r>
    <x v="1"/>
    <x v="0"/>
    <d v="2022-07-09T00:00:00"/>
    <x v="1"/>
    <x v="0"/>
    <s v="HKG"/>
    <n v="400"/>
    <x v="11"/>
    <x v="30"/>
    <n v="12.169"/>
    <n v="7.657"/>
    <n v="7.5129999999999981"/>
    <n v="7.7760000000000034"/>
    <n v="12.169"/>
    <n v="19.826000000000001"/>
    <n v="27.338999999999999"/>
    <n v="35.115000000000002"/>
    <n v="51.26014523707817"/>
  </r>
  <r>
    <x v="1"/>
    <x v="0"/>
    <d v="2022-07-09T00:00:00"/>
    <x v="1"/>
    <x v="0"/>
    <s v="ARG"/>
    <n v="400"/>
    <x v="12"/>
    <x v="31"/>
    <n v="12.502000000000001"/>
    <n v="7.6530000000000005"/>
    <n v="7.4689999999999976"/>
    <n v="7.6530000000000022"/>
    <n v="12.502000000000001"/>
    <n v="20.155000000000001"/>
    <n v="27.623999999999999"/>
    <n v="35.277000000000001"/>
    <n v="51.02474700229611"/>
  </r>
  <r>
    <x v="1"/>
    <x v="0"/>
    <d v="2022-07-09T00:00:00"/>
    <x v="1"/>
    <x v="0"/>
    <s v="ESP"/>
    <n v="33.980821917808221"/>
    <x v="13"/>
    <x v="19"/>
    <n v="12.664"/>
    <n v="7.631000000000002"/>
    <n v="7.445999999999998"/>
    <n v="7.6589999999999989"/>
    <n v="12.664"/>
    <n v="20.295000000000002"/>
    <n v="27.741"/>
    <n v="35.4"/>
    <n v="50.847457627118644"/>
  </r>
  <r>
    <x v="1"/>
    <x v="0"/>
    <d v="2022-07-09T00:00:00"/>
    <x v="1"/>
    <x v="0"/>
    <s v="ARG"/>
    <n v="400"/>
    <x v="14"/>
    <x v="32"/>
    <n v="13.239000000000001"/>
    <n v="7.5440000000000005"/>
    <n v="7.3989999999999974"/>
    <n v="7.5920000000000023"/>
    <n v="13.239000000000001"/>
    <n v="20.783000000000001"/>
    <n v="28.181999999999999"/>
    <n v="35.774000000000001"/>
    <n v="50.315871862246325"/>
  </r>
  <r>
    <x v="1"/>
    <x v="0"/>
    <d v="2022-07-09T00:00:00"/>
    <x v="1"/>
    <x v="0"/>
    <s v="MEX"/>
    <n v="400"/>
    <x v="15"/>
    <x v="33"/>
    <n v="12.313000000000001"/>
    <n v="7.8510000000000009"/>
    <n v="7.8109999999999999"/>
    <n v="8.0450000000000017"/>
    <n v="12.313000000000001"/>
    <n v="20.164000000000001"/>
    <n v="27.975000000000001"/>
    <n v="36.020000000000003"/>
    <n v="49.972237645752358"/>
  </r>
  <r>
    <x v="1"/>
    <x v="0"/>
    <d v="2022-07-09T00:00:00"/>
    <x v="1"/>
    <x v="0"/>
    <s v="CRC"/>
    <n v="400"/>
    <x v="16"/>
    <x v="34"/>
    <n v="13.257999999999999"/>
    <n v="7.8560000000000016"/>
    <n v="7.661999999999999"/>
    <n v="8.02"/>
    <n v="13.257999999999999"/>
    <n v="21.114000000000001"/>
    <n v="28.776"/>
    <n v="36.795999999999999"/>
    <n v="48.918360691379497"/>
  </r>
  <r>
    <x v="1"/>
    <x v="0"/>
    <d v="2022-07-09T00:00:00"/>
    <x v="1"/>
    <x v="0"/>
    <s v="HKG"/>
    <n v="400"/>
    <x v="17"/>
    <x v="35"/>
    <n v="13.401"/>
    <n v="8.0869999999999997"/>
    <n v="7.7940000000000005"/>
    <n v="8.0629999999999988"/>
    <n v="13.401"/>
    <n v="21.488"/>
    <n v="29.282"/>
    <n v="37.344999999999999"/>
    <n v="48.199223456955416"/>
  </r>
  <r>
    <x v="1"/>
    <x v="0"/>
    <d v="2022-07-09T00:00:00"/>
    <x v="1"/>
    <x v="0"/>
    <s v="ITA"/>
    <n v="22.980821917808218"/>
    <x v="18"/>
    <x v="36"/>
    <n v="13.813000000000001"/>
    <n v="8.150999999999998"/>
    <n v="7.7810000000000024"/>
    <n v="7.6619999999999955"/>
    <n v="13.813000000000001"/>
    <n v="21.963999999999999"/>
    <n v="29.745000000000001"/>
    <n v="37.406999999999996"/>
    <n v="48.119335953163848"/>
  </r>
  <r>
    <x v="1"/>
    <x v="0"/>
    <d v="2022-07-09T00:00:00"/>
    <x v="1"/>
    <x v="1"/>
    <s v="COL"/>
    <n v="26.926027397260274"/>
    <x v="0"/>
    <x v="4"/>
    <n v="11.750999999999999"/>
    <n v="7.229000000000001"/>
    <n v="6.870000000000001"/>
    <n v="7.1019999999999968"/>
    <n v="11.750999999999999"/>
    <n v="18.98"/>
    <n v="25.85"/>
    <n v="32.951999999999998"/>
    <n v="54.624908958485072"/>
  </r>
  <r>
    <x v="1"/>
    <x v="0"/>
    <d v="2022-07-09T00:00:00"/>
    <x v="1"/>
    <x v="1"/>
    <s v="BDR"/>
    <n v="122.60547945205479"/>
    <x v="1"/>
    <x v="6"/>
    <n v="11.585000000000001"/>
    <n v="7.2330000000000005"/>
    <n v="6.8840000000000003"/>
    <n v="7.254999999999999"/>
    <n v="11.585000000000001"/>
    <n v="18.818000000000001"/>
    <n v="25.702000000000002"/>
    <n v="32.957000000000001"/>
    <n v="54.616621658524743"/>
  </r>
  <r>
    <x v="1"/>
    <x v="0"/>
    <d v="2022-07-09T00:00:00"/>
    <x v="1"/>
    <x v="1"/>
    <s v="CHN"/>
    <n v="400"/>
    <x v="2"/>
    <x v="27"/>
    <n v="12.037000000000001"/>
    <n v="7.427999999999999"/>
    <n v="6.9899999999999984"/>
    <n v="7.0840000000000032"/>
    <n v="12.037000000000001"/>
    <n v="19.465"/>
    <n v="26.454999999999998"/>
    <n v="33.539000000000001"/>
    <n v="53.668863114583019"/>
  </r>
  <r>
    <x v="1"/>
    <x v="0"/>
    <d v="2022-07-09T00:00:00"/>
    <x v="1"/>
    <x v="1"/>
    <s v="NED"/>
    <n v="24.12876712328767"/>
    <x v="3"/>
    <x v="3"/>
    <n v="12.066000000000001"/>
    <n v="7.4239999999999977"/>
    <n v="7.0350000000000001"/>
    <n v="7.1859999999999999"/>
    <n v="12.066000000000001"/>
    <n v="19.489999999999998"/>
    <n v="26.524999999999999"/>
    <n v="33.710999999999999"/>
    <n v="53.395034261813656"/>
  </r>
  <r>
    <x v="1"/>
    <x v="0"/>
    <d v="2022-07-09T00:00:00"/>
    <x v="1"/>
    <x v="1"/>
    <s v="WTT"/>
    <n v="400"/>
    <x v="4"/>
    <x v="1"/>
    <n v="11.984999999999999"/>
    <n v="7.4350000000000023"/>
    <n v="7.2019999999999982"/>
    <n v="7.3960000000000008"/>
    <n v="11.984999999999999"/>
    <n v="19.420000000000002"/>
    <n v="26.622"/>
    <n v="34.018000000000001"/>
    <n v="52.913163619260388"/>
  </r>
  <r>
    <x v="1"/>
    <x v="0"/>
    <d v="2022-07-09T00:00:00"/>
    <x v="1"/>
    <x v="1"/>
    <s v="CHN"/>
    <n v="25.035616438356165"/>
    <x v="5"/>
    <x v="26"/>
    <n v="12.06"/>
    <n v="7.4039999999999981"/>
    <n v="7.1630000000000003"/>
    <n v="7.4469999999999992"/>
    <n v="12.06"/>
    <n v="19.463999999999999"/>
    <n v="26.626999999999999"/>
    <n v="34.073999999999998"/>
    <n v="52.826201796090864"/>
  </r>
  <r>
    <x v="1"/>
    <x v="0"/>
    <d v="2022-07-09T00:00:00"/>
    <x v="1"/>
    <x v="1"/>
    <s v="NED"/>
    <n v="22.843835616438355"/>
    <x v="6"/>
    <x v="25"/>
    <n v="12.332000000000001"/>
    <n v="7.41"/>
    <n v="7.1009999999999991"/>
    <n v="7.2589999999999968"/>
    <n v="12.332000000000001"/>
    <n v="19.742000000000001"/>
    <n v="26.843"/>
    <n v="34.101999999999997"/>
    <n v="52.782827986628355"/>
  </r>
  <r>
    <x v="1"/>
    <x v="0"/>
    <d v="2022-07-09T00:00:00"/>
    <x v="1"/>
    <x v="1"/>
    <s v="MEX"/>
    <n v="32.0027397260274"/>
    <x v="7"/>
    <x v="28"/>
    <n v="11.981999999999999"/>
    <n v="7.5590000000000011"/>
    <n v="7.3350000000000009"/>
    <n v="7.6140000000000008"/>
    <n v="11.981999999999999"/>
    <n v="19.541"/>
    <n v="26.876000000000001"/>
    <n v="34.49"/>
    <n v="52.189040301536672"/>
  </r>
  <r>
    <x v="2"/>
    <x v="0"/>
    <d v="2022-05-14T00:00:00"/>
    <x v="1"/>
    <x v="0"/>
    <s v="AUS"/>
    <n v="122.45205479452055"/>
    <x v="0"/>
    <x v="2"/>
    <n v="11.42"/>
    <n v="7.3130000000000006"/>
    <n v="7.0229999999999997"/>
    <n v="7.1550000000000011"/>
    <n v="11.42"/>
    <n v="18.733000000000001"/>
    <n v="25.756"/>
    <n v="32.911000000000001"/>
    <n v="54.692959800674544"/>
  </r>
  <r>
    <x v="2"/>
    <x v="0"/>
    <d v="2022-05-14T00:00:00"/>
    <x v="1"/>
    <x v="0"/>
    <s v="GER"/>
    <n v="122.45205479452055"/>
    <x v="1"/>
    <x v="9"/>
    <n v="11.852"/>
    <n v="7.3539999999999992"/>
    <n v="7.0770000000000017"/>
    <n v="7.2209999999999965"/>
    <n v="11.852"/>
    <n v="19.206"/>
    <n v="26.283000000000001"/>
    <n v="33.503999999999998"/>
    <n v="53.724928366762178"/>
  </r>
  <r>
    <x v="2"/>
    <x v="0"/>
    <d v="2022-05-14T00:00:00"/>
    <x v="1"/>
    <x v="0"/>
    <s v="NED"/>
    <n v="26.095890410958905"/>
    <x v="2"/>
    <x v="7"/>
    <n v="11.702999999999999"/>
    <n v="7.3840000000000003"/>
    <n v="7.2149999999999999"/>
    <n v="7.453000000000003"/>
    <n v="11.702999999999999"/>
    <n v="19.087"/>
    <n v="26.302"/>
    <n v="33.755000000000003"/>
    <n v="53.325433269145307"/>
  </r>
  <r>
    <x v="2"/>
    <x v="0"/>
    <d v="2022-05-14T00:00:00"/>
    <x v="1"/>
    <x v="0"/>
    <s v="COL"/>
    <n v="26.772602739726029"/>
    <x v="3"/>
    <x v="4"/>
    <n v="12.148"/>
    <n v="7.3440000000000012"/>
    <n v="7.0869999999999997"/>
    <n v="7.2740000000000009"/>
    <n v="12.148"/>
    <n v="19.492000000000001"/>
    <n v="26.579000000000001"/>
    <n v="33.853000000000002"/>
    <n v="53.171063125867718"/>
  </r>
  <r>
    <x v="2"/>
    <x v="0"/>
    <d v="2022-05-14T00:00:00"/>
    <x v="1"/>
    <x v="0"/>
    <s v="ITA"/>
    <n v="25.17808219178082"/>
    <x v="4"/>
    <x v="16"/>
    <n v="11.875999999999999"/>
    <n v="7.3940000000000001"/>
    <n v="7.2100000000000009"/>
    <n v="7.4009999999999998"/>
    <n v="11.875999999999999"/>
    <n v="19.27"/>
    <n v="26.48"/>
    <n v="33.881"/>
    <n v="53.127121395472386"/>
  </r>
  <r>
    <x v="2"/>
    <x v="0"/>
    <d v="2022-05-14T00:00:00"/>
    <x v="1"/>
    <x v="0"/>
    <s v="CHN"/>
    <n v="24.882191780821916"/>
    <x v="5"/>
    <x v="26"/>
    <n v="12.007"/>
    <n v="7.3780000000000019"/>
    <n v="7.1989999999999981"/>
    <n v="7.4920000000000009"/>
    <n v="12.007"/>
    <n v="19.385000000000002"/>
    <n v="26.584"/>
    <n v="34.076000000000001"/>
    <n v="52.823101302969832"/>
  </r>
  <r>
    <x v="2"/>
    <x v="0"/>
    <d v="2022-05-14T00:00:00"/>
    <x v="1"/>
    <x v="0"/>
    <s v="CHN"/>
    <n v="400"/>
    <x v="6"/>
    <x v="37"/>
    <n v="12.032"/>
    <n v="7.375"/>
    <n v="7.2079999999999984"/>
    <n v="7.4640000000000022"/>
    <n v="12.032"/>
    <n v="19.407"/>
    <n v="26.614999999999998"/>
    <n v="34.079000000000001"/>
    <n v="52.818451245635138"/>
  </r>
  <r>
    <x v="2"/>
    <x v="0"/>
    <d v="2022-05-14T00:00:00"/>
    <x v="1"/>
    <x v="0"/>
    <s v="GBR"/>
    <n v="400"/>
    <x v="7"/>
    <x v="10"/>
    <n v="12.218"/>
    <n v="7.4980000000000011"/>
    <n v="7.2709999999999972"/>
    <n v="7.5100000000000016"/>
    <n v="12.218"/>
    <n v="19.716000000000001"/>
    <n v="26.986999999999998"/>
    <n v="34.497"/>
    <n v="52.178450300026093"/>
  </r>
  <r>
    <x v="2"/>
    <x v="0"/>
    <d v="2022-05-14T00:00:00"/>
    <x v="1"/>
    <x v="0"/>
    <s v="GBR"/>
    <n v="400"/>
    <x v="8"/>
    <x v="11"/>
    <n v="12.054"/>
    <n v="7.5029999999999983"/>
    <n v="7.365000000000002"/>
    <n v="7.5860000000000021"/>
    <n v="12.054"/>
    <n v="19.556999999999999"/>
    <n v="26.922000000000001"/>
    <n v="34.508000000000003"/>
    <n v="52.161817549553724"/>
  </r>
  <r>
    <x v="2"/>
    <x v="0"/>
    <d v="2022-05-14T00:00:00"/>
    <x v="1"/>
    <x v="0"/>
    <s v="TBR"/>
    <n v="22.56986301369863"/>
    <x v="9"/>
    <x v="38"/>
    <n v="12.302"/>
    <n v="7.5510000000000019"/>
    <n v="7.3189999999999991"/>
    <n v="7.4830000000000005"/>
    <n v="12.302"/>
    <n v="19.853000000000002"/>
    <n v="27.172000000000001"/>
    <n v="34.655000000000001"/>
    <n v="51.940556918193622"/>
  </r>
  <r>
    <x v="2"/>
    <x v="0"/>
    <d v="2022-05-14T00:00:00"/>
    <x v="1"/>
    <x v="0"/>
    <s v="POL"/>
    <n v="400"/>
    <x v="10"/>
    <x v="39"/>
    <n v="12.303000000000001"/>
    <n v="7.6430000000000007"/>
    <n v="7.343"/>
    <n v="7.3759999999999977"/>
    <n v="12.303000000000001"/>
    <n v="19.946000000000002"/>
    <n v="27.289000000000001"/>
    <n v="34.664999999999999"/>
    <n v="51.925573344872348"/>
  </r>
  <r>
    <x v="2"/>
    <x v="0"/>
    <d v="2022-05-14T00:00:00"/>
    <x v="1"/>
    <x v="0"/>
    <s v="IRL"/>
    <n v="400"/>
    <x v="11"/>
    <x v="20"/>
    <n v="12.722"/>
    <n v="7.418000000000001"/>
    <n v="7.2089999999999996"/>
    <n v="7.5089999999999968"/>
    <n v="12.722"/>
    <n v="20.14"/>
    <n v="27.349"/>
    <n v="34.857999999999997"/>
    <n v="51.63807447357852"/>
  </r>
  <r>
    <x v="2"/>
    <x v="0"/>
    <d v="2022-05-14T00:00:00"/>
    <x v="1"/>
    <x v="0"/>
    <s v="MEX"/>
    <n v="31.849315068493151"/>
    <x v="12"/>
    <x v="28"/>
    <n v="12.111000000000001"/>
    <n v="7.6059999999999981"/>
    <n v="7.4750000000000014"/>
    <n v="7.7060000000000031"/>
    <n v="12.111000000000001"/>
    <n v="19.716999999999999"/>
    <n v="27.192"/>
    <n v="34.898000000000003"/>
    <n v="51.578887042237376"/>
  </r>
  <r>
    <x v="2"/>
    <x v="0"/>
    <d v="2022-05-14T00:00:00"/>
    <x v="1"/>
    <x v="0"/>
    <s v="CAN"/>
    <n v="26.578082191780823"/>
    <x v="13"/>
    <x v="18"/>
    <n v="12.388"/>
    <n v="7.5370000000000008"/>
    <n v="7.3659999999999997"/>
    <n v="7.6750000000000007"/>
    <n v="12.388"/>
    <n v="19.925000000000001"/>
    <n v="27.291"/>
    <n v="34.966000000000001"/>
    <n v="51.478579191214322"/>
  </r>
  <r>
    <x v="2"/>
    <x v="0"/>
    <d v="2022-05-14T00:00:00"/>
    <x v="1"/>
    <x v="0"/>
    <s v="CAN"/>
    <n v="400"/>
    <x v="14"/>
    <x v="40"/>
    <n v="12.375"/>
    <n v="7.5139999999999993"/>
    <n v="7.379999999999999"/>
    <n v="7.7019999999999982"/>
    <n v="12.375"/>
    <n v="19.888999999999999"/>
    <n v="27.268999999999998"/>
    <n v="34.970999999999997"/>
    <n v="51.47121901003689"/>
  </r>
  <r>
    <x v="2"/>
    <x v="0"/>
    <d v="2022-05-14T00:00:00"/>
    <x v="1"/>
    <x v="0"/>
    <s v="USA"/>
    <n v="400"/>
    <x v="15"/>
    <x v="41"/>
    <n v="12.339"/>
    <n v="7.738999999999999"/>
    <n v="7.5519999999999996"/>
    <n v="7.735000000000003"/>
    <n v="12.339"/>
    <n v="20.077999999999999"/>
    <n v="27.63"/>
    <n v="35.365000000000002"/>
    <n v="50.897780291248409"/>
  </r>
  <r>
    <x v="2"/>
    <x v="0"/>
    <d v="2022-05-14T00:00:00"/>
    <x v="1"/>
    <x v="0"/>
    <s v="CZE"/>
    <n v="400"/>
    <x v="16"/>
    <x v="17"/>
    <n v="12.462"/>
    <n v="7.6660000000000004"/>
    <n v="7.4929999999999986"/>
    <n v="7.7669999999999995"/>
    <n v="12.462"/>
    <n v="20.128"/>
    <n v="27.620999999999999"/>
    <n v="35.387999999999998"/>
    <n v="50.864699898270601"/>
  </r>
  <r>
    <x v="2"/>
    <x v="0"/>
    <d v="2022-05-14T00:00:00"/>
    <x v="1"/>
    <x v="0"/>
    <s v="POL"/>
    <n v="400"/>
    <x v="17"/>
    <x v="42"/>
    <n v="12.57"/>
    <n v="7.7899999999999991"/>
    <n v="7.5339999999999989"/>
    <n v="7.6950000000000003"/>
    <n v="12.57"/>
    <n v="20.36"/>
    <n v="27.893999999999998"/>
    <n v="35.588999999999999"/>
    <n v="50.577425609036503"/>
  </r>
  <r>
    <x v="2"/>
    <x v="0"/>
    <d v="2022-05-14T00:00:00"/>
    <x v="1"/>
    <x v="0"/>
    <s v="MEX"/>
    <n v="400"/>
    <x v="18"/>
    <x v="33"/>
    <n v="12.076000000000001"/>
    <n v="7.7160000000000011"/>
    <n v="7.695999999999998"/>
    <n v="8.1159999999999997"/>
    <n v="12.076000000000001"/>
    <n v="19.792000000000002"/>
    <n v="27.488"/>
    <n v="35.603999999999999"/>
    <n v="50.556117290192113"/>
  </r>
  <r>
    <x v="2"/>
    <x v="0"/>
    <d v="2022-05-14T00:00:00"/>
    <x v="1"/>
    <x v="0"/>
    <s v="ITA"/>
    <n v="22.536986301369861"/>
    <x v="19"/>
    <x v="43"/>
    <n v="12.943"/>
    <n v="7.8020000000000014"/>
    <n v="7.4399999999999977"/>
    <n v="7.4649999999999999"/>
    <n v="12.943"/>
    <n v="20.745000000000001"/>
    <n v="28.184999999999999"/>
    <n v="35.65"/>
    <n v="50.490883590462836"/>
  </r>
  <r>
    <x v="2"/>
    <x v="0"/>
    <d v="2022-05-14T00:00:00"/>
    <x v="1"/>
    <x v="1"/>
    <s v="AUS"/>
    <n v="122.45205479452055"/>
    <x v="0"/>
    <x v="2"/>
    <n v="11.465999999999999"/>
    <n v="7.2960000000000012"/>
    <n v="7.0399999999999991"/>
    <n v="7.1850000000000023"/>
    <n v="11.465999999999999"/>
    <n v="18.762"/>
    <n v="25.802"/>
    <n v="32.987000000000002"/>
    <n v="54.566950616909686"/>
  </r>
  <r>
    <x v="2"/>
    <x v="0"/>
    <d v="2022-05-14T00:00:00"/>
    <x v="1"/>
    <x v="1"/>
    <s v="GER"/>
    <n v="122.45205479452055"/>
    <x v="1"/>
    <x v="9"/>
    <n v="11.754"/>
    <n v="7.3669999999999991"/>
    <n v="7.1020000000000003"/>
    <n v="7.2370000000000019"/>
    <n v="11.754"/>
    <n v="19.120999999999999"/>
    <n v="26.222999999999999"/>
    <n v="33.46"/>
    <n v="53.795576808129105"/>
  </r>
  <r>
    <x v="2"/>
    <x v="0"/>
    <d v="2022-05-14T00:00:00"/>
    <x v="1"/>
    <x v="1"/>
    <s v="ITA"/>
    <n v="25.17808219178082"/>
    <x v="2"/>
    <x v="16"/>
    <n v="11.896000000000001"/>
    <n v="7.3729999999999976"/>
    <n v="7.1140000000000008"/>
    <n v="7.3050000000000033"/>
    <n v="11.896000000000001"/>
    <n v="19.268999999999998"/>
    <n v="26.382999999999999"/>
    <n v="33.688000000000002"/>
    <n v="53.431488957492277"/>
  </r>
  <r>
    <x v="2"/>
    <x v="0"/>
    <d v="2022-05-14T00:00:00"/>
    <x v="1"/>
    <x v="1"/>
    <s v="NED"/>
    <n v="26.095890410958905"/>
    <x v="3"/>
    <x v="7"/>
    <n v="11.667"/>
    <n v="7.4139999999999997"/>
    <n v="7.222999999999999"/>
    <n v="7.5079999999999991"/>
    <n v="11.667"/>
    <n v="19.081"/>
    <n v="26.303999999999998"/>
    <n v="33.811999999999998"/>
    <n v="53.235537678930562"/>
  </r>
  <r>
    <x v="2"/>
    <x v="0"/>
    <d v="2022-05-14T00:00:00"/>
    <x v="1"/>
    <x v="1"/>
    <s v="COL"/>
    <n v="26.772602739726029"/>
    <x v="4"/>
    <x v="4"/>
    <n v="12.166"/>
    <n v="7.3689999999999998"/>
    <n v="7.0910000000000011"/>
    <n v="7.2390000000000008"/>
    <n v="12.166"/>
    <n v="19.535"/>
    <n v="26.626000000000001"/>
    <n v="33.865000000000002"/>
    <n v="53.15222205817215"/>
  </r>
  <r>
    <x v="2"/>
    <x v="0"/>
    <d v="2022-05-14T00:00:00"/>
    <x v="1"/>
    <x v="1"/>
    <s v="CHN"/>
    <n v="24.882191780821916"/>
    <x v="5"/>
    <x v="26"/>
    <n v="12.013999999999999"/>
    <n v="7.3300000000000018"/>
    <n v="7.1839999999999975"/>
    <n v="7.4950000000000045"/>
    <n v="12.013999999999999"/>
    <n v="19.344000000000001"/>
    <n v="26.527999999999999"/>
    <n v="34.023000000000003"/>
    <n v="52.905387531963669"/>
  </r>
  <r>
    <x v="2"/>
    <x v="0"/>
    <d v="2022-05-14T00:00:00"/>
    <x v="1"/>
    <x v="1"/>
    <s v="CHN"/>
    <n v="400"/>
    <x v="6"/>
    <x v="37"/>
    <n v="11.875999999999999"/>
    <n v="7.395999999999999"/>
    <n v="7.3079999999999998"/>
    <n v="7.6090000000000018"/>
    <n v="11.875999999999999"/>
    <n v="19.271999999999998"/>
    <n v="26.58"/>
    <n v="34.189"/>
    <n v="52.648512679516806"/>
  </r>
  <r>
    <x v="2"/>
    <x v="0"/>
    <d v="2022-05-14T00:00:00"/>
    <x v="1"/>
    <x v="1"/>
    <s v="GBR"/>
    <n v="400"/>
    <x v="7"/>
    <x v="10"/>
    <n v="12.176"/>
    <n v="7.520999999999999"/>
    <n v="7.2989999999999995"/>
    <n v="7.5270000000000046"/>
    <n v="12.176"/>
    <n v="19.696999999999999"/>
    <n v="26.995999999999999"/>
    <n v="34.523000000000003"/>
    <n v="52.139153607739765"/>
  </r>
  <r>
    <x v="3"/>
    <x v="0"/>
    <d v="2022-04-23T00:00:00"/>
    <x v="1"/>
    <x v="0"/>
    <s v="COL"/>
    <n v="26.715068493150685"/>
    <x v="0"/>
    <x v="4"/>
    <n v="11.887"/>
    <n v="7.282"/>
    <n v="7.0339999999999989"/>
    <n v="7.1840000000000011"/>
    <n v="11.887"/>
    <n v="19.169"/>
    <n v="26.202999999999999"/>
    <n v="33.387"/>
    <n v="53.91319974840507"/>
  </r>
  <r>
    <x v="3"/>
    <x v="0"/>
    <d v="2022-04-23T00:00:00"/>
    <x v="1"/>
    <x v="0"/>
    <s v="NED"/>
    <n v="26.038356164383561"/>
    <x v="1"/>
    <x v="7"/>
    <n v="11.731999999999999"/>
    <n v="7.3820000000000014"/>
    <n v="7.1839999999999975"/>
    <n v="7.3930000000000042"/>
    <n v="11.731999999999999"/>
    <n v="19.114000000000001"/>
    <n v="26.297999999999998"/>
    <n v="33.691000000000003"/>
    <n v="53.42673117449764"/>
  </r>
  <r>
    <x v="3"/>
    <x v="0"/>
    <d v="2022-04-23T00:00:00"/>
    <x v="1"/>
    <x v="0"/>
    <s v="ITA"/>
    <n v="25.12054794520548"/>
    <x v="2"/>
    <x v="16"/>
    <n v="12.031000000000001"/>
    <n v="7.35"/>
    <n v="7.1009999999999991"/>
    <n v="7.2920000000000016"/>
    <n v="12.031000000000001"/>
    <n v="19.381"/>
    <n v="26.481999999999999"/>
    <n v="33.774000000000001"/>
    <n v="53.295434357790015"/>
  </r>
  <r>
    <x v="3"/>
    <x v="0"/>
    <d v="2022-04-23T00:00:00"/>
    <x v="1"/>
    <x v="0"/>
    <s v="POL"/>
    <n v="400"/>
    <x v="3"/>
    <x v="13"/>
    <n v="11.750999999999999"/>
    <n v="7.4339999999999993"/>
    <n v="7.1850000000000023"/>
    <n v="7.4090000000000025"/>
    <n v="11.750999999999999"/>
    <n v="19.184999999999999"/>
    <n v="26.37"/>
    <n v="33.779000000000003"/>
    <n v="53.287545516445121"/>
  </r>
  <r>
    <x v="3"/>
    <x v="0"/>
    <d v="2022-04-23T00:00:00"/>
    <x v="1"/>
    <x v="0"/>
    <s v="POL"/>
    <n v="400"/>
    <x v="4"/>
    <x v="12"/>
    <n v="11.773"/>
    <n v="7.3910000000000018"/>
    <n v="7.2259999999999991"/>
    <n v="7.4570000000000007"/>
    <n v="11.773"/>
    <n v="19.164000000000001"/>
    <n v="26.39"/>
    <n v="33.847000000000001"/>
    <n v="53.180488669601438"/>
  </r>
  <r>
    <x v="3"/>
    <x v="0"/>
    <d v="2022-04-23T00:00:00"/>
    <x v="1"/>
    <x v="0"/>
    <s v="GER"/>
    <n v="122.39452054794521"/>
    <x v="5"/>
    <x v="9"/>
    <n v="12.01"/>
    <n v="7.4580000000000002"/>
    <n v="7.1700000000000017"/>
    <n v="7.2519999999999989"/>
    <n v="12.01"/>
    <n v="19.468"/>
    <n v="26.638000000000002"/>
    <n v="33.89"/>
    <n v="53.113012688108583"/>
  </r>
  <r>
    <x v="3"/>
    <x v="0"/>
    <d v="2022-04-23T00:00:00"/>
    <x v="1"/>
    <x v="0"/>
    <s v="GBR"/>
    <n v="22.512328767123286"/>
    <x v="6"/>
    <x v="38"/>
    <n v="11.968999999999999"/>
    <n v="7.4459999999999997"/>
    <n v="7.2250000000000014"/>
    <n v="7.4549999999999983"/>
    <n v="11.968999999999999"/>
    <n v="19.414999999999999"/>
    <n v="26.64"/>
    <n v="34.094999999999999"/>
    <n v="52.793664760228772"/>
  </r>
  <r>
    <x v="3"/>
    <x v="0"/>
    <d v="2022-04-23T00:00:00"/>
    <x v="1"/>
    <x v="0"/>
    <s v="WAL"/>
    <n v="400"/>
    <x v="7"/>
    <x v="10"/>
    <n v="12.163"/>
    <n v="7.3709999999999987"/>
    <n v="7.18"/>
    <n v="7.3930000000000007"/>
    <n v="12.163"/>
    <n v="19.533999999999999"/>
    <n v="26.713999999999999"/>
    <n v="34.106999999999999"/>
    <n v="52.775090157445689"/>
  </r>
  <r>
    <x v="3"/>
    <x v="0"/>
    <d v="2022-04-23T00:00:00"/>
    <x v="1"/>
    <x v="0"/>
    <s v="AUS"/>
    <n v="400"/>
    <x v="8"/>
    <x v="44"/>
    <n v="12.025"/>
    <n v="7.5319999999999983"/>
    <n v="7.2490000000000023"/>
    <n v="7.3659999999999961"/>
    <n v="12.025"/>
    <n v="19.556999999999999"/>
    <n v="26.806000000000001"/>
    <n v="34.171999999999997"/>
    <n v="52.674704436380665"/>
  </r>
  <r>
    <x v="3"/>
    <x v="0"/>
    <d v="2022-04-23T00:00:00"/>
    <x v="1"/>
    <x v="0"/>
    <s v="AUS"/>
    <n v="400"/>
    <x v="9"/>
    <x v="45"/>
    <n v="12.08"/>
    <n v="7.4689999999999994"/>
    <n v="7.2439999999999998"/>
    <n v="7.4420000000000002"/>
    <n v="12.08"/>
    <n v="19.548999999999999"/>
    <n v="26.792999999999999"/>
    <n v="34.234999999999999"/>
    <n v="52.577771286694905"/>
  </r>
  <r>
    <x v="3"/>
    <x v="0"/>
    <d v="2022-04-23T00:00:00"/>
    <x v="1"/>
    <x v="0"/>
    <s v="WAL"/>
    <n v="400"/>
    <x v="10"/>
    <x v="46"/>
    <n v="11.922000000000001"/>
    <n v="7.5229999999999997"/>
    <n v="7.3470000000000013"/>
    <n v="7.6149999999999949"/>
    <n v="11.922000000000001"/>
    <n v="19.445"/>
    <n v="26.792000000000002"/>
    <n v="34.406999999999996"/>
    <n v="52.31493591420351"/>
  </r>
  <r>
    <x v="3"/>
    <x v="0"/>
    <d v="2022-04-23T00:00:00"/>
    <x v="1"/>
    <x v="0"/>
    <s v="GBR"/>
    <n v="23.298630136986301"/>
    <x v="11"/>
    <x v="47"/>
    <n v="11.667999999999999"/>
    <n v="7.5130000000000017"/>
    <n v="7.4669999999999987"/>
    <n v="7.8219999999999992"/>
    <n v="11.667999999999999"/>
    <n v="19.181000000000001"/>
    <n v="26.648"/>
    <n v="34.47"/>
    <n v="52.219321148825067"/>
  </r>
  <r>
    <x v="3"/>
    <x v="0"/>
    <d v="2022-04-23T00:00:00"/>
    <x v="1"/>
    <x v="0"/>
    <s v="WTT"/>
    <n v="400"/>
    <x v="12"/>
    <x v="1"/>
    <n v="12.144"/>
    <n v="7.5280000000000005"/>
    <n v="7.3949999999999996"/>
    <n v="7.6240000000000023"/>
    <n v="12.144"/>
    <n v="19.672000000000001"/>
    <n v="27.067"/>
    <n v="34.691000000000003"/>
    <n v="51.886656481508169"/>
  </r>
  <r>
    <x v="3"/>
    <x v="0"/>
    <d v="2022-04-23T00:00:00"/>
    <x v="1"/>
    <x v="0"/>
    <s v="CAN"/>
    <n v="26.520547945205479"/>
    <x v="13"/>
    <x v="18"/>
    <n v="12.32"/>
    <n v="7.5279999999999987"/>
    <n v="7.3339999999999996"/>
    <n v="7.5479999999999983"/>
    <n v="12.32"/>
    <n v="19.847999999999999"/>
    <n v="27.181999999999999"/>
    <n v="34.729999999999997"/>
    <n v="51.828390440541327"/>
  </r>
  <r>
    <x v="3"/>
    <x v="0"/>
    <d v="2022-04-23T00:00:00"/>
    <x v="1"/>
    <x v="0"/>
    <s v="COL"/>
    <n v="23.123287671232877"/>
    <x v="14"/>
    <x v="48"/>
    <n v="12.395"/>
    <n v="7.6840000000000011"/>
    <n v="7.4149999999999991"/>
    <n v="7.5210000000000008"/>
    <n v="12.395"/>
    <n v="20.079000000000001"/>
    <n v="27.494"/>
    <n v="35.015000000000001"/>
    <n v="51.406540054262457"/>
  </r>
  <r>
    <x v="3"/>
    <x v="0"/>
    <d v="2022-04-23T00:00:00"/>
    <x v="1"/>
    <x v="0"/>
    <s v="FRA"/>
    <n v="400"/>
    <x v="15"/>
    <x v="15"/>
    <n v="12.705"/>
    <n v="7.7640000000000011"/>
    <n v="7.4770000000000003"/>
    <n v="7.5740000000000016"/>
    <n v="12.705"/>
    <n v="20.469000000000001"/>
    <n v="27.946000000000002"/>
    <n v="35.520000000000003"/>
    <n v="50.67567567567567"/>
  </r>
  <r>
    <x v="3"/>
    <x v="0"/>
    <d v="2022-04-23T00:00:00"/>
    <x v="1"/>
    <x v="0"/>
    <s v="MAS"/>
    <n v="400"/>
    <x v="16"/>
    <x v="22"/>
    <n v="12.907"/>
    <n v="7.6419999999999995"/>
    <n v="7.3599999999999994"/>
    <n v="7.6640000000000015"/>
    <n v="12.907"/>
    <n v="20.548999999999999"/>
    <n v="27.908999999999999"/>
    <n v="35.573"/>
    <n v="50.600174289489217"/>
  </r>
  <r>
    <x v="3"/>
    <x v="0"/>
    <d v="2022-04-23T00:00:00"/>
    <x v="1"/>
    <x v="0"/>
    <s v="CRC"/>
    <n v="400"/>
    <x v="17"/>
    <x v="34"/>
    <n v="13.167"/>
    <n v="7.9339999999999993"/>
    <n v="7.7409999999999997"/>
    <n v="8.036999999999999"/>
    <n v="13.167"/>
    <n v="21.100999999999999"/>
    <n v="28.841999999999999"/>
    <n v="36.878999999999998"/>
    <n v="48.808264866184011"/>
  </r>
  <r>
    <x v="3"/>
    <x v="0"/>
    <d v="2022-04-23T00:00:00"/>
    <x v="1"/>
    <x v="0"/>
    <s v="MAS"/>
    <n v="400"/>
    <x v="18"/>
    <x v="23"/>
    <n v="13.209"/>
    <n v="8.0489999999999995"/>
    <n v="7.8940000000000019"/>
    <n v="8.1640000000000015"/>
    <n v="13.209"/>
    <n v="21.257999999999999"/>
    <n v="29.152000000000001"/>
    <n v="37.316000000000003"/>
    <n v="48.236681316325431"/>
  </r>
  <r>
    <x v="3"/>
    <x v="0"/>
    <d v="2022-04-23T00:00:00"/>
    <x v="1"/>
    <x v="0"/>
    <s v="NGR"/>
    <n v="20.663013698630138"/>
    <x v="19"/>
    <x v="49"/>
    <n v="14.391"/>
    <n v="8.6429999999999989"/>
    <n v="8.3230000000000004"/>
    <n v="8.5840000000000032"/>
    <n v="14.391"/>
    <n v="23.033999999999999"/>
    <n v="31.356999999999999"/>
    <n v="39.941000000000003"/>
    <n v="45.066473047745419"/>
  </r>
  <r>
    <x v="3"/>
    <x v="0"/>
    <d v="2022-04-23T00:00:00"/>
    <x v="1"/>
    <x v="0"/>
    <s v="NGR"/>
    <n v="19.482191780821918"/>
    <x v="20"/>
    <x v="50"/>
    <n v="14.756"/>
    <n v="8.4400000000000013"/>
    <n v="8.3049999999999997"/>
    <n v="8.6799999999999962"/>
    <n v="14.756"/>
    <n v="23.196000000000002"/>
    <n v="31.501000000000001"/>
    <n v="40.180999999999997"/>
    <n v="44.797292252557185"/>
  </r>
  <r>
    <x v="3"/>
    <x v="0"/>
    <d v="2022-04-23T00:00:00"/>
    <x v="1"/>
    <x v="1"/>
    <s v="COL"/>
    <n v="26.715068493150685"/>
    <x v="0"/>
    <x v="4"/>
    <n v="11.871"/>
    <n v="7.2849999999999984"/>
    <n v="7.0740000000000016"/>
    <n v="7.2429999999999986"/>
    <n v="11.871"/>
    <n v="19.155999999999999"/>
    <n v="26.23"/>
    <n v="33.472999999999999"/>
    <n v="53.774684073731066"/>
  </r>
  <r>
    <x v="3"/>
    <x v="0"/>
    <d v="2022-04-23T00:00:00"/>
    <x v="1"/>
    <x v="1"/>
    <s v="ITA"/>
    <n v="25.12054794520548"/>
    <x v="1"/>
    <x v="16"/>
    <n v="11.94"/>
    <n v="7.3710000000000004"/>
    <n v="7.1700000000000017"/>
    <n v="7.3699999999999974"/>
    <n v="11.94"/>
    <n v="19.311"/>
    <n v="26.481000000000002"/>
    <n v="33.850999999999999"/>
    <n v="53.174204602522821"/>
  </r>
  <r>
    <x v="3"/>
    <x v="0"/>
    <d v="2022-04-23T00:00:00"/>
    <x v="1"/>
    <x v="1"/>
    <s v="NED"/>
    <n v="26.038356164383561"/>
    <x v="2"/>
    <x v="7"/>
    <n v="11.722"/>
    <n v="7.3890000000000011"/>
    <n v="7.2530000000000001"/>
    <n v="7.5089999999999968"/>
    <n v="11.722"/>
    <n v="19.111000000000001"/>
    <n v="26.364000000000001"/>
    <n v="33.872999999999998"/>
    <n v="53.139668762731382"/>
  </r>
  <r>
    <x v="3"/>
    <x v="0"/>
    <d v="2022-04-23T00:00:00"/>
    <x v="1"/>
    <x v="1"/>
    <s v="POL"/>
    <n v="400"/>
    <x v="3"/>
    <x v="12"/>
    <n v="11.702999999999999"/>
    <n v="7.3949999999999996"/>
    <n v="7.2520000000000024"/>
    <n v="7.5429999999999993"/>
    <n v="11.702999999999999"/>
    <n v="19.097999999999999"/>
    <n v="26.35"/>
    <n v="33.893000000000001"/>
    <n v="53.108311450742043"/>
  </r>
  <r>
    <x v="3"/>
    <x v="0"/>
    <d v="2022-04-23T00:00:00"/>
    <x v="1"/>
    <x v="1"/>
    <s v="POL"/>
    <n v="400"/>
    <x v="4"/>
    <x v="13"/>
    <n v="11.798"/>
    <n v="7.427999999999999"/>
    <n v="7.2230000000000025"/>
    <n v="7.4759999999999955"/>
    <n v="11.798"/>
    <n v="19.225999999999999"/>
    <n v="26.449000000000002"/>
    <n v="33.924999999999997"/>
    <n v="53.05821665438468"/>
  </r>
  <r>
    <x v="3"/>
    <x v="0"/>
    <d v="2022-04-23T00:00:00"/>
    <x v="1"/>
    <x v="1"/>
    <s v="GER"/>
    <n v="122.39452054794521"/>
    <x v="5"/>
    <x v="9"/>
    <n v="12.007"/>
    <n v="7.5230000000000015"/>
    <n v="7.2449999999999974"/>
    <n v="7.3689999999999998"/>
    <n v="12.007"/>
    <n v="19.53"/>
    <n v="26.774999999999999"/>
    <n v="34.143999999999998"/>
    <n v="52.717900656044989"/>
  </r>
  <r>
    <x v="3"/>
    <x v="0"/>
    <d v="2022-04-23T00:00:00"/>
    <x v="1"/>
    <x v="1"/>
    <s v="GBR"/>
    <n v="22.512328767123286"/>
    <x v="6"/>
    <x v="38"/>
    <n v="12.073"/>
    <n v="7.4499999999999993"/>
    <n v="7.2319999999999993"/>
    <n v="7.4300000000000033"/>
    <n v="12.073"/>
    <n v="19.523"/>
    <n v="26.754999999999999"/>
    <n v="34.185000000000002"/>
    <n v="52.654673102237822"/>
  </r>
  <r>
    <x v="3"/>
    <x v="0"/>
    <d v="2022-04-23T00:00:00"/>
    <x v="1"/>
    <x v="1"/>
    <s v="WAL"/>
    <n v="400"/>
    <x v="7"/>
    <x v="10"/>
    <n v="12.364000000000001"/>
    <n v="7.4710000000000001"/>
    <n v="7.2449999999999974"/>
    <n v="7.4609999999999985"/>
    <n v="12.364000000000001"/>
    <n v="19.835000000000001"/>
    <n v="27.08"/>
    <n v="34.540999999999997"/>
    <n v="52.111982860947862"/>
  </r>
  <r>
    <x v="4"/>
    <x v="1"/>
    <d v="2021-10-23T00:00:00"/>
    <x v="0"/>
    <x v="0"/>
    <s v="RCF"/>
    <n v="400"/>
    <x v="0"/>
    <x v="51"/>
    <n v="11.709"/>
    <n v="7.2680000000000007"/>
    <n v="7.0330000000000013"/>
    <n v="7.1729999999999983"/>
    <n v="11.709"/>
    <n v="18.977"/>
    <n v="26.01"/>
    <n v="33.183"/>
    <n v="54.244643341470031"/>
  </r>
  <r>
    <x v="4"/>
    <x v="1"/>
    <d v="2021-10-23T00:00:00"/>
    <x v="0"/>
    <x v="0"/>
    <s v="GER"/>
    <n v="121.8958904109589"/>
    <x v="1"/>
    <x v="8"/>
    <n v="12.108000000000001"/>
    <n v="7.3030000000000008"/>
    <n v="6.9349999999999987"/>
    <n v="7.0119999999999969"/>
    <n v="12.108000000000001"/>
    <n v="19.411000000000001"/>
    <n v="26.346"/>
    <n v="33.357999999999997"/>
    <n v="53.960069548534086"/>
  </r>
  <r>
    <x v="4"/>
    <x v="1"/>
    <d v="2021-10-23T00:00:00"/>
    <x v="0"/>
    <x v="0"/>
    <s v="RCF"/>
    <n v="400"/>
    <x v="2"/>
    <x v="52"/>
    <n v="11.577999999999999"/>
    <n v="7.3090000000000011"/>
    <n v="7.1389999999999993"/>
    <n v="7.343"/>
    <n v="11.577999999999999"/>
    <n v="18.887"/>
    <n v="26.026"/>
    <n v="33.369"/>
    <n v="53.942281758518384"/>
  </r>
  <r>
    <x v="4"/>
    <x v="1"/>
    <d v="2021-10-23T00:00:00"/>
    <x v="0"/>
    <x v="0"/>
    <s v="ITA"/>
    <n v="24.621917808219177"/>
    <x v="3"/>
    <x v="16"/>
    <n v="11.682"/>
    <n v="7.3510000000000009"/>
    <n v="7.0969999999999978"/>
    <n v="7.2440000000000033"/>
    <n v="11.682"/>
    <n v="19.033000000000001"/>
    <n v="26.13"/>
    <n v="33.374000000000002"/>
    <n v="53.934200275663684"/>
  </r>
  <r>
    <x v="4"/>
    <x v="1"/>
    <d v="2021-10-23T00:00:00"/>
    <x v="0"/>
    <x v="0"/>
    <s v="GER"/>
    <n v="121.8958904109589"/>
    <x v="4"/>
    <x v="9"/>
    <n v="11.878"/>
    <n v="7.3539999999999992"/>
    <n v="7.0399999999999991"/>
    <n v="7.1660000000000039"/>
    <n v="11.878"/>
    <n v="19.231999999999999"/>
    <n v="26.271999999999998"/>
    <n v="33.438000000000002"/>
    <n v="53.830970751839224"/>
  </r>
  <r>
    <x v="4"/>
    <x v="1"/>
    <d v="2021-10-23T00:00:00"/>
    <x v="0"/>
    <x v="0"/>
    <s v="COL"/>
    <n v="26.216438356164385"/>
    <x v="5"/>
    <x v="4"/>
    <n v="11.930999999999999"/>
    <n v="7.3040000000000003"/>
    <n v="7.0659999999999989"/>
    <n v="7.2510000000000012"/>
    <n v="11.930999999999999"/>
    <n v="19.234999999999999"/>
    <n v="26.300999999999998"/>
    <n v="33.552"/>
    <n v="53.648068669527895"/>
  </r>
  <r>
    <x v="4"/>
    <x v="1"/>
    <d v="2021-10-23T00:00:00"/>
    <x v="0"/>
    <x v="0"/>
    <s v="RCF"/>
    <n v="400"/>
    <x v="6"/>
    <x v="53"/>
    <n v="11.651999999999999"/>
    <n v="7.4079999999999995"/>
    <n v="7.2390000000000008"/>
    <n v="7.3609999999999971"/>
    <n v="11.651999999999999"/>
    <n v="19.059999999999999"/>
    <n v="26.298999999999999"/>
    <n v="33.659999999999997"/>
    <n v="53.475935828877013"/>
  </r>
  <r>
    <x v="4"/>
    <x v="1"/>
    <d v="2021-10-23T00:00:00"/>
    <x v="0"/>
    <x v="0"/>
    <s v="GER"/>
    <n v="20.652054794520549"/>
    <x v="7"/>
    <x v="54"/>
    <n v="12.353999999999999"/>
    <n v="7.5440000000000005"/>
    <n v="7.3159999999999989"/>
    <n v="7.4600000000000009"/>
    <n v="12.353999999999999"/>
    <n v="19.898"/>
    <n v="27.213999999999999"/>
    <n v="34.673999999999999"/>
    <n v="51.912095518255754"/>
  </r>
  <r>
    <x v="4"/>
    <x v="1"/>
    <d v="2021-10-23T00:00:00"/>
    <x v="0"/>
    <x v="0"/>
    <s v="POL"/>
    <n v="400"/>
    <x v="8"/>
    <x v="12"/>
    <n v="12.051"/>
    <n v="7.6259999999999994"/>
    <n v="7.4570000000000007"/>
    <n v="7.6980000000000004"/>
    <n v="12.051"/>
    <n v="19.677"/>
    <n v="27.134"/>
    <n v="34.832000000000001"/>
    <n v="51.676619200734955"/>
  </r>
  <r>
    <x v="4"/>
    <x v="1"/>
    <d v="2021-10-23T00:00:00"/>
    <x v="0"/>
    <x v="0"/>
    <s v="ESP"/>
    <n v="33.271232876712325"/>
    <x v="9"/>
    <x v="19"/>
    <n v="12.807"/>
    <n v="7.6229999999999993"/>
    <n v="7.3620000000000019"/>
    <n v="7.5450000000000017"/>
    <n v="12.807"/>
    <n v="20.43"/>
    <n v="27.792000000000002"/>
    <n v="35.337000000000003"/>
    <n v="50.938110196111722"/>
  </r>
  <r>
    <x v="4"/>
    <x v="1"/>
    <d v="2021-10-23T00:00:00"/>
    <x v="0"/>
    <x v="0"/>
    <s v="UKR"/>
    <n v="400"/>
    <x v="10"/>
    <x v="55"/>
    <n v="12.478"/>
    <n v="7.5980000000000008"/>
    <n v="7.5470000000000006"/>
    <n v="7.9520000000000017"/>
    <n v="12.478"/>
    <n v="20.076000000000001"/>
    <n v="27.623000000000001"/>
    <n v="35.575000000000003"/>
    <n v="50.597329585382987"/>
  </r>
  <r>
    <x v="4"/>
    <x v="1"/>
    <d v="2021-10-23T00:00:00"/>
    <x v="0"/>
    <x v="0"/>
    <s v="CZE"/>
    <n v="20.734246575342464"/>
    <x v="11"/>
    <x v="56"/>
    <n v="12.456"/>
    <n v="7.7199999999999989"/>
    <n v="7.6070000000000029"/>
    <n v="7.8789999999999978"/>
    <n v="12.456"/>
    <n v="20.175999999999998"/>
    <n v="27.783000000000001"/>
    <n v="35.661999999999999"/>
    <n v="50.473893780494649"/>
  </r>
  <r>
    <x v="4"/>
    <x v="1"/>
    <d v="2021-10-23T00:00:00"/>
    <x v="0"/>
    <x v="0"/>
    <s v="COL"/>
    <n v="22.624657534246577"/>
    <x v="12"/>
    <x v="48"/>
    <n v="12.897"/>
    <n v="7.918000000000001"/>
    <n v="7.6449999999999996"/>
    <n v="7.8299999999999983"/>
    <n v="12.897"/>
    <n v="20.815000000000001"/>
    <n v="28.46"/>
    <n v="36.29"/>
    <n v="49.600440892807939"/>
  </r>
  <r>
    <x v="4"/>
    <x v="1"/>
    <d v="2021-10-23T00:00:00"/>
    <x v="0"/>
    <x v="0"/>
    <s v="NGR"/>
    <n v="22.608219178082191"/>
    <x v="13"/>
    <x v="57"/>
    <n v="14.183"/>
    <n v="8.3260000000000005"/>
    <n v="8.009999999999998"/>
    <n v="8.2600000000000051"/>
    <n v="14.183"/>
    <n v="22.509"/>
    <n v="30.518999999999998"/>
    <n v="38.779000000000003"/>
    <n v="46.416875112818786"/>
  </r>
  <r>
    <x v="4"/>
    <x v="1"/>
    <d v="2021-10-23T00:00:00"/>
    <x v="0"/>
    <x v="1"/>
    <s v="GER"/>
    <n v="121.8958904109589"/>
    <x v="0"/>
    <x v="8"/>
    <n v="11.901"/>
    <n v="7.1580000000000013"/>
    <n v="6.9589999999999996"/>
    <n v="7.0390000000000015"/>
    <n v="11.901"/>
    <n v="19.059000000000001"/>
    <n v="26.018000000000001"/>
    <n v="33.057000000000002"/>
    <n v="54.45140212360468"/>
  </r>
  <r>
    <x v="4"/>
    <x v="1"/>
    <d v="2021-10-23T00:00:00"/>
    <x v="0"/>
    <x v="1"/>
    <s v="RCF"/>
    <n v="400"/>
    <x v="1"/>
    <x v="51"/>
    <n v="11.683"/>
    <n v="7.3030000000000008"/>
    <n v="7.0329999999999977"/>
    <n v="7.1439999999999984"/>
    <n v="11.683"/>
    <n v="18.986000000000001"/>
    <n v="26.018999999999998"/>
    <n v="33.162999999999997"/>
    <n v="54.277357295781449"/>
  </r>
  <r>
    <x v="4"/>
    <x v="1"/>
    <d v="2021-10-23T00:00:00"/>
    <x v="0"/>
    <x v="1"/>
    <s v="RCF"/>
    <n v="400"/>
    <x v="2"/>
    <x v="52"/>
    <n v="11.448"/>
    <n v="7.2689999999999984"/>
    <n v="7.0970000000000013"/>
    <n v="7.3500000000000014"/>
    <n v="11.448"/>
    <n v="18.716999999999999"/>
    <n v="25.814"/>
    <n v="33.164000000000001"/>
    <n v="54.27572066095766"/>
  </r>
  <r>
    <x v="4"/>
    <x v="1"/>
    <d v="2021-10-23T00:00:00"/>
    <x v="0"/>
    <x v="1"/>
    <s v="GER"/>
    <n v="121.8958904109589"/>
    <x v="3"/>
    <x v="9"/>
    <n v="11.657"/>
    <n v="7.2789999999999999"/>
    <n v="7.0450000000000017"/>
    <n v="7.195999999999998"/>
    <n v="11.657"/>
    <n v="18.936"/>
    <n v="25.981000000000002"/>
    <n v="33.177"/>
    <n v="54.254453386382131"/>
  </r>
  <r>
    <x v="4"/>
    <x v="1"/>
    <d v="2021-10-23T00:00:00"/>
    <x v="0"/>
    <x v="1"/>
    <s v="ITA"/>
    <n v="24.621917808219177"/>
    <x v="4"/>
    <x v="16"/>
    <n v="11.635999999999999"/>
    <n v="7.3160000000000025"/>
    <n v="7.1069999999999993"/>
    <n v="7.2409999999999961"/>
    <n v="11.635999999999999"/>
    <n v="18.952000000000002"/>
    <n v="26.059000000000001"/>
    <n v="33.299999999999997"/>
    <n v="54.054054054054056"/>
  </r>
  <r>
    <x v="4"/>
    <x v="1"/>
    <d v="2021-10-23T00:00:00"/>
    <x v="0"/>
    <x v="1"/>
    <s v="RCF"/>
    <n v="400"/>
    <x v="5"/>
    <x v="53"/>
    <n v="11.467000000000001"/>
    <n v="7.3399999999999981"/>
    <n v="7.1970000000000027"/>
    <n v="7.333000000000002"/>
    <n v="11.467000000000001"/>
    <n v="18.806999999999999"/>
    <n v="26.004000000000001"/>
    <n v="33.337000000000003"/>
    <n v="53.994060653328127"/>
  </r>
  <r>
    <x v="4"/>
    <x v="1"/>
    <d v="2021-10-23T00:00:00"/>
    <x v="0"/>
    <x v="1"/>
    <s v="COL"/>
    <n v="26.216438356164385"/>
    <x v="6"/>
    <x v="4"/>
    <n v="11.952999999999999"/>
    <n v="7.2940000000000005"/>
    <n v="7.0509999999999984"/>
    <n v="7.2480000000000011"/>
    <n v="11.952999999999999"/>
    <n v="19.247"/>
    <n v="26.297999999999998"/>
    <n v="33.545999999999999"/>
    <n v="53.657664103022718"/>
  </r>
  <r>
    <x v="4"/>
    <x v="1"/>
    <d v="2021-10-23T00:00:00"/>
    <x v="0"/>
    <x v="1"/>
    <s v="GER"/>
    <n v="20.652054794520549"/>
    <x v="7"/>
    <x v="54"/>
    <n v="12.365"/>
    <n v="7.5980000000000008"/>
    <n v="7.3309999999999995"/>
    <n v="7.52"/>
    <n v="12.365"/>
    <n v="19.963000000000001"/>
    <n v="27.294"/>
    <n v="34.814"/>
    <n v="51.703337737691733"/>
  </r>
  <r>
    <x v="1"/>
    <x v="1"/>
    <d v="2021-09-11T00:00:00"/>
    <x v="1"/>
    <x v="0"/>
    <s v="COL"/>
    <n v="26.101369863013698"/>
    <x v="0"/>
    <x v="4"/>
    <n v="11.837"/>
    <n v="7.2680000000000007"/>
    <n v="6.9199999999999982"/>
    <n v="7.0949999999999989"/>
    <n v="11.837"/>
    <n v="19.105"/>
    <n v="26.024999999999999"/>
    <n v="33.119999999999997"/>
    <n v="54.347826086956523"/>
  </r>
  <r>
    <x v="1"/>
    <x v="1"/>
    <d v="2021-09-11T00:00:00"/>
    <x v="1"/>
    <x v="0"/>
    <s v="FRA"/>
    <n v="22.391780821917809"/>
    <x v="1"/>
    <x v="58"/>
    <n v="12.298"/>
    <n v="7.4629999999999992"/>
    <n v="7.1950000000000003"/>
    <n v="7.2799999999999976"/>
    <n v="12.298"/>
    <n v="19.760999999999999"/>
    <n v="26.956"/>
    <n v="34.235999999999997"/>
    <n v="52.576235541535233"/>
  </r>
  <r>
    <x v="1"/>
    <x v="1"/>
    <d v="2021-09-11T00:00:00"/>
    <x v="1"/>
    <x v="0"/>
    <s v="COL"/>
    <n v="22.509589041095889"/>
    <x v="2"/>
    <x v="48"/>
    <n v="12.682"/>
    <n v="7.6109999999999989"/>
    <n v="7.2950000000000017"/>
    <n v="7.3780000000000001"/>
    <n v="12.682"/>
    <n v="20.292999999999999"/>
    <n v="27.588000000000001"/>
    <n v="34.966000000000001"/>
    <n v="51.478579191214322"/>
  </r>
  <r>
    <x v="1"/>
    <x v="1"/>
    <d v="2021-09-11T00:00:00"/>
    <x v="1"/>
    <x v="0"/>
    <s v="MAS"/>
    <n v="23.657534246575342"/>
    <x v="3"/>
    <x v="21"/>
    <n v="12.955"/>
    <n v="7.51"/>
    <n v="7.2910000000000004"/>
    <n v="7.3239999999999981"/>
    <n v="12.955"/>
    <n v="20.465"/>
    <n v="27.756"/>
    <n v="35.08"/>
    <n v="51.311288483466363"/>
  </r>
  <r>
    <x v="1"/>
    <x v="1"/>
    <d v="2021-09-11T00:00:00"/>
    <x v="1"/>
    <x v="0"/>
    <s v="CZE"/>
    <n v="20.61917808219178"/>
    <x v="4"/>
    <x v="56"/>
    <n v="12.577999999999999"/>
    <n v="7.6389999999999993"/>
    <n v="7.5080000000000027"/>
    <n v="7.7209999999999965"/>
    <n v="12.577999999999999"/>
    <n v="20.216999999999999"/>
    <n v="27.725000000000001"/>
    <n v="35.445999999999998"/>
    <n v="50.781470405687529"/>
  </r>
  <r>
    <x v="1"/>
    <x v="1"/>
    <d v="2021-09-11T00:00:00"/>
    <x v="1"/>
    <x v="0"/>
    <s v="POL"/>
    <n v="400"/>
    <x v="5"/>
    <x v="42"/>
    <n v="12.747999999999999"/>
    <n v="7.7999999999999989"/>
    <n v="7.4910000000000032"/>
    <n v="7.6090000000000018"/>
    <n v="12.747999999999999"/>
    <n v="20.547999999999998"/>
    <n v="28.039000000000001"/>
    <n v="35.648000000000003"/>
    <n v="50.493716337522436"/>
  </r>
  <r>
    <x v="1"/>
    <x v="1"/>
    <d v="2021-09-11T00:00:00"/>
    <x v="1"/>
    <x v="0"/>
    <s v="MAS"/>
    <n v="400"/>
    <x v="6"/>
    <x v="59"/>
    <n v="13.528"/>
    <n v="8.0170000000000012"/>
    <n v="7.625"/>
    <n v="7.7479999999999976"/>
    <n v="13.528"/>
    <n v="21.545000000000002"/>
    <n v="29.17"/>
    <n v="36.917999999999999"/>
    <n v="48.756704046806433"/>
  </r>
  <r>
    <x v="1"/>
    <x v="1"/>
    <d v="2021-09-11T00:00:00"/>
    <x v="1"/>
    <x v="0"/>
    <s v="CRC"/>
    <n v="400"/>
    <x v="7"/>
    <x v="34"/>
    <n v="13.381"/>
    <n v="7.9809999999999981"/>
    <n v="7.833000000000002"/>
    <n v="8.1599999999999966"/>
    <n v="13.381"/>
    <n v="21.361999999999998"/>
    <n v="29.195"/>
    <n v="37.354999999999997"/>
    <n v="48.186320439030922"/>
  </r>
  <r>
    <x v="1"/>
    <x v="1"/>
    <d v="2021-09-11T00:00:00"/>
    <x v="1"/>
    <x v="0"/>
    <s v="CAN"/>
    <n v="22.517808219178082"/>
    <x v="8"/>
    <x v="60"/>
    <n v="13.739000000000001"/>
    <n v="8.093"/>
    <n v="8.0990000000000002"/>
    <n v="7.8270000000000017"/>
    <n v="13.739000000000001"/>
    <n v="21.832000000000001"/>
    <n v="29.931000000000001"/>
    <n v="37.758000000000003"/>
    <n v="47.672016526299061"/>
  </r>
  <r>
    <x v="1"/>
    <x v="1"/>
    <d v="2021-09-11T00:00:00"/>
    <x v="1"/>
    <x v="0"/>
    <s v="CAN"/>
    <n v="400"/>
    <x v="9"/>
    <x v="61"/>
    <n v="13.926"/>
    <n v="8.2960000000000012"/>
    <n v="7.9349999999999987"/>
    <n v="7.8300000000000018"/>
    <n v="13.926"/>
    <n v="22.222000000000001"/>
    <n v="30.157"/>
    <n v="37.987000000000002"/>
    <n v="47.384631584489426"/>
  </r>
  <r>
    <x v="1"/>
    <x v="1"/>
    <d v="2021-09-11T00:00:00"/>
    <x v="1"/>
    <x v="0"/>
    <s v="NGR"/>
    <n v="18.86849315068493"/>
    <x v="10"/>
    <x v="50"/>
    <n v="14.196"/>
    <n v="8.5009999999999994"/>
    <n v="8.2780000000000022"/>
    <n v="8.4759999999999991"/>
    <n v="14.196"/>
    <n v="22.696999999999999"/>
    <n v="30.975000000000001"/>
    <n v="39.451000000000001"/>
    <n v="45.626219867683965"/>
  </r>
  <r>
    <x v="1"/>
    <x v="1"/>
    <d v="2021-09-11T00:00:00"/>
    <x v="1"/>
    <x v="0"/>
    <s v="NGR"/>
    <n v="20.049315068493151"/>
    <x v="11"/>
    <x v="49"/>
    <n v="15.002000000000001"/>
    <n v="8.7819999999999983"/>
    <n v="8.5399999999999991"/>
    <n v="8.5670000000000002"/>
    <n v="15.002000000000001"/>
    <n v="23.783999999999999"/>
    <n v="32.323999999999998"/>
    <n v="40.890999999999998"/>
    <n v="44.019466386246364"/>
  </r>
  <r>
    <x v="1"/>
    <x v="1"/>
    <d v="2021-09-11T00:00:00"/>
    <x v="1"/>
    <x v="1"/>
    <e v="#N/A"/>
    <n v="26.101369863013698"/>
    <x v="0"/>
    <x v="4"/>
    <n v="11.762"/>
    <n v="7.338000000000001"/>
    <n v="6.9379999999999988"/>
    <n v="7.1949999999999967"/>
    <n v="11.762"/>
    <n v="19.100000000000001"/>
    <n v="26.038"/>
    <n v="33.232999999999997"/>
    <n v="54.163030722474652"/>
  </r>
  <r>
    <x v="1"/>
    <x v="1"/>
    <d v="2021-09-11T00:00:00"/>
    <x v="1"/>
    <x v="1"/>
    <e v="#REF!"/>
    <n v="22.391780821917809"/>
    <x v="1"/>
    <x v="58"/>
    <n v="12.462"/>
    <n v="7.5770000000000017"/>
    <n v="7.1759999999999984"/>
    <n v="7.2910000000000004"/>
    <n v="12.462"/>
    <n v="20.039000000000001"/>
    <n v="27.215"/>
    <n v="34.506"/>
    <n v="52.164840897235266"/>
  </r>
  <r>
    <x v="1"/>
    <x v="1"/>
    <d v="2021-09-11T00:00:00"/>
    <x v="1"/>
    <x v="1"/>
    <e v="#REF!"/>
    <n v="400"/>
    <x v="2"/>
    <x v="42"/>
    <n v="12.367000000000001"/>
    <n v="7.7169999999999987"/>
    <n v="7.3449999999999989"/>
    <n v="7.5259999999999998"/>
    <n v="12.367000000000001"/>
    <n v="20.084"/>
    <n v="27.428999999999998"/>
    <n v="34.954999999999998"/>
    <n v="51.494779001573455"/>
  </r>
  <r>
    <x v="1"/>
    <x v="1"/>
    <d v="2021-09-11T00:00:00"/>
    <x v="1"/>
    <x v="1"/>
    <e v="#REF!"/>
    <n v="22.509589041095889"/>
    <x v="3"/>
    <x v="48"/>
    <n v="12.569000000000001"/>
    <n v="7.7319999999999975"/>
    <n v="7.3170000000000002"/>
    <n v="7.5100000000000016"/>
    <n v="12.569000000000001"/>
    <n v="20.300999999999998"/>
    <n v="27.617999999999999"/>
    <n v="35.128"/>
    <n v="51.241175130949671"/>
  </r>
  <r>
    <x v="1"/>
    <x v="1"/>
    <d v="2021-09-11T00:00:00"/>
    <x v="1"/>
    <x v="1"/>
    <e v="#REF!"/>
    <n v="20.61917808219178"/>
    <x v="4"/>
    <x v="56"/>
    <n v="12.266"/>
    <n v="7.7569999999999997"/>
    <n v="7.4770000000000003"/>
    <n v="7.7959999999999994"/>
    <n v="12.266"/>
    <n v="20.023"/>
    <n v="27.5"/>
    <n v="35.295999999999999"/>
    <n v="50.99728014505893"/>
  </r>
  <r>
    <x v="1"/>
    <x v="1"/>
    <d v="2021-09-11T00:00:00"/>
    <x v="1"/>
    <x v="1"/>
    <e v="#REF!"/>
    <n v="23.657534246575342"/>
    <x v="5"/>
    <x v="21"/>
    <n v="12.683"/>
    <n v="7.7669999999999995"/>
    <n v="7.3790000000000013"/>
    <n v="7.5169999999999959"/>
    <n v="12.683"/>
    <n v="20.45"/>
    <n v="27.829000000000001"/>
    <n v="35.345999999999997"/>
    <n v="50.925140044135127"/>
  </r>
  <r>
    <x v="1"/>
    <x v="1"/>
    <d v="2021-09-11T00:00:00"/>
    <x v="1"/>
    <x v="1"/>
    <e v="#N/A"/>
    <n v="400"/>
    <x v="6"/>
    <x v="59"/>
    <n v="13.465"/>
    <n v="8.1430000000000007"/>
    <n v="7.7800000000000011"/>
    <n v="7.9719999999999978"/>
    <n v="13.465"/>
    <n v="21.608000000000001"/>
    <n v="29.388000000000002"/>
    <n v="37.36"/>
    <n v="48.179871520342616"/>
  </r>
  <r>
    <x v="1"/>
    <x v="1"/>
    <d v="2021-09-11T00:00:00"/>
    <x v="1"/>
    <x v="1"/>
    <e v="#REF!"/>
    <n v="400"/>
    <x v="7"/>
    <x v="34"/>
    <n v="13.243"/>
    <n v="8.0810000000000013"/>
    <n v="7.8489999999999966"/>
    <n v="8.2660000000000018"/>
    <n v="13.243"/>
    <n v="21.324000000000002"/>
    <n v="29.172999999999998"/>
    <n v="37.439"/>
    <n v="48.078207217073107"/>
  </r>
  <r>
    <x v="5"/>
    <x v="1"/>
    <d v="2021-07-10T00:00:00"/>
    <x v="1"/>
    <x v="0"/>
    <s v="RUS"/>
    <n v="400"/>
    <x v="0"/>
    <x v="62"/>
    <n v="11.965999999999999"/>
    <n v="7.3580000000000023"/>
    <n v="7.1859999999999999"/>
    <n v="7.4439999999999991"/>
    <n v="11.965999999999999"/>
    <n v="19.324000000000002"/>
    <n v="26.51"/>
    <n v="33.954000000000001"/>
    <n v="53.012899805619369"/>
  </r>
  <r>
    <x v="5"/>
    <x v="1"/>
    <d v="2021-07-10T00:00:00"/>
    <x v="1"/>
    <x v="0"/>
    <s v="COL"/>
    <n v="25.92876712328767"/>
    <x v="1"/>
    <x v="4"/>
    <n v="12.212999999999999"/>
    <n v="7.447000000000001"/>
    <n v="7.1089999999999982"/>
    <n v="7.257000000000005"/>
    <n v="12.212999999999999"/>
    <n v="19.66"/>
    <n v="26.768999999999998"/>
    <n v="34.026000000000003"/>
    <n v="52.900722976547343"/>
  </r>
  <r>
    <x v="5"/>
    <x v="1"/>
    <d v="2021-07-10T00:00:00"/>
    <x v="1"/>
    <x v="0"/>
    <s v="RUS"/>
    <n v="400"/>
    <x v="2"/>
    <x v="63"/>
    <n v="11.663"/>
    <n v="7.3820000000000014"/>
    <n v="7.3639999999999972"/>
    <n v="7.8109999999999999"/>
    <n v="11.663"/>
    <n v="19.045000000000002"/>
    <n v="26.408999999999999"/>
    <n v="34.22"/>
    <n v="52.600818234950324"/>
  </r>
  <r>
    <x v="5"/>
    <x v="1"/>
    <d v="2021-07-10T00:00:00"/>
    <x v="1"/>
    <x v="0"/>
    <s v="MCT"/>
    <n v="400"/>
    <x v="3"/>
    <x v="64"/>
    <n v="12.164999999999999"/>
    <n v="7.4740000000000002"/>
    <n v="7.3300000000000018"/>
    <n v="7.5739999999999981"/>
    <n v="12.164999999999999"/>
    <n v="19.638999999999999"/>
    <n v="26.969000000000001"/>
    <n v="34.542999999999999"/>
    <n v="52.108965637032107"/>
  </r>
  <r>
    <x v="5"/>
    <x v="1"/>
    <d v="2021-07-10T00:00:00"/>
    <x v="1"/>
    <x v="0"/>
    <s v="IRL"/>
    <n v="400"/>
    <x v="4"/>
    <x v="20"/>
    <n v="12.827"/>
    <n v="7.4749999999999996"/>
    <n v="7.2510000000000012"/>
    <n v="7.5500000000000007"/>
    <n v="12.827"/>
    <n v="20.302"/>
    <n v="27.553000000000001"/>
    <n v="35.103000000000002"/>
    <n v="51.27766857533544"/>
  </r>
  <r>
    <x v="5"/>
    <x v="1"/>
    <d v="2021-07-10T00:00:00"/>
    <x v="1"/>
    <x v="0"/>
    <s v="GER"/>
    <n v="400"/>
    <x v="5"/>
    <x v="65"/>
    <n v="12.342000000000001"/>
    <n v="7.7279999999999998"/>
    <n v="7.5670000000000002"/>
    <n v="7.7509999999999977"/>
    <n v="12.342000000000001"/>
    <n v="20.07"/>
    <n v="27.637"/>
    <n v="35.387999999999998"/>
    <n v="50.864699898270601"/>
  </r>
  <r>
    <x v="5"/>
    <x v="1"/>
    <d v="2021-07-10T00:00:00"/>
    <x v="1"/>
    <x v="0"/>
    <s v="GER"/>
    <n v="400"/>
    <x v="6"/>
    <x v="66"/>
    <n v="13.118"/>
    <n v="8.011000000000001"/>
    <n v="7.6119999999999983"/>
    <n v="7.6199999999999974"/>
    <n v="13.118"/>
    <n v="21.129000000000001"/>
    <n v="28.741"/>
    <n v="36.360999999999997"/>
    <n v="49.503589010203243"/>
  </r>
  <r>
    <x v="5"/>
    <x v="1"/>
    <d v="2021-07-10T00:00:00"/>
    <x v="1"/>
    <x v="0"/>
    <s v="UKR"/>
    <n v="400"/>
    <x v="7"/>
    <x v="55"/>
    <n v="13.553000000000001"/>
    <n v="7.7629999999999981"/>
    <n v="7.7029999999999994"/>
    <n v="8.0110000000000028"/>
    <n v="13.553000000000001"/>
    <n v="21.315999999999999"/>
    <n v="29.018999999999998"/>
    <n v="37.03"/>
    <n v="48.60923575479341"/>
  </r>
  <r>
    <x v="5"/>
    <x v="1"/>
    <d v="2021-07-10T00:00:00"/>
    <x v="1"/>
    <x v="0"/>
    <s v="SUI"/>
    <n v="400"/>
    <x v="8"/>
    <x v="67"/>
    <n v="13.512"/>
    <n v="8.0530000000000008"/>
    <n v="7.8379999999999974"/>
    <n v="7.8340000000000032"/>
    <n v="13.512"/>
    <n v="21.565000000000001"/>
    <n v="29.402999999999999"/>
    <n v="37.237000000000002"/>
    <n v="48.339017643741435"/>
  </r>
  <r>
    <x v="5"/>
    <x v="1"/>
    <d v="2021-07-10T00:00:00"/>
    <x v="1"/>
    <x v="0"/>
    <s v="SUI"/>
    <n v="400"/>
    <x v="9"/>
    <x v="68"/>
    <n v="14.208"/>
    <n v="8.5630000000000006"/>
    <n v="8.0299999999999976"/>
    <n v="8.0070000000000014"/>
    <n v="14.208"/>
    <n v="22.771000000000001"/>
    <n v="30.800999999999998"/>
    <n v="38.808"/>
    <n v="46.382189239332099"/>
  </r>
  <r>
    <x v="5"/>
    <x v="1"/>
    <d v="2021-07-10T00:00:00"/>
    <x v="1"/>
    <x v="1"/>
    <s v="COL"/>
    <n v="25.92876712328767"/>
    <x v="0"/>
    <x v="4"/>
    <n v="12.023"/>
    <n v="7.3910000000000018"/>
    <n v="7.1129999999999995"/>
    <n v="7.2789999999999964"/>
    <n v="12.023"/>
    <n v="19.414000000000001"/>
    <n v="26.527000000000001"/>
    <n v="33.805999999999997"/>
    <n v="53.244986097142522"/>
  </r>
  <r>
    <x v="5"/>
    <x v="1"/>
    <d v="2021-07-10T00:00:00"/>
    <x v="1"/>
    <x v="1"/>
    <s v="RUS"/>
    <n v="400"/>
    <x v="1"/>
    <x v="62"/>
    <n v="11.98"/>
    <n v="7.3679999999999986"/>
    <n v="7.1440000000000019"/>
    <n v="7.3520000000000003"/>
    <n v="11.98"/>
    <n v="19.347999999999999"/>
    <n v="26.492000000000001"/>
    <n v="33.844000000000001"/>
    <n v="53.185202694716935"/>
  </r>
  <r>
    <x v="5"/>
    <x v="1"/>
    <d v="2021-07-10T00:00:00"/>
    <x v="1"/>
    <x v="1"/>
    <s v="RUS"/>
    <n v="400"/>
    <x v="2"/>
    <x v="63"/>
    <n v="11.714"/>
    <n v="7.3770000000000007"/>
    <n v="7.352999999999998"/>
    <n v="7.8219999999999992"/>
    <n v="11.714"/>
    <n v="19.091000000000001"/>
    <n v="26.443999999999999"/>
    <n v="34.265999999999998"/>
    <n v="52.530204867798986"/>
  </r>
  <r>
    <x v="5"/>
    <x v="1"/>
    <d v="2021-07-10T00:00:00"/>
    <x v="1"/>
    <x v="1"/>
    <s v="MCT"/>
    <n v="400"/>
    <x v="3"/>
    <x v="64"/>
    <n v="12.294"/>
    <n v="7.4619999999999997"/>
    <n v="7.338000000000001"/>
    <n v="7.6679999999999993"/>
    <n v="12.294"/>
    <n v="19.756"/>
    <n v="27.094000000000001"/>
    <n v="34.762"/>
    <n v="51.780680052931359"/>
  </r>
  <r>
    <x v="5"/>
    <x v="1"/>
    <d v="2021-07-10T00:00:00"/>
    <x v="1"/>
    <x v="1"/>
    <s v="IRL"/>
    <n v="400"/>
    <x v="4"/>
    <x v="20"/>
    <n v="12.802"/>
    <n v="7.5010000000000012"/>
    <n v="7.259999999999998"/>
    <n v="7.5560000000000009"/>
    <n v="12.802"/>
    <n v="20.303000000000001"/>
    <n v="27.562999999999999"/>
    <n v="35.119"/>
    <n v="51.254306785500724"/>
  </r>
  <r>
    <x v="5"/>
    <x v="1"/>
    <d v="2021-07-10T00:00:00"/>
    <x v="1"/>
    <x v="1"/>
    <s v="GER"/>
    <n v="400"/>
    <x v="5"/>
    <x v="65"/>
    <n v="12.47"/>
    <n v="7.8339999999999979"/>
    <n v="7.5450000000000017"/>
    <n v="7.7390000000000008"/>
    <n v="12.47"/>
    <n v="20.303999999999998"/>
    <n v="27.849"/>
    <n v="35.588000000000001"/>
    <n v="50.578846802292908"/>
  </r>
  <r>
    <x v="5"/>
    <x v="1"/>
    <d v="2021-07-10T00:00:00"/>
    <x v="1"/>
    <x v="1"/>
    <s v="UKR"/>
    <n v="400"/>
    <x v="6"/>
    <x v="55"/>
    <n v="13.14"/>
    <n v="7.7409999999999997"/>
    <n v="7.57"/>
    <n v="7.8699999999999974"/>
    <n v="13.14"/>
    <n v="20.881"/>
    <n v="28.451000000000001"/>
    <n v="36.320999999999998"/>
    <n v="49.558106880317176"/>
  </r>
  <r>
    <x v="5"/>
    <x v="1"/>
    <d v="2021-07-10T00:00:00"/>
    <x v="1"/>
    <x v="1"/>
    <s v="GER"/>
    <n v="400"/>
    <x v="7"/>
    <x v="66"/>
    <n v="13.193"/>
    <n v="7.9829999999999988"/>
    <n v="7.6010000000000026"/>
    <n v="7.6610000000000014"/>
    <n v="13.193"/>
    <n v="21.175999999999998"/>
    <n v="28.777000000000001"/>
    <n v="36.438000000000002"/>
    <n v="49.398979087765518"/>
  </r>
  <r>
    <x v="6"/>
    <x v="1"/>
    <d v="2021-05-15T00:00:00"/>
    <x v="1"/>
    <x v="0"/>
    <s v="ITA"/>
    <n v="24.18082191780822"/>
    <x v="0"/>
    <x v="16"/>
    <n v="11.872999999999999"/>
    <n v="7.4860000000000024"/>
    <n v="7.2679999999999971"/>
    <n v="7.4670000000000023"/>
    <n v="11.872999999999999"/>
    <n v="19.359000000000002"/>
    <n v="26.626999999999999"/>
    <n v="34.094000000000001"/>
    <n v="52.795213234000116"/>
  </r>
  <r>
    <x v="6"/>
    <x v="1"/>
    <d v="2021-05-15T00:00:00"/>
    <x v="1"/>
    <x v="0"/>
    <s v="ESP"/>
    <n v="32.830136986301369"/>
    <x v="1"/>
    <x v="19"/>
    <n v="12.21"/>
    <n v="7.666999999999998"/>
    <n v="7.593"/>
    <n v="7.8329999999999984"/>
    <n v="12.21"/>
    <n v="19.876999999999999"/>
    <n v="27.47"/>
    <n v="35.302999999999997"/>
    <n v="50.987168229328958"/>
  </r>
  <r>
    <x v="6"/>
    <x v="1"/>
    <d v="2021-05-15T00:00:00"/>
    <x v="1"/>
    <x v="0"/>
    <s v="HKG"/>
    <n v="400"/>
    <x v="2"/>
    <x v="30"/>
    <n v="12.696999999999999"/>
    <n v="7.7980000000000018"/>
    <n v="7.6400000000000006"/>
    <n v="7.9149999999999956"/>
    <n v="12.696999999999999"/>
    <n v="20.495000000000001"/>
    <n v="28.135000000000002"/>
    <n v="36.049999999999997"/>
    <n v="49.930651872399451"/>
  </r>
  <r>
    <x v="6"/>
    <x v="1"/>
    <d v="2021-05-15T00:00:00"/>
    <x v="1"/>
    <x v="0"/>
    <s v="MAS"/>
    <n v="23.331506849315069"/>
    <x v="3"/>
    <x v="21"/>
    <n v="13.212999999999999"/>
    <n v="7.7219999999999995"/>
    <n v="7.5010000000000012"/>
    <n v="7.6390000000000029"/>
    <n v="13.212999999999999"/>
    <n v="20.934999999999999"/>
    <n v="28.436"/>
    <n v="36.075000000000003"/>
    <n v="49.896049896049895"/>
  </r>
  <r>
    <x v="6"/>
    <x v="1"/>
    <d v="2021-05-15T00:00:00"/>
    <x v="1"/>
    <x v="0"/>
    <s v="HKG"/>
    <n v="121.45479452054795"/>
    <x v="4"/>
    <x v="69"/>
    <n v="12.868"/>
    <n v="7.8459999999999983"/>
    <n v="7.6829999999999998"/>
    <n v="7.9440000000000026"/>
    <n v="12.868"/>
    <n v="20.713999999999999"/>
    <n v="28.396999999999998"/>
    <n v="36.341000000000001"/>
    <n v="49.530832943507335"/>
  </r>
  <r>
    <x v="6"/>
    <x v="1"/>
    <d v="2021-05-15T00:00:00"/>
    <x v="1"/>
    <x v="1"/>
    <s v="ITA"/>
    <n v="24.18082191780822"/>
    <x v="0"/>
    <x v="16"/>
    <n v="11.708"/>
    <n v="7.4880000000000013"/>
    <n v="7.3059999999999974"/>
    <n v="7.52"/>
    <n v="11.708"/>
    <n v="19.196000000000002"/>
    <n v="26.501999999999999"/>
    <n v="34.021999999999998"/>
    <n v="52.906942566574571"/>
  </r>
  <r>
    <x v="6"/>
    <x v="1"/>
    <d v="2021-05-15T00:00:00"/>
    <x v="1"/>
    <x v="1"/>
    <s v="ESP"/>
    <n v="32.830136986301369"/>
    <x v="1"/>
    <x v="19"/>
    <n v="12.2"/>
    <n v="7.554000000000002"/>
    <n v="7.4579999999999984"/>
    <n v="7.6909999999999989"/>
    <n v="12.2"/>
    <n v="19.754000000000001"/>
    <n v="27.212"/>
    <n v="34.902999999999999"/>
    <n v="51.57149815202132"/>
  </r>
  <r>
    <x v="6"/>
    <x v="1"/>
    <d v="2021-05-15T00:00:00"/>
    <x v="1"/>
    <x v="1"/>
    <s v="MAS"/>
    <n v="23.331506849315069"/>
    <x v="2"/>
    <x v="21"/>
    <n v="12.862"/>
    <n v="7.6309999999999985"/>
    <n v="7.4390000000000001"/>
    <n v="7.5610000000000035"/>
    <n v="12.862"/>
    <n v="20.492999999999999"/>
    <n v="27.931999999999999"/>
    <n v="35.493000000000002"/>
    <n v="50.714225340207925"/>
  </r>
  <r>
    <x v="6"/>
    <x v="1"/>
    <d v="2021-05-15T00:00:00"/>
    <x v="1"/>
    <x v="1"/>
    <s v="HKG"/>
    <n v="400"/>
    <x v="3"/>
    <x v="30"/>
    <n v="12.484999999999999"/>
    <n v="7.7460000000000022"/>
    <n v="7.6309999999999967"/>
    <n v="7.9649999999999999"/>
    <n v="12.484999999999999"/>
    <n v="20.231000000000002"/>
    <n v="27.861999999999998"/>
    <n v="35.826999999999998"/>
    <n v="50.24143802160382"/>
  </r>
  <r>
    <x v="6"/>
    <x v="1"/>
    <d v="2021-05-15T00:00:00"/>
    <x v="1"/>
    <x v="1"/>
    <s v="HKG"/>
    <n v="121.45479452054795"/>
    <x v="4"/>
    <x v="69"/>
    <n v="12.72"/>
    <n v="7.8059999999999992"/>
    <n v="7.6969999999999992"/>
    <n v="7.9260000000000019"/>
    <n v="12.72"/>
    <n v="20.526"/>
    <n v="28.222999999999999"/>
    <n v="36.149000000000001"/>
    <n v="49.793908545187968"/>
  </r>
  <r>
    <x v="7"/>
    <x v="2"/>
    <d v="2020-02-29T00:00:00"/>
    <x v="0"/>
    <x v="0"/>
    <s v="GER"/>
    <n v="120.24657534246575"/>
    <x v="0"/>
    <x v="8"/>
    <n v="12.038"/>
    <n v="7.1649999999999991"/>
    <n v="6.9370000000000012"/>
    <n v="7.0570000000000022"/>
    <n v="12.038"/>
    <n v="19.202999999999999"/>
    <n v="26.14"/>
    <n v="33.197000000000003"/>
    <n v="54.221767027141006"/>
  </r>
  <r>
    <x v="7"/>
    <x v="2"/>
    <d v="2020-02-29T00:00:00"/>
    <x v="0"/>
    <x v="0"/>
    <s v="GER"/>
    <n v="120.24657534246575"/>
    <x v="1"/>
    <x v="9"/>
    <n v="11.715"/>
    <n v="7.2970000000000006"/>
    <n v="7.027000000000001"/>
    <n v="7.222999999999999"/>
    <n v="11.715"/>
    <n v="19.012"/>
    <n v="26.039000000000001"/>
    <n v="33.262"/>
    <n v="54.115807828753532"/>
  </r>
  <r>
    <x v="7"/>
    <x v="2"/>
    <d v="2020-02-29T00:00:00"/>
    <x v="0"/>
    <x v="0"/>
    <s v="MEX"/>
    <n v="29.643835616438356"/>
    <x v="2"/>
    <x v="28"/>
    <n v="11.795999999999999"/>
    <n v="7.2310000000000016"/>
    <n v="7.0389999999999979"/>
    <n v="7.2330000000000005"/>
    <n v="11.795999999999999"/>
    <n v="19.027000000000001"/>
    <n v="26.065999999999999"/>
    <n v="33.298999999999999"/>
    <n v="54.055677347668102"/>
  </r>
  <r>
    <x v="7"/>
    <x v="2"/>
    <d v="2020-02-29T00:00:00"/>
    <x v="0"/>
    <x v="0"/>
    <s v="ITA"/>
    <n v="22.972602739726028"/>
    <x v="3"/>
    <x v="16"/>
    <n v="11.598000000000001"/>
    <n v="7.3289999999999988"/>
    <n v="7.1410000000000018"/>
    <n v="7.3419999999999952"/>
    <n v="11.598000000000001"/>
    <n v="18.927"/>
    <n v="26.068000000000001"/>
    <n v="33.409999999999997"/>
    <n v="53.876085004489681"/>
  </r>
  <r>
    <x v="7"/>
    <x v="2"/>
    <d v="2020-02-29T00:00:00"/>
    <x v="0"/>
    <x v="0"/>
    <s v="RUS"/>
    <n v="400"/>
    <x v="4"/>
    <x v="52"/>
    <n v="11.769"/>
    <n v="7.3650000000000002"/>
    <n v="7.1069999999999993"/>
    <n v="7.2289999999999992"/>
    <n v="11.769"/>
    <n v="19.134"/>
    <n v="26.241"/>
    <n v="33.47"/>
    <n v="53.779504033462807"/>
  </r>
  <r>
    <x v="7"/>
    <x v="2"/>
    <d v="2020-02-29T00:00:00"/>
    <x v="0"/>
    <x v="0"/>
    <s v="NED"/>
    <n v="23.890410958904109"/>
    <x v="5"/>
    <x v="7"/>
    <n v="11.505000000000001"/>
    <n v="7.2989999999999977"/>
    <n v="7.1920000000000002"/>
    <n v="7.5250000000000021"/>
    <n v="11.505000000000001"/>
    <n v="18.803999999999998"/>
    <n v="25.995999999999999"/>
    <n v="33.521000000000001"/>
    <n v="53.69768205005817"/>
  </r>
  <r>
    <x v="7"/>
    <x v="2"/>
    <d v="2020-02-29T00:00:00"/>
    <x v="0"/>
    <x v="0"/>
    <s v="RUS"/>
    <n v="400"/>
    <x v="6"/>
    <x v="51"/>
    <n v="11.891"/>
    <n v="7.3720000000000017"/>
    <n v="7.0809999999999995"/>
    <n v="7.205999999999996"/>
    <n v="11.891"/>
    <n v="19.263000000000002"/>
    <n v="26.344000000000001"/>
    <n v="33.549999999999997"/>
    <n v="53.651266766020868"/>
  </r>
  <r>
    <x v="7"/>
    <x v="2"/>
    <d v="2020-02-29T00:00:00"/>
    <x v="0"/>
    <x v="0"/>
    <s v="POL"/>
    <n v="400"/>
    <x v="7"/>
    <x v="13"/>
    <n v="11.866"/>
    <n v="7.4089999999999989"/>
    <n v="7.1000000000000014"/>
    <n v="7.2800000000000011"/>
    <n v="11.866"/>
    <n v="19.274999999999999"/>
    <n v="26.375"/>
    <n v="33.655000000000001"/>
    <n v="53.483880552666761"/>
  </r>
  <r>
    <x v="7"/>
    <x v="2"/>
    <d v="2020-02-29T00:00:00"/>
    <x v="0"/>
    <x v="0"/>
    <s v="UKR"/>
    <n v="400"/>
    <x v="8"/>
    <x v="70"/>
    <n v="12.05"/>
    <n v="7.3709999999999987"/>
    <n v="7.1069999999999993"/>
    <n v="7.25"/>
    <n v="12.05"/>
    <n v="19.420999999999999"/>
    <n v="26.527999999999999"/>
    <n v="33.777999999999999"/>
    <n v="53.289123097874359"/>
  </r>
  <r>
    <x v="7"/>
    <x v="2"/>
    <d v="2020-02-29T00:00:00"/>
    <x v="0"/>
    <x v="0"/>
    <s v="MEX"/>
    <n v="27.279452054794522"/>
    <x v="9"/>
    <x v="71"/>
    <n v="11.987"/>
    <n v="7.3630000000000013"/>
    <n v="7.139999999999997"/>
    <n v="7.379999999999999"/>
    <n v="11.987"/>
    <n v="19.350000000000001"/>
    <n v="26.49"/>
    <n v="33.869999999999997"/>
    <n v="53.144375553587253"/>
  </r>
  <r>
    <x v="7"/>
    <x v="2"/>
    <d v="2020-02-29T00:00:00"/>
    <x v="0"/>
    <x v="0"/>
    <s v="RUS"/>
    <n v="400"/>
    <x v="10"/>
    <x v="72"/>
    <n v="11.675000000000001"/>
    <n v="7.468"/>
    <n v="7.2949999999999982"/>
    <n v="7.5500000000000007"/>
    <n v="11.675000000000001"/>
    <n v="19.143000000000001"/>
    <n v="26.437999999999999"/>
    <n v="33.988"/>
    <n v="52.959868188772511"/>
  </r>
  <r>
    <x v="7"/>
    <x v="2"/>
    <d v="2020-02-29T00:00:00"/>
    <x v="0"/>
    <x v="0"/>
    <s v="NED"/>
    <n v="20.484931506849314"/>
    <x v="11"/>
    <x v="25"/>
    <n v="12.208"/>
    <n v="7.4709999999999983"/>
    <n v="7.1410000000000018"/>
    <n v="7.2439999999999998"/>
    <n v="12.208"/>
    <n v="19.678999999999998"/>
    <n v="26.82"/>
    <n v="34.064"/>
    <n v="52.84170972287459"/>
  </r>
  <r>
    <x v="7"/>
    <x v="2"/>
    <d v="2020-02-29T00:00:00"/>
    <x v="0"/>
    <x v="0"/>
    <s v="RUS"/>
    <n v="400"/>
    <x v="12"/>
    <x v="73"/>
    <n v="11.833"/>
    <n v="7.2990000000000013"/>
    <n v="7.2479999999999976"/>
    <n v="7.6939999999999991"/>
    <n v="11.833"/>
    <n v="19.132000000000001"/>
    <n v="26.38"/>
    <n v="34.073999999999998"/>
    <n v="52.826201796090864"/>
  </r>
  <r>
    <x v="7"/>
    <x v="2"/>
    <d v="2020-02-29T00:00:00"/>
    <x v="0"/>
    <x v="0"/>
    <s v="AUS"/>
    <n v="400"/>
    <x v="13"/>
    <x v="74"/>
    <n v="11.848000000000001"/>
    <n v="7.4459999999999997"/>
    <n v="7.3109999999999999"/>
    <n v="7.5340000000000025"/>
    <n v="11.848000000000001"/>
    <n v="19.294"/>
    <n v="26.605"/>
    <n v="34.139000000000003"/>
    <n v="52.725621722956149"/>
  </r>
  <r>
    <x v="7"/>
    <x v="2"/>
    <d v="2020-02-29T00:00:00"/>
    <x v="0"/>
    <x v="0"/>
    <s v="ESP"/>
    <n v="31.621917808219177"/>
    <x v="14"/>
    <x v="19"/>
    <n v="12.256"/>
    <n v="7.4589999999999996"/>
    <n v="7.3270000000000017"/>
    <n v="7.5439999999999969"/>
    <n v="12.256"/>
    <n v="19.715"/>
    <n v="27.042000000000002"/>
    <n v="34.585999999999999"/>
    <n v="52.044179725900655"/>
  </r>
  <r>
    <x v="7"/>
    <x v="2"/>
    <d v="2020-02-29T00:00:00"/>
    <x v="0"/>
    <x v="0"/>
    <s v="CHN"/>
    <n v="120.24657534246575"/>
    <x v="15"/>
    <x v="75"/>
    <n v="11.782999999999999"/>
    <n v="7.35"/>
    <n v="7.458000000000002"/>
    <n v="8.1199999999999974"/>
    <n v="11.782999999999999"/>
    <n v="19.132999999999999"/>
    <n v="26.591000000000001"/>
    <n v="34.710999999999999"/>
    <n v="51.856760104865891"/>
  </r>
  <r>
    <x v="7"/>
    <x v="2"/>
    <d v="2020-02-29T00:00:00"/>
    <x v="0"/>
    <x v="0"/>
    <s v="COL"/>
    <n v="23.780821917808218"/>
    <x v="16"/>
    <x v="29"/>
    <n v="12.226000000000001"/>
    <n v="7.5849999999999991"/>
    <n v="7.4149999999999991"/>
    <n v="7.6020000000000039"/>
    <n v="12.226000000000001"/>
    <n v="19.811"/>
    <n v="27.225999999999999"/>
    <n v="34.828000000000003"/>
    <n v="51.682554266681976"/>
  </r>
  <r>
    <x v="7"/>
    <x v="2"/>
    <d v="2020-02-29T00:00:00"/>
    <x v="0"/>
    <x v="0"/>
    <s v="CHN"/>
    <n v="22.676712328767124"/>
    <x v="17"/>
    <x v="26"/>
    <n v="12.58"/>
    <n v="7.4880000000000013"/>
    <n v="7.2439999999999998"/>
    <n v="7.5440000000000005"/>
    <n v="12.58"/>
    <n v="20.068000000000001"/>
    <n v="27.312000000000001"/>
    <n v="34.856000000000002"/>
    <n v="51.641037411062655"/>
  </r>
  <r>
    <x v="7"/>
    <x v="2"/>
    <d v="2020-02-29T00:00:00"/>
    <x v="0"/>
    <x v="0"/>
    <s v="CAN"/>
    <n v="24.372602739726027"/>
    <x v="18"/>
    <x v="18"/>
    <n v="12.603"/>
    <n v="7.5729999999999986"/>
    <n v="7.3190000000000026"/>
    <n v="7.5969999999999978"/>
    <n v="12.603"/>
    <n v="20.175999999999998"/>
    <n v="27.495000000000001"/>
    <n v="35.091999999999999"/>
    <n v="51.293742163456059"/>
  </r>
  <r>
    <x v="7"/>
    <x v="2"/>
    <d v="2020-02-29T00:00:00"/>
    <x v="0"/>
    <x v="0"/>
    <s v="RSA"/>
    <n v="400"/>
    <x v="19"/>
    <x v="76"/>
    <n v="12.808"/>
    <n v="7.5450000000000017"/>
    <n v="7.2789999999999999"/>
    <n v="7.5509999999999984"/>
    <n v="12.808"/>
    <n v="20.353000000000002"/>
    <n v="27.632000000000001"/>
    <n v="35.183"/>
    <n v="51.161072108688856"/>
  </r>
  <r>
    <x v="7"/>
    <x v="2"/>
    <d v="2020-02-29T00:00:00"/>
    <x v="0"/>
    <x v="0"/>
    <s v="KOR"/>
    <n v="120.24657534246575"/>
    <x v="20"/>
    <x v="77"/>
    <n v="12.561999999999999"/>
    <n v="7.6349999999999998"/>
    <n v="7.4430000000000014"/>
    <n v="7.6439999999999984"/>
    <n v="12.561999999999999"/>
    <n v="20.196999999999999"/>
    <n v="27.64"/>
    <n v="35.283999999999999"/>
    <n v="51.01462419226845"/>
  </r>
  <r>
    <x v="7"/>
    <x v="2"/>
    <d v="2020-02-29T00:00:00"/>
    <x v="0"/>
    <x v="1"/>
    <s v="GER"/>
    <n v="120.24657534246575"/>
    <x v="0"/>
    <x v="8"/>
    <n v="11.911"/>
    <n v="7.1850000000000005"/>
    <n v="6.9370000000000012"/>
    <n v="7.088000000000001"/>
    <n v="11.911"/>
    <n v="19.096"/>
    <n v="26.033000000000001"/>
    <n v="33.121000000000002"/>
    <n v="54.346185199722228"/>
  </r>
  <r>
    <x v="7"/>
    <x v="2"/>
    <d v="2020-02-29T00:00:00"/>
    <x v="0"/>
    <x v="1"/>
    <s v="MEX"/>
    <n v="29.643835616438356"/>
    <x v="1"/>
    <x v="28"/>
    <n v="11.619"/>
    <n v="7.1999999999999993"/>
    <n v="7.0370000000000026"/>
    <n v="7.2980000000000018"/>
    <n v="11.619"/>
    <n v="18.818999999999999"/>
    <n v="25.856000000000002"/>
    <n v="33.154000000000003"/>
    <n v="54.292091452011817"/>
  </r>
  <r>
    <x v="7"/>
    <x v="2"/>
    <d v="2020-02-29T00:00:00"/>
    <x v="0"/>
    <x v="1"/>
    <s v="ITA"/>
    <n v="22.972602739726028"/>
    <x v="2"/>
    <x v="16"/>
    <n v="11.395"/>
    <n v="7.3109999999999999"/>
    <n v="7.1219999999999999"/>
    <n v="7.343"/>
    <n v="11.395"/>
    <n v="18.706"/>
    <n v="25.827999999999999"/>
    <n v="33.170999999999999"/>
    <n v="54.264266980193547"/>
  </r>
  <r>
    <x v="7"/>
    <x v="2"/>
    <d v="2020-02-29T00:00:00"/>
    <x v="0"/>
    <x v="1"/>
    <s v="GER"/>
    <n v="120.24657534246575"/>
    <x v="3"/>
    <x v="9"/>
    <n v="11.657"/>
    <n v="7.3079999999999998"/>
    <n v="7.0139999999999993"/>
    <n v="7.2000000000000028"/>
    <n v="11.657"/>
    <n v="18.965"/>
    <n v="25.978999999999999"/>
    <n v="33.179000000000002"/>
    <n v="54.251182977184364"/>
  </r>
  <r>
    <x v="7"/>
    <x v="2"/>
    <d v="2020-02-29T00:00:00"/>
    <x v="0"/>
    <x v="1"/>
    <s v="RUS"/>
    <n v="400"/>
    <x v="4"/>
    <x v="51"/>
    <n v="11.871"/>
    <n v="7.322000000000001"/>
    <n v="7.0749999999999993"/>
    <n v="7.2079999999999984"/>
    <n v="11.871"/>
    <n v="19.193000000000001"/>
    <n v="26.268000000000001"/>
    <n v="33.475999999999999"/>
    <n v="53.769864977894613"/>
  </r>
  <r>
    <x v="7"/>
    <x v="2"/>
    <d v="2020-02-29T00:00:00"/>
    <x v="0"/>
    <x v="1"/>
    <s v="RUS"/>
    <n v="400"/>
    <x v="5"/>
    <x v="52"/>
    <n v="11.682"/>
    <n v="7.3250000000000011"/>
    <n v="7.1529999999999987"/>
    <n v="7.3339999999999996"/>
    <n v="11.682"/>
    <n v="19.007000000000001"/>
    <n v="26.16"/>
    <n v="33.494"/>
    <n v="53.740968531677318"/>
  </r>
  <r>
    <x v="7"/>
    <x v="2"/>
    <d v="2020-02-29T00:00:00"/>
    <x v="0"/>
    <x v="1"/>
    <s v="POL"/>
    <n v="400"/>
    <x v="6"/>
    <x v="13"/>
    <n v="12"/>
    <n v="7.3990000000000009"/>
    <n v="7.1359999999999992"/>
    <n v="7.3880000000000017"/>
    <n v="12"/>
    <n v="19.399000000000001"/>
    <n v="26.535"/>
    <n v="33.923000000000002"/>
    <n v="53.061344810305691"/>
  </r>
  <r>
    <x v="7"/>
    <x v="2"/>
    <d v="2020-02-29T00:00:00"/>
    <x v="0"/>
    <x v="1"/>
    <s v="NED"/>
    <n v="23.890410958904109"/>
    <x v="7"/>
    <x v="7"/>
    <n v="11.728999999999999"/>
    <n v="7.3949999999999996"/>
    <n v="7.282"/>
    <n v="7.597999999999999"/>
    <n v="11.728999999999999"/>
    <n v="19.123999999999999"/>
    <n v="26.405999999999999"/>
    <n v="34.003999999999998"/>
    <n v="52.934948829549469"/>
  </r>
  <r>
    <x v="8"/>
    <x v="3"/>
    <d v="2019-03-02T00:00:00"/>
    <x v="0"/>
    <x v="0"/>
    <s v="RUS"/>
    <n v="400"/>
    <x v="0"/>
    <x v="52"/>
    <n v="11.598000000000001"/>
    <n v="7.3839999999999986"/>
    <n v="7.1900000000000013"/>
    <n v="7.3820000000000014"/>
    <n v="11.598000000000001"/>
    <n v="18.981999999999999"/>
    <n v="26.172000000000001"/>
    <n v="33.554000000000002"/>
    <n v="53.644870954282645"/>
  </r>
  <r>
    <x v="8"/>
    <x v="3"/>
    <d v="2019-03-02T00:00:00"/>
    <x v="0"/>
    <x v="0"/>
    <s v="AUS"/>
    <n v="400"/>
    <x v="1"/>
    <x v="74"/>
    <n v="11.789"/>
    <n v="7.3340000000000014"/>
    <n v="7.1559999999999988"/>
    <n v="7.2769999999999975"/>
    <n v="11.789"/>
    <n v="19.123000000000001"/>
    <n v="26.279"/>
    <n v="33.555999999999997"/>
    <n v="53.641673620216956"/>
  </r>
  <r>
    <x v="8"/>
    <x v="3"/>
    <d v="2019-03-02T00:00:00"/>
    <x v="0"/>
    <x v="0"/>
    <s v="GER"/>
    <n v="400"/>
    <x v="2"/>
    <x v="78"/>
    <n v="11.621"/>
    <n v="7.2969999999999988"/>
    <n v="7.2040000000000006"/>
    <n v="7.4759999999999991"/>
    <n v="11.621"/>
    <n v="18.917999999999999"/>
    <n v="26.122"/>
    <n v="33.597999999999999"/>
    <n v="53.57461753675814"/>
  </r>
  <r>
    <x v="8"/>
    <x v="3"/>
    <d v="2019-03-02T00:00:00"/>
    <x v="0"/>
    <x v="0"/>
    <s v="UKR"/>
    <n v="400"/>
    <x v="3"/>
    <x v="70"/>
    <n v="11.875"/>
    <n v="7.2989999999999995"/>
    <n v="7.1690000000000005"/>
    <n v="7.3309999999999995"/>
    <n v="11.875"/>
    <n v="19.173999999999999"/>
    <n v="26.343"/>
    <n v="33.673999999999999"/>
    <n v="53.453703153768487"/>
  </r>
  <r>
    <x v="8"/>
    <x v="3"/>
    <d v="2019-03-02T00:00:00"/>
    <x v="0"/>
    <x v="0"/>
    <s v="NED"/>
    <n v="22.893150684931506"/>
    <x v="4"/>
    <x v="7"/>
    <n v="11.605"/>
    <n v="7.3810000000000002"/>
    <n v="7.2579999999999991"/>
    <n v="7.554000000000002"/>
    <n v="11.605"/>
    <n v="18.986000000000001"/>
    <n v="26.244"/>
    <n v="33.798000000000002"/>
    <n v="53.257589206461915"/>
  </r>
  <r>
    <x v="8"/>
    <x v="3"/>
    <d v="2019-03-02T00:00:00"/>
    <x v="0"/>
    <x v="0"/>
    <s v="MEX"/>
    <n v="28.646575342465752"/>
    <x v="5"/>
    <x v="28"/>
    <n v="11.967000000000001"/>
    <n v="7.3480000000000008"/>
    <n v="7.2169999999999987"/>
    <n v="7.4409999999999989"/>
    <n v="11.967000000000001"/>
    <n v="19.315000000000001"/>
    <n v="26.532"/>
    <n v="33.972999999999999"/>
    <n v="52.983251405527923"/>
  </r>
  <r>
    <x v="8"/>
    <x v="3"/>
    <d v="2019-03-02T00:00:00"/>
    <x v="0"/>
    <x v="0"/>
    <s v="GER"/>
    <n v="119.24931506849315"/>
    <x v="6"/>
    <x v="8"/>
    <n v="12.180999999999999"/>
    <n v="7.3529999999999998"/>
    <n v="7.2050000000000018"/>
    <n v="7.362999999999996"/>
    <n v="12.180999999999999"/>
    <n v="19.533999999999999"/>
    <n v="26.739000000000001"/>
    <n v="34.101999999999997"/>
    <n v="52.782827986628355"/>
  </r>
  <r>
    <x v="8"/>
    <x v="3"/>
    <d v="2019-03-02T00:00:00"/>
    <x v="0"/>
    <x v="0"/>
    <s v="ITA"/>
    <n v="21.975342465753425"/>
    <x v="7"/>
    <x v="16"/>
    <n v="11.792"/>
    <n v="7.4870000000000001"/>
    <n v="7.3039999999999985"/>
    <n v="7.544000000000004"/>
    <n v="11.792"/>
    <n v="19.279"/>
    <n v="26.582999999999998"/>
    <n v="34.127000000000002"/>
    <n v="52.744161514343475"/>
  </r>
  <r>
    <x v="8"/>
    <x v="3"/>
    <d v="2019-03-02T00:00:00"/>
    <x v="0"/>
    <x v="0"/>
    <s v="CHN"/>
    <n v="119.24931506849315"/>
    <x v="8"/>
    <x v="75"/>
    <n v="11.71"/>
    <n v="7.4429999999999978"/>
    <n v="7.3290000000000006"/>
    <n v="7.661999999999999"/>
    <n v="11.71"/>
    <n v="19.152999999999999"/>
    <n v="26.481999999999999"/>
    <n v="34.143999999999998"/>
    <n v="52.717900656044989"/>
  </r>
  <r>
    <x v="8"/>
    <x v="3"/>
    <d v="2019-03-02T00:00:00"/>
    <x v="0"/>
    <x v="0"/>
    <s v="POL"/>
    <n v="400"/>
    <x v="9"/>
    <x v="13"/>
    <n v="11.946"/>
    <n v="7.4380000000000006"/>
    <n v="7.2910000000000004"/>
    <n v="7.5849999999999973"/>
    <n v="11.946"/>
    <n v="19.384"/>
    <n v="26.675000000000001"/>
    <n v="34.26"/>
    <n v="52.539404553415068"/>
  </r>
  <r>
    <x v="8"/>
    <x v="3"/>
    <d v="2019-03-02T00:00:00"/>
    <x v="0"/>
    <x v="0"/>
    <s v="MEX"/>
    <n v="400"/>
    <x v="10"/>
    <x v="79"/>
    <n v="12.518000000000001"/>
    <n v="7.43"/>
    <n v="7.102999999999998"/>
    <n v="7.2290000000000028"/>
    <n v="12.518000000000001"/>
    <n v="19.948"/>
    <n v="27.050999999999998"/>
    <n v="34.28"/>
    <n v="52.508751458576427"/>
  </r>
  <r>
    <x v="8"/>
    <x v="3"/>
    <d v="2019-03-02T00:00:00"/>
    <x v="0"/>
    <x v="0"/>
    <s v="RUS"/>
    <n v="400"/>
    <x v="11"/>
    <x v="73"/>
    <n v="11.848000000000001"/>
    <n v="7.3919999999999977"/>
    <n v="7.3250000000000028"/>
    <n v="7.7309999999999981"/>
    <n v="11.848000000000001"/>
    <n v="19.239999999999998"/>
    <n v="26.565000000000001"/>
    <n v="34.295999999999999"/>
    <n v="52.484254723582929"/>
  </r>
  <r>
    <x v="8"/>
    <x v="3"/>
    <d v="2019-03-02T00:00:00"/>
    <x v="0"/>
    <x v="0"/>
    <s v="ESP"/>
    <n v="26.726027397260275"/>
    <x v="12"/>
    <x v="80"/>
    <n v="12.129"/>
    <n v="7.4060000000000006"/>
    <n v="7.2510000000000012"/>
    <n v="7.546999999999997"/>
    <n v="12.129"/>
    <n v="19.535"/>
    <n v="26.786000000000001"/>
    <n v="34.332999999999998"/>
    <n v="52.427693472752168"/>
  </r>
  <r>
    <x v="8"/>
    <x v="3"/>
    <d v="2019-03-02T00:00:00"/>
    <x v="0"/>
    <x v="0"/>
    <s v="GBR"/>
    <n v="119.24931506849315"/>
    <x v="13"/>
    <x v="81"/>
    <n v="11.737"/>
    <n v="7.6"/>
    <n v="7.375"/>
    <n v="7.6230000000000011"/>
    <n v="11.737"/>
    <n v="19.337"/>
    <n v="26.712"/>
    <n v="34.335000000000001"/>
    <n v="52.424639580602879"/>
  </r>
  <r>
    <x v="8"/>
    <x v="3"/>
    <d v="2019-03-02T00:00:00"/>
    <x v="0"/>
    <x v="0"/>
    <s v="GER"/>
    <n v="119.24931506849315"/>
    <x v="14"/>
    <x v="9"/>
    <n v="12.121"/>
    <n v="7.5559999999999992"/>
    <n v="7.2630000000000017"/>
    <n v="7.4119999999999955"/>
    <n v="12.121"/>
    <n v="19.677"/>
    <n v="26.94"/>
    <n v="34.351999999999997"/>
    <n v="52.398695854680952"/>
  </r>
  <r>
    <x v="8"/>
    <x v="3"/>
    <d v="2019-03-02T00:00:00"/>
    <x v="0"/>
    <x v="0"/>
    <s v="ESP"/>
    <n v="30.624657534246577"/>
    <x v="15"/>
    <x v="19"/>
    <n v="12.006"/>
    <n v="7.4860000000000007"/>
    <n v="7.3359999999999985"/>
    <n v="7.5869999999999997"/>
    <n v="12.006"/>
    <n v="19.492000000000001"/>
    <n v="26.827999999999999"/>
    <n v="34.414999999999999"/>
    <n v="52.302774952782215"/>
  </r>
  <r>
    <x v="8"/>
    <x v="3"/>
    <d v="2019-03-02T00:00:00"/>
    <x v="0"/>
    <x v="0"/>
    <s v="NED"/>
    <n v="400"/>
    <x v="16"/>
    <x v="82"/>
    <n v="12.236000000000001"/>
    <n v="7.445999999999998"/>
    <n v="7.2910000000000004"/>
    <n v="7.5450000000000017"/>
    <n v="12.236000000000001"/>
    <n v="19.681999999999999"/>
    <n v="26.972999999999999"/>
    <n v="34.518000000000001"/>
    <n v="52.146706066400135"/>
  </r>
  <r>
    <x v="8"/>
    <x v="3"/>
    <d v="2019-03-02T00:00:00"/>
    <x v="0"/>
    <x v="0"/>
    <s v="CHN"/>
    <n v="119.24931506849315"/>
    <x v="17"/>
    <x v="6"/>
    <n v="11.99"/>
    <n v="7.488999999999999"/>
    <n v="7.3300000000000018"/>
    <n v="7.7709999999999972"/>
    <n v="11.99"/>
    <n v="19.478999999999999"/>
    <n v="26.809000000000001"/>
    <n v="34.58"/>
    <n v="52.05320994794679"/>
  </r>
  <r>
    <x v="8"/>
    <x v="3"/>
    <d v="2019-03-02T00:00:00"/>
    <x v="0"/>
    <x v="0"/>
    <s v="COL"/>
    <n v="23.56986301369863"/>
    <x v="18"/>
    <x v="4"/>
    <n v="12.208"/>
    <n v="7.5899999999999981"/>
    <n v="7.4160000000000004"/>
    <n v="7.5420000000000016"/>
    <n v="12.208"/>
    <n v="19.797999999999998"/>
    <n v="27.213999999999999"/>
    <n v="34.756"/>
    <n v="51.789619058579817"/>
  </r>
  <r>
    <x v="8"/>
    <x v="3"/>
    <d v="2019-03-02T00:00:00"/>
    <x v="0"/>
    <x v="0"/>
    <s v="RUS"/>
    <n v="400"/>
    <x v="19"/>
    <x v="72"/>
    <n v="11.778"/>
    <n v="7.609"/>
    <n v="7.5079999999999991"/>
    <n v="7.870000000000001"/>
    <n v="11.778"/>
    <n v="19.387"/>
    <n v="26.895"/>
    <n v="34.765000000000001"/>
    <n v="51.776211707176756"/>
  </r>
  <r>
    <x v="8"/>
    <x v="3"/>
    <d v="2019-03-02T00:00:00"/>
    <x v="0"/>
    <x v="0"/>
    <s v="USA"/>
    <n v="400"/>
    <x v="20"/>
    <x v="83"/>
    <n v="12.631"/>
    <n v="7.5769999999999982"/>
    <n v="7.3540000000000028"/>
    <n v="7.4869999999999983"/>
    <n v="12.631"/>
    <n v="20.207999999999998"/>
    <n v="27.562000000000001"/>
    <n v="35.048999999999999"/>
    <n v="51.356672087648718"/>
  </r>
  <r>
    <x v="8"/>
    <x v="3"/>
    <d v="2019-03-02T00:00:00"/>
    <x v="0"/>
    <x v="0"/>
    <s v="GBR"/>
    <n v="400"/>
    <x v="21"/>
    <x v="84"/>
    <n v="11.972"/>
    <n v="7.631000000000002"/>
    <n v="7.5679999999999978"/>
    <n v="7.8980000000000032"/>
    <n v="11.972"/>
    <n v="19.603000000000002"/>
    <n v="27.170999999999999"/>
    <n v="35.069000000000003"/>
    <n v="51.327383158915275"/>
  </r>
  <r>
    <x v="8"/>
    <x v="3"/>
    <d v="2019-03-02T00:00:00"/>
    <x v="0"/>
    <x v="0"/>
    <s v="INA"/>
    <n v="119.24931506849315"/>
    <x v="22"/>
    <x v="85"/>
    <n v="12.763999999999999"/>
    <n v="7.6649999999999991"/>
    <n v="7.3470000000000013"/>
    <n v="7.4060000000000024"/>
    <n v="12.763999999999999"/>
    <n v="20.428999999999998"/>
    <n v="27.776"/>
    <n v="35.182000000000002"/>
    <n v="51.162526291853787"/>
  </r>
  <r>
    <x v="8"/>
    <x v="3"/>
    <d v="2019-03-02T00:00:00"/>
    <x v="0"/>
    <x v="0"/>
    <s v="NZL"/>
    <n v="19.18082191780822"/>
    <x v="23"/>
    <x v="86"/>
    <n v="12.912000000000001"/>
    <n v="7.6249999999999982"/>
    <n v="7.3710000000000022"/>
    <n v="7.5309999999999988"/>
    <n v="12.912000000000001"/>
    <n v="20.536999999999999"/>
    <n v="27.908000000000001"/>
    <n v="35.439"/>
    <n v="50.791500888851267"/>
  </r>
  <r>
    <x v="8"/>
    <x v="3"/>
    <d v="2019-03-02T00:00:00"/>
    <x v="0"/>
    <x v="0"/>
    <s v="RSA"/>
    <n v="400"/>
    <x v="24"/>
    <x v="76"/>
    <n v="12.914999999999999"/>
    <n v="7.7980000000000018"/>
    <n v="7.593"/>
    <n v="7.9289999999999985"/>
    <n v="12.914999999999999"/>
    <n v="20.713000000000001"/>
    <n v="28.306000000000001"/>
    <n v="36.234999999999999"/>
    <n v="49.675727887401685"/>
  </r>
  <r>
    <x v="8"/>
    <x v="3"/>
    <d v="2019-03-02T00:00:00"/>
    <x v="0"/>
    <x v="0"/>
    <s v="HKG"/>
    <n v="119.24931506849315"/>
    <x v="25"/>
    <x v="87"/>
    <n v="12.968999999999999"/>
    <n v="7.8920000000000012"/>
    <n v="7.6699999999999982"/>
    <n v="7.9740000000000038"/>
    <n v="12.968999999999999"/>
    <n v="20.861000000000001"/>
    <n v="28.530999999999999"/>
    <n v="36.505000000000003"/>
    <n v="49.308313929598683"/>
  </r>
  <r>
    <x v="8"/>
    <x v="3"/>
    <d v="2019-03-02T00:00:00"/>
    <x v="0"/>
    <x v="1"/>
    <s v="RUS"/>
    <n v="400"/>
    <x v="0"/>
    <x v="52"/>
    <n v="11.43"/>
    <n v="7.2340000000000018"/>
    <n v="7.0569999999999986"/>
    <n v="7.2910000000000004"/>
    <n v="11.43"/>
    <n v="18.664000000000001"/>
    <n v="25.721"/>
    <n v="33.012"/>
    <n v="54.525627044711015"/>
  </r>
  <r>
    <x v="8"/>
    <x v="3"/>
    <d v="2019-03-02T00:00:00"/>
    <x v="0"/>
    <x v="1"/>
    <s v="UKR"/>
    <n v="400"/>
    <x v="1"/>
    <x v="70"/>
    <n v="11.715999999999999"/>
    <n v="7.1940000000000008"/>
    <n v="7.0590000000000011"/>
    <n v="7.338000000000001"/>
    <n v="11.715999999999999"/>
    <n v="18.91"/>
    <n v="25.969000000000001"/>
    <n v="33.307000000000002"/>
    <n v="54.042693728045151"/>
  </r>
  <r>
    <x v="8"/>
    <x v="3"/>
    <d v="2019-03-02T00:00:00"/>
    <x v="0"/>
    <x v="1"/>
    <s v="AUS"/>
    <n v="400"/>
    <x v="2"/>
    <x v="74"/>
    <n v="11.553000000000001"/>
    <n v="7.2889999999999979"/>
    <n v="7.1780000000000008"/>
    <n v="7.3989999999999974"/>
    <n v="11.553000000000001"/>
    <n v="18.841999999999999"/>
    <n v="26.02"/>
    <n v="33.418999999999997"/>
    <n v="53.861575750321677"/>
  </r>
  <r>
    <x v="8"/>
    <x v="3"/>
    <d v="2019-03-02T00:00:00"/>
    <x v="0"/>
    <x v="1"/>
    <s v="GER"/>
    <n v="400"/>
    <x v="3"/>
    <x v="78"/>
    <n v="11.548999999999999"/>
    <n v="7.3129999999999988"/>
    <n v="7.1330000000000027"/>
    <n v="7.4359999999999964"/>
    <n v="11.548999999999999"/>
    <n v="18.861999999999998"/>
    <n v="25.995000000000001"/>
    <n v="33.430999999999997"/>
    <n v="53.842242230265327"/>
  </r>
  <r>
    <x v="8"/>
    <x v="3"/>
    <d v="2019-03-02T00:00:00"/>
    <x v="0"/>
    <x v="1"/>
    <s v="MEX"/>
    <n v="28.646575342465752"/>
    <x v="4"/>
    <x v="28"/>
    <n v="11.795999999999999"/>
    <n v="7.338000000000001"/>
    <n v="7.2010000000000005"/>
    <n v="7.4909999999999997"/>
    <n v="11.795999999999999"/>
    <n v="19.134"/>
    <n v="26.335000000000001"/>
    <n v="33.826000000000001"/>
    <n v="53.213504404895644"/>
  </r>
  <r>
    <x v="8"/>
    <x v="3"/>
    <d v="2019-03-02T00:00:00"/>
    <x v="0"/>
    <x v="1"/>
    <s v="NED"/>
    <n v="22.893150684931506"/>
    <x v="5"/>
    <x v="7"/>
    <n v="11.686999999999999"/>
    <n v="7.3750000000000018"/>
    <n v="7.2789999999999999"/>
    <n v="7.6310000000000002"/>
    <n v="11.686999999999999"/>
    <n v="19.062000000000001"/>
    <n v="26.341000000000001"/>
    <n v="33.972000000000001"/>
    <n v="52.984811020840688"/>
  </r>
  <r>
    <x v="8"/>
    <x v="3"/>
    <d v="2019-03-02T00:00:00"/>
    <x v="0"/>
    <x v="1"/>
    <s v="GER"/>
    <n v="119.24931506849315"/>
    <x v="6"/>
    <x v="8"/>
    <n v="12.023"/>
    <n v="7.407"/>
    <n v="7.1969999999999992"/>
    <n v="7.370000000000001"/>
    <n v="12.023"/>
    <n v="19.43"/>
    <n v="26.626999999999999"/>
    <n v="33.997"/>
    <n v="52.945848163073215"/>
  </r>
  <r>
    <x v="8"/>
    <x v="3"/>
    <d v="2019-03-02T00:00:00"/>
    <x v="0"/>
    <x v="1"/>
    <s v="ITA"/>
    <n v="21.975342465753425"/>
    <x v="7"/>
    <x v="16"/>
    <n v="11.829000000000001"/>
    <n v="7.5139999999999993"/>
    <n v="7.3060000000000009"/>
    <n v="7.597999999999999"/>
    <n v="11.829000000000001"/>
    <n v="19.343"/>
    <n v="26.649000000000001"/>
    <n v="34.247"/>
    <n v="52.559348264081528"/>
  </r>
  <r>
    <x v="7"/>
    <x v="4"/>
    <d v="2018-12-02T00:00:00"/>
    <x v="1"/>
    <x v="0"/>
    <s v="RVL"/>
    <n v="400"/>
    <x v="0"/>
    <x v="52"/>
    <n v="11.631"/>
    <n v="7.2940000000000005"/>
    <n v="7.0949999999999989"/>
    <n v="7.2230000000000025"/>
    <n v="11.631"/>
    <n v="18.925000000000001"/>
    <n v="26.02"/>
    <n v="33.243000000000002"/>
    <n v="54.146737659056036"/>
  </r>
  <r>
    <x v="7"/>
    <x v="4"/>
    <d v="2018-12-02T00:00:00"/>
    <x v="1"/>
    <x v="0"/>
    <s v="GER"/>
    <n v="400"/>
    <x v="1"/>
    <x v="78"/>
    <n v="11.664"/>
    <n v="7.2919999999999998"/>
    <n v="7.1769999999999996"/>
    <n v="7.4370000000000012"/>
    <n v="11.664"/>
    <n v="18.956"/>
    <n v="26.132999999999999"/>
    <n v="33.57"/>
    <n v="53.619302949061662"/>
  </r>
  <r>
    <x v="7"/>
    <x v="4"/>
    <d v="2018-12-02T00:00:00"/>
    <x v="1"/>
    <x v="0"/>
    <s v="UKR"/>
    <n v="400"/>
    <x v="2"/>
    <x v="70"/>
    <n v="11.856"/>
    <n v="7.3059999999999992"/>
    <n v="7.1039999999999992"/>
    <n v="7.3359999999999985"/>
    <n v="11.856"/>
    <n v="19.161999999999999"/>
    <n v="26.265999999999998"/>
    <n v="33.601999999999997"/>
    <n v="53.568239985715138"/>
  </r>
  <r>
    <x v="7"/>
    <x v="4"/>
    <d v="2018-12-02T00:00:00"/>
    <x v="1"/>
    <x v="0"/>
    <s v="NED"/>
    <n v="400"/>
    <x v="3"/>
    <x v="88"/>
    <n v="12.141999999999999"/>
    <n v="7.4559999999999995"/>
    <n v="7.1720000000000006"/>
    <n v="7.3080000000000034"/>
    <n v="12.141999999999999"/>
    <n v="19.597999999999999"/>
    <n v="26.77"/>
    <n v="34.078000000000003"/>
    <n v="52.820001173777797"/>
  </r>
  <r>
    <x v="7"/>
    <x v="4"/>
    <d v="2018-12-02T00:00:00"/>
    <x v="1"/>
    <x v="0"/>
    <s v="POL"/>
    <n v="400"/>
    <x v="4"/>
    <x v="13"/>
    <n v="11.971"/>
    <n v="7.4319999999999986"/>
    <n v="7.2340000000000018"/>
    <n v="7.4979999999999976"/>
    <n v="11.971"/>
    <n v="19.402999999999999"/>
    <n v="26.637"/>
    <n v="34.134999999999998"/>
    <n v="52.731800205068112"/>
  </r>
  <r>
    <x v="7"/>
    <x v="4"/>
    <d v="2018-12-02T00:00:00"/>
    <x v="1"/>
    <x v="0"/>
    <s v="ESP"/>
    <n v="26.479452054794521"/>
    <x v="5"/>
    <x v="80"/>
    <n v="12.064"/>
    <n v="7.4149999999999991"/>
    <n v="7.2420000000000009"/>
    <n v="7.5280000000000022"/>
    <n v="12.064"/>
    <n v="19.478999999999999"/>
    <n v="26.721"/>
    <n v="34.249000000000002"/>
    <n v="52.556279015445703"/>
  </r>
  <r>
    <x v="7"/>
    <x v="4"/>
    <d v="2018-12-02T00:00:00"/>
    <x v="1"/>
    <x v="0"/>
    <s v="GBR"/>
    <n v="19.12054794520548"/>
    <x v="6"/>
    <x v="38"/>
    <n v="11.946"/>
    <n v="7.5449999999999999"/>
    <n v="7.3300000000000018"/>
    <n v="7.5350000000000001"/>
    <n v="11.946"/>
    <n v="19.491"/>
    <n v="26.821000000000002"/>
    <n v="34.356000000000002"/>
    <n v="52.392595179881241"/>
  </r>
  <r>
    <x v="7"/>
    <x v="4"/>
    <d v="2018-12-02T00:00:00"/>
    <x v="1"/>
    <x v="0"/>
    <s v="ITA"/>
    <n v="21.728767123287671"/>
    <x v="7"/>
    <x v="16"/>
    <n v="12.079000000000001"/>
    <n v="7.5509999999999984"/>
    <n v="7.3260000000000005"/>
    <n v="7.477999999999998"/>
    <n v="12.079000000000001"/>
    <n v="19.63"/>
    <n v="26.956"/>
    <n v="34.433999999999997"/>
    <n v="52.273915316257188"/>
  </r>
  <r>
    <x v="7"/>
    <x v="4"/>
    <d v="2018-12-02T00:00:00"/>
    <x v="1"/>
    <x v="0"/>
    <s v="MEX"/>
    <n v="28.4"/>
    <x v="8"/>
    <x v="28"/>
    <n v="12.12"/>
    <n v="7.4510000000000023"/>
    <n v="7.3219999999999992"/>
    <n v="7.5670000000000002"/>
    <n v="12.12"/>
    <n v="19.571000000000002"/>
    <n v="26.893000000000001"/>
    <n v="34.46"/>
    <n v="52.234474753337203"/>
  </r>
  <r>
    <x v="7"/>
    <x v="4"/>
    <d v="2018-12-02T00:00:00"/>
    <x v="1"/>
    <x v="0"/>
    <s v="CHN"/>
    <n v="119.0027397260274"/>
    <x v="9"/>
    <x v="75"/>
    <n v="11.920999999999999"/>
    <n v="7.43"/>
    <n v="7.3850000000000016"/>
    <n v="7.8369999999999997"/>
    <n v="11.920999999999999"/>
    <n v="19.350999999999999"/>
    <n v="26.736000000000001"/>
    <n v="34.573"/>
    <n v="52.063749168426227"/>
  </r>
  <r>
    <x v="7"/>
    <x v="4"/>
    <d v="2018-12-02T00:00:00"/>
    <x v="1"/>
    <x v="0"/>
    <s v="RUS"/>
    <n v="400"/>
    <x v="10"/>
    <x v="73"/>
    <n v="12.06"/>
    <n v="7.4730000000000008"/>
    <n v="7.3969999999999985"/>
    <n v="7.7850000000000037"/>
    <n v="12.06"/>
    <n v="19.533000000000001"/>
    <n v="26.93"/>
    <n v="34.715000000000003"/>
    <n v="51.850784963272353"/>
  </r>
  <r>
    <x v="7"/>
    <x v="4"/>
    <d v="2018-12-02T00:00:00"/>
    <x v="1"/>
    <x v="1"/>
    <s v="UKR"/>
    <n v="400"/>
    <x v="0"/>
    <x v="70"/>
    <n v="11.664999999999999"/>
    <n v="7.1880000000000024"/>
    <n v="7.041999999999998"/>
    <n v="7.3150000000000013"/>
    <n v="11.664999999999999"/>
    <n v="18.853000000000002"/>
    <n v="25.895"/>
    <n v="33.21"/>
    <n v="54.200542005420054"/>
  </r>
  <r>
    <x v="7"/>
    <x v="4"/>
    <d v="2018-12-02T00:00:00"/>
    <x v="1"/>
    <x v="1"/>
    <s v="GER"/>
    <n v="400"/>
    <x v="1"/>
    <x v="78"/>
    <n v="11.618"/>
    <n v="7.2499999999999982"/>
    <n v="7.1370000000000005"/>
    <n v="7.3949999999999996"/>
    <n v="11.618"/>
    <n v="18.867999999999999"/>
    <n v="26.004999999999999"/>
    <n v="33.4"/>
    <n v="53.892215568862277"/>
  </r>
  <r>
    <x v="7"/>
    <x v="4"/>
    <d v="2018-12-02T00:00:00"/>
    <x v="1"/>
    <x v="1"/>
    <s v="RVL"/>
    <n v="400"/>
    <x v="2"/>
    <x v="52"/>
    <n v="11.747"/>
    <n v="7.3520000000000003"/>
    <n v="7.1189999999999998"/>
    <n v="7.2170000000000023"/>
    <n v="11.747"/>
    <n v="19.099"/>
    <n v="26.218"/>
    <n v="33.435000000000002"/>
    <n v="53.835800807537005"/>
  </r>
  <r>
    <x v="7"/>
    <x v="4"/>
    <d v="2018-12-02T00:00:00"/>
    <x v="1"/>
    <x v="1"/>
    <s v="NED"/>
    <n v="400"/>
    <x v="3"/>
    <x v="88"/>
    <n v="12.039"/>
    <n v="7.3950000000000014"/>
    <n v="7.1289999999999978"/>
    <n v="7.2650000000000041"/>
    <n v="12.039"/>
    <n v="19.434000000000001"/>
    <n v="26.562999999999999"/>
    <n v="33.828000000000003"/>
    <n v="53.210358283079103"/>
  </r>
  <r>
    <x v="7"/>
    <x v="4"/>
    <d v="2018-12-02T00:00:00"/>
    <x v="1"/>
    <x v="1"/>
    <s v="POL"/>
    <n v="400"/>
    <x v="4"/>
    <x v="13"/>
    <n v="11.967000000000001"/>
    <n v="7.4329999999999981"/>
    <n v="7.2620000000000005"/>
    <n v="7.4819999999999993"/>
    <n v="11.967000000000001"/>
    <n v="19.399999999999999"/>
    <n v="26.661999999999999"/>
    <n v="34.143999999999998"/>
    <n v="52.717900656044989"/>
  </r>
  <r>
    <x v="7"/>
    <x v="4"/>
    <d v="2018-12-02T00:00:00"/>
    <x v="1"/>
    <x v="1"/>
    <s v="ESP"/>
    <n v="26.479452054794521"/>
    <x v="5"/>
    <x v="80"/>
    <n v="12.071"/>
    <n v="7.4369999999999994"/>
    <n v="7.2620000000000005"/>
    <n v="7.5470000000000006"/>
    <n v="12.071"/>
    <n v="19.507999999999999"/>
    <n v="26.77"/>
    <n v="34.317"/>
    <n v="52.452137424600053"/>
  </r>
  <r>
    <x v="7"/>
    <x v="4"/>
    <d v="2018-12-02T00:00:00"/>
    <x v="1"/>
    <x v="1"/>
    <s v="GBR"/>
    <n v="19.12054794520548"/>
    <x v="6"/>
    <x v="38"/>
    <n v="11.848000000000001"/>
    <n v="7.5419999999999998"/>
    <n v="7.3730000000000011"/>
    <n v="7.6159999999999961"/>
    <n v="11.848000000000001"/>
    <n v="19.39"/>
    <n v="26.763000000000002"/>
    <n v="34.378999999999998"/>
    <n v="52.357543849442976"/>
  </r>
  <r>
    <x v="7"/>
    <x v="4"/>
    <d v="2018-12-02T00:00:00"/>
    <x v="1"/>
    <x v="1"/>
    <s v="ITA"/>
    <n v="21.728767123287671"/>
    <x v="7"/>
    <x v="16"/>
    <n v="11.958"/>
    <n v="7.5359999999999996"/>
    <n v="7.3189999999999991"/>
    <n v="7.5770000000000017"/>
    <n v="11.958"/>
    <n v="19.494"/>
    <n v="26.812999999999999"/>
    <n v="34.39"/>
    <n v="52.34079674323931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76">
  <r>
    <x v="0"/>
    <x v="0"/>
    <x v="0"/>
    <x v="0"/>
    <x v="0"/>
    <x v="0"/>
    <s v="GER"/>
    <x v="0"/>
    <n v="1"/>
    <x v="0"/>
    <n v="11.855"/>
    <n v="11.855"/>
  </r>
  <r>
    <x v="0"/>
    <x v="0"/>
    <x v="0"/>
    <x v="0"/>
    <x v="0"/>
    <x v="0"/>
    <s v="GER"/>
    <x v="0"/>
    <n v="1"/>
    <x v="1"/>
    <n v="19.196999999999999"/>
    <n v="7.3419999999999987"/>
  </r>
  <r>
    <x v="0"/>
    <x v="0"/>
    <x v="0"/>
    <x v="0"/>
    <x v="0"/>
    <x v="0"/>
    <s v="GER"/>
    <x v="0"/>
    <n v="1"/>
    <x v="2"/>
    <n v="26.074000000000002"/>
    <n v="6.8770000000000024"/>
  </r>
  <r>
    <x v="0"/>
    <x v="0"/>
    <x v="0"/>
    <x v="0"/>
    <x v="0"/>
    <x v="0"/>
    <s v="GER"/>
    <x v="0"/>
    <n v="1"/>
    <x v="3"/>
    <n v="32.968000000000004"/>
    <n v="6.8940000000000019"/>
  </r>
  <r>
    <x v="0"/>
    <x v="0"/>
    <x v="0"/>
    <x v="0"/>
    <x v="0"/>
    <x v="1"/>
    <s v="FRA"/>
    <x v="0"/>
    <n v="2"/>
    <x v="0"/>
    <n v="11.913"/>
    <n v="11.913"/>
  </r>
  <r>
    <x v="0"/>
    <x v="0"/>
    <x v="0"/>
    <x v="0"/>
    <x v="0"/>
    <x v="1"/>
    <s v="FRA"/>
    <x v="0"/>
    <n v="2"/>
    <x v="1"/>
    <n v="19.172000000000001"/>
    <n v="7.2590000000000003"/>
  </r>
  <r>
    <x v="0"/>
    <x v="0"/>
    <x v="0"/>
    <x v="0"/>
    <x v="0"/>
    <x v="1"/>
    <s v="FRA"/>
    <x v="0"/>
    <n v="2"/>
    <x v="2"/>
    <n v="26.097000000000001"/>
    <n v="6.9250000000000007"/>
  </r>
  <r>
    <x v="0"/>
    <x v="0"/>
    <x v="0"/>
    <x v="0"/>
    <x v="0"/>
    <x v="1"/>
    <s v="FRA"/>
    <x v="0"/>
    <n v="2"/>
    <x v="3"/>
    <n v="33.158999999999999"/>
    <n v="7.0619999999999976"/>
  </r>
  <r>
    <x v="0"/>
    <x v="0"/>
    <x v="0"/>
    <x v="0"/>
    <x v="0"/>
    <x v="2"/>
    <s v="AUS"/>
    <x v="1"/>
    <n v="3"/>
    <x v="0"/>
    <n v="11.632"/>
    <n v="11.632"/>
  </r>
  <r>
    <x v="0"/>
    <x v="0"/>
    <x v="0"/>
    <x v="0"/>
    <x v="0"/>
    <x v="2"/>
    <s v="AUS"/>
    <x v="1"/>
    <n v="3"/>
    <x v="1"/>
    <n v="18.954999999999998"/>
    <n v="7.3229999999999986"/>
  </r>
  <r>
    <x v="0"/>
    <x v="0"/>
    <x v="0"/>
    <x v="0"/>
    <x v="0"/>
    <x v="2"/>
    <s v="AUS"/>
    <x v="1"/>
    <n v="3"/>
    <x v="2"/>
    <n v="26.026"/>
    <n v="7.0710000000000015"/>
  </r>
  <r>
    <x v="0"/>
    <x v="0"/>
    <x v="0"/>
    <x v="0"/>
    <x v="0"/>
    <x v="2"/>
    <s v="AUS"/>
    <x v="1"/>
    <n v="3"/>
    <x v="3"/>
    <n v="33.177999999999997"/>
    <n v="7.1519999999999975"/>
  </r>
  <r>
    <x v="0"/>
    <x v="0"/>
    <x v="0"/>
    <x v="0"/>
    <x v="0"/>
    <x v="3"/>
    <s v="NED"/>
    <x v="2"/>
    <n v="4"/>
    <x v="0"/>
    <n v="11.951000000000001"/>
    <n v="11.951000000000001"/>
  </r>
  <r>
    <x v="0"/>
    <x v="0"/>
    <x v="0"/>
    <x v="0"/>
    <x v="0"/>
    <x v="3"/>
    <s v="NED"/>
    <x v="2"/>
    <n v="4"/>
    <x v="1"/>
    <n v="19.23"/>
    <n v="7.2789999999999999"/>
  </r>
  <r>
    <x v="0"/>
    <x v="0"/>
    <x v="0"/>
    <x v="0"/>
    <x v="0"/>
    <x v="3"/>
    <s v="NED"/>
    <x v="2"/>
    <n v="4"/>
    <x v="2"/>
    <n v="26.155000000000001"/>
    <n v="6.9250000000000007"/>
  </r>
  <r>
    <x v="0"/>
    <x v="0"/>
    <x v="0"/>
    <x v="0"/>
    <x v="0"/>
    <x v="3"/>
    <s v="NED"/>
    <x v="2"/>
    <n v="4"/>
    <x v="3"/>
    <n v="33.183"/>
    <n v="7.0279999999999987"/>
  </r>
  <r>
    <x v="0"/>
    <x v="0"/>
    <x v="0"/>
    <x v="0"/>
    <x v="0"/>
    <x v="4"/>
    <s v="COL"/>
    <x v="3"/>
    <n v="5"/>
    <x v="0"/>
    <n v="11.82"/>
    <n v="11.82"/>
  </r>
  <r>
    <x v="0"/>
    <x v="0"/>
    <x v="0"/>
    <x v="0"/>
    <x v="0"/>
    <x v="4"/>
    <s v="COL"/>
    <x v="3"/>
    <n v="5"/>
    <x v="1"/>
    <n v="19.059000000000001"/>
    <n v="7.2390000000000008"/>
  </r>
  <r>
    <x v="0"/>
    <x v="0"/>
    <x v="0"/>
    <x v="0"/>
    <x v="0"/>
    <x v="4"/>
    <s v="COL"/>
    <x v="3"/>
    <n v="5"/>
    <x v="2"/>
    <n v="26.048999999999999"/>
    <n v="6.9899999999999984"/>
  </r>
  <r>
    <x v="0"/>
    <x v="0"/>
    <x v="0"/>
    <x v="0"/>
    <x v="0"/>
    <x v="4"/>
    <s v="COL"/>
    <x v="3"/>
    <n v="5"/>
    <x v="3"/>
    <n v="33.234999999999999"/>
    <n v="7.1859999999999999"/>
  </r>
  <r>
    <x v="0"/>
    <x v="0"/>
    <x v="0"/>
    <x v="0"/>
    <x v="0"/>
    <x v="5"/>
    <s v="CAN"/>
    <x v="4"/>
    <n v="6"/>
    <x v="0"/>
    <n v="11.933"/>
    <n v="11.933"/>
  </r>
  <r>
    <x v="0"/>
    <x v="0"/>
    <x v="0"/>
    <x v="0"/>
    <x v="0"/>
    <x v="5"/>
    <s v="CAN"/>
    <x v="4"/>
    <n v="6"/>
    <x v="1"/>
    <n v="19.148"/>
    <n v="7.2149999999999999"/>
  </r>
  <r>
    <x v="0"/>
    <x v="0"/>
    <x v="0"/>
    <x v="0"/>
    <x v="0"/>
    <x v="5"/>
    <s v="CAN"/>
    <x v="4"/>
    <n v="6"/>
    <x v="2"/>
    <n v="26.113"/>
    <n v="6.9649999999999999"/>
  </r>
  <r>
    <x v="0"/>
    <x v="0"/>
    <x v="0"/>
    <x v="0"/>
    <x v="0"/>
    <x v="5"/>
    <s v="CAN"/>
    <x v="4"/>
    <n v="6"/>
    <x v="3"/>
    <n v="33.268000000000001"/>
    <n v="7.1550000000000011"/>
  </r>
  <r>
    <x v="0"/>
    <x v="0"/>
    <x v="0"/>
    <x v="0"/>
    <x v="0"/>
    <x v="6"/>
    <s v="CHN"/>
    <x v="1"/>
    <n v="7"/>
    <x v="0"/>
    <n v="11.606999999999999"/>
    <n v="11.606999999999999"/>
  </r>
  <r>
    <x v="0"/>
    <x v="0"/>
    <x v="0"/>
    <x v="0"/>
    <x v="0"/>
    <x v="6"/>
    <s v="CHN"/>
    <x v="1"/>
    <n v="7"/>
    <x v="1"/>
    <n v="18.858000000000001"/>
    <n v="7.2510000000000012"/>
  </r>
  <r>
    <x v="0"/>
    <x v="0"/>
    <x v="0"/>
    <x v="0"/>
    <x v="0"/>
    <x v="6"/>
    <s v="CHN"/>
    <x v="1"/>
    <n v="7"/>
    <x v="2"/>
    <n v="25.905000000000001"/>
    <n v="7.0470000000000006"/>
  </r>
  <r>
    <x v="0"/>
    <x v="0"/>
    <x v="0"/>
    <x v="0"/>
    <x v="0"/>
    <x v="6"/>
    <s v="CHN"/>
    <x v="1"/>
    <n v="7"/>
    <x v="3"/>
    <n v="33.295000000000002"/>
    <n v="7.3900000000000006"/>
  </r>
  <r>
    <x v="0"/>
    <x v="0"/>
    <x v="0"/>
    <x v="0"/>
    <x v="0"/>
    <x v="7"/>
    <s v="NED"/>
    <x v="5"/>
    <n v="8"/>
    <x v="0"/>
    <n v="11.587"/>
    <n v="11.587"/>
  </r>
  <r>
    <x v="0"/>
    <x v="0"/>
    <x v="0"/>
    <x v="0"/>
    <x v="0"/>
    <x v="7"/>
    <s v="NED"/>
    <x v="5"/>
    <n v="8"/>
    <x v="1"/>
    <n v="18.893999999999998"/>
    <n v="7.3069999999999986"/>
  </r>
  <r>
    <x v="0"/>
    <x v="0"/>
    <x v="0"/>
    <x v="0"/>
    <x v="0"/>
    <x v="7"/>
    <s v="NED"/>
    <x v="5"/>
    <n v="8"/>
    <x v="2"/>
    <n v="26.013000000000002"/>
    <n v="7.1190000000000033"/>
  </r>
  <r>
    <x v="0"/>
    <x v="0"/>
    <x v="0"/>
    <x v="0"/>
    <x v="0"/>
    <x v="7"/>
    <s v="NED"/>
    <x v="5"/>
    <n v="8"/>
    <x v="3"/>
    <n v="33.313000000000002"/>
    <n v="7.3000000000000007"/>
  </r>
  <r>
    <x v="0"/>
    <x v="0"/>
    <x v="0"/>
    <x v="0"/>
    <x v="0"/>
    <x v="8"/>
    <s v="GER"/>
    <x v="1"/>
    <n v="9"/>
    <x v="0"/>
    <n v="12.048"/>
    <n v="12.048"/>
  </r>
  <r>
    <x v="0"/>
    <x v="0"/>
    <x v="0"/>
    <x v="0"/>
    <x v="0"/>
    <x v="8"/>
    <s v="GER"/>
    <x v="1"/>
    <n v="9"/>
    <x v="1"/>
    <n v="19.334"/>
    <n v="7.2859999999999996"/>
  </r>
  <r>
    <x v="0"/>
    <x v="0"/>
    <x v="0"/>
    <x v="0"/>
    <x v="0"/>
    <x v="8"/>
    <s v="GER"/>
    <x v="1"/>
    <n v="9"/>
    <x v="2"/>
    <n v="26.291"/>
    <n v="6.9570000000000007"/>
  </r>
  <r>
    <x v="0"/>
    <x v="0"/>
    <x v="0"/>
    <x v="0"/>
    <x v="0"/>
    <x v="8"/>
    <s v="GER"/>
    <x v="1"/>
    <n v="9"/>
    <x v="3"/>
    <n v="33.32"/>
    <n v="7.0289999999999999"/>
  </r>
  <r>
    <x v="0"/>
    <x v="0"/>
    <x v="0"/>
    <x v="0"/>
    <x v="0"/>
    <x v="9"/>
    <s v="GER"/>
    <x v="1"/>
    <n v="10"/>
    <x v="0"/>
    <n v="12.07"/>
    <n v="12.07"/>
  </r>
  <r>
    <x v="0"/>
    <x v="0"/>
    <x v="0"/>
    <x v="0"/>
    <x v="0"/>
    <x v="9"/>
    <s v="GER"/>
    <x v="1"/>
    <n v="10"/>
    <x v="1"/>
    <n v="19.408000000000001"/>
    <n v="7.338000000000001"/>
  </r>
  <r>
    <x v="0"/>
    <x v="0"/>
    <x v="0"/>
    <x v="0"/>
    <x v="0"/>
    <x v="9"/>
    <s v="GER"/>
    <x v="1"/>
    <n v="10"/>
    <x v="2"/>
    <n v="26.350999999999999"/>
    <n v="6.9429999999999978"/>
  </r>
  <r>
    <x v="0"/>
    <x v="0"/>
    <x v="0"/>
    <x v="0"/>
    <x v="0"/>
    <x v="9"/>
    <s v="GER"/>
    <x v="1"/>
    <n v="10"/>
    <x v="3"/>
    <n v="33.378"/>
    <n v="7.027000000000001"/>
  </r>
  <r>
    <x v="0"/>
    <x v="0"/>
    <x v="0"/>
    <x v="0"/>
    <x v="0"/>
    <x v="10"/>
    <s v="GBR"/>
    <x v="6"/>
    <n v="11"/>
    <x v="0"/>
    <n v="12.031000000000001"/>
    <n v="12.031000000000001"/>
  </r>
  <r>
    <x v="0"/>
    <x v="0"/>
    <x v="0"/>
    <x v="0"/>
    <x v="0"/>
    <x v="10"/>
    <s v="GBR"/>
    <x v="6"/>
    <n v="11"/>
    <x v="1"/>
    <n v="19.344999999999999"/>
    <n v="7.3139999999999983"/>
  </r>
  <r>
    <x v="0"/>
    <x v="0"/>
    <x v="0"/>
    <x v="0"/>
    <x v="0"/>
    <x v="10"/>
    <s v="GBR"/>
    <x v="6"/>
    <n v="11"/>
    <x v="2"/>
    <n v="26.404"/>
    <n v="7.0590000000000011"/>
  </r>
  <r>
    <x v="0"/>
    <x v="0"/>
    <x v="0"/>
    <x v="0"/>
    <x v="0"/>
    <x v="10"/>
    <s v="GBR"/>
    <x v="6"/>
    <n v="11"/>
    <x v="3"/>
    <n v="33.658999999999999"/>
    <n v="7.254999999999999"/>
  </r>
  <r>
    <x v="0"/>
    <x v="0"/>
    <x v="0"/>
    <x v="0"/>
    <x v="0"/>
    <x v="11"/>
    <s v="GBR"/>
    <x v="6"/>
    <n v="12"/>
    <x v="0"/>
    <n v="11.922000000000001"/>
    <n v="11.922000000000001"/>
  </r>
  <r>
    <x v="0"/>
    <x v="0"/>
    <x v="0"/>
    <x v="0"/>
    <x v="0"/>
    <x v="11"/>
    <s v="GBR"/>
    <x v="6"/>
    <n v="12"/>
    <x v="1"/>
    <n v="19.280999999999999"/>
    <n v="7.3589999999999982"/>
  </r>
  <r>
    <x v="0"/>
    <x v="0"/>
    <x v="0"/>
    <x v="0"/>
    <x v="0"/>
    <x v="11"/>
    <s v="GBR"/>
    <x v="6"/>
    <n v="12"/>
    <x v="2"/>
    <n v="26.495000000000001"/>
    <n v="7.2140000000000022"/>
  </r>
  <r>
    <x v="0"/>
    <x v="0"/>
    <x v="0"/>
    <x v="0"/>
    <x v="0"/>
    <x v="11"/>
    <s v="GBR"/>
    <x v="6"/>
    <n v="12"/>
    <x v="3"/>
    <n v="33.914999999999999"/>
    <n v="7.4199999999999982"/>
  </r>
  <r>
    <x v="0"/>
    <x v="0"/>
    <x v="0"/>
    <x v="0"/>
    <x v="0"/>
    <x v="12"/>
    <s v="POL"/>
    <x v="6"/>
    <n v="13"/>
    <x v="0"/>
    <n v="11.772"/>
    <n v="11.772"/>
  </r>
  <r>
    <x v="0"/>
    <x v="0"/>
    <x v="0"/>
    <x v="0"/>
    <x v="0"/>
    <x v="12"/>
    <s v="POL"/>
    <x v="6"/>
    <n v="13"/>
    <x v="1"/>
    <n v="19.172999999999998"/>
    <n v="7.400999999999998"/>
  </r>
  <r>
    <x v="0"/>
    <x v="0"/>
    <x v="0"/>
    <x v="0"/>
    <x v="0"/>
    <x v="12"/>
    <s v="POL"/>
    <x v="6"/>
    <n v="13"/>
    <x v="2"/>
    <n v="26.446000000000002"/>
    <n v="7.2730000000000032"/>
  </r>
  <r>
    <x v="0"/>
    <x v="0"/>
    <x v="0"/>
    <x v="0"/>
    <x v="0"/>
    <x v="12"/>
    <s v="POL"/>
    <x v="6"/>
    <n v="13"/>
    <x v="3"/>
    <n v="33.954999999999998"/>
    <n v="7.5089999999999968"/>
  </r>
  <r>
    <x v="0"/>
    <x v="0"/>
    <x v="0"/>
    <x v="0"/>
    <x v="0"/>
    <x v="13"/>
    <s v="POL"/>
    <x v="6"/>
    <n v="14"/>
    <x v="0"/>
    <n v="11.975"/>
    <n v="11.975"/>
  </r>
  <r>
    <x v="0"/>
    <x v="0"/>
    <x v="0"/>
    <x v="0"/>
    <x v="0"/>
    <x v="13"/>
    <s v="POL"/>
    <x v="6"/>
    <n v="14"/>
    <x v="1"/>
    <n v="19.456"/>
    <n v="7.4809999999999999"/>
  </r>
  <r>
    <x v="0"/>
    <x v="0"/>
    <x v="0"/>
    <x v="0"/>
    <x v="0"/>
    <x v="13"/>
    <s v="POL"/>
    <x v="6"/>
    <n v="14"/>
    <x v="2"/>
    <n v="26.620999999999999"/>
    <n v="7.1649999999999991"/>
  </r>
  <r>
    <x v="0"/>
    <x v="0"/>
    <x v="0"/>
    <x v="0"/>
    <x v="0"/>
    <x v="13"/>
    <s v="POL"/>
    <x v="6"/>
    <n v="14"/>
    <x v="3"/>
    <n v="33.957000000000001"/>
    <n v="7.3360000000000021"/>
  </r>
  <r>
    <x v="0"/>
    <x v="0"/>
    <x v="0"/>
    <x v="0"/>
    <x v="0"/>
    <x v="14"/>
    <s v="GER"/>
    <x v="6"/>
    <n v="15"/>
    <x v="0"/>
    <n v="12.3"/>
    <n v="12.3"/>
  </r>
  <r>
    <x v="0"/>
    <x v="0"/>
    <x v="0"/>
    <x v="0"/>
    <x v="0"/>
    <x v="14"/>
    <s v="GER"/>
    <x v="6"/>
    <n v="15"/>
    <x v="1"/>
    <n v="19.704000000000001"/>
    <n v="7.4039999999999999"/>
  </r>
  <r>
    <x v="0"/>
    <x v="0"/>
    <x v="0"/>
    <x v="0"/>
    <x v="0"/>
    <x v="14"/>
    <s v="GER"/>
    <x v="6"/>
    <n v="15"/>
    <x v="2"/>
    <n v="26.797000000000001"/>
    <n v="7.093"/>
  </r>
  <r>
    <x v="0"/>
    <x v="0"/>
    <x v="0"/>
    <x v="0"/>
    <x v="0"/>
    <x v="14"/>
    <s v="GER"/>
    <x v="6"/>
    <n v="15"/>
    <x v="3"/>
    <n v="34.015000000000001"/>
    <n v="7.218"/>
  </r>
  <r>
    <x v="0"/>
    <x v="0"/>
    <x v="0"/>
    <x v="0"/>
    <x v="0"/>
    <x v="15"/>
    <s v="FRA"/>
    <x v="6"/>
    <n v="16"/>
    <x v="0"/>
    <n v="12.189"/>
    <n v="12.189"/>
  </r>
  <r>
    <x v="0"/>
    <x v="0"/>
    <x v="0"/>
    <x v="0"/>
    <x v="0"/>
    <x v="15"/>
    <s v="FRA"/>
    <x v="6"/>
    <n v="16"/>
    <x v="1"/>
    <n v="19.666"/>
    <n v="7.4770000000000003"/>
  </r>
  <r>
    <x v="0"/>
    <x v="0"/>
    <x v="0"/>
    <x v="0"/>
    <x v="0"/>
    <x v="15"/>
    <s v="FRA"/>
    <x v="6"/>
    <n v="16"/>
    <x v="2"/>
    <n v="26.827000000000002"/>
    <n v="7.1610000000000014"/>
  </r>
  <r>
    <x v="0"/>
    <x v="0"/>
    <x v="0"/>
    <x v="0"/>
    <x v="0"/>
    <x v="15"/>
    <s v="FRA"/>
    <x v="6"/>
    <n v="16"/>
    <x v="3"/>
    <n v="34.088999999999999"/>
    <n v="7.2619999999999969"/>
  </r>
  <r>
    <x v="0"/>
    <x v="0"/>
    <x v="0"/>
    <x v="0"/>
    <x v="0"/>
    <x v="16"/>
    <s v="ITA"/>
    <x v="7"/>
    <n v="17"/>
    <x v="0"/>
    <n v="12.457000000000001"/>
    <n v="12.457000000000001"/>
  </r>
  <r>
    <x v="0"/>
    <x v="0"/>
    <x v="0"/>
    <x v="0"/>
    <x v="0"/>
    <x v="16"/>
    <s v="ITA"/>
    <x v="7"/>
    <n v="17"/>
    <x v="1"/>
    <n v="19.748999999999999"/>
    <n v="7.291999999999998"/>
  </r>
  <r>
    <x v="0"/>
    <x v="0"/>
    <x v="0"/>
    <x v="0"/>
    <x v="0"/>
    <x v="16"/>
    <s v="ITA"/>
    <x v="7"/>
    <n v="17"/>
    <x v="2"/>
    <n v="26.867000000000001"/>
    <n v="7.1180000000000021"/>
  </r>
  <r>
    <x v="0"/>
    <x v="0"/>
    <x v="0"/>
    <x v="0"/>
    <x v="0"/>
    <x v="16"/>
    <s v="ITA"/>
    <x v="7"/>
    <n v="17"/>
    <x v="3"/>
    <n v="34.301000000000002"/>
    <n v="7.4340000000000011"/>
  </r>
  <r>
    <x v="0"/>
    <x v="0"/>
    <x v="0"/>
    <x v="0"/>
    <x v="0"/>
    <x v="17"/>
    <s v="CZE"/>
    <x v="6"/>
    <n v="18"/>
    <x v="0"/>
    <n v="12.042"/>
    <n v="12.042"/>
  </r>
  <r>
    <x v="0"/>
    <x v="0"/>
    <x v="0"/>
    <x v="0"/>
    <x v="0"/>
    <x v="17"/>
    <s v="CZE"/>
    <x v="6"/>
    <n v="18"/>
    <x v="1"/>
    <n v="19.565000000000001"/>
    <n v="7.5230000000000015"/>
  </r>
  <r>
    <x v="0"/>
    <x v="0"/>
    <x v="0"/>
    <x v="0"/>
    <x v="0"/>
    <x v="17"/>
    <s v="CZE"/>
    <x v="6"/>
    <n v="18"/>
    <x v="2"/>
    <n v="26.872"/>
    <n v="7.3069999999999986"/>
  </r>
  <r>
    <x v="0"/>
    <x v="0"/>
    <x v="0"/>
    <x v="0"/>
    <x v="0"/>
    <x v="17"/>
    <s v="CZE"/>
    <x v="6"/>
    <n v="18"/>
    <x v="3"/>
    <n v="34.381999999999998"/>
    <n v="7.509999999999998"/>
  </r>
  <r>
    <x v="0"/>
    <x v="0"/>
    <x v="0"/>
    <x v="0"/>
    <x v="0"/>
    <x v="18"/>
    <s v="CAN"/>
    <x v="8"/>
    <n v="19"/>
    <x v="0"/>
    <n v="12.145"/>
    <n v="12.145"/>
  </r>
  <r>
    <x v="0"/>
    <x v="0"/>
    <x v="0"/>
    <x v="0"/>
    <x v="0"/>
    <x v="18"/>
    <s v="CAN"/>
    <x v="8"/>
    <n v="19"/>
    <x v="1"/>
    <n v="19.654"/>
    <n v="7.5090000000000003"/>
  </r>
  <r>
    <x v="0"/>
    <x v="0"/>
    <x v="0"/>
    <x v="0"/>
    <x v="0"/>
    <x v="18"/>
    <s v="CAN"/>
    <x v="8"/>
    <n v="19"/>
    <x v="2"/>
    <n v="26.960999999999999"/>
    <n v="7.3069999999999986"/>
  </r>
  <r>
    <x v="0"/>
    <x v="0"/>
    <x v="0"/>
    <x v="0"/>
    <x v="0"/>
    <x v="18"/>
    <s v="CAN"/>
    <x v="8"/>
    <n v="19"/>
    <x v="3"/>
    <n v="34.499000000000002"/>
    <n v="7.5380000000000038"/>
  </r>
  <r>
    <x v="0"/>
    <x v="0"/>
    <x v="0"/>
    <x v="0"/>
    <x v="0"/>
    <x v="19"/>
    <s v="ESP"/>
    <x v="9"/>
    <n v="20"/>
    <x v="0"/>
    <n v="12.221"/>
    <n v="12.221"/>
  </r>
  <r>
    <x v="0"/>
    <x v="0"/>
    <x v="0"/>
    <x v="0"/>
    <x v="0"/>
    <x v="19"/>
    <s v="ESP"/>
    <x v="9"/>
    <n v="20"/>
    <x v="1"/>
    <n v="19.722999999999999"/>
    <n v="7.5019999999999989"/>
  </r>
  <r>
    <x v="0"/>
    <x v="0"/>
    <x v="0"/>
    <x v="0"/>
    <x v="0"/>
    <x v="19"/>
    <s v="ESP"/>
    <x v="9"/>
    <n v="20"/>
    <x v="2"/>
    <n v="27.04"/>
    <n v="7.3170000000000002"/>
  </r>
  <r>
    <x v="0"/>
    <x v="0"/>
    <x v="0"/>
    <x v="0"/>
    <x v="0"/>
    <x v="19"/>
    <s v="ESP"/>
    <x v="9"/>
    <n v="20"/>
    <x v="3"/>
    <n v="34.554000000000002"/>
    <n v="7.5140000000000029"/>
  </r>
  <r>
    <x v="0"/>
    <x v="0"/>
    <x v="0"/>
    <x v="0"/>
    <x v="0"/>
    <x v="20"/>
    <s v="IRL"/>
    <x v="6"/>
    <n v="21"/>
    <x v="0"/>
    <n v="12.753"/>
    <n v="12.753"/>
  </r>
  <r>
    <x v="0"/>
    <x v="0"/>
    <x v="0"/>
    <x v="0"/>
    <x v="0"/>
    <x v="20"/>
    <s v="IRL"/>
    <x v="6"/>
    <n v="21"/>
    <x v="1"/>
    <n v="20.192"/>
    <n v="7.4390000000000001"/>
  </r>
  <r>
    <x v="0"/>
    <x v="0"/>
    <x v="0"/>
    <x v="0"/>
    <x v="0"/>
    <x v="20"/>
    <s v="IRL"/>
    <x v="6"/>
    <n v="21"/>
    <x v="2"/>
    <n v="27.335000000000001"/>
    <n v="7.1430000000000007"/>
  </r>
  <r>
    <x v="0"/>
    <x v="0"/>
    <x v="0"/>
    <x v="0"/>
    <x v="0"/>
    <x v="20"/>
    <s v="IRL"/>
    <x v="6"/>
    <n v="21"/>
    <x v="3"/>
    <n v="34.765000000000001"/>
    <n v="7.43"/>
  </r>
  <r>
    <x v="0"/>
    <x v="0"/>
    <x v="0"/>
    <x v="0"/>
    <x v="0"/>
    <x v="21"/>
    <s v="MAS"/>
    <x v="10"/>
    <n v="22"/>
    <x v="0"/>
    <n v="12.801"/>
    <n v="12.801"/>
  </r>
  <r>
    <x v="0"/>
    <x v="0"/>
    <x v="0"/>
    <x v="0"/>
    <x v="0"/>
    <x v="21"/>
    <s v="MAS"/>
    <x v="10"/>
    <n v="22"/>
    <x v="1"/>
    <n v="20.402000000000001"/>
    <n v="7.6010000000000009"/>
  </r>
  <r>
    <x v="0"/>
    <x v="0"/>
    <x v="0"/>
    <x v="0"/>
    <x v="0"/>
    <x v="21"/>
    <s v="MAS"/>
    <x v="10"/>
    <n v="22"/>
    <x v="2"/>
    <n v="27.771999999999998"/>
    <n v="7.3699999999999974"/>
  </r>
  <r>
    <x v="0"/>
    <x v="0"/>
    <x v="0"/>
    <x v="0"/>
    <x v="0"/>
    <x v="21"/>
    <s v="MAS"/>
    <x v="10"/>
    <n v="22"/>
    <x v="3"/>
    <n v="35.348999999999997"/>
    <n v="7.5769999999999982"/>
  </r>
  <r>
    <x v="0"/>
    <x v="0"/>
    <x v="0"/>
    <x v="0"/>
    <x v="0"/>
    <x v="22"/>
    <s v="MAS"/>
    <x v="6"/>
    <n v="23"/>
    <x v="0"/>
    <n v="12.913"/>
    <n v="12.913"/>
  </r>
  <r>
    <x v="0"/>
    <x v="0"/>
    <x v="0"/>
    <x v="0"/>
    <x v="0"/>
    <x v="22"/>
    <s v="MAS"/>
    <x v="6"/>
    <n v="23"/>
    <x v="1"/>
    <n v="20.54"/>
    <n v="7.6269999999999989"/>
  </r>
  <r>
    <x v="0"/>
    <x v="0"/>
    <x v="0"/>
    <x v="0"/>
    <x v="0"/>
    <x v="22"/>
    <s v="MAS"/>
    <x v="6"/>
    <n v="23"/>
    <x v="2"/>
    <n v="27.882999999999999"/>
    <n v="7.343"/>
  </r>
  <r>
    <x v="0"/>
    <x v="0"/>
    <x v="0"/>
    <x v="0"/>
    <x v="0"/>
    <x v="22"/>
    <s v="MAS"/>
    <x v="6"/>
    <n v="23"/>
    <x v="3"/>
    <n v="35.512999999999998"/>
    <n v="7.629999999999999"/>
  </r>
  <r>
    <x v="0"/>
    <x v="0"/>
    <x v="0"/>
    <x v="0"/>
    <x v="0"/>
    <x v="23"/>
    <s v="MAS"/>
    <x v="6"/>
    <n v="24"/>
    <x v="0"/>
    <n v="13.451000000000001"/>
    <n v="13.451000000000001"/>
  </r>
  <r>
    <x v="0"/>
    <x v="0"/>
    <x v="0"/>
    <x v="0"/>
    <x v="0"/>
    <x v="23"/>
    <s v="MAS"/>
    <x v="6"/>
    <n v="24"/>
    <x v="1"/>
    <n v="21.375"/>
    <n v="7.9239999999999995"/>
  </r>
  <r>
    <x v="0"/>
    <x v="0"/>
    <x v="0"/>
    <x v="0"/>
    <x v="0"/>
    <x v="23"/>
    <s v="MAS"/>
    <x v="6"/>
    <n v="24"/>
    <x v="2"/>
    <n v="29.027999999999999"/>
    <n v="7.6529999999999987"/>
  </r>
  <r>
    <x v="0"/>
    <x v="0"/>
    <x v="0"/>
    <x v="0"/>
    <x v="0"/>
    <x v="23"/>
    <s v="MAS"/>
    <x v="6"/>
    <n v="24"/>
    <x v="3"/>
    <n v="36.936"/>
    <n v="7.9080000000000013"/>
  </r>
  <r>
    <x v="0"/>
    <x v="0"/>
    <x v="0"/>
    <x v="0"/>
    <x v="0"/>
    <x v="24"/>
    <s v="NGR"/>
    <x v="6"/>
    <n v="25"/>
    <x v="0"/>
    <n v="15.103999999999999"/>
    <n v="15.103999999999999"/>
  </r>
  <r>
    <x v="0"/>
    <x v="0"/>
    <x v="0"/>
    <x v="0"/>
    <x v="0"/>
    <x v="24"/>
    <s v="NGR"/>
    <x v="6"/>
    <n v="25"/>
    <x v="1"/>
    <n v="23.622"/>
    <n v="8.5180000000000007"/>
  </r>
  <r>
    <x v="0"/>
    <x v="0"/>
    <x v="0"/>
    <x v="0"/>
    <x v="0"/>
    <x v="24"/>
    <s v="NGR"/>
    <x v="6"/>
    <n v="25"/>
    <x v="2"/>
    <n v="31.85"/>
    <n v="8.2280000000000015"/>
  </r>
  <r>
    <x v="0"/>
    <x v="0"/>
    <x v="0"/>
    <x v="0"/>
    <x v="0"/>
    <x v="24"/>
    <s v="NGR"/>
    <x v="6"/>
    <n v="25"/>
    <x v="3"/>
    <n v="40.219000000000001"/>
    <n v="8.3689999999999998"/>
  </r>
  <r>
    <x v="0"/>
    <x v="0"/>
    <x v="0"/>
    <x v="0"/>
    <x v="1"/>
    <x v="1"/>
    <s v="FRA"/>
    <x v="6"/>
    <n v="1"/>
    <x v="0"/>
    <n v="11.717000000000001"/>
    <n v="11.717000000000001"/>
  </r>
  <r>
    <x v="0"/>
    <x v="0"/>
    <x v="0"/>
    <x v="0"/>
    <x v="1"/>
    <x v="1"/>
    <s v="FRA"/>
    <x v="6"/>
    <n v="1"/>
    <x v="1"/>
    <n v="18.939"/>
    <n v="7.2219999999999995"/>
  </r>
  <r>
    <x v="0"/>
    <x v="0"/>
    <x v="0"/>
    <x v="0"/>
    <x v="1"/>
    <x v="1"/>
    <s v="FRA"/>
    <x v="6"/>
    <n v="1"/>
    <x v="2"/>
    <n v="25.811"/>
    <n v="6.8719999999999999"/>
  </r>
  <r>
    <x v="0"/>
    <x v="0"/>
    <x v="0"/>
    <x v="0"/>
    <x v="1"/>
    <x v="1"/>
    <s v="FRA"/>
    <x v="6"/>
    <n v="1"/>
    <x v="3"/>
    <n v="32.835000000000001"/>
    <n v="7.0240000000000009"/>
  </r>
  <r>
    <x v="0"/>
    <x v="0"/>
    <x v="0"/>
    <x v="0"/>
    <x v="1"/>
    <x v="0"/>
    <s v="GER"/>
    <x v="0"/>
    <n v="2"/>
    <x v="0"/>
    <n v="11.936"/>
    <n v="11.936"/>
  </r>
  <r>
    <x v="0"/>
    <x v="0"/>
    <x v="0"/>
    <x v="0"/>
    <x v="1"/>
    <x v="0"/>
    <s v="GER"/>
    <x v="0"/>
    <n v="2"/>
    <x v="1"/>
    <n v="19.300999999999998"/>
    <n v="7.3649999999999984"/>
  </r>
  <r>
    <x v="0"/>
    <x v="0"/>
    <x v="0"/>
    <x v="0"/>
    <x v="1"/>
    <x v="0"/>
    <s v="GER"/>
    <x v="0"/>
    <n v="2"/>
    <x v="2"/>
    <n v="26.17"/>
    <n v="6.8690000000000033"/>
  </r>
  <r>
    <x v="0"/>
    <x v="0"/>
    <x v="0"/>
    <x v="0"/>
    <x v="1"/>
    <x v="0"/>
    <s v="GER"/>
    <x v="0"/>
    <n v="2"/>
    <x v="3"/>
    <n v="33.051000000000002"/>
    <n v="6.8810000000000002"/>
  </r>
  <r>
    <x v="0"/>
    <x v="0"/>
    <x v="0"/>
    <x v="0"/>
    <x v="1"/>
    <x v="6"/>
    <s v="CHN"/>
    <x v="1"/>
    <n v="3"/>
    <x v="0"/>
    <n v="11.62"/>
    <n v="11.62"/>
  </r>
  <r>
    <x v="0"/>
    <x v="0"/>
    <x v="0"/>
    <x v="0"/>
    <x v="1"/>
    <x v="6"/>
    <s v="CHN"/>
    <x v="1"/>
    <n v="3"/>
    <x v="1"/>
    <n v="18.888999999999999"/>
    <n v="7.2690000000000001"/>
  </r>
  <r>
    <x v="0"/>
    <x v="0"/>
    <x v="0"/>
    <x v="0"/>
    <x v="1"/>
    <x v="6"/>
    <s v="CHN"/>
    <x v="1"/>
    <n v="3"/>
    <x v="2"/>
    <n v="25.867000000000001"/>
    <n v="6.9780000000000015"/>
  </r>
  <r>
    <x v="0"/>
    <x v="0"/>
    <x v="0"/>
    <x v="0"/>
    <x v="1"/>
    <x v="6"/>
    <s v="CHN"/>
    <x v="1"/>
    <n v="3"/>
    <x v="3"/>
    <n v="33.213999999999999"/>
    <n v="7.3469999999999978"/>
  </r>
  <r>
    <x v="0"/>
    <x v="0"/>
    <x v="0"/>
    <x v="0"/>
    <x v="1"/>
    <x v="3"/>
    <s v="NED"/>
    <x v="2"/>
    <n v="4"/>
    <x v="0"/>
    <n v="11.944000000000001"/>
    <n v="11.944000000000001"/>
  </r>
  <r>
    <x v="0"/>
    <x v="0"/>
    <x v="0"/>
    <x v="0"/>
    <x v="1"/>
    <x v="3"/>
    <s v="NED"/>
    <x v="2"/>
    <n v="4"/>
    <x v="1"/>
    <n v="19.263999999999999"/>
    <n v="7.3199999999999985"/>
  </r>
  <r>
    <x v="0"/>
    <x v="0"/>
    <x v="0"/>
    <x v="0"/>
    <x v="1"/>
    <x v="3"/>
    <s v="NED"/>
    <x v="2"/>
    <n v="4"/>
    <x v="2"/>
    <n v="26.195"/>
    <n v="6.9310000000000009"/>
  </r>
  <r>
    <x v="0"/>
    <x v="0"/>
    <x v="0"/>
    <x v="0"/>
    <x v="1"/>
    <x v="3"/>
    <s v="NED"/>
    <x v="2"/>
    <n v="4"/>
    <x v="3"/>
    <n v="33.243000000000002"/>
    <n v="7.0480000000000018"/>
  </r>
  <r>
    <x v="0"/>
    <x v="0"/>
    <x v="0"/>
    <x v="0"/>
    <x v="1"/>
    <x v="2"/>
    <s v="AUS"/>
    <x v="1"/>
    <n v="5"/>
    <x v="0"/>
    <n v="11.473000000000001"/>
    <n v="11.473000000000001"/>
  </r>
  <r>
    <x v="0"/>
    <x v="0"/>
    <x v="0"/>
    <x v="0"/>
    <x v="1"/>
    <x v="2"/>
    <s v="AUS"/>
    <x v="1"/>
    <n v="5"/>
    <x v="1"/>
    <n v="18.850999999999999"/>
    <n v="7.3779999999999983"/>
  </r>
  <r>
    <x v="0"/>
    <x v="0"/>
    <x v="0"/>
    <x v="0"/>
    <x v="1"/>
    <x v="2"/>
    <s v="AUS"/>
    <x v="1"/>
    <n v="5"/>
    <x v="2"/>
    <n v="25.974"/>
    <n v="7.1230000000000011"/>
  </r>
  <r>
    <x v="0"/>
    <x v="0"/>
    <x v="0"/>
    <x v="0"/>
    <x v="1"/>
    <x v="2"/>
    <s v="AUS"/>
    <x v="1"/>
    <n v="5"/>
    <x v="3"/>
    <n v="33.295000000000002"/>
    <n v="7.3210000000000015"/>
  </r>
  <r>
    <x v="0"/>
    <x v="0"/>
    <x v="0"/>
    <x v="0"/>
    <x v="1"/>
    <x v="4"/>
    <s v="COL"/>
    <x v="3"/>
    <n v="6"/>
    <x v="0"/>
    <n v="11.957000000000001"/>
    <n v="11.957000000000001"/>
  </r>
  <r>
    <x v="0"/>
    <x v="0"/>
    <x v="0"/>
    <x v="0"/>
    <x v="1"/>
    <x v="4"/>
    <s v="COL"/>
    <x v="3"/>
    <n v="6"/>
    <x v="1"/>
    <n v="19.183"/>
    <n v="7.2259999999999991"/>
  </r>
  <r>
    <x v="0"/>
    <x v="0"/>
    <x v="0"/>
    <x v="0"/>
    <x v="1"/>
    <x v="4"/>
    <s v="COL"/>
    <x v="3"/>
    <n v="6"/>
    <x v="2"/>
    <n v="26.161000000000001"/>
    <n v="6.9780000000000015"/>
  </r>
  <r>
    <x v="0"/>
    <x v="0"/>
    <x v="0"/>
    <x v="0"/>
    <x v="1"/>
    <x v="4"/>
    <s v="COL"/>
    <x v="3"/>
    <n v="6"/>
    <x v="3"/>
    <n v="33.347000000000001"/>
    <n v="7.1859999999999999"/>
  </r>
  <r>
    <x v="0"/>
    <x v="0"/>
    <x v="0"/>
    <x v="0"/>
    <x v="1"/>
    <x v="5"/>
    <s v="CAN"/>
    <x v="4"/>
    <n v="7"/>
    <x v="0"/>
    <n v="11.897"/>
    <n v="11.897"/>
  </r>
  <r>
    <x v="0"/>
    <x v="0"/>
    <x v="0"/>
    <x v="0"/>
    <x v="1"/>
    <x v="5"/>
    <s v="CAN"/>
    <x v="4"/>
    <n v="7"/>
    <x v="1"/>
    <n v="19.178999999999998"/>
    <n v="7.2819999999999983"/>
  </r>
  <r>
    <x v="0"/>
    <x v="0"/>
    <x v="0"/>
    <x v="0"/>
    <x v="1"/>
    <x v="5"/>
    <s v="CAN"/>
    <x v="4"/>
    <n v="7"/>
    <x v="2"/>
    <n v="26.177"/>
    <n v="6.9980000000000011"/>
  </r>
  <r>
    <x v="0"/>
    <x v="0"/>
    <x v="0"/>
    <x v="0"/>
    <x v="1"/>
    <x v="5"/>
    <s v="CAN"/>
    <x v="4"/>
    <n v="7"/>
    <x v="3"/>
    <n v="33.359000000000002"/>
    <n v="7.1820000000000022"/>
  </r>
  <r>
    <x v="0"/>
    <x v="0"/>
    <x v="0"/>
    <x v="0"/>
    <x v="1"/>
    <x v="7"/>
    <s v="NED"/>
    <x v="5"/>
    <n v="8"/>
    <x v="0"/>
    <n v="11.747"/>
    <n v="11.747"/>
  </r>
  <r>
    <x v="0"/>
    <x v="0"/>
    <x v="0"/>
    <x v="0"/>
    <x v="1"/>
    <x v="7"/>
    <s v="NED"/>
    <x v="5"/>
    <n v="8"/>
    <x v="1"/>
    <n v="19.135000000000002"/>
    <n v="7.3880000000000017"/>
  </r>
  <r>
    <x v="0"/>
    <x v="0"/>
    <x v="0"/>
    <x v="0"/>
    <x v="1"/>
    <x v="7"/>
    <s v="NED"/>
    <x v="5"/>
    <n v="8"/>
    <x v="2"/>
    <n v="26.312999999999999"/>
    <n v="7.1779999999999973"/>
  </r>
  <r>
    <x v="0"/>
    <x v="0"/>
    <x v="0"/>
    <x v="0"/>
    <x v="1"/>
    <x v="7"/>
    <s v="NED"/>
    <x v="5"/>
    <n v="8"/>
    <x v="3"/>
    <n v="33.703000000000003"/>
    <n v="7.3900000000000041"/>
  </r>
  <r>
    <x v="1"/>
    <x v="0"/>
    <x v="1"/>
    <x v="1"/>
    <x v="0"/>
    <x v="4"/>
    <s v="COL"/>
    <x v="11"/>
    <n v="1"/>
    <x v="0"/>
    <n v="11.881"/>
    <n v="11.881"/>
  </r>
  <r>
    <x v="1"/>
    <x v="0"/>
    <x v="1"/>
    <x v="1"/>
    <x v="0"/>
    <x v="4"/>
    <s v="COL"/>
    <x v="11"/>
    <n v="1"/>
    <x v="1"/>
    <n v="19.100000000000001"/>
    <n v="7.2190000000000012"/>
  </r>
  <r>
    <x v="1"/>
    <x v="0"/>
    <x v="1"/>
    <x v="1"/>
    <x v="0"/>
    <x v="4"/>
    <s v="COL"/>
    <x v="11"/>
    <n v="1"/>
    <x v="2"/>
    <n v="26.055"/>
    <n v="6.9549999999999983"/>
  </r>
  <r>
    <x v="1"/>
    <x v="0"/>
    <x v="1"/>
    <x v="1"/>
    <x v="0"/>
    <x v="4"/>
    <s v="COL"/>
    <x v="11"/>
    <n v="1"/>
    <x v="3"/>
    <n v="33.170999999999999"/>
    <n v="7.1159999999999997"/>
  </r>
  <r>
    <x v="1"/>
    <x v="0"/>
    <x v="1"/>
    <x v="1"/>
    <x v="0"/>
    <x v="6"/>
    <s v="BDR"/>
    <x v="12"/>
    <n v="2"/>
    <x v="0"/>
    <n v="11.911"/>
    <n v="11.911"/>
  </r>
  <r>
    <x v="1"/>
    <x v="0"/>
    <x v="1"/>
    <x v="1"/>
    <x v="0"/>
    <x v="6"/>
    <s v="BDR"/>
    <x v="12"/>
    <n v="2"/>
    <x v="1"/>
    <n v="19.222000000000001"/>
    <n v="7.3110000000000017"/>
  </r>
  <r>
    <x v="1"/>
    <x v="0"/>
    <x v="1"/>
    <x v="1"/>
    <x v="0"/>
    <x v="6"/>
    <s v="BDR"/>
    <x v="12"/>
    <n v="2"/>
    <x v="2"/>
    <n v="26.170999999999999"/>
    <n v="6.9489999999999981"/>
  </r>
  <r>
    <x v="1"/>
    <x v="0"/>
    <x v="1"/>
    <x v="1"/>
    <x v="0"/>
    <x v="6"/>
    <s v="BDR"/>
    <x v="12"/>
    <n v="2"/>
    <x v="3"/>
    <n v="33.281999999999996"/>
    <n v="7.1109999999999971"/>
  </r>
  <r>
    <x v="1"/>
    <x v="0"/>
    <x v="1"/>
    <x v="1"/>
    <x v="0"/>
    <x v="3"/>
    <s v="NED"/>
    <x v="13"/>
    <n v="3"/>
    <x v="0"/>
    <n v="12.23"/>
    <n v="12.23"/>
  </r>
  <r>
    <x v="1"/>
    <x v="0"/>
    <x v="1"/>
    <x v="1"/>
    <x v="0"/>
    <x v="3"/>
    <s v="NED"/>
    <x v="13"/>
    <n v="3"/>
    <x v="1"/>
    <n v="19.61"/>
    <n v="7.379999999999999"/>
  </r>
  <r>
    <x v="1"/>
    <x v="0"/>
    <x v="1"/>
    <x v="1"/>
    <x v="0"/>
    <x v="3"/>
    <s v="NED"/>
    <x v="13"/>
    <n v="3"/>
    <x v="2"/>
    <n v="26.696000000000002"/>
    <n v="7.0860000000000021"/>
  </r>
  <r>
    <x v="1"/>
    <x v="0"/>
    <x v="1"/>
    <x v="1"/>
    <x v="0"/>
    <x v="3"/>
    <s v="NED"/>
    <x v="13"/>
    <n v="3"/>
    <x v="3"/>
    <n v="33.843000000000004"/>
    <n v="7.147000000000002"/>
  </r>
  <r>
    <x v="1"/>
    <x v="0"/>
    <x v="1"/>
    <x v="1"/>
    <x v="0"/>
    <x v="1"/>
    <s v="WTT"/>
    <x v="6"/>
    <n v="4"/>
    <x v="0"/>
    <n v="12.045"/>
    <n v="12.045"/>
  </r>
  <r>
    <x v="1"/>
    <x v="0"/>
    <x v="1"/>
    <x v="1"/>
    <x v="0"/>
    <x v="1"/>
    <s v="WTT"/>
    <x v="6"/>
    <n v="4"/>
    <x v="1"/>
    <n v="19.463999999999999"/>
    <n v="7.4189999999999987"/>
  </r>
  <r>
    <x v="1"/>
    <x v="0"/>
    <x v="1"/>
    <x v="1"/>
    <x v="0"/>
    <x v="1"/>
    <s v="WTT"/>
    <x v="6"/>
    <n v="4"/>
    <x v="2"/>
    <n v="26.582000000000001"/>
    <n v="7.1180000000000021"/>
  </r>
  <r>
    <x v="1"/>
    <x v="0"/>
    <x v="1"/>
    <x v="1"/>
    <x v="0"/>
    <x v="1"/>
    <s v="WTT"/>
    <x v="6"/>
    <n v="4"/>
    <x v="3"/>
    <n v="33.918999999999997"/>
    <n v="7.3369999999999962"/>
  </r>
  <r>
    <x v="1"/>
    <x v="0"/>
    <x v="1"/>
    <x v="1"/>
    <x v="0"/>
    <x v="25"/>
    <s v="NED"/>
    <x v="14"/>
    <n v="5"/>
    <x v="0"/>
    <n v="12.271000000000001"/>
    <n v="12.271000000000001"/>
  </r>
  <r>
    <x v="1"/>
    <x v="0"/>
    <x v="1"/>
    <x v="1"/>
    <x v="0"/>
    <x v="25"/>
    <s v="NED"/>
    <x v="14"/>
    <n v="5"/>
    <x v="1"/>
    <n v="19.651"/>
    <n v="7.379999999999999"/>
  </r>
  <r>
    <x v="1"/>
    <x v="0"/>
    <x v="1"/>
    <x v="1"/>
    <x v="0"/>
    <x v="25"/>
    <s v="NED"/>
    <x v="14"/>
    <n v="5"/>
    <x v="2"/>
    <n v="26.725999999999999"/>
    <n v="7.0749999999999993"/>
  </r>
  <r>
    <x v="1"/>
    <x v="0"/>
    <x v="1"/>
    <x v="1"/>
    <x v="0"/>
    <x v="25"/>
    <s v="NED"/>
    <x v="14"/>
    <n v="5"/>
    <x v="3"/>
    <n v="33.939"/>
    <n v="7.213000000000001"/>
  </r>
  <r>
    <x v="1"/>
    <x v="0"/>
    <x v="1"/>
    <x v="1"/>
    <x v="0"/>
    <x v="26"/>
    <s v="CHN"/>
    <x v="15"/>
    <n v="6"/>
    <x v="0"/>
    <n v="12.07"/>
    <n v="12.07"/>
  </r>
  <r>
    <x v="1"/>
    <x v="0"/>
    <x v="1"/>
    <x v="1"/>
    <x v="0"/>
    <x v="26"/>
    <s v="CHN"/>
    <x v="15"/>
    <n v="6"/>
    <x v="1"/>
    <n v="19.434999999999999"/>
    <n v="7.3649999999999984"/>
  </r>
  <r>
    <x v="1"/>
    <x v="0"/>
    <x v="1"/>
    <x v="1"/>
    <x v="0"/>
    <x v="26"/>
    <s v="CHN"/>
    <x v="15"/>
    <n v="6"/>
    <x v="2"/>
    <n v="26.562000000000001"/>
    <n v="7.1270000000000024"/>
  </r>
  <r>
    <x v="1"/>
    <x v="0"/>
    <x v="1"/>
    <x v="1"/>
    <x v="0"/>
    <x v="26"/>
    <s v="CHN"/>
    <x v="15"/>
    <n v="6"/>
    <x v="3"/>
    <n v="33.973999999999997"/>
    <n v="7.4119999999999955"/>
  </r>
  <r>
    <x v="1"/>
    <x v="0"/>
    <x v="1"/>
    <x v="1"/>
    <x v="0"/>
    <x v="27"/>
    <s v="CHN"/>
    <x v="6"/>
    <n v="7"/>
    <x v="0"/>
    <n v="12.269"/>
    <n v="12.269"/>
  </r>
  <r>
    <x v="1"/>
    <x v="0"/>
    <x v="1"/>
    <x v="1"/>
    <x v="0"/>
    <x v="27"/>
    <s v="CHN"/>
    <x v="6"/>
    <n v="7"/>
    <x v="1"/>
    <n v="19.780999999999999"/>
    <n v="7.5119999999999987"/>
  </r>
  <r>
    <x v="1"/>
    <x v="0"/>
    <x v="1"/>
    <x v="1"/>
    <x v="0"/>
    <x v="27"/>
    <s v="CHN"/>
    <x v="6"/>
    <n v="7"/>
    <x v="2"/>
    <n v="26.888999999999999"/>
    <n v="7.1080000000000005"/>
  </r>
  <r>
    <x v="1"/>
    <x v="0"/>
    <x v="1"/>
    <x v="1"/>
    <x v="0"/>
    <x v="27"/>
    <s v="CHN"/>
    <x v="6"/>
    <n v="7"/>
    <x v="3"/>
    <n v="34.110999999999997"/>
    <n v="7.2219999999999978"/>
  </r>
  <r>
    <x v="1"/>
    <x v="0"/>
    <x v="1"/>
    <x v="1"/>
    <x v="0"/>
    <x v="28"/>
    <s v="MEX"/>
    <x v="16"/>
    <n v="8"/>
    <x v="0"/>
    <n v="12.071"/>
    <n v="12.071"/>
  </r>
  <r>
    <x v="1"/>
    <x v="0"/>
    <x v="1"/>
    <x v="1"/>
    <x v="0"/>
    <x v="28"/>
    <s v="MEX"/>
    <x v="16"/>
    <n v="8"/>
    <x v="1"/>
    <n v="19.541"/>
    <n v="7.4700000000000006"/>
  </r>
  <r>
    <x v="1"/>
    <x v="0"/>
    <x v="1"/>
    <x v="1"/>
    <x v="0"/>
    <x v="28"/>
    <s v="MEX"/>
    <x v="16"/>
    <n v="8"/>
    <x v="2"/>
    <n v="26.867000000000001"/>
    <n v="7.3260000000000005"/>
  </r>
  <r>
    <x v="1"/>
    <x v="0"/>
    <x v="1"/>
    <x v="1"/>
    <x v="0"/>
    <x v="28"/>
    <s v="MEX"/>
    <x v="16"/>
    <n v="8"/>
    <x v="3"/>
    <n v="34.392000000000003"/>
    <n v="7.5250000000000021"/>
  </r>
  <r>
    <x v="1"/>
    <x v="0"/>
    <x v="1"/>
    <x v="1"/>
    <x v="0"/>
    <x v="29"/>
    <s v="COL"/>
    <x v="17"/>
    <n v="9"/>
    <x v="0"/>
    <n v="12.214"/>
    <n v="12.214"/>
  </r>
  <r>
    <x v="1"/>
    <x v="0"/>
    <x v="1"/>
    <x v="1"/>
    <x v="0"/>
    <x v="29"/>
    <s v="COL"/>
    <x v="17"/>
    <n v="9"/>
    <x v="1"/>
    <n v="19.696999999999999"/>
    <n v="7.4829999999999988"/>
  </r>
  <r>
    <x v="1"/>
    <x v="0"/>
    <x v="1"/>
    <x v="1"/>
    <x v="0"/>
    <x v="29"/>
    <s v="COL"/>
    <x v="17"/>
    <n v="9"/>
    <x v="2"/>
    <n v="27.015999999999998"/>
    <n v="7.3189999999999991"/>
  </r>
  <r>
    <x v="1"/>
    <x v="0"/>
    <x v="1"/>
    <x v="1"/>
    <x v="0"/>
    <x v="29"/>
    <s v="COL"/>
    <x v="17"/>
    <n v="9"/>
    <x v="3"/>
    <n v="34.447000000000003"/>
    <n v="7.4310000000000045"/>
  </r>
  <r>
    <x v="1"/>
    <x v="0"/>
    <x v="1"/>
    <x v="1"/>
    <x v="0"/>
    <x v="20"/>
    <s v="IRL"/>
    <x v="6"/>
    <n v="10"/>
    <x v="0"/>
    <n v="12.675000000000001"/>
    <n v="12.675000000000001"/>
  </r>
  <r>
    <x v="1"/>
    <x v="0"/>
    <x v="1"/>
    <x v="1"/>
    <x v="0"/>
    <x v="20"/>
    <s v="IRL"/>
    <x v="6"/>
    <n v="10"/>
    <x v="1"/>
    <n v="20.085000000000001"/>
    <n v="7.41"/>
  </r>
  <r>
    <x v="1"/>
    <x v="0"/>
    <x v="1"/>
    <x v="1"/>
    <x v="0"/>
    <x v="20"/>
    <s v="IRL"/>
    <x v="6"/>
    <n v="10"/>
    <x v="2"/>
    <n v="27.132999999999999"/>
    <n v="7.0479999999999983"/>
  </r>
  <r>
    <x v="1"/>
    <x v="0"/>
    <x v="1"/>
    <x v="1"/>
    <x v="0"/>
    <x v="20"/>
    <s v="IRL"/>
    <x v="6"/>
    <n v="10"/>
    <x v="3"/>
    <n v="34.468000000000004"/>
    <n v="7.3350000000000044"/>
  </r>
  <r>
    <x v="1"/>
    <x v="0"/>
    <x v="1"/>
    <x v="1"/>
    <x v="0"/>
    <x v="15"/>
    <s v="FRA"/>
    <x v="6"/>
    <n v="11"/>
    <x v="0"/>
    <n v="12.484999999999999"/>
    <n v="12.484999999999999"/>
  </r>
  <r>
    <x v="1"/>
    <x v="0"/>
    <x v="1"/>
    <x v="1"/>
    <x v="0"/>
    <x v="15"/>
    <s v="FRA"/>
    <x v="6"/>
    <n v="11"/>
    <x v="1"/>
    <n v="20.087"/>
    <n v="7.6020000000000003"/>
  </r>
  <r>
    <x v="1"/>
    <x v="0"/>
    <x v="1"/>
    <x v="1"/>
    <x v="0"/>
    <x v="15"/>
    <s v="FRA"/>
    <x v="6"/>
    <n v="11"/>
    <x v="2"/>
    <n v="27.327999999999999"/>
    <n v="7.2409999999999997"/>
  </r>
  <r>
    <x v="1"/>
    <x v="0"/>
    <x v="1"/>
    <x v="1"/>
    <x v="0"/>
    <x v="15"/>
    <s v="FRA"/>
    <x v="6"/>
    <n v="11"/>
    <x v="3"/>
    <n v="34.648000000000003"/>
    <n v="7.3200000000000038"/>
  </r>
  <r>
    <x v="1"/>
    <x v="0"/>
    <x v="1"/>
    <x v="1"/>
    <x v="0"/>
    <x v="30"/>
    <s v="HKG"/>
    <x v="6"/>
    <n v="12"/>
    <x v="0"/>
    <n v="12.169"/>
    <n v="12.169"/>
  </r>
  <r>
    <x v="1"/>
    <x v="0"/>
    <x v="1"/>
    <x v="1"/>
    <x v="0"/>
    <x v="30"/>
    <s v="HKG"/>
    <x v="6"/>
    <n v="12"/>
    <x v="1"/>
    <n v="19.826000000000001"/>
    <n v="7.657"/>
  </r>
  <r>
    <x v="1"/>
    <x v="0"/>
    <x v="1"/>
    <x v="1"/>
    <x v="0"/>
    <x v="30"/>
    <s v="HKG"/>
    <x v="6"/>
    <n v="12"/>
    <x v="2"/>
    <n v="27.338999999999999"/>
    <n v="7.5129999999999981"/>
  </r>
  <r>
    <x v="1"/>
    <x v="0"/>
    <x v="1"/>
    <x v="1"/>
    <x v="0"/>
    <x v="30"/>
    <s v="HKG"/>
    <x v="6"/>
    <n v="12"/>
    <x v="3"/>
    <n v="35.115000000000002"/>
    <n v="7.7760000000000034"/>
  </r>
  <r>
    <x v="1"/>
    <x v="0"/>
    <x v="1"/>
    <x v="1"/>
    <x v="0"/>
    <x v="31"/>
    <s v="ARG"/>
    <x v="6"/>
    <n v="13"/>
    <x v="0"/>
    <n v="12.502000000000001"/>
    <n v="12.502000000000001"/>
  </r>
  <r>
    <x v="1"/>
    <x v="0"/>
    <x v="1"/>
    <x v="1"/>
    <x v="0"/>
    <x v="31"/>
    <s v="ARG"/>
    <x v="6"/>
    <n v="13"/>
    <x v="1"/>
    <n v="20.155000000000001"/>
    <n v="7.6530000000000005"/>
  </r>
  <r>
    <x v="1"/>
    <x v="0"/>
    <x v="1"/>
    <x v="1"/>
    <x v="0"/>
    <x v="31"/>
    <s v="ARG"/>
    <x v="6"/>
    <n v="13"/>
    <x v="2"/>
    <n v="27.623999999999999"/>
    <n v="7.4689999999999976"/>
  </r>
  <r>
    <x v="1"/>
    <x v="0"/>
    <x v="1"/>
    <x v="1"/>
    <x v="0"/>
    <x v="31"/>
    <s v="ARG"/>
    <x v="6"/>
    <n v="13"/>
    <x v="3"/>
    <n v="35.277000000000001"/>
    <n v="7.6530000000000022"/>
  </r>
  <r>
    <x v="1"/>
    <x v="0"/>
    <x v="1"/>
    <x v="1"/>
    <x v="0"/>
    <x v="19"/>
    <s v="ESP"/>
    <x v="18"/>
    <n v="14"/>
    <x v="0"/>
    <n v="12.664"/>
    <n v="12.664"/>
  </r>
  <r>
    <x v="1"/>
    <x v="0"/>
    <x v="1"/>
    <x v="1"/>
    <x v="0"/>
    <x v="19"/>
    <s v="ESP"/>
    <x v="18"/>
    <n v="14"/>
    <x v="1"/>
    <n v="20.295000000000002"/>
    <n v="7.631000000000002"/>
  </r>
  <r>
    <x v="1"/>
    <x v="0"/>
    <x v="1"/>
    <x v="1"/>
    <x v="0"/>
    <x v="19"/>
    <s v="ESP"/>
    <x v="18"/>
    <n v="14"/>
    <x v="2"/>
    <n v="27.741"/>
    <n v="7.445999999999998"/>
  </r>
  <r>
    <x v="1"/>
    <x v="0"/>
    <x v="1"/>
    <x v="1"/>
    <x v="0"/>
    <x v="19"/>
    <s v="ESP"/>
    <x v="18"/>
    <n v="14"/>
    <x v="3"/>
    <n v="35.4"/>
    <n v="7.6589999999999989"/>
  </r>
  <r>
    <x v="1"/>
    <x v="0"/>
    <x v="1"/>
    <x v="1"/>
    <x v="0"/>
    <x v="32"/>
    <s v="ARG"/>
    <x v="6"/>
    <n v="15"/>
    <x v="0"/>
    <n v="13.239000000000001"/>
    <n v="13.239000000000001"/>
  </r>
  <r>
    <x v="1"/>
    <x v="0"/>
    <x v="1"/>
    <x v="1"/>
    <x v="0"/>
    <x v="32"/>
    <s v="ARG"/>
    <x v="6"/>
    <n v="15"/>
    <x v="1"/>
    <n v="20.783000000000001"/>
    <n v="7.5440000000000005"/>
  </r>
  <r>
    <x v="1"/>
    <x v="0"/>
    <x v="1"/>
    <x v="1"/>
    <x v="0"/>
    <x v="32"/>
    <s v="ARG"/>
    <x v="6"/>
    <n v="15"/>
    <x v="2"/>
    <n v="28.181999999999999"/>
    <n v="7.3989999999999974"/>
  </r>
  <r>
    <x v="1"/>
    <x v="0"/>
    <x v="1"/>
    <x v="1"/>
    <x v="0"/>
    <x v="32"/>
    <s v="ARG"/>
    <x v="6"/>
    <n v="15"/>
    <x v="3"/>
    <n v="35.774000000000001"/>
    <n v="7.5920000000000023"/>
  </r>
  <r>
    <x v="1"/>
    <x v="0"/>
    <x v="1"/>
    <x v="1"/>
    <x v="0"/>
    <x v="33"/>
    <s v="MEX"/>
    <x v="6"/>
    <n v="16"/>
    <x v="0"/>
    <n v="12.313000000000001"/>
    <n v="12.313000000000001"/>
  </r>
  <r>
    <x v="1"/>
    <x v="0"/>
    <x v="1"/>
    <x v="1"/>
    <x v="0"/>
    <x v="33"/>
    <s v="MEX"/>
    <x v="6"/>
    <n v="16"/>
    <x v="1"/>
    <n v="20.164000000000001"/>
    <n v="7.8510000000000009"/>
  </r>
  <r>
    <x v="1"/>
    <x v="0"/>
    <x v="1"/>
    <x v="1"/>
    <x v="0"/>
    <x v="33"/>
    <s v="MEX"/>
    <x v="6"/>
    <n v="16"/>
    <x v="2"/>
    <n v="27.975000000000001"/>
    <n v="7.8109999999999999"/>
  </r>
  <r>
    <x v="1"/>
    <x v="0"/>
    <x v="1"/>
    <x v="1"/>
    <x v="0"/>
    <x v="33"/>
    <s v="MEX"/>
    <x v="6"/>
    <n v="16"/>
    <x v="3"/>
    <n v="36.020000000000003"/>
    <n v="8.0450000000000017"/>
  </r>
  <r>
    <x v="1"/>
    <x v="0"/>
    <x v="1"/>
    <x v="1"/>
    <x v="0"/>
    <x v="34"/>
    <s v="CRC"/>
    <x v="6"/>
    <n v="17"/>
    <x v="0"/>
    <n v="13.257999999999999"/>
    <n v="13.257999999999999"/>
  </r>
  <r>
    <x v="1"/>
    <x v="0"/>
    <x v="1"/>
    <x v="1"/>
    <x v="0"/>
    <x v="34"/>
    <s v="CRC"/>
    <x v="6"/>
    <n v="17"/>
    <x v="1"/>
    <n v="21.114000000000001"/>
    <n v="7.8560000000000016"/>
  </r>
  <r>
    <x v="1"/>
    <x v="0"/>
    <x v="1"/>
    <x v="1"/>
    <x v="0"/>
    <x v="34"/>
    <s v="CRC"/>
    <x v="6"/>
    <n v="17"/>
    <x v="2"/>
    <n v="28.776"/>
    <n v="7.661999999999999"/>
  </r>
  <r>
    <x v="1"/>
    <x v="0"/>
    <x v="1"/>
    <x v="1"/>
    <x v="0"/>
    <x v="34"/>
    <s v="CRC"/>
    <x v="6"/>
    <n v="17"/>
    <x v="3"/>
    <n v="36.795999999999999"/>
    <n v="8.02"/>
  </r>
  <r>
    <x v="1"/>
    <x v="0"/>
    <x v="1"/>
    <x v="1"/>
    <x v="0"/>
    <x v="35"/>
    <s v="HKG"/>
    <x v="6"/>
    <n v="18"/>
    <x v="0"/>
    <n v="13.401"/>
    <n v="13.401"/>
  </r>
  <r>
    <x v="1"/>
    <x v="0"/>
    <x v="1"/>
    <x v="1"/>
    <x v="0"/>
    <x v="35"/>
    <s v="HKG"/>
    <x v="6"/>
    <n v="18"/>
    <x v="1"/>
    <n v="21.488"/>
    <n v="8.0869999999999997"/>
  </r>
  <r>
    <x v="1"/>
    <x v="0"/>
    <x v="1"/>
    <x v="1"/>
    <x v="0"/>
    <x v="35"/>
    <s v="HKG"/>
    <x v="6"/>
    <n v="18"/>
    <x v="2"/>
    <n v="29.282"/>
    <n v="7.7940000000000005"/>
  </r>
  <r>
    <x v="1"/>
    <x v="0"/>
    <x v="1"/>
    <x v="1"/>
    <x v="0"/>
    <x v="35"/>
    <s v="HKG"/>
    <x v="6"/>
    <n v="18"/>
    <x v="3"/>
    <n v="37.344999999999999"/>
    <n v="8.0629999999999988"/>
  </r>
  <r>
    <x v="1"/>
    <x v="0"/>
    <x v="1"/>
    <x v="1"/>
    <x v="0"/>
    <x v="36"/>
    <s v="ITA"/>
    <x v="19"/>
    <n v="19"/>
    <x v="0"/>
    <n v="13.813000000000001"/>
    <n v="13.813000000000001"/>
  </r>
  <r>
    <x v="1"/>
    <x v="0"/>
    <x v="1"/>
    <x v="1"/>
    <x v="0"/>
    <x v="36"/>
    <s v="ITA"/>
    <x v="19"/>
    <n v="19"/>
    <x v="1"/>
    <n v="21.963999999999999"/>
    <n v="8.150999999999998"/>
  </r>
  <r>
    <x v="1"/>
    <x v="0"/>
    <x v="1"/>
    <x v="1"/>
    <x v="0"/>
    <x v="36"/>
    <s v="ITA"/>
    <x v="19"/>
    <n v="19"/>
    <x v="2"/>
    <n v="29.745000000000001"/>
    <n v="7.7810000000000024"/>
  </r>
  <r>
    <x v="1"/>
    <x v="0"/>
    <x v="1"/>
    <x v="1"/>
    <x v="0"/>
    <x v="36"/>
    <s v="ITA"/>
    <x v="19"/>
    <n v="19"/>
    <x v="3"/>
    <n v="37.406999999999996"/>
    <n v="7.6619999999999955"/>
  </r>
  <r>
    <x v="1"/>
    <x v="0"/>
    <x v="1"/>
    <x v="1"/>
    <x v="1"/>
    <x v="4"/>
    <s v="COL"/>
    <x v="11"/>
    <n v="1"/>
    <x v="0"/>
    <n v="11.750999999999999"/>
    <n v="11.750999999999999"/>
  </r>
  <r>
    <x v="1"/>
    <x v="0"/>
    <x v="1"/>
    <x v="1"/>
    <x v="1"/>
    <x v="4"/>
    <s v="COL"/>
    <x v="11"/>
    <n v="1"/>
    <x v="1"/>
    <n v="18.98"/>
    <n v="7.229000000000001"/>
  </r>
  <r>
    <x v="1"/>
    <x v="0"/>
    <x v="1"/>
    <x v="1"/>
    <x v="1"/>
    <x v="4"/>
    <s v="COL"/>
    <x v="11"/>
    <n v="1"/>
    <x v="2"/>
    <n v="25.85"/>
    <n v="6.870000000000001"/>
  </r>
  <r>
    <x v="1"/>
    <x v="0"/>
    <x v="1"/>
    <x v="1"/>
    <x v="1"/>
    <x v="4"/>
    <s v="COL"/>
    <x v="11"/>
    <n v="1"/>
    <x v="3"/>
    <n v="32.951999999999998"/>
    <n v="7.1019999999999968"/>
  </r>
  <r>
    <x v="1"/>
    <x v="0"/>
    <x v="1"/>
    <x v="1"/>
    <x v="1"/>
    <x v="6"/>
    <s v="BDR"/>
    <x v="12"/>
    <n v="2"/>
    <x v="0"/>
    <n v="11.585000000000001"/>
    <n v="11.585000000000001"/>
  </r>
  <r>
    <x v="1"/>
    <x v="0"/>
    <x v="1"/>
    <x v="1"/>
    <x v="1"/>
    <x v="6"/>
    <s v="BDR"/>
    <x v="12"/>
    <n v="2"/>
    <x v="1"/>
    <n v="18.818000000000001"/>
    <n v="7.2330000000000005"/>
  </r>
  <r>
    <x v="1"/>
    <x v="0"/>
    <x v="1"/>
    <x v="1"/>
    <x v="1"/>
    <x v="6"/>
    <s v="BDR"/>
    <x v="12"/>
    <n v="2"/>
    <x v="2"/>
    <n v="25.702000000000002"/>
    <n v="6.8840000000000003"/>
  </r>
  <r>
    <x v="1"/>
    <x v="0"/>
    <x v="1"/>
    <x v="1"/>
    <x v="1"/>
    <x v="6"/>
    <s v="BDR"/>
    <x v="12"/>
    <n v="2"/>
    <x v="3"/>
    <n v="32.957000000000001"/>
    <n v="7.254999999999999"/>
  </r>
  <r>
    <x v="1"/>
    <x v="0"/>
    <x v="1"/>
    <x v="1"/>
    <x v="1"/>
    <x v="27"/>
    <s v="CHN"/>
    <x v="6"/>
    <n v="3"/>
    <x v="0"/>
    <n v="12.037000000000001"/>
    <n v="12.037000000000001"/>
  </r>
  <r>
    <x v="1"/>
    <x v="0"/>
    <x v="1"/>
    <x v="1"/>
    <x v="1"/>
    <x v="27"/>
    <s v="CHN"/>
    <x v="6"/>
    <n v="3"/>
    <x v="1"/>
    <n v="19.465"/>
    <n v="7.427999999999999"/>
  </r>
  <r>
    <x v="1"/>
    <x v="0"/>
    <x v="1"/>
    <x v="1"/>
    <x v="1"/>
    <x v="27"/>
    <s v="CHN"/>
    <x v="6"/>
    <n v="3"/>
    <x v="2"/>
    <n v="26.454999999999998"/>
    <n v="6.9899999999999984"/>
  </r>
  <r>
    <x v="1"/>
    <x v="0"/>
    <x v="1"/>
    <x v="1"/>
    <x v="1"/>
    <x v="27"/>
    <s v="CHN"/>
    <x v="6"/>
    <n v="3"/>
    <x v="3"/>
    <n v="33.539000000000001"/>
    <n v="7.0840000000000032"/>
  </r>
  <r>
    <x v="1"/>
    <x v="0"/>
    <x v="1"/>
    <x v="1"/>
    <x v="1"/>
    <x v="3"/>
    <s v="NED"/>
    <x v="13"/>
    <n v="4"/>
    <x v="0"/>
    <n v="12.066000000000001"/>
    <n v="12.066000000000001"/>
  </r>
  <r>
    <x v="1"/>
    <x v="0"/>
    <x v="1"/>
    <x v="1"/>
    <x v="1"/>
    <x v="3"/>
    <s v="NED"/>
    <x v="13"/>
    <n v="4"/>
    <x v="1"/>
    <n v="19.489999999999998"/>
    <n v="7.4239999999999977"/>
  </r>
  <r>
    <x v="1"/>
    <x v="0"/>
    <x v="1"/>
    <x v="1"/>
    <x v="1"/>
    <x v="3"/>
    <s v="NED"/>
    <x v="13"/>
    <n v="4"/>
    <x v="2"/>
    <n v="26.524999999999999"/>
    <n v="7.0350000000000001"/>
  </r>
  <r>
    <x v="1"/>
    <x v="0"/>
    <x v="1"/>
    <x v="1"/>
    <x v="1"/>
    <x v="3"/>
    <s v="NED"/>
    <x v="13"/>
    <n v="4"/>
    <x v="3"/>
    <n v="33.710999999999999"/>
    <n v="7.1859999999999999"/>
  </r>
  <r>
    <x v="1"/>
    <x v="0"/>
    <x v="1"/>
    <x v="1"/>
    <x v="1"/>
    <x v="1"/>
    <s v="WTT"/>
    <x v="6"/>
    <n v="5"/>
    <x v="0"/>
    <n v="11.984999999999999"/>
    <n v="11.984999999999999"/>
  </r>
  <r>
    <x v="1"/>
    <x v="0"/>
    <x v="1"/>
    <x v="1"/>
    <x v="1"/>
    <x v="1"/>
    <s v="WTT"/>
    <x v="6"/>
    <n v="5"/>
    <x v="1"/>
    <n v="19.420000000000002"/>
    <n v="7.4350000000000023"/>
  </r>
  <r>
    <x v="1"/>
    <x v="0"/>
    <x v="1"/>
    <x v="1"/>
    <x v="1"/>
    <x v="1"/>
    <s v="WTT"/>
    <x v="6"/>
    <n v="5"/>
    <x v="2"/>
    <n v="26.622"/>
    <n v="7.2019999999999982"/>
  </r>
  <r>
    <x v="1"/>
    <x v="0"/>
    <x v="1"/>
    <x v="1"/>
    <x v="1"/>
    <x v="1"/>
    <s v="WTT"/>
    <x v="6"/>
    <n v="5"/>
    <x v="3"/>
    <n v="34.018000000000001"/>
    <n v="7.3960000000000008"/>
  </r>
  <r>
    <x v="1"/>
    <x v="0"/>
    <x v="1"/>
    <x v="1"/>
    <x v="1"/>
    <x v="26"/>
    <s v="CHN"/>
    <x v="15"/>
    <n v="6"/>
    <x v="0"/>
    <n v="12.06"/>
    <n v="12.06"/>
  </r>
  <r>
    <x v="1"/>
    <x v="0"/>
    <x v="1"/>
    <x v="1"/>
    <x v="1"/>
    <x v="26"/>
    <s v="CHN"/>
    <x v="15"/>
    <n v="6"/>
    <x v="1"/>
    <n v="19.463999999999999"/>
    <n v="7.4039999999999981"/>
  </r>
  <r>
    <x v="1"/>
    <x v="0"/>
    <x v="1"/>
    <x v="1"/>
    <x v="1"/>
    <x v="26"/>
    <s v="CHN"/>
    <x v="15"/>
    <n v="6"/>
    <x v="2"/>
    <n v="26.626999999999999"/>
    <n v="7.1630000000000003"/>
  </r>
  <r>
    <x v="1"/>
    <x v="0"/>
    <x v="1"/>
    <x v="1"/>
    <x v="1"/>
    <x v="26"/>
    <s v="CHN"/>
    <x v="15"/>
    <n v="6"/>
    <x v="3"/>
    <n v="34.073999999999998"/>
    <n v="7.4469999999999992"/>
  </r>
  <r>
    <x v="1"/>
    <x v="0"/>
    <x v="1"/>
    <x v="1"/>
    <x v="1"/>
    <x v="25"/>
    <s v="NED"/>
    <x v="14"/>
    <n v="7"/>
    <x v="0"/>
    <n v="12.332000000000001"/>
    <n v="12.332000000000001"/>
  </r>
  <r>
    <x v="1"/>
    <x v="0"/>
    <x v="1"/>
    <x v="1"/>
    <x v="1"/>
    <x v="25"/>
    <s v="NED"/>
    <x v="14"/>
    <n v="7"/>
    <x v="1"/>
    <n v="19.742000000000001"/>
    <n v="7.41"/>
  </r>
  <r>
    <x v="1"/>
    <x v="0"/>
    <x v="1"/>
    <x v="1"/>
    <x v="1"/>
    <x v="25"/>
    <s v="NED"/>
    <x v="14"/>
    <n v="7"/>
    <x v="2"/>
    <n v="26.843"/>
    <n v="7.1009999999999991"/>
  </r>
  <r>
    <x v="1"/>
    <x v="0"/>
    <x v="1"/>
    <x v="1"/>
    <x v="1"/>
    <x v="25"/>
    <s v="NED"/>
    <x v="14"/>
    <n v="7"/>
    <x v="3"/>
    <n v="34.101999999999997"/>
    <n v="7.2589999999999968"/>
  </r>
  <r>
    <x v="1"/>
    <x v="0"/>
    <x v="1"/>
    <x v="1"/>
    <x v="1"/>
    <x v="28"/>
    <s v="MEX"/>
    <x v="16"/>
    <n v="8"/>
    <x v="0"/>
    <n v="11.981999999999999"/>
    <n v="11.981999999999999"/>
  </r>
  <r>
    <x v="1"/>
    <x v="0"/>
    <x v="1"/>
    <x v="1"/>
    <x v="1"/>
    <x v="28"/>
    <s v="MEX"/>
    <x v="16"/>
    <n v="8"/>
    <x v="1"/>
    <n v="19.541"/>
    <n v="7.5590000000000011"/>
  </r>
  <r>
    <x v="1"/>
    <x v="0"/>
    <x v="1"/>
    <x v="1"/>
    <x v="1"/>
    <x v="28"/>
    <s v="MEX"/>
    <x v="16"/>
    <n v="8"/>
    <x v="2"/>
    <n v="26.876000000000001"/>
    <n v="7.3350000000000009"/>
  </r>
  <r>
    <x v="1"/>
    <x v="0"/>
    <x v="1"/>
    <x v="1"/>
    <x v="1"/>
    <x v="28"/>
    <s v="MEX"/>
    <x v="16"/>
    <n v="8"/>
    <x v="3"/>
    <n v="34.49"/>
    <n v="7.6140000000000008"/>
  </r>
  <r>
    <x v="2"/>
    <x v="0"/>
    <x v="2"/>
    <x v="1"/>
    <x v="0"/>
    <x v="2"/>
    <s v="AUS"/>
    <x v="20"/>
    <n v="1"/>
    <x v="0"/>
    <n v="11.42"/>
    <n v="11.42"/>
  </r>
  <r>
    <x v="2"/>
    <x v="0"/>
    <x v="2"/>
    <x v="1"/>
    <x v="0"/>
    <x v="2"/>
    <s v="AUS"/>
    <x v="20"/>
    <n v="1"/>
    <x v="1"/>
    <n v="18.733000000000001"/>
    <n v="7.3130000000000006"/>
  </r>
  <r>
    <x v="2"/>
    <x v="0"/>
    <x v="2"/>
    <x v="1"/>
    <x v="0"/>
    <x v="2"/>
    <s v="AUS"/>
    <x v="20"/>
    <n v="1"/>
    <x v="2"/>
    <n v="25.756"/>
    <n v="7.0229999999999997"/>
  </r>
  <r>
    <x v="2"/>
    <x v="0"/>
    <x v="2"/>
    <x v="1"/>
    <x v="0"/>
    <x v="2"/>
    <s v="AUS"/>
    <x v="20"/>
    <n v="1"/>
    <x v="3"/>
    <n v="32.911000000000001"/>
    <n v="7.1550000000000011"/>
  </r>
  <r>
    <x v="2"/>
    <x v="0"/>
    <x v="2"/>
    <x v="1"/>
    <x v="0"/>
    <x v="9"/>
    <s v="GER"/>
    <x v="20"/>
    <n v="2"/>
    <x v="0"/>
    <n v="11.852"/>
    <n v="11.852"/>
  </r>
  <r>
    <x v="2"/>
    <x v="0"/>
    <x v="2"/>
    <x v="1"/>
    <x v="0"/>
    <x v="9"/>
    <s v="GER"/>
    <x v="20"/>
    <n v="2"/>
    <x v="1"/>
    <n v="19.206"/>
    <n v="7.3539999999999992"/>
  </r>
  <r>
    <x v="2"/>
    <x v="0"/>
    <x v="2"/>
    <x v="1"/>
    <x v="0"/>
    <x v="9"/>
    <s v="GER"/>
    <x v="20"/>
    <n v="2"/>
    <x v="2"/>
    <n v="26.283000000000001"/>
    <n v="7.0770000000000017"/>
  </r>
  <r>
    <x v="2"/>
    <x v="0"/>
    <x v="2"/>
    <x v="1"/>
    <x v="0"/>
    <x v="9"/>
    <s v="GER"/>
    <x v="20"/>
    <n v="2"/>
    <x v="3"/>
    <n v="33.503999999999998"/>
    <n v="7.2209999999999965"/>
  </r>
  <r>
    <x v="2"/>
    <x v="0"/>
    <x v="2"/>
    <x v="1"/>
    <x v="0"/>
    <x v="7"/>
    <s v="NED"/>
    <x v="21"/>
    <n v="3"/>
    <x v="0"/>
    <n v="11.702999999999999"/>
    <n v="11.702999999999999"/>
  </r>
  <r>
    <x v="2"/>
    <x v="0"/>
    <x v="2"/>
    <x v="1"/>
    <x v="0"/>
    <x v="7"/>
    <s v="NED"/>
    <x v="21"/>
    <n v="3"/>
    <x v="1"/>
    <n v="19.087"/>
    <n v="7.3840000000000003"/>
  </r>
  <r>
    <x v="2"/>
    <x v="0"/>
    <x v="2"/>
    <x v="1"/>
    <x v="0"/>
    <x v="7"/>
    <s v="NED"/>
    <x v="21"/>
    <n v="3"/>
    <x v="2"/>
    <n v="26.302"/>
    <n v="7.2149999999999999"/>
  </r>
  <r>
    <x v="2"/>
    <x v="0"/>
    <x v="2"/>
    <x v="1"/>
    <x v="0"/>
    <x v="7"/>
    <s v="NED"/>
    <x v="21"/>
    <n v="3"/>
    <x v="3"/>
    <n v="33.755000000000003"/>
    <n v="7.453000000000003"/>
  </r>
  <r>
    <x v="2"/>
    <x v="0"/>
    <x v="2"/>
    <x v="1"/>
    <x v="0"/>
    <x v="4"/>
    <s v="COL"/>
    <x v="22"/>
    <n v="4"/>
    <x v="0"/>
    <n v="12.148"/>
    <n v="12.148"/>
  </r>
  <r>
    <x v="2"/>
    <x v="0"/>
    <x v="2"/>
    <x v="1"/>
    <x v="0"/>
    <x v="4"/>
    <s v="COL"/>
    <x v="22"/>
    <n v="4"/>
    <x v="1"/>
    <n v="19.492000000000001"/>
    <n v="7.3440000000000012"/>
  </r>
  <r>
    <x v="2"/>
    <x v="0"/>
    <x v="2"/>
    <x v="1"/>
    <x v="0"/>
    <x v="4"/>
    <s v="COL"/>
    <x v="22"/>
    <n v="4"/>
    <x v="2"/>
    <n v="26.579000000000001"/>
    <n v="7.0869999999999997"/>
  </r>
  <r>
    <x v="2"/>
    <x v="0"/>
    <x v="2"/>
    <x v="1"/>
    <x v="0"/>
    <x v="4"/>
    <s v="COL"/>
    <x v="22"/>
    <n v="4"/>
    <x v="3"/>
    <n v="33.853000000000002"/>
    <n v="7.2740000000000009"/>
  </r>
  <r>
    <x v="2"/>
    <x v="0"/>
    <x v="2"/>
    <x v="1"/>
    <x v="0"/>
    <x v="16"/>
    <s v="ITA"/>
    <x v="23"/>
    <n v="5"/>
    <x v="0"/>
    <n v="11.875999999999999"/>
    <n v="11.875999999999999"/>
  </r>
  <r>
    <x v="2"/>
    <x v="0"/>
    <x v="2"/>
    <x v="1"/>
    <x v="0"/>
    <x v="16"/>
    <s v="ITA"/>
    <x v="23"/>
    <n v="5"/>
    <x v="1"/>
    <n v="19.27"/>
    <n v="7.3940000000000001"/>
  </r>
  <r>
    <x v="2"/>
    <x v="0"/>
    <x v="2"/>
    <x v="1"/>
    <x v="0"/>
    <x v="16"/>
    <s v="ITA"/>
    <x v="23"/>
    <n v="5"/>
    <x v="2"/>
    <n v="26.48"/>
    <n v="7.2100000000000009"/>
  </r>
  <r>
    <x v="2"/>
    <x v="0"/>
    <x v="2"/>
    <x v="1"/>
    <x v="0"/>
    <x v="16"/>
    <s v="ITA"/>
    <x v="23"/>
    <n v="5"/>
    <x v="3"/>
    <n v="33.881"/>
    <n v="7.4009999999999998"/>
  </r>
  <r>
    <x v="2"/>
    <x v="0"/>
    <x v="2"/>
    <x v="1"/>
    <x v="0"/>
    <x v="26"/>
    <s v="CHN"/>
    <x v="24"/>
    <n v="6"/>
    <x v="0"/>
    <n v="12.007"/>
    <n v="12.007"/>
  </r>
  <r>
    <x v="2"/>
    <x v="0"/>
    <x v="2"/>
    <x v="1"/>
    <x v="0"/>
    <x v="26"/>
    <s v="CHN"/>
    <x v="24"/>
    <n v="6"/>
    <x v="1"/>
    <n v="19.385000000000002"/>
    <n v="7.3780000000000019"/>
  </r>
  <r>
    <x v="2"/>
    <x v="0"/>
    <x v="2"/>
    <x v="1"/>
    <x v="0"/>
    <x v="26"/>
    <s v="CHN"/>
    <x v="24"/>
    <n v="6"/>
    <x v="2"/>
    <n v="26.584"/>
    <n v="7.1989999999999981"/>
  </r>
  <r>
    <x v="2"/>
    <x v="0"/>
    <x v="2"/>
    <x v="1"/>
    <x v="0"/>
    <x v="26"/>
    <s v="CHN"/>
    <x v="24"/>
    <n v="6"/>
    <x v="3"/>
    <n v="34.076000000000001"/>
    <n v="7.4920000000000009"/>
  </r>
  <r>
    <x v="2"/>
    <x v="0"/>
    <x v="2"/>
    <x v="1"/>
    <x v="0"/>
    <x v="37"/>
    <s v="CHN"/>
    <x v="6"/>
    <n v="7"/>
    <x v="0"/>
    <n v="12.032"/>
    <n v="12.032"/>
  </r>
  <r>
    <x v="2"/>
    <x v="0"/>
    <x v="2"/>
    <x v="1"/>
    <x v="0"/>
    <x v="37"/>
    <s v="CHN"/>
    <x v="6"/>
    <n v="7"/>
    <x v="1"/>
    <n v="19.407"/>
    <n v="7.375"/>
  </r>
  <r>
    <x v="2"/>
    <x v="0"/>
    <x v="2"/>
    <x v="1"/>
    <x v="0"/>
    <x v="37"/>
    <s v="CHN"/>
    <x v="6"/>
    <n v="7"/>
    <x v="2"/>
    <n v="26.614999999999998"/>
    <n v="7.2079999999999984"/>
  </r>
  <r>
    <x v="2"/>
    <x v="0"/>
    <x v="2"/>
    <x v="1"/>
    <x v="0"/>
    <x v="37"/>
    <s v="CHN"/>
    <x v="6"/>
    <n v="7"/>
    <x v="3"/>
    <n v="34.079000000000001"/>
    <n v="7.4640000000000022"/>
  </r>
  <r>
    <x v="2"/>
    <x v="0"/>
    <x v="2"/>
    <x v="1"/>
    <x v="0"/>
    <x v="10"/>
    <s v="GBR"/>
    <x v="6"/>
    <n v="8"/>
    <x v="0"/>
    <n v="12.218"/>
    <n v="12.218"/>
  </r>
  <r>
    <x v="2"/>
    <x v="0"/>
    <x v="2"/>
    <x v="1"/>
    <x v="0"/>
    <x v="10"/>
    <s v="GBR"/>
    <x v="6"/>
    <n v="8"/>
    <x v="1"/>
    <n v="19.716000000000001"/>
    <n v="7.4980000000000011"/>
  </r>
  <r>
    <x v="2"/>
    <x v="0"/>
    <x v="2"/>
    <x v="1"/>
    <x v="0"/>
    <x v="10"/>
    <s v="GBR"/>
    <x v="6"/>
    <n v="8"/>
    <x v="2"/>
    <n v="26.986999999999998"/>
    <n v="7.2709999999999972"/>
  </r>
  <r>
    <x v="2"/>
    <x v="0"/>
    <x v="2"/>
    <x v="1"/>
    <x v="0"/>
    <x v="10"/>
    <s v="GBR"/>
    <x v="6"/>
    <n v="8"/>
    <x v="3"/>
    <n v="34.497"/>
    <n v="7.5100000000000016"/>
  </r>
  <r>
    <x v="2"/>
    <x v="0"/>
    <x v="2"/>
    <x v="1"/>
    <x v="0"/>
    <x v="11"/>
    <s v="GBR"/>
    <x v="6"/>
    <n v="9"/>
    <x v="0"/>
    <n v="12.054"/>
    <n v="12.054"/>
  </r>
  <r>
    <x v="2"/>
    <x v="0"/>
    <x v="2"/>
    <x v="1"/>
    <x v="0"/>
    <x v="11"/>
    <s v="GBR"/>
    <x v="6"/>
    <n v="9"/>
    <x v="1"/>
    <n v="19.556999999999999"/>
    <n v="7.5029999999999983"/>
  </r>
  <r>
    <x v="2"/>
    <x v="0"/>
    <x v="2"/>
    <x v="1"/>
    <x v="0"/>
    <x v="11"/>
    <s v="GBR"/>
    <x v="6"/>
    <n v="9"/>
    <x v="2"/>
    <n v="26.922000000000001"/>
    <n v="7.365000000000002"/>
  </r>
  <r>
    <x v="2"/>
    <x v="0"/>
    <x v="2"/>
    <x v="1"/>
    <x v="0"/>
    <x v="11"/>
    <s v="GBR"/>
    <x v="6"/>
    <n v="9"/>
    <x v="3"/>
    <n v="34.508000000000003"/>
    <n v="7.5860000000000021"/>
  </r>
  <r>
    <x v="2"/>
    <x v="0"/>
    <x v="2"/>
    <x v="1"/>
    <x v="0"/>
    <x v="38"/>
    <s v="TBR"/>
    <x v="25"/>
    <n v="10"/>
    <x v="0"/>
    <n v="12.302"/>
    <n v="12.302"/>
  </r>
  <r>
    <x v="2"/>
    <x v="0"/>
    <x v="2"/>
    <x v="1"/>
    <x v="0"/>
    <x v="38"/>
    <s v="TBR"/>
    <x v="25"/>
    <n v="10"/>
    <x v="1"/>
    <n v="19.853000000000002"/>
    <n v="7.5510000000000019"/>
  </r>
  <r>
    <x v="2"/>
    <x v="0"/>
    <x v="2"/>
    <x v="1"/>
    <x v="0"/>
    <x v="38"/>
    <s v="TBR"/>
    <x v="25"/>
    <n v="10"/>
    <x v="2"/>
    <n v="27.172000000000001"/>
    <n v="7.3189999999999991"/>
  </r>
  <r>
    <x v="2"/>
    <x v="0"/>
    <x v="2"/>
    <x v="1"/>
    <x v="0"/>
    <x v="38"/>
    <s v="TBR"/>
    <x v="25"/>
    <n v="10"/>
    <x v="3"/>
    <n v="34.655000000000001"/>
    <n v="7.4830000000000005"/>
  </r>
  <r>
    <x v="2"/>
    <x v="0"/>
    <x v="2"/>
    <x v="1"/>
    <x v="0"/>
    <x v="39"/>
    <s v="POL"/>
    <x v="6"/>
    <n v="11"/>
    <x v="0"/>
    <n v="12.303000000000001"/>
    <n v="12.303000000000001"/>
  </r>
  <r>
    <x v="2"/>
    <x v="0"/>
    <x v="2"/>
    <x v="1"/>
    <x v="0"/>
    <x v="39"/>
    <s v="POL"/>
    <x v="6"/>
    <n v="11"/>
    <x v="1"/>
    <n v="19.946000000000002"/>
    <n v="7.6430000000000007"/>
  </r>
  <r>
    <x v="2"/>
    <x v="0"/>
    <x v="2"/>
    <x v="1"/>
    <x v="0"/>
    <x v="39"/>
    <s v="POL"/>
    <x v="6"/>
    <n v="11"/>
    <x v="2"/>
    <n v="27.289000000000001"/>
    <n v="7.343"/>
  </r>
  <r>
    <x v="2"/>
    <x v="0"/>
    <x v="2"/>
    <x v="1"/>
    <x v="0"/>
    <x v="39"/>
    <s v="POL"/>
    <x v="6"/>
    <n v="11"/>
    <x v="3"/>
    <n v="34.664999999999999"/>
    <n v="7.3759999999999977"/>
  </r>
  <r>
    <x v="2"/>
    <x v="0"/>
    <x v="2"/>
    <x v="1"/>
    <x v="0"/>
    <x v="20"/>
    <s v="IRL"/>
    <x v="6"/>
    <n v="12"/>
    <x v="0"/>
    <n v="12.722"/>
    <n v="12.722"/>
  </r>
  <r>
    <x v="2"/>
    <x v="0"/>
    <x v="2"/>
    <x v="1"/>
    <x v="0"/>
    <x v="20"/>
    <s v="IRL"/>
    <x v="6"/>
    <n v="12"/>
    <x v="1"/>
    <n v="20.14"/>
    <n v="7.418000000000001"/>
  </r>
  <r>
    <x v="2"/>
    <x v="0"/>
    <x v="2"/>
    <x v="1"/>
    <x v="0"/>
    <x v="20"/>
    <s v="IRL"/>
    <x v="6"/>
    <n v="12"/>
    <x v="2"/>
    <n v="27.349"/>
    <n v="7.2089999999999996"/>
  </r>
  <r>
    <x v="2"/>
    <x v="0"/>
    <x v="2"/>
    <x v="1"/>
    <x v="0"/>
    <x v="20"/>
    <s v="IRL"/>
    <x v="6"/>
    <n v="12"/>
    <x v="3"/>
    <n v="34.857999999999997"/>
    <n v="7.5089999999999968"/>
  </r>
  <r>
    <x v="2"/>
    <x v="0"/>
    <x v="2"/>
    <x v="1"/>
    <x v="0"/>
    <x v="28"/>
    <s v="MEX"/>
    <x v="26"/>
    <n v="13"/>
    <x v="0"/>
    <n v="12.111000000000001"/>
    <n v="12.111000000000001"/>
  </r>
  <r>
    <x v="2"/>
    <x v="0"/>
    <x v="2"/>
    <x v="1"/>
    <x v="0"/>
    <x v="28"/>
    <s v="MEX"/>
    <x v="26"/>
    <n v="13"/>
    <x v="1"/>
    <n v="19.716999999999999"/>
    <n v="7.6059999999999981"/>
  </r>
  <r>
    <x v="2"/>
    <x v="0"/>
    <x v="2"/>
    <x v="1"/>
    <x v="0"/>
    <x v="28"/>
    <s v="MEX"/>
    <x v="26"/>
    <n v="13"/>
    <x v="2"/>
    <n v="27.192"/>
    <n v="7.4750000000000014"/>
  </r>
  <r>
    <x v="2"/>
    <x v="0"/>
    <x v="2"/>
    <x v="1"/>
    <x v="0"/>
    <x v="28"/>
    <s v="MEX"/>
    <x v="26"/>
    <n v="13"/>
    <x v="3"/>
    <n v="34.898000000000003"/>
    <n v="7.7060000000000031"/>
  </r>
  <r>
    <x v="2"/>
    <x v="0"/>
    <x v="2"/>
    <x v="1"/>
    <x v="0"/>
    <x v="18"/>
    <s v="CAN"/>
    <x v="27"/>
    <n v="14"/>
    <x v="0"/>
    <n v="12.388"/>
    <n v="12.388"/>
  </r>
  <r>
    <x v="2"/>
    <x v="0"/>
    <x v="2"/>
    <x v="1"/>
    <x v="0"/>
    <x v="18"/>
    <s v="CAN"/>
    <x v="27"/>
    <n v="14"/>
    <x v="1"/>
    <n v="19.925000000000001"/>
    <n v="7.5370000000000008"/>
  </r>
  <r>
    <x v="2"/>
    <x v="0"/>
    <x v="2"/>
    <x v="1"/>
    <x v="0"/>
    <x v="18"/>
    <s v="CAN"/>
    <x v="27"/>
    <n v="14"/>
    <x v="2"/>
    <n v="27.291"/>
    <n v="7.3659999999999997"/>
  </r>
  <r>
    <x v="2"/>
    <x v="0"/>
    <x v="2"/>
    <x v="1"/>
    <x v="0"/>
    <x v="18"/>
    <s v="CAN"/>
    <x v="27"/>
    <n v="14"/>
    <x v="3"/>
    <n v="34.966000000000001"/>
    <n v="7.6750000000000007"/>
  </r>
  <r>
    <x v="2"/>
    <x v="0"/>
    <x v="2"/>
    <x v="1"/>
    <x v="0"/>
    <x v="40"/>
    <s v="CAN"/>
    <x v="6"/>
    <n v="15"/>
    <x v="0"/>
    <n v="12.375"/>
    <n v="12.375"/>
  </r>
  <r>
    <x v="2"/>
    <x v="0"/>
    <x v="2"/>
    <x v="1"/>
    <x v="0"/>
    <x v="40"/>
    <s v="CAN"/>
    <x v="6"/>
    <n v="15"/>
    <x v="1"/>
    <n v="19.888999999999999"/>
    <n v="7.5139999999999993"/>
  </r>
  <r>
    <x v="2"/>
    <x v="0"/>
    <x v="2"/>
    <x v="1"/>
    <x v="0"/>
    <x v="40"/>
    <s v="CAN"/>
    <x v="6"/>
    <n v="15"/>
    <x v="2"/>
    <n v="27.268999999999998"/>
    <n v="7.379999999999999"/>
  </r>
  <r>
    <x v="2"/>
    <x v="0"/>
    <x v="2"/>
    <x v="1"/>
    <x v="0"/>
    <x v="40"/>
    <s v="CAN"/>
    <x v="6"/>
    <n v="15"/>
    <x v="3"/>
    <n v="34.970999999999997"/>
    <n v="7.7019999999999982"/>
  </r>
  <r>
    <x v="2"/>
    <x v="0"/>
    <x v="2"/>
    <x v="1"/>
    <x v="0"/>
    <x v="41"/>
    <s v="USA"/>
    <x v="6"/>
    <n v="16"/>
    <x v="0"/>
    <n v="12.339"/>
    <n v="12.339"/>
  </r>
  <r>
    <x v="2"/>
    <x v="0"/>
    <x v="2"/>
    <x v="1"/>
    <x v="0"/>
    <x v="41"/>
    <s v="USA"/>
    <x v="6"/>
    <n v="16"/>
    <x v="1"/>
    <n v="20.077999999999999"/>
    <n v="7.738999999999999"/>
  </r>
  <r>
    <x v="2"/>
    <x v="0"/>
    <x v="2"/>
    <x v="1"/>
    <x v="0"/>
    <x v="41"/>
    <s v="USA"/>
    <x v="6"/>
    <n v="16"/>
    <x v="2"/>
    <n v="27.63"/>
    <n v="7.5519999999999996"/>
  </r>
  <r>
    <x v="2"/>
    <x v="0"/>
    <x v="2"/>
    <x v="1"/>
    <x v="0"/>
    <x v="41"/>
    <s v="USA"/>
    <x v="6"/>
    <n v="16"/>
    <x v="3"/>
    <n v="35.365000000000002"/>
    <n v="7.735000000000003"/>
  </r>
  <r>
    <x v="2"/>
    <x v="0"/>
    <x v="2"/>
    <x v="1"/>
    <x v="0"/>
    <x v="17"/>
    <s v="CZE"/>
    <x v="6"/>
    <n v="17"/>
    <x v="0"/>
    <n v="12.462"/>
    <n v="12.462"/>
  </r>
  <r>
    <x v="2"/>
    <x v="0"/>
    <x v="2"/>
    <x v="1"/>
    <x v="0"/>
    <x v="17"/>
    <s v="CZE"/>
    <x v="6"/>
    <n v="17"/>
    <x v="1"/>
    <n v="20.128"/>
    <n v="7.6660000000000004"/>
  </r>
  <r>
    <x v="2"/>
    <x v="0"/>
    <x v="2"/>
    <x v="1"/>
    <x v="0"/>
    <x v="17"/>
    <s v="CZE"/>
    <x v="6"/>
    <n v="17"/>
    <x v="2"/>
    <n v="27.620999999999999"/>
    <n v="7.4929999999999986"/>
  </r>
  <r>
    <x v="2"/>
    <x v="0"/>
    <x v="2"/>
    <x v="1"/>
    <x v="0"/>
    <x v="17"/>
    <s v="CZE"/>
    <x v="6"/>
    <n v="17"/>
    <x v="3"/>
    <n v="35.387999999999998"/>
    <n v="7.7669999999999995"/>
  </r>
  <r>
    <x v="2"/>
    <x v="0"/>
    <x v="2"/>
    <x v="1"/>
    <x v="0"/>
    <x v="42"/>
    <s v="POL"/>
    <x v="6"/>
    <n v="18"/>
    <x v="0"/>
    <n v="12.57"/>
    <n v="12.57"/>
  </r>
  <r>
    <x v="2"/>
    <x v="0"/>
    <x v="2"/>
    <x v="1"/>
    <x v="0"/>
    <x v="42"/>
    <s v="POL"/>
    <x v="6"/>
    <n v="18"/>
    <x v="1"/>
    <n v="20.36"/>
    <n v="7.7899999999999991"/>
  </r>
  <r>
    <x v="2"/>
    <x v="0"/>
    <x v="2"/>
    <x v="1"/>
    <x v="0"/>
    <x v="42"/>
    <s v="POL"/>
    <x v="6"/>
    <n v="18"/>
    <x v="2"/>
    <n v="27.893999999999998"/>
    <n v="7.5339999999999989"/>
  </r>
  <r>
    <x v="2"/>
    <x v="0"/>
    <x v="2"/>
    <x v="1"/>
    <x v="0"/>
    <x v="42"/>
    <s v="POL"/>
    <x v="6"/>
    <n v="18"/>
    <x v="3"/>
    <n v="35.588999999999999"/>
    <n v="7.6950000000000003"/>
  </r>
  <r>
    <x v="2"/>
    <x v="0"/>
    <x v="2"/>
    <x v="1"/>
    <x v="0"/>
    <x v="33"/>
    <s v="MEX"/>
    <x v="6"/>
    <n v="19"/>
    <x v="0"/>
    <n v="12.076000000000001"/>
    <n v="12.076000000000001"/>
  </r>
  <r>
    <x v="2"/>
    <x v="0"/>
    <x v="2"/>
    <x v="1"/>
    <x v="0"/>
    <x v="33"/>
    <s v="MEX"/>
    <x v="6"/>
    <n v="19"/>
    <x v="1"/>
    <n v="19.792000000000002"/>
    <n v="7.7160000000000011"/>
  </r>
  <r>
    <x v="2"/>
    <x v="0"/>
    <x v="2"/>
    <x v="1"/>
    <x v="0"/>
    <x v="33"/>
    <s v="MEX"/>
    <x v="6"/>
    <n v="19"/>
    <x v="2"/>
    <n v="27.488"/>
    <n v="7.695999999999998"/>
  </r>
  <r>
    <x v="2"/>
    <x v="0"/>
    <x v="2"/>
    <x v="1"/>
    <x v="0"/>
    <x v="33"/>
    <s v="MEX"/>
    <x v="6"/>
    <n v="19"/>
    <x v="3"/>
    <n v="35.603999999999999"/>
    <n v="8.1159999999999997"/>
  </r>
  <r>
    <x v="2"/>
    <x v="0"/>
    <x v="2"/>
    <x v="1"/>
    <x v="0"/>
    <x v="43"/>
    <s v="ITA"/>
    <x v="28"/>
    <n v="20"/>
    <x v="0"/>
    <n v="12.943"/>
    <n v="12.943"/>
  </r>
  <r>
    <x v="2"/>
    <x v="0"/>
    <x v="2"/>
    <x v="1"/>
    <x v="0"/>
    <x v="43"/>
    <s v="ITA"/>
    <x v="28"/>
    <n v="20"/>
    <x v="1"/>
    <n v="20.745000000000001"/>
    <n v="7.8020000000000014"/>
  </r>
  <r>
    <x v="2"/>
    <x v="0"/>
    <x v="2"/>
    <x v="1"/>
    <x v="0"/>
    <x v="43"/>
    <s v="ITA"/>
    <x v="28"/>
    <n v="20"/>
    <x v="2"/>
    <n v="28.184999999999999"/>
    <n v="7.4399999999999977"/>
  </r>
  <r>
    <x v="2"/>
    <x v="0"/>
    <x v="2"/>
    <x v="1"/>
    <x v="0"/>
    <x v="43"/>
    <s v="ITA"/>
    <x v="28"/>
    <n v="20"/>
    <x v="3"/>
    <n v="35.65"/>
    <n v="7.4649999999999999"/>
  </r>
  <r>
    <x v="2"/>
    <x v="0"/>
    <x v="2"/>
    <x v="1"/>
    <x v="1"/>
    <x v="2"/>
    <s v="AUS"/>
    <x v="20"/>
    <n v="1"/>
    <x v="0"/>
    <n v="11.465999999999999"/>
    <n v="11.465999999999999"/>
  </r>
  <r>
    <x v="2"/>
    <x v="0"/>
    <x v="2"/>
    <x v="1"/>
    <x v="1"/>
    <x v="2"/>
    <s v="AUS"/>
    <x v="20"/>
    <n v="1"/>
    <x v="1"/>
    <n v="18.762"/>
    <n v="7.2960000000000012"/>
  </r>
  <r>
    <x v="2"/>
    <x v="0"/>
    <x v="2"/>
    <x v="1"/>
    <x v="1"/>
    <x v="2"/>
    <s v="AUS"/>
    <x v="20"/>
    <n v="1"/>
    <x v="2"/>
    <n v="25.802"/>
    <n v="7.0399999999999991"/>
  </r>
  <r>
    <x v="2"/>
    <x v="0"/>
    <x v="2"/>
    <x v="1"/>
    <x v="1"/>
    <x v="2"/>
    <s v="AUS"/>
    <x v="20"/>
    <n v="1"/>
    <x v="3"/>
    <n v="32.987000000000002"/>
    <n v="7.1850000000000023"/>
  </r>
  <r>
    <x v="2"/>
    <x v="0"/>
    <x v="2"/>
    <x v="1"/>
    <x v="1"/>
    <x v="9"/>
    <s v="GER"/>
    <x v="20"/>
    <n v="2"/>
    <x v="0"/>
    <n v="11.754"/>
    <n v="11.754"/>
  </r>
  <r>
    <x v="2"/>
    <x v="0"/>
    <x v="2"/>
    <x v="1"/>
    <x v="1"/>
    <x v="9"/>
    <s v="GER"/>
    <x v="20"/>
    <n v="2"/>
    <x v="1"/>
    <n v="19.120999999999999"/>
    <n v="7.3669999999999991"/>
  </r>
  <r>
    <x v="2"/>
    <x v="0"/>
    <x v="2"/>
    <x v="1"/>
    <x v="1"/>
    <x v="9"/>
    <s v="GER"/>
    <x v="20"/>
    <n v="2"/>
    <x v="2"/>
    <n v="26.222999999999999"/>
    <n v="7.1020000000000003"/>
  </r>
  <r>
    <x v="2"/>
    <x v="0"/>
    <x v="2"/>
    <x v="1"/>
    <x v="1"/>
    <x v="9"/>
    <s v="GER"/>
    <x v="20"/>
    <n v="2"/>
    <x v="3"/>
    <n v="33.46"/>
    <n v="7.2370000000000019"/>
  </r>
  <r>
    <x v="2"/>
    <x v="0"/>
    <x v="2"/>
    <x v="1"/>
    <x v="1"/>
    <x v="16"/>
    <s v="ITA"/>
    <x v="23"/>
    <n v="3"/>
    <x v="0"/>
    <n v="11.896000000000001"/>
    <n v="11.896000000000001"/>
  </r>
  <r>
    <x v="2"/>
    <x v="0"/>
    <x v="2"/>
    <x v="1"/>
    <x v="1"/>
    <x v="16"/>
    <s v="ITA"/>
    <x v="23"/>
    <n v="3"/>
    <x v="1"/>
    <n v="19.268999999999998"/>
    <n v="7.3729999999999976"/>
  </r>
  <r>
    <x v="2"/>
    <x v="0"/>
    <x v="2"/>
    <x v="1"/>
    <x v="1"/>
    <x v="16"/>
    <s v="ITA"/>
    <x v="23"/>
    <n v="3"/>
    <x v="2"/>
    <n v="26.382999999999999"/>
    <n v="7.1140000000000008"/>
  </r>
  <r>
    <x v="2"/>
    <x v="0"/>
    <x v="2"/>
    <x v="1"/>
    <x v="1"/>
    <x v="16"/>
    <s v="ITA"/>
    <x v="23"/>
    <n v="3"/>
    <x v="3"/>
    <n v="33.688000000000002"/>
    <n v="7.3050000000000033"/>
  </r>
  <r>
    <x v="2"/>
    <x v="0"/>
    <x v="2"/>
    <x v="1"/>
    <x v="1"/>
    <x v="7"/>
    <s v="NED"/>
    <x v="21"/>
    <n v="4"/>
    <x v="0"/>
    <n v="11.667"/>
    <n v="11.667"/>
  </r>
  <r>
    <x v="2"/>
    <x v="0"/>
    <x v="2"/>
    <x v="1"/>
    <x v="1"/>
    <x v="7"/>
    <s v="NED"/>
    <x v="21"/>
    <n v="4"/>
    <x v="1"/>
    <n v="19.081"/>
    <n v="7.4139999999999997"/>
  </r>
  <r>
    <x v="2"/>
    <x v="0"/>
    <x v="2"/>
    <x v="1"/>
    <x v="1"/>
    <x v="7"/>
    <s v="NED"/>
    <x v="21"/>
    <n v="4"/>
    <x v="2"/>
    <n v="26.303999999999998"/>
    <n v="7.222999999999999"/>
  </r>
  <r>
    <x v="2"/>
    <x v="0"/>
    <x v="2"/>
    <x v="1"/>
    <x v="1"/>
    <x v="7"/>
    <s v="NED"/>
    <x v="21"/>
    <n v="4"/>
    <x v="3"/>
    <n v="33.811999999999998"/>
    <n v="7.5079999999999991"/>
  </r>
  <r>
    <x v="2"/>
    <x v="0"/>
    <x v="2"/>
    <x v="1"/>
    <x v="1"/>
    <x v="4"/>
    <s v="COL"/>
    <x v="22"/>
    <n v="5"/>
    <x v="0"/>
    <n v="12.166"/>
    <n v="12.166"/>
  </r>
  <r>
    <x v="2"/>
    <x v="0"/>
    <x v="2"/>
    <x v="1"/>
    <x v="1"/>
    <x v="4"/>
    <s v="COL"/>
    <x v="22"/>
    <n v="5"/>
    <x v="1"/>
    <n v="19.535"/>
    <n v="7.3689999999999998"/>
  </r>
  <r>
    <x v="2"/>
    <x v="0"/>
    <x v="2"/>
    <x v="1"/>
    <x v="1"/>
    <x v="4"/>
    <s v="COL"/>
    <x v="22"/>
    <n v="5"/>
    <x v="2"/>
    <n v="26.626000000000001"/>
    <n v="7.0910000000000011"/>
  </r>
  <r>
    <x v="2"/>
    <x v="0"/>
    <x v="2"/>
    <x v="1"/>
    <x v="1"/>
    <x v="4"/>
    <s v="COL"/>
    <x v="22"/>
    <n v="5"/>
    <x v="3"/>
    <n v="33.865000000000002"/>
    <n v="7.2390000000000008"/>
  </r>
  <r>
    <x v="2"/>
    <x v="0"/>
    <x v="2"/>
    <x v="1"/>
    <x v="1"/>
    <x v="26"/>
    <s v="CHN"/>
    <x v="24"/>
    <n v="6"/>
    <x v="0"/>
    <n v="12.013999999999999"/>
    <n v="12.013999999999999"/>
  </r>
  <r>
    <x v="2"/>
    <x v="0"/>
    <x v="2"/>
    <x v="1"/>
    <x v="1"/>
    <x v="26"/>
    <s v="CHN"/>
    <x v="24"/>
    <n v="6"/>
    <x v="1"/>
    <n v="19.344000000000001"/>
    <n v="7.3300000000000018"/>
  </r>
  <r>
    <x v="2"/>
    <x v="0"/>
    <x v="2"/>
    <x v="1"/>
    <x v="1"/>
    <x v="26"/>
    <s v="CHN"/>
    <x v="24"/>
    <n v="6"/>
    <x v="2"/>
    <n v="26.527999999999999"/>
    <n v="7.1839999999999975"/>
  </r>
  <r>
    <x v="2"/>
    <x v="0"/>
    <x v="2"/>
    <x v="1"/>
    <x v="1"/>
    <x v="26"/>
    <s v="CHN"/>
    <x v="24"/>
    <n v="6"/>
    <x v="3"/>
    <n v="34.023000000000003"/>
    <n v="7.4950000000000045"/>
  </r>
  <r>
    <x v="2"/>
    <x v="0"/>
    <x v="2"/>
    <x v="1"/>
    <x v="1"/>
    <x v="37"/>
    <s v="CHN"/>
    <x v="6"/>
    <n v="7"/>
    <x v="0"/>
    <n v="11.875999999999999"/>
    <n v="11.875999999999999"/>
  </r>
  <r>
    <x v="2"/>
    <x v="0"/>
    <x v="2"/>
    <x v="1"/>
    <x v="1"/>
    <x v="37"/>
    <s v="CHN"/>
    <x v="6"/>
    <n v="7"/>
    <x v="1"/>
    <n v="19.271999999999998"/>
    <n v="7.395999999999999"/>
  </r>
  <r>
    <x v="2"/>
    <x v="0"/>
    <x v="2"/>
    <x v="1"/>
    <x v="1"/>
    <x v="37"/>
    <s v="CHN"/>
    <x v="6"/>
    <n v="7"/>
    <x v="2"/>
    <n v="26.58"/>
    <n v="7.3079999999999998"/>
  </r>
  <r>
    <x v="2"/>
    <x v="0"/>
    <x v="2"/>
    <x v="1"/>
    <x v="1"/>
    <x v="37"/>
    <s v="CHN"/>
    <x v="6"/>
    <n v="7"/>
    <x v="3"/>
    <n v="34.189"/>
    <n v="7.6090000000000018"/>
  </r>
  <r>
    <x v="2"/>
    <x v="0"/>
    <x v="2"/>
    <x v="1"/>
    <x v="1"/>
    <x v="10"/>
    <s v="GBR"/>
    <x v="6"/>
    <n v="8"/>
    <x v="0"/>
    <n v="12.176"/>
    <n v="12.176"/>
  </r>
  <r>
    <x v="2"/>
    <x v="0"/>
    <x v="2"/>
    <x v="1"/>
    <x v="1"/>
    <x v="10"/>
    <s v="GBR"/>
    <x v="6"/>
    <n v="8"/>
    <x v="1"/>
    <n v="19.696999999999999"/>
    <n v="7.520999999999999"/>
  </r>
  <r>
    <x v="2"/>
    <x v="0"/>
    <x v="2"/>
    <x v="1"/>
    <x v="1"/>
    <x v="10"/>
    <s v="GBR"/>
    <x v="6"/>
    <n v="8"/>
    <x v="2"/>
    <n v="26.995999999999999"/>
    <n v="7.2989999999999995"/>
  </r>
  <r>
    <x v="2"/>
    <x v="0"/>
    <x v="2"/>
    <x v="1"/>
    <x v="1"/>
    <x v="10"/>
    <s v="GBR"/>
    <x v="6"/>
    <n v="8"/>
    <x v="3"/>
    <n v="34.523000000000003"/>
    <n v="7.5270000000000046"/>
  </r>
  <r>
    <x v="3"/>
    <x v="0"/>
    <x v="3"/>
    <x v="1"/>
    <x v="0"/>
    <x v="4"/>
    <s v="COL"/>
    <x v="29"/>
    <n v="1"/>
    <x v="0"/>
    <n v="11.887"/>
    <n v="11.887"/>
  </r>
  <r>
    <x v="3"/>
    <x v="0"/>
    <x v="3"/>
    <x v="1"/>
    <x v="0"/>
    <x v="4"/>
    <s v="COL"/>
    <x v="29"/>
    <n v="1"/>
    <x v="1"/>
    <n v="19.169"/>
    <n v="7.282"/>
  </r>
  <r>
    <x v="3"/>
    <x v="0"/>
    <x v="3"/>
    <x v="1"/>
    <x v="0"/>
    <x v="4"/>
    <s v="COL"/>
    <x v="29"/>
    <n v="1"/>
    <x v="2"/>
    <n v="26.202999999999999"/>
    <n v="7.0339999999999989"/>
  </r>
  <r>
    <x v="3"/>
    <x v="0"/>
    <x v="3"/>
    <x v="1"/>
    <x v="0"/>
    <x v="4"/>
    <s v="COL"/>
    <x v="29"/>
    <n v="1"/>
    <x v="3"/>
    <n v="33.387"/>
    <n v="7.1840000000000011"/>
  </r>
  <r>
    <x v="3"/>
    <x v="0"/>
    <x v="3"/>
    <x v="1"/>
    <x v="0"/>
    <x v="7"/>
    <s v="NED"/>
    <x v="30"/>
    <n v="2"/>
    <x v="0"/>
    <n v="11.731999999999999"/>
    <n v="11.731999999999999"/>
  </r>
  <r>
    <x v="3"/>
    <x v="0"/>
    <x v="3"/>
    <x v="1"/>
    <x v="0"/>
    <x v="7"/>
    <s v="NED"/>
    <x v="30"/>
    <n v="2"/>
    <x v="1"/>
    <n v="19.114000000000001"/>
    <n v="7.3820000000000014"/>
  </r>
  <r>
    <x v="3"/>
    <x v="0"/>
    <x v="3"/>
    <x v="1"/>
    <x v="0"/>
    <x v="7"/>
    <s v="NED"/>
    <x v="30"/>
    <n v="2"/>
    <x v="2"/>
    <n v="26.297999999999998"/>
    <n v="7.1839999999999975"/>
  </r>
  <r>
    <x v="3"/>
    <x v="0"/>
    <x v="3"/>
    <x v="1"/>
    <x v="0"/>
    <x v="7"/>
    <s v="NED"/>
    <x v="30"/>
    <n v="2"/>
    <x v="3"/>
    <n v="33.691000000000003"/>
    <n v="7.3930000000000042"/>
  </r>
  <r>
    <x v="3"/>
    <x v="0"/>
    <x v="3"/>
    <x v="1"/>
    <x v="0"/>
    <x v="16"/>
    <s v="ITA"/>
    <x v="31"/>
    <n v="3"/>
    <x v="0"/>
    <n v="12.031000000000001"/>
    <n v="12.031000000000001"/>
  </r>
  <r>
    <x v="3"/>
    <x v="0"/>
    <x v="3"/>
    <x v="1"/>
    <x v="0"/>
    <x v="16"/>
    <s v="ITA"/>
    <x v="31"/>
    <n v="3"/>
    <x v="1"/>
    <n v="19.381"/>
    <n v="7.35"/>
  </r>
  <r>
    <x v="3"/>
    <x v="0"/>
    <x v="3"/>
    <x v="1"/>
    <x v="0"/>
    <x v="16"/>
    <s v="ITA"/>
    <x v="31"/>
    <n v="3"/>
    <x v="2"/>
    <n v="26.481999999999999"/>
    <n v="7.1009999999999991"/>
  </r>
  <r>
    <x v="3"/>
    <x v="0"/>
    <x v="3"/>
    <x v="1"/>
    <x v="0"/>
    <x v="16"/>
    <s v="ITA"/>
    <x v="31"/>
    <n v="3"/>
    <x v="3"/>
    <n v="33.774000000000001"/>
    <n v="7.2920000000000016"/>
  </r>
  <r>
    <x v="3"/>
    <x v="0"/>
    <x v="3"/>
    <x v="1"/>
    <x v="0"/>
    <x v="13"/>
    <s v="POL"/>
    <x v="6"/>
    <n v="4"/>
    <x v="0"/>
    <n v="11.750999999999999"/>
    <n v="11.750999999999999"/>
  </r>
  <r>
    <x v="3"/>
    <x v="0"/>
    <x v="3"/>
    <x v="1"/>
    <x v="0"/>
    <x v="13"/>
    <s v="POL"/>
    <x v="6"/>
    <n v="4"/>
    <x v="1"/>
    <n v="19.184999999999999"/>
    <n v="7.4339999999999993"/>
  </r>
  <r>
    <x v="3"/>
    <x v="0"/>
    <x v="3"/>
    <x v="1"/>
    <x v="0"/>
    <x v="13"/>
    <s v="POL"/>
    <x v="6"/>
    <n v="4"/>
    <x v="2"/>
    <n v="26.37"/>
    <n v="7.1850000000000023"/>
  </r>
  <r>
    <x v="3"/>
    <x v="0"/>
    <x v="3"/>
    <x v="1"/>
    <x v="0"/>
    <x v="13"/>
    <s v="POL"/>
    <x v="6"/>
    <n v="4"/>
    <x v="3"/>
    <n v="33.779000000000003"/>
    <n v="7.4090000000000025"/>
  </r>
  <r>
    <x v="3"/>
    <x v="0"/>
    <x v="3"/>
    <x v="1"/>
    <x v="0"/>
    <x v="12"/>
    <s v="POL"/>
    <x v="6"/>
    <n v="5"/>
    <x v="0"/>
    <n v="11.773"/>
    <n v="11.773"/>
  </r>
  <r>
    <x v="3"/>
    <x v="0"/>
    <x v="3"/>
    <x v="1"/>
    <x v="0"/>
    <x v="12"/>
    <s v="POL"/>
    <x v="6"/>
    <n v="5"/>
    <x v="1"/>
    <n v="19.164000000000001"/>
    <n v="7.3910000000000018"/>
  </r>
  <r>
    <x v="3"/>
    <x v="0"/>
    <x v="3"/>
    <x v="1"/>
    <x v="0"/>
    <x v="12"/>
    <s v="POL"/>
    <x v="6"/>
    <n v="5"/>
    <x v="2"/>
    <n v="26.39"/>
    <n v="7.2259999999999991"/>
  </r>
  <r>
    <x v="3"/>
    <x v="0"/>
    <x v="3"/>
    <x v="1"/>
    <x v="0"/>
    <x v="12"/>
    <s v="POL"/>
    <x v="6"/>
    <n v="5"/>
    <x v="3"/>
    <n v="33.847000000000001"/>
    <n v="7.4570000000000007"/>
  </r>
  <r>
    <x v="3"/>
    <x v="0"/>
    <x v="3"/>
    <x v="1"/>
    <x v="0"/>
    <x v="9"/>
    <s v="GER"/>
    <x v="32"/>
    <n v="6"/>
    <x v="0"/>
    <n v="12.01"/>
    <n v="12.01"/>
  </r>
  <r>
    <x v="3"/>
    <x v="0"/>
    <x v="3"/>
    <x v="1"/>
    <x v="0"/>
    <x v="9"/>
    <s v="GER"/>
    <x v="32"/>
    <n v="6"/>
    <x v="1"/>
    <n v="19.468"/>
    <n v="7.4580000000000002"/>
  </r>
  <r>
    <x v="3"/>
    <x v="0"/>
    <x v="3"/>
    <x v="1"/>
    <x v="0"/>
    <x v="9"/>
    <s v="GER"/>
    <x v="32"/>
    <n v="6"/>
    <x v="2"/>
    <n v="26.638000000000002"/>
    <n v="7.1700000000000017"/>
  </r>
  <r>
    <x v="3"/>
    <x v="0"/>
    <x v="3"/>
    <x v="1"/>
    <x v="0"/>
    <x v="9"/>
    <s v="GER"/>
    <x v="32"/>
    <n v="6"/>
    <x v="3"/>
    <n v="33.89"/>
    <n v="7.2519999999999989"/>
  </r>
  <r>
    <x v="3"/>
    <x v="0"/>
    <x v="3"/>
    <x v="1"/>
    <x v="0"/>
    <x v="38"/>
    <s v="GBR"/>
    <x v="33"/>
    <n v="7"/>
    <x v="0"/>
    <n v="11.968999999999999"/>
    <n v="11.968999999999999"/>
  </r>
  <r>
    <x v="3"/>
    <x v="0"/>
    <x v="3"/>
    <x v="1"/>
    <x v="0"/>
    <x v="38"/>
    <s v="GBR"/>
    <x v="33"/>
    <n v="7"/>
    <x v="1"/>
    <n v="19.414999999999999"/>
    <n v="7.4459999999999997"/>
  </r>
  <r>
    <x v="3"/>
    <x v="0"/>
    <x v="3"/>
    <x v="1"/>
    <x v="0"/>
    <x v="38"/>
    <s v="GBR"/>
    <x v="33"/>
    <n v="7"/>
    <x v="2"/>
    <n v="26.64"/>
    <n v="7.2250000000000014"/>
  </r>
  <r>
    <x v="3"/>
    <x v="0"/>
    <x v="3"/>
    <x v="1"/>
    <x v="0"/>
    <x v="38"/>
    <s v="GBR"/>
    <x v="33"/>
    <n v="7"/>
    <x v="3"/>
    <n v="34.094999999999999"/>
    <n v="7.4549999999999983"/>
  </r>
  <r>
    <x v="3"/>
    <x v="0"/>
    <x v="3"/>
    <x v="1"/>
    <x v="0"/>
    <x v="10"/>
    <s v="WAL"/>
    <x v="6"/>
    <n v="8"/>
    <x v="0"/>
    <n v="12.163"/>
    <n v="12.163"/>
  </r>
  <r>
    <x v="3"/>
    <x v="0"/>
    <x v="3"/>
    <x v="1"/>
    <x v="0"/>
    <x v="10"/>
    <s v="WAL"/>
    <x v="6"/>
    <n v="8"/>
    <x v="1"/>
    <n v="19.533999999999999"/>
    <n v="7.3709999999999987"/>
  </r>
  <r>
    <x v="3"/>
    <x v="0"/>
    <x v="3"/>
    <x v="1"/>
    <x v="0"/>
    <x v="10"/>
    <s v="WAL"/>
    <x v="6"/>
    <n v="8"/>
    <x v="2"/>
    <n v="26.713999999999999"/>
    <n v="7.18"/>
  </r>
  <r>
    <x v="3"/>
    <x v="0"/>
    <x v="3"/>
    <x v="1"/>
    <x v="0"/>
    <x v="10"/>
    <s v="WAL"/>
    <x v="6"/>
    <n v="8"/>
    <x v="3"/>
    <n v="34.106999999999999"/>
    <n v="7.3930000000000007"/>
  </r>
  <r>
    <x v="3"/>
    <x v="0"/>
    <x v="3"/>
    <x v="1"/>
    <x v="0"/>
    <x v="44"/>
    <s v="AUS"/>
    <x v="6"/>
    <n v="9"/>
    <x v="0"/>
    <n v="12.025"/>
    <n v="12.025"/>
  </r>
  <r>
    <x v="3"/>
    <x v="0"/>
    <x v="3"/>
    <x v="1"/>
    <x v="0"/>
    <x v="44"/>
    <s v="AUS"/>
    <x v="6"/>
    <n v="9"/>
    <x v="1"/>
    <n v="19.556999999999999"/>
    <n v="7.5319999999999983"/>
  </r>
  <r>
    <x v="3"/>
    <x v="0"/>
    <x v="3"/>
    <x v="1"/>
    <x v="0"/>
    <x v="44"/>
    <s v="AUS"/>
    <x v="6"/>
    <n v="9"/>
    <x v="2"/>
    <n v="26.806000000000001"/>
    <n v="7.2490000000000023"/>
  </r>
  <r>
    <x v="3"/>
    <x v="0"/>
    <x v="3"/>
    <x v="1"/>
    <x v="0"/>
    <x v="44"/>
    <s v="AUS"/>
    <x v="6"/>
    <n v="9"/>
    <x v="3"/>
    <n v="34.171999999999997"/>
    <n v="7.3659999999999961"/>
  </r>
  <r>
    <x v="3"/>
    <x v="0"/>
    <x v="3"/>
    <x v="1"/>
    <x v="0"/>
    <x v="45"/>
    <s v="AUS"/>
    <x v="6"/>
    <n v="10"/>
    <x v="0"/>
    <n v="12.08"/>
    <n v="12.08"/>
  </r>
  <r>
    <x v="3"/>
    <x v="0"/>
    <x v="3"/>
    <x v="1"/>
    <x v="0"/>
    <x v="45"/>
    <s v="AUS"/>
    <x v="6"/>
    <n v="10"/>
    <x v="1"/>
    <n v="19.548999999999999"/>
    <n v="7.4689999999999994"/>
  </r>
  <r>
    <x v="3"/>
    <x v="0"/>
    <x v="3"/>
    <x v="1"/>
    <x v="0"/>
    <x v="45"/>
    <s v="AUS"/>
    <x v="6"/>
    <n v="10"/>
    <x v="2"/>
    <n v="26.792999999999999"/>
    <n v="7.2439999999999998"/>
  </r>
  <r>
    <x v="3"/>
    <x v="0"/>
    <x v="3"/>
    <x v="1"/>
    <x v="0"/>
    <x v="45"/>
    <s v="AUS"/>
    <x v="6"/>
    <n v="10"/>
    <x v="3"/>
    <n v="34.234999999999999"/>
    <n v="7.4420000000000002"/>
  </r>
  <r>
    <x v="3"/>
    <x v="0"/>
    <x v="3"/>
    <x v="1"/>
    <x v="0"/>
    <x v="46"/>
    <s v="WAL"/>
    <x v="6"/>
    <n v="11"/>
    <x v="0"/>
    <n v="11.922000000000001"/>
    <n v="11.922000000000001"/>
  </r>
  <r>
    <x v="3"/>
    <x v="0"/>
    <x v="3"/>
    <x v="1"/>
    <x v="0"/>
    <x v="46"/>
    <s v="WAL"/>
    <x v="6"/>
    <n v="11"/>
    <x v="1"/>
    <n v="19.445"/>
    <n v="7.5229999999999997"/>
  </r>
  <r>
    <x v="3"/>
    <x v="0"/>
    <x v="3"/>
    <x v="1"/>
    <x v="0"/>
    <x v="46"/>
    <s v="WAL"/>
    <x v="6"/>
    <n v="11"/>
    <x v="2"/>
    <n v="26.792000000000002"/>
    <n v="7.3470000000000013"/>
  </r>
  <r>
    <x v="3"/>
    <x v="0"/>
    <x v="3"/>
    <x v="1"/>
    <x v="0"/>
    <x v="46"/>
    <s v="WAL"/>
    <x v="6"/>
    <n v="11"/>
    <x v="3"/>
    <n v="34.406999999999996"/>
    <n v="7.6149999999999949"/>
  </r>
  <r>
    <x v="3"/>
    <x v="0"/>
    <x v="3"/>
    <x v="1"/>
    <x v="0"/>
    <x v="47"/>
    <s v="GBR"/>
    <x v="34"/>
    <n v="12"/>
    <x v="0"/>
    <n v="11.667999999999999"/>
    <n v="11.667999999999999"/>
  </r>
  <r>
    <x v="3"/>
    <x v="0"/>
    <x v="3"/>
    <x v="1"/>
    <x v="0"/>
    <x v="47"/>
    <s v="GBR"/>
    <x v="34"/>
    <n v="12"/>
    <x v="1"/>
    <n v="19.181000000000001"/>
    <n v="7.5130000000000017"/>
  </r>
  <r>
    <x v="3"/>
    <x v="0"/>
    <x v="3"/>
    <x v="1"/>
    <x v="0"/>
    <x v="47"/>
    <s v="GBR"/>
    <x v="34"/>
    <n v="12"/>
    <x v="2"/>
    <n v="26.648"/>
    <n v="7.4669999999999987"/>
  </r>
  <r>
    <x v="3"/>
    <x v="0"/>
    <x v="3"/>
    <x v="1"/>
    <x v="0"/>
    <x v="47"/>
    <s v="GBR"/>
    <x v="34"/>
    <n v="12"/>
    <x v="3"/>
    <n v="34.47"/>
    <n v="7.8219999999999992"/>
  </r>
  <r>
    <x v="3"/>
    <x v="0"/>
    <x v="3"/>
    <x v="1"/>
    <x v="0"/>
    <x v="1"/>
    <s v="WTT"/>
    <x v="6"/>
    <n v="13"/>
    <x v="0"/>
    <n v="12.144"/>
    <n v="12.144"/>
  </r>
  <r>
    <x v="3"/>
    <x v="0"/>
    <x v="3"/>
    <x v="1"/>
    <x v="0"/>
    <x v="1"/>
    <s v="WTT"/>
    <x v="6"/>
    <n v="13"/>
    <x v="1"/>
    <n v="19.672000000000001"/>
    <n v="7.5280000000000005"/>
  </r>
  <r>
    <x v="3"/>
    <x v="0"/>
    <x v="3"/>
    <x v="1"/>
    <x v="0"/>
    <x v="1"/>
    <s v="WTT"/>
    <x v="6"/>
    <n v="13"/>
    <x v="2"/>
    <n v="27.067"/>
    <n v="7.3949999999999996"/>
  </r>
  <r>
    <x v="3"/>
    <x v="0"/>
    <x v="3"/>
    <x v="1"/>
    <x v="0"/>
    <x v="1"/>
    <s v="WTT"/>
    <x v="6"/>
    <n v="13"/>
    <x v="3"/>
    <n v="34.691000000000003"/>
    <n v="7.6240000000000023"/>
  </r>
  <r>
    <x v="3"/>
    <x v="0"/>
    <x v="3"/>
    <x v="1"/>
    <x v="0"/>
    <x v="18"/>
    <s v="CAN"/>
    <x v="35"/>
    <n v="14"/>
    <x v="0"/>
    <n v="12.32"/>
    <n v="12.32"/>
  </r>
  <r>
    <x v="3"/>
    <x v="0"/>
    <x v="3"/>
    <x v="1"/>
    <x v="0"/>
    <x v="18"/>
    <s v="CAN"/>
    <x v="35"/>
    <n v="14"/>
    <x v="1"/>
    <n v="19.847999999999999"/>
    <n v="7.5279999999999987"/>
  </r>
  <r>
    <x v="3"/>
    <x v="0"/>
    <x v="3"/>
    <x v="1"/>
    <x v="0"/>
    <x v="18"/>
    <s v="CAN"/>
    <x v="35"/>
    <n v="14"/>
    <x v="2"/>
    <n v="27.181999999999999"/>
    <n v="7.3339999999999996"/>
  </r>
  <r>
    <x v="3"/>
    <x v="0"/>
    <x v="3"/>
    <x v="1"/>
    <x v="0"/>
    <x v="18"/>
    <s v="CAN"/>
    <x v="35"/>
    <n v="14"/>
    <x v="3"/>
    <n v="34.729999999999997"/>
    <n v="7.5479999999999983"/>
  </r>
  <r>
    <x v="3"/>
    <x v="0"/>
    <x v="3"/>
    <x v="1"/>
    <x v="0"/>
    <x v="48"/>
    <s v="COL"/>
    <x v="36"/>
    <n v="15"/>
    <x v="0"/>
    <n v="12.395"/>
    <n v="12.395"/>
  </r>
  <r>
    <x v="3"/>
    <x v="0"/>
    <x v="3"/>
    <x v="1"/>
    <x v="0"/>
    <x v="48"/>
    <s v="COL"/>
    <x v="36"/>
    <n v="15"/>
    <x v="1"/>
    <n v="20.079000000000001"/>
    <n v="7.6840000000000011"/>
  </r>
  <r>
    <x v="3"/>
    <x v="0"/>
    <x v="3"/>
    <x v="1"/>
    <x v="0"/>
    <x v="48"/>
    <s v="COL"/>
    <x v="36"/>
    <n v="15"/>
    <x v="2"/>
    <n v="27.494"/>
    <n v="7.4149999999999991"/>
  </r>
  <r>
    <x v="3"/>
    <x v="0"/>
    <x v="3"/>
    <x v="1"/>
    <x v="0"/>
    <x v="48"/>
    <s v="COL"/>
    <x v="36"/>
    <n v="15"/>
    <x v="3"/>
    <n v="35.015000000000001"/>
    <n v="7.5210000000000008"/>
  </r>
  <r>
    <x v="3"/>
    <x v="0"/>
    <x v="3"/>
    <x v="1"/>
    <x v="0"/>
    <x v="15"/>
    <s v="FRA"/>
    <x v="6"/>
    <n v="16"/>
    <x v="0"/>
    <n v="12.705"/>
    <n v="12.705"/>
  </r>
  <r>
    <x v="3"/>
    <x v="0"/>
    <x v="3"/>
    <x v="1"/>
    <x v="0"/>
    <x v="15"/>
    <s v="FRA"/>
    <x v="6"/>
    <n v="16"/>
    <x v="1"/>
    <n v="20.469000000000001"/>
    <n v="7.7640000000000011"/>
  </r>
  <r>
    <x v="3"/>
    <x v="0"/>
    <x v="3"/>
    <x v="1"/>
    <x v="0"/>
    <x v="15"/>
    <s v="FRA"/>
    <x v="6"/>
    <n v="16"/>
    <x v="2"/>
    <n v="27.946000000000002"/>
    <n v="7.4770000000000003"/>
  </r>
  <r>
    <x v="3"/>
    <x v="0"/>
    <x v="3"/>
    <x v="1"/>
    <x v="0"/>
    <x v="15"/>
    <s v="FRA"/>
    <x v="6"/>
    <n v="16"/>
    <x v="3"/>
    <n v="35.520000000000003"/>
    <n v="7.5740000000000016"/>
  </r>
  <r>
    <x v="3"/>
    <x v="0"/>
    <x v="3"/>
    <x v="1"/>
    <x v="0"/>
    <x v="22"/>
    <s v="MAS"/>
    <x v="6"/>
    <n v="17"/>
    <x v="0"/>
    <n v="12.907"/>
    <n v="12.907"/>
  </r>
  <r>
    <x v="3"/>
    <x v="0"/>
    <x v="3"/>
    <x v="1"/>
    <x v="0"/>
    <x v="22"/>
    <s v="MAS"/>
    <x v="6"/>
    <n v="17"/>
    <x v="1"/>
    <n v="20.548999999999999"/>
    <n v="7.6419999999999995"/>
  </r>
  <r>
    <x v="3"/>
    <x v="0"/>
    <x v="3"/>
    <x v="1"/>
    <x v="0"/>
    <x v="22"/>
    <s v="MAS"/>
    <x v="6"/>
    <n v="17"/>
    <x v="2"/>
    <n v="27.908999999999999"/>
    <n v="7.3599999999999994"/>
  </r>
  <r>
    <x v="3"/>
    <x v="0"/>
    <x v="3"/>
    <x v="1"/>
    <x v="0"/>
    <x v="22"/>
    <s v="MAS"/>
    <x v="6"/>
    <n v="17"/>
    <x v="3"/>
    <n v="35.573"/>
    <n v="7.6640000000000015"/>
  </r>
  <r>
    <x v="3"/>
    <x v="0"/>
    <x v="3"/>
    <x v="1"/>
    <x v="0"/>
    <x v="34"/>
    <s v="CRC"/>
    <x v="6"/>
    <n v="18"/>
    <x v="0"/>
    <n v="13.167"/>
    <n v="13.167"/>
  </r>
  <r>
    <x v="3"/>
    <x v="0"/>
    <x v="3"/>
    <x v="1"/>
    <x v="0"/>
    <x v="34"/>
    <s v="CRC"/>
    <x v="6"/>
    <n v="18"/>
    <x v="1"/>
    <n v="21.100999999999999"/>
    <n v="7.9339999999999993"/>
  </r>
  <r>
    <x v="3"/>
    <x v="0"/>
    <x v="3"/>
    <x v="1"/>
    <x v="0"/>
    <x v="34"/>
    <s v="CRC"/>
    <x v="6"/>
    <n v="18"/>
    <x v="2"/>
    <n v="28.841999999999999"/>
    <n v="7.7409999999999997"/>
  </r>
  <r>
    <x v="3"/>
    <x v="0"/>
    <x v="3"/>
    <x v="1"/>
    <x v="0"/>
    <x v="34"/>
    <s v="CRC"/>
    <x v="6"/>
    <n v="18"/>
    <x v="3"/>
    <n v="36.878999999999998"/>
    <n v="8.036999999999999"/>
  </r>
  <r>
    <x v="3"/>
    <x v="0"/>
    <x v="3"/>
    <x v="1"/>
    <x v="0"/>
    <x v="23"/>
    <s v="MAS"/>
    <x v="6"/>
    <n v="19"/>
    <x v="0"/>
    <n v="13.209"/>
    <n v="13.209"/>
  </r>
  <r>
    <x v="3"/>
    <x v="0"/>
    <x v="3"/>
    <x v="1"/>
    <x v="0"/>
    <x v="23"/>
    <s v="MAS"/>
    <x v="6"/>
    <n v="19"/>
    <x v="1"/>
    <n v="21.257999999999999"/>
    <n v="8.0489999999999995"/>
  </r>
  <r>
    <x v="3"/>
    <x v="0"/>
    <x v="3"/>
    <x v="1"/>
    <x v="0"/>
    <x v="23"/>
    <s v="MAS"/>
    <x v="6"/>
    <n v="19"/>
    <x v="2"/>
    <n v="29.152000000000001"/>
    <n v="7.8940000000000019"/>
  </r>
  <r>
    <x v="3"/>
    <x v="0"/>
    <x v="3"/>
    <x v="1"/>
    <x v="0"/>
    <x v="23"/>
    <s v="MAS"/>
    <x v="6"/>
    <n v="19"/>
    <x v="3"/>
    <n v="37.316000000000003"/>
    <n v="8.1640000000000015"/>
  </r>
  <r>
    <x v="3"/>
    <x v="0"/>
    <x v="3"/>
    <x v="1"/>
    <x v="0"/>
    <x v="49"/>
    <s v="NGR"/>
    <x v="37"/>
    <n v="20"/>
    <x v="0"/>
    <n v="14.391"/>
    <n v="14.391"/>
  </r>
  <r>
    <x v="3"/>
    <x v="0"/>
    <x v="3"/>
    <x v="1"/>
    <x v="0"/>
    <x v="49"/>
    <s v="NGR"/>
    <x v="37"/>
    <n v="20"/>
    <x v="1"/>
    <n v="23.033999999999999"/>
    <n v="8.6429999999999989"/>
  </r>
  <r>
    <x v="3"/>
    <x v="0"/>
    <x v="3"/>
    <x v="1"/>
    <x v="0"/>
    <x v="49"/>
    <s v="NGR"/>
    <x v="37"/>
    <n v="20"/>
    <x v="2"/>
    <n v="31.356999999999999"/>
    <n v="8.3230000000000004"/>
  </r>
  <r>
    <x v="3"/>
    <x v="0"/>
    <x v="3"/>
    <x v="1"/>
    <x v="0"/>
    <x v="49"/>
    <s v="NGR"/>
    <x v="37"/>
    <n v="20"/>
    <x v="3"/>
    <n v="39.941000000000003"/>
    <n v="8.5840000000000032"/>
  </r>
  <r>
    <x v="3"/>
    <x v="0"/>
    <x v="3"/>
    <x v="1"/>
    <x v="0"/>
    <x v="50"/>
    <s v="NGR"/>
    <x v="38"/>
    <n v="21"/>
    <x v="0"/>
    <n v="14.756"/>
    <n v="14.756"/>
  </r>
  <r>
    <x v="3"/>
    <x v="0"/>
    <x v="3"/>
    <x v="1"/>
    <x v="0"/>
    <x v="50"/>
    <s v="NGR"/>
    <x v="38"/>
    <n v="21"/>
    <x v="1"/>
    <n v="23.196000000000002"/>
    <n v="8.4400000000000013"/>
  </r>
  <r>
    <x v="3"/>
    <x v="0"/>
    <x v="3"/>
    <x v="1"/>
    <x v="0"/>
    <x v="50"/>
    <s v="NGR"/>
    <x v="38"/>
    <n v="21"/>
    <x v="2"/>
    <n v="31.501000000000001"/>
    <n v="8.3049999999999997"/>
  </r>
  <r>
    <x v="3"/>
    <x v="0"/>
    <x v="3"/>
    <x v="1"/>
    <x v="0"/>
    <x v="50"/>
    <s v="NGR"/>
    <x v="38"/>
    <n v="21"/>
    <x v="3"/>
    <n v="40.180999999999997"/>
    <n v="8.6799999999999962"/>
  </r>
  <r>
    <x v="3"/>
    <x v="0"/>
    <x v="3"/>
    <x v="1"/>
    <x v="1"/>
    <x v="4"/>
    <s v="COL"/>
    <x v="29"/>
    <n v="1"/>
    <x v="0"/>
    <n v="11.871"/>
    <n v="11.871"/>
  </r>
  <r>
    <x v="3"/>
    <x v="0"/>
    <x v="3"/>
    <x v="1"/>
    <x v="1"/>
    <x v="4"/>
    <s v="COL"/>
    <x v="29"/>
    <n v="1"/>
    <x v="1"/>
    <n v="19.155999999999999"/>
    <n v="7.2849999999999984"/>
  </r>
  <r>
    <x v="3"/>
    <x v="0"/>
    <x v="3"/>
    <x v="1"/>
    <x v="1"/>
    <x v="4"/>
    <s v="COL"/>
    <x v="29"/>
    <n v="1"/>
    <x v="2"/>
    <n v="26.23"/>
    <n v="7.0740000000000016"/>
  </r>
  <r>
    <x v="3"/>
    <x v="0"/>
    <x v="3"/>
    <x v="1"/>
    <x v="1"/>
    <x v="4"/>
    <s v="COL"/>
    <x v="29"/>
    <n v="1"/>
    <x v="3"/>
    <n v="33.472999999999999"/>
    <n v="7.2429999999999986"/>
  </r>
  <r>
    <x v="3"/>
    <x v="0"/>
    <x v="3"/>
    <x v="1"/>
    <x v="1"/>
    <x v="16"/>
    <s v="ITA"/>
    <x v="31"/>
    <n v="2"/>
    <x v="0"/>
    <n v="11.94"/>
    <n v="11.94"/>
  </r>
  <r>
    <x v="3"/>
    <x v="0"/>
    <x v="3"/>
    <x v="1"/>
    <x v="1"/>
    <x v="16"/>
    <s v="ITA"/>
    <x v="31"/>
    <n v="2"/>
    <x v="1"/>
    <n v="19.311"/>
    <n v="7.3710000000000004"/>
  </r>
  <r>
    <x v="3"/>
    <x v="0"/>
    <x v="3"/>
    <x v="1"/>
    <x v="1"/>
    <x v="16"/>
    <s v="ITA"/>
    <x v="31"/>
    <n v="2"/>
    <x v="2"/>
    <n v="26.481000000000002"/>
    <n v="7.1700000000000017"/>
  </r>
  <r>
    <x v="3"/>
    <x v="0"/>
    <x v="3"/>
    <x v="1"/>
    <x v="1"/>
    <x v="16"/>
    <s v="ITA"/>
    <x v="31"/>
    <n v="2"/>
    <x v="3"/>
    <n v="33.850999999999999"/>
    <n v="7.3699999999999974"/>
  </r>
  <r>
    <x v="3"/>
    <x v="0"/>
    <x v="3"/>
    <x v="1"/>
    <x v="1"/>
    <x v="7"/>
    <s v="NED"/>
    <x v="30"/>
    <n v="3"/>
    <x v="0"/>
    <n v="11.722"/>
    <n v="11.722"/>
  </r>
  <r>
    <x v="3"/>
    <x v="0"/>
    <x v="3"/>
    <x v="1"/>
    <x v="1"/>
    <x v="7"/>
    <s v="NED"/>
    <x v="30"/>
    <n v="3"/>
    <x v="1"/>
    <n v="19.111000000000001"/>
    <n v="7.3890000000000011"/>
  </r>
  <r>
    <x v="3"/>
    <x v="0"/>
    <x v="3"/>
    <x v="1"/>
    <x v="1"/>
    <x v="7"/>
    <s v="NED"/>
    <x v="30"/>
    <n v="3"/>
    <x v="2"/>
    <n v="26.364000000000001"/>
    <n v="7.2530000000000001"/>
  </r>
  <r>
    <x v="3"/>
    <x v="0"/>
    <x v="3"/>
    <x v="1"/>
    <x v="1"/>
    <x v="7"/>
    <s v="NED"/>
    <x v="30"/>
    <n v="3"/>
    <x v="3"/>
    <n v="33.872999999999998"/>
    <n v="7.5089999999999968"/>
  </r>
  <r>
    <x v="3"/>
    <x v="0"/>
    <x v="3"/>
    <x v="1"/>
    <x v="1"/>
    <x v="12"/>
    <s v="POL"/>
    <x v="6"/>
    <n v="4"/>
    <x v="0"/>
    <n v="11.702999999999999"/>
    <n v="11.702999999999999"/>
  </r>
  <r>
    <x v="3"/>
    <x v="0"/>
    <x v="3"/>
    <x v="1"/>
    <x v="1"/>
    <x v="12"/>
    <s v="POL"/>
    <x v="6"/>
    <n v="4"/>
    <x v="1"/>
    <n v="19.097999999999999"/>
    <n v="7.3949999999999996"/>
  </r>
  <r>
    <x v="3"/>
    <x v="0"/>
    <x v="3"/>
    <x v="1"/>
    <x v="1"/>
    <x v="12"/>
    <s v="POL"/>
    <x v="6"/>
    <n v="4"/>
    <x v="2"/>
    <n v="26.35"/>
    <n v="7.2520000000000024"/>
  </r>
  <r>
    <x v="3"/>
    <x v="0"/>
    <x v="3"/>
    <x v="1"/>
    <x v="1"/>
    <x v="12"/>
    <s v="POL"/>
    <x v="6"/>
    <n v="4"/>
    <x v="3"/>
    <n v="33.893000000000001"/>
    <n v="7.5429999999999993"/>
  </r>
  <r>
    <x v="3"/>
    <x v="0"/>
    <x v="3"/>
    <x v="1"/>
    <x v="1"/>
    <x v="13"/>
    <s v="POL"/>
    <x v="6"/>
    <n v="5"/>
    <x v="0"/>
    <n v="11.798"/>
    <n v="11.798"/>
  </r>
  <r>
    <x v="3"/>
    <x v="0"/>
    <x v="3"/>
    <x v="1"/>
    <x v="1"/>
    <x v="13"/>
    <s v="POL"/>
    <x v="6"/>
    <n v="5"/>
    <x v="1"/>
    <n v="19.225999999999999"/>
    <n v="7.427999999999999"/>
  </r>
  <r>
    <x v="3"/>
    <x v="0"/>
    <x v="3"/>
    <x v="1"/>
    <x v="1"/>
    <x v="13"/>
    <s v="POL"/>
    <x v="6"/>
    <n v="5"/>
    <x v="2"/>
    <n v="26.449000000000002"/>
    <n v="7.2230000000000025"/>
  </r>
  <r>
    <x v="3"/>
    <x v="0"/>
    <x v="3"/>
    <x v="1"/>
    <x v="1"/>
    <x v="13"/>
    <s v="POL"/>
    <x v="6"/>
    <n v="5"/>
    <x v="3"/>
    <n v="33.924999999999997"/>
    <n v="7.4759999999999955"/>
  </r>
  <r>
    <x v="3"/>
    <x v="0"/>
    <x v="3"/>
    <x v="1"/>
    <x v="1"/>
    <x v="9"/>
    <s v="GER"/>
    <x v="32"/>
    <n v="6"/>
    <x v="0"/>
    <n v="12.007"/>
    <n v="12.007"/>
  </r>
  <r>
    <x v="3"/>
    <x v="0"/>
    <x v="3"/>
    <x v="1"/>
    <x v="1"/>
    <x v="9"/>
    <s v="GER"/>
    <x v="32"/>
    <n v="6"/>
    <x v="1"/>
    <n v="19.53"/>
    <n v="7.5230000000000015"/>
  </r>
  <r>
    <x v="3"/>
    <x v="0"/>
    <x v="3"/>
    <x v="1"/>
    <x v="1"/>
    <x v="9"/>
    <s v="GER"/>
    <x v="32"/>
    <n v="6"/>
    <x v="2"/>
    <n v="26.774999999999999"/>
    <n v="7.2449999999999974"/>
  </r>
  <r>
    <x v="3"/>
    <x v="0"/>
    <x v="3"/>
    <x v="1"/>
    <x v="1"/>
    <x v="9"/>
    <s v="GER"/>
    <x v="32"/>
    <n v="6"/>
    <x v="3"/>
    <n v="34.143999999999998"/>
    <n v="7.3689999999999998"/>
  </r>
  <r>
    <x v="3"/>
    <x v="0"/>
    <x v="3"/>
    <x v="1"/>
    <x v="1"/>
    <x v="38"/>
    <s v="GBR"/>
    <x v="33"/>
    <n v="7"/>
    <x v="0"/>
    <n v="12.073"/>
    <n v="12.073"/>
  </r>
  <r>
    <x v="3"/>
    <x v="0"/>
    <x v="3"/>
    <x v="1"/>
    <x v="1"/>
    <x v="38"/>
    <s v="GBR"/>
    <x v="33"/>
    <n v="7"/>
    <x v="1"/>
    <n v="19.523"/>
    <n v="7.4499999999999993"/>
  </r>
  <r>
    <x v="3"/>
    <x v="0"/>
    <x v="3"/>
    <x v="1"/>
    <x v="1"/>
    <x v="38"/>
    <s v="GBR"/>
    <x v="33"/>
    <n v="7"/>
    <x v="2"/>
    <n v="26.754999999999999"/>
    <n v="7.2319999999999993"/>
  </r>
  <r>
    <x v="3"/>
    <x v="0"/>
    <x v="3"/>
    <x v="1"/>
    <x v="1"/>
    <x v="38"/>
    <s v="GBR"/>
    <x v="33"/>
    <n v="7"/>
    <x v="3"/>
    <n v="34.185000000000002"/>
    <n v="7.4300000000000033"/>
  </r>
  <r>
    <x v="3"/>
    <x v="0"/>
    <x v="3"/>
    <x v="1"/>
    <x v="1"/>
    <x v="10"/>
    <s v="WAL"/>
    <x v="6"/>
    <n v="8"/>
    <x v="0"/>
    <n v="12.364000000000001"/>
    <n v="12.364000000000001"/>
  </r>
  <r>
    <x v="3"/>
    <x v="0"/>
    <x v="3"/>
    <x v="1"/>
    <x v="1"/>
    <x v="10"/>
    <s v="WAL"/>
    <x v="6"/>
    <n v="8"/>
    <x v="1"/>
    <n v="19.835000000000001"/>
    <n v="7.4710000000000001"/>
  </r>
  <r>
    <x v="3"/>
    <x v="0"/>
    <x v="3"/>
    <x v="1"/>
    <x v="1"/>
    <x v="10"/>
    <s v="WAL"/>
    <x v="6"/>
    <n v="8"/>
    <x v="2"/>
    <n v="27.08"/>
    <n v="7.2449999999999974"/>
  </r>
  <r>
    <x v="3"/>
    <x v="0"/>
    <x v="3"/>
    <x v="1"/>
    <x v="1"/>
    <x v="10"/>
    <s v="WAL"/>
    <x v="6"/>
    <n v="8"/>
    <x v="3"/>
    <n v="34.540999999999997"/>
    <n v="7.4609999999999985"/>
  </r>
  <r>
    <x v="4"/>
    <x v="1"/>
    <x v="4"/>
    <x v="0"/>
    <x v="0"/>
    <x v="51"/>
    <s v="RCF"/>
    <x v="6"/>
    <n v="1"/>
    <x v="0"/>
    <n v="11.709"/>
    <n v="11.709"/>
  </r>
  <r>
    <x v="4"/>
    <x v="1"/>
    <x v="4"/>
    <x v="0"/>
    <x v="0"/>
    <x v="51"/>
    <s v="RCF"/>
    <x v="6"/>
    <n v="1"/>
    <x v="1"/>
    <n v="18.977"/>
    <n v="7.2680000000000007"/>
  </r>
  <r>
    <x v="4"/>
    <x v="1"/>
    <x v="4"/>
    <x v="0"/>
    <x v="0"/>
    <x v="51"/>
    <s v="RCF"/>
    <x v="6"/>
    <n v="1"/>
    <x v="2"/>
    <n v="26.01"/>
    <n v="7.0330000000000013"/>
  </r>
  <r>
    <x v="4"/>
    <x v="1"/>
    <x v="4"/>
    <x v="0"/>
    <x v="0"/>
    <x v="51"/>
    <s v="RCF"/>
    <x v="6"/>
    <n v="1"/>
    <x v="3"/>
    <n v="33.183"/>
    <n v="7.1729999999999983"/>
  </r>
  <r>
    <x v="4"/>
    <x v="1"/>
    <x v="4"/>
    <x v="0"/>
    <x v="0"/>
    <x v="8"/>
    <s v="GER"/>
    <x v="39"/>
    <n v="2"/>
    <x v="0"/>
    <n v="12.108000000000001"/>
    <n v="12.108000000000001"/>
  </r>
  <r>
    <x v="4"/>
    <x v="1"/>
    <x v="4"/>
    <x v="0"/>
    <x v="0"/>
    <x v="8"/>
    <s v="GER"/>
    <x v="39"/>
    <n v="2"/>
    <x v="1"/>
    <n v="19.411000000000001"/>
    <n v="7.3030000000000008"/>
  </r>
  <r>
    <x v="4"/>
    <x v="1"/>
    <x v="4"/>
    <x v="0"/>
    <x v="0"/>
    <x v="8"/>
    <s v="GER"/>
    <x v="39"/>
    <n v="2"/>
    <x v="2"/>
    <n v="26.346"/>
    <n v="6.9349999999999987"/>
  </r>
  <r>
    <x v="4"/>
    <x v="1"/>
    <x v="4"/>
    <x v="0"/>
    <x v="0"/>
    <x v="8"/>
    <s v="GER"/>
    <x v="39"/>
    <n v="2"/>
    <x v="3"/>
    <n v="33.357999999999997"/>
    <n v="7.0119999999999969"/>
  </r>
  <r>
    <x v="4"/>
    <x v="1"/>
    <x v="4"/>
    <x v="0"/>
    <x v="0"/>
    <x v="52"/>
    <s v="RCF"/>
    <x v="6"/>
    <n v="3"/>
    <x v="0"/>
    <n v="11.577999999999999"/>
    <n v="11.577999999999999"/>
  </r>
  <r>
    <x v="4"/>
    <x v="1"/>
    <x v="4"/>
    <x v="0"/>
    <x v="0"/>
    <x v="52"/>
    <s v="RCF"/>
    <x v="6"/>
    <n v="3"/>
    <x v="1"/>
    <n v="18.887"/>
    <n v="7.3090000000000011"/>
  </r>
  <r>
    <x v="4"/>
    <x v="1"/>
    <x v="4"/>
    <x v="0"/>
    <x v="0"/>
    <x v="52"/>
    <s v="RCF"/>
    <x v="6"/>
    <n v="3"/>
    <x v="2"/>
    <n v="26.026"/>
    <n v="7.1389999999999993"/>
  </r>
  <r>
    <x v="4"/>
    <x v="1"/>
    <x v="4"/>
    <x v="0"/>
    <x v="0"/>
    <x v="52"/>
    <s v="RCF"/>
    <x v="6"/>
    <n v="3"/>
    <x v="3"/>
    <n v="33.369"/>
    <n v="7.343"/>
  </r>
  <r>
    <x v="4"/>
    <x v="1"/>
    <x v="4"/>
    <x v="0"/>
    <x v="0"/>
    <x v="16"/>
    <s v="ITA"/>
    <x v="40"/>
    <n v="4"/>
    <x v="0"/>
    <n v="11.682"/>
    <n v="11.682"/>
  </r>
  <r>
    <x v="4"/>
    <x v="1"/>
    <x v="4"/>
    <x v="0"/>
    <x v="0"/>
    <x v="16"/>
    <s v="ITA"/>
    <x v="40"/>
    <n v="4"/>
    <x v="1"/>
    <n v="19.033000000000001"/>
    <n v="7.3510000000000009"/>
  </r>
  <r>
    <x v="4"/>
    <x v="1"/>
    <x v="4"/>
    <x v="0"/>
    <x v="0"/>
    <x v="16"/>
    <s v="ITA"/>
    <x v="40"/>
    <n v="4"/>
    <x v="2"/>
    <n v="26.13"/>
    <n v="7.0969999999999978"/>
  </r>
  <r>
    <x v="4"/>
    <x v="1"/>
    <x v="4"/>
    <x v="0"/>
    <x v="0"/>
    <x v="16"/>
    <s v="ITA"/>
    <x v="40"/>
    <n v="4"/>
    <x v="3"/>
    <n v="33.374000000000002"/>
    <n v="7.2440000000000033"/>
  </r>
  <r>
    <x v="4"/>
    <x v="1"/>
    <x v="4"/>
    <x v="0"/>
    <x v="0"/>
    <x v="9"/>
    <s v="GER"/>
    <x v="39"/>
    <n v="5"/>
    <x v="0"/>
    <n v="11.878"/>
    <n v="11.878"/>
  </r>
  <r>
    <x v="4"/>
    <x v="1"/>
    <x v="4"/>
    <x v="0"/>
    <x v="0"/>
    <x v="9"/>
    <s v="GER"/>
    <x v="39"/>
    <n v="5"/>
    <x v="1"/>
    <n v="19.231999999999999"/>
    <n v="7.3539999999999992"/>
  </r>
  <r>
    <x v="4"/>
    <x v="1"/>
    <x v="4"/>
    <x v="0"/>
    <x v="0"/>
    <x v="9"/>
    <s v="GER"/>
    <x v="39"/>
    <n v="5"/>
    <x v="2"/>
    <n v="26.271999999999998"/>
    <n v="7.0399999999999991"/>
  </r>
  <r>
    <x v="4"/>
    <x v="1"/>
    <x v="4"/>
    <x v="0"/>
    <x v="0"/>
    <x v="9"/>
    <s v="GER"/>
    <x v="39"/>
    <n v="5"/>
    <x v="3"/>
    <n v="33.438000000000002"/>
    <n v="7.1660000000000039"/>
  </r>
  <r>
    <x v="4"/>
    <x v="1"/>
    <x v="4"/>
    <x v="0"/>
    <x v="0"/>
    <x v="4"/>
    <s v="COL"/>
    <x v="41"/>
    <n v="6"/>
    <x v="0"/>
    <n v="11.930999999999999"/>
    <n v="11.930999999999999"/>
  </r>
  <r>
    <x v="4"/>
    <x v="1"/>
    <x v="4"/>
    <x v="0"/>
    <x v="0"/>
    <x v="4"/>
    <s v="COL"/>
    <x v="41"/>
    <n v="6"/>
    <x v="1"/>
    <n v="19.234999999999999"/>
    <n v="7.3040000000000003"/>
  </r>
  <r>
    <x v="4"/>
    <x v="1"/>
    <x v="4"/>
    <x v="0"/>
    <x v="0"/>
    <x v="4"/>
    <s v="COL"/>
    <x v="41"/>
    <n v="6"/>
    <x v="2"/>
    <n v="26.300999999999998"/>
    <n v="7.0659999999999989"/>
  </r>
  <r>
    <x v="4"/>
    <x v="1"/>
    <x v="4"/>
    <x v="0"/>
    <x v="0"/>
    <x v="4"/>
    <s v="COL"/>
    <x v="41"/>
    <n v="6"/>
    <x v="3"/>
    <n v="33.552"/>
    <n v="7.2510000000000012"/>
  </r>
  <r>
    <x v="4"/>
    <x v="1"/>
    <x v="4"/>
    <x v="0"/>
    <x v="0"/>
    <x v="53"/>
    <s v="RCF"/>
    <x v="6"/>
    <n v="7"/>
    <x v="0"/>
    <n v="11.651999999999999"/>
    <n v="11.651999999999999"/>
  </r>
  <r>
    <x v="4"/>
    <x v="1"/>
    <x v="4"/>
    <x v="0"/>
    <x v="0"/>
    <x v="53"/>
    <s v="RCF"/>
    <x v="6"/>
    <n v="7"/>
    <x v="1"/>
    <n v="19.059999999999999"/>
    <n v="7.4079999999999995"/>
  </r>
  <r>
    <x v="4"/>
    <x v="1"/>
    <x v="4"/>
    <x v="0"/>
    <x v="0"/>
    <x v="53"/>
    <s v="RCF"/>
    <x v="6"/>
    <n v="7"/>
    <x v="2"/>
    <n v="26.298999999999999"/>
    <n v="7.2390000000000008"/>
  </r>
  <r>
    <x v="4"/>
    <x v="1"/>
    <x v="4"/>
    <x v="0"/>
    <x v="0"/>
    <x v="53"/>
    <s v="RCF"/>
    <x v="6"/>
    <n v="7"/>
    <x v="3"/>
    <n v="33.659999999999997"/>
    <n v="7.3609999999999971"/>
  </r>
  <r>
    <x v="4"/>
    <x v="1"/>
    <x v="4"/>
    <x v="0"/>
    <x v="0"/>
    <x v="54"/>
    <s v="GER"/>
    <x v="42"/>
    <n v="8"/>
    <x v="0"/>
    <n v="12.353999999999999"/>
    <n v="12.353999999999999"/>
  </r>
  <r>
    <x v="4"/>
    <x v="1"/>
    <x v="4"/>
    <x v="0"/>
    <x v="0"/>
    <x v="54"/>
    <s v="GER"/>
    <x v="42"/>
    <n v="8"/>
    <x v="1"/>
    <n v="19.898"/>
    <n v="7.5440000000000005"/>
  </r>
  <r>
    <x v="4"/>
    <x v="1"/>
    <x v="4"/>
    <x v="0"/>
    <x v="0"/>
    <x v="54"/>
    <s v="GER"/>
    <x v="42"/>
    <n v="8"/>
    <x v="2"/>
    <n v="27.213999999999999"/>
    <n v="7.3159999999999989"/>
  </r>
  <r>
    <x v="4"/>
    <x v="1"/>
    <x v="4"/>
    <x v="0"/>
    <x v="0"/>
    <x v="54"/>
    <s v="GER"/>
    <x v="42"/>
    <n v="8"/>
    <x v="3"/>
    <n v="34.673999999999999"/>
    <n v="7.4600000000000009"/>
  </r>
  <r>
    <x v="4"/>
    <x v="1"/>
    <x v="4"/>
    <x v="0"/>
    <x v="0"/>
    <x v="12"/>
    <s v="POL"/>
    <x v="6"/>
    <n v="9"/>
    <x v="0"/>
    <n v="12.051"/>
    <n v="12.051"/>
  </r>
  <r>
    <x v="4"/>
    <x v="1"/>
    <x v="4"/>
    <x v="0"/>
    <x v="0"/>
    <x v="12"/>
    <s v="POL"/>
    <x v="6"/>
    <n v="9"/>
    <x v="1"/>
    <n v="19.677"/>
    <n v="7.6259999999999994"/>
  </r>
  <r>
    <x v="4"/>
    <x v="1"/>
    <x v="4"/>
    <x v="0"/>
    <x v="0"/>
    <x v="12"/>
    <s v="POL"/>
    <x v="6"/>
    <n v="9"/>
    <x v="2"/>
    <n v="27.134"/>
    <n v="7.4570000000000007"/>
  </r>
  <r>
    <x v="4"/>
    <x v="1"/>
    <x v="4"/>
    <x v="0"/>
    <x v="0"/>
    <x v="12"/>
    <s v="POL"/>
    <x v="6"/>
    <n v="9"/>
    <x v="3"/>
    <n v="34.832000000000001"/>
    <n v="7.6980000000000004"/>
  </r>
  <r>
    <x v="4"/>
    <x v="1"/>
    <x v="4"/>
    <x v="0"/>
    <x v="0"/>
    <x v="19"/>
    <s v="ESP"/>
    <x v="43"/>
    <n v="10"/>
    <x v="0"/>
    <n v="12.807"/>
    <n v="12.807"/>
  </r>
  <r>
    <x v="4"/>
    <x v="1"/>
    <x v="4"/>
    <x v="0"/>
    <x v="0"/>
    <x v="19"/>
    <s v="ESP"/>
    <x v="43"/>
    <n v="10"/>
    <x v="1"/>
    <n v="20.43"/>
    <n v="7.6229999999999993"/>
  </r>
  <r>
    <x v="4"/>
    <x v="1"/>
    <x v="4"/>
    <x v="0"/>
    <x v="0"/>
    <x v="19"/>
    <s v="ESP"/>
    <x v="43"/>
    <n v="10"/>
    <x v="2"/>
    <n v="27.792000000000002"/>
    <n v="7.3620000000000019"/>
  </r>
  <r>
    <x v="4"/>
    <x v="1"/>
    <x v="4"/>
    <x v="0"/>
    <x v="0"/>
    <x v="19"/>
    <s v="ESP"/>
    <x v="43"/>
    <n v="10"/>
    <x v="3"/>
    <n v="35.337000000000003"/>
    <n v="7.5450000000000017"/>
  </r>
  <r>
    <x v="4"/>
    <x v="1"/>
    <x v="4"/>
    <x v="0"/>
    <x v="0"/>
    <x v="55"/>
    <s v="UKR"/>
    <x v="6"/>
    <n v="11"/>
    <x v="0"/>
    <n v="12.478"/>
    <n v="12.478"/>
  </r>
  <r>
    <x v="4"/>
    <x v="1"/>
    <x v="4"/>
    <x v="0"/>
    <x v="0"/>
    <x v="55"/>
    <s v="UKR"/>
    <x v="6"/>
    <n v="11"/>
    <x v="1"/>
    <n v="20.076000000000001"/>
    <n v="7.5980000000000008"/>
  </r>
  <r>
    <x v="4"/>
    <x v="1"/>
    <x v="4"/>
    <x v="0"/>
    <x v="0"/>
    <x v="55"/>
    <s v="UKR"/>
    <x v="6"/>
    <n v="11"/>
    <x v="2"/>
    <n v="27.623000000000001"/>
    <n v="7.5470000000000006"/>
  </r>
  <r>
    <x v="4"/>
    <x v="1"/>
    <x v="4"/>
    <x v="0"/>
    <x v="0"/>
    <x v="55"/>
    <s v="UKR"/>
    <x v="6"/>
    <n v="11"/>
    <x v="3"/>
    <n v="35.575000000000003"/>
    <n v="7.9520000000000017"/>
  </r>
  <r>
    <x v="4"/>
    <x v="1"/>
    <x v="4"/>
    <x v="0"/>
    <x v="0"/>
    <x v="56"/>
    <s v="CZE"/>
    <x v="44"/>
    <n v="12"/>
    <x v="0"/>
    <n v="12.456"/>
    <n v="12.456"/>
  </r>
  <r>
    <x v="4"/>
    <x v="1"/>
    <x v="4"/>
    <x v="0"/>
    <x v="0"/>
    <x v="56"/>
    <s v="CZE"/>
    <x v="44"/>
    <n v="12"/>
    <x v="1"/>
    <n v="20.175999999999998"/>
    <n v="7.7199999999999989"/>
  </r>
  <r>
    <x v="4"/>
    <x v="1"/>
    <x v="4"/>
    <x v="0"/>
    <x v="0"/>
    <x v="56"/>
    <s v="CZE"/>
    <x v="44"/>
    <n v="12"/>
    <x v="2"/>
    <n v="27.783000000000001"/>
    <n v="7.6070000000000029"/>
  </r>
  <r>
    <x v="4"/>
    <x v="1"/>
    <x v="4"/>
    <x v="0"/>
    <x v="0"/>
    <x v="56"/>
    <s v="CZE"/>
    <x v="44"/>
    <n v="12"/>
    <x v="3"/>
    <n v="35.661999999999999"/>
    <n v="7.8789999999999978"/>
  </r>
  <r>
    <x v="4"/>
    <x v="1"/>
    <x v="4"/>
    <x v="0"/>
    <x v="0"/>
    <x v="48"/>
    <s v="COL"/>
    <x v="45"/>
    <n v="13"/>
    <x v="0"/>
    <n v="12.897"/>
    <n v="12.897"/>
  </r>
  <r>
    <x v="4"/>
    <x v="1"/>
    <x v="4"/>
    <x v="0"/>
    <x v="0"/>
    <x v="48"/>
    <s v="COL"/>
    <x v="45"/>
    <n v="13"/>
    <x v="1"/>
    <n v="20.815000000000001"/>
    <n v="7.918000000000001"/>
  </r>
  <r>
    <x v="4"/>
    <x v="1"/>
    <x v="4"/>
    <x v="0"/>
    <x v="0"/>
    <x v="48"/>
    <s v="COL"/>
    <x v="45"/>
    <n v="13"/>
    <x v="2"/>
    <n v="28.46"/>
    <n v="7.6449999999999996"/>
  </r>
  <r>
    <x v="4"/>
    <x v="1"/>
    <x v="4"/>
    <x v="0"/>
    <x v="0"/>
    <x v="48"/>
    <s v="COL"/>
    <x v="45"/>
    <n v="13"/>
    <x v="3"/>
    <n v="36.29"/>
    <n v="7.8299999999999983"/>
  </r>
  <r>
    <x v="4"/>
    <x v="1"/>
    <x v="4"/>
    <x v="0"/>
    <x v="0"/>
    <x v="57"/>
    <s v="NGR"/>
    <x v="46"/>
    <n v="14"/>
    <x v="0"/>
    <n v="14.183"/>
    <n v="14.183"/>
  </r>
  <r>
    <x v="4"/>
    <x v="1"/>
    <x v="4"/>
    <x v="0"/>
    <x v="0"/>
    <x v="57"/>
    <s v="NGR"/>
    <x v="46"/>
    <n v="14"/>
    <x v="1"/>
    <n v="22.509"/>
    <n v="8.3260000000000005"/>
  </r>
  <r>
    <x v="4"/>
    <x v="1"/>
    <x v="4"/>
    <x v="0"/>
    <x v="0"/>
    <x v="57"/>
    <s v="NGR"/>
    <x v="46"/>
    <n v="14"/>
    <x v="2"/>
    <n v="30.518999999999998"/>
    <n v="8.009999999999998"/>
  </r>
  <r>
    <x v="4"/>
    <x v="1"/>
    <x v="4"/>
    <x v="0"/>
    <x v="0"/>
    <x v="57"/>
    <s v="NGR"/>
    <x v="46"/>
    <n v="14"/>
    <x v="3"/>
    <n v="38.779000000000003"/>
    <n v="8.2600000000000051"/>
  </r>
  <r>
    <x v="4"/>
    <x v="1"/>
    <x v="4"/>
    <x v="0"/>
    <x v="1"/>
    <x v="8"/>
    <s v="GER"/>
    <x v="39"/>
    <n v="1"/>
    <x v="0"/>
    <n v="11.901"/>
    <n v="11.901"/>
  </r>
  <r>
    <x v="4"/>
    <x v="1"/>
    <x v="4"/>
    <x v="0"/>
    <x v="1"/>
    <x v="8"/>
    <s v="GER"/>
    <x v="39"/>
    <n v="1"/>
    <x v="1"/>
    <n v="19.059000000000001"/>
    <n v="7.1580000000000013"/>
  </r>
  <r>
    <x v="4"/>
    <x v="1"/>
    <x v="4"/>
    <x v="0"/>
    <x v="1"/>
    <x v="8"/>
    <s v="GER"/>
    <x v="39"/>
    <n v="1"/>
    <x v="2"/>
    <n v="26.018000000000001"/>
    <n v="6.9589999999999996"/>
  </r>
  <r>
    <x v="4"/>
    <x v="1"/>
    <x v="4"/>
    <x v="0"/>
    <x v="1"/>
    <x v="8"/>
    <s v="GER"/>
    <x v="39"/>
    <n v="1"/>
    <x v="3"/>
    <n v="33.057000000000002"/>
    <n v="7.0390000000000015"/>
  </r>
  <r>
    <x v="4"/>
    <x v="1"/>
    <x v="4"/>
    <x v="0"/>
    <x v="1"/>
    <x v="51"/>
    <s v="RCF"/>
    <x v="6"/>
    <n v="2"/>
    <x v="0"/>
    <n v="11.683"/>
    <n v="11.683"/>
  </r>
  <r>
    <x v="4"/>
    <x v="1"/>
    <x v="4"/>
    <x v="0"/>
    <x v="1"/>
    <x v="51"/>
    <s v="RCF"/>
    <x v="6"/>
    <n v="2"/>
    <x v="1"/>
    <n v="18.986000000000001"/>
    <n v="7.3030000000000008"/>
  </r>
  <r>
    <x v="4"/>
    <x v="1"/>
    <x v="4"/>
    <x v="0"/>
    <x v="1"/>
    <x v="51"/>
    <s v="RCF"/>
    <x v="6"/>
    <n v="2"/>
    <x v="2"/>
    <n v="26.018999999999998"/>
    <n v="7.0329999999999977"/>
  </r>
  <r>
    <x v="4"/>
    <x v="1"/>
    <x v="4"/>
    <x v="0"/>
    <x v="1"/>
    <x v="51"/>
    <s v="RCF"/>
    <x v="6"/>
    <n v="2"/>
    <x v="3"/>
    <n v="33.162999999999997"/>
    <n v="7.1439999999999984"/>
  </r>
  <r>
    <x v="4"/>
    <x v="1"/>
    <x v="4"/>
    <x v="0"/>
    <x v="1"/>
    <x v="52"/>
    <s v="RCF"/>
    <x v="6"/>
    <n v="3"/>
    <x v="0"/>
    <n v="11.448"/>
    <n v="11.448"/>
  </r>
  <r>
    <x v="4"/>
    <x v="1"/>
    <x v="4"/>
    <x v="0"/>
    <x v="1"/>
    <x v="52"/>
    <s v="RCF"/>
    <x v="6"/>
    <n v="3"/>
    <x v="1"/>
    <n v="18.716999999999999"/>
    <n v="7.2689999999999984"/>
  </r>
  <r>
    <x v="4"/>
    <x v="1"/>
    <x v="4"/>
    <x v="0"/>
    <x v="1"/>
    <x v="52"/>
    <s v="RCF"/>
    <x v="6"/>
    <n v="3"/>
    <x v="2"/>
    <n v="25.814"/>
    <n v="7.0970000000000013"/>
  </r>
  <r>
    <x v="4"/>
    <x v="1"/>
    <x v="4"/>
    <x v="0"/>
    <x v="1"/>
    <x v="52"/>
    <s v="RCF"/>
    <x v="6"/>
    <n v="3"/>
    <x v="3"/>
    <n v="33.164000000000001"/>
    <n v="7.3500000000000014"/>
  </r>
  <r>
    <x v="4"/>
    <x v="1"/>
    <x v="4"/>
    <x v="0"/>
    <x v="1"/>
    <x v="9"/>
    <s v="GER"/>
    <x v="39"/>
    <n v="4"/>
    <x v="0"/>
    <n v="11.657"/>
    <n v="11.657"/>
  </r>
  <r>
    <x v="4"/>
    <x v="1"/>
    <x v="4"/>
    <x v="0"/>
    <x v="1"/>
    <x v="9"/>
    <s v="GER"/>
    <x v="39"/>
    <n v="4"/>
    <x v="1"/>
    <n v="18.936"/>
    <n v="7.2789999999999999"/>
  </r>
  <r>
    <x v="4"/>
    <x v="1"/>
    <x v="4"/>
    <x v="0"/>
    <x v="1"/>
    <x v="9"/>
    <s v="GER"/>
    <x v="39"/>
    <n v="4"/>
    <x v="2"/>
    <n v="25.981000000000002"/>
    <n v="7.0450000000000017"/>
  </r>
  <r>
    <x v="4"/>
    <x v="1"/>
    <x v="4"/>
    <x v="0"/>
    <x v="1"/>
    <x v="9"/>
    <s v="GER"/>
    <x v="39"/>
    <n v="4"/>
    <x v="3"/>
    <n v="33.177"/>
    <n v="7.195999999999998"/>
  </r>
  <r>
    <x v="4"/>
    <x v="1"/>
    <x v="4"/>
    <x v="0"/>
    <x v="1"/>
    <x v="16"/>
    <s v="ITA"/>
    <x v="40"/>
    <n v="5"/>
    <x v="0"/>
    <n v="11.635999999999999"/>
    <n v="11.635999999999999"/>
  </r>
  <r>
    <x v="4"/>
    <x v="1"/>
    <x v="4"/>
    <x v="0"/>
    <x v="1"/>
    <x v="16"/>
    <s v="ITA"/>
    <x v="40"/>
    <n v="5"/>
    <x v="1"/>
    <n v="18.952000000000002"/>
    <n v="7.3160000000000025"/>
  </r>
  <r>
    <x v="4"/>
    <x v="1"/>
    <x v="4"/>
    <x v="0"/>
    <x v="1"/>
    <x v="16"/>
    <s v="ITA"/>
    <x v="40"/>
    <n v="5"/>
    <x v="2"/>
    <n v="26.059000000000001"/>
    <n v="7.1069999999999993"/>
  </r>
  <r>
    <x v="4"/>
    <x v="1"/>
    <x v="4"/>
    <x v="0"/>
    <x v="1"/>
    <x v="16"/>
    <s v="ITA"/>
    <x v="40"/>
    <n v="5"/>
    <x v="3"/>
    <n v="33.299999999999997"/>
    <n v="7.2409999999999961"/>
  </r>
  <r>
    <x v="4"/>
    <x v="1"/>
    <x v="4"/>
    <x v="0"/>
    <x v="1"/>
    <x v="53"/>
    <s v="RCF"/>
    <x v="6"/>
    <n v="6"/>
    <x v="0"/>
    <n v="11.467000000000001"/>
    <n v="11.467000000000001"/>
  </r>
  <r>
    <x v="4"/>
    <x v="1"/>
    <x v="4"/>
    <x v="0"/>
    <x v="1"/>
    <x v="53"/>
    <s v="RCF"/>
    <x v="6"/>
    <n v="6"/>
    <x v="1"/>
    <n v="18.806999999999999"/>
    <n v="7.3399999999999981"/>
  </r>
  <r>
    <x v="4"/>
    <x v="1"/>
    <x v="4"/>
    <x v="0"/>
    <x v="1"/>
    <x v="53"/>
    <s v="RCF"/>
    <x v="6"/>
    <n v="6"/>
    <x v="2"/>
    <n v="26.004000000000001"/>
    <n v="7.1970000000000027"/>
  </r>
  <r>
    <x v="4"/>
    <x v="1"/>
    <x v="4"/>
    <x v="0"/>
    <x v="1"/>
    <x v="53"/>
    <s v="RCF"/>
    <x v="6"/>
    <n v="6"/>
    <x v="3"/>
    <n v="33.337000000000003"/>
    <n v="7.333000000000002"/>
  </r>
  <r>
    <x v="4"/>
    <x v="1"/>
    <x v="4"/>
    <x v="0"/>
    <x v="1"/>
    <x v="4"/>
    <s v="COL"/>
    <x v="41"/>
    <n v="7"/>
    <x v="0"/>
    <n v="11.952999999999999"/>
    <n v="11.952999999999999"/>
  </r>
  <r>
    <x v="4"/>
    <x v="1"/>
    <x v="4"/>
    <x v="0"/>
    <x v="1"/>
    <x v="4"/>
    <s v="COL"/>
    <x v="41"/>
    <n v="7"/>
    <x v="1"/>
    <n v="19.247"/>
    <n v="7.2940000000000005"/>
  </r>
  <r>
    <x v="4"/>
    <x v="1"/>
    <x v="4"/>
    <x v="0"/>
    <x v="1"/>
    <x v="4"/>
    <s v="COL"/>
    <x v="41"/>
    <n v="7"/>
    <x v="2"/>
    <n v="26.297999999999998"/>
    <n v="7.0509999999999984"/>
  </r>
  <r>
    <x v="4"/>
    <x v="1"/>
    <x v="4"/>
    <x v="0"/>
    <x v="1"/>
    <x v="4"/>
    <s v="COL"/>
    <x v="41"/>
    <n v="7"/>
    <x v="3"/>
    <n v="33.545999999999999"/>
    <n v="7.2480000000000011"/>
  </r>
  <r>
    <x v="4"/>
    <x v="1"/>
    <x v="4"/>
    <x v="0"/>
    <x v="1"/>
    <x v="54"/>
    <s v="GER"/>
    <x v="42"/>
    <n v="8"/>
    <x v="0"/>
    <n v="12.365"/>
    <n v="12.365"/>
  </r>
  <r>
    <x v="4"/>
    <x v="1"/>
    <x v="4"/>
    <x v="0"/>
    <x v="1"/>
    <x v="54"/>
    <s v="GER"/>
    <x v="42"/>
    <n v="8"/>
    <x v="1"/>
    <n v="19.963000000000001"/>
    <n v="7.5980000000000008"/>
  </r>
  <r>
    <x v="4"/>
    <x v="1"/>
    <x v="4"/>
    <x v="0"/>
    <x v="1"/>
    <x v="54"/>
    <s v="GER"/>
    <x v="42"/>
    <n v="8"/>
    <x v="2"/>
    <n v="27.294"/>
    <n v="7.3309999999999995"/>
  </r>
  <r>
    <x v="4"/>
    <x v="1"/>
    <x v="4"/>
    <x v="0"/>
    <x v="1"/>
    <x v="54"/>
    <s v="GER"/>
    <x v="42"/>
    <n v="8"/>
    <x v="3"/>
    <n v="34.814"/>
    <n v="7.52"/>
  </r>
  <r>
    <x v="1"/>
    <x v="1"/>
    <x v="5"/>
    <x v="1"/>
    <x v="0"/>
    <x v="4"/>
    <s v="COL"/>
    <x v="47"/>
    <n v="1"/>
    <x v="0"/>
    <n v="11.837"/>
    <n v="11.837"/>
  </r>
  <r>
    <x v="1"/>
    <x v="1"/>
    <x v="5"/>
    <x v="1"/>
    <x v="0"/>
    <x v="4"/>
    <s v="COL"/>
    <x v="47"/>
    <n v="1"/>
    <x v="1"/>
    <n v="19.105"/>
    <n v="7.2680000000000007"/>
  </r>
  <r>
    <x v="1"/>
    <x v="1"/>
    <x v="5"/>
    <x v="1"/>
    <x v="0"/>
    <x v="4"/>
    <s v="COL"/>
    <x v="47"/>
    <n v="1"/>
    <x v="2"/>
    <n v="26.024999999999999"/>
    <n v="6.9199999999999982"/>
  </r>
  <r>
    <x v="1"/>
    <x v="1"/>
    <x v="5"/>
    <x v="1"/>
    <x v="0"/>
    <x v="4"/>
    <s v="COL"/>
    <x v="47"/>
    <n v="1"/>
    <x v="3"/>
    <n v="33.119999999999997"/>
    <n v="7.0949999999999989"/>
  </r>
  <r>
    <x v="1"/>
    <x v="1"/>
    <x v="5"/>
    <x v="1"/>
    <x v="0"/>
    <x v="58"/>
    <s v="FRA"/>
    <x v="48"/>
    <n v="2"/>
    <x v="0"/>
    <n v="12.298"/>
    <n v="12.298"/>
  </r>
  <r>
    <x v="1"/>
    <x v="1"/>
    <x v="5"/>
    <x v="1"/>
    <x v="0"/>
    <x v="58"/>
    <s v="FRA"/>
    <x v="48"/>
    <n v="2"/>
    <x v="1"/>
    <n v="19.760999999999999"/>
    <n v="7.4629999999999992"/>
  </r>
  <r>
    <x v="1"/>
    <x v="1"/>
    <x v="5"/>
    <x v="1"/>
    <x v="0"/>
    <x v="58"/>
    <s v="FRA"/>
    <x v="48"/>
    <n v="2"/>
    <x v="2"/>
    <n v="26.956"/>
    <n v="7.1950000000000003"/>
  </r>
  <r>
    <x v="1"/>
    <x v="1"/>
    <x v="5"/>
    <x v="1"/>
    <x v="0"/>
    <x v="58"/>
    <s v="FRA"/>
    <x v="48"/>
    <n v="2"/>
    <x v="3"/>
    <n v="34.235999999999997"/>
    <n v="7.2799999999999976"/>
  </r>
  <r>
    <x v="1"/>
    <x v="1"/>
    <x v="5"/>
    <x v="1"/>
    <x v="0"/>
    <x v="48"/>
    <s v="COL"/>
    <x v="49"/>
    <n v="3"/>
    <x v="0"/>
    <n v="12.682"/>
    <n v="12.682"/>
  </r>
  <r>
    <x v="1"/>
    <x v="1"/>
    <x v="5"/>
    <x v="1"/>
    <x v="0"/>
    <x v="48"/>
    <s v="COL"/>
    <x v="49"/>
    <n v="3"/>
    <x v="1"/>
    <n v="20.292999999999999"/>
    <n v="7.6109999999999989"/>
  </r>
  <r>
    <x v="1"/>
    <x v="1"/>
    <x v="5"/>
    <x v="1"/>
    <x v="0"/>
    <x v="48"/>
    <s v="COL"/>
    <x v="49"/>
    <n v="3"/>
    <x v="2"/>
    <n v="27.588000000000001"/>
    <n v="7.2950000000000017"/>
  </r>
  <r>
    <x v="1"/>
    <x v="1"/>
    <x v="5"/>
    <x v="1"/>
    <x v="0"/>
    <x v="48"/>
    <s v="COL"/>
    <x v="49"/>
    <n v="3"/>
    <x v="3"/>
    <n v="34.966000000000001"/>
    <n v="7.3780000000000001"/>
  </r>
  <r>
    <x v="1"/>
    <x v="1"/>
    <x v="5"/>
    <x v="1"/>
    <x v="0"/>
    <x v="21"/>
    <s v="MAS"/>
    <x v="50"/>
    <n v="4"/>
    <x v="0"/>
    <n v="12.955"/>
    <n v="12.955"/>
  </r>
  <r>
    <x v="1"/>
    <x v="1"/>
    <x v="5"/>
    <x v="1"/>
    <x v="0"/>
    <x v="21"/>
    <s v="MAS"/>
    <x v="50"/>
    <n v="4"/>
    <x v="1"/>
    <n v="20.465"/>
    <n v="7.51"/>
  </r>
  <r>
    <x v="1"/>
    <x v="1"/>
    <x v="5"/>
    <x v="1"/>
    <x v="0"/>
    <x v="21"/>
    <s v="MAS"/>
    <x v="50"/>
    <n v="4"/>
    <x v="2"/>
    <n v="27.756"/>
    <n v="7.2910000000000004"/>
  </r>
  <r>
    <x v="1"/>
    <x v="1"/>
    <x v="5"/>
    <x v="1"/>
    <x v="0"/>
    <x v="21"/>
    <s v="MAS"/>
    <x v="50"/>
    <n v="4"/>
    <x v="3"/>
    <n v="35.08"/>
    <n v="7.3239999999999981"/>
  </r>
  <r>
    <x v="1"/>
    <x v="1"/>
    <x v="5"/>
    <x v="1"/>
    <x v="0"/>
    <x v="56"/>
    <s v="CZE"/>
    <x v="51"/>
    <n v="5"/>
    <x v="0"/>
    <n v="12.577999999999999"/>
    <n v="12.577999999999999"/>
  </r>
  <r>
    <x v="1"/>
    <x v="1"/>
    <x v="5"/>
    <x v="1"/>
    <x v="0"/>
    <x v="56"/>
    <s v="CZE"/>
    <x v="51"/>
    <n v="5"/>
    <x v="1"/>
    <n v="20.216999999999999"/>
    <n v="7.6389999999999993"/>
  </r>
  <r>
    <x v="1"/>
    <x v="1"/>
    <x v="5"/>
    <x v="1"/>
    <x v="0"/>
    <x v="56"/>
    <s v="CZE"/>
    <x v="51"/>
    <n v="5"/>
    <x v="2"/>
    <n v="27.725000000000001"/>
    <n v="7.5080000000000027"/>
  </r>
  <r>
    <x v="1"/>
    <x v="1"/>
    <x v="5"/>
    <x v="1"/>
    <x v="0"/>
    <x v="56"/>
    <s v="CZE"/>
    <x v="51"/>
    <n v="5"/>
    <x v="3"/>
    <n v="35.445999999999998"/>
    <n v="7.7209999999999965"/>
  </r>
  <r>
    <x v="1"/>
    <x v="1"/>
    <x v="5"/>
    <x v="1"/>
    <x v="0"/>
    <x v="42"/>
    <s v="POL"/>
    <x v="6"/>
    <n v="6"/>
    <x v="0"/>
    <n v="12.747999999999999"/>
    <n v="12.747999999999999"/>
  </r>
  <r>
    <x v="1"/>
    <x v="1"/>
    <x v="5"/>
    <x v="1"/>
    <x v="0"/>
    <x v="42"/>
    <s v="POL"/>
    <x v="6"/>
    <n v="6"/>
    <x v="1"/>
    <n v="20.547999999999998"/>
    <n v="7.7999999999999989"/>
  </r>
  <r>
    <x v="1"/>
    <x v="1"/>
    <x v="5"/>
    <x v="1"/>
    <x v="0"/>
    <x v="42"/>
    <s v="POL"/>
    <x v="6"/>
    <n v="6"/>
    <x v="2"/>
    <n v="28.039000000000001"/>
    <n v="7.4910000000000032"/>
  </r>
  <r>
    <x v="1"/>
    <x v="1"/>
    <x v="5"/>
    <x v="1"/>
    <x v="0"/>
    <x v="42"/>
    <s v="POL"/>
    <x v="6"/>
    <n v="6"/>
    <x v="3"/>
    <n v="35.648000000000003"/>
    <n v="7.6090000000000018"/>
  </r>
  <r>
    <x v="1"/>
    <x v="1"/>
    <x v="5"/>
    <x v="1"/>
    <x v="0"/>
    <x v="59"/>
    <s v="MAS"/>
    <x v="6"/>
    <n v="7"/>
    <x v="0"/>
    <n v="13.528"/>
    <n v="13.528"/>
  </r>
  <r>
    <x v="1"/>
    <x v="1"/>
    <x v="5"/>
    <x v="1"/>
    <x v="0"/>
    <x v="59"/>
    <s v="MAS"/>
    <x v="6"/>
    <n v="7"/>
    <x v="1"/>
    <n v="21.545000000000002"/>
    <n v="8.0170000000000012"/>
  </r>
  <r>
    <x v="1"/>
    <x v="1"/>
    <x v="5"/>
    <x v="1"/>
    <x v="0"/>
    <x v="59"/>
    <s v="MAS"/>
    <x v="6"/>
    <n v="7"/>
    <x v="2"/>
    <n v="29.17"/>
    <n v="7.625"/>
  </r>
  <r>
    <x v="1"/>
    <x v="1"/>
    <x v="5"/>
    <x v="1"/>
    <x v="0"/>
    <x v="59"/>
    <s v="MAS"/>
    <x v="6"/>
    <n v="7"/>
    <x v="3"/>
    <n v="36.917999999999999"/>
    <n v="7.7479999999999976"/>
  </r>
  <r>
    <x v="1"/>
    <x v="1"/>
    <x v="5"/>
    <x v="1"/>
    <x v="0"/>
    <x v="34"/>
    <s v="CRC"/>
    <x v="6"/>
    <n v="8"/>
    <x v="0"/>
    <n v="13.381"/>
    <n v="13.381"/>
  </r>
  <r>
    <x v="1"/>
    <x v="1"/>
    <x v="5"/>
    <x v="1"/>
    <x v="0"/>
    <x v="34"/>
    <s v="CRC"/>
    <x v="6"/>
    <n v="8"/>
    <x v="1"/>
    <n v="21.361999999999998"/>
    <n v="7.9809999999999981"/>
  </r>
  <r>
    <x v="1"/>
    <x v="1"/>
    <x v="5"/>
    <x v="1"/>
    <x v="0"/>
    <x v="34"/>
    <s v="CRC"/>
    <x v="6"/>
    <n v="8"/>
    <x v="2"/>
    <n v="29.195"/>
    <n v="7.833000000000002"/>
  </r>
  <r>
    <x v="1"/>
    <x v="1"/>
    <x v="5"/>
    <x v="1"/>
    <x v="0"/>
    <x v="34"/>
    <s v="CRC"/>
    <x v="6"/>
    <n v="8"/>
    <x v="3"/>
    <n v="37.354999999999997"/>
    <n v="8.1599999999999966"/>
  </r>
  <r>
    <x v="1"/>
    <x v="1"/>
    <x v="5"/>
    <x v="1"/>
    <x v="0"/>
    <x v="60"/>
    <s v="CAN"/>
    <x v="52"/>
    <n v="9"/>
    <x v="0"/>
    <n v="13.739000000000001"/>
    <n v="13.739000000000001"/>
  </r>
  <r>
    <x v="1"/>
    <x v="1"/>
    <x v="5"/>
    <x v="1"/>
    <x v="0"/>
    <x v="60"/>
    <s v="CAN"/>
    <x v="52"/>
    <n v="9"/>
    <x v="1"/>
    <n v="21.832000000000001"/>
    <n v="8.093"/>
  </r>
  <r>
    <x v="1"/>
    <x v="1"/>
    <x v="5"/>
    <x v="1"/>
    <x v="0"/>
    <x v="60"/>
    <s v="CAN"/>
    <x v="52"/>
    <n v="9"/>
    <x v="2"/>
    <n v="29.931000000000001"/>
    <n v="8.0990000000000002"/>
  </r>
  <r>
    <x v="1"/>
    <x v="1"/>
    <x v="5"/>
    <x v="1"/>
    <x v="0"/>
    <x v="60"/>
    <s v="CAN"/>
    <x v="52"/>
    <n v="9"/>
    <x v="3"/>
    <n v="37.758000000000003"/>
    <n v="7.8270000000000017"/>
  </r>
  <r>
    <x v="1"/>
    <x v="1"/>
    <x v="5"/>
    <x v="1"/>
    <x v="0"/>
    <x v="61"/>
    <s v="CAN"/>
    <x v="6"/>
    <n v="10"/>
    <x v="0"/>
    <n v="13.926"/>
    <n v="13.926"/>
  </r>
  <r>
    <x v="1"/>
    <x v="1"/>
    <x v="5"/>
    <x v="1"/>
    <x v="0"/>
    <x v="61"/>
    <s v="CAN"/>
    <x v="6"/>
    <n v="10"/>
    <x v="1"/>
    <n v="22.222000000000001"/>
    <n v="8.2960000000000012"/>
  </r>
  <r>
    <x v="1"/>
    <x v="1"/>
    <x v="5"/>
    <x v="1"/>
    <x v="0"/>
    <x v="61"/>
    <s v="CAN"/>
    <x v="6"/>
    <n v="10"/>
    <x v="2"/>
    <n v="30.157"/>
    <n v="7.9349999999999987"/>
  </r>
  <r>
    <x v="1"/>
    <x v="1"/>
    <x v="5"/>
    <x v="1"/>
    <x v="0"/>
    <x v="61"/>
    <s v="CAN"/>
    <x v="6"/>
    <n v="10"/>
    <x v="3"/>
    <n v="37.987000000000002"/>
    <n v="7.8300000000000018"/>
  </r>
  <r>
    <x v="1"/>
    <x v="1"/>
    <x v="5"/>
    <x v="1"/>
    <x v="0"/>
    <x v="50"/>
    <s v="NGR"/>
    <x v="53"/>
    <n v="11"/>
    <x v="0"/>
    <n v="14.196"/>
    <n v="14.196"/>
  </r>
  <r>
    <x v="1"/>
    <x v="1"/>
    <x v="5"/>
    <x v="1"/>
    <x v="0"/>
    <x v="50"/>
    <s v="NGR"/>
    <x v="53"/>
    <n v="11"/>
    <x v="1"/>
    <n v="22.696999999999999"/>
    <n v="8.5009999999999994"/>
  </r>
  <r>
    <x v="1"/>
    <x v="1"/>
    <x v="5"/>
    <x v="1"/>
    <x v="0"/>
    <x v="50"/>
    <s v="NGR"/>
    <x v="53"/>
    <n v="11"/>
    <x v="2"/>
    <n v="30.975000000000001"/>
    <n v="8.2780000000000022"/>
  </r>
  <r>
    <x v="1"/>
    <x v="1"/>
    <x v="5"/>
    <x v="1"/>
    <x v="0"/>
    <x v="50"/>
    <s v="NGR"/>
    <x v="53"/>
    <n v="11"/>
    <x v="3"/>
    <n v="39.451000000000001"/>
    <n v="8.4759999999999991"/>
  </r>
  <r>
    <x v="1"/>
    <x v="1"/>
    <x v="5"/>
    <x v="1"/>
    <x v="0"/>
    <x v="49"/>
    <s v="NGR"/>
    <x v="54"/>
    <n v="12"/>
    <x v="0"/>
    <n v="15.002000000000001"/>
    <n v="15.002000000000001"/>
  </r>
  <r>
    <x v="1"/>
    <x v="1"/>
    <x v="5"/>
    <x v="1"/>
    <x v="0"/>
    <x v="49"/>
    <s v="NGR"/>
    <x v="54"/>
    <n v="12"/>
    <x v="1"/>
    <n v="23.783999999999999"/>
    <n v="8.7819999999999983"/>
  </r>
  <r>
    <x v="1"/>
    <x v="1"/>
    <x v="5"/>
    <x v="1"/>
    <x v="0"/>
    <x v="49"/>
    <s v="NGR"/>
    <x v="54"/>
    <n v="12"/>
    <x v="2"/>
    <n v="32.323999999999998"/>
    <n v="8.5399999999999991"/>
  </r>
  <r>
    <x v="1"/>
    <x v="1"/>
    <x v="5"/>
    <x v="1"/>
    <x v="0"/>
    <x v="49"/>
    <s v="NGR"/>
    <x v="54"/>
    <n v="12"/>
    <x v="3"/>
    <n v="40.890999999999998"/>
    <n v="8.5670000000000002"/>
  </r>
  <r>
    <x v="1"/>
    <x v="1"/>
    <x v="5"/>
    <x v="1"/>
    <x v="1"/>
    <x v="4"/>
    <s v="COL"/>
    <x v="47"/>
    <n v="1"/>
    <x v="0"/>
    <n v="11.762"/>
    <n v="11.762"/>
  </r>
  <r>
    <x v="1"/>
    <x v="1"/>
    <x v="5"/>
    <x v="1"/>
    <x v="1"/>
    <x v="4"/>
    <s v="COL"/>
    <x v="47"/>
    <n v="1"/>
    <x v="1"/>
    <n v="19.100000000000001"/>
    <n v="7.338000000000001"/>
  </r>
  <r>
    <x v="1"/>
    <x v="1"/>
    <x v="5"/>
    <x v="1"/>
    <x v="1"/>
    <x v="4"/>
    <s v="COL"/>
    <x v="47"/>
    <n v="1"/>
    <x v="2"/>
    <n v="26.038"/>
    <n v="6.9379999999999988"/>
  </r>
  <r>
    <x v="1"/>
    <x v="1"/>
    <x v="5"/>
    <x v="1"/>
    <x v="1"/>
    <x v="4"/>
    <s v="COL"/>
    <x v="47"/>
    <n v="1"/>
    <x v="3"/>
    <n v="33.232999999999997"/>
    <n v="7.1949999999999967"/>
  </r>
  <r>
    <x v="1"/>
    <x v="1"/>
    <x v="5"/>
    <x v="1"/>
    <x v="1"/>
    <x v="58"/>
    <s v="FRA"/>
    <x v="48"/>
    <n v="2"/>
    <x v="0"/>
    <n v="12.462"/>
    <n v="12.462"/>
  </r>
  <r>
    <x v="1"/>
    <x v="1"/>
    <x v="5"/>
    <x v="1"/>
    <x v="1"/>
    <x v="58"/>
    <s v="FRA"/>
    <x v="48"/>
    <n v="2"/>
    <x v="1"/>
    <n v="20.039000000000001"/>
    <n v="7.5770000000000017"/>
  </r>
  <r>
    <x v="1"/>
    <x v="1"/>
    <x v="5"/>
    <x v="1"/>
    <x v="1"/>
    <x v="58"/>
    <s v="FRA"/>
    <x v="48"/>
    <n v="2"/>
    <x v="2"/>
    <n v="27.215"/>
    <n v="7.1759999999999984"/>
  </r>
  <r>
    <x v="1"/>
    <x v="1"/>
    <x v="5"/>
    <x v="1"/>
    <x v="1"/>
    <x v="58"/>
    <s v="FRA"/>
    <x v="48"/>
    <n v="2"/>
    <x v="3"/>
    <n v="34.506"/>
    <n v="7.2910000000000004"/>
  </r>
  <r>
    <x v="1"/>
    <x v="1"/>
    <x v="5"/>
    <x v="1"/>
    <x v="1"/>
    <x v="42"/>
    <s v="POL"/>
    <x v="6"/>
    <n v="3"/>
    <x v="0"/>
    <n v="12.367000000000001"/>
    <n v="12.367000000000001"/>
  </r>
  <r>
    <x v="1"/>
    <x v="1"/>
    <x v="5"/>
    <x v="1"/>
    <x v="1"/>
    <x v="42"/>
    <s v="POL"/>
    <x v="6"/>
    <n v="3"/>
    <x v="1"/>
    <n v="20.084"/>
    <n v="7.7169999999999987"/>
  </r>
  <r>
    <x v="1"/>
    <x v="1"/>
    <x v="5"/>
    <x v="1"/>
    <x v="1"/>
    <x v="42"/>
    <s v="POL"/>
    <x v="6"/>
    <n v="3"/>
    <x v="2"/>
    <n v="27.428999999999998"/>
    <n v="7.3449999999999989"/>
  </r>
  <r>
    <x v="1"/>
    <x v="1"/>
    <x v="5"/>
    <x v="1"/>
    <x v="1"/>
    <x v="42"/>
    <s v="POL"/>
    <x v="6"/>
    <n v="3"/>
    <x v="3"/>
    <n v="34.954999999999998"/>
    <n v="7.5259999999999998"/>
  </r>
  <r>
    <x v="1"/>
    <x v="1"/>
    <x v="5"/>
    <x v="1"/>
    <x v="1"/>
    <x v="48"/>
    <s v="COL"/>
    <x v="49"/>
    <n v="4"/>
    <x v="0"/>
    <n v="12.569000000000001"/>
    <n v="12.569000000000001"/>
  </r>
  <r>
    <x v="1"/>
    <x v="1"/>
    <x v="5"/>
    <x v="1"/>
    <x v="1"/>
    <x v="48"/>
    <s v="COL"/>
    <x v="49"/>
    <n v="4"/>
    <x v="1"/>
    <n v="20.300999999999998"/>
    <n v="7.7319999999999975"/>
  </r>
  <r>
    <x v="1"/>
    <x v="1"/>
    <x v="5"/>
    <x v="1"/>
    <x v="1"/>
    <x v="48"/>
    <s v="COL"/>
    <x v="49"/>
    <n v="4"/>
    <x v="2"/>
    <n v="27.617999999999999"/>
    <n v="7.3170000000000002"/>
  </r>
  <r>
    <x v="1"/>
    <x v="1"/>
    <x v="5"/>
    <x v="1"/>
    <x v="1"/>
    <x v="48"/>
    <s v="COL"/>
    <x v="49"/>
    <n v="4"/>
    <x v="3"/>
    <n v="35.128"/>
    <n v="7.5100000000000016"/>
  </r>
  <r>
    <x v="1"/>
    <x v="1"/>
    <x v="5"/>
    <x v="1"/>
    <x v="1"/>
    <x v="56"/>
    <s v="FRA"/>
    <x v="51"/>
    <n v="5"/>
    <x v="0"/>
    <n v="12.266"/>
    <n v="12.266"/>
  </r>
  <r>
    <x v="1"/>
    <x v="1"/>
    <x v="5"/>
    <x v="1"/>
    <x v="1"/>
    <x v="56"/>
    <s v="FRA"/>
    <x v="51"/>
    <n v="5"/>
    <x v="1"/>
    <n v="20.023"/>
    <n v="7.7569999999999997"/>
  </r>
  <r>
    <x v="1"/>
    <x v="1"/>
    <x v="5"/>
    <x v="1"/>
    <x v="1"/>
    <x v="56"/>
    <s v="FRA"/>
    <x v="51"/>
    <n v="5"/>
    <x v="2"/>
    <n v="27.5"/>
    <n v="7.4770000000000003"/>
  </r>
  <r>
    <x v="1"/>
    <x v="1"/>
    <x v="5"/>
    <x v="1"/>
    <x v="1"/>
    <x v="56"/>
    <s v="FRA"/>
    <x v="51"/>
    <n v="5"/>
    <x v="3"/>
    <n v="35.295999999999999"/>
    <n v="7.7959999999999994"/>
  </r>
  <r>
    <x v="1"/>
    <x v="1"/>
    <x v="5"/>
    <x v="1"/>
    <x v="1"/>
    <x v="21"/>
    <s v="FRA"/>
    <x v="50"/>
    <n v="6"/>
    <x v="0"/>
    <n v="12.683"/>
    <n v="12.683"/>
  </r>
  <r>
    <x v="1"/>
    <x v="1"/>
    <x v="5"/>
    <x v="1"/>
    <x v="1"/>
    <x v="21"/>
    <s v="FRA"/>
    <x v="50"/>
    <n v="6"/>
    <x v="1"/>
    <n v="20.45"/>
    <n v="7.7669999999999995"/>
  </r>
  <r>
    <x v="1"/>
    <x v="1"/>
    <x v="5"/>
    <x v="1"/>
    <x v="1"/>
    <x v="21"/>
    <s v="FRA"/>
    <x v="50"/>
    <n v="6"/>
    <x v="2"/>
    <n v="27.829000000000001"/>
    <n v="7.3790000000000013"/>
  </r>
  <r>
    <x v="1"/>
    <x v="1"/>
    <x v="5"/>
    <x v="1"/>
    <x v="1"/>
    <x v="21"/>
    <s v="FRA"/>
    <x v="50"/>
    <n v="6"/>
    <x v="3"/>
    <n v="35.345999999999997"/>
    <n v="7.5169999999999959"/>
  </r>
  <r>
    <x v="1"/>
    <x v="1"/>
    <x v="5"/>
    <x v="1"/>
    <x v="1"/>
    <x v="59"/>
    <s v="COL"/>
    <x v="6"/>
    <n v="7"/>
    <x v="0"/>
    <n v="13.465"/>
    <n v="13.465"/>
  </r>
  <r>
    <x v="1"/>
    <x v="1"/>
    <x v="5"/>
    <x v="1"/>
    <x v="1"/>
    <x v="59"/>
    <s v="COL"/>
    <x v="6"/>
    <n v="7"/>
    <x v="1"/>
    <n v="21.608000000000001"/>
    <n v="8.1430000000000007"/>
  </r>
  <r>
    <x v="1"/>
    <x v="1"/>
    <x v="5"/>
    <x v="1"/>
    <x v="1"/>
    <x v="59"/>
    <s v="COL"/>
    <x v="6"/>
    <n v="7"/>
    <x v="2"/>
    <n v="29.388000000000002"/>
    <n v="7.7800000000000011"/>
  </r>
  <r>
    <x v="1"/>
    <x v="1"/>
    <x v="5"/>
    <x v="1"/>
    <x v="1"/>
    <x v="59"/>
    <s v="COL"/>
    <x v="6"/>
    <n v="7"/>
    <x v="3"/>
    <n v="37.36"/>
    <n v="7.9719999999999978"/>
  </r>
  <r>
    <x v="1"/>
    <x v="1"/>
    <x v="5"/>
    <x v="1"/>
    <x v="1"/>
    <x v="34"/>
    <s v="FRA"/>
    <x v="6"/>
    <n v="8"/>
    <x v="0"/>
    <n v="13.243"/>
    <n v="13.243"/>
  </r>
  <r>
    <x v="1"/>
    <x v="1"/>
    <x v="5"/>
    <x v="1"/>
    <x v="1"/>
    <x v="34"/>
    <s v="FRA"/>
    <x v="6"/>
    <n v="8"/>
    <x v="1"/>
    <n v="21.324000000000002"/>
    <n v="8.0810000000000013"/>
  </r>
  <r>
    <x v="1"/>
    <x v="1"/>
    <x v="5"/>
    <x v="1"/>
    <x v="1"/>
    <x v="34"/>
    <s v="FRA"/>
    <x v="6"/>
    <n v="8"/>
    <x v="2"/>
    <n v="29.172999999999998"/>
    <n v="7.8489999999999966"/>
  </r>
  <r>
    <x v="1"/>
    <x v="1"/>
    <x v="5"/>
    <x v="1"/>
    <x v="1"/>
    <x v="34"/>
    <s v="FRA"/>
    <x v="6"/>
    <n v="8"/>
    <x v="3"/>
    <n v="37.439"/>
    <n v="8.2660000000000018"/>
  </r>
  <r>
    <x v="5"/>
    <x v="1"/>
    <x v="6"/>
    <x v="1"/>
    <x v="0"/>
    <x v="62"/>
    <s v="RUS"/>
    <x v="6"/>
    <n v="1"/>
    <x v="0"/>
    <n v="11.965999999999999"/>
    <n v="11.965999999999999"/>
  </r>
  <r>
    <x v="5"/>
    <x v="1"/>
    <x v="6"/>
    <x v="1"/>
    <x v="0"/>
    <x v="62"/>
    <s v="RUS"/>
    <x v="6"/>
    <n v="1"/>
    <x v="1"/>
    <n v="19.324000000000002"/>
    <n v="7.3580000000000023"/>
  </r>
  <r>
    <x v="5"/>
    <x v="1"/>
    <x v="6"/>
    <x v="1"/>
    <x v="0"/>
    <x v="62"/>
    <s v="RUS"/>
    <x v="6"/>
    <n v="1"/>
    <x v="2"/>
    <n v="26.51"/>
    <n v="7.1859999999999999"/>
  </r>
  <r>
    <x v="5"/>
    <x v="1"/>
    <x v="6"/>
    <x v="1"/>
    <x v="0"/>
    <x v="62"/>
    <s v="RUS"/>
    <x v="6"/>
    <n v="1"/>
    <x v="3"/>
    <n v="33.954000000000001"/>
    <n v="7.4439999999999991"/>
  </r>
  <r>
    <x v="5"/>
    <x v="1"/>
    <x v="6"/>
    <x v="1"/>
    <x v="0"/>
    <x v="4"/>
    <s v="COL"/>
    <x v="55"/>
    <n v="2"/>
    <x v="0"/>
    <n v="12.212999999999999"/>
    <n v="12.212999999999999"/>
  </r>
  <r>
    <x v="5"/>
    <x v="1"/>
    <x v="6"/>
    <x v="1"/>
    <x v="0"/>
    <x v="4"/>
    <s v="COL"/>
    <x v="55"/>
    <n v="2"/>
    <x v="1"/>
    <n v="19.66"/>
    <n v="7.447000000000001"/>
  </r>
  <r>
    <x v="5"/>
    <x v="1"/>
    <x v="6"/>
    <x v="1"/>
    <x v="0"/>
    <x v="4"/>
    <s v="COL"/>
    <x v="55"/>
    <n v="2"/>
    <x v="2"/>
    <n v="26.768999999999998"/>
    <n v="7.1089999999999982"/>
  </r>
  <r>
    <x v="5"/>
    <x v="1"/>
    <x v="6"/>
    <x v="1"/>
    <x v="0"/>
    <x v="4"/>
    <s v="COL"/>
    <x v="55"/>
    <n v="2"/>
    <x v="3"/>
    <n v="34.026000000000003"/>
    <n v="7.257000000000005"/>
  </r>
  <r>
    <x v="5"/>
    <x v="1"/>
    <x v="6"/>
    <x v="1"/>
    <x v="0"/>
    <x v="63"/>
    <s v="RUS"/>
    <x v="6"/>
    <n v="3"/>
    <x v="0"/>
    <n v="11.663"/>
    <n v="11.663"/>
  </r>
  <r>
    <x v="5"/>
    <x v="1"/>
    <x v="6"/>
    <x v="1"/>
    <x v="0"/>
    <x v="63"/>
    <s v="RUS"/>
    <x v="6"/>
    <n v="3"/>
    <x v="1"/>
    <n v="19.045000000000002"/>
    <n v="7.3820000000000014"/>
  </r>
  <r>
    <x v="5"/>
    <x v="1"/>
    <x v="6"/>
    <x v="1"/>
    <x v="0"/>
    <x v="63"/>
    <s v="RUS"/>
    <x v="6"/>
    <n v="3"/>
    <x v="2"/>
    <n v="26.408999999999999"/>
    <n v="7.3639999999999972"/>
  </r>
  <r>
    <x v="5"/>
    <x v="1"/>
    <x v="6"/>
    <x v="1"/>
    <x v="0"/>
    <x v="63"/>
    <s v="RUS"/>
    <x v="6"/>
    <n v="3"/>
    <x v="3"/>
    <n v="34.22"/>
    <n v="7.8109999999999999"/>
  </r>
  <r>
    <x v="5"/>
    <x v="1"/>
    <x v="6"/>
    <x v="1"/>
    <x v="0"/>
    <x v="64"/>
    <s v="MCT"/>
    <x v="6"/>
    <n v="4"/>
    <x v="0"/>
    <n v="12.164999999999999"/>
    <n v="12.164999999999999"/>
  </r>
  <r>
    <x v="5"/>
    <x v="1"/>
    <x v="6"/>
    <x v="1"/>
    <x v="0"/>
    <x v="64"/>
    <s v="MCT"/>
    <x v="6"/>
    <n v="4"/>
    <x v="1"/>
    <n v="19.638999999999999"/>
    <n v="7.4740000000000002"/>
  </r>
  <r>
    <x v="5"/>
    <x v="1"/>
    <x v="6"/>
    <x v="1"/>
    <x v="0"/>
    <x v="64"/>
    <s v="MCT"/>
    <x v="6"/>
    <n v="4"/>
    <x v="2"/>
    <n v="26.969000000000001"/>
    <n v="7.3300000000000018"/>
  </r>
  <r>
    <x v="5"/>
    <x v="1"/>
    <x v="6"/>
    <x v="1"/>
    <x v="0"/>
    <x v="64"/>
    <s v="MCT"/>
    <x v="6"/>
    <n v="4"/>
    <x v="3"/>
    <n v="34.542999999999999"/>
    <n v="7.5739999999999981"/>
  </r>
  <r>
    <x v="5"/>
    <x v="1"/>
    <x v="6"/>
    <x v="1"/>
    <x v="0"/>
    <x v="20"/>
    <s v="IRL"/>
    <x v="6"/>
    <n v="5"/>
    <x v="0"/>
    <n v="12.827"/>
    <n v="12.827"/>
  </r>
  <r>
    <x v="5"/>
    <x v="1"/>
    <x v="6"/>
    <x v="1"/>
    <x v="0"/>
    <x v="20"/>
    <s v="IRL"/>
    <x v="6"/>
    <n v="5"/>
    <x v="1"/>
    <n v="20.302"/>
    <n v="7.4749999999999996"/>
  </r>
  <r>
    <x v="5"/>
    <x v="1"/>
    <x v="6"/>
    <x v="1"/>
    <x v="0"/>
    <x v="20"/>
    <s v="IRL"/>
    <x v="6"/>
    <n v="5"/>
    <x v="2"/>
    <n v="27.553000000000001"/>
    <n v="7.2510000000000012"/>
  </r>
  <r>
    <x v="5"/>
    <x v="1"/>
    <x v="6"/>
    <x v="1"/>
    <x v="0"/>
    <x v="20"/>
    <s v="IRL"/>
    <x v="6"/>
    <n v="5"/>
    <x v="3"/>
    <n v="35.103000000000002"/>
    <n v="7.5500000000000007"/>
  </r>
  <r>
    <x v="5"/>
    <x v="1"/>
    <x v="6"/>
    <x v="1"/>
    <x v="0"/>
    <x v="65"/>
    <s v="GER"/>
    <x v="6"/>
    <n v="6"/>
    <x v="0"/>
    <n v="12.342000000000001"/>
    <n v="12.342000000000001"/>
  </r>
  <r>
    <x v="5"/>
    <x v="1"/>
    <x v="6"/>
    <x v="1"/>
    <x v="0"/>
    <x v="65"/>
    <s v="GER"/>
    <x v="6"/>
    <n v="6"/>
    <x v="1"/>
    <n v="20.07"/>
    <n v="7.7279999999999998"/>
  </r>
  <r>
    <x v="5"/>
    <x v="1"/>
    <x v="6"/>
    <x v="1"/>
    <x v="0"/>
    <x v="65"/>
    <s v="GER"/>
    <x v="6"/>
    <n v="6"/>
    <x v="2"/>
    <n v="27.637"/>
    <n v="7.5670000000000002"/>
  </r>
  <r>
    <x v="5"/>
    <x v="1"/>
    <x v="6"/>
    <x v="1"/>
    <x v="0"/>
    <x v="65"/>
    <s v="GER"/>
    <x v="6"/>
    <n v="6"/>
    <x v="3"/>
    <n v="35.387999999999998"/>
    <n v="7.7509999999999977"/>
  </r>
  <r>
    <x v="5"/>
    <x v="1"/>
    <x v="6"/>
    <x v="1"/>
    <x v="0"/>
    <x v="66"/>
    <s v="GER"/>
    <x v="6"/>
    <n v="7"/>
    <x v="0"/>
    <n v="13.118"/>
    <n v="13.118"/>
  </r>
  <r>
    <x v="5"/>
    <x v="1"/>
    <x v="6"/>
    <x v="1"/>
    <x v="0"/>
    <x v="66"/>
    <s v="GER"/>
    <x v="6"/>
    <n v="7"/>
    <x v="1"/>
    <n v="21.129000000000001"/>
    <n v="8.011000000000001"/>
  </r>
  <r>
    <x v="5"/>
    <x v="1"/>
    <x v="6"/>
    <x v="1"/>
    <x v="0"/>
    <x v="66"/>
    <s v="GER"/>
    <x v="6"/>
    <n v="7"/>
    <x v="2"/>
    <n v="28.741"/>
    <n v="7.6119999999999983"/>
  </r>
  <r>
    <x v="5"/>
    <x v="1"/>
    <x v="6"/>
    <x v="1"/>
    <x v="0"/>
    <x v="66"/>
    <s v="GER"/>
    <x v="6"/>
    <n v="7"/>
    <x v="3"/>
    <n v="36.360999999999997"/>
    <n v="7.6199999999999974"/>
  </r>
  <r>
    <x v="5"/>
    <x v="1"/>
    <x v="6"/>
    <x v="1"/>
    <x v="0"/>
    <x v="55"/>
    <s v="UKR"/>
    <x v="6"/>
    <n v="8"/>
    <x v="0"/>
    <n v="13.553000000000001"/>
    <n v="13.553000000000001"/>
  </r>
  <r>
    <x v="5"/>
    <x v="1"/>
    <x v="6"/>
    <x v="1"/>
    <x v="0"/>
    <x v="55"/>
    <s v="UKR"/>
    <x v="6"/>
    <n v="8"/>
    <x v="1"/>
    <n v="21.315999999999999"/>
    <n v="7.7629999999999981"/>
  </r>
  <r>
    <x v="5"/>
    <x v="1"/>
    <x v="6"/>
    <x v="1"/>
    <x v="0"/>
    <x v="55"/>
    <s v="UKR"/>
    <x v="6"/>
    <n v="8"/>
    <x v="2"/>
    <n v="29.018999999999998"/>
    <n v="7.7029999999999994"/>
  </r>
  <r>
    <x v="5"/>
    <x v="1"/>
    <x v="6"/>
    <x v="1"/>
    <x v="0"/>
    <x v="55"/>
    <s v="UKR"/>
    <x v="6"/>
    <n v="8"/>
    <x v="3"/>
    <n v="37.03"/>
    <n v="8.0110000000000028"/>
  </r>
  <r>
    <x v="5"/>
    <x v="1"/>
    <x v="6"/>
    <x v="1"/>
    <x v="0"/>
    <x v="67"/>
    <s v="SUI"/>
    <x v="6"/>
    <n v="9"/>
    <x v="0"/>
    <n v="13.512"/>
    <n v="13.512"/>
  </r>
  <r>
    <x v="5"/>
    <x v="1"/>
    <x v="6"/>
    <x v="1"/>
    <x v="0"/>
    <x v="67"/>
    <s v="SUI"/>
    <x v="6"/>
    <n v="9"/>
    <x v="1"/>
    <n v="21.565000000000001"/>
    <n v="8.0530000000000008"/>
  </r>
  <r>
    <x v="5"/>
    <x v="1"/>
    <x v="6"/>
    <x v="1"/>
    <x v="0"/>
    <x v="67"/>
    <s v="SUI"/>
    <x v="6"/>
    <n v="9"/>
    <x v="2"/>
    <n v="29.402999999999999"/>
    <n v="7.8379999999999974"/>
  </r>
  <r>
    <x v="5"/>
    <x v="1"/>
    <x v="6"/>
    <x v="1"/>
    <x v="0"/>
    <x v="67"/>
    <s v="SUI"/>
    <x v="6"/>
    <n v="9"/>
    <x v="3"/>
    <n v="37.237000000000002"/>
    <n v="7.8340000000000032"/>
  </r>
  <r>
    <x v="5"/>
    <x v="1"/>
    <x v="6"/>
    <x v="1"/>
    <x v="0"/>
    <x v="68"/>
    <s v="SUI"/>
    <x v="6"/>
    <n v="10"/>
    <x v="0"/>
    <n v="14.208"/>
    <n v="14.208"/>
  </r>
  <r>
    <x v="5"/>
    <x v="1"/>
    <x v="6"/>
    <x v="1"/>
    <x v="0"/>
    <x v="68"/>
    <s v="SUI"/>
    <x v="6"/>
    <n v="10"/>
    <x v="1"/>
    <n v="22.771000000000001"/>
    <n v="8.5630000000000006"/>
  </r>
  <r>
    <x v="5"/>
    <x v="1"/>
    <x v="6"/>
    <x v="1"/>
    <x v="0"/>
    <x v="68"/>
    <s v="SUI"/>
    <x v="6"/>
    <n v="10"/>
    <x v="2"/>
    <n v="30.800999999999998"/>
    <n v="8.0299999999999976"/>
  </r>
  <r>
    <x v="5"/>
    <x v="1"/>
    <x v="6"/>
    <x v="1"/>
    <x v="0"/>
    <x v="68"/>
    <s v="SUI"/>
    <x v="6"/>
    <n v="10"/>
    <x v="3"/>
    <n v="38.808"/>
    <n v="8.0070000000000014"/>
  </r>
  <r>
    <x v="5"/>
    <x v="1"/>
    <x v="6"/>
    <x v="1"/>
    <x v="1"/>
    <x v="4"/>
    <s v="COL"/>
    <x v="55"/>
    <n v="1"/>
    <x v="0"/>
    <n v="12.023"/>
    <n v="12.023"/>
  </r>
  <r>
    <x v="5"/>
    <x v="1"/>
    <x v="6"/>
    <x v="1"/>
    <x v="1"/>
    <x v="4"/>
    <s v="COL"/>
    <x v="55"/>
    <n v="1"/>
    <x v="1"/>
    <n v="19.414000000000001"/>
    <n v="7.3910000000000018"/>
  </r>
  <r>
    <x v="5"/>
    <x v="1"/>
    <x v="6"/>
    <x v="1"/>
    <x v="1"/>
    <x v="4"/>
    <s v="COL"/>
    <x v="55"/>
    <n v="1"/>
    <x v="2"/>
    <n v="26.527000000000001"/>
    <n v="7.1129999999999995"/>
  </r>
  <r>
    <x v="5"/>
    <x v="1"/>
    <x v="6"/>
    <x v="1"/>
    <x v="1"/>
    <x v="4"/>
    <s v="COL"/>
    <x v="55"/>
    <n v="1"/>
    <x v="3"/>
    <n v="33.805999999999997"/>
    <n v="7.2789999999999964"/>
  </r>
  <r>
    <x v="5"/>
    <x v="1"/>
    <x v="6"/>
    <x v="1"/>
    <x v="1"/>
    <x v="62"/>
    <s v="RUS"/>
    <x v="6"/>
    <n v="2"/>
    <x v="0"/>
    <n v="11.98"/>
    <n v="11.98"/>
  </r>
  <r>
    <x v="5"/>
    <x v="1"/>
    <x v="6"/>
    <x v="1"/>
    <x v="1"/>
    <x v="62"/>
    <s v="RUS"/>
    <x v="6"/>
    <n v="2"/>
    <x v="1"/>
    <n v="19.347999999999999"/>
    <n v="7.3679999999999986"/>
  </r>
  <r>
    <x v="5"/>
    <x v="1"/>
    <x v="6"/>
    <x v="1"/>
    <x v="1"/>
    <x v="62"/>
    <s v="RUS"/>
    <x v="6"/>
    <n v="2"/>
    <x v="2"/>
    <n v="26.492000000000001"/>
    <n v="7.1440000000000019"/>
  </r>
  <r>
    <x v="5"/>
    <x v="1"/>
    <x v="6"/>
    <x v="1"/>
    <x v="1"/>
    <x v="62"/>
    <s v="RUS"/>
    <x v="6"/>
    <n v="2"/>
    <x v="3"/>
    <n v="33.844000000000001"/>
    <n v="7.3520000000000003"/>
  </r>
  <r>
    <x v="5"/>
    <x v="1"/>
    <x v="6"/>
    <x v="1"/>
    <x v="1"/>
    <x v="63"/>
    <s v="RUS"/>
    <x v="6"/>
    <n v="3"/>
    <x v="0"/>
    <n v="11.714"/>
    <n v="11.714"/>
  </r>
  <r>
    <x v="5"/>
    <x v="1"/>
    <x v="6"/>
    <x v="1"/>
    <x v="1"/>
    <x v="63"/>
    <s v="RUS"/>
    <x v="6"/>
    <n v="3"/>
    <x v="1"/>
    <n v="19.091000000000001"/>
    <n v="7.3770000000000007"/>
  </r>
  <r>
    <x v="5"/>
    <x v="1"/>
    <x v="6"/>
    <x v="1"/>
    <x v="1"/>
    <x v="63"/>
    <s v="RUS"/>
    <x v="6"/>
    <n v="3"/>
    <x v="2"/>
    <n v="26.443999999999999"/>
    <n v="7.352999999999998"/>
  </r>
  <r>
    <x v="5"/>
    <x v="1"/>
    <x v="6"/>
    <x v="1"/>
    <x v="1"/>
    <x v="63"/>
    <s v="RUS"/>
    <x v="6"/>
    <n v="3"/>
    <x v="3"/>
    <n v="34.265999999999998"/>
    <n v="7.8219999999999992"/>
  </r>
  <r>
    <x v="5"/>
    <x v="1"/>
    <x v="6"/>
    <x v="1"/>
    <x v="1"/>
    <x v="64"/>
    <s v="MCT"/>
    <x v="6"/>
    <n v="4"/>
    <x v="0"/>
    <n v="12.294"/>
    <n v="12.294"/>
  </r>
  <r>
    <x v="5"/>
    <x v="1"/>
    <x v="6"/>
    <x v="1"/>
    <x v="1"/>
    <x v="64"/>
    <s v="MCT"/>
    <x v="6"/>
    <n v="4"/>
    <x v="1"/>
    <n v="19.756"/>
    <n v="7.4619999999999997"/>
  </r>
  <r>
    <x v="5"/>
    <x v="1"/>
    <x v="6"/>
    <x v="1"/>
    <x v="1"/>
    <x v="64"/>
    <s v="MCT"/>
    <x v="6"/>
    <n v="4"/>
    <x v="2"/>
    <n v="27.094000000000001"/>
    <n v="7.338000000000001"/>
  </r>
  <r>
    <x v="5"/>
    <x v="1"/>
    <x v="6"/>
    <x v="1"/>
    <x v="1"/>
    <x v="64"/>
    <s v="MCT"/>
    <x v="6"/>
    <n v="4"/>
    <x v="3"/>
    <n v="34.762"/>
    <n v="7.6679999999999993"/>
  </r>
  <r>
    <x v="5"/>
    <x v="1"/>
    <x v="6"/>
    <x v="1"/>
    <x v="1"/>
    <x v="20"/>
    <s v="IRL"/>
    <x v="6"/>
    <n v="5"/>
    <x v="0"/>
    <n v="12.802"/>
    <n v="12.802"/>
  </r>
  <r>
    <x v="5"/>
    <x v="1"/>
    <x v="6"/>
    <x v="1"/>
    <x v="1"/>
    <x v="20"/>
    <s v="IRL"/>
    <x v="6"/>
    <n v="5"/>
    <x v="1"/>
    <n v="20.303000000000001"/>
    <n v="7.5010000000000012"/>
  </r>
  <r>
    <x v="5"/>
    <x v="1"/>
    <x v="6"/>
    <x v="1"/>
    <x v="1"/>
    <x v="20"/>
    <s v="IRL"/>
    <x v="6"/>
    <n v="5"/>
    <x v="2"/>
    <n v="27.562999999999999"/>
    <n v="7.259999999999998"/>
  </r>
  <r>
    <x v="5"/>
    <x v="1"/>
    <x v="6"/>
    <x v="1"/>
    <x v="1"/>
    <x v="20"/>
    <s v="IRL"/>
    <x v="6"/>
    <n v="5"/>
    <x v="3"/>
    <n v="35.119"/>
    <n v="7.5560000000000009"/>
  </r>
  <r>
    <x v="5"/>
    <x v="1"/>
    <x v="6"/>
    <x v="1"/>
    <x v="1"/>
    <x v="65"/>
    <s v="GER"/>
    <x v="6"/>
    <n v="6"/>
    <x v="0"/>
    <n v="12.47"/>
    <n v="12.47"/>
  </r>
  <r>
    <x v="5"/>
    <x v="1"/>
    <x v="6"/>
    <x v="1"/>
    <x v="1"/>
    <x v="65"/>
    <s v="GER"/>
    <x v="6"/>
    <n v="6"/>
    <x v="1"/>
    <n v="20.303999999999998"/>
    <n v="7.8339999999999979"/>
  </r>
  <r>
    <x v="5"/>
    <x v="1"/>
    <x v="6"/>
    <x v="1"/>
    <x v="1"/>
    <x v="65"/>
    <s v="GER"/>
    <x v="6"/>
    <n v="6"/>
    <x v="2"/>
    <n v="27.849"/>
    <n v="7.5450000000000017"/>
  </r>
  <r>
    <x v="5"/>
    <x v="1"/>
    <x v="6"/>
    <x v="1"/>
    <x v="1"/>
    <x v="65"/>
    <s v="GER"/>
    <x v="6"/>
    <n v="6"/>
    <x v="3"/>
    <n v="35.588000000000001"/>
    <n v="7.7390000000000008"/>
  </r>
  <r>
    <x v="5"/>
    <x v="1"/>
    <x v="6"/>
    <x v="1"/>
    <x v="1"/>
    <x v="55"/>
    <s v="UKR"/>
    <x v="6"/>
    <n v="7"/>
    <x v="0"/>
    <n v="13.14"/>
    <n v="13.14"/>
  </r>
  <r>
    <x v="5"/>
    <x v="1"/>
    <x v="6"/>
    <x v="1"/>
    <x v="1"/>
    <x v="55"/>
    <s v="UKR"/>
    <x v="6"/>
    <n v="7"/>
    <x v="1"/>
    <n v="20.881"/>
    <n v="7.7409999999999997"/>
  </r>
  <r>
    <x v="5"/>
    <x v="1"/>
    <x v="6"/>
    <x v="1"/>
    <x v="1"/>
    <x v="55"/>
    <s v="UKR"/>
    <x v="6"/>
    <n v="7"/>
    <x v="2"/>
    <n v="28.451000000000001"/>
    <n v="7.57"/>
  </r>
  <r>
    <x v="5"/>
    <x v="1"/>
    <x v="6"/>
    <x v="1"/>
    <x v="1"/>
    <x v="55"/>
    <s v="UKR"/>
    <x v="6"/>
    <n v="7"/>
    <x v="3"/>
    <n v="36.320999999999998"/>
    <n v="7.8699999999999974"/>
  </r>
  <r>
    <x v="5"/>
    <x v="1"/>
    <x v="6"/>
    <x v="1"/>
    <x v="1"/>
    <x v="66"/>
    <s v="GER"/>
    <x v="6"/>
    <n v="8"/>
    <x v="0"/>
    <n v="13.193"/>
    <n v="13.193"/>
  </r>
  <r>
    <x v="5"/>
    <x v="1"/>
    <x v="6"/>
    <x v="1"/>
    <x v="1"/>
    <x v="66"/>
    <s v="GER"/>
    <x v="6"/>
    <n v="8"/>
    <x v="1"/>
    <n v="21.175999999999998"/>
    <n v="7.9829999999999988"/>
  </r>
  <r>
    <x v="5"/>
    <x v="1"/>
    <x v="6"/>
    <x v="1"/>
    <x v="1"/>
    <x v="66"/>
    <s v="GER"/>
    <x v="6"/>
    <n v="8"/>
    <x v="2"/>
    <n v="28.777000000000001"/>
    <n v="7.6010000000000026"/>
  </r>
  <r>
    <x v="5"/>
    <x v="1"/>
    <x v="6"/>
    <x v="1"/>
    <x v="1"/>
    <x v="66"/>
    <s v="GER"/>
    <x v="6"/>
    <n v="8"/>
    <x v="3"/>
    <n v="36.438000000000002"/>
    <n v="7.6610000000000014"/>
  </r>
  <r>
    <x v="6"/>
    <x v="1"/>
    <x v="7"/>
    <x v="1"/>
    <x v="0"/>
    <x v="16"/>
    <s v="ITA"/>
    <x v="56"/>
    <n v="1"/>
    <x v="0"/>
    <n v="11.872999999999999"/>
    <n v="11.872999999999999"/>
  </r>
  <r>
    <x v="6"/>
    <x v="1"/>
    <x v="7"/>
    <x v="1"/>
    <x v="0"/>
    <x v="16"/>
    <s v="ITA"/>
    <x v="56"/>
    <n v="1"/>
    <x v="1"/>
    <n v="19.359000000000002"/>
    <n v="7.4860000000000024"/>
  </r>
  <r>
    <x v="6"/>
    <x v="1"/>
    <x v="7"/>
    <x v="1"/>
    <x v="0"/>
    <x v="16"/>
    <s v="ITA"/>
    <x v="56"/>
    <n v="1"/>
    <x v="2"/>
    <n v="26.626999999999999"/>
    <n v="7.2679999999999971"/>
  </r>
  <r>
    <x v="6"/>
    <x v="1"/>
    <x v="7"/>
    <x v="1"/>
    <x v="0"/>
    <x v="16"/>
    <s v="ITA"/>
    <x v="56"/>
    <n v="1"/>
    <x v="3"/>
    <n v="34.094000000000001"/>
    <n v="7.4670000000000023"/>
  </r>
  <r>
    <x v="6"/>
    <x v="1"/>
    <x v="7"/>
    <x v="1"/>
    <x v="0"/>
    <x v="19"/>
    <s v="ESP"/>
    <x v="57"/>
    <n v="2"/>
    <x v="0"/>
    <n v="12.21"/>
    <n v="12.21"/>
  </r>
  <r>
    <x v="6"/>
    <x v="1"/>
    <x v="7"/>
    <x v="1"/>
    <x v="0"/>
    <x v="19"/>
    <s v="ESP"/>
    <x v="57"/>
    <n v="2"/>
    <x v="1"/>
    <n v="19.876999999999999"/>
    <n v="7.666999999999998"/>
  </r>
  <r>
    <x v="6"/>
    <x v="1"/>
    <x v="7"/>
    <x v="1"/>
    <x v="0"/>
    <x v="19"/>
    <s v="ESP"/>
    <x v="57"/>
    <n v="2"/>
    <x v="2"/>
    <n v="27.47"/>
    <n v="7.593"/>
  </r>
  <r>
    <x v="6"/>
    <x v="1"/>
    <x v="7"/>
    <x v="1"/>
    <x v="0"/>
    <x v="19"/>
    <s v="ESP"/>
    <x v="57"/>
    <n v="2"/>
    <x v="3"/>
    <n v="35.302999999999997"/>
    <n v="7.8329999999999984"/>
  </r>
  <r>
    <x v="6"/>
    <x v="1"/>
    <x v="7"/>
    <x v="1"/>
    <x v="0"/>
    <x v="30"/>
    <s v="HKG"/>
    <x v="6"/>
    <n v="3"/>
    <x v="0"/>
    <n v="12.696999999999999"/>
    <n v="12.696999999999999"/>
  </r>
  <r>
    <x v="6"/>
    <x v="1"/>
    <x v="7"/>
    <x v="1"/>
    <x v="0"/>
    <x v="30"/>
    <s v="HKG"/>
    <x v="6"/>
    <n v="3"/>
    <x v="1"/>
    <n v="20.495000000000001"/>
    <n v="7.7980000000000018"/>
  </r>
  <r>
    <x v="6"/>
    <x v="1"/>
    <x v="7"/>
    <x v="1"/>
    <x v="0"/>
    <x v="30"/>
    <s v="HKG"/>
    <x v="6"/>
    <n v="3"/>
    <x v="2"/>
    <n v="28.135000000000002"/>
    <n v="7.6400000000000006"/>
  </r>
  <r>
    <x v="6"/>
    <x v="1"/>
    <x v="7"/>
    <x v="1"/>
    <x v="0"/>
    <x v="30"/>
    <s v="HKG"/>
    <x v="6"/>
    <n v="3"/>
    <x v="3"/>
    <n v="36.049999999999997"/>
    <n v="7.9149999999999956"/>
  </r>
  <r>
    <x v="6"/>
    <x v="1"/>
    <x v="7"/>
    <x v="1"/>
    <x v="0"/>
    <x v="21"/>
    <s v="MAS"/>
    <x v="58"/>
    <n v="4"/>
    <x v="0"/>
    <n v="13.212999999999999"/>
    <n v="13.212999999999999"/>
  </r>
  <r>
    <x v="6"/>
    <x v="1"/>
    <x v="7"/>
    <x v="1"/>
    <x v="0"/>
    <x v="21"/>
    <s v="MAS"/>
    <x v="58"/>
    <n v="4"/>
    <x v="1"/>
    <n v="20.934999999999999"/>
    <n v="7.7219999999999995"/>
  </r>
  <r>
    <x v="6"/>
    <x v="1"/>
    <x v="7"/>
    <x v="1"/>
    <x v="0"/>
    <x v="21"/>
    <s v="MAS"/>
    <x v="58"/>
    <n v="4"/>
    <x v="2"/>
    <n v="28.436"/>
    <n v="7.5010000000000012"/>
  </r>
  <r>
    <x v="6"/>
    <x v="1"/>
    <x v="7"/>
    <x v="1"/>
    <x v="0"/>
    <x v="21"/>
    <s v="MAS"/>
    <x v="58"/>
    <n v="4"/>
    <x v="3"/>
    <n v="36.075000000000003"/>
    <n v="7.6390000000000029"/>
  </r>
  <r>
    <x v="6"/>
    <x v="1"/>
    <x v="7"/>
    <x v="1"/>
    <x v="0"/>
    <x v="69"/>
    <s v="HKG"/>
    <x v="59"/>
    <n v="5"/>
    <x v="0"/>
    <n v="12.868"/>
    <n v="12.868"/>
  </r>
  <r>
    <x v="6"/>
    <x v="1"/>
    <x v="7"/>
    <x v="1"/>
    <x v="0"/>
    <x v="69"/>
    <s v="HKG"/>
    <x v="59"/>
    <n v="5"/>
    <x v="1"/>
    <n v="20.713999999999999"/>
    <n v="7.8459999999999983"/>
  </r>
  <r>
    <x v="6"/>
    <x v="1"/>
    <x v="7"/>
    <x v="1"/>
    <x v="0"/>
    <x v="69"/>
    <s v="HKG"/>
    <x v="59"/>
    <n v="5"/>
    <x v="2"/>
    <n v="28.396999999999998"/>
    <n v="7.6829999999999998"/>
  </r>
  <r>
    <x v="6"/>
    <x v="1"/>
    <x v="7"/>
    <x v="1"/>
    <x v="0"/>
    <x v="69"/>
    <s v="HKG"/>
    <x v="59"/>
    <n v="5"/>
    <x v="3"/>
    <n v="36.341000000000001"/>
    <n v="7.9440000000000026"/>
  </r>
  <r>
    <x v="6"/>
    <x v="1"/>
    <x v="7"/>
    <x v="1"/>
    <x v="1"/>
    <x v="16"/>
    <s v="ITA"/>
    <x v="56"/>
    <n v="1"/>
    <x v="0"/>
    <n v="11.708"/>
    <n v="11.708"/>
  </r>
  <r>
    <x v="6"/>
    <x v="1"/>
    <x v="7"/>
    <x v="1"/>
    <x v="1"/>
    <x v="16"/>
    <s v="ITA"/>
    <x v="56"/>
    <n v="1"/>
    <x v="1"/>
    <n v="19.196000000000002"/>
    <n v="7.4880000000000013"/>
  </r>
  <r>
    <x v="6"/>
    <x v="1"/>
    <x v="7"/>
    <x v="1"/>
    <x v="1"/>
    <x v="16"/>
    <s v="ITA"/>
    <x v="56"/>
    <n v="1"/>
    <x v="2"/>
    <n v="26.501999999999999"/>
    <n v="7.3059999999999974"/>
  </r>
  <r>
    <x v="6"/>
    <x v="1"/>
    <x v="7"/>
    <x v="1"/>
    <x v="1"/>
    <x v="16"/>
    <s v="ITA"/>
    <x v="56"/>
    <n v="1"/>
    <x v="3"/>
    <n v="34.021999999999998"/>
    <n v="7.52"/>
  </r>
  <r>
    <x v="6"/>
    <x v="1"/>
    <x v="7"/>
    <x v="1"/>
    <x v="1"/>
    <x v="19"/>
    <s v="ESP"/>
    <x v="57"/>
    <n v="2"/>
    <x v="0"/>
    <n v="12.2"/>
    <n v="12.2"/>
  </r>
  <r>
    <x v="6"/>
    <x v="1"/>
    <x v="7"/>
    <x v="1"/>
    <x v="1"/>
    <x v="19"/>
    <s v="ESP"/>
    <x v="57"/>
    <n v="2"/>
    <x v="1"/>
    <n v="19.754000000000001"/>
    <n v="7.554000000000002"/>
  </r>
  <r>
    <x v="6"/>
    <x v="1"/>
    <x v="7"/>
    <x v="1"/>
    <x v="1"/>
    <x v="19"/>
    <s v="ESP"/>
    <x v="57"/>
    <n v="2"/>
    <x v="2"/>
    <n v="27.212"/>
    <n v="7.4579999999999984"/>
  </r>
  <r>
    <x v="6"/>
    <x v="1"/>
    <x v="7"/>
    <x v="1"/>
    <x v="1"/>
    <x v="19"/>
    <s v="ESP"/>
    <x v="57"/>
    <n v="2"/>
    <x v="3"/>
    <n v="34.902999999999999"/>
    <n v="7.6909999999999989"/>
  </r>
  <r>
    <x v="6"/>
    <x v="1"/>
    <x v="7"/>
    <x v="1"/>
    <x v="1"/>
    <x v="21"/>
    <s v="MAS"/>
    <x v="58"/>
    <n v="3"/>
    <x v="0"/>
    <n v="12.862"/>
    <n v="12.862"/>
  </r>
  <r>
    <x v="6"/>
    <x v="1"/>
    <x v="7"/>
    <x v="1"/>
    <x v="1"/>
    <x v="21"/>
    <s v="MAS"/>
    <x v="58"/>
    <n v="3"/>
    <x v="1"/>
    <n v="20.492999999999999"/>
    <n v="7.6309999999999985"/>
  </r>
  <r>
    <x v="6"/>
    <x v="1"/>
    <x v="7"/>
    <x v="1"/>
    <x v="1"/>
    <x v="21"/>
    <s v="MAS"/>
    <x v="58"/>
    <n v="3"/>
    <x v="2"/>
    <n v="27.931999999999999"/>
    <n v="7.4390000000000001"/>
  </r>
  <r>
    <x v="6"/>
    <x v="1"/>
    <x v="7"/>
    <x v="1"/>
    <x v="1"/>
    <x v="21"/>
    <s v="MAS"/>
    <x v="58"/>
    <n v="3"/>
    <x v="3"/>
    <n v="35.493000000000002"/>
    <n v="7.5610000000000035"/>
  </r>
  <r>
    <x v="6"/>
    <x v="1"/>
    <x v="7"/>
    <x v="1"/>
    <x v="1"/>
    <x v="30"/>
    <s v="HKG"/>
    <x v="6"/>
    <n v="4"/>
    <x v="0"/>
    <n v="12.484999999999999"/>
    <n v="12.484999999999999"/>
  </r>
  <r>
    <x v="6"/>
    <x v="1"/>
    <x v="7"/>
    <x v="1"/>
    <x v="1"/>
    <x v="30"/>
    <s v="HKG"/>
    <x v="6"/>
    <n v="4"/>
    <x v="1"/>
    <n v="20.231000000000002"/>
    <n v="7.7460000000000022"/>
  </r>
  <r>
    <x v="6"/>
    <x v="1"/>
    <x v="7"/>
    <x v="1"/>
    <x v="1"/>
    <x v="30"/>
    <s v="HKG"/>
    <x v="6"/>
    <n v="4"/>
    <x v="2"/>
    <n v="27.861999999999998"/>
    <n v="7.6309999999999967"/>
  </r>
  <r>
    <x v="6"/>
    <x v="1"/>
    <x v="7"/>
    <x v="1"/>
    <x v="1"/>
    <x v="30"/>
    <s v="HKG"/>
    <x v="6"/>
    <n v="4"/>
    <x v="3"/>
    <n v="35.826999999999998"/>
    <n v="7.9649999999999999"/>
  </r>
  <r>
    <x v="6"/>
    <x v="1"/>
    <x v="7"/>
    <x v="1"/>
    <x v="1"/>
    <x v="69"/>
    <s v="HKG"/>
    <x v="59"/>
    <n v="5"/>
    <x v="0"/>
    <n v="12.72"/>
    <n v="12.72"/>
  </r>
  <r>
    <x v="6"/>
    <x v="1"/>
    <x v="7"/>
    <x v="1"/>
    <x v="1"/>
    <x v="69"/>
    <s v="HKG"/>
    <x v="59"/>
    <n v="5"/>
    <x v="1"/>
    <n v="20.526"/>
    <n v="7.8059999999999992"/>
  </r>
  <r>
    <x v="6"/>
    <x v="1"/>
    <x v="7"/>
    <x v="1"/>
    <x v="1"/>
    <x v="69"/>
    <s v="HKG"/>
    <x v="59"/>
    <n v="5"/>
    <x v="2"/>
    <n v="28.222999999999999"/>
    <n v="7.6969999999999992"/>
  </r>
  <r>
    <x v="6"/>
    <x v="1"/>
    <x v="7"/>
    <x v="1"/>
    <x v="1"/>
    <x v="69"/>
    <s v="HKG"/>
    <x v="59"/>
    <n v="5"/>
    <x v="3"/>
    <n v="36.149000000000001"/>
    <n v="7.9260000000000019"/>
  </r>
  <r>
    <x v="7"/>
    <x v="2"/>
    <x v="8"/>
    <x v="0"/>
    <x v="0"/>
    <x v="8"/>
    <s v="GER"/>
    <x v="60"/>
    <n v="1"/>
    <x v="0"/>
    <n v="12.038"/>
    <n v="12.038"/>
  </r>
  <r>
    <x v="7"/>
    <x v="2"/>
    <x v="8"/>
    <x v="0"/>
    <x v="0"/>
    <x v="8"/>
    <s v="GER"/>
    <x v="60"/>
    <n v="1"/>
    <x v="1"/>
    <n v="19.202999999999999"/>
    <n v="7.1649999999999991"/>
  </r>
  <r>
    <x v="7"/>
    <x v="2"/>
    <x v="8"/>
    <x v="0"/>
    <x v="0"/>
    <x v="8"/>
    <s v="GER"/>
    <x v="60"/>
    <n v="1"/>
    <x v="2"/>
    <n v="26.14"/>
    <n v="6.9370000000000012"/>
  </r>
  <r>
    <x v="7"/>
    <x v="2"/>
    <x v="8"/>
    <x v="0"/>
    <x v="0"/>
    <x v="8"/>
    <s v="GER"/>
    <x v="60"/>
    <n v="1"/>
    <x v="3"/>
    <n v="33.197000000000003"/>
    <n v="7.0570000000000022"/>
  </r>
  <r>
    <x v="7"/>
    <x v="2"/>
    <x v="8"/>
    <x v="0"/>
    <x v="0"/>
    <x v="9"/>
    <s v="GER"/>
    <x v="60"/>
    <n v="2"/>
    <x v="0"/>
    <n v="11.715"/>
    <n v="11.715"/>
  </r>
  <r>
    <x v="7"/>
    <x v="2"/>
    <x v="8"/>
    <x v="0"/>
    <x v="0"/>
    <x v="9"/>
    <s v="GER"/>
    <x v="60"/>
    <n v="2"/>
    <x v="1"/>
    <n v="19.012"/>
    <n v="7.2970000000000006"/>
  </r>
  <r>
    <x v="7"/>
    <x v="2"/>
    <x v="8"/>
    <x v="0"/>
    <x v="0"/>
    <x v="9"/>
    <s v="GER"/>
    <x v="60"/>
    <n v="2"/>
    <x v="2"/>
    <n v="26.039000000000001"/>
    <n v="7.027000000000001"/>
  </r>
  <r>
    <x v="7"/>
    <x v="2"/>
    <x v="8"/>
    <x v="0"/>
    <x v="0"/>
    <x v="9"/>
    <s v="GER"/>
    <x v="60"/>
    <n v="2"/>
    <x v="3"/>
    <n v="33.262"/>
    <n v="7.222999999999999"/>
  </r>
  <r>
    <x v="7"/>
    <x v="2"/>
    <x v="8"/>
    <x v="0"/>
    <x v="0"/>
    <x v="28"/>
    <s v="MEX"/>
    <x v="61"/>
    <n v="3"/>
    <x v="0"/>
    <n v="11.795999999999999"/>
    <n v="11.795999999999999"/>
  </r>
  <r>
    <x v="7"/>
    <x v="2"/>
    <x v="8"/>
    <x v="0"/>
    <x v="0"/>
    <x v="28"/>
    <s v="MEX"/>
    <x v="61"/>
    <n v="3"/>
    <x v="1"/>
    <n v="19.027000000000001"/>
    <n v="7.2310000000000016"/>
  </r>
  <r>
    <x v="7"/>
    <x v="2"/>
    <x v="8"/>
    <x v="0"/>
    <x v="0"/>
    <x v="28"/>
    <s v="MEX"/>
    <x v="61"/>
    <n v="3"/>
    <x v="2"/>
    <n v="26.065999999999999"/>
    <n v="7.0389999999999979"/>
  </r>
  <r>
    <x v="7"/>
    <x v="2"/>
    <x v="8"/>
    <x v="0"/>
    <x v="0"/>
    <x v="28"/>
    <s v="MEX"/>
    <x v="61"/>
    <n v="3"/>
    <x v="3"/>
    <n v="33.298999999999999"/>
    <n v="7.2330000000000005"/>
  </r>
  <r>
    <x v="7"/>
    <x v="2"/>
    <x v="8"/>
    <x v="0"/>
    <x v="0"/>
    <x v="16"/>
    <s v="ITA"/>
    <x v="62"/>
    <n v="4"/>
    <x v="0"/>
    <n v="11.598000000000001"/>
    <n v="11.598000000000001"/>
  </r>
  <r>
    <x v="7"/>
    <x v="2"/>
    <x v="8"/>
    <x v="0"/>
    <x v="0"/>
    <x v="16"/>
    <s v="ITA"/>
    <x v="62"/>
    <n v="4"/>
    <x v="1"/>
    <n v="18.927"/>
    <n v="7.3289999999999988"/>
  </r>
  <r>
    <x v="7"/>
    <x v="2"/>
    <x v="8"/>
    <x v="0"/>
    <x v="0"/>
    <x v="16"/>
    <s v="ITA"/>
    <x v="62"/>
    <n v="4"/>
    <x v="2"/>
    <n v="26.068000000000001"/>
    <n v="7.1410000000000018"/>
  </r>
  <r>
    <x v="7"/>
    <x v="2"/>
    <x v="8"/>
    <x v="0"/>
    <x v="0"/>
    <x v="16"/>
    <s v="ITA"/>
    <x v="62"/>
    <n v="4"/>
    <x v="3"/>
    <n v="33.409999999999997"/>
    <n v="7.3419999999999952"/>
  </r>
  <r>
    <x v="7"/>
    <x v="2"/>
    <x v="8"/>
    <x v="0"/>
    <x v="0"/>
    <x v="52"/>
    <s v="RUS"/>
    <x v="6"/>
    <n v="5"/>
    <x v="0"/>
    <n v="11.769"/>
    <n v="11.769"/>
  </r>
  <r>
    <x v="7"/>
    <x v="2"/>
    <x v="8"/>
    <x v="0"/>
    <x v="0"/>
    <x v="52"/>
    <s v="RUS"/>
    <x v="6"/>
    <n v="5"/>
    <x v="1"/>
    <n v="19.134"/>
    <n v="7.3650000000000002"/>
  </r>
  <r>
    <x v="7"/>
    <x v="2"/>
    <x v="8"/>
    <x v="0"/>
    <x v="0"/>
    <x v="52"/>
    <s v="RUS"/>
    <x v="6"/>
    <n v="5"/>
    <x v="2"/>
    <n v="26.241"/>
    <n v="7.1069999999999993"/>
  </r>
  <r>
    <x v="7"/>
    <x v="2"/>
    <x v="8"/>
    <x v="0"/>
    <x v="0"/>
    <x v="52"/>
    <s v="RUS"/>
    <x v="6"/>
    <n v="5"/>
    <x v="3"/>
    <n v="33.47"/>
    <n v="7.2289999999999992"/>
  </r>
  <r>
    <x v="7"/>
    <x v="2"/>
    <x v="8"/>
    <x v="0"/>
    <x v="0"/>
    <x v="7"/>
    <s v="NED"/>
    <x v="63"/>
    <n v="6"/>
    <x v="0"/>
    <n v="11.505000000000001"/>
    <n v="11.505000000000001"/>
  </r>
  <r>
    <x v="7"/>
    <x v="2"/>
    <x v="8"/>
    <x v="0"/>
    <x v="0"/>
    <x v="7"/>
    <s v="NED"/>
    <x v="63"/>
    <n v="6"/>
    <x v="1"/>
    <n v="18.803999999999998"/>
    <n v="7.2989999999999977"/>
  </r>
  <r>
    <x v="7"/>
    <x v="2"/>
    <x v="8"/>
    <x v="0"/>
    <x v="0"/>
    <x v="7"/>
    <s v="NED"/>
    <x v="63"/>
    <n v="6"/>
    <x v="2"/>
    <n v="25.995999999999999"/>
    <n v="7.1920000000000002"/>
  </r>
  <r>
    <x v="7"/>
    <x v="2"/>
    <x v="8"/>
    <x v="0"/>
    <x v="0"/>
    <x v="7"/>
    <s v="NED"/>
    <x v="63"/>
    <n v="6"/>
    <x v="3"/>
    <n v="33.521000000000001"/>
    <n v="7.5250000000000021"/>
  </r>
  <r>
    <x v="7"/>
    <x v="2"/>
    <x v="8"/>
    <x v="0"/>
    <x v="0"/>
    <x v="51"/>
    <s v="RUS"/>
    <x v="6"/>
    <n v="7"/>
    <x v="0"/>
    <n v="11.891"/>
    <n v="11.891"/>
  </r>
  <r>
    <x v="7"/>
    <x v="2"/>
    <x v="8"/>
    <x v="0"/>
    <x v="0"/>
    <x v="51"/>
    <s v="RUS"/>
    <x v="6"/>
    <n v="7"/>
    <x v="1"/>
    <n v="19.263000000000002"/>
    <n v="7.3720000000000017"/>
  </r>
  <r>
    <x v="7"/>
    <x v="2"/>
    <x v="8"/>
    <x v="0"/>
    <x v="0"/>
    <x v="51"/>
    <s v="RUS"/>
    <x v="6"/>
    <n v="7"/>
    <x v="2"/>
    <n v="26.344000000000001"/>
    <n v="7.0809999999999995"/>
  </r>
  <r>
    <x v="7"/>
    <x v="2"/>
    <x v="8"/>
    <x v="0"/>
    <x v="0"/>
    <x v="51"/>
    <s v="RUS"/>
    <x v="6"/>
    <n v="7"/>
    <x v="3"/>
    <n v="33.549999999999997"/>
    <n v="7.205999999999996"/>
  </r>
  <r>
    <x v="7"/>
    <x v="2"/>
    <x v="8"/>
    <x v="0"/>
    <x v="0"/>
    <x v="13"/>
    <s v="POL"/>
    <x v="6"/>
    <n v="8"/>
    <x v="0"/>
    <n v="11.866"/>
    <n v="11.866"/>
  </r>
  <r>
    <x v="7"/>
    <x v="2"/>
    <x v="8"/>
    <x v="0"/>
    <x v="0"/>
    <x v="13"/>
    <s v="POL"/>
    <x v="6"/>
    <n v="8"/>
    <x v="1"/>
    <n v="19.274999999999999"/>
    <n v="7.4089999999999989"/>
  </r>
  <r>
    <x v="7"/>
    <x v="2"/>
    <x v="8"/>
    <x v="0"/>
    <x v="0"/>
    <x v="13"/>
    <s v="POL"/>
    <x v="6"/>
    <n v="8"/>
    <x v="2"/>
    <n v="26.375"/>
    <n v="7.1000000000000014"/>
  </r>
  <r>
    <x v="7"/>
    <x v="2"/>
    <x v="8"/>
    <x v="0"/>
    <x v="0"/>
    <x v="13"/>
    <s v="POL"/>
    <x v="6"/>
    <n v="8"/>
    <x v="3"/>
    <n v="33.655000000000001"/>
    <n v="7.2800000000000011"/>
  </r>
  <r>
    <x v="7"/>
    <x v="2"/>
    <x v="8"/>
    <x v="0"/>
    <x v="0"/>
    <x v="70"/>
    <s v="UKR"/>
    <x v="6"/>
    <n v="9"/>
    <x v="0"/>
    <n v="12.05"/>
    <n v="12.05"/>
  </r>
  <r>
    <x v="7"/>
    <x v="2"/>
    <x v="8"/>
    <x v="0"/>
    <x v="0"/>
    <x v="70"/>
    <s v="UKR"/>
    <x v="6"/>
    <n v="9"/>
    <x v="1"/>
    <n v="19.420999999999999"/>
    <n v="7.3709999999999987"/>
  </r>
  <r>
    <x v="7"/>
    <x v="2"/>
    <x v="8"/>
    <x v="0"/>
    <x v="0"/>
    <x v="70"/>
    <s v="UKR"/>
    <x v="6"/>
    <n v="9"/>
    <x v="2"/>
    <n v="26.527999999999999"/>
    <n v="7.1069999999999993"/>
  </r>
  <r>
    <x v="7"/>
    <x v="2"/>
    <x v="8"/>
    <x v="0"/>
    <x v="0"/>
    <x v="70"/>
    <s v="UKR"/>
    <x v="6"/>
    <n v="9"/>
    <x v="3"/>
    <n v="33.777999999999999"/>
    <n v="7.25"/>
  </r>
  <r>
    <x v="7"/>
    <x v="2"/>
    <x v="8"/>
    <x v="0"/>
    <x v="0"/>
    <x v="71"/>
    <s v="MEX"/>
    <x v="64"/>
    <n v="10"/>
    <x v="0"/>
    <n v="11.987"/>
    <n v="11.987"/>
  </r>
  <r>
    <x v="7"/>
    <x v="2"/>
    <x v="8"/>
    <x v="0"/>
    <x v="0"/>
    <x v="71"/>
    <s v="MEX"/>
    <x v="64"/>
    <n v="10"/>
    <x v="1"/>
    <n v="19.350000000000001"/>
    <n v="7.3630000000000013"/>
  </r>
  <r>
    <x v="7"/>
    <x v="2"/>
    <x v="8"/>
    <x v="0"/>
    <x v="0"/>
    <x v="71"/>
    <s v="MEX"/>
    <x v="64"/>
    <n v="10"/>
    <x v="2"/>
    <n v="26.49"/>
    <n v="7.139999999999997"/>
  </r>
  <r>
    <x v="7"/>
    <x v="2"/>
    <x v="8"/>
    <x v="0"/>
    <x v="0"/>
    <x v="71"/>
    <s v="MEX"/>
    <x v="64"/>
    <n v="10"/>
    <x v="3"/>
    <n v="33.869999999999997"/>
    <n v="7.379999999999999"/>
  </r>
  <r>
    <x v="7"/>
    <x v="2"/>
    <x v="8"/>
    <x v="0"/>
    <x v="0"/>
    <x v="72"/>
    <s v="RUS"/>
    <x v="6"/>
    <n v="11"/>
    <x v="0"/>
    <n v="11.675000000000001"/>
    <n v="11.675000000000001"/>
  </r>
  <r>
    <x v="7"/>
    <x v="2"/>
    <x v="8"/>
    <x v="0"/>
    <x v="0"/>
    <x v="72"/>
    <s v="RUS"/>
    <x v="6"/>
    <n v="11"/>
    <x v="1"/>
    <n v="19.143000000000001"/>
    <n v="7.468"/>
  </r>
  <r>
    <x v="7"/>
    <x v="2"/>
    <x v="8"/>
    <x v="0"/>
    <x v="0"/>
    <x v="72"/>
    <s v="RUS"/>
    <x v="6"/>
    <n v="11"/>
    <x v="2"/>
    <n v="26.437999999999999"/>
    <n v="7.2949999999999982"/>
  </r>
  <r>
    <x v="7"/>
    <x v="2"/>
    <x v="8"/>
    <x v="0"/>
    <x v="0"/>
    <x v="72"/>
    <s v="RUS"/>
    <x v="6"/>
    <n v="11"/>
    <x v="3"/>
    <n v="33.988"/>
    <n v="7.5500000000000007"/>
  </r>
  <r>
    <x v="7"/>
    <x v="2"/>
    <x v="8"/>
    <x v="0"/>
    <x v="0"/>
    <x v="25"/>
    <s v="NED"/>
    <x v="65"/>
    <n v="12"/>
    <x v="0"/>
    <n v="12.208"/>
    <n v="12.208"/>
  </r>
  <r>
    <x v="7"/>
    <x v="2"/>
    <x v="8"/>
    <x v="0"/>
    <x v="0"/>
    <x v="25"/>
    <s v="NED"/>
    <x v="65"/>
    <n v="12"/>
    <x v="1"/>
    <n v="19.678999999999998"/>
    <n v="7.4709999999999983"/>
  </r>
  <r>
    <x v="7"/>
    <x v="2"/>
    <x v="8"/>
    <x v="0"/>
    <x v="0"/>
    <x v="25"/>
    <s v="NED"/>
    <x v="65"/>
    <n v="12"/>
    <x v="2"/>
    <n v="26.82"/>
    <n v="7.1410000000000018"/>
  </r>
  <r>
    <x v="7"/>
    <x v="2"/>
    <x v="8"/>
    <x v="0"/>
    <x v="0"/>
    <x v="25"/>
    <s v="NED"/>
    <x v="65"/>
    <n v="12"/>
    <x v="3"/>
    <n v="34.064"/>
    <n v="7.2439999999999998"/>
  </r>
  <r>
    <x v="7"/>
    <x v="2"/>
    <x v="8"/>
    <x v="0"/>
    <x v="0"/>
    <x v="73"/>
    <s v="RUS"/>
    <x v="6"/>
    <n v="13"/>
    <x v="0"/>
    <n v="11.833"/>
    <n v="11.833"/>
  </r>
  <r>
    <x v="7"/>
    <x v="2"/>
    <x v="8"/>
    <x v="0"/>
    <x v="0"/>
    <x v="73"/>
    <s v="RUS"/>
    <x v="6"/>
    <n v="13"/>
    <x v="1"/>
    <n v="19.132000000000001"/>
    <n v="7.2990000000000013"/>
  </r>
  <r>
    <x v="7"/>
    <x v="2"/>
    <x v="8"/>
    <x v="0"/>
    <x v="0"/>
    <x v="73"/>
    <s v="RUS"/>
    <x v="6"/>
    <n v="13"/>
    <x v="2"/>
    <n v="26.38"/>
    <n v="7.2479999999999976"/>
  </r>
  <r>
    <x v="7"/>
    <x v="2"/>
    <x v="8"/>
    <x v="0"/>
    <x v="0"/>
    <x v="73"/>
    <s v="RUS"/>
    <x v="6"/>
    <n v="13"/>
    <x v="3"/>
    <n v="34.073999999999998"/>
    <n v="7.6939999999999991"/>
  </r>
  <r>
    <x v="7"/>
    <x v="2"/>
    <x v="8"/>
    <x v="0"/>
    <x v="0"/>
    <x v="74"/>
    <s v="AUS"/>
    <x v="6"/>
    <n v="14"/>
    <x v="0"/>
    <n v="11.848000000000001"/>
    <n v="11.848000000000001"/>
  </r>
  <r>
    <x v="7"/>
    <x v="2"/>
    <x v="8"/>
    <x v="0"/>
    <x v="0"/>
    <x v="74"/>
    <s v="AUS"/>
    <x v="6"/>
    <n v="14"/>
    <x v="1"/>
    <n v="19.294"/>
    <n v="7.4459999999999997"/>
  </r>
  <r>
    <x v="7"/>
    <x v="2"/>
    <x v="8"/>
    <x v="0"/>
    <x v="0"/>
    <x v="74"/>
    <s v="AUS"/>
    <x v="6"/>
    <n v="14"/>
    <x v="2"/>
    <n v="26.605"/>
    <n v="7.3109999999999999"/>
  </r>
  <r>
    <x v="7"/>
    <x v="2"/>
    <x v="8"/>
    <x v="0"/>
    <x v="0"/>
    <x v="74"/>
    <s v="AUS"/>
    <x v="6"/>
    <n v="14"/>
    <x v="3"/>
    <n v="34.139000000000003"/>
    <n v="7.5340000000000025"/>
  </r>
  <r>
    <x v="7"/>
    <x v="2"/>
    <x v="8"/>
    <x v="0"/>
    <x v="0"/>
    <x v="19"/>
    <s v="ESP"/>
    <x v="66"/>
    <n v="15"/>
    <x v="0"/>
    <n v="12.256"/>
    <n v="12.256"/>
  </r>
  <r>
    <x v="7"/>
    <x v="2"/>
    <x v="8"/>
    <x v="0"/>
    <x v="0"/>
    <x v="19"/>
    <s v="ESP"/>
    <x v="66"/>
    <n v="15"/>
    <x v="1"/>
    <n v="19.715"/>
    <n v="7.4589999999999996"/>
  </r>
  <r>
    <x v="7"/>
    <x v="2"/>
    <x v="8"/>
    <x v="0"/>
    <x v="0"/>
    <x v="19"/>
    <s v="ESP"/>
    <x v="66"/>
    <n v="15"/>
    <x v="2"/>
    <n v="27.042000000000002"/>
    <n v="7.3270000000000017"/>
  </r>
  <r>
    <x v="7"/>
    <x v="2"/>
    <x v="8"/>
    <x v="0"/>
    <x v="0"/>
    <x v="19"/>
    <s v="ESP"/>
    <x v="66"/>
    <n v="15"/>
    <x v="3"/>
    <n v="34.585999999999999"/>
    <n v="7.5439999999999969"/>
  </r>
  <r>
    <x v="7"/>
    <x v="2"/>
    <x v="8"/>
    <x v="0"/>
    <x v="0"/>
    <x v="75"/>
    <s v="CHN"/>
    <x v="60"/>
    <n v="16"/>
    <x v="0"/>
    <n v="11.782999999999999"/>
    <n v="11.782999999999999"/>
  </r>
  <r>
    <x v="7"/>
    <x v="2"/>
    <x v="8"/>
    <x v="0"/>
    <x v="0"/>
    <x v="75"/>
    <s v="CHN"/>
    <x v="60"/>
    <n v="16"/>
    <x v="1"/>
    <n v="19.132999999999999"/>
    <n v="7.35"/>
  </r>
  <r>
    <x v="7"/>
    <x v="2"/>
    <x v="8"/>
    <x v="0"/>
    <x v="0"/>
    <x v="75"/>
    <s v="CHN"/>
    <x v="60"/>
    <n v="16"/>
    <x v="2"/>
    <n v="26.591000000000001"/>
    <n v="7.458000000000002"/>
  </r>
  <r>
    <x v="7"/>
    <x v="2"/>
    <x v="8"/>
    <x v="0"/>
    <x v="0"/>
    <x v="75"/>
    <s v="CHN"/>
    <x v="60"/>
    <n v="16"/>
    <x v="3"/>
    <n v="34.710999999999999"/>
    <n v="8.1199999999999974"/>
  </r>
  <r>
    <x v="7"/>
    <x v="2"/>
    <x v="8"/>
    <x v="0"/>
    <x v="0"/>
    <x v="29"/>
    <s v="COL"/>
    <x v="67"/>
    <n v="17"/>
    <x v="0"/>
    <n v="12.226000000000001"/>
    <n v="12.226000000000001"/>
  </r>
  <r>
    <x v="7"/>
    <x v="2"/>
    <x v="8"/>
    <x v="0"/>
    <x v="0"/>
    <x v="29"/>
    <s v="COL"/>
    <x v="67"/>
    <n v="17"/>
    <x v="1"/>
    <n v="19.811"/>
    <n v="7.5849999999999991"/>
  </r>
  <r>
    <x v="7"/>
    <x v="2"/>
    <x v="8"/>
    <x v="0"/>
    <x v="0"/>
    <x v="29"/>
    <s v="COL"/>
    <x v="67"/>
    <n v="17"/>
    <x v="2"/>
    <n v="27.225999999999999"/>
    <n v="7.4149999999999991"/>
  </r>
  <r>
    <x v="7"/>
    <x v="2"/>
    <x v="8"/>
    <x v="0"/>
    <x v="0"/>
    <x v="29"/>
    <s v="COL"/>
    <x v="67"/>
    <n v="17"/>
    <x v="3"/>
    <n v="34.828000000000003"/>
    <n v="7.6020000000000039"/>
  </r>
  <r>
    <x v="7"/>
    <x v="2"/>
    <x v="8"/>
    <x v="0"/>
    <x v="0"/>
    <x v="26"/>
    <s v="CHN"/>
    <x v="68"/>
    <n v="18"/>
    <x v="0"/>
    <n v="12.58"/>
    <n v="12.58"/>
  </r>
  <r>
    <x v="7"/>
    <x v="2"/>
    <x v="8"/>
    <x v="0"/>
    <x v="0"/>
    <x v="26"/>
    <s v="CHN"/>
    <x v="68"/>
    <n v="18"/>
    <x v="1"/>
    <n v="20.068000000000001"/>
    <n v="7.4880000000000013"/>
  </r>
  <r>
    <x v="7"/>
    <x v="2"/>
    <x v="8"/>
    <x v="0"/>
    <x v="0"/>
    <x v="26"/>
    <s v="CHN"/>
    <x v="68"/>
    <n v="18"/>
    <x v="2"/>
    <n v="27.312000000000001"/>
    <n v="7.2439999999999998"/>
  </r>
  <r>
    <x v="7"/>
    <x v="2"/>
    <x v="8"/>
    <x v="0"/>
    <x v="0"/>
    <x v="26"/>
    <s v="CHN"/>
    <x v="68"/>
    <n v="18"/>
    <x v="3"/>
    <n v="34.856000000000002"/>
    <n v="7.5440000000000005"/>
  </r>
  <r>
    <x v="7"/>
    <x v="2"/>
    <x v="8"/>
    <x v="0"/>
    <x v="0"/>
    <x v="18"/>
    <s v="CAN"/>
    <x v="69"/>
    <n v="19"/>
    <x v="0"/>
    <n v="12.603"/>
    <n v="12.603"/>
  </r>
  <r>
    <x v="7"/>
    <x v="2"/>
    <x v="8"/>
    <x v="0"/>
    <x v="0"/>
    <x v="18"/>
    <s v="CAN"/>
    <x v="69"/>
    <n v="19"/>
    <x v="1"/>
    <n v="20.175999999999998"/>
    <n v="7.5729999999999986"/>
  </r>
  <r>
    <x v="7"/>
    <x v="2"/>
    <x v="8"/>
    <x v="0"/>
    <x v="0"/>
    <x v="18"/>
    <s v="CAN"/>
    <x v="69"/>
    <n v="19"/>
    <x v="2"/>
    <n v="27.495000000000001"/>
    <n v="7.3190000000000026"/>
  </r>
  <r>
    <x v="7"/>
    <x v="2"/>
    <x v="8"/>
    <x v="0"/>
    <x v="0"/>
    <x v="18"/>
    <s v="CAN"/>
    <x v="69"/>
    <n v="19"/>
    <x v="3"/>
    <n v="35.091999999999999"/>
    <n v="7.5969999999999978"/>
  </r>
  <r>
    <x v="7"/>
    <x v="2"/>
    <x v="8"/>
    <x v="0"/>
    <x v="0"/>
    <x v="76"/>
    <s v="RSA"/>
    <x v="6"/>
    <n v="20"/>
    <x v="0"/>
    <n v="12.808"/>
    <n v="12.808"/>
  </r>
  <r>
    <x v="7"/>
    <x v="2"/>
    <x v="8"/>
    <x v="0"/>
    <x v="0"/>
    <x v="76"/>
    <s v="RSA"/>
    <x v="6"/>
    <n v="20"/>
    <x v="1"/>
    <n v="20.353000000000002"/>
    <n v="7.5450000000000017"/>
  </r>
  <r>
    <x v="7"/>
    <x v="2"/>
    <x v="8"/>
    <x v="0"/>
    <x v="0"/>
    <x v="76"/>
    <s v="RSA"/>
    <x v="6"/>
    <n v="20"/>
    <x v="2"/>
    <n v="27.632000000000001"/>
    <n v="7.2789999999999999"/>
  </r>
  <r>
    <x v="7"/>
    <x v="2"/>
    <x v="8"/>
    <x v="0"/>
    <x v="0"/>
    <x v="76"/>
    <s v="RSA"/>
    <x v="6"/>
    <n v="20"/>
    <x v="3"/>
    <n v="35.183"/>
    <n v="7.5509999999999984"/>
  </r>
  <r>
    <x v="7"/>
    <x v="2"/>
    <x v="8"/>
    <x v="0"/>
    <x v="0"/>
    <x v="77"/>
    <s v="KOR"/>
    <x v="60"/>
    <n v="21"/>
    <x v="0"/>
    <n v="12.561999999999999"/>
    <n v="12.561999999999999"/>
  </r>
  <r>
    <x v="7"/>
    <x v="2"/>
    <x v="8"/>
    <x v="0"/>
    <x v="0"/>
    <x v="77"/>
    <s v="KOR"/>
    <x v="60"/>
    <n v="21"/>
    <x v="1"/>
    <n v="20.196999999999999"/>
    <n v="7.6349999999999998"/>
  </r>
  <r>
    <x v="7"/>
    <x v="2"/>
    <x v="8"/>
    <x v="0"/>
    <x v="0"/>
    <x v="77"/>
    <s v="KOR"/>
    <x v="60"/>
    <n v="21"/>
    <x v="2"/>
    <n v="27.64"/>
    <n v="7.4430000000000014"/>
  </r>
  <r>
    <x v="7"/>
    <x v="2"/>
    <x v="8"/>
    <x v="0"/>
    <x v="0"/>
    <x v="77"/>
    <s v="KOR"/>
    <x v="60"/>
    <n v="21"/>
    <x v="3"/>
    <n v="35.283999999999999"/>
    <n v="7.6439999999999984"/>
  </r>
  <r>
    <x v="7"/>
    <x v="2"/>
    <x v="8"/>
    <x v="0"/>
    <x v="1"/>
    <x v="8"/>
    <s v="GER"/>
    <x v="60"/>
    <n v="1"/>
    <x v="0"/>
    <n v="11.911"/>
    <n v="11.911"/>
  </r>
  <r>
    <x v="7"/>
    <x v="2"/>
    <x v="8"/>
    <x v="0"/>
    <x v="1"/>
    <x v="8"/>
    <s v="GER"/>
    <x v="60"/>
    <n v="1"/>
    <x v="1"/>
    <n v="19.096"/>
    <n v="7.1850000000000005"/>
  </r>
  <r>
    <x v="7"/>
    <x v="2"/>
    <x v="8"/>
    <x v="0"/>
    <x v="1"/>
    <x v="8"/>
    <s v="GER"/>
    <x v="60"/>
    <n v="1"/>
    <x v="2"/>
    <n v="26.033000000000001"/>
    <n v="6.9370000000000012"/>
  </r>
  <r>
    <x v="7"/>
    <x v="2"/>
    <x v="8"/>
    <x v="0"/>
    <x v="1"/>
    <x v="8"/>
    <s v="GER"/>
    <x v="60"/>
    <n v="1"/>
    <x v="3"/>
    <n v="33.121000000000002"/>
    <n v="7.088000000000001"/>
  </r>
  <r>
    <x v="7"/>
    <x v="2"/>
    <x v="8"/>
    <x v="0"/>
    <x v="1"/>
    <x v="28"/>
    <s v="MEX"/>
    <x v="61"/>
    <n v="2"/>
    <x v="0"/>
    <n v="11.619"/>
    <n v="11.619"/>
  </r>
  <r>
    <x v="7"/>
    <x v="2"/>
    <x v="8"/>
    <x v="0"/>
    <x v="1"/>
    <x v="28"/>
    <s v="MEX"/>
    <x v="61"/>
    <n v="2"/>
    <x v="1"/>
    <n v="18.818999999999999"/>
    <n v="7.1999999999999993"/>
  </r>
  <r>
    <x v="7"/>
    <x v="2"/>
    <x v="8"/>
    <x v="0"/>
    <x v="1"/>
    <x v="28"/>
    <s v="MEX"/>
    <x v="61"/>
    <n v="2"/>
    <x v="2"/>
    <n v="25.856000000000002"/>
    <n v="7.0370000000000026"/>
  </r>
  <r>
    <x v="7"/>
    <x v="2"/>
    <x v="8"/>
    <x v="0"/>
    <x v="1"/>
    <x v="28"/>
    <s v="MEX"/>
    <x v="61"/>
    <n v="2"/>
    <x v="3"/>
    <n v="33.154000000000003"/>
    <n v="7.2980000000000018"/>
  </r>
  <r>
    <x v="7"/>
    <x v="2"/>
    <x v="8"/>
    <x v="0"/>
    <x v="1"/>
    <x v="16"/>
    <s v="ITA"/>
    <x v="62"/>
    <n v="3"/>
    <x v="0"/>
    <n v="11.395"/>
    <n v="11.395"/>
  </r>
  <r>
    <x v="7"/>
    <x v="2"/>
    <x v="8"/>
    <x v="0"/>
    <x v="1"/>
    <x v="16"/>
    <s v="ITA"/>
    <x v="62"/>
    <n v="3"/>
    <x v="1"/>
    <n v="18.706"/>
    <n v="7.3109999999999999"/>
  </r>
  <r>
    <x v="7"/>
    <x v="2"/>
    <x v="8"/>
    <x v="0"/>
    <x v="1"/>
    <x v="16"/>
    <s v="ITA"/>
    <x v="62"/>
    <n v="3"/>
    <x v="2"/>
    <n v="25.827999999999999"/>
    <n v="7.1219999999999999"/>
  </r>
  <r>
    <x v="7"/>
    <x v="2"/>
    <x v="8"/>
    <x v="0"/>
    <x v="1"/>
    <x v="16"/>
    <s v="ITA"/>
    <x v="62"/>
    <n v="3"/>
    <x v="3"/>
    <n v="33.170999999999999"/>
    <n v="7.343"/>
  </r>
  <r>
    <x v="7"/>
    <x v="2"/>
    <x v="8"/>
    <x v="0"/>
    <x v="1"/>
    <x v="9"/>
    <s v="GER"/>
    <x v="60"/>
    <n v="4"/>
    <x v="0"/>
    <n v="11.657"/>
    <n v="11.657"/>
  </r>
  <r>
    <x v="7"/>
    <x v="2"/>
    <x v="8"/>
    <x v="0"/>
    <x v="1"/>
    <x v="9"/>
    <s v="GER"/>
    <x v="60"/>
    <n v="4"/>
    <x v="1"/>
    <n v="18.965"/>
    <n v="7.3079999999999998"/>
  </r>
  <r>
    <x v="7"/>
    <x v="2"/>
    <x v="8"/>
    <x v="0"/>
    <x v="1"/>
    <x v="9"/>
    <s v="GER"/>
    <x v="60"/>
    <n v="4"/>
    <x v="2"/>
    <n v="25.978999999999999"/>
    <n v="7.0139999999999993"/>
  </r>
  <r>
    <x v="7"/>
    <x v="2"/>
    <x v="8"/>
    <x v="0"/>
    <x v="1"/>
    <x v="9"/>
    <s v="GER"/>
    <x v="60"/>
    <n v="4"/>
    <x v="3"/>
    <n v="33.179000000000002"/>
    <n v="7.2000000000000028"/>
  </r>
  <r>
    <x v="7"/>
    <x v="2"/>
    <x v="8"/>
    <x v="0"/>
    <x v="1"/>
    <x v="51"/>
    <s v="RUS"/>
    <x v="6"/>
    <n v="5"/>
    <x v="0"/>
    <n v="11.871"/>
    <n v="11.871"/>
  </r>
  <r>
    <x v="7"/>
    <x v="2"/>
    <x v="8"/>
    <x v="0"/>
    <x v="1"/>
    <x v="51"/>
    <s v="RUS"/>
    <x v="6"/>
    <n v="5"/>
    <x v="1"/>
    <n v="19.193000000000001"/>
    <n v="7.322000000000001"/>
  </r>
  <r>
    <x v="7"/>
    <x v="2"/>
    <x v="8"/>
    <x v="0"/>
    <x v="1"/>
    <x v="51"/>
    <s v="RUS"/>
    <x v="6"/>
    <n v="5"/>
    <x v="2"/>
    <n v="26.268000000000001"/>
    <n v="7.0749999999999993"/>
  </r>
  <r>
    <x v="7"/>
    <x v="2"/>
    <x v="8"/>
    <x v="0"/>
    <x v="1"/>
    <x v="51"/>
    <s v="RUS"/>
    <x v="6"/>
    <n v="5"/>
    <x v="3"/>
    <n v="33.475999999999999"/>
    <n v="7.2079999999999984"/>
  </r>
  <r>
    <x v="7"/>
    <x v="2"/>
    <x v="8"/>
    <x v="0"/>
    <x v="1"/>
    <x v="52"/>
    <s v="RUS"/>
    <x v="6"/>
    <n v="6"/>
    <x v="0"/>
    <n v="11.682"/>
    <n v="11.682"/>
  </r>
  <r>
    <x v="7"/>
    <x v="2"/>
    <x v="8"/>
    <x v="0"/>
    <x v="1"/>
    <x v="52"/>
    <s v="RUS"/>
    <x v="6"/>
    <n v="6"/>
    <x v="1"/>
    <n v="19.007000000000001"/>
    <n v="7.3250000000000011"/>
  </r>
  <r>
    <x v="7"/>
    <x v="2"/>
    <x v="8"/>
    <x v="0"/>
    <x v="1"/>
    <x v="52"/>
    <s v="RUS"/>
    <x v="6"/>
    <n v="6"/>
    <x v="2"/>
    <n v="26.16"/>
    <n v="7.1529999999999987"/>
  </r>
  <r>
    <x v="7"/>
    <x v="2"/>
    <x v="8"/>
    <x v="0"/>
    <x v="1"/>
    <x v="52"/>
    <s v="RUS"/>
    <x v="6"/>
    <n v="6"/>
    <x v="3"/>
    <n v="33.494"/>
    <n v="7.3339999999999996"/>
  </r>
  <r>
    <x v="7"/>
    <x v="2"/>
    <x v="8"/>
    <x v="0"/>
    <x v="1"/>
    <x v="13"/>
    <s v="POL"/>
    <x v="6"/>
    <n v="7"/>
    <x v="0"/>
    <n v="12"/>
    <n v="12"/>
  </r>
  <r>
    <x v="7"/>
    <x v="2"/>
    <x v="8"/>
    <x v="0"/>
    <x v="1"/>
    <x v="13"/>
    <s v="POL"/>
    <x v="6"/>
    <n v="7"/>
    <x v="1"/>
    <n v="19.399000000000001"/>
    <n v="7.3990000000000009"/>
  </r>
  <r>
    <x v="7"/>
    <x v="2"/>
    <x v="8"/>
    <x v="0"/>
    <x v="1"/>
    <x v="13"/>
    <s v="POL"/>
    <x v="6"/>
    <n v="7"/>
    <x v="2"/>
    <n v="26.535"/>
    <n v="7.1359999999999992"/>
  </r>
  <r>
    <x v="7"/>
    <x v="2"/>
    <x v="8"/>
    <x v="0"/>
    <x v="1"/>
    <x v="13"/>
    <s v="POL"/>
    <x v="6"/>
    <n v="7"/>
    <x v="3"/>
    <n v="33.923000000000002"/>
    <n v="7.3880000000000017"/>
  </r>
  <r>
    <x v="7"/>
    <x v="2"/>
    <x v="8"/>
    <x v="0"/>
    <x v="1"/>
    <x v="7"/>
    <s v="NED"/>
    <x v="63"/>
    <n v="8"/>
    <x v="0"/>
    <n v="11.728999999999999"/>
    <n v="11.728999999999999"/>
  </r>
  <r>
    <x v="7"/>
    <x v="2"/>
    <x v="8"/>
    <x v="0"/>
    <x v="1"/>
    <x v="7"/>
    <s v="NED"/>
    <x v="63"/>
    <n v="8"/>
    <x v="1"/>
    <n v="19.123999999999999"/>
    <n v="7.3949999999999996"/>
  </r>
  <r>
    <x v="7"/>
    <x v="2"/>
    <x v="8"/>
    <x v="0"/>
    <x v="1"/>
    <x v="7"/>
    <s v="NED"/>
    <x v="63"/>
    <n v="8"/>
    <x v="2"/>
    <n v="26.405999999999999"/>
    <n v="7.282"/>
  </r>
  <r>
    <x v="7"/>
    <x v="2"/>
    <x v="8"/>
    <x v="0"/>
    <x v="1"/>
    <x v="7"/>
    <s v="NED"/>
    <x v="63"/>
    <n v="8"/>
    <x v="3"/>
    <n v="34.003999999999998"/>
    <n v="7.597999999999999"/>
  </r>
  <r>
    <x v="8"/>
    <x v="3"/>
    <x v="9"/>
    <x v="0"/>
    <x v="0"/>
    <x v="52"/>
    <s v="RUS"/>
    <x v="6"/>
    <n v="1"/>
    <x v="0"/>
    <n v="11.598000000000001"/>
    <n v="11.598000000000001"/>
  </r>
  <r>
    <x v="8"/>
    <x v="3"/>
    <x v="9"/>
    <x v="0"/>
    <x v="0"/>
    <x v="52"/>
    <s v="RUS"/>
    <x v="6"/>
    <n v="1"/>
    <x v="1"/>
    <n v="18.981999999999999"/>
    <n v="7.3839999999999986"/>
  </r>
  <r>
    <x v="8"/>
    <x v="3"/>
    <x v="9"/>
    <x v="0"/>
    <x v="0"/>
    <x v="52"/>
    <s v="RUS"/>
    <x v="6"/>
    <n v="1"/>
    <x v="2"/>
    <n v="26.172000000000001"/>
    <n v="7.1900000000000013"/>
  </r>
  <r>
    <x v="8"/>
    <x v="3"/>
    <x v="9"/>
    <x v="0"/>
    <x v="0"/>
    <x v="52"/>
    <s v="RUS"/>
    <x v="6"/>
    <n v="1"/>
    <x v="3"/>
    <n v="33.554000000000002"/>
    <n v="7.3820000000000014"/>
  </r>
  <r>
    <x v="8"/>
    <x v="3"/>
    <x v="9"/>
    <x v="0"/>
    <x v="0"/>
    <x v="74"/>
    <s v="AUS"/>
    <x v="6"/>
    <n v="2"/>
    <x v="0"/>
    <n v="11.789"/>
    <n v="11.789"/>
  </r>
  <r>
    <x v="8"/>
    <x v="3"/>
    <x v="9"/>
    <x v="0"/>
    <x v="0"/>
    <x v="74"/>
    <s v="AUS"/>
    <x v="6"/>
    <n v="2"/>
    <x v="1"/>
    <n v="19.123000000000001"/>
    <n v="7.3340000000000014"/>
  </r>
  <r>
    <x v="8"/>
    <x v="3"/>
    <x v="9"/>
    <x v="0"/>
    <x v="0"/>
    <x v="74"/>
    <s v="AUS"/>
    <x v="6"/>
    <n v="2"/>
    <x v="2"/>
    <n v="26.279"/>
    <n v="7.1559999999999988"/>
  </r>
  <r>
    <x v="8"/>
    <x v="3"/>
    <x v="9"/>
    <x v="0"/>
    <x v="0"/>
    <x v="74"/>
    <s v="AUS"/>
    <x v="6"/>
    <n v="2"/>
    <x v="3"/>
    <n v="33.555999999999997"/>
    <n v="7.2769999999999975"/>
  </r>
  <r>
    <x v="8"/>
    <x v="3"/>
    <x v="9"/>
    <x v="0"/>
    <x v="0"/>
    <x v="78"/>
    <s v="GER"/>
    <x v="6"/>
    <n v="3"/>
    <x v="0"/>
    <n v="11.621"/>
    <n v="11.621"/>
  </r>
  <r>
    <x v="8"/>
    <x v="3"/>
    <x v="9"/>
    <x v="0"/>
    <x v="0"/>
    <x v="78"/>
    <s v="GER"/>
    <x v="6"/>
    <n v="3"/>
    <x v="1"/>
    <n v="18.917999999999999"/>
    <n v="7.2969999999999988"/>
  </r>
  <r>
    <x v="8"/>
    <x v="3"/>
    <x v="9"/>
    <x v="0"/>
    <x v="0"/>
    <x v="78"/>
    <s v="GER"/>
    <x v="6"/>
    <n v="3"/>
    <x v="2"/>
    <n v="26.122"/>
    <n v="7.2040000000000006"/>
  </r>
  <r>
    <x v="8"/>
    <x v="3"/>
    <x v="9"/>
    <x v="0"/>
    <x v="0"/>
    <x v="78"/>
    <s v="GER"/>
    <x v="6"/>
    <n v="3"/>
    <x v="3"/>
    <n v="33.597999999999999"/>
    <n v="7.4759999999999991"/>
  </r>
  <r>
    <x v="8"/>
    <x v="3"/>
    <x v="9"/>
    <x v="0"/>
    <x v="0"/>
    <x v="70"/>
    <s v="UKR"/>
    <x v="6"/>
    <n v="4"/>
    <x v="0"/>
    <n v="11.875"/>
    <n v="11.875"/>
  </r>
  <r>
    <x v="8"/>
    <x v="3"/>
    <x v="9"/>
    <x v="0"/>
    <x v="0"/>
    <x v="70"/>
    <s v="UKR"/>
    <x v="6"/>
    <n v="4"/>
    <x v="1"/>
    <n v="19.173999999999999"/>
    <n v="7.2989999999999995"/>
  </r>
  <r>
    <x v="8"/>
    <x v="3"/>
    <x v="9"/>
    <x v="0"/>
    <x v="0"/>
    <x v="70"/>
    <s v="UKR"/>
    <x v="6"/>
    <n v="4"/>
    <x v="2"/>
    <n v="26.343"/>
    <n v="7.1690000000000005"/>
  </r>
  <r>
    <x v="8"/>
    <x v="3"/>
    <x v="9"/>
    <x v="0"/>
    <x v="0"/>
    <x v="70"/>
    <s v="UKR"/>
    <x v="6"/>
    <n v="4"/>
    <x v="3"/>
    <n v="33.673999999999999"/>
    <n v="7.3309999999999995"/>
  </r>
  <r>
    <x v="8"/>
    <x v="3"/>
    <x v="9"/>
    <x v="0"/>
    <x v="0"/>
    <x v="7"/>
    <s v="NED"/>
    <x v="70"/>
    <n v="5"/>
    <x v="0"/>
    <n v="11.605"/>
    <n v="11.605"/>
  </r>
  <r>
    <x v="8"/>
    <x v="3"/>
    <x v="9"/>
    <x v="0"/>
    <x v="0"/>
    <x v="7"/>
    <s v="NED"/>
    <x v="70"/>
    <n v="5"/>
    <x v="1"/>
    <n v="18.986000000000001"/>
    <n v="7.3810000000000002"/>
  </r>
  <r>
    <x v="8"/>
    <x v="3"/>
    <x v="9"/>
    <x v="0"/>
    <x v="0"/>
    <x v="7"/>
    <s v="NED"/>
    <x v="70"/>
    <n v="5"/>
    <x v="2"/>
    <n v="26.244"/>
    <n v="7.2579999999999991"/>
  </r>
  <r>
    <x v="8"/>
    <x v="3"/>
    <x v="9"/>
    <x v="0"/>
    <x v="0"/>
    <x v="7"/>
    <s v="NED"/>
    <x v="70"/>
    <n v="5"/>
    <x v="3"/>
    <n v="33.798000000000002"/>
    <n v="7.554000000000002"/>
  </r>
  <r>
    <x v="8"/>
    <x v="3"/>
    <x v="9"/>
    <x v="0"/>
    <x v="0"/>
    <x v="28"/>
    <s v="MEX"/>
    <x v="71"/>
    <n v="6"/>
    <x v="0"/>
    <n v="11.967000000000001"/>
    <n v="11.967000000000001"/>
  </r>
  <r>
    <x v="8"/>
    <x v="3"/>
    <x v="9"/>
    <x v="0"/>
    <x v="0"/>
    <x v="28"/>
    <s v="MEX"/>
    <x v="71"/>
    <n v="6"/>
    <x v="1"/>
    <n v="19.315000000000001"/>
    <n v="7.3480000000000008"/>
  </r>
  <r>
    <x v="8"/>
    <x v="3"/>
    <x v="9"/>
    <x v="0"/>
    <x v="0"/>
    <x v="28"/>
    <s v="MEX"/>
    <x v="71"/>
    <n v="6"/>
    <x v="2"/>
    <n v="26.532"/>
    <n v="7.2169999999999987"/>
  </r>
  <r>
    <x v="8"/>
    <x v="3"/>
    <x v="9"/>
    <x v="0"/>
    <x v="0"/>
    <x v="28"/>
    <s v="MEX"/>
    <x v="71"/>
    <n v="6"/>
    <x v="3"/>
    <n v="33.972999999999999"/>
    <n v="7.4409999999999989"/>
  </r>
  <r>
    <x v="8"/>
    <x v="3"/>
    <x v="9"/>
    <x v="0"/>
    <x v="0"/>
    <x v="8"/>
    <s v="GER"/>
    <x v="72"/>
    <n v="7"/>
    <x v="0"/>
    <n v="12.180999999999999"/>
    <n v="12.180999999999999"/>
  </r>
  <r>
    <x v="8"/>
    <x v="3"/>
    <x v="9"/>
    <x v="0"/>
    <x v="0"/>
    <x v="8"/>
    <s v="GER"/>
    <x v="72"/>
    <n v="7"/>
    <x v="1"/>
    <n v="19.533999999999999"/>
    <n v="7.3529999999999998"/>
  </r>
  <r>
    <x v="8"/>
    <x v="3"/>
    <x v="9"/>
    <x v="0"/>
    <x v="0"/>
    <x v="8"/>
    <s v="GER"/>
    <x v="72"/>
    <n v="7"/>
    <x v="2"/>
    <n v="26.739000000000001"/>
    <n v="7.2050000000000018"/>
  </r>
  <r>
    <x v="8"/>
    <x v="3"/>
    <x v="9"/>
    <x v="0"/>
    <x v="0"/>
    <x v="8"/>
    <s v="GER"/>
    <x v="72"/>
    <n v="7"/>
    <x v="3"/>
    <n v="34.101999999999997"/>
    <n v="7.362999999999996"/>
  </r>
  <r>
    <x v="8"/>
    <x v="3"/>
    <x v="9"/>
    <x v="0"/>
    <x v="0"/>
    <x v="16"/>
    <s v="ITA"/>
    <x v="73"/>
    <n v="8"/>
    <x v="0"/>
    <n v="11.792"/>
    <n v="11.792"/>
  </r>
  <r>
    <x v="8"/>
    <x v="3"/>
    <x v="9"/>
    <x v="0"/>
    <x v="0"/>
    <x v="16"/>
    <s v="ITA"/>
    <x v="73"/>
    <n v="8"/>
    <x v="1"/>
    <n v="19.279"/>
    <n v="7.4870000000000001"/>
  </r>
  <r>
    <x v="8"/>
    <x v="3"/>
    <x v="9"/>
    <x v="0"/>
    <x v="0"/>
    <x v="16"/>
    <s v="ITA"/>
    <x v="73"/>
    <n v="8"/>
    <x v="2"/>
    <n v="26.582999999999998"/>
    <n v="7.3039999999999985"/>
  </r>
  <r>
    <x v="8"/>
    <x v="3"/>
    <x v="9"/>
    <x v="0"/>
    <x v="0"/>
    <x v="16"/>
    <s v="ITA"/>
    <x v="73"/>
    <n v="8"/>
    <x v="3"/>
    <n v="34.127000000000002"/>
    <n v="7.544000000000004"/>
  </r>
  <r>
    <x v="8"/>
    <x v="3"/>
    <x v="9"/>
    <x v="0"/>
    <x v="0"/>
    <x v="75"/>
    <s v="CHN"/>
    <x v="72"/>
    <n v="9"/>
    <x v="0"/>
    <n v="11.71"/>
    <n v="11.71"/>
  </r>
  <r>
    <x v="8"/>
    <x v="3"/>
    <x v="9"/>
    <x v="0"/>
    <x v="0"/>
    <x v="75"/>
    <s v="CHN"/>
    <x v="72"/>
    <n v="9"/>
    <x v="1"/>
    <n v="19.152999999999999"/>
    <n v="7.4429999999999978"/>
  </r>
  <r>
    <x v="8"/>
    <x v="3"/>
    <x v="9"/>
    <x v="0"/>
    <x v="0"/>
    <x v="75"/>
    <s v="CHN"/>
    <x v="72"/>
    <n v="9"/>
    <x v="2"/>
    <n v="26.481999999999999"/>
    <n v="7.3290000000000006"/>
  </r>
  <r>
    <x v="8"/>
    <x v="3"/>
    <x v="9"/>
    <x v="0"/>
    <x v="0"/>
    <x v="75"/>
    <s v="CHN"/>
    <x v="72"/>
    <n v="9"/>
    <x v="3"/>
    <n v="34.143999999999998"/>
    <n v="7.661999999999999"/>
  </r>
  <r>
    <x v="8"/>
    <x v="3"/>
    <x v="9"/>
    <x v="0"/>
    <x v="0"/>
    <x v="13"/>
    <s v="POL"/>
    <x v="6"/>
    <n v="10"/>
    <x v="0"/>
    <n v="11.946"/>
    <n v="11.946"/>
  </r>
  <r>
    <x v="8"/>
    <x v="3"/>
    <x v="9"/>
    <x v="0"/>
    <x v="0"/>
    <x v="13"/>
    <s v="POL"/>
    <x v="6"/>
    <n v="10"/>
    <x v="1"/>
    <n v="19.384"/>
    <n v="7.4380000000000006"/>
  </r>
  <r>
    <x v="8"/>
    <x v="3"/>
    <x v="9"/>
    <x v="0"/>
    <x v="0"/>
    <x v="13"/>
    <s v="POL"/>
    <x v="6"/>
    <n v="10"/>
    <x v="2"/>
    <n v="26.675000000000001"/>
    <n v="7.2910000000000004"/>
  </r>
  <r>
    <x v="8"/>
    <x v="3"/>
    <x v="9"/>
    <x v="0"/>
    <x v="0"/>
    <x v="13"/>
    <s v="POL"/>
    <x v="6"/>
    <n v="10"/>
    <x v="3"/>
    <n v="34.26"/>
    <n v="7.5849999999999973"/>
  </r>
  <r>
    <x v="8"/>
    <x v="3"/>
    <x v="9"/>
    <x v="0"/>
    <x v="0"/>
    <x v="79"/>
    <s v="MEX"/>
    <x v="6"/>
    <n v="11"/>
    <x v="0"/>
    <n v="12.518000000000001"/>
    <n v="12.518000000000001"/>
  </r>
  <r>
    <x v="8"/>
    <x v="3"/>
    <x v="9"/>
    <x v="0"/>
    <x v="0"/>
    <x v="79"/>
    <s v="MEX"/>
    <x v="6"/>
    <n v="11"/>
    <x v="1"/>
    <n v="19.948"/>
    <n v="7.43"/>
  </r>
  <r>
    <x v="8"/>
    <x v="3"/>
    <x v="9"/>
    <x v="0"/>
    <x v="0"/>
    <x v="79"/>
    <s v="MEX"/>
    <x v="6"/>
    <n v="11"/>
    <x v="2"/>
    <n v="27.050999999999998"/>
    <n v="7.102999999999998"/>
  </r>
  <r>
    <x v="8"/>
    <x v="3"/>
    <x v="9"/>
    <x v="0"/>
    <x v="0"/>
    <x v="79"/>
    <s v="MEX"/>
    <x v="6"/>
    <n v="11"/>
    <x v="3"/>
    <n v="34.28"/>
    <n v="7.2290000000000028"/>
  </r>
  <r>
    <x v="8"/>
    <x v="3"/>
    <x v="9"/>
    <x v="0"/>
    <x v="0"/>
    <x v="73"/>
    <s v="RUS"/>
    <x v="6"/>
    <n v="12"/>
    <x v="0"/>
    <n v="11.848000000000001"/>
    <n v="11.848000000000001"/>
  </r>
  <r>
    <x v="8"/>
    <x v="3"/>
    <x v="9"/>
    <x v="0"/>
    <x v="0"/>
    <x v="73"/>
    <s v="RUS"/>
    <x v="6"/>
    <n v="12"/>
    <x v="1"/>
    <n v="19.239999999999998"/>
    <n v="7.3919999999999977"/>
  </r>
  <r>
    <x v="8"/>
    <x v="3"/>
    <x v="9"/>
    <x v="0"/>
    <x v="0"/>
    <x v="73"/>
    <s v="RUS"/>
    <x v="6"/>
    <n v="12"/>
    <x v="2"/>
    <n v="26.565000000000001"/>
    <n v="7.3250000000000028"/>
  </r>
  <r>
    <x v="8"/>
    <x v="3"/>
    <x v="9"/>
    <x v="0"/>
    <x v="0"/>
    <x v="73"/>
    <s v="RUS"/>
    <x v="6"/>
    <n v="12"/>
    <x v="3"/>
    <n v="34.295999999999999"/>
    <n v="7.7309999999999981"/>
  </r>
  <r>
    <x v="8"/>
    <x v="3"/>
    <x v="9"/>
    <x v="0"/>
    <x v="0"/>
    <x v="80"/>
    <s v="ESP"/>
    <x v="74"/>
    <n v="13"/>
    <x v="0"/>
    <n v="12.129"/>
    <n v="12.129"/>
  </r>
  <r>
    <x v="8"/>
    <x v="3"/>
    <x v="9"/>
    <x v="0"/>
    <x v="0"/>
    <x v="80"/>
    <s v="ESP"/>
    <x v="74"/>
    <n v="13"/>
    <x v="1"/>
    <n v="19.535"/>
    <n v="7.4060000000000006"/>
  </r>
  <r>
    <x v="8"/>
    <x v="3"/>
    <x v="9"/>
    <x v="0"/>
    <x v="0"/>
    <x v="80"/>
    <s v="ESP"/>
    <x v="74"/>
    <n v="13"/>
    <x v="2"/>
    <n v="26.786000000000001"/>
    <n v="7.2510000000000012"/>
  </r>
  <r>
    <x v="8"/>
    <x v="3"/>
    <x v="9"/>
    <x v="0"/>
    <x v="0"/>
    <x v="80"/>
    <s v="ESP"/>
    <x v="74"/>
    <n v="13"/>
    <x v="3"/>
    <n v="34.332999999999998"/>
    <n v="7.546999999999997"/>
  </r>
  <r>
    <x v="8"/>
    <x v="3"/>
    <x v="9"/>
    <x v="0"/>
    <x v="0"/>
    <x v="81"/>
    <s v="GBR"/>
    <x v="72"/>
    <n v="14"/>
    <x v="0"/>
    <n v="11.737"/>
    <n v="11.737"/>
  </r>
  <r>
    <x v="8"/>
    <x v="3"/>
    <x v="9"/>
    <x v="0"/>
    <x v="0"/>
    <x v="81"/>
    <s v="GBR"/>
    <x v="72"/>
    <n v="14"/>
    <x v="1"/>
    <n v="19.337"/>
    <n v="7.6"/>
  </r>
  <r>
    <x v="8"/>
    <x v="3"/>
    <x v="9"/>
    <x v="0"/>
    <x v="0"/>
    <x v="81"/>
    <s v="GBR"/>
    <x v="72"/>
    <n v="14"/>
    <x v="2"/>
    <n v="26.712"/>
    <n v="7.375"/>
  </r>
  <r>
    <x v="8"/>
    <x v="3"/>
    <x v="9"/>
    <x v="0"/>
    <x v="0"/>
    <x v="81"/>
    <s v="GBR"/>
    <x v="72"/>
    <n v="14"/>
    <x v="3"/>
    <n v="34.335000000000001"/>
    <n v="7.6230000000000011"/>
  </r>
  <r>
    <x v="8"/>
    <x v="3"/>
    <x v="9"/>
    <x v="0"/>
    <x v="0"/>
    <x v="9"/>
    <s v="GER"/>
    <x v="72"/>
    <n v="15"/>
    <x v="0"/>
    <n v="12.121"/>
    <n v="12.121"/>
  </r>
  <r>
    <x v="8"/>
    <x v="3"/>
    <x v="9"/>
    <x v="0"/>
    <x v="0"/>
    <x v="9"/>
    <s v="GER"/>
    <x v="72"/>
    <n v="15"/>
    <x v="1"/>
    <n v="19.677"/>
    <n v="7.5559999999999992"/>
  </r>
  <r>
    <x v="8"/>
    <x v="3"/>
    <x v="9"/>
    <x v="0"/>
    <x v="0"/>
    <x v="9"/>
    <s v="GER"/>
    <x v="72"/>
    <n v="15"/>
    <x v="2"/>
    <n v="26.94"/>
    <n v="7.2630000000000017"/>
  </r>
  <r>
    <x v="8"/>
    <x v="3"/>
    <x v="9"/>
    <x v="0"/>
    <x v="0"/>
    <x v="9"/>
    <s v="GER"/>
    <x v="72"/>
    <n v="15"/>
    <x v="3"/>
    <n v="34.351999999999997"/>
    <n v="7.4119999999999955"/>
  </r>
  <r>
    <x v="8"/>
    <x v="3"/>
    <x v="9"/>
    <x v="0"/>
    <x v="0"/>
    <x v="19"/>
    <s v="ESP"/>
    <x v="75"/>
    <n v="16"/>
    <x v="0"/>
    <n v="12.006"/>
    <n v="12.006"/>
  </r>
  <r>
    <x v="8"/>
    <x v="3"/>
    <x v="9"/>
    <x v="0"/>
    <x v="0"/>
    <x v="19"/>
    <s v="ESP"/>
    <x v="75"/>
    <n v="16"/>
    <x v="1"/>
    <n v="19.492000000000001"/>
    <n v="7.4860000000000007"/>
  </r>
  <r>
    <x v="8"/>
    <x v="3"/>
    <x v="9"/>
    <x v="0"/>
    <x v="0"/>
    <x v="19"/>
    <s v="ESP"/>
    <x v="75"/>
    <n v="16"/>
    <x v="2"/>
    <n v="26.827999999999999"/>
    <n v="7.3359999999999985"/>
  </r>
  <r>
    <x v="8"/>
    <x v="3"/>
    <x v="9"/>
    <x v="0"/>
    <x v="0"/>
    <x v="19"/>
    <s v="ESP"/>
    <x v="75"/>
    <n v="16"/>
    <x v="3"/>
    <n v="34.414999999999999"/>
    <n v="7.5869999999999997"/>
  </r>
  <r>
    <x v="8"/>
    <x v="3"/>
    <x v="9"/>
    <x v="0"/>
    <x v="0"/>
    <x v="82"/>
    <s v="NED"/>
    <x v="6"/>
    <n v="17"/>
    <x v="0"/>
    <n v="12.236000000000001"/>
    <n v="12.236000000000001"/>
  </r>
  <r>
    <x v="8"/>
    <x v="3"/>
    <x v="9"/>
    <x v="0"/>
    <x v="0"/>
    <x v="82"/>
    <s v="NED"/>
    <x v="6"/>
    <n v="17"/>
    <x v="1"/>
    <n v="19.681999999999999"/>
    <n v="7.445999999999998"/>
  </r>
  <r>
    <x v="8"/>
    <x v="3"/>
    <x v="9"/>
    <x v="0"/>
    <x v="0"/>
    <x v="82"/>
    <s v="NED"/>
    <x v="6"/>
    <n v="17"/>
    <x v="2"/>
    <n v="26.972999999999999"/>
    <n v="7.2910000000000004"/>
  </r>
  <r>
    <x v="8"/>
    <x v="3"/>
    <x v="9"/>
    <x v="0"/>
    <x v="0"/>
    <x v="82"/>
    <s v="NED"/>
    <x v="6"/>
    <n v="17"/>
    <x v="3"/>
    <n v="34.518000000000001"/>
    <n v="7.5450000000000017"/>
  </r>
  <r>
    <x v="8"/>
    <x v="3"/>
    <x v="9"/>
    <x v="0"/>
    <x v="0"/>
    <x v="6"/>
    <s v="CHN"/>
    <x v="72"/>
    <n v="18"/>
    <x v="0"/>
    <n v="11.99"/>
    <n v="11.99"/>
  </r>
  <r>
    <x v="8"/>
    <x v="3"/>
    <x v="9"/>
    <x v="0"/>
    <x v="0"/>
    <x v="6"/>
    <s v="CHN"/>
    <x v="72"/>
    <n v="18"/>
    <x v="1"/>
    <n v="19.478999999999999"/>
    <n v="7.488999999999999"/>
  </r>
  <r>
    <x v="8"/>
    <x v="3"/>
    <x v="9"/>
    <x v="0"/>
    <x v="0"/>
    <x v="6"/>
    <s v="CHN"/>
    <x v="72"/>
    <n v="18"/>
    <x v="2"/>
    <n v="26.809000000000001"/>
    <n v="7.3300000000000018"/>
  </r>
  <r>
    <x v="8"/>
    <x v="3"/>
    <x v="9"/>
    <x v="0"/>
    <x v="0"/>
    <x v="6"/>
    <s v="CHN"/>
    <x v="72"/>
    <n v="18"/>
    <x v="3"/>
    <n v="34.58"/>
    <n v="7.7709999999999972"/>
  </r>
  <r>
    <x v="8"/>
    <x v="3"/>
    <x v="9"/>
    <x v="0"/>
    <x v="0"/>
    <x v="4"/>
    <s v="COL"/>
    <x v="76"/>
    <n v="19"/>
    <x v="0"/>
    <n v="12.208"/>
    <n v="12.208"/>
  </r>
  <r>
    <x v="8"/>
    <x v="3"/>
    <x v="9"/>
    <x v="0"/>
    <x v="0"/>
    <x v="4"/>
    <s v="COL"/>
    <x v="76"/>
    <n v="19"/>
    <x v="1"/>
    <n v="19.797999999999998"/>
    <n v="7.5899999999999981"/>
  </r>
  <r>
    <x v="8"/>
    <x v="3"/>
    <x v="9"/>
    <x v="0"/>
    <x v="0"/>
    <x v="4"/>
    <s v="COL"/>
    <x v="76"/>
    <n v="19"/>
    <x v="2"/>
    <n v="27.213999999999999"/>
    <n v="7.4160000000000004"/>
  </r>
  <r>
    <x v="8"/>
    <x v="3"/>
    <x v="9"/>
    <x v="0"/>
    <x v="0"/>
    <x v="4"/>
    <s v="COL"/>
    <x v="76"/>
    <n v="19"/>
    <x v="3"/>
    <n v="34.756"/>
    <n v="7.5420000000000016"/>
  </r>
  <r>
    <x v="8"/>
    <x v="3"/>
    <x v="9"/>
    <x v="0"/>
    <x v="0"/>
    <x v="72"/>
    <s v="RUS"/>
    <x v="6"/>
    <n v="20"/>
    <x v="0"/>
    <n v="11.778"/>
    <n v="11.778"/>
  </r>
  <r>
    <x v="8"/>
    <x v="3"/>
    <x v="9"/>
    <x v="0"/>
    <x v="0"/>
    <x v="72"/>
    <s v="RUS"/>
    <x v="6"/>
    <n v="20"/>
    <x v="1"/>
    <n v="19.387"/>
    <n v="7.609"/>
  </r>
  <r>
    <x v="8"/>
    <x v="3"/>
    <x v="9"/>
    <x v="0"/>
    <x v="0"/>
    <x v="72"/>
    <s v="RUS"/>
    <x v="6"/>
    <n v="20"/>
    <x v="2"/>
    <n v="26.895"/>
    <n v="7.5079999999999991"/>
  </r>
  <r>
    <x v="8"/>
    <x v="3"/>
    <x v="9"/>
    <x v="0"/>
    <x v="0"/>
    <x v="72"/>
    <s v="RUS"/>
    <x v="6"/>
    <n v="20"/>
    <x v="3"/>
    <n v="34.765000000000001"/>
    <n v="7.870000000000001"/>
  </r>
  <r>
    <x v="8"/>
    <x v="3"/>
    <x v="9"/>
    <x v="0"/>
    <x v="0"/>
    <x v="83"/>
    <s v="USA"/>
    <x v="6"/>
    <n v="21"/>
    <x v="0"/>
    <n v="12.631"/>
    <n v="12.631"/>
  </r>
  <r>
    <x v="8"/>
    <x v="3"/>
    <x v="9"/>
    <x v="0"/>
    <x v="0"/>
    <x v="83"/>
    <s v="USA"/>
    <x v="6"/>
    <n v="21"/>
    <x v="1"/>
    <n v="20.207999999999998"/>
    <n v="7.5769999999999982"/>
  </r>
  <r>
    <x v="8"/>
    <x v="3"/>
    <x v="9"/>
    <x v="0"/>
    <x v="0"/>
    <x v="83"/>
    <s v="USA"/>
    <x v="6"/>
    <n v="21"/>
    <x v="2"/>
    <n v="27.562000000000001"/>
    <n v="7.3540000000000028"/>
  </r>
  <r>
    <x v="8"/>
    <x v="3"/>
    <x v="9"/>
    <x v="0"/>
    <x v="0"/>
    <x v="83"/>
    <s v="USA"/>
    <x v="6"/>
    <n v="21"/>
    <x v="3"/>
    <n v="35.048999999999999"/>
    <n v="7.4869999999999983"/>
  </r>
  <r>
    <x v="8"/>
    <x v="3"/>
    <x v="9"/>
    <x v="0"/>
    <x v="0"/>
    <x v="84"/>
    <s v="GBR"/>
    <x v="6"/>
    <n v="22"/>
    <x v="0"/>
    <n v="11.972"/>
    <n v="11.972"/>
  </r>
  <r>
    <x v="8"/>
    <x v="3"/>
    <x v="9"/>
    <x v="0"/>
    <x v="0"/>
    <x v="84"/>
    <s v="GBR"/>
    <x v="6"/>
    <n v="22"/>
    <x v="1"/>
    <n v="19.603000000000002"/>
    <n v="7.631000000000002"/>
  </r>
  <r>
    <x v="8"/>
    <x v="3"/>
    <x v="9"/>
    <x v="0"/>
    <x v="0"/>
    <x v="84"/>
    <s v="GBR"/>
    <x v="6"/>
    <n v="22"/>
    <x v="2"/>
    <n v="27.170999999999999"/>
    <n v="7.5679999999999978"/>
  </r>
  <r>
    <x v="8"/>
    <x v="3"/>
    <x v="9"/>
    <x v="0"/>
    <x v="0"/>
    <x v="84"/>
    <s v="GBR"/>
    <x v="6"/>
    <n v="22"/>
    <x v="3"/>
    <n v="35.069000000000003"/>
    <n v="7.8980000000000032"/>
  </r>
  <r>
    <x v="8"/>
    <x v="3"/>
    <x v="9"/>
    <x v="0"/>
    <x v="0"/>
    <x v="85"/>
    <s v="INA"/>
    <x v="72"/>
    <n v="23"/>
    <x v="0"/>
    <n v="12.763999999999999"/>
    <n v="12.763999999999999"/>
  </r>
  <r>
    <x v="8"/>
    <x v="3"/>
    <x v="9"/>
    <x v="0"/>
    <x v="0"/>
    <x v="85"/>
    <s v="INA"/>
    <x v="72"/>
    <n v="23"/>
    <x v="1"/>
    <n v="20.428999999999998"/>
    <n v="7.6649999999999991"/>
  </r>
  <r>
    <x v="8"/>
    <x v="3"/>
    <x v="9"/>
    <x v="0"/>
    <x v="0"/>
    <x v="85"/>
    <s v="INA"/>
    <x v="72"/>
    <n v="23"/>
    <x v="2"/>
    <n v="27.776"/>
    <n v="7.3470000000000013"/>
  </r>
  <r>
    <x v="8"/>
    <x v="3"/>
    <x v="9"/>
    <x v="0"/>
    <x v="0"/>
    <x v="85"/>
    <s v="INA"/>
    <x v="72"/>
    <n v="23"/>
    <x v="3"/>
    <n v="35.182000000000002"/>
    <n v="7.4060000000000024"/>
  </r>
  <r>
    <x v="8"/>
    <x v="3"/>
    <x v="9"/>
    <x v="0"/>
    <x v="0"/>
    <x v="86"/>
    <s v="NZL"/>
    <x v="77"/>
    <n v="24"/>
    <x v="0"/>
    <n v="12.912000000000001"/>
    <n v="12.912000000000001"/>
  </r>
  <r>
    <x v="8"/>
    <x v="3"/>
    <x v="9"/>
    <x v="0"/>
    <x v="0"/>
    <x v="86"/>
    <s v="NZL"/>
    <x v="77"/>
    <n v="24"/>
    <x v="1"/>
    <n v="20.536999999999999"/>
    <n v="7.6249999999999982"/>
  </r>
  <r>
    <x v="8"/>
    <x v="3"/>
    <x v="9"/>
    <x v="0"/>
    <x v="0"/>
    <x v="86"/>
    <s v="NZL"/>
    <x v="77"/>
    <n v="24"/>
    <x v="2"/>
    <n v="27.908000000000001"/>
    <n v="7.3710000000000022"/>
  </r>
  <r>
    <x v="8"/>
    <x v="3"/>
    <x v="9"/>
    <x v="0"/>
    <x v="0"/>
    <x v="86"/>
    <s v="NZL"/>
    <x v="77"/>
    <n v="24"/>
    <x v="3"/>
    <n v="35.439"/>
    <n v="7.5309999999999988"/>
  </r>
  <r>
    <x v="8"/>
    <x v="3"/>
    <x v="9"/>
    <x v="0"/>
    <x v="0"/>
    <x v="76"/>
    <s v="RSA"/>
    <x v="6"/>
    <n v="25"/>
    <x v="0"/>
    <n v="12.914999999999999"/>
    <n v="12.914999999999999"/>
  </r>
  <r>
    <x v="8"/>
    <x v="3"/>
    <x v="9"/>
    <x v="0"/>
    <x v="0"/>
    <x v="76"/>
    <s v="RSA"/>
    <x v="6"/>
    <n v="25"/>
    <x v="1"/>
    <n v="20.713000000000001"/>
    <n v="7.7980000000000018"/>
  </r>
  <r>
    <x v="8"/>
    <x v="3"/>
    <x v="9"/>
    <x v="0"/>
    <x v="0"/>
    <x v="76"/>
    <s v="RSA"/>
    <x v="6"/>
    <n v="25"/>
    <x v="2"/>
    <n v="28.306000000000001"/>
    <n v="7.593"/>
  </r>
  <r>
    <x v="8"/>
    <x v="3"/>
    <x v="9"/>
    <x v="0"/>
    <x v="0"/>
    <x v="76"/>
    <s v="RSA"/>
    <x v="6"/>
    <n v="25"/>
    <x v="3"/>
    <n v="36.234999999999999"/>
    <n v="7.9289999999999985"/>
  </r>
  <r>
    <x v="8"/>
    <x v="3"/>
    <x v="9"/>
    <x v="0"/>
    <x v="0"/>
    <x v="87"/>
    <s v="HKG"/>
    <x v="72"/>
    <n v="26"/>
    <x v="0"/>
    <n v="12.968999999999999"/>
    <n v="12.968999999999999"/>
  </r>
  <r>
    <x v="8"/>
    <x v="3"/>
    <x v="9"/>
    <x v="0"/>
    <x v="0"/>
    <x v="87"/>
    <s v="HKG"/>
    <x v="72"/>
    <n v="26"/>
    <x v="1"/>
    <n v="20.861000000000001"/>
    <n v="7.8920000000000012"/>
  </r>
  <r>
    <x v="8"/>
    <x v="3"/>
    <x v="9"/>
    <x v="0"/>
    <x v="0"/>
    <x v="87"/>
    <s v="HKG"/>
    <x v="72"/>
    <n v="26"/>
    <x v="2"/>
    <n v="28.530999999999999"/>
    <n v="7.6699999999999982"/>
  </r>
  <r>
    <x v="8"/>
    <x v="3"/>
    <x v="9"/>
    <x v="0"/>
    <x v="0"/>
    <x v="87"/>
    <s v="HKG"/>
    <x v="72"/>
    <n v="26"/>
    <x v="3"/>
    <n v="36.505000000000003"/>
    <n v="7.9740000000000038"/>
  </r>
  <r>
    <x v="8"/>
    <x v="3"/>
    <x v="9"/>
    <x v="0"/>
    <x v="1"/>
    <x v="52"/>
    <s v="RUS"/>
    <x v="6"/>
    <n v="1"/>
    <x v="0"/>
    <n v="11.43"/>
    <n v="11.43"/>
  </r>
  <r>
    <x v="8"/>
    <x v="3"/>
    <x v="9"/>
    <x v="0"/>
    <x v="1"/>
    <x v="52"/>
    <s v="RUS"/>
    <x v="6"/>
    <n v="1"/>
    <x v="1"/>
    <n v="18.664000000000001"/>
    <n v="7.2340000000000018"/>
  </r>
  <r>
    <x v="8"/>
    <x v="3"/>
    <x v="9"/>
    <x v="0"/>
    <x v="1"/>
    <x v="52"/>
    <s v="RUS"/>
    <x v="6"/>
    <n v="1"/>
    <x v="2"/>
    <n v="25.721"/>
    <n v="7.0569999999999986"/>
  </r>
  <r>
    <x v="8"/>
    <x v="3"/>
    <x v="9"/>
    <x v="0"/>
    <x v="1"/>
    <x v="52"/>
    <s v="RUS"/>
    <x v="6"/>
    <n v="1"/>
    <x v="3"/>
    <n v="33.012"/>
    <n v="7.2910000000000004"/>
  </r>
  <r>
    <x v="8"/>
    <x v="3"/>
    <x v="9"/>
    <x v="0"/>
    <x v="1"/>
    <x v="70"/>
    <s v="UKR"/>
    <x v="6"/>
    <n v="2"/>
    <x v="0"/>
    <n v="11.715999999999999"/>
    <n v="11.715999999999999"/>
  </r>
  <r>
    <x v="8"/>
    <x v="3"/>
    <x v="9"/>
    <x v="0"/>
    <x v="1"/>
    <x v="70"/>
    <s v="UKR"/>
    <x v="6"/>
    <n v="2"/>
    <x v="1"/>
    <n v="18.91"/>
    <n v="7.1940000000000008"/>
  </r>
  <r>
    <x v="8"/>
    <x v="3"/>
    <x v="9"/>
    <x v="0"/>
    <x v="1"/>
    <x v="70"/>
    <s v="UKR"/>
    <x v="6"/>
    <n v="2"/>
    <x v="2"/>
    <n v="25.969000000000001"/>
    <n v="7.0590000000000011"/>
  </r>
  <r>
    <x v="8"/>
    <x v="3"/>
    <x v="9"/>
    <x v="0"/>
    <x v="1"/>
    <x v="70"/>
    <s v="UKR"/>
    <x v="6"/>
    <n v="2"/>
    <x v="3"/>
    <n v="33.307000000000002"/>
    <n v="7.338000000000001"/>
  </r>
  <r>
    <x v="8"/>
    <x v="3"/>
    <x v="9"/>
    <x v="0"/>
    <x v="1"/>
    <x v="74"/>
    <s v="AUS"/>
    <x v="6"/>
    <n v="3"/>
    <x v="0"/>
    <n v="11.553000000000001"/>
    <n v="11.553000000000001"/>
  </r>
  <r>
    <x v="8"/>
    <x v="3"/>
    <x v="9"/>
    <x v="0"/>
    <x v="1"/>
    <x v="74"/>
    <s v="AUS"/>
    <x v="6"/>
    <n v="3"/>
    <x v="1"/>
    <n v="18.841999999999999"/>
    <n v="7.2889999999999979"/>
  </r>
  <r>
    <x v="8"/>
    <x v="3"/>
    <x v="9"/>
    <x v="0"/>
    <x v="1"/>
    <x v="74"/>
    <s v="AUS"/>
    <x v="6"/>
    <n v="3"/>
    <x v="2"/>
    <n v="26.02"/>
    <n v="7.1780000000000008"/>
  </r>
  <r>
    <x v="8"/>
    <x v="3"/>
    <x v="9"/>
    <x v="0"/>
    <x v="1"/>
    <x v="74"/>
    <s v="AUS"/>
    <x v="6"/>
    <n v="3"/>
    <x v="3"/>
    <n v="33.418999999999997"/>
    <n v="7.3989999999999974"/>
  </r>
  <r>
    <x v="8"/>
    <x v="3"/>
    <x v="9"/>
    <x v="0"/>
    <x v="1"/>
    <x v="78"/>
    <s v="GER"/>
    <x v="6"/>
    <n v="4"/>
    <x v="0"/>
    <n v="11.548999999999999"/>
    <n v="11.548999999999999"/>
  </r>
  <r>
    <x v="8"/>
    <x v="3"/>
    <x v="9"/>
    <x v="0"/>
    <x v="1"/>
    <x v="78"/>
    <s v="GER"/>
    <x v="6"/>
    <n v="4"/>
    <x v="1"/>
    <n v="18.861999999999998"/>
    <n v="7.3129999999999988"/>
  </r>
  <r>
    <x v="8"/>
    <x v="3"/>
    <x v="9"/>
    <x v="0"/>
    <x v="1"/>
    <x v="78"/>
    <s v="GER"/>
    <x v="6"/>
    <n v="4"/>
    <x v="2"/>
    <n v="25.995000000000001"/>
    <n v="7.1330000000000027"/>
  </r>
  <r>
    <x v="8"/>
    <x v="3"/>
    <x v="9"/>
    <x v="0"/>
    <x v="1"/>
    <x v="78"/>
    <s v="GER"/>
    <x v="6"/>
    <n v="4"/>
    <x v="3"/>
    <n v="33.430999999999997"/>
    <n v="7.4359999999999964"/>
  </r>
  <r>
    <x v="8"/>
    <x v="3"/>
    <x v="9"/>
    <x v="0"/>
    <x v="1"/>
    <x v="28"/>
    <s v="MEX"/>
    <x v="71"/>
    <n v="5"/>
    <x v="0"/>
    <n v="11.795999999999999"/>
    <n v="11.795999999999999"/>
  </r>
  <r>
    <x v="8"/>
    <x v="3"/>
    <x v="9"/>
    <x v="0"/>
    <x v="1"/>
    <x v="28"/>
    <s v="MEX"/>
    <x v="71"/>
    <n v="5"/>
    <x v="1"/>
    <n v="19.134"/>
    <n v="7.338000000000001"/>
  </r>
  <r>
    <x v="8"/>
    <x v="3"/>
    <x v="9"/>
    <x v="0"/>
    <x v="1"/>
    <x v="28"/>
    <s v="MEX"/>
    <x v="71"/>
    <n v="5"/>
    <x v="2"/>
    <n v="26.335000000000001"/>
    <n v="7.2010000000000005"/>
  </r>
  <r>
    <x v="8"/>
    <x v="3"/>
    <x v="9"/>
    <x v="0"/>
    <x v="1"/>
    <x v="28"/>
    <s v="MEX"/>
    <x v="71"/>
    <n v="5"/>
    <x v="3"/>
    <n v="33.826000000000001"/>
    <n v="7.4909999999999997"/>
  </r>
  <r>
    <x v="8"/>
    <x v="3"/>
    <x v="9"/>
    <x v="0"/>
    <x v="1"/>
    <x v="7"/>
    <s v="NED"/>
    <x v="70"/>
    <n v="6"/>
    <x v="0"/>
    <n v="11.686999999999999"/>
    <n v="11.686999999999999"/>
  </r>
  <r>
    <x v="8"/>
    <x v="3"/>
    <x v="9"/>
    <x v="0"/>
    <x v="1"/>
    <x v="7"/>
    <s v="NED"/>
    <x v="70"/>
    <n v="6"/>
    <x v="1"/>
    <n v="19.062000000000001"/>
    <n v="7.3750000000000018"/>
  </r>
  <r>
    <x v="8"/>
    <x v="3"/>
    <x v="9"/>
    <x v="0"/>
    <x v="1"/>
    <x v="7"/>
    <s v="NED"/>
    <x v="70"/>
    <n v="6"/>
    <x v="2"/>
    <n v="26.341000000000001"/>
    <n v="7.2789999999999999"/>
  </r>
  <r>
    <x v="8"/>
    <x v="3"/>
    <x v="9"/>
    <x v="0"/>
    <x v="1"/>
    <x v="7"/>
    <s v="NED"/>
    <x v="70"/>
    <n v="6"/>
    <x v="3"/>
    <n v="33.972000000000001"/>
    <n v="7.6310000000000002"/>
  </r>
  <r>
    <x v="8"/>
    <x v="3"/>
    <x v="9"/>
    <x v="0"/>
    <x v="1"/>
    <x v="8"/>
    <s v="GER"/>
    <x v="72"/>
    <n v="7"/>
    <x v="0"/>
    <n v="12.023"/>
    <n v="12.023"/>
  </r>
  <r>
    <x v="8"/>
    <x v="3"/>
    <x v="9"/>
    <x v="0"/>
    <x v="1"/>
    <x v="8"/>
    <s v="GER"/>
    <x v="72"/>
    <n v="7"/>
    <x v="1"/>
    <n v="19.43"/>
    <n v="7.407"/>
  </r>
  <r>
    <x v="8"/>
    <x v="3"/>
    <x v="9"/>
    <x v="0"/>
    <x v="1"/>
    <x v="8"/>
    <s v="GER"/>
    <x v="72"/>
    <n v="7"/>
    <x v="2"/>
    <n v="26.626999999999999"/>
    <n v="7.1969999999999992"/>
  </r>
  <r>
    <x v="8"/>
    <x v="3"/>
    <x v="9"/>
    <x v="0"/>
    <x v="1"/>
    <x v="8"/>
    <s v="GER"/>
    <x v="72"/>
    <n v="7"/>
    <x v="3"/>
    <n v="33.997"/>
    <n v="7.370000000000001"/>
  </r>
  <r>
    <x v="8"/>
    <x v="3"/>
    <x v="9"/>
    <x v="0"/>
    <x v="1"/>
    <x v="16"/>
    <s v="ITA"/>
    <x v="73"/>
    <n v="8"/>
    <x v="0"/>
    <n v="11.829000000000001"/>
    <n v="11.829000000000001"/>
  </r>
  <r>
    <x v="8"/>
    <x v="3"/>
    <x v="9"/>
    <x v="0"/>
    <x v="1"/>
    <x v="16"/>
    <s v="ITA"/>
    <x v="73"/>
    <n v="8"/>
    <x v="1"/>
    <n v="19.343"/>
    <n v="7.5139999999999993"/>
  </r>
  <r>
    <x v="8"/>
    <x v="3"/>
    <x v="9"/>
    <x v="0"/>
    <x v="1"/>
    <x v="16"/>
    <s v="ITA"/>
    <x v="73"/>
    <n v="8"/>
    <x v="2"/>
    <n v="26.649000000000001"/>
    <n v="7.3060000000000009"/>
  </r>
  <r>
    <x v="8"/>
    <x v="3"/>
    <x v="9"/>
    <x v="0"/>
    <x v="1"/>
    <x v="16"/>
    <s v="ITA"/>
    <x v="73"/>
    <n v="8"/>
    <x v="3"/>
    <n v="34.247"/>
    <n v="7.597999999999999"/>
  </r>
  <r>
    <x v="7"/>
    <x v="4"/>
    <x v="10"/>
    <x v="1"/>
    <x v="0"/>
    <x v="52"/>
    <s v="RVL"/>
    <x v="6"/>
    <n v="1"/>
    <x v="0"/>
    <n v="11.631"/>
    <n v="11.631"/>
  </r>
  <r>
    <x v="7"/>
    <x v="4"/>
    <x v="10"/>
    <x v="1"/>
    <x v="0"/>
    <x v="52"/>
    <s v="RVL"/>
    <x v="6"/>
    <n v="1"/>
    <x v="1"/>
    <n v="18.925000000000001"/>
    <n v="7.2940000000000005"/>
  </r>
  <r>
    <x v="7"/>
    <x v="4"/>
    <x v="10"/>
    <x v="1"/>
    <x v="0"/>
    <x v="52"/>
    <s v="RVL"/>
    <x v="6"/>
    <n v="1"/>
    <x v="2"/>
    <n v="26.02"/>
    <n v="7.0949999999999989"/>
  </r>
  <r>
    <x v="7"/>
    <x v="4"/>
    <x v="10"/>
    <x v="1"/>
    <x v="0"/>
    <x v="52"/>
    <s v="RVL"/>
    <x v="6"/>
    <n v="1"/>
    <x v="3"/>
    <n v="33.243000000000002"/>
    <n v="7.2230000000000025"/>
  </r>
  <r>
    <x v="7"/>
    <x v="4"/>
    <x v="10"/>
    <x v="1"/>
    <x v="0"/>
    <x v="78"/>
    <s v="GER"/>
    <x v="6"/>
    <n v="2"/>
    <x v="0"/>
    <n v="11.664"/>
    <n v="11.664"/>
  </r>
  <r>
    <x v="7"/>
    <x v="4"/>
    <x v="10"/>
    <x v="1"/>
    <x v="0"/>
    <x v="78"/>
    <s v="GER"/>
    <x v="6"/>
    <n v="2"/>
    <x v="1"/>
    <n v="18.956"/>
    <n v="7.2919999999999998"/>
  </r>
  <r>
    <x v="7"/>
    <x v="4"/>
    <x v="10"/>
    <x v="1"/>
    <x v="0"/>
    <x v="78"/>
    <s v="GER"/>
    <x v="6"/>
    <n v="2"/>
    <x v="2"/>
    <n v="26.132999999999999"/>
    <n v="7.1769999999999996"/>
  </r>
  <r>
    <x v="7"/>
    <x v="4"/>
    <x v="10"/>
    <x v="1"/>
    <x v="0"/>
    <x v="78"/>
    <s v="GER"/>
    <x v="6"/>
    <n v="2"/>
    <x v="3"/>
    <n v="33.57"/>
    <n v="7.4370000000000012"/>
  </r>
  <r>
    <x v="7"/>
    <x v="4"/>
    <x v="10"/>
    <x v="1"/>
    <x v="0"/>
    <x v="70"/>
    <s v="UKR"/>
    <x v="6"/>
    <n v="3"/>
    <x v="0"/>
    <n v="11.856"/>
    <n v="11.856"/>
  </r>
  <r>
    <x v="7"/>
    <x v="4"/>
    <x v="10"/>
    <x v="1"/>
    <x v="0"/>
    <x v="70"/>
    <s v="UKR"/>
    <x v="6"/>
    <n v="3"/>
    <x v="1"/>
    <n v="19.161999999999999"/>
    <n v="7.3059999999999992"/>
  </r>
  <r>
    <x v="7"/>
    <x v="4"/>
    <x v="10"/>
    <x v="1"/>
    <x v="0"/>
    <x v="70"/>
    <s v="UKR"/>
    <x v="6"/>
    <n v="3"/>
    <x v="2"/>
    <n v="26.265999999999998"/>
    <n v="7.1039999999999992"/>
  </r>
  <r>
    <x v="7"/>
    <x v="4"/>
    <x v="10"/>
    <x v="1"/>
    <x v="0"/>
    <x v="70"/>
    <s v="UKR"/>
    <x v="6"/>
    <n v="3"/>
    <x v="3"/>
    <n v="33.601999999999997"/>
    <n v="7.3359999999999985"/>
  </r>
  <r>
    <x v="7"/>
    <x v="4"/>
    <x v="10"/>
    <x v="1"/>
    <x v="0"/>
    <x v="88"/>
    <s v="NED"/>
    <x v="6"/>
    <n v="4"/>
    <x v="0"/>
    <n v="12.141999999999999"/>
    <n v="12.141999999999999"/>
  </r>
  <r>
    <x v="7"/>
    <x v="4"/>
    <x v="10"/>
    <x v="1"/>
    <x v="0"/>
    <x v="88"/>
    <s v="NED"/>
    <x v="6"/>
    <n v="4"/>
    <x v="1"/>
    <n v="19.597999999999999"/>
    <n v="7.4559999999999995"/>
  </r>
  <r>
    <x v="7"/>
    <x v="4"/>
    <x v="10"/>
    <x v="1"/>
    <x v="0"/>
    <x v="88"/>
    <s v="NED"/>
    <x v="6"/>
    <n v="4"/>
    <x v="2"/>
    <n v="26.77"/>
    <n v="7.1720000000000006"/>
  </r>
  <r>
    <x v="7"/>
    <x v="4"/>
    <x v="10"/>
    <x v="1"/>
    <x v="0"/>
    <x v="88"/>
    <s v="NED"/>
    <x v="6"/>
    <n v="4"/>
    <x v="3"/>
    <n v="34.078000000000003"/>
    <n v="7.3080000000000034"/>
  </r>
  <r>
    <x v="7"/>
    <x v="4"/>
    <x v="10"/>
    <x v="1"/>
    <x v="0"/>
    <x v="13"/>
    <s v="POL"/>
    <x v="6"/>
    <n v="5"/>
    <x v="0"/>
    <n v="11.971"/>
    <n v="11.971"/>
  </r>
  <r>
    <x v="7"/>
    <x v="4"/>
    <x v="10"/>
    <x v="1"/>
    <x v="0"/>
    <x v="13"/>
    <s v="POL"/>
    <x v="6"/>
    <n v="5"/>
    <x v="1"/>
    <n v="19.402999999999999"/>
    <n v="7.4319999999999986"/>
  </r>
  <r>
    <x v="7"/>
    <x v="4"/>
    <x v="10"/>
    <x v="1"/>
    <x v="0"/>
    <x v="13"/>
    <s v="POL"/>
    <x v="6"/>
    <n v="5"/>
    <x v="2"/>
    <n v="26.637"/>
    <n v="7.2340000000000018"/>
  </r>
  <r>
    <x v="7"/>
    <x v="4"/>
    <x v="10"/>
    <x v="1"/>
    <x v="0"/>
    <x v="13"/>
    <s v="POL"/>
    <x v="6"/>
    <n v="5"/>
    <x v="3"/>
    <n v="34.134999999999998"/>
    <n v="7.4979999999999976"/>
  </r>
  <r>
    <x v="7"/>
    <x v="4"/>
    <x v="10"/>
    <x v="1"/>
    <x v="0"/>
    <x v="80"/>
    <s v="ESP"/>
    <x v="78"/>
    <n v="6"/>
    <x v="0"/>
    <n v="12.064"/>
    <n v="12.064"/>
  </r>
  <r>
    <x v="7"/>
    <x v="4"/>
    <x v="10"/>
    <x v="1"/>
    <x v="0"/>
    <x v="80"/>
    <s v="ESP"/>
    <x v="78"/>
    <n v="6"/>
    <x v="1"/>
    <n v="19.478999999999999"/>
    <n v="7.4149999999999991"/>
  </r>
  <r>
    <x v="7"/>
    <x v="4"/>
    <x v="10"/>
    <x v="1"/>
    <x v="0"/>
    <x v="80"/>
    <s v="ESP"/>
    <x v="78"/>
    <n v="6"/>
    <x v="2"/>
    <n v="26.721"/>
    <n v="7.2420000000000009"/>
  </r>
  <r>
    <x v="7"/>
    <x v="4"/>
    <x v="10"/>
    <x v="1"/>
    <x v="0"/>
    <x v="80"/>
    <s v="ESP"/>
    <x v="78"/>
    <n v="6"/>
    <x v="3"/>
    <n v="34.249000000000002"/>
    <n v="7.5280000000000022"/>
  </r>
  <r>
    <x v="7"/>
    <x v="4"/>
    <x v="10"/>
    <x v="1"/>
    <x v="0"/>
    <x v="38"/>
    <s v="GBR"/>
    <x v="79"/>
    <n v="7"/>
    <x v="0"/>
    <n v="11.946"/>
    <n v="11.946"/>
  </r>
  <r>
    <x v="7"/>
    <x v="4"/>
    <x v="10"/>
    <x v="1"/>
    <x v="0"/>
    <x v="38"/>
    <s v="GBR"/>
    <x v="79"/>
    <n v="7"/>
    <x v="1"/>
    <n v="19.491"/>
    <n v="7.5449999999999999"/>
  </r>
  <r>
    <x v="7"/>
    <x v="4"/>
    <x v="10"/>
    <x v="1"/>
    <x v="0"/>
    <x v="38"/>
    <s v="GBR"/>
    <x v="79"/>
    <n v="7"/>
    <x v="2"/>
    <n v="26.821000000000002"/>
    <n v="7.3300000000000018"/>
  </r>
  <r>
    <x v="7"/>
    <x v="4"/>
    <x v="10"/>
    <x v="1"/>
    <x v="0"/>
    <x v="38"/>
    <s v="GBR"/>
    <x v="79"/>
    <n v="7"/>
    <x v="3"/>
    <n v="34.356000000000002"/>
    <n v="7.5350000000000001"/>
  </r>
  <r>
    <x v="7"/>
    <x v="4"/>
    <x v="10"/>
    <x v="1"/>
    <x v="0"/>
    <x v="16"/>
    <s v="ITA"/>
    <x v="80"/>
    <n v="8"/>
    <x v="0"/>
    <n v="12.079000000000001"/>
    <n v="12.079000000000001"/>
  </r>
  <r>
    <x v="7"/>
    <x v="4"/>
    <x v="10"/>
    <x v="1"/>
    <x v="0"/>
    <x v="16"/>
    <s v="ITA"/>
    <x v="80"/>
    <n v="8"/>
    <x v="1"/>
    <n v="19.63"/>
    <n v="7.5509999999999984"/>
  </r>
  <r>
    <x v="7"/>
    <x v="4"/>
    <x v="10"/>
    <x v="1"/>
    <x v="0"/>
    <x v="16"/>
    <s v="ITA"/>
    <x v="80"/>
    <n v="8"/>
    <x v="2"/>
    <n v="26.956"/>
    <n v="7.3260000000000005"/>
  </r>
  <r>
    <x v="7"/>
    <x v="4"/>
    <x v="10"/>
    <x v="1"/>
    <x v="0"/>
    <x v="16"/>
    <s v="ITA"/>
    <x v="80"/>
    <n v="8"/>
    <x v="3"/>
    <n v="34.433999999999997"/>
    <n v="7.477999999999998"/>
  </r>
  <r>
    <x v="7"/>
    <x v="4"/>
    <x v="10"/>
    <x v="1"/>
    <x v="0"/>
    <x v="28"/>
    <s v="MEX"/>
    <x v="81"/>
    <n v="9"/>
    <x v="0"/>
    <n v="12.12"/>
    <n v="12.12"/>
  </r>
  <r>
    <x v="7"/>
    <x v="4"/>
    <x v="10"/>
    <x v="1"/>
    <x v="0"/>
    <x v="28"/>
    <s v="MEX"/>
    <x v="81"/>
    <n v="9"/>
    <x v="1"/>
    <n v="19.571000000000002"/>
    <n v="7.4510000000000023"/>
  </r>
  <r>
    <x v="7"/>
    <x v="4"/>
    <x v="10"/>
    <x v="1"/>
    <x v="0"/>
    <x v="28"/>
    <s v="MEX"/>
    <x v="81"/>
    <n v="9"/>
    <x v="2"/>
    <n v="26.893000000000001"/>
    <n v="7.3219999999999992"/>
  </r>
  <r>
    <x v="7"/>
    <x v="4"/>
    <x v="10"/>
    <x v="1"/>
    <x v="0"/>
    <x v="28"/>
    <s v="MEX"/>
    <x v="81"/>
    <n v="9"/>
    <x v="3"/>
    <n v="34.46"/>
    <n v="7.5670000000000002"/>
  </r>
  <r>
    <x v="7"/>
    <x v="4"/>
    <x v="10"/>
    <x v="1"/>
    <x v="0"/>
    <x v="75"/>
    <s v="CHN"/>
    <x v="82"/>
    <n v="10"/>
    <x v="0"/>
    <n v="11.920999999999999"/>
    <n v="11.920999999999999"/>
  </r>
  <r>
    <x v="7"/>
    <x v="4"/>
    <x v="10"/>
    <x v="1"/>
    <x v="0"/>
    <x v="75"/>
    <s v="CHN"/>
    <x v="82"/>
    <n v="10"/>
    <x v="1"/>
    <n v="19.350999999999999"/>
    <n v="7.43"/>
  </r>
  <r>
    <x v="7"/>
    <x v="4"/>
    <x v="10"/>
    <x v="1"/>
    <x v="0"/>
    <x v="75"/>
    <s v="CHN"/>
    <x v="82"/>
    <n v="10"/>
    <x v="2"/>
    <n v="26.736000000000001"/>
    <n v="7.3850000000000016"/>
  </r>
  <r>
    <x v="7"/>
    <x v="4"/>
    <x v="10"/>
    <x v="1"/>
    <x v="0"/>
    <x v="75"/>
    <s v="CHN"/>
    <x v="82"/>
    <n v="10"/>
    <x v="3"/>
    <n v="34.573"/>
    <n v="7.8369999999999997"/>
  </r>
  <r>
    <x v="7"/>
    <x v="4"/>
    <x v="10"/>
    <x v="1"/>
    <x v="0"/>
    <x v="73"/>
    <s v="RUS"/>
    <x v="6"/>
    <n v="11"/>
    <x v="0"/>
    <n v="12.06"/>
    <n v="12.06"/>
  </r>
  <r>
    <x v="7"/>
    <x v="4"/>
    <x v="10"/>
    <x v="1"/>
    <x v="0"/>
    <x v="73"/>
    <s v="RUS"/>
    <x v="6"/>
    <n v="11"/>
    <x v="1"/>
    <n v="19.533000000000001"/>
    <n v="7.4730000000000008"/>
  </r>
  <r>
    <x v="7"/>
    <x v="4"/>
    <x v="10"/>
    <x v="1"/>
    <x v="0"/>
    <x v="73"/>
    <s v="RUS"/>
    <x v="6"/>
    <n v="11"/>
    <x v="2"/>
    <n v="26.93"/>
    <n v="7.3969999999999985"/>
  </r>
  <r>
    <x v="7"/>
    <x v="4"/>
    <x v="10"/>
    <x v="1"/>
    <x v="0"/>
    <x v="73"/>
    <s v="RUS"/>
    <x v="6"/>
    <n v="11"/>
    <x v="3"/>
    <n v="34.715000000000003"/>
    <n v="7.7850000000000037"/>
  </r>
  <r>
    <x v="7"/>
    <x v="4"/>
    <x v="10"/>
    <x v="1"/>
    <x v="1"/>
    <x v="70"/>
    <s v="UKR"/>
    <x v="6"/>
    <n v="1"/>
    <x v="0"/>
    <n v="11.664999999999999"/>
    <n v="11.664999999999999"/>
  </r>
  <r>
    <x v="7"/>
    <x v="4"/>
    <x v="10"/>
    <x v="1"/>
    <x v="1"/>
    <x v="70"/>
    <s v="UKR"/>
    <x v="6"/>
    <n v="1"/>
    <x v="1"/>
    <n v="18.853000000000002"/>
    <n v="7.1880000000000024"/>
  </r>
  <r>
    <x v="7"/>
    <x v="4"/>
    <x v="10"/>
    <x v="1"/>
    <x v="1"/>
    <x v="70"/>
    <s v="UKR"/>
    <x v="6"/>
    <n v="1"/>
    <x v="2"/>
    <n v="25.895"/>
    <n v="7.041999999999998"/>
  </r>
  <r>
    <x v="7"/>
    <x v="4"/>
    <x v="10"/>
    <x v="1"/>
    <x v="1"/>
    <x v="70"/>
    <s v="UKR"/>
    <x v="6"/>
    <n v="1"/>
    <x v="3"/>
    <n v="33.21"/>
    <n v="7.3150000000000013"/>
  </r>
  <r>
    <x v="7"/>
    <x v="4"/>
    <x v="10"/>
    <x v="1"/>
    <x v="1"/>
    <x v="78"/>
    <s v="GER"/>
    <x v="6"/>
    <n v="2"/>
    <x v="0"/>
    <n v="11.618"/>
    <n v="11.618"/>
  </r>
  <r>
    <x v="7"/>
    <x v="4"/>
    <x v="10"/>
    <x v="1"/>
    <x v="1"/>
    <x v="78"/>
    <s v="GER"/>
    <x v="6"/>
    <n v="2"/>
    <x v="1"/>
    <n v="18.867999999999999"/>
    <n v="7.2499999999999982"/>
  </r>
  <r>
    <x v="7"/>
    <x v="4"/>
    <x v="10"/>
    <x v="1"/>
    <x v="1"/>
    <x v="78"/>
    <s v="GER"/>
    <x v="6"/>
    <n v="2"/>
    <x v="2"/>
    <n v="26.004999999999999"/>
    <n v="7.1370000000000005"/>
  </r>
  <r>
    <x v="7"/>
    <x v="4"/>
    <x v="10"/>
    <x v="1"/>
    <x v="1"/>
    <x v="78"/>
    <s v="GER"/>
    <x v="6"/>
    <n v="2"/>
    <x v="3"/>
    <n v="33.4"/>
    <n v="7.3949999999999996"/>
  </r>
  <r>
    <x v="7"/>
    <x v="4"/>
    <x v="10"/>
    <x v="1"/>
    <x v="1"/>
    <x v="52"/>
    <s v="RVL"/>
    <x v="6"/>
    <n v="3"/>
    <x v="0"/>
    <n v="11.747"/>
    <n v="11.747"/>
  </r>
  <r>
    <x v="7"/>
    <x v="4"/>
    <x v="10"/>
    <x v="1"/>
    <x v="1"/>
    <x v="52"/>
    <s v="RVL"/>
    <x v="6"/>
    <n v="3"/>
    <x v="1"/>
    <n v="19.099"/>
    <n v="7.3520000000000003"/>
  </r>
  <r>
    <x v="7"/>
    <x v="4"/>
    <x v="10"/>
    <x v="1"/>
    <x v="1"/>
    <x v="52"/>
    <s v="RVL"/>
    <x v="6"/>
    <n v="3"/>
    <x v="2"/>
    <n v="26.218"/>
    <n v="7.1189999999999998"/>
  </r>
  <r>
    <x v="7"/>
    <x v="4"/>
    <x v="10"/>
    <x v="1"/>
    <x v="1"/>
    <x v="52"/>
    <s v="RVL"/>
    <x v="6"/>
    <n v="3"/>
    <x v="3"/>
    <n v="33.435000000000002"/>
    <n v="7.2170000000000023"/>
  </r>
  <r>
    <x v="7"/>
    <x v="4"/>
    <x v="10"/>
    <x v="1"/>
    <x v="1"/>
    <x v="88"/>
    <s v="NED"/>
    <x v="6"/>
    <n v="4"/>
    <x v="0"/>
    <n v="12.039"/>
    <n v="12.039"/>
  </r>
  <r>
    <x v="7"/>
    <x v="4"/>
    <x v="10"/>
    <x v="1"/>
    <x v="1"/>
    <x v="88"/>
    <s v="NED"/>
    <x v="6"/>
    <n v="4"/>
    <x v="1"/>
    <n v="19.434000000000001"/>
    <n v="7.3950000000000014"/>
  </r>
  <r>
    <x v="7"/>
    <x v="4"/>
    <x v="10"/>
    <x v="1"/>
    <x v="1"/>
    <x v="88"/>
    <s v="NED"/>
    <x v="6"/>
    <n v="4"/>
    <x v="2"/>
    <n v="26.562999999999999"/>
    <n v="7.1289999999999978"/>
  </r>
  <r>
    <x v="7"/>
    <x v="4"/>
    <x v="10"/>
    <x v="1"/>
    <x v="1"/>
    <x v="88"/>
    <s v="NED"/>
    <x v="6"/>
    <n v="4"/>
    <x v="3"/>
    <n v="33.828000000000003"/>
    <n v="7.2650000000000041"/>
  </r>
  <r>
    <x v="7"/>
    <x v="4"/>
    <x v="10"/>
    <x v="1"/>
    <x v="1"/>
    <x v="13"/>
    <s v="POL"/>
    <x v="6"/>
    <n v="5"/>
    <x v="0"/>
    <n v="11.967000000000001"/>
    <n v="11.967000000000001"/>
  </r>
  <r>
    <x v="7"/>
    <x v="4"/>
    <x v="10"/>
    <x v="1"/>
    <x v="1"/>
    <x v="13"/>
    <s v="POL"/>
    <x v="6"/>
    <n v="5"/>
    <x v="1"/>
    <n v="19.399999999999999"/>
    <n v="7.4329999999999981"/>
  </r>
  <r>
    <x v="7"/>
    <x v="4"/>
    <x v="10"/>
    <x v="1"/>
    <x v="1"/>
    <x v="13"/>
    <s v="POL"/>
    <x v="6"/>
    <n v="5"/>
    <x v="2"/>
    <n v="26.661999999999999"/>
    <n v="7.2620000000000005"/>
  </r>
  <r>
    <x v="7"/>
    <x v="4"/>
    <x v="10"/>
    <x v="1"/>
    <x v="1"/>
    <x v="13"/>
    <s v="POL"/>
    <x v="6"/>
    <n v="5"/>
    <x v="3"/>
    <n v="34.143999999999998"/>
    <n v="7.4819999999999993"/>
  </r>
  <r>
    <x v="7"/>
    <x v="4"/>
    <x v="10"/>
    <x v="1"/>
    <x v="1"/>
    <x v="80"/>
    <s v="ESP"/>
    <x v="78"/>
    <n v="6"/>
    <x v="0"/>
    <n v="12.071"/>
    <n v="12.071"/>
  </r>
  <r>
    <x v="7"/>
    <x v="4"/>
    <x v="10"/>
    <x v="1"/>
    <x v="1"/>
    <x v="80"/>
    <s v="ESP"/>
    <x v="78"/>
    <n v="6"/>
    <x v="1"/>
    <n v="19.507999999999999"/>
    <n v="7.4369999999999994"/>
  </r>
  <r>
    <x v="7"/>
    <x v="4"/>
    <x v="10"/>
    <x v="1"/>
    <x v="1"/>
    <x v="80"/>
    <s v="ESP"/>
    <x v="78"/>
    <n v="6"/>
    <x v="2"/>
    <n v="26.77"/>
    <n v="7.2620000000000005"/>
  </r>
  <r>
    <x v="7"/>
    <x v="4"/>
    <x v="10"/>
    <x v="1"/>
    <x v="1"/>
    <x v="80"/>
    <s v="ESP"/>
    <x v="78"/>
    <n v="6"/>
    <x v="3"/>
    <n v="34.317"/>
    <n v="7.5470000000000006"/>
  </r>
  <r>
    <x v="7"/>
    <x v="4"/>
    <x v="10"/>
    <x v="1"/>
    <x v="1"/>
    <x v="38"/>
    <s v="GBR"/>
    <x v="79"/>
    <n v="7"/>
    <x v="0"/>
    <n v="11.848000000000001"/>
    <n v="11.848000000000001"/>
  </r>
  <r>
    <x v="7"/>
    <x v="4"/>
    <x v="10"/>
    <x v="1"/>
    <x v="1"/>
    <x v="38"/>
    <s v="GBR"/>
    <x v="79"/>
    <n v="7"/>
    <x v="1"/>
    <n v="19.39"/>
    <n v="7.5419999999999998"/>
  </r>
  <r>
    <x v="7"/>
    <x v="4"/>
    <x v="10"/>
    <x v="1"/>
    <x v="1"/>
    <x v="38"/>
    <s v="GBR"/>
    <x v="79"/>
    <n v="7"/>
    <x v="2"/>
    <n v="26.763000000000002"/>
    <n v="7.3730000000000011"/>
  </r>
  <r>
    <x v="7"/>
    <x v="4"/>
    <x v="10"/>
    <x v="1"/>
    <x v="1"/>
    <x v="38"/>
    <s v="GBR"/>
    <x v="79"/>
    <n v="7"/>
    <x v="3"/>
    <n v="34.378999999999998"/>
    <n v="7.6159999999999961"/>
  </r>
  <r>
    <x v="7"/>
    <x v="4"/>
    <x v="10"/>
    <x v="1"/>
    <x v="1"/>
    <x v="16"/>
    <s v="ITA"/>
    <x v="80"/>
    <n v="8"/>
    <x v="0"/>
    <n v="11.958"/>
    <n v="11.958"/>
  </r>
  <r>
    <x v="7"/>
    <x v="4"/>
    <x v="10"/>
    <x v="1"/>
    <x v="1"/>
    <x v="16"/>
    <s v="ITA"/>
    <x v="80"/>
    <n v="8"/>
    <x v="1"/>
    <n v="19.494"/>
    <n v="7.5359999999999996"/>
  </r>
  <r>
    <x v="7"/>
    <x v="4"/>
    <x v="10"/>
    <x v="1"/>
    <x v="1"/>
    <x v="16"/>
    <s v="ITA"/>
    <x v="80"/>
    <n v="8"/>
    <x v="2"/>
    <n v="26.812999999999999"/>
    <n v="7.3189999999999991"/>
  </r>
  <r>
    <x v="7"/>
    <x v="4"/>
    <x v="10"/>
    <x v="1"/>
    <x v="1"/>
    <x v="16"/>
    <s v="ITA"/>
    <x v="80"/>
    <n v="8"/>
    <x v="3"/>
    <n v="34.39"/>
    <n v="7.57700000000000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83DBB3-AEE2-410F-9DB5-854E48FE5D95}" name="PivotTable23" cacheId="6" dataOnRows="1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hartFormat="3" rowHeaderCaption="Marker" colHeaderCaption="Splits">
  <location ref="A43:P50" firstHeaderRow="1" firstDataRow="4" firstDataCol="1" rowPageCount="2" colPageCount="1"/>
  <pivotFields count="14">
    <pivotField axis="axisCol" showAll="0" sortType="descending" defaultSubtotal="0">
      <items count="9">
        <item x="5"/>
        <item x="4"/>
        <item x="8"/>
        <item x="0"/>
        <item x="2"/>
        <item x="6"/>
        <item x="3"/>
        <item x="1"/>
        <item x="7"/>
      </items>
    </pivotField>
    <pivotField axis="axisCol" showAll="0" defaultSubtotal="0">
      <items count="5">
        <item x="4"/>
        <item x="3"/>
        <item x="2"/>
        <item x="1"/>
        <item x="0"/>
      </items>
    </pivotField>
    <pivotField numFmtId="22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Page" multipleItemSelectionAllowed="1" showAll="0" defaultSubtotal="0">
      <items count="2">
        <item x="1"/>
        <item x="0"/>
      </items>
    </pivotField>
    <pivotField axis="axisCol" showAll="0" defaultSubtotal="0">
      <items count="2">
        <item x="1"/>
        <item x="0"/>
      </items>
    </pivotField>
    <pivotField axis="axisPage" showAll="0" defaultSubtotal="0">
      <items count="89">
        <item x="66"/>
        <item x="86"/>
        <item x="73"/>
        <item x="63"/>
        <item x="60"/>
        <item x="50"/>
        <item x="23"/>
        <item x="38"/>
        <item x="4"/>
        <item x="11"/>
        <item x="55"/>
        <item x="40"/>
        <item x="80"/>
        <item x="19"/>
        <item x="59"/>
        <item x="2"/>
        <item x="76"/>
        <item x="85"/>
        <item x="43"/>
        <item x="10"/>
        <item x="8"/>
        <item x="29"/>
        <item x="71"/>
        <item x="9"/>
        <item x="24"/>
        <item x="64"/>
        <item x="58"/>
        <item x="6"/>
        <item x="44"/>
        <item x="0"/>
        <item x="56"/>
        <item x="17"/>
        <item x="12"/>
        <item x="77"/>
        <item x="41"/>
        <item x="1"/>
        <item x="7"/>
        <item x="69"/>
        <item x="87"/>
        <item x="88"/>
        <item x="75"/>
        <item x="13"/>
        <item x="32"/>
        <item x="62"/>
        <item x="81"/>
        <item x="83"/>
        <item x="45"/>
        <item x="74"/>
        <item x="15"/>
        <item x="5"/>
        <item x="22"/>
        <item x="35"/>
        <item x="18"/>
        <item x="36"/>
        <item x="39"/>
        <item x="61"/>
        <item x="54"/>
        <item x="14"/>
        <item x="33"/>
        <item x="34"/>
        <item x="72"/>
        <item x="21"/>
        <item x="48"/>
        <item x="28"/>
        <item x="49"/>
        <item x="68"/>
        <item x="67"/>
        <item x="52"/>
        <item x="42"/>
        <item x="37"/>
        <item x="65"/>
        <item x="70"/>
        <item x="47"/>
        <item x="46"/>
        <item x="53"/>
        <item x="57"/>
        <item x="82"/>
        <item x="25"/>
        <item x="3"/>
        <item x="16"/>
        <item x="31"/>
        <item x="79"/>
        <item x="51"/>
        <item x="20"/>
        <item x="78"/>
        <item x="84"/>
        <item x="30"/>
        <item x="27"/>
        <item x="26"/>
      </items>
    </pivotField>
    <pivotField showAll="0" defaultSubtotal="0"/>
    <pivotField showAll="0" defaultSubtotal="0"/>
    <pivotField showAll="0" defaultSubtotal="0"/>
    <pivotField axis="axisRow" showAll="0" defaultSubtotal="0">
      <items count="4">
        <item x="0"/>
        <item x="1"/>
        <item x="2"/>
        <item x="3"/>
      </items>
    </pivotField>
    <pivotField dataField="1" showAll="0" defaultSubtotal="0"/>
    <pivotField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7">
        <item x="0"/>
        <item x="1"/>
        <item x="2"/>
        <item x="3"/>
        <item x="4"/>
        <item x="5"/>
        <item x="6"/>
      </items>
    </pivotField>
  </pivotFields>
  <rowFields count="1">
    <field x="9"/>
  </rowFields>
  <rowItems count="4">
    <i>
      <x/>
    </i>
    <i>
      <x v="1"/>
    </i>
    <i>
      <x v="2"/>
    </i>
    <i>
      <x v="3"/>
    </i>
  </rowItems>
  <colFields count="3">
    <field x="0"/>
    <field x="1"/>
    <field x="4"/>
  </colFields>
  <colItems count="15">
    <i>
      <x v="1"/>
      <x v="3"/>
      <x/>
    </i>
    <i r="2">
      <x v="1"/>
    </i>
    <i>
      <x v="2"/>
      <x v="1"/>
      <x/>
    </i>
    <i r="2">
      <x v="1"/>
    </i>
    <i>
      <x v="3"/>
      <x v="4"/>
      <x v="1"/>
    </i>
    <i>
      <x v="4"/>
      <x v="4"/>
      <x/>
    </i>
    <i r="2">
      <x v="1"/>
    </i>
    <i>
      <x v="5"/>
      <x v="3"/>
      <x/>
    </i>
    <i r="2">
      <x v="1"/>
    </i>
    <i>
      <x v="6"/>
      <x v="4"/>
      <x/>
    </i>
    <i r="2">
      <x v="1"/>
    </i>
    <i>
      <x v="8"/>
      <x/>
      <x/>
    </i>
    <i r="2">
      <x v="1"/>
    </i>
    <i r="1">
      <x v="2"/>
      <x/>
    </i>
    <i r="2">
      <x v="1"/>
    </i>
  </colItems>
  <pageFields count="2">
    <pageField fld="5" item="79" hier="-1"/>
    <pageField fld="3" hier="-1"/>
  </pageFields>
  <dataFields count="1">
    <dataField name="Running Time" fld="10" subtotal="min" baseField="9" baseItem="0"/>
  </dataFields>
  <formats count="31">
    <format dxfId="213">
      <pivotArea type="all" dataOnly="0" outline="0" fieldPosition="0"/>
    </format>
    <format dxfId="212">
      <pivotArea outline="0" collapsedLevelsAreSubtotals="1" fieldPosition="0"/>
    </format>
    <format dxfId="211">
      <pivotArea type="origin" dataOnly="0" labelOnly="1" outline="0" fieldPosition="0"/>
    </format>
    <format dxfId="210">
      <pivotArea field="0" type="button" dataOnly="0" labelOnly="1" outline="0" axis="axisCol" fieldPosition="0"/>
    </format>
    <format dxfId="209">
      <pivotArea field="1" type="button" dataOnly="0" labelOnly="1" outline="0" axis="axisCol" fieldPosition="1"/>
    </format>
    <format dxfId="208">
      <pivotArea field="4" type="button" dataOnly="0" labelOnly="1" outline="0" axis="axisCol" fieldPosition="2"/>
    </format>
    <format dxfId="207">
      <pivotArea type="topRight" dataOnly="0" labelOnly="1" outline="0" fieldPosition="0"/>
    </format>
    <format dxfId="206">
      <pivotArea field="9" type="button" dataOnly="0" labelOnly="1" outline="0" axis="axisRow" fieldPosition="0"/>
    </format>
    <format dxfId="205">
      <pivotArea dataOnly="0" labelOnly="1" fieldPosition="0">
        <references count="1">
          <reference field="9" count="0"/>
        </references>
      </pivotArea>
    </format>
    <format dxfId="204">
      <pivotArea dataOnly="0" labelOnly="1" fieldPosition="0">
        <references count="1">
          <reference field="0" count="3">
            <x v="4"/>
            <x v="6"/>
            <x v="8"/>
          </reference>
        </references>
      </pivotArea>
    </format>
    <format dxfId="203">
      <pivotArea dataOnly="0" labelOnly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02">
      <pivotArea dataOnly="0" labelOnly="1" fieldPosition="0">
        <references count="2">
          <reference field="0" count="1" selected="0">
            <x v="8"/>
          </reference>
          <reference field="1" count="1">
            <x v="0"/>
          </reference>
        </references>
      </pivotArea>
    </format>
    <format dxfId="201">
      <pivotArea dataOnly="0" labelOnly="1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1">
            <x v="1"/>
          </reference>
        </references>
      </pivotArea>
    </format>
    <format dxfId="200">
      <pivotArea dataOnly="0" labelOnly="1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4" count="0"/>
        </references>
      </pivotArea>
    </format>
    <format dxfId="199">
      <pivotArea dataOnly="0" labelOnly="1" fieldPosition="0">
        <references count="3">
          <reference field="0" count="1" selected="0">
            <x v="8"/>
          </reference>
          <reference field="1" count="1" selected="0">
            <x v="0"/>
          </reference>
          <reference field="4" count="0"/>
        </references>
      </pivotArea>
    </format>
    <format dxfId="198">
      <pivotArea type="all" dataOnly="0" outline="0" fieldPosition="0"/>
    </format>
    <format dxfId="197">
      <pivotArea outline="0" collapsedLevelsAreSubtotals="1" fieldPosition="0"/>
    </format>
    <format dxfId="196">
      <pivotArea type="origin" dataOnly="0" labelOnly="1" outline="0" fieldPosition="0"/>
    </format>
    <format dxfId="195">
      <pivotArea field="0" type="button" dataOnly="0" labelOnly="1" outline="0" axis="axisCol" fieldPosition="0"/>
    </format>
    <format dxfId="194">
      <pivotArea field="1" type="button" dataOnly="0" labelOnly="1" outline="0" axis="axisCol" fieldPosition="1"/>
    </format>
    <format dxfId="193">
      <pivotArea field="4" type="button" dataOnly="0" labelOnly="1" outline="0" axis="axisCol" fieldPosition="2"/>
    </format>
    <format dxfId="192">
      <pivotArea type="topRight" dataOnly="0" labelOnly="1" outline="0" fieldPosition="0"/>
    </format>
    <format dxfId="191">
      <pivotArea field="9" type="button" dataOnly="0" labelOnly="1" outline="0" axis="axisRow" fieldPosition="0"/>
    </format>
    <format dxfId="190">
      <pivotArea dataOnly="0" labelOnly="1" fieldPosition="0">
        <references count="1">
          <reference field="9" count="0"/>
        </references>
      </pivotArea>
    </format>
    <format dxfId="189">
      <pivotArea dataOnly="0" labelOnly="1" fieldPosition="0">
        <references count="1">
          <reference field="0" count="3">
            <x v="4"/>
            <x v="6"/>
            <x v="8"/>
          </reference>
        </references>
      </pivotArea>
    </format>
    <format dxfId="188">
      <pivotArea dataOnly="0" labelOnly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187">
      <pivotArea dataOnly="0" labelOnly="1" fieldPosition="0">
        <references count="2">
          <reference field="0" count="1" selected="0">
            <x v="8"/>
          </reference>
          <reference field="1" count="1">
            <x v="0"/>
          </reference>
        </references>
      </pivotArea>
    </format>
    <format dxfId="186">
      <pivotArea dataOnly="0" labelOnly="1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1">
            <x v="1"/>
          </reference>
        </references>
      </pivotArea>
    </format>
    <format dxfId="185">
      <pivotArea dataOnly="0" labelOnly="1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4" count="0"/>
        </references>
      </pivotArea>
    </format>
    <format dxfId="184">
      <pivotArea dataOnly="0" labelOnly="1" fieldPosition="0">
        <references count="3">
          <reference field="0" count="1" selected="0">
            <x v="8"/>
          </reference>
          <reference field="1" count="1" selected="0">
            <x v="0"/>
          </reference>
          <reference field="4" count="0"/>
        </references>
      </pivotArea>
    </format>
    <format dxfId="183">
      <pivotArea outline="0" collapsedLevelsAreSubtotals="1" fieldPosition="0"/>
    </format>
  </formats>
  <chartFormats count="15">
    <chartFormat chart="2" format="0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2" format="1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2" format="2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2" format="3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2" format="4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2" format="5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2" format="6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2" format="7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2" format="8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2" format="9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2" format="10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2" format="11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2" format="12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2" format="13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2" format="14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dateBetween" evalOrder="-1" id="4" name="Date">
      <autoFilter ref="A1">
        <filterColumn colId="0">
          <customFilters and="1">
            <customFilter operator="greaterThanOrEqual" val="43101"/>
            <customFilter operator="lessThanOrEqual" val="4492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183BE05-F19D-4E65-80C8-4EDD68E1E8A4}" name="PivotTable20" cacheId="6" dataOnRows="1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hartFormat="2" rowHeaderCaption="Marker" colHeaderCaption="Splits">
  <location ref="A9:P16" firstHeaderRow="1" firstDataRow="4" firstDataCol="1" rowPageCount="2" colPageCount="1"/>
  <pivotFields count="14">
    <pivotField axis="axisCol" showAll="0" sortType="descending" defaultSubtotal="0">
      <items count="9">
        <item x="5"/>
        <item x="4"/>
        <item x="8"/>
        <item x="0"/>
        <item x="2"/>
        <item x="6"/>
        <item x="3"/>
        <item x="1"/>
        <item x="7"/>
      </items>
    </pivotField>
    <pivotField axis="axisCol" showAll="0" defaultSubtotal="0">
      <items count="5">
        <item x="4"/>
        <item x="3"/>
        <item x="2"/>
        <item x="1"/>
        <item x="0"/>
      </items>
    </pivotField>
    <pivotField numFmtId="22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Page" multipleItemSelectionAllowed="1" showAll="0" defaultSubtotal="0">
      <items count="2">
        <item x="1"/>
        <item x="0"/>
      </items>
    </pivotField>
    <pivotField axis="axisCol" showAll="0" defaultSubtotal="0">
      <items count="2">
        <item x="1"/>
        <item x="0"/>
      </items>
    </pivotField>
    <pivotField axis="axisPage" showAll="0" defaultSubtotal="0">
      <items count="89">
        <item x="66"/>
        <item x="86"/>
        <item x="73"/>
        <item x="63"/>
        <item x="60"/>
        <item x="50"/>
        <item x="23"/>
        <item x="38"/>
        <item x="4"/>
        <item x="11"/>
        <item x="55"/>
        <item x="40"/>
        <item x="80"/>
        <item x="19"/>
        <item x="59"/>
        <item x="2"/>
        <item x="76"/>
        <item x="85"/>
        <item x="43"/>
        <item x="10"/>
        <item x="8"/>
        <item x="29"/>
        <item x="71"/>
        <item x="9"/>
        <item x="24"/>
        <item x="64"/>
        <item x="58"/>
        <item x="6"/>
        <item x="44"/>
        <item x="0"/>
        <item x="56"/>
        <item x="17"/>
        <item x="12"/>
        <item x="77"/>
        <item x="41"/>
        <item x="1"/>
        <item x="7"/>
        <item x="69"/>
        <item x="87"/>
        <item x="88"/>
        <item x="75"/>
        <item x="13"/>
        <item x="32"/>
        <item x="62"/>
        <item x="81"/>
        <item x="83"/>
        <item x="45"/>
        <item x="74"/>
        <item x="15"/>
        <item x="5"/>
        <item x="22"/>
        <item x="35"/>
        <item x="18"/>
        <item x="36"/>
        <item x="39"/>
        <item x="61"/>
        <item x="54"/>
        <item x="14"/>
        <item x="33"/>
        <item x="34"/>
        <item x="72"/>
        <item x="21"/>
        <item x="48"/>
        <item x="28"/>
        <item x="49"/>
        <item x="68"/>
        <item x="67"/>
        <item x="52"/>
        <item x="42"/>
        <item x="37"/>
        <item x="65"/>
        <item x="70"/>
        <item x="47"/>
        <item x="46"/>
        <item x="53"/>
        <item x="57"/>
        <item x="82"/>
        <item x="25"/>
        <item x="3"/>
        <item x="16"/>
        <item x="31"/>
        <item x="79"/>
        <item x="51"/>
        <item x="20"/>
        <item x="78"/>
        <item x="84"/>
        <item x="30"/>
        <item x="27"/>
        <item x="26"/>
      </items>
    </pivotField>
    <pivotField showAll="0" defaultSubtotal="0"/>
    <pivotField showAll="0" defaultSubtotal="0"/>
    <pivotField showAll="0" defaultSubtotal="0"/>
    <pivotField axis="axisRow" showAll="0" defaultSubtotal="0">
      <items count="4">
        <item x="0"/>
        <item x="1"/>
        <item x="2"/>
        <item x="3"/>
      </items>
    </pivotField>
    <pivotField showAll="0" defaultSubtotal="0"/>
    <pivotField dataField="1"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7">
        <item x="0"/>
        <item x="1"/>
        <item x="2"/>
        <item x="3"/>
        <item x="4"/>
        <item x="5"/>
        <item x="6"/>
      </items>
    </pivotField>
  </pivotFields>
  <rowFields count="1">
    <field x="9"/>
  </rowFields>
  <rowItems count="4">
    <i>
      <x/>
    </i>
    <i>
      <x v="1"/>
    </i>
    <i>
      <x v="2"/>
    </i>
    <i>
      <x v="3"/>
    </i>
  </rowItems>
  <colFields count="3">
    <field x="1"/>
    <field x="0"/>
    <field x="4"/>
  </colFields>
  <colItems count="15">
    <i>
      <x/>
      <x v="8"/>
      <x/>
    </i>
    <i r="2">
      <x v="1"/>
    </i>
    <i>
      <x v="1"/>
      <x v="2"/>
      <x/>
    </i>
    <i r="2">
      <x v="1"/>
    </i>
    <i>
      <x v="2"/>
      <x v="8"/>
      <x/>
    </i>
    <i r="2">
      <x v="1"/>
    </i>
    <i>
      <x v="3"/>
      <x v="1"/>
      <x/>
    </i>
    <i r="2">
      <x v="1"/>
    </i>
    <i r="1">
      <x v="5"/>
      <x/>
    </i>
    <i r="2">
      <x v="1"/>
    </i>
    <i>
      <x v="4"/>
      <x v="3"/>
      <x v="1"/>
    </i>
    <i r="1">
      <x v="4"/>
      <x/>
    </i>
    <i r="2">
      <x v="1"/>
    </i>
    <i r="1">
      <x v="6"/>
      <x/>
    </i>
    <i r="2">
      <x v="1"/>
    </i>
  </colItems>
  <pageFields count="2">
    <pageField fld="5" item="79" hier="-1"/>
    <pageField fld="3" hier="-1"/>
  </pageFields>
  <dataFields count="1">
    <dataField name="Splits" fld="11" subtotal="min" baseField="0" baseItem="4"/>
  </dataFields>
  <formats count="31">
    <format dxfId="244">
      <pivotArea type="all" dataOnly="0" outline="0" fieldPosition="0"/>
    </format>
    <format dxfId="243">
      <pivotArea outline="0" collapsedLevelsAreSubtotals="1" fieldPosition="0"/>
    </format>
    <format dxfId="242">
      <pivotArea type="origin" dataOnly="0" labelOnly="1" outline="0" fieldPosition="0"/>
    </format>
    <format dxfId="241">
      <pivotArea field="0" type="button" dataOnly="0" labelOnly="1" outline="0" axis="axisCol" fieldPosition="1"/>
    </format>
    <format dxfId="240">
      <pivotArea field="1" type="button" dataOnly="0" labelOnly="1" outline="0" axis="axisCol" fieldPosition="0"/>
    </format>
    <format dxfId="239">
      <pivotArea field="4" type="button" dataOnly="0" labelOnly="1" outline="0" axis="axisCol" fieldPosition="2"/>
    </format>
    <format dxfId="238">
      <pivotArea type="topRight" dataOnly="0" labelOnly="1" outline="0" fieldPosition="0"/>
    </format>
    <format dxfId="237">
      <pivotArea field="9" type="button" dataOnly="0" labelOnly="1" outline="0" axis="axisRow" fieldPosition="0"/>
    </format>
    <format dxfId="236">
      <pivotArea dataOnly="0" labelOnly="1" fieldPosition="0">
        <references count="1">
          <reference field="9" count="0"/>
        </references>
      </pivotArea>
    </format>
    <format dxfId="235">
      <pivotArea dataOnly="0" labelOnly="1" fieldPosition="0">
        <references count="1">
          <reference field="0" count="3">
            <x v="4"/>
            <x v="6"/>
            <x v="8"/>
          </reference>
        </references>
      </pivotArea>
    </format>
    <format dxfId="234">
      <pivotArea dataOnly="0" labelOnly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33">
      <pivotArea dataOnly="0" labelOnly="1" fieldPosition="0">
        <references count="2">
          <reference field="0" count="1" selected="0">
            <x v="8"/>
          </reference>
          <reference field="1" count="1">
            <x v="0"/>
          </reference>
        </references>
      </pivotArea>
    </format>
    <format dxfId="232">
      <pivotArea dataOnly="0" labelOnly="1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1">
            <x v="1"/>
          </reference>
        </references>
      </pivotArea>
    </format>
    <format dxfId="231">
      <pivotArea dataOnly="0" labelOnly="1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4" count="0"/>
        </references>
      </pivotArea>
    </format>
    <format dxfId="230">
      <pivotArea dataOnly="0" labelOnly="1" fieldPosition="0">
        <references count="3">
          <reference field="0" count="1" selected="0">
            <x v="8"/>
          </reference>
          <reference field="1" count="1" selected="0">
            <x v="0"/>
          </reference>
          <reference field="4" count="0"/>
        </references>
      </pivotArea>
    </format>
    <format dxfId="229">
      <pivotArea type="all" dataOnly="0" outline="0" fieldPosition="0"/>
    </format>
    <format dxfId="228">
      <pivotArea outline="0" collapsedLevelsAreSubtotals="1" fieldPosition="0"/>
    </format>
    <format dxfId="227">
      <pivotArea type="origin" dataOnly="0" labelOnly="1" outline="0" fieldPosition="0"/>
    </format>
    <format dxfId="226">
      <pivotArea field="0" type="button" dataOnly="0" labelOnly="1" outline="0" axis="axisCol" fieldPosition="1"/>
    </format>
    <format dxfId="225">
      <pivotArea field="1" type="button" dataOnly="0" labelOnly="1" outline="0" axis="axisCol" fieldPosition="0"/>
    </format>
    <format dxfId="224">
      <pivotArea field="4" type="button" dataOnly="0" labelOnly="1" outline="0" axis="axisCol" fieldPosition="2"/>
    </format>
    <format dxfId="223">
      <pivotArea type="topRight" dataOnly="0" labelOnly="1" outline="0" fieldPosition="0"/>
    </format>
    <format dxfId="222">
      <pivotArea field="9" type="button" dataOnly="0" labelOnly="1" outline="0" axis="axisRow" fieldPosition="0"/>
    </format>
    <format dxfId="221">
      <pivotArea dataOnly="0" labelOnly="1" fieldPosition="0">
        <references count="1">
          <reference field="9" count="0"/>
        </references>
      </pivotArea>
    </format>
    <format dxfId="220">
      <pivotArea dataOnly="0" labelOnly="1" fieldPosition="0">
        <references count="1">
          <reference field="0" count="3">
            <x v="4"/>
            <x v="6"/>
            <x v="8"/>
          </reference>
        </references>
      </pivotArea>
    </format>
    <format dxfId="219">
      <pivotArea dataOnly="0" labelOnly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18">
      <pivotArea dataOnly="0" labelOnly="1" fieldPosition="0">
        <references count="2">
          <reference field="0" count="1" selected="0">
            <x v="8"/>
          </reference>
          <reference field="1" count="1">
            <x v="0"/>
          </reference>
        </references>
      </pivotArea>
    </format>
    <format dxfId="217">
      <pivotArea dataOnly="0" labelOnly="1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1">
            <x v="1"/>
          </reference>
        </references>
      </pivotArea>
    </format>
    <format dxfId="216">
      <pivotArea dataOnly="0" labelOnly="1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4" count="0"/>
        </references>
      </pivotArea>
    </format>
    <format dxfId="215">
      <pivotArea dataOnly="0" labelOnly="1" fieldPosition="0">
        <references count="3">
          <reference field="0" count="1" selected="0">
            <x v="8"/>
          </reference>
          <reference field="1" count="1" selected="0">
            <x v="0"/>
          </reference>
          <reference field="4" count="0"/>
        </references>
      </pivotArea>
    </format>
    <format dxfId="214">
      <pivotArea outline="0" collapsedLevelsAreSubtotals="1" fieldPosition="0"/>
    </format>
  </formats>
  <chartFormats count="21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1" format="8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1" format="9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1" format="10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1" format="11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1" format="12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1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" format="1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5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1" format="16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1" format="17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1" format="18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1" format="20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1" format="21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1" format="22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1" format="23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1" format="24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dateBetween" evalOrder="-1" id="4" name="Date">
      <autoFilter ref="A1">
        <filterColumn colId="0">
          <customFilters and="1">
            <customFilter operator="greaterThanOrEqual" val="43101"/>
            <customFilter operator="lessThanOrEqual" val="4492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81FE2E-5E0C-4DB2-AB6D-B793961259B3}" name="PivotTable27" cacheId="5" dataOnRows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10">
  <location ref="T74:U94" firstHeaderRow="1" firstDataRow="1" firstDataCol="1" rowPageCount="1" colPageCount="1"/>
  <pivotFields count="18">
    <pivotField axis="axisRow" showAll="0" defaultSubtotal="0">
      <items count="9">
        <item x="7"/>
        <item x="1"/>
        <item x="3"/>
        <item x="6"/>
        <item x="2"/>
        <item x="0"/>
        <item x="8"/>
        <item x="4"/>
        <item x="5"/>
      </items>
    </pivotField>
    <pivotField axis="axisRow" showAll="0" defaultSubtotal="0">
      <items count="5">
        <item x="4"/>
        <item x="3"/>
        <item x="2"/>
        <item x="1"/>
        <item x="0"/>
      </items>
    </pivotField>
    <pivotField numFmtId="14" showAll="0" defaultSubtotal="0"/>
    <pivotField axis="axisRow" showAll="0" defaultSubtotal="0">
      <items count="2">
        <item h="1" x="1"/>
        <item x="0"/>
      </items>
    </pivotField>
    <pivotField axis="axisRow" showAll="0" defaultSubtotal="0">
      <items count="2">
        <item x="1"/>
        <item x="0"/>
      </items>
    </pivotField>
    <pivotField showAll="0" defaultSubtotal="0"/>
    <pivotField numFmtId="2" showAll="0" defaultSubtotal="0"/>
    <pivotField axis="axisPage" showAll="0" defaultSubtota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</items>
    </pivotField>
    <pivotField showAll="0" defaultSubtotal="0">
      <items count="89">
        <item x="66"/>
        <item x="86"/>
        <item x="73"/>
        <item x="63"/>
        <item x="60"/>
        <item x="50"/>
        <item x="23"/>
        <item x="38"/>
        <item x="4"/>
        <item x="11"/>
        <item x="55"/>
        <item x="40"/>
        <item x="80"/>
        <item x="19"/>
        <item x="59"/>
        <item x="2"/>
        <item x="76"/>
        <item x="85"/>
        <item x="43"/>
        <item x="10"/>
        <item x="8"/>
        <item x="29"/>
        <item x="71"/>
        <item x="9"/>
        <item x="24"/>
        <item x="64"/>
        <item x="58"/>
        <item x="6"/>
        <item x="44"/>
        <item x="0"/>
        <item x="56"/>
        <item x="17"/>
        <item x="12"/>
        <item x="77"/>
        <item x="41"/>
        <item x="1"/>
        <item x="7"/>
        <item x="69"/>
        <item x="87"/>
        <item x="88"/>
        <item x="75"/>
        <item x="13"/>
        <item x="32"/>
        <item x="62"/>
        <item x="81"/>
        <item x="83"/>
        <item x="45"/>
        <item x="74"/>
        <item x="15"/>
        <item x="5"/>
        <item x="22"/>
        <item x="35"/>
        <item x="18"/>
        <item x="36"/>
        <item x="39"/>
        <item x="61"/>
        <item x="54"/>
        <item x="14"/>
        <item x="33"/>
        <item x="34"/>
        <item x="72"/>
        <item x="21"/>
        <item x="48"/>
        <item x="28"/>
        <item x="49"/>
        <item x="68"/>
        <item x="67"/>
        <item x="52"/>
        <item x="42"/>
        <item x="37"/>
        <item x="65"/>
        <item x="70"/>
        <item x="47"/>
        <item x="46"/>
        <item x="53"/>
        <item x="57"/>
        <item x="82"/>
        <item x="25"/>
        <item x="3"/>
        <item x="16"/>
        <item x="31"/>
        <item x="79"/>
        <item x="51"/>
        <item x="20"/>
        <item x="78"/>
        <item x="84"/>
        <item x="30"/>
        <item x="27"/>
        <item x="26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numFmtId="2" showAll="0" defaultSubtotal="0"/>
  </pivotFields>
  <rowFields count="4">
    <field x="1"/>
    <field x="0"/>
    <field x="3"/>
    <field x="4"/>
  </rowFields>
  <rowItems count="20">
    <i>
      <x v="1"/>
    </i>
    <i r="1">
      <x v="6"/>
    </i>
    <i r="2">
      <x v="1"/>
    </i>
    <i r="3">
      <x/>
    </i>
    <i r="3">
      <x v="1"/>
    </i>
    <i>
      <x v="2"/>
    </i>
    <i r="1">
      <x/>
    </i>
    <i r="2">
      <x v="1"/>
    </i>
    <i r="3">
      <x/>
    </i>
    <i r="3">
      <x v="1"/>
    </i>
    <i>
      <x v="3"/>
    </i>
    <i r="1">
      <x v="7"/>
    </i>
    <i r="2">
      <x v="1"/>
    </i>
    <i r="3">
      <x/>
    </i>
    <i r="3">
      <x v="1"/>
    </i>
    <i>
      <x v="4"/>
    </i>
    <i r="1">
      <x v="5"/>
    </i>
    <i r="2">
      <x v="1"/>
    </i>
    <i r="3">
      <x/>
    </i>
    <i r="3">
      <x v="1"/>
    </i>
  </rowItems>
  <colItems count="1">
    <i/>
  </colItems>
  <pageFields count="1">
    <pageField fld="7" item="2" hier="-1"/>
  </pageFields>
  <dataFields count="1">
    <dataField name="500 m" fld="16" subtotal="min" baseField="0" baseItem="7"/>
  </dataFields>
  <formats count="1">
    <format dxfId="245">
      <pivotArea outline="0" collapsedLevelsAreSubtotals="1" fieldPosition="0"/>
    </format>
  </formats>
  <chartFormats count="25">
    <chartFormat chart="0" format="48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66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9" format="67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9" format="68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9" format="69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9" format="70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9" format="71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9" format="72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9" format="73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9" format="74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9" format="75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9" format="76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9" format="77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9" format="78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9" format="79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9" format="80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9" format="81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9" format="82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9" format="83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9" format="84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9" format="85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9" format="86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9" format="87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9" format="8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35A52B-6AE9-4F58-8551-BDC3A8723020}" name="PivotTable26" cacheId="6" dataOnRows="1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hartFormat="4" rowHeaderCaption="Marker" colHeaderCaption="Splits">
  <location ref="A112:B141" firstHeaderRow="1" firstDataRow="2" firstDataCol="1" rowPageCount="2" colPageCount="1"/>
  <pivotFields count="14">
    <pivotField axis="axisRow" showAll="0" sortType="descending" defaultSubtotal="0">
      <items count="9">
        <item x="5"/>
        <item x="4"/>
        <item x="8"/>
        <item x="0"/>
        <item x="2"/>
        <item x="6"/>
        <item x="3"/>
        <item x="1"/>
        <item x="7"/>
      </items>
    </pivotField>
    <pivotField axis="axisRow" showAll="0" defaultSubtotal="0">
      <items count="5">
        <item x="4"/>
        <item x="3"/>
        <item x="2"/>
        <item x="1"/>
        <item x="0"/>
      </items>
    </pivotField>
    <pivotField numFmtId="22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Page" multipleItemSelectionAllowed="1" showAll="0" defaultSubtotal="0">
      <items count="2">
        <item x="1"/>
        <item x="0"/>
      </items>
    </pivotField>
    <pivotField axis="axisRow" showAll="0" defaultSubtotal="0">
      <items count="2">
        <item x="1"/>
        <item x="0"/>
      </items>
    </pivotField>
    <pivotField axis="axisPage" showAll="0" defaultSubtotal="0">
      <items count="89">
        <item x="66"/>
        <item x="86"/>
        <item x="73"/>
        <item x="63"/>
        <item x="60"/>
        <item x="50"/>
        <item x="23"/>
        <item x="38"/>
        <item x="4"/>
        <item x="11"/>
        <item x="55"/>
        <item x="40"/>
        <item x="80"/>
        <item x="19"/>
        <item x="59"/>
        <item x="2"/>
        <item x="76"/>
        <item x="85"/>
        <item x="43"/>
        <item x="10"/>
        <item x="8"/>
        <item x="29"/>
        <item x="71"/>
        <item x="9"/>
        <item x="24"/>
        <item x="64"/>
        <item x="58"/>
        <item x="6"/>
        <item x="44"/>
        <item x="0"/>
        <item x="56"/>
        <item x="17"/>
        <item x="12"/>
        <item x="77"/>
        <item x="41"/>
        <item x="1"/>
        <item x="7"/>
        <item x="69"/>
        <item x="87"/>
        <item x="88"/>
        <item x="75"/>
        <item x="13"/>
        <item x="32"/>
        <item x="62"/>
        <item x="81"/>
        <item x="83"/>
        <item x="45"/>
        <item x="74"/>
        <item x="15"/>
        <item x="5"/>
        <item x="22"/>
        <item x="35"/>
        <item x="18"/>
        <item x="36"/>
        <item x="39"/>
        <item x="61"/>
        <item x="54"/>
        <item x="14"/>
        <item x="33"/>
        <item x="34"/>
        <item x="72"/>
        <item x="21"/>
        <item x="48"/>
        <item x="28"/>
        <item x="49"/>
        <item x="68"/>
        <item x="67"/>
        <item x="52"/>
        <item x="42"/>
        <item x="37"/>
        <item x="65"/>
        <item x="70"/>
        <item x="47"/>
        <item x="46"/>
        <item x="53"/>
        <item x="57"/>
        <item x="82"/>
        <item x="25"/>
        <item x="3"/>
        <item x="16"/>
        <item x="31"/>
        <item x="79"/>
        <item x="51"/>
        <item x="20"/>
        <item x="78"/>
        <item x="84"/>
        <item x="30"/>
        <item x="27"/>
        <item x="26"/>
      </items>
    </pivotField>
    <pivotField showAll="0" defaultSubtotal="0"/>
    <pivotField showAll="0" defaultSubtotal="0"/>
    <pivotField dataField="1" showAll="0" defaultSubtotal="0"/>
    <pivotField axis="axisCol" showAll="0" defaultSubtotal="0">
      <items count="4">
        <item h="1" x="0"/>
        <item h="1" x="1"/>
        <item h="1" x="2"/>
        <item x="3"/>
      </items>
    </pivotField>
    <pivotField showAll="0" defaultSubtotal="0"/>
    <pivotField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7">
        <item x="0"/>
        <item x="1"/>
        <item x="2"/>
        <item x="3"/>
        <item x="4"/>
        <item x="5"/>
        <item x="6"/>
      </items>
    </pivotField>
  </pivotFields>
  <rowFields count="3">
    <field x="1"/>
    <field x="0"/>
    <field x="4"/>
  </rowFields>
  <rowItems count="28">
    <i>
      <x/>
    </i>
    <i r="1">
      <x v="8"/>
    </i>
    <i r="2">
      <x/>
    </i>
    <i r="2">
      <x v="1"/>
    </i>
    <i>
      <x v="1"/>
    </i>
    <i r="1">
      <x v="2"/>
    </i>
    <i r="2">
      <x/>
    </i>
    <i r="2">
      <x v="1"/>
    </i>
    <i>
      <x v="2"/>
    </i>
    <i r="1">
      <x v="8"/>
    </i>
    <i r="2">
      <x/>
    </i>
    <i r="2">
      <x v="1"/>
    </i>
    <i>
      <x v="3"/>
    </i>
    <i r="1">
      <x v="1"/>
    </i>
    <i r="2">
      <x/>
    </i>
    <i r="2">
      <x v="1"/>
    </i>
    <i r="1">
      <x v="5"/>
    </i>
    <i r="2">
      <x/>
    </i>
    <i r="2">
      <x v="1"/>
    </i>
    <i>
      <x v="4"/>
    </i>
    <i r="1">
      <x v="3"/>
    </i>
    <i r="2">
      <x v="1"/>
    </i>
    <i r="1">
      <x v="4"/>
    </i>
    <i r="2">
      <x/>
    </i>
    <i r="2">
      <x v="1"/>
    </i>
    <i r="1">
      <x v="6"/>
    </i>
    <i r="2">
      <x/>
    </i>
    <i r="2">
      <x v="1"/>
    </i>
  </rowItems>
  <colFields count="1">
    <field x="9"/>
  </colFields>
  <colItems count="1">
    <i>
      <x v="3"/>
    </i>
  </colItems>
  <pageFields count="2">
    <pageField fld="5" item="79" hier="-1"/>
    <pageField fld="3" hier="-1"/>
  </pageFields>
  <dataFields count="1">
    <dataField name="Min of Rank" fld="8" subtotal="min" baseField="9" baseItem="0"/>
  </dataFields>
  <formats count="56">
    <format dxfId="301">
      <pivotArea type="all" dataOnly="0" outline="0" fieldPosition="0"/>
    </format>
    <format dxfId="300">
      <pivotArea outline="0" collapsedLevelsAreSubtotals="1" fieldPosition="0"/>
    </format>
    <format dxfId="299">
      <pivotArea type="origin" dataOnly="0" labelOnly="1" outline="0" fieldPosition="0"/>
    </format>
    <format dxfId="298">
      <pivotArea field="0" type="button" dataOnly="0" labelOnly="1" outline="0" axis="axisRow" fieldPosition="1"/>
    </format>
    <format dxfId="297">
      <pivotArea field="1" type="button" dataOnly="0" labelOnly="1" outline="0" axis="axisRow" fieldPosition="0"/>
    </format>
    <format dxfId="296">
      <pivotArea field="4" type="button" dataOnly="0" labelOnly="1" outline="0" axis="axisRow" fieldPosition="2"/>
    </format>
    <format dxfId="295">
      <pivotArea type="topRight" dataOnly="0" labelOnly="1" outline="0" fieldPosition="0"/>
    </format>
    <format dxfId="294">
      <pivotArea field="9" type="button" dataOnly="0" labelOnly="1" outline="0" axis="axisCol" fieldPosition="0"/>
    </format>
    <format dxfId="293">
      <pivotArea dataOnly="0" labelOnly="1" fieldPosition="0">
        <references count="1">
          <reference field="9" count="0"/>
        </references>
      </pivotArea>
    </format>
    <format dxfId="292">
      <pivotArea dataOnly="0" labelOnly="1" fieldPosition="0">
        <references count="1">
          <reference field="0" count="3">
            <x v="4"/>
            <x v="6"/>
            <x v="8"/>
          </reference>
        </references>
      </pivotArea>
    </format>
    <format dxfId="291">
      <pivotArea dataOnly="0" labelOnly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90">
      <pivotArea dataOnly="0" labelOnly="1" fieldPosition="0">
        <references count="2">
          <reference field="0" count="1" selected="0">
            <x v="8"/>
          </reference>
          <reference field="1" count="1">
            <x v="0"/>
          </reference>
        </references>
      </pivotArea>
    </format>
    <format dxfId="289">
      <pivotArea dataOnly="0" labelOnly="1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1">
            <x v="1"/>
          </reference>
        </references>
      </pivotArea>
    </format>
    <format dxfId="288">
      <pivotArea dataOnly="0" labelOnly="1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4" count="0"/>
        </references>
      </pivotArea>
    </format>
    <format dxfId="287">
      <pivotArea dataOnly="0" labelOnly="1" fieldPosition="0">
        <references count="3">
          <reference field="0" count="1" selected="0">
            <x v="8"/>
          </reference>
          <reference field="1" count="1" selected="0">
            <x v="0"/>
          </reference>
          <reference field="4" count="0"/>
        </references>
      </pivotArea>
    </format>
    <format dxfId="286">
      <pivotArea type="all" dataOnly="0" outline="0" fieldPosition="0"/>
    </format>
    <format dxfId="285">
      <pivotArea outline="0" collapsedLevelsAreSubtotals="1" fieldPosition="0"/>
    </format>
    <format dxfId="284">
      <pivotArea type="origin" dataOnly="0" labelOnly="1" outline="0" fieldPosition="0"/>
    </format>
    <format dxfId="283">
      <pivotArea field="0" type="button" dataOnly="0" labelOnly="1" outline="0" axis="axisRow" fieldPosition="1"/>
    </format>
    <format dxfId="282">
      <pivotArea field="1" type="button" dataOnly="0" labelOnly="1" outline="0" axis="axisRow" fieldPosition="0"/>
    </format>
    <format dxfId="281">
      <pivotArea field="4" type="button" dataOnly="0" labelOnly="1" outline="0" axis="axisRow" fieldPosition="2"/>
    </format>
    <format dxfId="280">
      <pivotArea type="topRight" dataOnly="0" labelOnly="1" outline="0" fieldPosition="0"/>
    </format>
    <format dxfId="279">
      <pivotArea field="9" type="button" dataOnly="0" labelOnly="1" outline="0" axis="axisCol" fieldPosition="0"/>
    </format>
    <format dxfId="278">
      <pivotArea dataOnly="0" labelOnly="1" fieldPosition="0">
        <references count="1">
          <reference field="9" count="0"/>
        </references>
      </pivotArea>
    </format>
    <format dxfId="277">
      <pivotArea dataOnly="0" labelOnly="1" fieldPosition="0">
        <references count="1">
          <reference field="0" count="3">
            <x v="4"/>
            <x v="6"/>
            <x v="8"/>
          </reference>
        </references>
      </pivotArea>
    </format>
    <format dxfId="276">
      <pivotArea dataOnly="0" labelOnly="1" fieldPosition="0">
        <references count="2">
          <reference field="0" count="1" selected="0">
            <x v="4"/>
          </reference>
          <reference field="1" count="1">
            <x v="4"/>
          </reference>
        </references>
      </pivotArea>
    </format>
    <format dxfId="275">
      <pivotArea dataOnly="0" labelOnly="1" fieldPosition="0">
        <references count="2">
          <reference field="0" count="1" selected="0">
            <x v="8"/>
          </reference>
          <reference field="1" count="1">
            <x v="0"/>
          </reference>
        </references>
      </pivotArea>
    </format>
    <format dxfId="274">
      <pivotArea dataOnly="0" labelOnly="1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1">
            <x v="1"/>
          </reference>
        </references>
      </pivotArea>
    </format>
    <format dxfId="273">
      <pivotArea dataOnly="0" labelOnly="1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4" count="0"/>
        </references>
      </pivotArea>
    </format>
    <format dxfId="272">
      <pivotArea dataOnly="0" labelOnly="1" fieldPosition="0">
        <references count="3">
          <reference field="0" count="1" selected="0">
            <x v="8"/>
          </reference>
          <reference field="1" count="1" selected="0">
            <x v="0"/>
          </reference>
          <reference field="4" count="0"/>
        </references>
      </pivotArea>
    </format>
    <format dxfId="271">
      <pivotArea outline="0" collapsedLevelsAreSubtotals="1" fieldPosition="0"/>
    </format>
    <format dxfId="270">
      <pivotArea type="all" dataOnly="0" outline="0" fieldPosition="0"/>
    </format>
    <format dxfId="269">
      <pivotArea outline="0" collapsedLevelsAreSubtotals="1" fieldPosition="0"/>
    </format>
    <format dxfId="268">
      <pivotArea type="origin" dataOnly="0" labelOnly="1" outline="0" fieldPosition="0"/>
    </format>
    <format dxfId="267">
      <pivotArea field="0" type="button" dataOnly="0" labelOnly="1" outline="0" axis="axisRow" fieldPosition="1"/>
    </format>
    <format dxfId="266">
      <pivotArea field="1" type="button" dataOnly="0" labelOnly="1" outline="0" axis="axisRow" fieldPosition="0"/>
    </format>
    <format dxfId="265">
      <pivotArea field="4" type="button" dataOnly="0" labelOnly="1" outline="0" axis="axisRow" fieldPosition="2"/>
    </format>
    <format dxfId="264">
      <pivotArea type="topRight" dataOnly="0" labelOnly="1" outline="0" fieldPosition="0"/>
    </format>
    <format dxfId="263">
      <pivotArea field="9" type="button" dataOnly="0" labelOnly="1" outline="0" axis="axisCol" fieldPosition="0"/>
    </format>
    <format dxfId="262">
      <pivotArea dataOnly="0" labelOnly="1" fieldPosition="0">
        <references count="1">
          <reference field="9" count="0"/>
        </references>
      </pivotArea>
    </format>
    <format dxfId="261">
      <pivotArea dataOnly="0" labelOnly="1" outline="0" fieldPosition="0">
        <references count="2">
          <reference field="4294967294" count="1">
            <x v="0"/>
          </reference>
          <reference field="9" count="0" selected="0"/>
        </references>
      </pivotArea>
    </format>
    <format dxfId="260">
      <pivotArea dataOnly="0" labelOnly="1" fieldPosition="0">
        <references count="1">
          <reference field="0" count="7">
            <x v="1"/>
            <x v="2"/>
            <x v="3"/>
            <x v="4"/>
            <x v="5"/>
            <x v="6"/>
            <x v="8"/>
          </reference>
        </references>
      </pivotArea>
    </format>
    <format dxfId="259">
      <pivotArea dataOnly="0" labelOnly="1" fieldPosition="0">
        <references count="2">
          <reference field="0" count="1" selected="0">
            <x v="1"/>
          </reference>
          <reference field="1" count="1">
            <x v="3"/>
          </reference>
        </references>
      </pivotArea>
    </format>
    <format dxfId="258">
      <pivotArea dataOnly="0" labelOnly="1" fieldPosition="0">
        <references count="2">
          <reference field="0" count="1" selected="0">
            <x v="2"/>
          </reference>
          <reference field="1" count="1">
            <x v="1"/>
          </reference>
        </references>
      </pivotArea>
    </format>
    <format dxfId="257">
      <pivotArea dataOnly="0" labelOnly="1" fieldPosition="0">
        <references count="2">
          <reference field="0" count="1" selected="0">
            <x v="3"/>
          </reference>
          <reference field="1" count="1">
            <x v="4"/>
          </reference>
        </references>
      </pivotArea>
    </format>
    <format dxfId="256">
      <pivotArea dataOnly="0" labelOnly="1" fieldPosition="0">
        <references count="2">
          <reference field="0" count="1" selected="0">
            <x v="5"/>
          </reference>
          <reference field="1" count="1">
            <x v="3"/>
          </reference>
        </references>
      </pivotArea>
    </format>
    <format dxfId="255">
      <pivotArea dataOnly="0" labelOnly="1" fieldPosition="0">
        <references count="2">
          <reference field="0" count="1" selected="0">
            <x v="6"/>
          </reference>
          <reference field="1" count="1">
            <x v="4"/>
          </reference>
        </references>
      </pivotArea>
    </format>
    <format dxfId="254">
      <pivotArea dataOnly="0" labelOnly="1" fieldPosition="0">
        <references count="2">
          <reference field="0" count="1" selected="0">
            <x v="8"/>
          </reference>
          <reference field="1" count="2">
            <x v="0"/>
            <x v="2"/>
          </reference>
        </references>
      </pivotArea>
    </format>
    <format dxfId="253">
      <pivotArea dataOnly="0" labelOnly="1" fieldPosition="0">
        <references count="3">
          <reference field="0" count="1" selected="0">
            <x v="1"/>
          </reference>
          <reference field="1" count="1" selected="0">
            <x v="3"/>
          </reference>
          <reference field="4" count="0"/>
        </references>
      </pivotArea>
    </format>
    <format dxfId="252">
      <pivotArea dataOnly="0" labelOnly="1" fieldPosition="0">
        <references count="3">
          <reference field="0" count="1" selected="0">
            <x v="2"/>
          </reference>
          <reference field="1" count="1" selected="0">
            <x v="1"/>
          </reference>
          <reference field="4" count="0"/>
        </references>
      </pivotArea>
    </format>
    <format dxfId="251">
      <pivotArea dataOnly="0" labelOnly="1" fieldPosition="0">
        <references count="3">
          <reference field="0" count="1" selected="0">
            <x v="3"/>
          </reference>
          <reference field="1" count="1" selected="0">
            <x v="4"/>
          </reference>
          <reference field="4" count="1">
            <x v="1"/>
          </reference>
        </references>
      </pivotArea>
    </format>
    <format dxfId="250">
      <pivotArea dataOnly="0" labelOnly="1" fieldPosition="0">
        <references count="3">
          <reference field="0" count="1" selected="0">
            <x v="4"/>
          </reference>
          <reference field="1" count="1" selected="0">
            <x v="4"/>
          </reference>
          <reference field="4" count="0"/>
        </references>
      </pivotArea>
    </format>
    <format dxfId="249">
      <pivotArea dataOnly="0" labelOnly="1" fieldPosition="0">
        <references count="3">
          <reference field="0" count="1" selected="0">
            <x v="5"/>
          </reference>
          <reference field="1" count="1" selected="0">
            <x v="3"/>
          </reference>
          <reference field="4" count="0"/>
        </references>
      </pivotArea>
    </format>
    <format dxfId="248">
      <pivotArea dataOnly="0" labelOnly="1" fieldPosition="0">
        <references count="3">
          <reference field="0" count="1" selected="0">
            <x v="6"/>
          </reference>
          <reference field="1" count="1" selected="0">
            <x v="4"/>
          </reference>
          <reference field="4" count="0"/>
        </references>
      </pivotArea>
    </format>
    <format dxfId="247">
      <pivotArea dataOnly="0" labelOnly="1" fieldPosition="0">
        <references count="3">
          <reference field="0" count="1" selected="0">
            <x v="8"/>
          </reference>
          <reference field="1" count="1" selected="0">
            <x v="0"/>
          </reference>
          <reference field="4" count="0"/>
        </references>
      </pivotArea>
    </format>
    <format dxfId="246">
      <pivotArea dataOnly="0" labelOnly="1" fieldPosition="0">
        <references count="3">
          <reference field="0" count="1" selected="0">
            <x v="8"/>
          </reference>
          <reference field="1" count="1" selected="0">
            <x v="2"/>
          </reference>
          <reference field="4" count="0"/>
        </references>
      </pivotArea>
    </format>
  </formats>
  <chartFormats count="17">
    <chartFormat chart="3" format="15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0"/>
          </reference>
        </references>
      </pivotArea>
    </chartFormat>
    <chartFormat chart="3" format="16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3" format="17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  <chartFormat chart="3" format="18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3" format="19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0"/>
          </reference>
        </references>
      </pivotArea>
    </chartFormat>
    <chartFormat chart="3" format="20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3" format="21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3" format="22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3" format="23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0"/>
          </reference>
        </references>
      </pivotArea>
    </chartFormat>
    <chartFormat chart="3" format="24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3"/>
          </reference>
          <reference field="4" count="1" selected="0">
            <x v="1"/>
          </reference>
        </references>
      </pivotArea>
    </chartFormat>
    <chartFormat chart="3" format="25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3" format="26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3" format="27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3" format="28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0"/>
          </reference>
        </references>
      </pivotArea>
    </chartFormat>
    <chartFormat chart="3" format="29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4"/>
          </reference>
          <reference field="4" count="1" selected="0">
            <x v="1"/>
          </reference>
        </references>
      </pivotArea>
    </chartFormat>
    <chartFormat chart="3" format="3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dateBetween" evalOrder="-1" id="4" name="Date">
      <autoFilter ref="A1">
        <filterColumn colId="0">
          <customFilters and="1">
            <customFilter operator="greaterThanOrEqual" val="43101"/>
            <customFilter operator="lessThanOrEqual" val="4492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70BA63-AD81-4B9F-B523-D0D23B36D503}" name="PivotTable22" cacheId="5" dataOnRows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9">
  <location ref="T26:AB31" firstHeaderRow="1" firstDataRow="2" firstDataCol="1" rowPageCount="4" colPageCount="1"/>
  <pivotFields count="18">
    <pivotField axis="axisPage" showAll="0" defaultSubtotal="0">
      <items count="9">
        <item x="7"/>
        <item x="1"/>
        <item x="3"/>
        <item x="6"/>
        <item x="2"/>
        <item x="0"/>
        <item x="8"/>
        <item x="4"/>
        <item x="5"/>
      </items>
    </pivotField>
    <pivotField axis="axisPage" showAll="0" defaultSubtotal="0">
      <items count="5">
        <item x="4"/>
        <item x="3"/>
        <item x="2"/>
        <item x="1"/>
        <item x="0"/>
      </items>
    </pivotField>
    <pivotField numFmtId="14" showAll="0" defaultSubtotal="0"/>
    <pivotField axis="axisPage" showAll="0" defaultSubtotal="0">
      <items count="2">
        <item x="1"/>
        <item x="0"/>
      </items>
    </pivotField>
    <pivotField axis="axisPage" showAll="0" defaultSubtotal="0">
      <items count="2">
        <item x="1"/>
        <item x="0"/>
      </items>
    </pivotField>
    <pivotField showAll="0" defaultSubtotal="0"/>
    <pivotField numFmtId="2" showAll="0" defaultSubtotal="0"/>
    <pivotField showAll="0" defaultSubtotal="0"/>
    <pivotField axis="axisCol" showAll="0" defaultSubtotal="0">
      <items count="89">
        <item x="66"/>
        <item x="86"/>
        <item x="73"/>
        <item x="63"/>
        <item x="60"/>
        <item x="50"/>
        <item x="23"/>
        <item x="38"/>
        <item x="4"/>
        <item x="11"/>
        <item x="55"/>
        <item x="40"/>
        <item x="80"/>
        <item x="19"/>
        <item x="59"/>
        <item x="2"/>
        <item x="76"/>
        <item x="85"/>
        <item x="43"/>
        <item x="10"/>
        <item x="8"/>
        <item x="29"/>
        <item x="71"/>
        <item x="9"/>
        <item x="24"/>
        <item x="64"/>
        <item x="58"/>
        <item x="6"/>
        <item x="44"/>
        <item x="0"/>
        <item x="56"/>
        <item x="17"/>
        <item x="12"/>
        <item x="77"/>
        <item x="41"/>
        <item x="1"/>
        <item x="7"/>
        <item x="69"/>
        <item x="87"/>
        <item x="88"/>
        <item x="75"/>
        <item x="13"/>
        <item x="32"/>
        <item x="62"/>
        <item x="81"/>
        <item x="83"/>
        <item x="45"/>
        <item x="74"/>
        <item x="15"/>
        <item x="5"/>
        <item x="22"/>
        <item x="35"/>
        <item x="18"/>
        <item x="36"/>
        <item x="39"/>
        <item x="61"/>
        <item x="54"/>
        <item x="14"/>
        <item x="33"/>
        <item x="34"/>
        <item x="72"/>
        <item x="21"/>
        <item x="48"/>
        <item x="28"/>
        <item x="49"/>
        <item x="68"/>
        <item x="67"/>
        <item x="52"/>
        <item x="42"/>
        <item x="37"/>
        <item x="65"/>
        <item x="70"/>
        <item x="47"/>
        <item x="46"/>
        <item x="53"/>
        <item x="57"/>
        <item x="82"/>
        <item x="25"/>
        <item x="3"/>
        <item x="16"/>
        <item x="31"/>
        <item x="79"/>
        <item x="51"/>
        <item x="20"/>
        <item x="78"/>
        <item x="84"/>
        <item x="30"/>
        <item x="27"/>
        <item x="26"/>
      </items>
    </pivotField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numFmtId="2" showAll="0" defaultSubtotal="0"/>
  </pivotFields>
  <rowFields count="1">
    <field x="-2"/>
  </rowFields>
  <rowItems count="4">
    <i>
      <x/>
    </i>
    <i i="1">
      <x v="1"/>
    </i>
    <i i="2">
      <x v="2"/>
    </i>
    <i i="3">
      <x v="3"/>
    </i>
  </rowItems>
  <colFields count="1">
    <field x="8"/>
  </colFields>
  <colItems count="8">
    <i>
      <x v="8"/>
    </i>
    <i>
      <x v="27"/>
    </i>
    <i>
      <x v="35"/>
    </i>
    <i>
      <x v="63"/>
    </i>
    <i>
      <x v="77"/>
    </i>
    <i>
      <x v="78"/>
    </i>
    <i>
      <x v="87"/>
    </i>
    <i>
      <x v="88"/>
    </i>
  </colItems>
  <pageFields count="4">
    <pageField fld="1" item="4" hier="-1"/>
    <pageField fld="0" item="1" hier="-1"/>
    <pageField fld="3" item="0" hier="-1"/>
    <pageField fld="4" item="0" hier="-1"/>
  </pageFields>
  <dataFields count="4">
    <dataField name="125 m" fld="13" subtotal="min" baseField="0" baseItem="7"/>
    <dataField name="250 m" fld="14" subtotal="min" baseField="0" baseItem="7"/>
    <dataField name="375 m" fld="15" subtotal="min" baseField="0" baseItem="7"/>
    <dataField name="500 m" fld="16" subtotal="min" baseField="0" baseItem="7"/>
  </dataFields>
  <formats count="1">
    <format dxfId="302">
      <pivotArea outline="0" collapsedLevelsAreSubtotals="1" fieldPosition="0"/>
    </format>
  </formats>
  <chartFormats count="263">
    <chartFormat chart="0" format="392" series="1">
      <pivotArea type="data" outline="0" fieldPosition="0">
        <references count="1">
          <reference field="8" count="1" selected="0">
            <x v="0"/>
          </reference>
        </references>
      </pivotArea>
    </chartFormat>
    <chartFormat chart="0" format="393" series="1">
      <pivotArea type="data" outline="0" fieldPosition="0">
        <references count="1">
          <reference field="8" count="1" selected="0">
            <x v="1"/>
          </reference>
        </references>
      </pivotArea>
    </chartFormat>
    <chartFormat chart="0" format="394" series="1">
      <pivotArea type="data" outline="0" fieldPosition="0">
        <references count="1">
          <reference field="8" count="1" selected="0">
            <x v="2"/>
          </reference>
        </references>
      </pivotArea>
    </chartFormat>
    <chartFormat chart="0" format="395" series="1">
      <pivotArea type="data" outline="0" fieldPosition="0">
        <references count="1">
          <reference field="8" count="1" selected="0">
            <x v="3"/>
          </reference>
        </references>
      </pivotArea>
    </chartFormat>
    <chartFormat chart="0" format="396" series="1">
      <pivotArea type="data" outline="0" fieldPosition="0">
        <references count="1">
          <reference field="8" count="1" selected="0">
            <x v="4"/>
          </reference>
        </references>
      </pivotArea>
    </chartFormat>
    <chartFormat chart="0" format="397" series="1">
      <pivotArea type="data" outline="0" fieldPosition="0">
        <references count="1">
          <reference field="8" count="1" selected="0">
            <x v="5"/>
          </reference>
        </references>
      </pivotArea>
    </chartFormat>
    <chartFormat chart="0" format="398" series="1">
      <pivotArea type="data" outline="0" fieldPosition="0">
        <references count="1">
          <reference field="8" count="1" selected="0">
            <x v="6"/>
          </reference>
        </references>
      </pivotArea>
    </chartFormat>
    <chartFormat chart="0" format="399" series="1">
      <pivotArea type="data" outline="0" fieldPosition="0">
        <references count="1">
          <reference field="8" count="1" selected="0">
            <x v="7"/>
          </reference>
        </references>
      </pivotArea>
    </chartFormat>
    <chartFormat chart="0" format="400" series="1">
      <pivotArea type="data" outline="0" fieldPosition="0">
        <references count="1">
          <reference field="8" count="1" selected="0">
            <x v="8"/>
          </reference>
        </references>
      </pivotArea>
    </chartFormat>
    <chartFormat chart="0" format="401" series="1">
      <pivotArea type="data" outline="0" fieldPosition="0">
        <references count="1">
          <reference field="8" count="1" selected="0">
            <x v="9"/>
          </reference>
        </references>
      </pivotArea>
    </chartFormat>
    <chartFormat chart="0" format="402" series="1">
      <pivotArea type="data" outline="0" fieldPosition="0">
        <references count="1">
          <reference field="8" count="1" selected="0">
            <x v="10"/>
          </reference>
        </references>
      </pivotArea>
    </chartFormat>
    <chartFormat chart="0" format="403" series="1">
      <pivotArea type="data" outline="0" fieldPosition="0">
        <references count="1">
          <reference field="8" count="1" selected="0">
            <x v="11"/>
          </reference>
        </references>
      </pivotArea>
    </chartFormat>
    <chartFormat chart="0" format="404" series="1">
      <pivotArea type="data" outline="0" fieldPosition="0">
        <references count="1">
          <reference field="8" count="1" selected="0">
            <x v="12"/>
          </reference>
        </references>
      </pivotArea>
    </chartFormat>
    <chartFormat chart="0" format="405" series="1">
      <pivotArea type="data" outline="0" fieldPosition="0">
        <references count="1">
          <reference field="8" count="1" selected="0">
            <x v="13"/>
          </reference>
        </references>
      </pivotArea>
    </chartFormat>
    <chartFormat chart="0" format="406" series="1">
      <pivotArea type="data" outline="0" fieldPosition="0">
        <references count="1">
          <reference field="8" count="1" selected="0">
            <x v="14"/>
          </reference>
        </references>
      </pivotArea>
    </chartFormat>
    <chartFormat chart="0" format="407" series="1">
      <pivotArea type="data" outline="0" fieldPosition="0">
        <references count="1">
          <reference field="8" count="1" selected="0">
            <x v="15"/>
          </reference>
        </references>
      </pivotArea>
    </chartFormat>
    <chartFormat chart="0" format="408" series="1">
      <pivotArea type="data" outline="0" fieldPosition="0">
        <references count="1">
          <reference field="8" count="1" selected="0">
            <x v="16"/>
          </reference>
        </references>
      </pivotArea>
    </chartFormat>
    <chartFormat chart="0" format="409" series="1">
      <pivotArea type="data" outline="0" fieldPosition="0">
        <references count="1">
          <reference field="8" count="1" selected="0">
            <x v="17"/>
          </reference>
        </references>
      </pivotArea>
    </chartFormat>
    <chartFormat chart="0" format="410" series="1">
      <pivotArea type="data" outline="0" fieldPosition="0">
        <references count="1">
          <reference field="8" count="1" selected="0">
            <x v="18"/>
          </reference>
        </references>
      </pivotArea>
    </chartFormat>
    <chartFormat chart="0" format="411" series="1">
      <pivotArea type="data" outline="0" fieldPosition="0">
        <references count="1">
          <reference field="8" count="1" selected="0">
            <x v="19"/>
          </reference>
        </references>
      </pivotArea>
    </chartFormat>
    <chartFormat chart="0" format="412" series="1">
      <pivotArea type="data" outline="0" fieldPosition="0">
        <references count="1">
          <reference field="8" count="1" selected="0">
            <x v="20"/>
          </reference>
        </references>
      </pivotArea>
    </chartFormat>
    <chartFormat chart="0" format="413" series="1">
      <pivotArea type="data" outline="0" fieldPosition="0">
        <references count="1">
          <reference field="8" count="1" selected="0">
            <x v="21"/>
          </reference>
        </references>
      </pivotArea>
    </chartFormat>
    <chartFormat chart="0" format="414" series="1">
      <pivotArea type="data" outline="0" fieldPosition="0">
        <references count="1">
          <reference field="8" count="1" selected="0">
            <x v="22"/>
          </reference>
        </references>
      </pivotArea>
    </chartFormat>
    <chartFormat chart="0" format="415" series="1">
      <pivotArea type="data" outline="0" fieldPosition="0">
        <references count="1">
          <reference field="8" count="1" selected="0">
            <x v="23"/>
          </reference>
        </references>
      </pivotArea>
    </chartFormat>
    <chartFormat chart="0" format="416" series="1">
      <pivotArea type="data" outline="0" fieldPosition="0">
        <references count="1">
          <reference field="8" count="1" selected="0">
            <x v="24"/>
          </reference>
        </references>
      </pivotArea>
    </chartFormat>
    <chartFormat chart="0" format="417" series="1">
      <pivotArea type="data" outline="0" fieldPosition="0">
        <references count="1">
          <reference field="8" count="1" selected="0">
            <x v="25"/>
          </reference>
        </references>
      </pivotArea>
    </chartFormat>
    <chartFormat chart="0" format="418" series="1">
      <pivotArea type="data" outline="0" fieldPosition="0">
        <references count="1">
          <reference field="8" count="1" selected="0">
            <x v="26"/>
          </reference>
        </references>
      </pivotArea>
    </chartFormat>
    <chartFormat chart="0" format="419" series="1">
      <pivotArea type="data" outline="0" fieldPosition="0">
        <references count="1">
          <reference field="8" count="1" selected="0">
            <x v="27"/>
          </reference>
        </references>
      </pivotArea>
    </chartFormat>
    <chartFormat chart="0" format="420" series="1">
      <pivotArea type="data" outline="0" fieldPosition="0">
        <references count="1">
          <reference field="8" count="1" selected="0">
            <x v="28"/>
          </reference>
        </references>
      </pivotArea>
    </chartFormat>
    <chartFormat chart="0" format="421" series="1">
      <pivotArea type="data" outline="0" fieldPosition="0">
        <references count="1">
          <reference field="8" count="1" selected="0">
            <x v="29"/>
          </reference>
        </references>
      </pivotArea>
    </chartFormat>
    <chartFormat chart="0" format="422" series="1">
      <pivotArea type="data" outline="0" fieldPosition="0">
        <references count="1">
          <reference field="8" count="1" selected="0">
            <x v="30"/>
          </reference>
        </references>
      </pivotArea>
    </chartFormat>
    <chartFormat chart="0" format="423" series="1">
      <pivotArea type="data" outline="0" fieldPosition="0">
        <references count="1">
          <reference field="8" count="1" selected="0">
            <x v="31"/>
          </reference>
        </references>
      </pivotArea>
    </chartFormat>
    <chartFormat chart="0" format="424" series="1">
      <pivotArea type="data" outline="0" fieldPosition="0">
        <references count="1">
          <reference field="8" count="1" selected="0">
            <x v="32"/>
          </reference>
        </references>
      </pivotArea>
    </chartFormat>
    <chartFormat chart="0" format="425" series="1">
      <pivotArea type="data" outline="0" fieldPosition="0">
        <references count="1">
          <reference field="8" count="1" selected="0">
            <x v="33"/>
          </reference>
        </references>
      </pivotArea>
    </chartFormat>
    <chartFormat chart="0" format="426" series="1">
      <pivotArea type="data" outline="0" fieldPosition="0">
        <references count="1">
          <reference field="8" count="1" selected="0">
            <x v="34"/>
          </reference>
        </references>
      </pivotArea>
    </chartFormat>
    <chartFormat chart="0" format="427" series="1">
      <pivotArea type="data" outline="0" fieldPosition="0">
        <references count="1">
          <reference field="8" count="1" selected="0">
            <x v="35"/>
          </reference>
        </references>
      </pivotArea>
    </chartFormat>
    <chartFormat chart="0" format="428" series="1">
      <pivotArea type="data" outline="0" fieldPosition="0">
        <references count="1">
          <reference field="8" count="1" selected="0">
            <x v="36"/>
          </reference>
        </references>
      </pivotArea>
    </chartFormat>
    <chartFormat chart="0" format="429" series="1">
      <pivotArea type="data" outline="0" fieldPosition="0">
        <references count="1">
          <reference field="8" count="1" selected="0">
            <x v="37"/>
          </reference>
        </references>
      </pivotArea>
    </chartFormat>
    <chartFormat chart="0" format="430" series="1">
      <pivotArea type="data" outline="0" fieldPosition="0">
        <references count="1">
          <reference field="8" count="1" selected="0">
            <x v="38"/>
          </reference>
        </references>
      </pivotArea>
    </chartFormat>
    <chartFormat chart="0" format="431" series="1">
      <pivotArea type="data" outline="0" fieldPosition="0">
        <references count="1">
          <reference field="8" count="1" selected="0">
            <x v="39"/>
          </reference>
        </references>
      </pivotArea>
    </chartFormat>
    <chartFormat chart="0" format="432" series="1">
      <pivotArea type="data" outline="0" fieldPosition="0">
        <references count="1">
          <reference field="8" count="1" selected="0">
            <x v="40"/>
          </reference>
        </references>
      </pivotArea>
    </chartFormat>
    <chartFormat chart="0" format="433" series="1">
      <pivotArea type="data" outline="0" fieldPosition="0">
        <references count="1">
          <reference field="8" count="1" selected="0">
            <x v="41"/>
          </reference>
        </references>
      </pivotArea>
    </chartFormat>
    <chartFormat chart="0" format="434" series="1">
      <pivotArea type="data" outline="0" fieldPosition="0">
        <references count="1">
          <reference field="8" count="1" selected="0">
            <x v="42"/>
          </reference>
        </references>
      </pivotArea>
    </chartFormat>
    <chartFormat chart="0" format="435" series="1">
      <pivotArea type="data" outline="0" fieldPosition="0">
        <references count="1">
          <reference field="8" count="1" selected="0">
            <x v="43"/>
          </reference>
        </references>
      </pivotArea>
    </chartFormat>
    <chartFormat chart="0" format="436" series="1">
      <pivotArea type="data" outline="0" fieldPosition="0">
        <references count="1">
          <reference field="8" count="1" selected="0">
            <x v="44"/>
          </reference>
        </references>
      </pivotArea>
    </chartFormat>
    <chartFormat chart="0" format="437" series="1">
      <pivotArea type="data" outline="0" fieldPosition="0">
        <references count="1">
          <reference field="8" count="1" selected="0">
            <x v="45"/>
          </reference>
        </references>
      </pivotArea>
    </chartFormat>
    <chartFormat chart="0" format="438" series="1">
      <pivotArea type="data" outline="0" fieldPosition="0">
        <references count="1">
          <reference field="8" count="1" selected="0">
            <x v="46"/>
          </reference>
        </references>
      </pivotArea>
    </chartFormat>
    <chartFormat chart="0" format="439" series="1">
      <pivotArea type="data" outline="0" fieldPosition="0">
        <references count="1">
          <reference field="8" count="1" selected="0">
            <x v="47"/>
          </reference>
        </references>
      </pivotArea>
    </chartFormat>
    <chartFormat chart="0" format="440" series="1">
      <pivotArea type="data" outline="0" fieldPosition="0">
        <references count="1">
          <reference field="8" count="1" selected="0">
            <x v="48"/>
          </reference>
        </references>
      </pivotArea>
    </chartFormat>
    <chartFormat chart="0" format="441" series="1">
      <pivotArea type="data" outline="0" fieldPosition="0">
        <references count="1">
          <reference field="8" count="1" selected="0">
            <x v="49"/>
          </reference>
        </references>
      </pivotArea>
    </chartFormat>
    <chartFormat chart="0" format="442" series="1">
      <pivotArea type="data" outline="0" fieldPosition="0">
        <references count="1">
          <reference field="8" count="1" selected="0">
            <x v="50"/>
          </reference>
        </references>
      </pivotArea>
    </chartFormat>
    <chartFormat chart="0" format="443" series="1">
      <pivotArea type="data" outline="0" fieldPosition="0">
        <references count="1">
          <reference field="8" count="1" selected="0">
            <x v="51"/>
          </reference>
        </references>
      </pivotArea>
    </chartFormat>
    <chartFormat chart="0" format="444" series="1">
      <pivotArea type="data" outline="0" fieldPosition="0">
        <references count="1">
          <reference field="8" count="1" selected="0">
            <x v="52"/>
          </reference>
        </references>
      </pivotArea>
    </chartFormat>
    <chartFormat chart="0" format="445" series="1">
      <pivotArea type="data" outline="0" fieldPosition="0">
        <references count="1">
          <reference field="8" count="1" selected="0">
            <x v="53"/>
          </reference>
        </references>
      </pivotArea>
    </chartFormat>
    <chartFormat chart="0" format="446" series="1">
      <pivotArea type="data" outline="0" fieldPosition="0">
        <references count="1">
          <reference field="8" count="1" selected="0">
            <x v="54"/>
          </reference>
        </references>
      </pivotArea>
    </chartFormat>
    <chartFormat chart="0" format="447" series="1">
      <pivotArea type="data" outline="0" fieldPosition="0">
        <references count="1">
          <reference field="8" count="1" selected="0">
            <x v="55"/>
          </reference>
        </references>
      </pivotArea>
    </chartFormat>
    <chartFormat chart="0" format="448" series="1">
      <pivotArea type="data" outline="0" fieldPosition="0">
        <references count="1">
          <reference field="8" count="1" selected="0">
            <x v="56"/>
          </reference>
        </references>
      </pivotArea>
    </chartFormat>
    <chartFormat chart="0" format="449" series="1">
      <pivotArea type="data" outline="0" fieldPosition="0">
        <references count="1">
          <reference field="8" count="1" selected="0">
            <x v="57"/>
          </reference>
        </references>
      </pivotArea>
    </chartFormat>
    <chartFormat chart="0" format="450" series="1">
      <pivotArea type="data" outline="0" fieldPosition="0">
        <references count="1">
          <reference field="8" count="1" selected="0">
            <x v="58"/>
          </reference>
        </references>
      </pivotArea>
    </chartFormat>
    <chartFormat chart="0" format="451" series="1">
      <pivotArea type="data" outline="0" fieldPosition="0">
        <references count="1">
          <reference field="8" count="1" selected="0">
            <x v="59"/>
          </reference>
        </references>
      </pivotArea>
    </chartFormat>
    <chartFormat chart="0" format="452" series="1">
      <pivotArea type="data" outline="0" fieldPosition="0">
        <references count="1">
          <reference field="8" count="1" selected="0">
            <x v="60"/>
          </reference>
        </references>
      </pivotArea>
    </chartFormat>
    <chartFormat chart="0" format="453" series="1">
      <pivotArea type="data" outline="0" fieldPosition="0">
        <references count="1">
          <reference field="8" count="1" selected="0">
            <x v="61"/>
          </reference>
        </references>
      </pivotArea>
    </chartFormat>
    <chartFormat chart="0" format="454" series="1">
      <pivotArea type="data" outline="0" fieldPosition="0">
        <references count="1">
          <reference field="8" count="1" selected="0">
            <x v="62"/>
          </reference>
        </references>
      </pivotArea>
    </chartFormat>
    <chartFormat chart="0" format="455" series="1">
      <pivotArea type="data" outline="0" fieldPosition="0">
        <references count="1">
          <reference field="8" count="1" selected="0">
            <x v="63"/>
          </reference>
        </references>
      </pivotArea>
    </chartFormat>
    <chartFormat chart="0" format="456" series="1">
      <pivotArea type="data" outline="0" fieldPosition="0">
        <references count="1">
          <reference field="8" count="1" selected="0">
            <x v="64"/>
          </reference>
        </references>
      </pivotArea>
    </chartFormat>
    <chartFormat chart="0" format="457" series="1">
      <pivotArea type="data" outline="0" fieldPosition="0">
        <references count="1">
          <reference field="8" count="1" selected="0">
            <x v="65"/>
          </reference>
        </references>
      </pivotArea>
    </chartFormat>
    <chartFormat chart="0" format="458" series="1">
      <pivotArea type="data" outline="0" fieldPosition="0">
        <references count="1">
          <reference field="8" count="1" selected="0">
            <x v="66"/>
          </reference>
        </references>
      </pivotArea>
    </chartFormat>
    <chartFormat chart="0" format="459" series="1">
      <pivotArea type="data" outline="0" fieldPosition="0">
        <references count="1">
          <reference field="8" count="1" selected="0">
            <x v="67"/>
          </reference>
        </references>
      </pivotArea>
    </chartFormat>
    <chartFormat chart="0" format="460" series="1">
      <pivotArea type="data" outline="0" fieldPosition="0">
        <references count="1">
          <reference field="8" count="1" selected="0">
            <x v="68"/>
          </reference>
        </references>
      </pivotArea>
    </chartFormat>
    <chartFormat chart="0" format="461" series="1">
      <pivotArea type="data" outline="0" fieldPosition="0">
        <references count="1">
          <reference field="8" count="1" selected="0">
            <x v="69"/>
          </reference>
        </references>
      </pivotArea>
    </chartFormat>
    <chartFormat chart="0" format="462" series="1">
      <pivotArea type="data" outline="0" fieldPosition="0">
        <references count="1">
          <reference field="8" count="1" selected="0">
            <x v="70"/>
          </reference>
        </references>
      </pivotArea>
    </chartFormat>
    <chartFormat chart="0" format="463" series="1">
      <pivotArea type="data" outline="0" fieldPosition="0">
        <references count="1">
          <reference field="8" count="1" selected="0">
            <x v="71"/>
          </reference>
        </references>
      </pivotArea>
    </chartFormat>
    <chartFormat chart="0" format="464" series="1">
      <pivotArea type="data" outline="0" fieldPosition="0">
        <references count="1">
          <reference field="8" count="1" selected="0">
            <x v="72"/>
          </reference>
        </references>
      </pivotArea>
    </chartFormat>
    <chartFormat chart="0" format="465" series="1">
      <pivotArea type="data" outline="0" fieldPosition="0">
        <references count="1">
          <reference field="8" count="1" selected="0">
            <x v="73"/>
          </reference>
        </references>
      </pivotArea>
    </chartFormat>
    <chartFormat chart="0" format="466" series="1">
      <pivotArea type="data" outline="0" fieldPosition="0">
        <references count="1">
          <reference field="8" count="1" selected="0">
            <x v="74"/>
          </reference>
        </references>
      </pivotArea>
    </chartFormat>
    <chartFormat chart="0" format="467" series="1">
      <pivotArea type="data" outline="0" fieldPosition="0">
        <references count="1">
          <reference field="8" count="1" selected="0">
            <x v="75"/>
          </reference>
        </references>
      </pivotArea>
    </chartFormat>
    <chartFormat chart="0" format="468" series="1">
      <pivotArea type="data" outline="0" fieldPosition="0">
        <references count="1">
          <reference field="8" count="1" selected="0">
            <x v="76"/>
          </reference>
        </references>
      </pivotArea>
    </chartFormat>
    <chartFormat chart="0" format="469" series="1">
      <pivotArea type="data" outline="0" fieldPosition="0">
        <references count="1">
          <reference field="8" count="1" selected="0">
            <x v="77"/>
          </reference>
        </references>
      </pivotArea>
    </chartFormat>
    <chartFormat chart="0" format="470" series="1">
      <pivotArea type="data" outline="0" fieldPosition="0">
        <references count="1">
          <reference field="8" count="1" selected="0">
            <x v="78"/>
          </reference>
        </references>
      </pivotArea>
    </chartFormat>
    <chartFormat chart="0" format="471" series="1">
      <pivotArea type="data" outline="0" fieldPosition="0">
        <references count="1">
          <reference field="8" count="1" selected="0">
            <x v="79"/>
          </reference>
        </references>
      </pivotArea>
    </chartFormat>
    <chartFormat chart="0" format="472" series="1">
      <pivotArea type="data" outline="0" fieldPosition="0">
        <references count="1">
          <reference field="8" count="1" selected="0">
            <x v="80"/>
          </reference>
        </references>
      </pivotArea>
    </chartFormat>
    <chartFormat chart="0" format="473" series="1">
      <pivotArea type="data" outline="0" fieldPosition="0">
        <references count="1">
          <reference field="8" count="1" selected="0">
            <x v="81"/>
          </reference>
        </references>
      </pivotArea>
    </chartFormat>
    <chartFormat chart="0" format="474" series="1">
      <pivotArea type="data" outline="0" fieldPosition="0">
        <references count="1">
          <reference field="8" count="1" selected="0">
            <x v="82"/>
          </reference>
        </references>
      </pivotArea>
    </chartFormat>
    <chartFormat chart="0" format="475" series="1">
      <pivotArea type="data" outline="0" fieldPosition="0">
        <references count="1">
          <reference field="8" count="1" selected="0">
            <x v="83"/>
          </reference>
        </references>
      </pivotArea>
    </chartFormat>
    <chartFormat chart="0" format="476" series="1">
      <pivotArea type="data" outline="0" fieldPosition="0">
        <references count="1">
          <reference field="8" count="1" selected="0">
            <x v="84"/>
          </reference>
        </references>
      </pivotArea>
    </chartFormat>
    <chartFormat chart="0" format="477" series="1">
      <pivotArea type="data" outline="0" fieldPosition="0">
        <references count="1">
          <reference field="8" count="1" selected="0">
            <x v="85"/>
          </reference>
        </references>
      </pivotArea>
    </chartFormat>
    <chartFormat chart="0" format="478" series="1">
      <pivotArea type="data" outline="0" fieldPosition="0">
        <references count="1">
          <reference field="8" count="1" selected="0">
            <x v="86"/>
          </reference>
        </references>
      </pivotArea>
    </chartFormat>
    <chartFormat chart="0" format="479" series="1">
      <pivotArea type="data" outline="0" fieldPosition="0">
        <references count="1">
          <reference field="8" count="1" selected="0">
            <x v="87"/>
          </reference>
        </references>
      </pivotArea>
    </chartFormat>
    <chartFormat chart="0" format="480" series="1">
      <pivotArea type="data" outline="0" fieldPosition="0">
        <references count="1">
          <reference field="8" count="1" selected="0">
            <x v="88"/>
          </reference>
        </references>
      </pivotArea>
    </chartFormat>
    <chartFormat chart="0" format="48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482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483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484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" format="4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0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1" format="5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1" format="6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2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1" format="7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1" format="8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3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1" format="9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1" format="10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1" format="11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5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1" format="12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1" format="13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6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1" format="14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1" format="15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7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8" format="92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8" format="93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0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94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8" format="95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6"/>
          </reference>
          <reference field="1" count="1" selected="0">
            <x v="1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8" format="96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8" format="97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0"/>
          </reference>
          <reference field="1" count="1" selected="0">
            <x v="2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8" format="98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8" format="99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3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100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8" format="101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7"/>
          </reference>
          <reference field="1" count="1" selected="0">
            <x v="3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8" format="102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8" format="103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104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8" format="105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10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</references>
      </pivotArea>
    </chartFormat>
    <chartFormat chart="8" format="107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108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8" format="109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8" format="110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8" format="111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112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8" format="113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8"/>
          </reference>
          <reference field="1" count="1" selected="0">
            <x v="3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114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1" format="16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1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1" format="17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1" format="18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2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1" format="20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4"/>
          </reference>
          <reference field="1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1" format="21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3" count="1" selected="0">
            <x v="1"/>
          </reference>
          <reference field="4" count="1" selected="0">
            <x v="0"/>
          </reference>
        </references>
      </pivotArea>
    </chartFormat>
    <chartFormat chart="1" format="22" series="1">
      <pivotArea type="data" outline="0" fieldPosition="0">
        <references count="5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  <reference field="3" count="1" selected="0">
            <x v="1"/>
          </reference>
          <reference field="4" count="1" selected="0">
            <x v="1"/>
          </reference>
        </references>
      </pivotArea>
    </chartFormat>
    <chartFormat chart="1" format="2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5"/>
          </reference>
          <reference field="1" count="1" selected="0">
            <x v="4"/>
          </reference>
        </references>
      </pivotArea>
    </chartFormat>
    <chartFormat chart="8" format="115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8" format="116" series="1">
      <pivotArea type="data" outline="0" fieldPosition="0">
        <references count="4">
          <reference field="4294967294" count="1" selected="0">
            <x v="0"/>
          </reference>
          <reference field="0" count="1" selected="0">
            <x v="4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117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0"/>
          </reference>
        </references>
      </pivotArea>
    </chartFormat>
    <chartFormat chart="8" format="118" series="1">
      <pivotArea type="data" outline="0" fieldPosition="0">
        <references count="3">
          <reference field="4294967294" count="1" selected="0">
            <x v="0"/>
          </reference>
          <reference field="3" count="1" selected="0">
            <x v="0"/>
          </reference>
          <reference field="4" count="1" selected="0">
            <x v="1"/>
          </reference>
        </references>
      </pivotArea>
    </chartFormat>
    <chartFormat chart="8" format="1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8" format="1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8" format="12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2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9"/>
          </reference>
        </references>
      </pivotArea>
    </chartFormat>
    <chartFormat chart="1" format="2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9"/>
          </reference>
        </references>
      </pivotArea>
    </chartFormat>
    <chartFormat chart="8" format="12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1"/>
          </reference>
        </references>
      </pivotArea>
    </chartFormat>
    <chartFormat chart="8" format="12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5"/>
          </reference>
        </references>
      </pivotArea>
    </chartFormat>
    <chartFormat chart="8" format="12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8"/>
          </reference>
        </references>
      </pivotArea>
    </chartFormat>
    <chartFormat chart="8" format="12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9"/>
          </reference>
        </references>
      </pivotArea>
    </chartFormat>
    <chartFormat chart="8" format="12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3"/>
          </reference>
        </references>
      </pivotArea>
    </chartFormat>
    <chartFormat chart="8" format="12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1"/>
          </reference>
        </references>
      </pivotArea>
    </chartFormat>
    <chartFormat chart="8" format="12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4"/>
          </reference>
        </references>
      </pivotArea>
    </chartFormat>
    <chartFormat chart="8" format="13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6"/>
          </reference>
        </references>
      </pivotArea>
    </chartFormat>
    <chartFormat chart="8" format="13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2"/>
          </reference>
        </references>
      </pivotArea>
    </chartFormat>
    <chartFormat chart="8" format="13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4"/>
          </reference>
        </references>
      </pivotArea>
    </chartFormat>
    <chartFormat chart="8" format="13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8"/>
          </reference>
        </references>
      </pivotArea>
    </chartFormat>
    <chartFormat chart="8" format="13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3"/>
          </reference>
        </references>
      </pivotArea>
    </chartFormat>
    <chartFormat chart="8" format="13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8"/>
          </reference>
        </references>
      </pivotArea>
    </chartFormat>
    <chartFormat chart="8" format="13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9"/>
          </reference>
        </references>
      </pivotArea>
    </chartFormat>
    <chartFormat chart="8" format="13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3"/>
          </reference>
        </references>
      </pivotArea>
    </chartFormat>
    <chartFormat chart="8" format="13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8"/>
          </reference>
        </references>
      </pivotArea>
    </chartFormat>
    <chartFormat chart="1" format="2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1"/>
          </reference>
        </references>
      </pivotArea>
    </chartFormat>
    <chartFormat chart="1" format="2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5"/>
          </reference>
        </references>
      </pivotArea>
    </chartFormat>
    <chartFormat chart="1" format="2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8"/>
          </reference>
        </references>
      </pivotArea>
    </chartFormat>
    <chartFormat chart="1" format="2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9"/>
          </reference>
        </references>
      </pivotArea>
    </chartFormat>
    <chartFormat chart="1" format="2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3"/>
          </reference>
        </references>
      </pivotArea>
    </chartFormat>
    <chartFormat chart="1" format="3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1"/>
          </reference>
        </references>
      </pivotArea>
    </chartFormat>
    <chartFormat chart="1" format="3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4"/>
          </reference>
        </references>
      </pivotArea>
    </chartFormat>
    <chartFormat chart="1" format="3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6"/>
          </reference>
        </references>
      </pivotArea>
    </chartFormat>
    <chartFormat chart="1" format="3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2"/>
          </reference>
        </references>
      </pivotArea>
    </chartFormat>
    <chartFormat chart="1" format="3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4"/>
          </reference>
        </references>
      </pivotArea>
    </chartFormat>
    <chartFormat chart="1" format="3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8"/>
          </reference>
        </references>
      </pivotArea>
    </chartFormat>
    <chartFormat chart="1" format="3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3"/>
          </reference>
        </references>
      </pivotArea>
    </chartFormat>
    <chartFormat chart="1" format="3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8"/>
          </reference>
        </references>
      </pivotArea>
    </chartFormat>
    <chartFormat chart="1" format="3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9"/>
          </reference>
        </references>
      </pivotArea>
    </chartFormat>
    <chartFormat chart="1" format="3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3"/>
          </reference>
        </references>
      </pivotArea>
    </chartFormat>
    <chartFormat chart="1" format="4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8"/>
          </reference>
        </references>
      </pivotArea>
    </chartFormat>
    <chartFormat chart="8" format="13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6"/>
          </reference>
        </references>
      </pivotArea>
    </chartFormat>
    <chartFormat chart="8" format="14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7"/>
          </reference>
        </references>
      </pivotArea>
    </chartFormat>
    <chartFormat chart="8" format="14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8"/>
          </reference>
        </references>
      </pivotArea>
    </chartFormat>
    <chartFormat chart="8" format="14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9"/>
          </reference>
        </references>
      </pivotArea>
    </chartFormat>
    <chartFormat chart="8" format="14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0"/>
          </reference>
        </references>
      </pivotArea>
    </chartFormat>
    <chartFormat chart="8" format="14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2"/>
          </reference>
        </references>
      </pivotArea>
    </chartFormat>
    <chartFormat chart="8" format="14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5"/>
          </reference>
        </references>
      </pivotArea>
    </chartFormat>
    <chartFormat chart="8" format="14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7"/>
          </reference>
        </references>
      </pivotArea>
    </chartFormat>
    <chartFormat chart="8" format="14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1"/>
          </reference>
        </references>
      </pivotArea>
    </chartFormat>
    <chartFormat chart="8" format="14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2"/>
          </reference>
        </references>
      </pivotArea>
    </chartFormat>
    <chartFormat chart="8" format="14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3"/>
          </reference>
        </references>
      </pivotArea>
    </chartFormat>
    <chartFormat chart="8" format="15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6"/>
          </reference>
        </references>
      </pivotArea>
    </chartFormat>
    <chartFormat chart="8" format="15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8"/>
          </reference>
        </references>
      </pivotArea>
    </chartFormat>
    <chartFormat chart="8" format="15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9"/>
          </reference>
        </references>
      </pivotArea>
    </chartFormat>
    <chartFormat chart="8" format="15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0"/>
          </reference>
        </references>
      </pivotArea>
    </chartFormat>
    <chartFormat chart="8" format="15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1"/>
          </reference>
        </references>
      </pivotArea>
    </chartFormat>
    <chartFormat chart="8" format="15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3"/>
          </reference>
        </references>
      </pivotArea>
    </chartFormat>
    <chartFormat chart="8" format="15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5"/>
          </reference>
        </references>
      </pivotArea>
    </chartFormat>
    <chartFormat chart="8" format="15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6"/>
          </reference>
        </references>
      </pivotArea>
    </chartFormat>
    <chartFormat chart="8" format="15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7"/>
          </reference>
        </references>
      </pivotArea>
    </chartFormat>
    <chartFormat chart="8" format="15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9"/>
          </reference>
        </references>
      </pivotArea>
    </chartFormat>
    <chartFormat chart="8" format="16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1"/>
          </reference>
        </references>
      </pivotArea>
    </chartFormat>
    <chartFormat chart="8" format="16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2"/>
          </reference>
        </references>
      </pivotArea>
    </chartFormat>
    <chartFormat chart="8" format="16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4"/>
          </reference>
        </references>
      </pivotArea>
    </chartFormat>
    <chartFormat chart="8" format="16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5"/>
          </reference>
        </references>
      </pivotArea>
    </chartFormat>
    <chartFormat chart="8" format="16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6"/>
          </reference>
        </references>
      </pivotArea>
    </chartFormat>
    <chartFormat chart="8" format="16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7"/>
          </reference>
        </references>
      </pivotArea>
    </chartFormat>
    <chartFormat chart="8" format="16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0"/>
          </reference>
        </references>
      </pivotArea>
    </chartFormat>
    <chartFormat chart="8" format="16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2"/>
          </reference>
        </references>
      </pivotArea>
    </chartFormat>
    <chartFormat chart="8" format="16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3"/>
          </reference>
        </references>
      </pivotArea>
    </chartFormat>
    <chartFormat chart="8" format="16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4"/>
          </reference>
        </references>
      </pivotArea>
    </chartFormat>
    <chartFormat chart="8" format="17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5"/>
          </reference>
        </references>
      </pivotArea>
    </chartFormat>
    <chartFormat chart="8" format="17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7"/>
          </reference>
        </references>
      </pivotArea>
    </chartFormat>
    <chartFormat chart="8" format="17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8"/>
          </reference>
        </references>
      </pivotArea>
    </chartFormat>
    <chartFormat chart="8" format="17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0"/>
          </reference>
        </references>
      </pivotArea>
    </chartFormat>
    <chartFormat chart="8" format="17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2"/>
          </reference>
        </references>
      </pivotArea>
    </chartFormat>
    <chartFormat chart="8" format="17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6"/>
          </reference>
        </references>
      </pivotArea>
    </chartFormat>
    <chartFormat chart="8" format="17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7"/>
          </reference>
        </references>
      </pivotArea>
    </chartFormat>
    <chartFormat chart="1" format="4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6"/>
          </reference>
        </references>
      </pivotArea>
    </chartFormat>
    <chartFormat chart="1" format="4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7"/>
          </reference>
        </references>
      </pivotArea>
    </chartFormat>
    <chartFormat chart="1" format="4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8"/>
          </reference>
        </references>
      </pivotArea>
    </chartFormat>
    <chartFormat chart="1" format="4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9"/>
          </reference>
        </references>
      </pivotArea>
    </chartFormat>
    <chartFormat chart="1" format="4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0"/>
          </reference>
        </references>
      </pivotArea>
    </chartFormat>
    <chartFormat chart="1" format="4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2"/>
          </reference>
        </references>
      </pivotArea>
    </chartFormat>
    <chartFormat chart="1" format="4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5"/>
          </reference>
        </references>
      </pivotArea>
    </chartFormat>
    <chartFormat chart="1" format="4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37"/>
          </reference>
        </references>
      </pivotArea>
    </chartFormat>
    <chartFormat chart="1" format="4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1"/>
          </reference>
        </references>
      </pivotArea>
    </chartFormat>
    <chartFormat chart="1" format="5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2"/>
          </reference>
        </references>
      </pivotArea>
    </chartFormat>
    <chartFormat chart="1" format="5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3"/>
          </reference>
        </references>
      </pivotArea>
    </chartFormat>
    <chartFormat chart="1" format="5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6"/>
          </reference>
        </references>
      </pivotArea>
    </chartFormat>
    <chartFormat chart="1" format="5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8"/>
          </reference>
        </references>
      </pivotArea>
    </chartFormat>
    <chartFormat chart="1" format="5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49"/>
          </reference>
        </references>
      </pivotArea>
    </chartFormat>
    <chartFormat chart="1" format="5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0"/>
          </reference>
        </references>
      </pivotArea>
    </chartFormat>
    <chartFormat chart="1" format="5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1"/>
          </reference>
        </references>
      </pivotArea>
    </chartFormat>
    <chartFormat chart="1" format="5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3"/>
          </reference>
        </references>
      </pivotArea>
    </chartFormat>
    <chartFormat chart="1" format="5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5"/>
          </reference>
        </references>
      </pivotArea>
    </chartFormat>
    <chartFormat chart="1" format="5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6"/>
          </reference>
        </references>
      </pivotArea>
    </chartFormat>
    <chartFormat chart="1" format="6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7"/>
          </reference>
        </references>
      </pivotArea>
    </chartFormat>
    <chartFormat chart="1" format="6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59"/>
          </reference>
        </references>
      </pivotArea>
    </chartFormat>
    <chartFormat chart="1" format="6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1"/>
          </reference>
        </references>
      </pivotArea>
    </chartFormat>
    <chartFormat chart="1" format="6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2"/>
          </reference>
        </references>
      </pivotArea>
    </chartFormat>
    <chartFormat chart="1" format="6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4"/>
          </reference>
        </references>
      </pivotArea>
    </chartFormat>
    <chartFormat chart="1" format="6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5"/>
          </reference>
        </references>
      </pivotArea>
    </chartFormat>
    <chartFormat chart="1" format="6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6"/>
          </reference>
        </references>
      </pivotArea>
    </chartFormat>
    <chartFormat chart="1" format="6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67"/>
          </reference>
        </references>
      </pivotArea>
    </chartFormat>
    <chartFormat chart="1" format="6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0"/>
          </reference>
        </references>
      </pivotArea>
    </chartFormat>
    <chartFormat chart="1" format="6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2"/>
          </reference>
        </references>
      </pivotArea>
    </chartFormat>
    <chartFormat chart="1" format="7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3"/>
          </reference>
        </references>
      </pivotArea>
    </chartFormat>
    <chartFormat chart="1" format="7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4"/>
          </reference>
        </references>
      </pivotArea>
    </chartFormat>
    <chartFormat chart="1" format="72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5"/>
          </reference>
        </references>
      </pivotArea>
    </chartFormat>
    <chartFormat chart="1" format="73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7"/>
          </reference>
        </references>
      </pivotArea>
    </chartFormat>
    <chartFormat chart="1" format="74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78"/>
          </reference>
        </references>
      </pivotArea>
    </chartFormat>
    <chartFormat chart="1" format="75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0"/>
          </reference>
        </references>
      </pivotArea>
    </chartFormat>
    <chartFormat chart="1" format="76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2"/>
          </reference>
        </references>
      </pivotArea>
    </chartFormat>
    <chartFormat chart="1" format="7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6"/>
          </reference>
        </references>
      </pivotArea>
    </chartFormat>
    <chartFormat chart="1" format="7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7"/>
          </reference>
        </references>
      </pivotArea>
    </chartFormat>
    <chartFormat chart="8" format="177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8" format="178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3"/>
          </reference>
        </references>
      </pivotArea>
    </chartFormat>
    <chartFormat chart="8" format="17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1"/>
          </reference>
        </references>
      </pivotArea>
    </chartFormat>
    <chartFormat chart="1" format="79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8"/>
          </reference>
        </references>
      </pivotArea>
    </chartFormat>
    <chartFormat chart="1" format="80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13"/>
          </reference>
        </references>
      </pivotArea>
    </chartFormat>
    <chartFormat chart="1" format="81" series="1">
      <pivotArea type="data" outline="0" fieldPosition="0">
        <references count="2">
          <reference field="4294967294" count="1" selected="0">
            <x v="0"/>
          </reference>
          <reference field="8" count="1" selected="0">
            <x v="2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914A97-1329-4388-8A55-3EDCC978ED22}" name="PivotTable24" cacheId="6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hartFormat="3" rowHeaderCaption="Marker" colHeaderCaption="Time">
  <location ref="A85:C94" firstHeaderRow="1" firstDataRow="2" firstDataCol="1" rowPageCount="2" colPageCount="1"/>
  <pivotFields count="14">
    <pivotField showAll="0" sortType="ascending" defaultSubtotal="0">
      <items count="9">
        <item x="7"/>
        <item x="1"/>
        <item x="3"/>
        <item x="6"/>
        <item x="2"/>
        <item x="0"/>
        <item x="8"/>
        <item x="4"/>
        <item x="5"/>
      </items>
    </pivotField>
    <pivotField showAll="0" defaultSubtotal="0">
      <items count="5">
        <item x="4"/>
        <item x="3"/>
        <item x="2"/>
        <item x="1"/>
        <item x="0"/>
      </items>
    </pivotField>
    <pivotField numFmtId="22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axis="axisPage" multipleItemSelectionAllowed="1" showAll="0" defaultSubtotal="0">
      <items count="2">
        <item x="1"/>
        <item x="0"/>
      </items>
    </pivotField>
    <pivotField showAll="0" defaultSubtotal="0">
      <items count="2">
        <item x="1"/>
        <item x="0"/>
      </items>
    </pivotField>
    <pivotField axis="axisPage" multipleItemSelectionAllowed="1" showAll="0" defaultSubtotal="0">
      <items count="89">
        <item h="1" x="66"/>
        <item h="1" x="86"/>
        <item h="1" x="73"/>
        <item h="1" x="63"/>
        <item h="1" x="60"/>
        <item h="1" x="50"/>
        <item h="1" x="23"/>
        <item h="1" x="38"/>
        <item h="1" x="4"/>
        <item h="1" x="11"/>
        <item h="1" x="55"/>
        <item h="1" x="40"/>
        <item h="1" x="80"/>
        <item h="1" x="19"/>
        <item h="1" x="59"/>
        <item h="1" x="2"/>
        <item h="1" x="76"/>
        <item h="1" x="85"/>
        <item h="1" x="43"/>
        <item h="1" x="10"/>
        <item h="1" x="8"/>
        <item h="1" x="29"/>
        <item h="1" x="71"/>
        <item h="1" x="9"/>
        <item h="1" x="24"/>
        <item h="1" x="64"/>
        <item h="1" x="58"/>
        <item h="1" x="6"/>
        <item h="1" x="44"/>
        <item h="1" x="0"/>
        <item h="1" x="56"/>
        <item h="1" x="17"/>
        <item h="1" x="12"/>
        <item h="1" x="77"/>
        <item h="1" x="41"/>
        <item h="1" x="1"/>
        <item h="1" x="7"/>
        <item h="1" x="69"/>
        <item h="1" x="87"/>
        <item h="1" x="88"/>
        <item h="1" x="75"/>
        <item h="1" x="13"/>
        <item h="1" x="32"/>
        <item h="1" x="62"/>
        <item h="1" x="81"/>
        <item h="1" x="83"/>
        <item h="1" x="45"/>
        <item h="1" x="74"/>
        <item h="1" x="15"/>
        <item h="1" x="5"/>
        <item h="1" x="22"/>
        <item h="1" x="35"/>
        <item h="1" x="18"/>
        <item h="1" x="36"/>
        <item h="1" x="39"/>
        <item h="1" x="61"/>
        <item h="1" x="54"/>
        <item h="1" x="14"/>
        <item h="1" x="33"/>
        <item h="1" x="34"/>
        <item h="1" x="72"/>
        <item h="1" x="21"/>
        <item h="1" x="48"/>
        <item h="1" x="28"/>
        <item h="1" x="49"/>
        <item h="1" x="68"/>
        <item h="1" x="67"/>
        <item h="1" x="52"/>
        <item h="1" x="42"/>
        <item h="1" x="37"/>
        <item h="1" x="65"/>
        <item h="1" x="70"/>
        <item h="1" x="47"/>
        <item h="1" x="46"/>
        <item h="1" x="53"/>
        <item h="1" x="57"/>
        <item h="1" x="82"/>
        <item h="1" x="25"/>
        <item h="1" x="3"/>
        <item x="16"/>
        <item h="1" x="31"/>
        <item h="1" x="79"/>
        <item h="1" x="51"/>
        <item h="1" x="20"/>
        <item h="1" x="78"/>
        <item h="1" x="84"/>
        <item h="1" x="30"/>
        <item h="1" x="27"/>
        <item h="1" x="26"/>
      </items>
    </pivotField>
    <pivotField showAll="0" defaultSubtotal="0"/>
    <pivotField axis="axisRow" numFmtId="2" showAll="0" defaultSubtotal="0">
      <items count="83">
        <item x="53"/>
        <item x="79"/>
        <item x="77"/>
        <item x="38"/>
        <item x="54"/>
        <item x="65"/>
        <item x="51"/>
        <item x="42"/>
        <item x="37"/>
        <item x="44"/>
        <item x="80"/>
        <item x="73"/>
        <item x="48"/>
        <item x="49"/>
        <item x="33"/>
        <item x="52"/>
        <item x="28"/>
        <item x="25"/>
        <item x="46"/>
        <item x="45"/>
        <item x="68"/>
        <item x="14"/>
        <item x="70"/>
        <item x="62"/>
        <item x="19"/>
        <item x="36"/>
        <item x="34"/>
        <item x="58"/>
        <item x="76"/>
        <item x="50"/>
        <item x="67"/>
        <item x="63"/>
        <item x="13"/>
        <item x="56"/>
        <item x="69"/>
        <item x="2"/>
        <item x="40"/>
        <item x="10"/>
        <item x="24"/>
        <item x="15"/>
        <item x="0"/>
        <item x="31"/>
        <item x="23"/>
        <item x="7"/>
        <item x="55"/>
        <item x="30"/>
        <item x="21"/>
        <item x="47"/>
        <item x="17"/>
        <item x="41"/>
        <item x="78"/>
        <item x="5"/>
        <item x="35"/>
        <item x="27"/>
        <item x="29"/>
        <item x="74"/>
        <item x="22"/>
        <item x="11"/>
        <item x="8"/>
        <item x="3"/>
        <item x="64"/>
        <item x="81"/>
        <item x="71"/>
        <item x="4"/>
        <item x="61"/>
        <item x="75"/>
        <item x="66"/>
        <item x="26"/>
        <item x="16"/>
        <item x="57"/>
        <item x="43"/>
        <item x="18"/>
        <item x="9"/>
        <item x="82"/>
        <item x="72"/>
        <item x="60"/>
        <item x="59"/>
        <item x="39"/>
        <item x="32"/>
        <item x="20"/>
        <item x="12"/>
        <item x="1"/>
        <item x="6"/>
      </items>
    </pivotField>
    <pivotField showAll="0" defaultSubtotal="0"/>
    <pivotField axis="axisCol" showAll="0" defaultSubtotal="0">
      <items count="4">
        <item x="0"/>
        <item h="1" x="1"/>
        <item h="1" x="2"/>
        <item x="3"/>
      </items>
    </pivotField>
    <pivotField dataField="1" showAll="0" defaultSubtotal="0"/>
    <pivotField showAll="0" defaultSubtotal="0"/>
    <pivotField subtotalTop="0" showAll="0" defaultSubtotal="0">
      <items count="6">
        <item x="0"/>
        <item x="1"/>
        <item x="2"/>
        <item x="3"/>
        <item x="4"/>
        <item x="5"/>
      </items>
    </pivotField>
    <pivotField subtotalTop="0" showAll="0" defaultSubtotal="0">
      <items count="7">
        <item x="0"/>
        <item x="1"/>
        <item x="2"/>
        <item x="3"/>
        <item x="4"/>
        <item x="5"/>
        <item x="6"/>
      </items>
    </pivotField>
  </pivotFields>
  <rowFields count="1">
    <field x="7"/>
  </rowFields>
  <rowItems count="8">
    <i>
      <x v="10"/>
    </i>
    <i>
      <x v="11"/>
    </i>
    <i>
      <x v="23"/>
    </i>
    <i>
      <x v="33"/>
    </i>
    <i>
      <x v="36"/>
    </i>
    <i>
      <x v="41"/>
    </i>
    <i>
      <x v="42"/>
    </i>
    <i>
      <x v="43"/>
    </i>
  </rowItems>
  <colFields count="1">
    <field x="9"/>
  </colFields>
  <colItems count="2">
    <i>
      <x/>
    </i>
    <i>
      <x v="3"/>
    </i>
  </colItems>
  <pageFields count="2">
    <pageField fld="5" hier="-1"/>
    <pageField fld="3" hier="-1"/>
  </pageFields>
  <dataFields count="1">
    <dataField name="Time" fld="10" subtotal="min" baseField="1" baseItem="0"/>
  </dataFields>
  <formats count="19">
    <format dxfId="321">
      <pivotArea type="all" dataOnly="0" outline="0" fieldPosition="0"/>
    </format>
    <format dxfId="320">
      <pivotArea outline="0" collapsedLevelsAreSubtotals="1" fieldPosition="0"/>
    </format>
    <format dxfId="319">
      <pivotArea type="origin" dataOnly="0" labelOnly="1" outline="0" fieldPosition="0"/>
    </format>
    <format dxfId="318">
      <pivotArea field="0" type="button" dataOnly="0" labelOnly="1" outline="0"/>
    </format>
    <format dxfId="317">
      <pivotArea field="1" type="button" dataOnly="0" labelOnly="1" outline="0"/>
    </format>
    <format dxfId="316">
      <pivotArea field="4" type="button" dataOnly="0" labelOnly="1" outline="0"/>
    </format>
    <format dxfId="315">
      <pivotArea type="topRight" dataOnly="0" labelOnly="1" outline="0" fieldPosition="0"/>
    </format>
    <format dxfId="314">
      <pivotArea field="9" type="button" dataOnly="0" labelOnly="1" outline="0" axis="axisCol" fieldPosition="0"/>
    </format>
    <format dxfId="313">
      <pivotArea dataOnly="0" labelOnly="1" fieldPosition="0">
        <references count="1">
          <reference field="9" count="0"/>
        </references>
      </pivotArea>
    </format>
    <format dxfId="312">
      <pivotArea type="all" dataOnly="0" outline="0" fieldPosition="0"/>
    </format>
    <format dxfId="311">
      <pivotArea outline="0" collapsedLevelsAreSubtotals="1" fieldPosition="0"/>
    </format>
    <format dxfId="310">
      <pivotArea type="origin" dataOnly="0" labelOnly="1" outline="0" fieldPosition="0"/>
    </format>
    <format dxfId="309">
      <pivotArea field="0" type="button" dataOnly="0" labelOnly="1" outline="0"/>
    </format>
    <format dxfId="308">
      <pivotArea field="1" type="button" dataOnly="0" labelOnly="1" outline="0"/>
    </format>
    <format dxfId="307">
      <pivotArea field="4" type="button" dataOnly="0" labelOnly="1" outline="0"/>
    </format>
    <format dxfId="306">
      <pivotArea type="topRight" dataOnly="0" labelOnly="1" outline="0" fieldPosition="0"/>
    </format>
    <format dxfId="305">
      <pivotArea field="9" type="button" dataOnly="0" labelOnly="1" outline="0" axis="axisCol" fieldPosition="0"/>
    </format>
    <format dxfId="304">
      <pivotArea dataOnly="0" labelOnly="1" fieldPosition="0">
        <references count="1">
          <reference field="9" count="0"/>
        </references>
      </pivotArea>
    </format>
    <format dxfId="303">
      <pivotArea outline="0" collapsedLevelsAreSubtotals="1" fieldPosition="0"/>
    </format>
  </formats>
  <chartFormats count="4">
    <chartFormat chart="2" format="2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2" format="30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2" format="31" series="1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dateBetween" evalOrder="-1" id="4" name="Date">
      <autoFilter ref="A1">
        <filterColumn colId="0">
          <customFilters and="1">
            <customFilter operator="greaterThanOrEqual" val="43101"/>
            <customFilter operator="lessThanOrEqual" val="44926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17CDAC2-BD74-4662-BB5E-3DA210CDD8CB}" name="Table4" displayName="Table4" ref="A1:L1077" totalsRowShown="0" headerRowDxfId="182" dataDxfId="181" tableBorderDxfId="180">
  <autoFilter ref="A1:L1077" xr:uid="{017CDAC2-BD74-4662-BB5E-3DA210CDD8CB}"/>
  <tableColumns count="12">
    <tableColumn id="1" xr3:uid="{8B383766-3425-4292-A90B-2C8DE7DFA24B}" name="Location" dataDxfId="179"/>
    <tableColumn id="2" xr3:uid="{060C75A6-E497-444B-BBAC-AF4ED9A5FC6B}" name="Year" dataDxfId="178"/>
    <tableColumn id="3" xr3:uid="{17DDDA7D-38C6-4FBB-BFE6-F6C8C72E7A46}" name="Date" dataDxfId="177"/>
    <tableColumn id="4" xr3:uid="{546A9B09-9234-4A25-B8D1-C8BC9C34C763}" name="Event" dataDxfId="176"/>
    <tableColumn id="5" xr3:uid="{D5632D89-53B7-44A3-846B-FDE4F1C0C4CD}" name="Stage" dataDxfId="175"/>
    <tableColumn id="6" xr3:uid="{7DEBA150-2A94-47C9-9319-FECC438B0E18}" name="Athlete" dataDxfId="174"/>
    <tableColumn id="7" xr3:uid="{80E1CADF-49F8-4861-B88D-C033CE45AC31}" name="Country" dataDxfId="173"/>
    <tableColumn id="8" xr3:uid="{864E392A-984A-48AF-B821-AF7D129B42FC}" name="Age" dataDxfId="172"/>
    <tableColumn id="9" xr3:uid="{232B4BBC-638F-428D-B5CD-1D995B5C51E9}" name="Rank" dataDxfId="171"/>
    <tableColumn id="10" xr3:uid="{FD151450-2C75-4B76-8204-A22FB22DF70F}" name="Marker" dataDxfId="170"/>
    <tableColumn id="11" xr3:uid="{FA87D9F5-53DD-4D5B-9200-064397BD538F}" name="RunningTime" dataDxfId="169"/>
    <tableColumn id="12" xr3:uid="{90640716-D511-4430-BDAC-1FC488F8D198}" name="Split" dataDxfId="168">
      <calculatedColumnFormula>K2-K1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A9552-E3BB-4C1C-B3A2-79351D2FDD43}">
  <dimension ref="A1:L714"/>
  <sheetViews>
    <sheetView zoomScale="85" zoomScaleNormal="85" workbookViewId="0">
      <pane ySplit="1" topLeftCell="A692" activePane="bottomLeft" state="frozen"/>
      <selection activeCell="H63" sqref="H63"/>
      <selection pane="bottomLeft" activeCell="A713" sqref="A713:D714"/>
    </sheetView>
  </sheetViews>
  <sheetFormatPr defaultRowHeight="14.5" x14ac:dyDescent="0.35"/>
  <cols>
    <col min="1" max="1" width="12.08984375" bestFit="1" customWidth="1"/>
    <col min="2" max="2" width="7.26953125" bestFit="1" customWidth="1"/>
    <col min="3" max="3" width="11" bestFit="1" customWidth="1"/>
    <col min="4" max="4" width="8.1796875" bestFit="1" customWidth="1"/>
    <col min="5" max="5" width="28" bestFit="1" customWidth="1"/>
    <col min="6" max="6" width="10.26953125" bestFit="1" customWidth="1"/>
    <col min="7" max="7" width="6.81640625" bestFit="1" customWidth="1"/>
    <col min="8" max="8" width="7.7265625" bestFit="1" customWidth="1"/>
    <col min="9" max="9" width="8.453125" bestFit="1" customWidth="1"/>
    <col min="10" max="10" width="12.26953125" bestFit="1" customWidth="1"/>
    <col min="11" max="11" width="12.7265625" bestFit="1" customWidth="1"/>
    <col min="12" max="12" width="12.1796875" bestFit="1" customWidth="1"/>
  </cols>
  <sheetData>
    <row r="1" spans="1:12" x14ac:dyDescent="0.35">
      <c r="A1" s="25" t="s">
        <v>0</v>
      </c>
      <c r="B1" s="25" t="s">
        <v>1</v>
      </c>
      <c r="C1" s="25" t="s">
        <v>2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</v>
      </c>
      <c r="J1" s="25" t="s">
        <v>9</v>
      </c>
      <c r="K1" s="25" t="s">
        <v>10</v>
      </c>
      <c r="L1" s="25" t="s">
        <v>11</v>
      </c>
    </row>
    <row r="2" spans="1:12" x14ac:dyDescent="0.35">
      <c r="A2" s="1" t="s">
        <v>1771</v>
      </c>
      <c r="B2" s="1">
        <v>2023</v>
      </c>
      <c r="C2" s="2">
        <v>45001</v>
      </c>
      <c r="D2" s="1" t="s">
        <v>72</v>
      </c>
      <c r="E2" s="1" t="s">
        <v>52</v>
      </c>
      <c r="F2" s="1" t="s">
        <v>53</v>
      </c>
      <c r="G2" s="1"/>
      <c r="H2" s="1"/>
      <c r="I2" s="1">
        <v>5.2770000000000001</v>
      </c>
      <c r="J2" s="52">
        <f t="shared" ref="J2:J41" si="0">K2-I2</f>
        <v>5.4099322567238621</v>
      </c>
      <c r="K2" s="52">
        <f t="shared" ref="K2:K41" si="1">3.6*200/L2</f>
        <v>10.686932256723862</v>
      </c>
      <c r="L2" s="1">
        <v>67.372</v>
      </c>
    </row>
    <row r="3" spans="1:12" x14ac:dyDescent="0.35">
      <c r="A3" s="1" t="s">
        <v>1771</v>
      </c>
      <c r="B3" s="1">
        <v>2023</v>
      </c>
      <c r="C3" s="2">
        <v>45001</v>
      </c>
      <c r="D3" s="1" t="s">
        <v>72</v>
      </c>
      <c r="E3" s="1" t="s">
        <v>397</v>
      </c>
      <c r="F3" s="1" t="s">
        <v>25</v>
      </c>
      <c r="G3" s="1"/>
      <c r="H3" s="1"/>
      <c r="I3" s="1">
        <v>5.2869999999999999</v>
      </c>
      <c r="J3" s="52">
        <f t="shared" si="0"/>
        <v>5.4229825962782803</v>
      </c>
      <c r="K3" s="52">
        <f t="shared" si="1"/>
        <v>10.70998259627828</v>
      </c>
      <c r="L3" s="1">
        <v>67.227000000000004</v>
      </c>
    </row>
    <row r="4" spans="1:12" x14ac:dyDescent="0.35">
      <c r="A4" s="1" t="s">
        <v>1771</v>
      </c>
      <c r="B4" s="1">
        <v>2023</v>
      </c>
      <c r="C4" s="2">
        <v>45001</v>
      </c>
      <c r="D4" s="1" t="s">
        <v>72</v>
      </c>
      <c r="E4" s="1" t="s">
        <v>32</v>
      </c>
      <c r="F4" s="1" t="s">
        <v>17</v>
      </c>
      <c r="G4" s="1"/>
      <c r="H4" s="1"/>
      <c r="I4" s="1">
        <v>5.3630000000000004</v>
      </c>
      <c r="J4" s="52">
        <f t="shared" si="0"/>
        <v>5.3930614888181791</v>
      </c>
      <c r="K4" s="52">
        <f t="shared" si="1"/>
        <v>10.75606148881818</v>
      </c>
      <c r="L4" s="1">
        <v>66.938999999999993</v>
      </c>
    </row>
    <row r="5" spans="1:12" x14ac:dyDescent="0.35">
      <c r="A5" s="1" t="s">
        <v>1771</v>
      </c>
      <c r="B5" s="1">
        <v>2023</v>
      </c>
      <c r="C5" s="2">
        <v>45001</v>
      </c>
      <c r="D5" s="1" t="s">
        <v>72</v>
      </c>
      <c r="E5" s="1" t="s">
        <v>24</v>
      </c>
      <c r="F5" s="1" t="s">
        <v>25</v>
      </c>
      <c r="G5" s="1"/>
      <c r="H5" s="1"/>
      <c r="I5" s="1">
        <v>5.3</v>
      </c>
      <c r="J5" s="52">
        <f t="shared" si="0"/>
        <v>5.4560614888181798</v>
      </c>
      <c r="K5" s="52">
        <f t="shared" si="1"/>
        <v>10.75606148881818</v>
      </c>
      <c r="L5" s="1">
        <v>66.938999999999993</v>
      </c>
    </row>
    <row r="6" spans="1:12" x14ac:dyDescent="0.35">
      <c r="A6" s="1" t="s">
        <v>1771</v>
      </c>
      <c r="B6" s="1">
        <v>2023</v>
      </c>
      <c r="C6" s="2">
        <v>45001</v>
      </c>
      <c r="D6" s="1" t="s">
        <v>72</v>
      </c>
      <c r="E6" s="1" t="s">
        <v>39</v>
      </c>
      <c r="F6" s="1" t="s">
        <v>40</v>
      </c>
      <c r="G6" s="1"/>
      <c r="H6" s="1"/>
      <c r="I6" s="1">
        <v>5.3230000000000004</v>
      </c>
      <c r="J6" s="52">
        <f t="shared" si="0"/>
        <v>5.4699845600359769</v>
      </c>
      <c r="K6" s="52">
        <f t="shared" si="1"/>
        <v>10.792984560035977</v>
      </c>
      <c r="L6" s="1">
        <v>66.709999999999994</v>
      </c>
    </row>
    <row r="7" spans="1:12" x14ac:dyDescent="0.35">
      <c r="A7" s="1" t="s">
        <v>1771</v>
      </c>
      <c r="B7" s="1">
        <v>2023</v>
      </c>
      <c r="C7" s="2">
        <v>45001</v>
      </c>
      <c r="D7" s="1" t="s">
        <v>72</v>
      </c>
      <c r="E7" s="1" t="s">
        <v>23</v>
      </c>
      <c r="F7" s="1" t="s">
        <v>15</v>
      </c>
      <c r="G7" s="1"/>
      <c r="H7" s="1"/>
      <c r="I7" s="1">
        <v>5.3470000000000004</v>
      </c>
      <c r="J7" s="52">
        <f t="shared" si="0"/>
        <v>5.4479263845992394</v>
      </c>
      <c r="K7" s="52">
        <f t="shared" si="1"/>
        <v>10.79492638459924</v>
      </c>
      <c r="L7" s="1">
        <v>66.697999999999993</v>
      </c>
    </row>
    <row r="8" spans="1:12" x14ac:dyDescent="0.35">
      <c r="A8" s="1" t="s">
        <v>1771</v>
      </c>
      <c r="B8" s="1">
        <v>2023</v>
      </c>
      <c r="C8" s="2">
        <v>45001</v>
      </c>
      <c r="D8" s="1" t="s">
        <v>72</v>
      </c>
      <c r="E8" s="1" t="s">
        <v>75</v>
      </c>
      <c r="F8" s="1" t="s">
        <v>19</v>
      </c>
      <c r="G8" s="1"/>
      <c r="H8" s="1"/>
      <c r="I8" s="1">
        <v>5.35</v>
      </c>
      <c r="J8" s="52">
        <f t="shared" si="0"/>
        <v>5.4510801080108013</v>
      </c>
      <c r="K8" s="52">
        <f t="shared" si="1"/>
        <v>10.801080108010801</v>
      </c>
      <c r="L8" s="1">
        <v>66.66</v>
      </c>
    </row>
    <row r="9" spans="1:12" x14ac:dyDescent="0.35">
      <c r="A9" s="1" t="s">
        <v>1771</v>
      </c>
      <c r="B9" s="1">
        <v>2023</v>
      </c>
      <c r="C9" s="2">
        <v>45001</v>
      </c>
      <c r="D9" s="1" t="s">
        <v>72</v>
      </c>
      <c r="E9" s="1" t="s">
        <v>37</v>
      </c>
      <c r="F9" s="1" t="s">
        <v>38</v>
      </c>
      <c r="G9" s="1"/>
      <c r="H9" s="1"/>
      <c r="I9" s="1">
        <v>5.3550000000000004</v>
      </c>
      <c r="J9" s="52">
        <f t="shared" si="0"/>
        <v>5.4769542650819911</v>
      </c>
      <c r="K9" s="52">
        <f t="shared" si="1"/>
        <v>10.831954265081992</v>
      </c>
      <c r="L9" s="1">
        <v>66.47</v>
      </c>
    </row>
    <row r="10" spans="1:12" x14ac:dyDescent="0.35">
      <c r="A10" s="1" t="s">
        <v>1771</v>
      </c>
      <c r="B10" s="1">
        <v>2023</v>
      </c>
      <c r="C10" s="2">
        <v>45001</v>
      </c>
      <c r="D10" s="1" t="s">
        <v>72</v>
      </c>
      <c r="E10" s="1" t="s">
        <v>28</v>
      </c>
      <c r="F10" s="1" t="s">
        <v>29</v>
      </c>
      <c r="G10" s="1"/>
      <c r="H10" s="1"/>
      <c r="I10" s="1">
        <v>5.335</v>
      </c>
      <c r="J10" s="52">
        <f t="shared" si="0"/>
        <v>5.5209624866185196</v>
      </c>
      <c r="K10" s="52">
        <f t="shared" si="1"/>
        <v>10.85596248661852</v>
      </c>
      <c r="L10" s="1">
        <v>66.322999999999993</v>
      </c>
    </row>
    <row r="11" spans="1:12" x14ac:dyDescent="0.35">
      <c r="A11" s="1" t="s">
        <v>1771</v>
      </c>
      <c r="B11" s="1">
        <v>2023</v>
      </c>
      <c r="C11" s="2">
        <v>45001</v>
      </c>
      <c r="D11" s="1" t="s">
        <v>72</v>
      </c>
      <c r="E11" s="1" t="s">
        <v>20</v>
      </c>
      <c r="F11" s="1" t="s">
        <v>21</v>
      </c>
      <c r="G11" s="1"/>
      <c r="H11" s="1"/>
      <c r="I11" s="1">
        <v>5.407</v>
      </c>
      <c r="J11" s="52">
        <f t="shared" si="0"/>
        <v>5.5299303682099907</v>
      </c>
      <c r="K11" s="52">
        <f t="shared" si="1"/>
        <v>10.936930368209991</v>
      </c>
      <c r="L11" s="1">
        <v>65.831999999999994</v>
      </c>
    </row>
    <row r="12" spans="1:12" x14ac:dyDescent="0.35">
      <c r="A12" s="1" t="s">
        <v>1771</v>
      </c>
      <c r="B12" s="1">
        <v>2023</v>
      </c>
      <c r="C12" s="2">
        <v>45001</v>
      </c>
      <c r="D12" s="1" t="s">
        <v>72</v>
      </c>
      <c r="E12" s="1" t="s">
        <v>42</v>
      </c>
      <c r="F12" s="1" t="s">
        <v>98</v>
      </c>
      <c r="G12" s="1"/>
      <c r="H12" s="1"/>
      <c r="I12" s="1">
        <v>5.391</v>
      </c>
      <c r="J12" s="52">
        <f t="shared" si="0"/>
        <v>5.5520807812143769</v>
      </c>
      <c r="K12" s="52">
        <f t="shared" si="1"/>
        <v>10.943080781214377</v>
      </c>
      <c r="L12" s="1">
        <v>65.795000000000002</v>
      </c>
    </row>
    <row r="13" spans="1:12" x14ac:dyDescent="0.35">
      <c r="A13" s="1" t="s">
        <v>1771</v>
      </c>
      <c r="B13" s="1">
        <v>2023</v>
      </c>
      <c r="C13" s="2">
        <v>45001</v>
      </c>
      <c r="D13" s="1" t="s">
        <v>72</v>
      </c>
      <c r="E13" s="1" t="s">
        <v>99</v>
      </c>
      <c r="F13" s="1" t="s">
        <v>67</v>
      </c>
      <c r="G13" s="1"/>
      <c r="H13" s="1"/>
      <c r="I13" s="1">
        <v>5.4359999999999999</v>
      </c>
      <c r="J13" s="52">
        <f t="shared" si="0"/>
        <v>5.5839583690461616</v>
      </c>
      <c r="K13" s="52">
        <f t="shared" si="1"/>
        <v>11.019958369046162</v>
      </c>
      <c r="L13" s="1">
        <v>65.335999999999999</v>
      </c>
    </row>
    <row r="14" spans="1:12" x14ac:dyDescent="0.35">
      <c r="A14" s="1" t="s">
        <v>1771</v>
      </c>
      <c r="B14" s="1">
        <v>2023</v>
      </c>
      <c r="C14" s="2">
        <v>45001</v>
      </c>
      <c r="D14" s="1" t="s">
        <v>72</v>
      </c>
      <c r="E14" s="1" t="s">
        <v>81</v>
      </c>
      <c r="F14" s="1" t="s">
        <v>17</v>
      </c>
      <c r="G14" s="1"/>
      <c r="H14" s="1"/>
      <c r="I14" s="1">
        <v>5.4459999999999997</v>
      </c>
      <c r="J14" s="52">
        <f t="shared" si="0"/>
        <v>5.6079648422507091</v>
      </c>
      <c r="K14" s="52">
        <f t="shared" si="1"/>
        <v>11.053964842250709</v>
      </c>
      <c r="L14" s="1">
        <v>65.135000000000005</v>
      </c>
    </row>
    <row r="15" spans="1:12" x14ac:dyDescent="0.35">
      <c r="A15" s="1" t="s">
        <v>1771</v>
      </c>
      <c r="B15" s="1">
        <v>2023</v>
      </c>
      <c r="C15" s="2">
        <v>45001</v>
      </c>
      <c r="D15" s="1" t="s">
        <v>72</v>
      </c>
      <c r="E15" s="1" t="s">
        <v>107</v>
      </c>
      <c r="F15" s="1" t="s">
        <v>15</v>
      </c>
      <c r="G15" s="1"/>
      <c r="H15" s="1"/>
      <c r="I15" s="1">
        <v>5.4580000000000002</v>
      </c>
      <c r="J15" s="52">
        <f t="shared" si="0"/>
        <v>5.596983187213068</v>
      </c>
      <c r="K15" s="52">
        <f t="shared" si="1"/>
        <v>11.054983187213068</v>
      </c>
      <c r="L15" s="1">
        <v>65.129000000000005</v>
      </c>
    </row>
    <row r="16" spans="1:12" x14ac:dyDescent="0.35">
      <c r="A16" s="1" t="s">
        <v>1771</v>
      </c>
      <c r="B16" s="1">
        <v>2023</v>
      </c>
      <c r="C16" s="2">
        <v>45001</v>
      </c>
      <c r="D16" s="1" t="s">
        <v>72</v>
      </c>
      <c r="E16" s="1" t="s">
        <v>45</v>
      </c>
      <c r="F16" s="1" t="s">
        <v>40</v>
      </c>
      <c r="G16" s="1"/>
      <c r="H16" s="1"/>
      <c r="I16" s="1">
        <v>5.4530000000000003</v>
      </c>
      <c r="J16" s="52">
        <f t="shared" si="0"/>
        <v>5.6130272962006655</v>
      </c>
      <c r="K16" s="52">
        <f t="shared" si="1"/>
        <v>11.066027296200666</v>
      </c>
      <c r="L16" s="1">
        <v>65.063999999999993</v>
      </c>
    </row>
    <row r="17" spans="1:12" x14ac:dyDescent="0.35">
      <c r="A17" s="1" t="s">
        <v>1771</v>
      </c>
      <c r="B17" s="1">
        <v>2023</v>
      </c>
      <c r="C17" s="2">
        <v>45001</v>
      </c>
      <c r="D17" s="1" t="s">
        <v>72</v>
      </c>
      <c r="E17" s="1" t="s">
        <v>115</v>
      </c>
      <c r="F17" s="1" t="s">
        <v>31</v>
      </c>
      <c r="G17" s="1"/>
      <c r="H17" s="1"/>
      <c r="I17" s="1">
        <v>5.4560000000000004</v>
      </c>
      <c r="J17" s="52">
        <f t="shared" si="0"/>
        <v>5.6229684249399883</v>
      </c>
      <c r="K17" s="52">
        <f t="shared" si="1"/>
        <v>11.078968424939989</v>
      </c>
      <c r="L17" s="1">
        <v>64.988</v>
      </c>
    </row>
    <row r="18" spans="1:12" x14ac:dyDescent="0.35">
      <c r="A18" s="1" t="s">
        <v>1771</v>
      </c>
      <c r="B18" s="1">
        <v>2023</v>
      </c>
      <c r="C18" s="2">
        <v>45001</v>
      </c>
      <c r="D18" s="1" t="s">
        <v>72</v>
      </c>
      <c r="E18" s="1" t="s">
        <v>50</v>
      </c>
      <c r="F18" s="1" t="s">
        <v>51</v>
      </c>
      <c r="G18" s="1"/>
      <c r="H18" s="1"/>
      <c r="I18" s="1">
        <v>5.4930000000000003</v>
      </c>
      <c r="J18" s="52">
        <f t="shared" si="0"/>
        <v>5.5950110880110877</v>
      </c>
      <c r="K18" s="52">
        <f t="shared" si="1"/>
        <v>11.088011088011088</v>
      </c>
      <c r="L18" s="1">
        <v>64.935000000000002</v>
      </c>
    </row>
    <row r="19" spans="1:12" x14ac:dyDescent="0.35">
      <c r="A19" s="1" t="s">
        <v>1771</v>
      </c>
      <c r="B19" s="1">
        <v>2023</v>
      </c>
      <c r="C19" s="2">
        <v>45001</v>
      </c>
      <c r="D19" s="1" t="s">
        <v>72</v>
      </c>
      <c r="E19" s="1" t="s">
        <v>1516</v>
      </c>
      <c r="F19" s="1" t="s">
        <v>38</v>
      </c>
      <c r="G19" s="1"/>
      <c r="H19" s="1"/>
      <c r="I19" s="1">
        <v>5.4279999999999999</v>
      </c>
      <c r="J19" s="52">
        <f t="shared" si="0"/>
        <v>5.6719768750481778</v>
      </c>
      <c r="K19" s="52">
        <f t="shared" si="1"/>
        <v>11.099976875048178</v>
      </c>
      <c r="L19" s="1">
        <v>64.864999999999995</v>
      </c>
    </row>
    <row r="20" spans="1:12" x14ac:dyDescent="0.35">
      <c r="A20" s="1" t="s">
        <v>1771</v>
      </c>
      <c r="B20" s="1">
        <v>2023</v>
      </c>
      <c r="C20" s="2">
        <v>45001</v>
      </c>
      <c r="D20" s="1" t="s">
        <v>72</v>
      </c>
      <c r="E20" s="1" t="s">
        <v>1773</v>
      </c>
      <c r="F20" s="1" t="s">
        <v>123</v>
      </c>
      <c r="G20" s="1"/>
      <c r="H20" s="1"/>
      <c r="I20" s="1">
        <v>5.4409999999999998</v>
      </c>
      <c r="J20" s="52">
        <f t="shared" si="0"/>
        <v>5.6600037157526328</v>
      </c>
      <c r="K20" s="52">
        <f t="shared" si="1"/>
        <v>11.101003715752633</v>
      </c>
      <c r="L20" s="1">
        <v>64.858999999999995</v>
      </c>
    </row>
    <row r="21" spans="1:12" x14ac:dyDescent="0.35">
      <c r="A21" s="1" t="s">
        <v>1771</v>
      </c>
      <c r="B21" s="1">
        <v>2023</v>
      </c>
      <c r="C21" s="2">
        <v>45001</v>
      </c>
      <c r="D21" s="1" t="s">
        <v>72</v>
      </c>
      <c r="E21" s="1" t="s">
        <v>43</v>
      </c>
      <c r="F21" s="1" t="s">
        <v>44</v>
      </c>
      <c r="G21" s="1"/>
      <c r="H21" s="1"/>
      <c r="I21" s="1">
        <v>5.4340000000000002</v>
      </c>
      <c r="J21" s="52">
        <f t="shared" si="0"/>
        <v>5.6719694585839884</v>
      </c>
      <c r="K21" s="52">
        <f t="shared" si="1"/>
        <v>11.105969458583989</v>
      </c>
      <c r="L21" s="1">
        <v>64.83</v>
      </c>
    </row>
    <row r="22" spans="1:12" x14ac:dyDescent="0.35">
      <c r="A22" s="1" t="s">
        <v>1771</v>
      </c>
      <c r="B22" s="1">
        <v>2023</v>
      </c>
      <c r="C22" s="2">
        <v>45001</v>
      </c>
      <c r="D22" s="1" t="s">
        <v>72</v>
      </c>
      <c r="E22" s="1" t="s">
        <v>57</v>
      </c>
      <c r="F22" s="1" t="s">
        <v>47</v>
      </c>
      <c r="G22" s="1"/>
      <c r="H22" s="1"/>
      <c r="I22" s="1">
        <v>5.5339999999999998</v>
      </c>
      <c r="J22" s="52">
        <f t="shared" si="0"/>
        <v>5.6979236229193662</v>
      </c>
      <c r="K22" s="52">
        <f t="shared" si="1"/>
        <v>11.231923622919366</v>
      </c>
      <c r="L22" s="1">
        <v>64.102999999999994</v>
      </c>
    </row>
    <row r="23" spans="1:12" x14ac:dyDescent="0.35">
      <c r="A23" s="1" t="s">
        <v>1771</v>
      </c>
      <c r="B23" s="1">
        <v>2023</v>
      </c>
      <c r="C23" s="2">
        <v>45001</v>
      </c>
      <c r="D23" s="1" t="s">
        <v>72</v>
      </c>
      <c r="E23" s="1" t="s">
        <v>109</v>
      </c>
      <c r="F23" s="1" t="s">
        <v>59</v>
      </c>
      <c r="G23" s="1"/>
      <c r="H23" s="1"/>
      <c r="I23" s="1">
        <v>5.5049999999999999</v>
      </c>
      <c r="J23" s="52">
        <f t="shared" si="0"/>
        <v>5.7620766630674618</v>
      </c>
      <c r="K23" s="52">
        <f t="shared" si="1"/>
        <v>11.267076663067462</v>
      </c>
      <c r="L23" s="1">
        <v>63.902999999999999</v>
      </c>
    </row>
    <row r="24" spans="1:12" x14ac:dyDescent="0.35">
      <c r="A24" s="1" t="s">
        <v>1771</v>
      </c>
      <c r="B24" s="1">
        <v>2023</v>
      </c>
      <c r="C24" s="2">
        <v>45001</v>
      </c>
      <c r="D24" s="1" t="s">
        <v>72</v>
      </c>
      <c r="E24" s="1" t="s">
        <v>96</v>
      </c>
      <c r="F24" s="1" t="s">
        <v>19</v>
      </c>
      <c r="G24" s="1"/>
      <c r="H24" s="1"/>
      <c r="I24" s="1">
        <v>5.5759999999999996</v>
      </c>
      <c r="J24" s="52">
        <f t="shared" si="0"/>
        <v>5.7259181866700155</v>
      </c>
      <c r="K24" s="52">
        <f t="shared" si="1"/>
        <v>11.301918186670015</v>
      </c>
      <c r="L24" s="1">
        <v>63.706000000000003</v>
      </c>
    </row>
    <row r="25" spans="1:12" x14ac:dyDescent="0.35">
      <c r="A25" s="1" t="s">
        <v>1771</v>
      </c>
      <c r="B25" s="1">
        <v>2023</v>
      </c>
      <c r="C25" s="2">
        <v>45001</v>
      </c>
      <c r="D25" s="1" t="s">
        <v>72</v>
      </c>
      <c r="E25" s="1" t="s">
        <v>46</v>
      </c>
      <c r="F25" s="1" t="s">
        <v>47</v>
      </c>
      <c r="G25" s="1"/>
      <c r="H25" s="1"/>
      <c r="I25" s="1">
        <v>5.5910000000000002</v>
      </c>
      <c r="J25" s="52">
        <f t="shared" si="0"/>
        <v>5.740088099209971</v>
      </c>
      <c r="K25" s="52">
        <f t="shared" si="1"/>
        <v>11.331088099209971</v>
      </c>
      <c r="L25" s="1">
        <v>63.542000000000002</v>
      </c>
    </row>
    <row r="26" spans="1:12" x14ac:dyDescent="0.35">
      <c r="A26" s="1" t="s">
        <v>1771</v>
      </c>
      <c r="B26" s="1">
        <v>2023</v>
      </c>
      <c r="C26" s="2">
        <v>45001</v>
      </c>
      <c r="D26" s="1" t="s">
        <v>72</v>
      </c>
      <c r="E26" s="1" t="s">
        <v>54</v>
      </c>
      <c r="F26" s="1" t="s">
        <v>44</v>
      </c>
      <c r="G26" s="1"/>
      <c r="H26" s="1"/>
      <c r="I26" s="1">
        <v>5.5949999999999998</v>
      </c>
      <c r="J26" s="52">
        <f t="shared" si="0"/>
        <v>5.8060640993159369</v>
      </c>
      <c r="K26" s="52">
        <f t="shared" si="1"/>
        <v>11.401064099315937</v>
      </c>
      <c r="L26" s="1">
        <v>63.152000000000001</v>
      </c>
    </row>
    <row r="27" spans="1:12" x14ac:dyDescent="0.35">
      <c r="A27" s="1" t="s">
        <v>1771</v>
      </c>
      <c r="B27" s="1">
        <v>2023</v>
      </c>
      <c r="C27" s="2">
        <v>45001</v>
      </c>
      <c r="D27" s="1" t="s">
        <v>72</v>
      </c>
      <c r="E27" s="1" t="s">
        <v>66</v>
      </c>
      <c r="F27" s="1" t="s">
        <v>67</v>
      </c>
      <c r="G27" s="1"/>
      <c r="H27" s="1"/>
      <c r="I27" s="1">
        <v>5.6260000000000003</v>
      </c>
      <c r="J27" s="52">
        <f t="shared" si="0"/>
        <v>5.7790372247742754</v>
      </c>
      <c r="K27" s="52">
        <f t="shared" si="1"/>
        <v>11.405037224774276</v>
      </c>
      <c r="L27" s="1">
        <v>63.13</v>
      </c>
    </row>
    <row r="28" spans="1:12" x14ac:dyDescent="0.35">
      <c r="A28" s="1" t="s">
        <v>1771</v>
      </c>
      <c r="B28" s="1">
        <v>2023</v>
      </c>
      <c r="C28" s="2">
        <v>45001</v>
      </c>
      <c r="D28" s="1" t="s">
        <v>72</v>
      </c>
      <c r="E28" s="1" t="s">
        <v>116</v>
      </c>
      <c r="F28" s="1" t="s">
        <v>49</v>
      </c>
      <c r="G28" s="1"/>
      <c r="H28" s="1"/>
      <c r="I28" s="1">
        <v>5.6150000000000002</v>
      </c>
      <c r="J28" s="52">
        <f t="shared" si="0"/>
        <v>5.8199241642182162</v>
      </c>
      <c r="K28" s="52">
        <f t="shared" si="1"/>
        <v>11.434924164218216</v>
      </c>
      <c r="L28" s="1">
        <v>62.965000000000003</v>
      </c>
    </row>
    <row r="29" spans="1:12" x14ac:dyDescent="0.35">
      <c r="A29" s="1" t="s">
        <v>1771</v>
      </c>
      <c r="B29" s="1">
        <v>2023</v>
      </c>
      <c r="C29" s="2">
        <v>45001</v>
      </c>
      <c r="D29" s="1" t="s">
        <v>72</v>
      </c>
      <c r="E29" s="1" t="s">
        <v>1734</v>
      </c>
      <c r="F29" s="1" t="s">
        <v>159</v>
      </c>
      <c r="G29" s="1"/>
      <c r="H29" s="1"/>
      <c r="I29" s="1">
        <v>5.569</v>
      </c>
      <c r="J29" s="52">
        <f t="shared" si="0"/>
        <v>5.8759213161659511</v>
      </c>
      <c r="K29" s="52">
        <f t="shared" si="1"/>
        <v>11.444921316165951</v>
      </c>
      <c r="L29" s="1">
        <v>62.91</v>
      </c>
    </row>
    <row r="30" spans="1:12" x14ac:dyDescent="0.35">
      <c r="A30" s="1" t="s">
        <v>1771</v>
      </c>
      <c r="B30" s="1">
        <v>2023</v>
      </c>
      <c r="C30" s="2">
        <v>45001</v>
      </c>
      <c r="D30" s="1" t="s">
        <v>72</v>
      </c>
      <c r="E30" s="1" t="s">
        <v>1552</v>
      </c>
      <c r="F30" s="1" t="s">
        <v>29</v>
      </c>
      <c r="G30" s="1"/>
      <c r="H30" s="1"/>
      <c r="I30" s="1">
        <v>5.6040000000000001</v>
      </c>
      <c r="J30" s="52">
        <f t="shared" si="0"/>
        <v>5.8810853405646837</v>
      </c>
      <c r="K30" s="52">
        <f t="shared" si="1"/>
        <v>11.485085340564684</v>
      </c>
      <c r="L30" s="1">
        <v>62.69</v>
      </c>
    </row>
    <row r="31" spans="1:12" x14ac:dyDescent="0.35">
      <c r="A31" s="1" t="s">
        <v>1771</v>
      </c>
      <c r="B31" s="1">
        <v>2023</v>
      </c>
      <c r="C31" s="2">
        <v>45001</v>
      </c>
      <c r="D31" s="1" t="s">
        <v>72</v>
      </c>
      <c r="E31" s="1" t="s">
        <v>58</v>
      </c>
      <c r="F31" s="1" t="s">
        <v>59</v>
      </c>
      <c r="G31" s="1"/>
      <c r="H31" s="1"/>
      <c r="I31" s="1">
        <v>5.5910000000000002</v>
      </c>
      <c r="J31" s="52">
        <f t="shared" si="0"/>
        <v>5.8940853405646836</v>
      </c>
      <c r="K31" s="52">
        <f t="shared" si="1"/>
        <v>11.485085340564684</v>
      </c>
      <c r="L31" s="1">
        <v>62.69</v>
      </c>
    </row>
    <row r="32" spans="1:12" x14ac:dyDescent="0.35">
      <c r="A32" s="1" t="s">
        <v>1771</v>
      </c>
      <c r="B32" s="1">
        <v>2023</v>
      </c>
      <c r="C32" s="2">
        <v>45001</v>
      </c>
      <c r="D32" s="1" t="s">
        <v>72</v>
      </c>
      <c r="E32" s="1" t="s">
        <v>64</v>
      </c>
      <c r="F32" s="1" t="s">
        <v>65</v>
      </c>
      <c r="G32" s="1"/>
      <c r="H32" s="1"/>
      <c r="I32" s="1">
        <v>5.6420000000000003</v>
      </c>
      <c r="J32" s="52">
        <f t="shared" si="0"/>
        <v>5.8890698270339525</v>
      </c>
      <c r="K32" s="52">
        <f t="shared" si="1"/>
        <v>11.531069827033953</v>
      </c>
      <c r="L32" s="1">
        <v>62.44</v>
      </c>
    </row>
    <row r="33" spans="1:12" x14ac:dyDescent="0.35">
      <c r="A33" s="1" t="s">
        <v>1771</v>
      </c>
      <c r="B33" s="1">
        <v>2023</v>
      </c>
      <c r="C33" s="2">
        <v>45001</v>
      </c>
      <c r="D33" s="1" t="s">
        <v>72</v>
      </c>
      <c r="E33" s="1" t="s">
        <v>60</v>
      </c>
      <c r="F33" s="1" t="s">
        <v>61</v>
      </c>
      <c r="G33" s="1"/>
      <c r="H33" s="1"/>
      <c r="I33" s="1">
        <v>5.774</v>
      </c>
      <c r="J33" s="52">
        <f t="shared" si="0"/>
        <v>5.9920516725769284</v>
      </c>
      <c r="K33" s="52">
        <f t="shared" si="1"/>
        <v>11.766051672576928</v>
      </c>
      <c r="L33" s="1">
        <v>61.192999999999998</v>
      </c>
    </row>
    <row r="34" spans="1:12" x14ac:dyDescent="0.35">
      <c r="A34" s="1" t="s">
        <v>1771</v>
      </c>
      <c r="B34" s="1">
        <v>2023</v>
      </c>
      <c r="C34" s="2">
        <v>45001</v>
      </c>
      <c r="D34" s="1" t="s">
        <v>72</v>
      </c>
      <c r="E34" s="1" t="s">
        <v>93</v>
      </c>
      <c r="F34" s="1" t="s">
        <v>90</v>
      </c>
      <c r="G34" s="1"/>
      <c r="H34" s="1"/>
      <c r="I34" s="1">
        <v>5.7969999999999997</v>
      </c>
      <c r="J34" s="52">
        <f t="shared" si="0"/>
        <v>6.0540715343845681</v>
      </c>
      <c r="K34" s="52">
        <f t="shared" si="1"/>
        <v>11.851071534384568</v>
      </c>
      <c r="L34" s="1">
        <v>60.753999999999998</v>
      </c>
    </row>
    <row r="35" spans="1:12" x14ac:dyDescent="0.35">
      <c r="A35" s="1" t="s">
        <v>1771</v>
      </c>
      <c r="B35" s="1">
        <v>2023</v>
      </c>
      <c r="C35" s="2">
        <v>45001</v>
      </c>
      <c r="D35" s="1" t="s">
        <v>72</v>
      </c>
      <c r="E35" s="1" t="s">
        <v>1739</v>
      </c>
      <c r="F35" s="1" t="s">
        <v>190</v>
      </c>
      <c r="G35" s="1"/>
      <c r="H35" s="1"/>
      <c r="I35" s="1">
        <v>5.8890000000000002</v>
      </c>
      <c r="J35" s="52">
        <f t="shared" si="0"/>
        <v>6.0890402595242064</v>
      </c>
      <c r="K35" s="52">
        <f t="shared" si="1"/>
        <v>11.978040259524207</v>
      </c>
      <c r="L35" s="1">
        <v>60.11</v>
      </c>
    </row>
    <row r="36" spans="1:12" x14ac:dyDescent="0.35">
      <c r="A36" s="1" t="s">
        <v>1771</v>
      </c>
      <c r="B36" s="1">
        <v>2023</v>
      </c>
      <c r="C36" s="2">
        <v>45001</v>
      </c>
      <c r="D36" s="1" t="s">
        <v>72</v>
      </c>
      <c r="E36" s="1" t="s">
        <v>89</v>
      </c>
      <c r="F36" s="1" t="s">
        <v>90</v>
      </c>
      <c r="G36" s="1"/>
      <c r="H36" s="1"/>
      <c r="I36" s="1">
        <v>5.8559999999999999</v>
      </c>
      <c r="J36" s="52">
        <f t="shared" si="0"/>
        <v>6.1550100925848703</v>
      </c>
      <c r="K36" s="52">
        <f t="shared" si="1"/>
        <v>12.01101009258487</v>
      </c>
      <c r="L36" s="1">
        <v>59.945</v>
      </c>
    </row>
    <row r="37" spans="1:12" x14ac:dyDescent="0.35">
      <c r="A37" s="1" t="s">
        <v>1771</v>
      </c>
      <c r="B37" s="1">
        <v>2023</v>
      </c>
      <c r="C37" s="2">
        <v>45001</v>
      </c>
      <c r="D37" s="1" t="s">
        <v>72</v>
      </c>
      <c r="E37" s="1" t="s">
        <v>1774</v>
      </c>
      <c r="F37" s="1" t="s">
        <v>1775</v>
      </c>
      <c r="G37" s="1"/>
      <c r="H37" s="1"/>
      <c r="I37" s="1">
        <v>5.8639999999999999</v>
      </c>
      <c r="J37" s="52">
        <f t="shared" si="0"/>
        <v>6.2029716928955709</v>
      </c>
      <c r="K37" s="52">
        <f t="shared" si="1"/>
        <v>12.066971692895571</v>
      </c>
      <c r="L37" s="1">
        <v>59.667000000000002</v>
      </c>
    </row>
    <row r="38" spans="1:12" x14ac:dyDescent="0.35">
      <c r="A38" s="1" t="s">
        <v>1771</v>
      </c>
      <c r="B38" s="1">
        <v>2023</v>
      </c>
      <c r="C38" s="2">
        <v>45001</v>
      </c>
      <c r="D38" s="1" t="s">
        <v>72</v>
      </c>
      <c r="E38" s="1" t="s">
        <v>1551</v>
      </c>
      <c r="F38" s="1" t="s">
        <v>190</v>
      </c>
      <c r="G38" s="1"/>
      <c r="H38" s="1"/>
      <c r="I38" s="1">
        <v>6.016</v>
      </c>
      <c r="J38" s="52">
        <f t="shared" si="0"/>
        <v>6.1060284194221826</v>
      </c>
      <c r="K38" s="52">
        <f t="shared" si="1"/>
        <v>12.122028419422183</v>
      </c>
      <c r="L38" s="1">
        <v>59.396000000000001</v>
      </c>
    </row>
    <row r="39" spans="1:12" x14ac:dyDescent="0.35">
      <c r="A39" s="1" t="s">
        <v>1771</v>
      </c>
      <c r="B39" s="1">
        <v>2023</v>
      </c>
      <c r="C39" s="2">
        <v>45001</v>
      </c>
      <c r="D39" s="1" t="s">
        <v>72</v>
      </c>
      <c r="E39" s="1" t="s">
        <v>1772</v>
      </c>
      <c r="F39" s="1" t="s">
        <v>242</v>
      </c>
      <c r="G39" s="1"/>
      <c r="H39" s="1"/>
      <c r="I39" s="1">
        <v>6.4390000000000001</v>
      </c>
      <c r="J39" s="52">
        <f t="shared" si="0"/>
        <v>6.5111061189251416</v>
      </c>
      <c r="K39" s="52">
        <f t="shared" si="1"/>
        <v>12.950106118925142</v>
      </c>
      <c r="L39" s="1">
        <v>55.597999999999999</v>
      </c>
    </row>
    <row r="40" spans="1:12" x14ac:dyDescent="0.35">
      <c r="A40" s="1" t="s">
        <v>1771</v>
      </c>
      <c r="B40" s="1">
        <v>2023</v>
      </c>
      <c r="C40" s="2">
        <v>45001</v>
      </c>
      <c r="D40" s="1" t="s">
        <v>72</v>
      </c>
      <c r="E40" s="1" t="s">
        <v>69</v>
      </c>
      <c r="F40" s="1" t="s">
        <v>70</v>
      </c>
      <c r="G40" s="1"/>
      <c r="H40" s="1"/>
      <c r="I40" s="1">
        <v>6.6310000000000002</v>
      </c>
      <c r="J40" s="52">
        <f t="shared" si="0"/>
        <v>6.6850717588311444</v>
      </c>
      <c r="K40" s="52">
        <f t="shared" si="1"/>
        <v>13.316071758831145</v>
      </c>
      <c r="L40" s="1">
        <v>54.07</v>
      </c>
    </row>
    <row r="41" spans="1:12" x14ac:dyDescent="0.35">
      <c r="A41" s="1" t="s">
        <v>1771</v>
      </c>
      <c r="B41" s="1">
        <v>2023</v>
      </c>
      <c r="C41" s="2">
        <v>45001</v>
      </c>
      <c r="D41" s="1" t="s">
        <v>72</v>
      </c>
      <c r="E41" s="1" t="s">
        <v>1779</v>
      </c>
      <c r="F41" s="1" t="s">
        <v>70</v>
      </c>
      <c r="G41" s="1"/>
      <c r="H41" s="1"/>
      <c r="I41" s="1">
        <v>6.9539999999999997</v>
      </c>
      <c r="J41" s="52">
        <f t="shared" si="0"/>
        <v>7.1261001251564453</v>
      </c>
      <c r="K41" s="52">
        <f t="shared" si="1"/>
        <v>14.080100125156445</v>
      </c>
      <c r="L41" s="1">
        <v>51.136000000000003</v>
      </c>
    </row>
    <row r="42" spans="1:12" x14ac:dyDescent="0.35">
      <c r="A42" s="4" t="s">
        <v>433</v>
      </c>
      <c r="B42" s="4">
        <v>2023</v>
      </c>
      <c r="C42" s="5">
        <v>44982</v>
      </c>
      <c r="D42" s="4" t="s">
        <v>72</v>
      </c>
      <c r="E42" s="4" t="s">
        <v>16</v>
      </c>
      <c r="F42" s="4" t="s">
        <v>17</v>
      </c>
      <c r="G42" s="4"/>
      <c r="H42" s="4"/>
      <c r="I42" s="3">
        <v>5.234</v>
      </c>
      <c r="J42" s="37">
        <v>5.2800186915887846</v>
      </c>
      <c r="K42" s="37">
        <v>10.514018691588785</v>
      </c>
      <c r="L42" s="3">
        <v>68.48</v>
      </c>
    </row>
    <row r="43" spans="1:12" x14ac:dyDescent="0.35">
      <c r="A43" s="4" t="s">
        <v>433</v>
      </c>
      <c r="B43" s="4">
        <v>2023</v>
      </c>
      <c r="C43" s="5">
        <v>44982</v>
      </c>
      <c r="D43" s="4" t="s">
        <v>72</v>
      </c>
      <c r="E43" s="4" t="s">
        <v>24</v>
      </c>
      <c r="F43" s="4" t="s">
        <v>25</v>
      </c>
      <c r="G43" s="4"/>
      <c r="H43" s="4"/>
      <c r="I43" s="3">
        <v>5.1840000000000002</v>
      </c>
      <c r="J43" s="37">
        <v>5.3400078930059189</v>
      </c>
      <c r="K43" s="37">
        <v>10.524007893005919</v>
      </c>
      <c r="L43" s="3">
        <v>68.415000000000006</v>
      </c>
    </row>
    <row r="44" spans="1:12" x14ac:dyDescent="0.35">
      <c r="A44" s="4" t="s">
        <v>433</v>
      </c>
      <c r="B44" s="4">
        <v>2023</v>
      </c>
      <c r="C44" s="5">
        <v>44982</v>
      </c>
      <c r="D44" s="4" t="s">
        <v>72</v>
      </c>
      <c r="E44" s="4" t="s">
        <v>14</v>
      </c>
      <c r="F44" s="4" t="s">
        <v>15</v>
      </c>
      <c r="G44" s="4"/>
      <c r="H44" s="4"/>
      <c r="I44" s="3">
        <v>5.202</v>
      </c>
      <c r="J44" s="37">
        <v>5.359056105610561</v>
      </c>
      <c r="K44" s="37">
        <v>10.561056105610561</v>
      </c>
      <c r="L44" s="3">
        <v>68.174999999999997</v>
      </c>
    </row>
    <row r="45" spans="1:12" x14ac:dyDescent="0.35">
      <c r="A45" s="4" t="s">
        <v>433</v>
      </c>
      <c r="B45" s="4">
        <v>2023</v>
      </c>
      <c r="C45" s="5">
        <v>44982</v>
      </c>
      <c r="D45" s="4" t="s">
        <v>72</v>
      </c>
      <c r="E45" s="4" t="s">
        <v>397</v>
      </c>
      <c r="F45" s="4" t="s">
        <v>25</v>
      </c>
      <c r="G45" s="4"/>
      <c r="H45" s="4"/>
      <c r="I45" s="3">
        <v>5.202</v>
      </c>
      <c r="J45" s="37">
        <v>5.3790775063927327</v>
      </c>
      <c r="K45" s="37">
        <v>10.581077506392733</v>
      </c>
      <c r="L45" s="3">
        <v>68.046000000000006</v>
      </c>
    </row>
    <row r="46" spans="1:12" x14ac:dyDescent="0.35">
      <c r="A46" s="4" t="s">
        <v>433</v>
      </c>
      <c r="B46" s="4">
        <v>2023</v>
      </c>
      <c r="C46" s="5">
        <v>44982</v>
      </c>
      <c r="D46" s="4" t="s">
        <v>72</v>
      </c>
      <c r="E46" s="4" t="s">
        <v>75</v>
      </c>
      <c r="F46" s="4" t="s">
        <v>19</v>
      </c>
      <c r="G46" s="4"/>
      <c r="H46" s="4"/>
      <c r="I46" s="3">
        <v>5.2279999999999998</v>
      </c>
      <c r="J46" s="37">
        <v>5.3599238845916304</v>
      </c>
      <c r="K46" s="37">
        <v>10.58792388459163</v>
      </c>
      <c r="L46" s="3">
        <v>68.001999999999995</v>
      </c>
    </row>
    <row r="47" spans="1:12" x14ac:dyDescent="0.35">
      <c r="A47" s="4" t="s">
        <v>433</v>
      </c>
      <c r="B47" s="4">
        <v>2023</v>
      </c>
      <c r="C47" s="5">
        <v>44982</v>
      </c>
      <c r="D47" s="4" t="s">
        <v>72</v>
      </c>
      <c r="E47" s="4" t="s">
        <v>32</v>
      </c>
      <c r="F47" s="4" t="s">
        <v>17</v>
      </c>
      <c r="G47" s="4"/>
      <c r="H47" s="4"/>
      <c r="I47" s="3">
        <v>5.2619999999999996</v>
      </c>
      <c r="J47" s="37">
        <v>5.3679735727045896</v>
      </c>
      <c r="K47" s="37">
        <v>10.629973572704589</v>
      </c>
      <c r="L47" s="3">
        <v>67.733000000000004</v>
      </c>
    </row>
    <row r="48" spans="1:12" x14ac:dyDescent="0.35">
      <c r="A48" s="4" t="s">
        <v>433</v>
      </c>
      <c r="B48" s="4">
        <v>2023</v>
      </c>
      <c r="C48" s="5">
        <v>44982</v>
      </c>
      <c r="D48" s="4" t="s">
        <v>72</v>
      </c>
      <c r="E48" s="4" t="s">
        <v>20</v>
      </c>
      <c r="F48" s="4" t="s">
        <v>21</v>
      </c>
      <c r="G48" s="4"/>
      <c r="H48" s="4"/>
      <c r="I48" s="3">
        <v>5.2690000000000001</v>
      </c>
      <c r="J48" s="37">
        <v>5.3839362155444093</v>
      </c>
      <c r="K48" s="37">
        <v>10.652936215544409</v>
      </c>
      <c r="L48" s="3">
        <v>67.587000000000003</v>
      </c>
    </row>
    <row r="49" spans="1:12" x14ac:dyDescent="0.35">
      <c r="A49" s="4" t="s">
        <v>433</v>
      </c>
      <c r="B49" s="4">
        <v>2023</v>
      </c>
      <c r="C49" s="5">
        <v>44982</v>
      </c>
      <c r="D49" s="4" t="s">
        <v>72</v>
      </c>
      <c r="E49" s="4" t="s">
        <v>42</v>
      </c>
      <c r="F49" s="4" t="s">
        <v>40</v>
      </c>
      <c r="G49" s="4"/>
      <c r="H49" s="4"/>
      <c r="I49" s="3">
        <v>5.2859999999999996</v>
      </c>
      <c r="J49" s="37">
        <v>5.4300398279480291</v>
      </c>
      <c r="K49" s="37">
        <v>10.716039827948029</v>
      </c>
      <c r="L49" s="3">
        <v>67.188999999999993</v>
      </c>
    </row>
    <row r="50" spans="1:12" x14ac:dyDescent="0.35">
      <c r="A50" s="4" t="s">
        <v>433</v>
      </c>
      <c r="B50" s="4">
        <v>2023</v>
      </c>
      <c r="C50" s="5">
        <v>44982</v>
      </c>
      <c r="D50" s="4" t="s">
        <v>72</v>
      </c>
      <c r="E50" s="4" t="s">
        <v>26</v>
      </c>
      <c r="F50" s="4" t="s">
        <v>27</v>
      </c>
      <c r="G50" s="4"/>
      <c r="H50" s="4"/>
      <c r="I50" s="3">
        <v>5.282</v>
      </c>
      <c r="J50" s="37">
        <v>5.4359540616580073</v>
      </c>
      <c r="K50" s="37">
        <v>10.717954061658007</v>
      </c>
      <c r="L50" s="3">
        <v>67.177000000000007</v>
      </c>
    </row>
    <row r="51" spans="1:12" x14ac:dyDescent="0.35">
      <c r="A51" s="4" t="s">
        <v>433</v>
      </c>
      <c r="B51" s="4">
        <v>2023</v>
      </c>
      <c r="C51" s="5">
        <v>44982</v>
      </c>
      <c r="D51" s="4" t="s">
        <v>72</v>
      </c>
      <c r="E51" s="4" t="s">
        <v>39</v>
      </c>
      <c r="F51" s="4" t="s">
        <v>40</v>
      </c>
      <c r="G51" s="4"/>
      <c r="H51" s="4"/>
      <c r="I51" s="3">
        <v>5.2939999999999996</v>
      </c>
      <c r="J51" s="37">
        <v>5.4660801028185437</v>
      </c>
      <c r="K51" s="37">
        <v>10.760080102818543</v>
      </c>
      <c r="L51" s="3">
        <v>66.914000000000001</v>
      </c>
    </row>
    <row r="52" spans="1:12" x14ac:dyDescent="0.35">
      <c r="A52" s="4" t="s">
        <v>433</v>
      </c>
      <c r="B52" s="4">
        <v>2023</v>
      </c>
      <c r="C52" s="5">
        <v>44982</v>
      </c>
      <c r="D52" s="4" t="s">
        <v>72</v>
      </c>
      <c r="E52" s="4" t="s">
        <v>107</v>
      </c>
      <c r="F52" s="4" t="s">
        <v>15</v>
      </c>
      <c r="G52" s="4"/>
      <c r="H52" s="4"/>
      <c r="I52" s="3">
        <v>5.33</v>
      </c>
      <c r="J52" s="37">
        <v>5.4539319414073013</v>
      </c>
      <c r="K52" s="37">
        <v>10.783931941407301</v>
      </c>
      <c r="L52" s="3">
        <v>66.766000000000005</v>
      </c>
    </row>
    <row r="53" spans="1:12" x14ac:dyDescent="0.35">
      <c r="A53" s="4" t="s">
        <v>433</v>
      </c>
      <c r="B53" s="4">
        <v>2023</v>
      </c>
      <c r="C53" s="5">
        <v>44982</v>
      </c>
      <c r="D53" s="4" t="s">
        <v>72</v>
      </c>
      <c r="E53" s="4" t="s">
        <v>102</v>
      </c>
      <c r="F53" s="4" t="s">
        <v>154</v>
      </c>
      <c r="G53" s="4"/>
      <c r="H53" s="4"/>
      <c r="I53" s="3">
        <v>5.343</v>
      </c>
      <c r="J53" s="37">
        <v>5.4969451980548314</v>
      </c>
      <c r="K53" s="37">
        <v>10.839945198054831</v>
      </c>
      <c r="L53" s="3">
        <v>66.421000000000006</v>
      </c>
    </row>
    <row r="54" spans="1:12" x14ac:dyDescent="0.35">
      <c r="A54" s="4" t="s">
        <v>433</v>
      </c>
      <c r="B54" s="4">
        <v>2023</v>
      </c>
      <c r="C54" s="5">
        <v>44982</v>
      </c>
      <c r="D54" s="4" t="s">
        <v>72</v>
      </c>
      <c r="E54" s="4" t="s">
        <v>50</v>
      </c>
      <c r="F54" s="4" t="s">
        <v>51</v>
      </c>
      <c r="G54" s="4"/>
      <c r="H54" s="4"/>
      <c r="I54" s="3">
        <v>5.3689999999999998</v>
      </c>
      <c r="J54" s="37">
        <v>5.4910561102899038</v>
      </c>
      <c r="K54" s="37">
        <v>10.860056110289904</v>
      </c>
      <c r="L54" s="3">
        <v>66.298000000000002</v>
      </c>
    </row>
    <row r="55" spans="1:12" x14ac:dyDescent="0.35">
      <c r="A55" s="4" t="s">
        <v>433</v>
      </c>
      <c r="B55" s="4">
        <v>2023</v>
      </c>
      <c r="C55" s="5">
        <v>44982</v>
      </c>
      <c r="D55" s="4" t="s">
        <v>72</v>
      </c>
      <c r="E55" s="4" t="s">
        <v>43</v>
      </c>
      <c r="F55" s="4" t="s">
        <v>44</v>
      </c>
      <c r="G55" s="4"/>
      <c r="H55" s="4"/>
      <c r="I55" s="3">
        <v>5.3220000000000001</v>
      </c>
      <c r="J55" s="37">
        <v>5.5439563550753066</v>
      </c>
      <c r="K55" s="37">
        <v>10.865956355075307</v>
      </c>
      <c r="L55" s="3">
        <v>66.262</v>
      </c>
    </row>
    <row r="56" spans="1:12" x14ac:dyDescent="0.35">
      <c r="A56" s="4" t="s">
        <v>433</v>
      </c>
      <c r="B56" s="4">
        <v>2023</v>
      </c>
      <c r="C56" s="5">
        <v>44982</v>
      </c>
      <c r="D56" s="4" t="s">
        <v>72</v>
      </c>
      <c r="E56" s="4" t="s">
        <v>52</v>
      </c>
      <c r="F56" s="4" t="s">
        <v>53</v>
      </c>
      <c r="G56" s="4"/>
      <c r="H56" s="4"/>
      <c r="I56" s="3">
        <v>5.3470000000000004</v>
      </c>
      <c r="J56" s="37">
        <v>5.5209245283018857</v>
      </c>
      <c r="K56" s="37">
        <v>10.867924528301886</v>
      </c>
      <c r="L56" s="3">
        <v>66.25</v>
      </c>
    </row>
    <row r="57" spans="1:12" x14ac:dyDescent="0.35">
      <c r="A57" s="4" t="s">
        <v>433</v>
      </c>
      <c r="B57" s="4">
        <v>2023</v>
      </c>
      <c r="C57" s="5">
        <v>44982</v>
      </c>
      <c r="D57" s="4" t="s">
        <v>72</v>
      </c>
      <c r="E57" s="4" t="s">
        <v>96</v>
      </c>
      <c r="F57" s="4" t="s">
        <v>19</v>
      </c>
      <c r="G57" s="4"/>
      <c r="H57" s="4"/>
      <c r="I57" s="3">
        <v>5.4059999999999997</v>
      </c>
      <c r="J57" s="37">
        <v>5.4790119432769933</v>
      </c>
      <c r="K57" s="37">
        <v>10.885011943276993</v>
      </c>
      <c r="L57" s="3">
        <v>66.146000000000001</v>
      </c>
    </row>
    <row r="58" spans="1:12" x14ac:dyDescent="0.35">
      <c r="A58" s="4" t="s">
        <v>433</v>
      </c>
      <c r="B58" s="4">
        <v>2023</v>
      </c>
      <c r="C58" s="5">
        <v>44982</v>
      </c>
      <c r="D58" s="4" t="s">
        <v>72</v>
      </c>
      <c r="E58" s="4" t="s">
        <v>37</v>
      </c>
      <c r="F58" s="4" t="s">
        <v>38</v>
      </c>
      <c r="G58" s="4"/>
      <c r="H58" s="4"/>
      <c r="I58" s="3">
        <v>5.38</v>
      </c>
      <c r="J58" s="37">
        <v>5.5279340069992573</v>
      </c>
      <c r="K58" s="37">
        <v>10.907934006999257</v>
      </c>
      <c r="L58" s="3">
        <v>66.007000000000005</v>
      </c>
    </row>
    <row r="59" spans="1:12" x14ac:dyDescent="0.35">
      <c r="A59" s="4" t="s">
        <v>433</v>
      </c>
      <c r="B59" s="4">
        <v>2023</v>
      </c>
      <c r="C59" s="5">
        <v>44982</v>
      </c>
      <c r="D59" s="4" t="s">
        <v>72</v>
      </c>
      <c r="E59" s="4" t="s">
        <v>45</v>
      </c>
      <c r="F59" s="4" t="s">
        <v>98</v>
      </c>
      <c r="G59" s="4"/>
      <c r="H59" s="4"/>
      <c r="I59" s="3">
        <v>5.4009999999999998</v>
      </c>
      <c r="J59" s="37">
        <v>5.545075375891269</v>
      </c>
      <c r="K59" s="37">
        <v>10.946075375891269</v>
      </c>
      <c r="L59" s="3">
        <v>65.777000000000001</v>
      </c>
    </row>
    <row r="60" spans="1:12" x14ac:dyDescent="0.35">
      <c r="A60" s="4" t="s">
        <v>433</v>
      </c>
      <c r="B60" s="4">
        <v>2023</v>
      </c>
      <c r="C60" s="5">
        <v>44982</v>
      </c>
      <c r="D60" s="4" t="s">
        <v>72</v>
      </c>
      <c r="E60" s="4" t="s">
        <v>28</v>
      </c>
      <c r="F60" s="4" t="s">
        <v>29</v>
      </c>
      <c r="G60" s="4"/>
      <c r="H60" s="4"/>
      <c r="I60" s="3">
        <v>5.37</v>
      </c>
      <c r="J60" s="37">
        <v>5.6129763866007698</v>
      </c>
      <c r="K60" s="37">
        <v>10.98297638660077</v>
      </c>
      <c r="L60" s="3">
        <v>65.555999999999997</v>
      </c>
    </row>
    <row r="61" spans="1:12" x14ac:dyDescent="0.35">
      <c r="A61" s="4" t="s">
        <v>433</v>
      </c>
      <c r="B61" s="4">
        <v>2023</v>
      </c>
      <c r="C61" s="5">
        <v>44982</v>
      </c>
      <c r="D61" s="4" t="s">
        <v>72</v>
      </c>
      <c r="E61" s="4" t="s">
        <v>95</v>
      </c>
      <c r="F61" s="4" t="s">
        <v>38</v>
      </c>
      <c r="G61" s="4"/>
      <c r="H61" s="4"/>
      <c r="I61" s="3">
        <v>5.4260000000000002</v>
      </c>
      <c r="J61" s="37">
        <v>5.5819960860458373</v>
      </c>
      <c r="K61" s="37">
        <v>11.007996086045837</v>
      </c>
      <c r="L61" s="3">
        <v>65.406999999999996</v>
      </c>
    </row>
    <row r="62" spans="1:12" x14ac:dyDescent="0.35">
      <c r="A62" s="4" t="s">
        <v>433</v>
      </c>
      <c r="B62" s="4">
        <v>2023</v>
      </c>
      <c r="C62" s="5">
        <v>44982</v>
      </c>
      <c r="D62" s="4" t="s">
        <v>72</v>
      </c>
      <c r="E62" s="4" t="s">
        <v>35</v>
      </c>
      <c r="F62" s="4" t="s">
        <v>36</v>
      </c>
      <c r="G62" s="4"/>
      <c r="H62" s="4"/>
      <c r="I62">
        <v>5.4359999999999999</v>
      </c>
      <c r="J62" s="44">
        <v>5.5839583690461616</v>
      </c>
      <c r="K62" s="165">
        <v>11.019958369046162</v>
      </c>
      <c r="L62">
        <v>65.335999999999999</v>
      </c>
    </row>
    <row r="63" spans="1:12" x14ac:dyDescent="0.35">
      <c r="A63" s="4" t="s">
        <v>433</v>
      </c>
      <c r="B63" s="4">
        <v>2023</v>
      </c>
      <c r="C63" s="5">
        <v>44982</v>
      </c>
      <c r="D63" s="4" t="s">
        <v>72</v>
      </c>
      <c r="E63" s="4" t="s">
        <v>33</v>
      </c>
      <c r="F63" s="4" t="s">
        <v>27</v>
      </c>
      <c r="G63" s="4"/>
      <c r="H63" s="4"/>
      <c r="I63">
        <v>5.4349999999999996</v>
      </c>
      <c r="J63" s="44">
        <v>5.6160805500982329</v>
      </c>
      <c r="K63" s="165">
        <v>11.051080550098233</v>
      </c>
      <c r="L63">
        <v>65.152000000000001</v>
      </c>
    </row>
    <row r="64" spans="1:12" x14ac:dyDescent="0.35">
      <c r="A64" s="4" t="s">
        <v>433</v>
      </c>
      <c r="B64" s="4">
        <v>2023</v>
      </c>
      <c r="C64" s="5">
        <v>44982</v>
      </c>
      <c r="D64" s="4" t="s">
        <v>72</v>
      </c>
      <c r="E64" s="4" t="s">
        <v>55</v>
      </c>
      <c r="F64" s="4" t="s">
        <v>56</v>
      </c>
      <c r="G64" s="4"/>
      <c r="H64" s="4"/>
      <c r="I64">
        <v>5.42</v>
      </c>
      <c r="J64" s="44">
        <v>5.6579456565221413</v>
      </c>
      <c r="K64" s="165">
        <v>11.077945656522141</v>
      </c>
      <c r="L64">
        <v>64.994</v>
      </c>
    </row>
    <row r="65" spans="1:12" x14ac:dyDescent="0.35">
      <c r="A65" s="4" t="s">
        <v>433</v>
      </c>
      <c r="B65" s="4">
        <v>2023</v>
      </c>
      <c r="C65" s="5">
        <v>44982</v>
      </c>
      <c r="D65" s="4" t="s">
        <v>72</v>
      </c>
      <c r="E65" s="4" t="s">
        <v>99</v>
      </c>
      <c r="F65" s="4" t="s">
        <v>67</v>
      </c>
      <c r="G65" s="4"/>
      <c r="H65" s="4"/>
      <c r="I65">
        <v>5.4359999999999999</v>
      </c>
      <c r="J65" s="44">
        <v>5.6569652112285453</v>
      </c>
      <c r="K65" s="165">
        <v>11.092965211228545</v>
      </c>
      <c r="L65">
        <v>64.906000000000006</v>
      </c>
    </row>
    <row r="66" spans="1:12" x14ac:dyDescent="0.35">
      <c r="A66" s="4" t="s">
        <v>433</v>
      </c>
      <c r="B66" s="4">
        <v>2023</v>
      </c>
      <c r="C66" s="5">
        <v>44982</v>
      </c>
      <c r="D66" s="4" t="s">
        <v>72</v>
      </c>
      <c r="E66" s="4" t="s">
        <v>109</v>
      </c>
      <c r="F66" s="4" t="s">
        <v>59</v>
      </c>
      <c r="G66" s="4"/>
      <c r="H66" s="4"/>
      <c r="J66" s="44"/>
      <c r="K66" s="165">
        <v>11.112997576749139</v>
      </c>
      <c r="L66">
        <v>64.789000000000001</v>
      </c>
    </row>
    <row r="67" spans="1:12" x14ac:dyDescent="0.35">
      <c r="A67" s="4" t="s">
        <v>433</v>
      </c>
      <c r="B67" s="4">
        <v>2023</v>
      </c>
      <c r="C67" s="5">
        <v>44982</v>
      </c>
      <c r="D67" s="4" t="s">
        <v>72</v>
      </c>
      <c r="E67" s="4" t="s">
        <v>116</v>
      </c>
      <c r="F67" s="4" t="s">
        <v>49</v>
      </c>
      <c r="G67" s="4"/>
      <c r="H67" s="4"/>
      <c r="I67">
        <v>5.4649999999999999</v>
      </c>
      <c r="J67" s="44">
        <v>5.6789582720673604</v>
      </c>
      <c r="K67" s="165">
        <v>11.14395827206736</v>
      </c>
      <c r="L67">
        <v>64.608999999999995</v>
      </c>
    </row>
    <row r="68" spans="1:12" x14ac:dyDescent="0.35">
      <c r="A68" s="4" t="s">
        <v>433</v>
      </c>
      <c r="B68" s="4">
        <v>2023</v>
      </c>
      <c r="C68" s="5">
        <v>44982</v>
      </c>
      <c r="D68" s="4" t="s">
        <v>72</v>
      </c>
      <c r="E68" s="4" t="s">
        <v>115</v>
      </c>
      <c r="F68" s="4" t="s">
        <v>31</v>
      </c>
      <c r="G68" s="4"/>
      <c r="H68" s="4"/>
      <c r="I68">
        <v>5.4859999999999998</v>
      </c>
      <c r="J68" s="44">
        <v>5.6589932665665694</v>
      </c>
      <c r="K68" s="165">
        <v>11.144993266566569</v>
      </c>
      <c r="L68">
        <v>64.602999999999994</v>
      </c>
    </row>
    <row r="69" spans="1:12" x14ac:dyDescent="0.35">
      <c r="A69" s="4" t="s">
        <v>433</v>
      </c>
      <c r="B69" s="4">
        <v>2023</v>
      </c>
      <c r="C69" s="5">
        <v>44982</v>
      </c>
      <c r="D69" s="4" t="s">
        <v>72</v>
      </c>
      <c r="E69" s="4" t="s">
        <v>46</v>
      </c>
      <c r="F69" s="4" t="s">
        <v>47</v>
      </c>
      <c r="G69" s="4"/>
      <c r="H69" s="4"/>
      <c r="I69">
        <v>5.4989999999999997</v>
      </c>
      <c r="J69" s="44">
        <v>5.6650022948226946</v>
      </c>
      <c r="K69" s="165">
        <v>11.164002294822694</v>
      </c>
      <c r="L69">
        <v>64.492999999999995</v>
      </c>
    </row>
    <row r="70" spans="1:12" x14ac:dyDescent="0.35">
      <c r="A70" s="4" t="s">
        <v>433</v>
      </c>
      <c r="B70" s="4">
        <v>2023</v>
      </c>
      <c r="C70" s="5">
        <v>44982</v>
      </c>
      <c r="D70" s="4" t="s">
        <v>72</v>
      </c>
      <c r="E70" s="4" t="s">
        <v>58</v>
      </c>
      <c r="F70" s="4" t="s">
        <v>59</v>
      </c>
      <c r="G70" s="4"/>
      <c r="H70" s="4"/>
      <c r="I70">
        <v>5.4989999999999997</v>
      </c>
      <c r="J70" s="44">
        <v>5.7000791868224185</v>
      </c>
      <c r="K70" s="165">
        <v>11.199079186822418</v>
      </c>
      <c r="L70">
        <v>64.290999999999997</v>
      </c>
    </row>
    <row r="71" spans="1:12" x14ac:dyDescent="0.35">
      <c r="A71" s="4" t="s">
        <v>433</v>
      </c>
      <c r="B71" s="4">
        <v>2023</v>
      </c>
      <c r="C71" s="5">
        <v>44982</v>
      </c>
      <c r="D71" s="4" t="s">
        <v>72</v>
      </c>
      <c r="E71" s="4" t="s">
        <v>1732</v>
      </c>
      <c r="F71" s="4" t="s">
        <v>29</v>
      </c>
      <c r="G71" s="4"/>
      <c r="H71" s="4"/>
      <c r="I71">
        <v>5.5069999999999997</v>
      </c>
      <c r="J71" s="44">
        <v>5.7329893844544699</v>
      </c>
      <c r="K71" s="165">
        <v>11.23998938445447</v>
      </c>
      <c r="L71">
        <v>64.057000000000002</v>
      </c>
    </row>
    <row r="72" spans="1:12" x14ac:dyDescent="0.35">
      <c r="A72" s="4" t="s">
        <v>433</v>
      </c>
      <c r="B72" s="4">
        <v>2023</v>
      </c>
      <c r="C72" s="5">
        <v>44982</v>
      </c>
      <c r="D72" s="4" t="s">
        <v>72</v>
      </c>
      <c r="E72" s="4" t="s">
        <v>66</v>
      </c>
      <c r="F72" s="4" t="s">
        <v>67</v>
      </c>
      <c r="G72" s="4"/>
      <c r="H72" s="4"/>
      <c r="I72">
        <v>5.5359999999999996</v>
      </c>
      <c r="J72" s="44">
        <v>5.7390164427323125</v>
      </c>
      <c r="K72" s="165">
        <v>11.275016442732312</v>
      </c>
      <c r="L72">
        <v>63.857999999999997</v>
      </c>
    </row>
    <row r="73" spans="1:12" x14ac:dyDescent="0.35">
      <c r="A73" s="4" t="s">
        <v>433</v>
      </c>
      <c r="B73" s="4">
        <v>2023</v>
      </c>
      <c r="C73" s="5">
        <v>44982</v>
      </c>
      <c r="D73" s="4" t="s">
        <v>72</v>
      </c>
      <c r="E73" s="4" t="s">
        <v>1734</v>
      </c>
      <c r="F73" s="4" t="s">
        <v>159</v>
      </c>
      <c r="G73" s="4"/>
      <c r="H73" s="4"/>
      <c r="I73">
        <v>5.53</v>
      </c>
      <c r="J73" s="44">
        <v>5.7510228127350222</v>
      </c>
      <c r="K73" s="165">
        <v>11.281022812735022</v>
      </c>
      <c r="L73">
        <v>63.823999999999998</v>
      </c>
    </row>
    <row r="74" spans="1:12" x14ac:dyDescent="0.35">
      <c r="A74" s="4" t="s">
        <v>433</v>
      </c>
      <c r="B74" s="4">
        <v>2023</v>
      </c>
      <c r="C74" s="5">
        <v>44982</v>
      </c>
      <c r="D74" s="4" t="s">
        <v>72</v>
      </c>
      <c r="E74" s="4" t="s">
        <v>57</v>
      </c>
      <c r="F74" s="4" t="s">
        <v>47</v>
      </c>
      <c r="G74" s="4"/>
      <c r="H74" s="4"/>
      <c r="I74">
        <v>5.5860000000000003</v>
      </c>
      <c r="J74" s="44">
        <v>5.7340427646059986</v>
      </c>
      <c r="K74" s="165">
        <v>11.320042764605999</v>
      </c>
      <c r="L74">
        <v>63.603999999999999</v>
      </c>
    </row>
    <row r="75" spans="1:12" x14ac:dyDescent="0.35">
      <c r="A75" s="4" t="s">
        <v>433</v>
      </c>
      <c r="B75" s="4">
        <v>2023</v>
      </c>
      <c r="C75" s="5">
        <v>44982</v>
      </c>
      <c r="D75" s="4" t="s">
        <v>72</v>
      </c>
      <c r="E75" s="4" t="s">
        <v>54</v>
      </c>
      <c r="F75" s="4" t="s">
        <v>44</v>
      </c>
      <c r="G75" s="4"/>
      <c r="H75" s="4"/>
      <c r="I75">
        <v>5.569</v>
      </c>
      <c r="J75" s="44">
        <v>5.7629797913027057</v>
      </c>
      <c r="K75" s="165">
        <v>11.331979791302706</v>
      </c>
      <c r="L75">
        <v>63.536999999999999</v>
      </c>
    </row>
    <row r="76" spans="1:12" x14ac:dyDescent="0.35">
      <c r="A76" s="4" t="s">
        <v>433</v>
      </c>
      <c r="B76" s="4">
        <v>2023</v>
      </c>
      <c r="C76" s="5">
        <v>44982</v>
      </c>
      <c r="D76" s="4" t="s">
        <v>72</v>
      </c>
      <c r="E76" s="4" t="s">
        <v>60</v>
      </c>
      <c r="F76" s="4" t="s">
        <v>61</v>
      </c>
      <c r="G76" s="4"/>
      <c r="H76" s="4"/>
      <c r="I76">
        <v>5.6050000000000004</v>
      </c>
      <c r="J76" s="44">
        <v>5.8070873024678633</v>
      </c>
      <c r="K76" s="165">
        <v>11.412087302467864</v>
      </c>
      <c r="L76">
        <v>63.091000000000001</v>
      </c>
    </row>
    <row r="77" spans="1:12" x14ac:dyDescent="0.35">
      <c r="A77" s="4" t="s">
        <v>433</v>
      </c>
      <c r="B77" s="4">
        <v>2023</v>
      </c>
      <c r="C77" s="5">
        <v>44982</v>
      </c>
      <c r="D77" s="4" t="s">
        <v>72</v>
      </c>
      <c r="E77" s="4" t="s">
        <v>64</v>
      </c>
      <c r="F77" s="4" t="s">
        <v>65</v>
      </c>
      <c r="G77" s="4"/>
      <c r="H77" s="4"/>
      <c r="I77">
        <v>5.5949999999999998</v>
      </c>
      <c r="J77" s="44">
        <v>5.8190773620798995</v>
      </c>
      <c r="K77" s="165">
        <v>11.414077362079899</v>
      </c>
      <c r="L77">
        <v>63.08</v>
      </c>
    </row>
    <row r="78" spans="1:12" x14ac:dyDescent="0.35">
      <c r="A78" s="4" t="s">
        <v>433</v>
      </c>
      <c r="B78" s="4">
        <v>2023</v>
      </c>
      <c r="C78" s="5">
        <v>44982</v>
      </c>
      <c r="D78" s="4" t="s">
        <v>72</v>
      </c>
      <c r="E78" s="4" t="s">
        <v>160</v>
      </c>
      <c r="F78" s="4" t="s">
        <v>161</v>
      </c>
      <c r="G78" s="4"/>
      <c r="H78" s="4"/>
      <c r="I78">
        <v>5.6509999999999998</v>
      </c>
      <c r="J78" s="44">
        <v>5.8540894041322442</v>
      </c>
      <c r="K78" s="165">
        <v>11.505089404132244</v>
      </c>
      <c r="L78">
        <v>62.581000000000003</v>
      </c>
    </row>
    <row r="79" spans="1:12" x14ac:dyDescent="0.35">
      <c r="A79" s="4" t="s">
        <v>433</v>
      </c>
      <c r="B79" s="4">
        <v>2023</v>
      </c>
      <c r="C79" s="5">
        <v>44982</v>
      </c>
      <c r="D79" s="4" t="s">
        <v>72</v>
      </c>
      <c r="E79" s="4" t="s">
        <v>1551</v>
      </c>
      <c r="F79" s="4" t="s">
        <v>190</v>
      </c>
      <c r="G79" s="4"/>
      <c r="H79" s="4"/>
      <c r="I79">
        <v>5.6269999999999998</v>
      </c>
      <c r="J79" s="44">
        <v>5.8780894041322442</v>
      </c>
      <c r="K79" s="165">
        <v>11.505089404132244</v>
      </c>
      <c r="L79">
        <v>62.581000000000003</v>
      </c>
    </row>
    <row r="80" spans="1:12" x14ac:dyDescent="0.35">
      <c r="A80" s="4" t="s">
        <v>433</v>
      </c>
      <c r="B80" s="4">
        <v>2023</v>
      </c>
      <c r="C80" s="5">
        <v>44982</v>
      </c>
      <c r="D80" s="4" t="s">
        <v>72</v>
      </c>
      <c r="E80" s="4" t="s">
        <v>1739</v>
      </c>
      <c r="F80" s="4" t="s">
        <v>190</v>
      </c>
      <c r="G80" s="4"/>
      <c r="H80" s="4"/>
      <c r="I80">
        <v>5.7030000000000003</v>
      </c>
      <c r="J80" s="44">
        <v>5.9320473481787923</v>
      </c>
      <c r="K80" s="165">
        <v>11.635047348178793</v>
      </c>
      <c r="L80">
        <v>61.881999999999998</v>
      </c>
    </row>
    <row r="81" spans="1:12" x14ac:dyDescent="0.35">
      <c r="A81" s="4" t="s">
        <v>433</v>
      </c>
      <c r="B81" s="4">
        <v>2023</v>
      </c>
      <c r="C81" s="5">
        <v>44982</v>
      </c>
      <c r="D81" s="4" t="s">
        <v>72</v>
      </c>
      <c r="E81" s="4" t="s">
        <v>84</v>
      </c>
      <c r="F81" s="4" t="s">
        <v>85</v>
      </c>
      <c r="G81" s="4"/>
      <c r="H81" s="4"/>
      <c r="I81">
        <v>5.718</v>
      </c>
      <c r="J81" s="44">
        <v>5.9470195227062845</v>
      </c>
      <c r="K81" s="165">
        <v>11.665019522706285</v>
      </c>
      <c r="L81">
        <v>61.722999999999999</v>
      </c>
    </row>
    <row r="82" spans="1:12" x14ac:dyDescent="0.35">
      <c r="A82" s="4" t="s">
        <v>433</v>
      </c>
      <c r="B82" s="4">
        <v>2023</v>
      </c>
      <c r="C82" s="5">
        <v>44982</v>
      </c>
      <c r="D82" s="4" t="s">
        <v>72</v>
      </c>
      <c r="E82" s="4" t="s">
        <v>1735</v>
      </c>
      <c r="F82" s="4" t="s">
        <v>161</v>
      </c>
      <c r="G82" s="4"/>
      <c r="H82" s="4"/>
      <c r="I82">
        <v>5.7430000000000003</v>
      </c>
      <c r="J82" s="44">
        <v>5.9430351879503984</v>
      </c>
      <c r="K82" s="165">
        <v>11.686035187950399</v>
      </c>
      <c r="L82">
        <v>61.612000000000002</v>
      </c>
    </row>
    <row r="83" spans="1:12" x14ac:dyDescent="0.35">
      <c r="A83" s="4" t="s">
        <v>433</v>
      </c>
      <c r="B83" s="4">
        <v>2023</v>
      </c>
      <c r="C83" s="5">
        <v>44982</v>
      </c>
      <c r="D83" s="4" t="s">
        <v>72</v>
      </c>
      <c r="E83" s="4" t="s">
        <v>1736</v>
      </c>
      <c r="F83" s="4" t="s">
        <v>148</v>
      </c>
      <c r="G83" s="4"/>
      <c r="H83" s="4"/>
      <c r="I83">
        <v>5.8029999999999999</v>
      </c>
      <c r="J83" s="44">
        <v>6.0680017806502677</v>
      </c>
      <c r="K83" s="165">
        <v>11.871001780650268</v>
      </c>
      <c r="L83">
        <v>60.652000000000001</v>
      </c>
    </row>
    <row r="84" spans="1:12" x14ac:dyDescent="0.35">
      <c r="A84" s="4" t="s">
        <v>433</v>
      </c>
      <c r="B84" s="4">
        <v>2023</v>
      </c>
      <c r="C84" s="5">
        <v>44982</v>
      </c>
      <c r="D84" s="4" t="s">
        <v>72</v>
      </c>
      <c r="E84" s="4" t="s">
        <v>1740</v>
      </c>
      <c r="F84" s="4" t="s">
        <v>148</v>
      </c>
      <c r="G84" s="4"/>
      <c r="H84" s="4"/>
      <c r="I84">
        <v>5.9610000000000003</v>
      </c>
      <c r="J84" s="44">
        <v>5.9779125640472905</v>
      </c>
      <c r="K84" s="165">
        <v>11.938912564047291</v>
      </c>
      <c r="L84">
        <v>60.307000000000002</v>
      </c>
    </row>
    <row r="85" spans="1:12" x14ac:dyDescent="0.35">
      <c r="A85" s="11" t="s">
        <v>12</v>
      </c>
      <c r="B85" s="11">
        <v>2022</v>
      </c>
      <c r="C85" s="24">
        <v>44847</v>
      </c>
      <c r="D85" s="11" t="s">
        <v>13</v>
      </c>
      <c r="E85" s="1" t="s">
        <v>14</v>
      </c>
      <c r="F85" s="1" t="s">
        <v>15</v>
      </c>
      <c r="G85" s="12">
        <f>(C85-VLOOKUP(E85,Riders!$A$2:$C$213,2,FALSE))/365</f>
        <v>122.86849315068493</v>
      </c>
      <c r="H85" s="1">
        <v>1</v>
      </c>
      <c r="I85" s="71">
        <v>5.1029999999999998</v>
      </c>
      <c r="J85" s="71">
        <f t="shared" ref="J85:J118" si="2">K85-I85</f>
        <v>5.2539999999999996</v>
      </c>
      <c r="K85" s="43">
        <v>10.356999999999999</v>
      </c>
      <c r="L85" s="71">
        <v>69.518000000000001</v>
      </c>
    </row>
    <row r="86" spans="1:12" x14ac:dyDescent="0.35">
      <c r="A86" s="11" t="s">
        <v>12</v>
      </c>
      <c r="B86" s="11">
        <v>2022</v>
      </c>
      <c r="C86" s="24">
        <v>44847</v>
      </c>
      <c r="D86" s="11" t="s">
        <v>13</v>
      </c>
      <c r="E86" s="1" t="s">
        <v>16</v>
      </c>
      <c r="F86" s="1" t="s">
        <v>17</v>
      </c>
      <c r="G86" s="12">
        <f>(C86-VLOOKUP(E86,Riders!$A$2:$C$213,2,FALSE))/365</f>
        <v>23.479452054794521</v>
      </c>
      <c r="H86" s="1">
        <v>2</v>
      </c>
      <c r="I86" s="71">
        <v>5.1340000000000003</v>
      </c>
      <c r="J86" s="71">
        <f t="shared" si="2"/>
        <v>5.2669999999999995</v>
      </c>
      <c r="K86" s="43">
        <v>10.401</v>
      </c>
      <c r="L86" s="71">
        <v>69.224000000000004</v>
      </c>
    </row>
    <row r="87" spans="1:12" x14ac:dyDescent="0.35">
      <c r="A87" s="11" t="s">
        <v>12</v>
      </c>
      <c r="B87" s="11">
        <v>2022</v>
      </c>
      <c r="C87" s="24">
        <v>44847</v>
      </c>
      <c r="D87" s="11" t="s">
        <v>13</v>
      </c>
      <c r="E87" s="1" t="s">
        <v>18</v>
      </c>
      <c r="F87" s="1" t="s">
        <v>19</v>
      </c>
      <c r="G87" s="12">
        <f>(C87-VLOOKUP(E87,Riders!$A$2:$C$213,2,FALSE))/365</f>
        <v>24.391780821917809</v>
      </c>
      <c r="H87" s="1">
        <v>3</v>
      </c>
      <c r="I87" s="71">
        <v>5.1470000000000002</v>
      </c>
      <c r="J87" s="71">
        <f t="shared" si="2"/>
        <v>5.2690000000000001</v>
      </c>
      <c r="K87" s="43">
        <v>10.416</v>
      </c>
      <c r="L87" s="71">
        <v>69.123999999999995</v>
      </c>
    </row>
    <row r="88" spans="1:12" x14ac:dyDescent="0.35">
      <c r="A88" s="11" t="s">
        <v>12</v>
      </c>
      <c r="B88" s="11">
        <v>2022</v>
      </c>
      <c r="C88" s="24">
        <v>44847</v>
      </c>
      <c r="D88" s="11" t="s">
        <v>13</v>
      </c>
      <c r="E88" s="1" t="s">
        <v>20</v>
      </c>
      <c r="F88" s="1" t="s">
        <v>21</v>
      </c>
      <c r="G88" s="12">
        <f>(C88-VLOOKUP(E88,Riders!$A$2:$C$213,2,FALSE))/365</f>
        <v>27.18904109589041</v>
      </c>
      <c r="H88" s="1">
        <v>4</v>
      </c>
      <c r="I88" s="71">
        <v>5.1680000000000001</v>
      </c>
      <c r="J88" s="71">
        <f t="shared" si="2"/>
        <v>5.3150000000000004</v>
      </c>
      <c r="K88" s="43">
        <v>10.483000000000001</v>
      </c>
      <c r="L88" s="71">
        <v>68.683000000000007</v>
      </c>
    </row>
    <row r="89" spans="1:12" x14ac:dyDescent="0.35">
      <c r="A89" s="11" t="s">
        <v>12</v>
      </c>
      <c r="B89" s="11">
        <v>2022</v>
      </c>
      <c r="C89" s="24">
        <v>44847</v>
      </c>
      <c r="D89" s="11" t="s">
        <v>13</v>
      </c>
      <c r="E89" s="1" t="s">
        <v>22</v>
      </c>
      <c r="F89" s="1" t="s">
        <v>15</v>
      </c>
      <c r="G89" s="12">
        <f>(C89-VLOOKUP(E89,Riders!$A$2:$C$213,2,FALSE))/365</f>
        <v>122.86849315068493</v>
      </c>
      <c r="H89" s="1">
        <v>5</v>
      </c>
      <c r="I89" s="71">
        <v>5.1639999999999997</v>
      </c>
      <c r="J89" s="71">
        <f t="shared" si="2"/>
        <v>5.3250000000000011</v>
      </c>
      <c r="K89" s="71">
        <v>10.489000000000001</v>
      </c>
      <c r="L89" s="71">
        <v>68.643000000000001</v>
      </c>
    </row>
    <row r="90" spans="1:12" x14ac:dyDescent="0.35">
      <c r="A90" s="11" t="s">
        <v>12</v>
      </c>
      <c r="B90" s="11">
        <v>2022</v>
      </c>
      <c r="C90" s="24">
        <v>44847</v>
      </c>
      <c r="D90" s="11" t="s">
        <v>13</v>
      </c>
      <c r="E90" s="1" t="s">
        <v>23</v>
      </c>
      <c r="F90" s="1" t="s">
        <v>15</v>
      </c>
      <c r="G90" s="12">
        <f>(C90-VLOOKUP(E90,Riders!$A$2:$C$213,2,FALSE))/365</f>
        <v>25.087671232876712</v>
      </c>
      <c r="H90" s="1">
        <v>6</v>
      </c>
      <c r="I90" s="71">
        <v>5.18</v>
      </c>
      <c r="J90" s="71">
        <f t="shared" si="2"/>
        <v>5.3109999999999999</v>
      </c>
      <c r="K90" s="71">
        <v>10.491</v>
      </c>
      <c r="L90" s="71">
        <v>68.63</v>
      </c>
    </row>
    <row r="91" spans="1:12" x14ac:dyDescent="0.35">
      <c r="A91" s="11" t="s">
        <v>12</v>
      </c>
      <c r="B91" s="11">
        <v>2022</v>
      </c>
      <c r="C91" s="24">
        <v>44847</v>
      </c>
      <c r="D91" s="11" t="s">
        <v>13</v>
      </c>
      <c r="E91" s="1" t="s">
        <v>24</v>
      </c>
      <c r="F91" s="1" t="s">
        <v>25</v>
      </c>
      <c r="G91" s="12">
        <f>(C91-VLOOKUP(E91,Riders!$A$2:$C$213,2,FALSE))/365</f>
        <v>24.123287671232877</v>
      </c>
      <c r="H91" s="1">
        <v>7</v>
      </c>
      <c r="I91" s="71">
        <v>5.15</v>
      </c>
      <c r="J91" s="71">
        <f t="shared" si="2"/>
        <v>5.3420000000000005</v>
      </c>
      <c r="K91" s="71">
        <v>10.492000000000001</v>
      </c>
      <c r="L91" s="71">
        <v>68.623999999999995</v>
      </c>
    </row>
    <row r="92" spans="1:12" x14ac:dyDescent="0.35">
      <c r="A92" s="11" t="s">
        <v>12</v>
      </c>
      <c r="B92" s="11">
        <v>2022</v>
      </c>
      <c r="C92" s="24">
        <v>44847</v>
      </c>
      <c r="D92" s="11" t="s">
        <v>13</v>
      </c>
      <c r="E92" s="1" t="s">
        <v>26</v>
      </c>
      <c r="F92" s="1" t="s">
        <v>27</v>
      </c>
      <c r="G92" s="12">
        <f>(C92-VLOOKUP(E92,Riders!$A$2:$C$213,2,FALSE))/365</f>
        <v>24.394520547945206</v>
      </c>
      <c r="H92" s="1">
        <v>8</v>
      </c>
      <c r="I92" s="71">
        <v>5.1929999999999996</v>
      </c>
      <c r="J92" s="71">
        <f t="shared" si="2"/>
        <v>5.3659999999999997</v>
      </c>
      <c r="K92" s="71">
        <v>10.558999999999999</v>
      </c>
      <c r="L92" s="71">
        <v>68.188000000000002</v>
      </c>
    </row>
    <row r="93" spans="1:12" x14ac:dyDescent="0.35">
      <c r="A93" s="11" t="s">
        <v>12</v>
      </c>
      <c r="B93" s="11">
        <v>2022</v>
      </c>
      <c r="C93" s="24">
        <v>44847</v>
      </c>
      <c r="D93" s="11" t="s">
        <v>13</v>
      </c>
      <c r="E93" s="1" t="s">
        <v>28</v>
      </c>
      <c r="F93" s="1" t="s">
        <v>29</v>
      </c>
      <c r="G93" s="12">
        <f>(C93-VLOOKUP(E93,Riders!$A$2:$C$213,2,FALSE))/365</f>
        <v>22.8</v>
      </c>
      <c r="H93" s="1">
        <v>9</v>
      </c>
      <c r="I93" s="71">
        <v>5.18</v>
      </c>
      <c r="J93" s="71">
        <f t="shared" si="2"/>
        <v>5.3940000000000001</v>
      </c>
      <c r="K93" s="71">
        <v>10.574</v>
      </c>
      <c r="L93" s="71">
        <v>68.091999999999999</v>
      </c>
    </row>
    <row r="94" spans="1:12" x14ac:dyDescent="0.35">
      <c r="A94" s="11" t="s">
        <v>12</v>
      </c>
      <c r="B94" s="11">
        <v>2022</v>
      </c>
      <c r="C94" s="24">
        <v>44847</v>
      </c>
      <c r="D94" s="11" t="s">
        <v>13</v>
      </c>
      <c r="E94" s="1" t="s">
        <v>30</v>
      </c>
      <c r="F94" s="1" t="s">
        <v>31</v>
      </c>
      <c r="G94" s="12" t="e">
        <f>(C94-VLOOKUP(E94,Riders!$A$2:$C$213,2,FALSE))/365</f>
        <v>#N/A</v>
      </c>
      <c r="H94" s="1">
        <v>10</v>
      </c>
      <c r="I94" s="71">
        <v>5.2249999999999996</v>
      </c>
      <c r="J94" s="71">
        <f t="shared" si="2"/>
        <v>5.3710000000000004</v>
      </c>
      <c r="K94" s="71">
        <v>10.596</v>
      </c>
      <c r="L94" s="71">
        <v>67.95</v>
      </c>
    </row>
    <row r="95" spans="1:12" x14ac:dyDescent="0.35">
      <c r="A95" s="11" t="s">
        <v>12</v>
      </c>
      <c r="B95" s="11">
        <v>2022</v>
      </c>
      <c r="C95" s="24">
        <v>44847</v>
      </c>
      <c r="D95" s="11" t="s">
        <v>13</v>
      </c>
      <c r="E95" s="1" t="s">
        <v>32</v>
      </c>
      <c r="F95" s="1" t="s">
        <v>17</v>
      </c>
      <c r="G95" s="12" t="e">
        <f>(C95-VLOOKUP(E95,Riders!$A$2:$C$213,2,FALSE))/365</f>
        <v>#N/A</v>
      </c>
      <c r="H95" s="1">
        <v>11</v>
      </c>
      <c r="I95" s="71">
        <v>5.2060000000000004</v>
      </c>
      <c r="J95" s="71">
        <f t="shared" si="2"/>
        <v>5.3929999999999998</v>
      </c>
      <c r="K95" s="71">
        <v>10.599</v>
      </c>
      <c r="L95" s="71">
        <v>67.930999999999997</v>
      </c>
    </row>
    <row r="96" spans="1:12" x14ac:dyDescent="0.35">
      <c r="A96" s="11" t="s">
        <v>12</v>
      </c>
      <c r="B96" s="11">
        <v>2022</v>
      </c>
      <c r="C96" s="24">
        <v>44847</v>
      </c>
      <c r="D96" s="11" t="s">
        <v>13</v>
      </c>
      <c r="E96" s="1" t="s">
        <v>33</v>
      </c>
      <c r="F96" s="1" t="s">
        <v>27</v>
      </c>
      <c r="G96" s="12">
        <f>(C96-VLOOKUP(E96,Riders!$A$2:$C$213,2,FALSE))/365</f>
        <v>28.898630136986302</v>
      </c>
      <c r="H96" s="1">
        <v>12</v>
      </c>
      <c r="I96" s="71">
        <v>5.24</v>
      </c>
      <c r="J96" s="71">
        <f t="shared" si="2"/>
        <v>5.3669999999999991</v>
      </c>
      <c r="K96" s="71">
        <v>10.606999999999999</v>
      </c>
      <c r="L96" s="71">
        <v>67.88</v>
      </c>
    </row>
    <row r="97" spans="1:12" x14ac:dyDescent="0.35">
      <c r="A97" s="11" t="s">
        <v>12</v>
      </c>
      <c r="B97" s="11">
        <v>2022</v>
      </c>
      <c r="C97" s="24">
        <v>44847</v>
      </c>
      <c r="D97" s="11" t="s">
        <v>13</v>
      </c>
      <c r="E97" s="1" t="s">
        <v>34</v>
      </c>
      <c r="F97" s="1" t="s">
        <v>19</v>
      </c>
      <c r="G97" s="12">
        <f>(C97-VLOOKUP(E97,Riders!$A$2:$C$213,2,FALSE))/365</f>
        <v>122.86849315068493</v>
      </c>
      <c r="H97" s="1">
        <v>13</v>
      </c>
      <c r="I97" s="71">
        <v>5.2329999999999997</v>
      </c>
      <c r="J97" s="71">
        <f t="shared" si="2"/>
        <v>5.4029999999999996</v>
      </c>
      <c r="K97" s="71">
        <v>10.635999999999999</v>
      </c>
      <c r="L97" s="71">
        <v>67.694999999999993</v>
      </c>
    </row>
    <row r="98" spans="1:12" x14ac:dyDescent="0.35">
      <c r="A98" s="11" t="s">
        <v>12</v>
      </c>
      <c r="B98" s="11">
        <v>2022</v>
      </c>
      <c r="C98" s="24">
        <v>44847</v>
      </c>
      <c r="D98" s="11" t="s">
        <v>13</v>
      </c>
      <c r="E98" s="1" t="s">
        <v>35</v>
      </c>
      <c r="F98" s="1" t="s">
        <v>36</v>
      </c>
      <c r="G98" s="12">
        <f>(C98-VLOOKUP(E98,Riders!$A$2:$C$213,2,FALSE))/365</f>
        <v>122.86849315068493</v>
      </c>
      <c r="H98" s="1">
        <v>14</v>
      </c>
      <c r="I98" s="71">
        <v>5.2930000000000001</v>
      </c>
      <c r="J98" s="71">
        <f t="shared" si="2"/>
        <v>5.3839999999999995</v>
      </c>
      <c r="K98" s="71">
        <v>10.677</v>
      </c>
      <c r="L98" s="71">
        <v>67.435000000000002</v>
      </c>
    </row>
    <row r="99" spans="1:12" x14ac:dyDescent="0.35">
      <c r="A99" s="11" t="s">
        <v>12</v>
      </c>
      <c r="B99" s="11">
        <v>2022</v>
      </c>
      <c r="C99" s="24">
        <v>44847</v>
      </c>
      <c r="D99" s="11" t="s">
        <v>13</v>
      </c>
      <c r="E99" s="1" t="s">
        <v>37</v>
      </c>
      <c r="F99" s="1" t="s">
        <v>38</v>
      </c>
      <c r="G99" s="12" t="e">
        <f>(C99-VLOOKUP(E99,Riders!$A$2:$C$213,2,FALSE))/365</f>
        <v>#N/A</v>
      </c>
      <c r="H99" s="1">
        <v>15</v>
      </c>
      <c r="I99" s="71">
        <v>5.298</v>
      </c>
      <c r="J99" s="71">
        <f t="shared" si="2"/>
        <v>5.3989999999999991</v>
      </c>
      <c r="K99" s="71">
        <v>10.696999999999999</v>
      </c>
      <c r="L99" s="71">
        <v>67.308999999999997</v>
      </c>
    </row>
    <row r="100" spans="1:12" x14ac:dyDescent="0.35">
      <c r="A100" s="11" t="s">
        <v>12</v>
      </c>
      <c r="B100" s="11">
        <v>2022</v>
      </c>
      <c r="C100" s="24">
        <v>44847</v>
      </c>
      <c r="D100" s="11" t="s">
        <v>13</v>
      </c>
      <c r="E100" s="1" t="s">
        <v>39</v>
      </c>
      <c r="F100" s="1" t="s">
        <v>40</v>
      </c>
      <c r="G100" s="12">
        <f>(C100-VLOOKUP(E100,Riders!$A$2:$C$213,2,FALSE))/365</f>
        <v>28.175342465753424</v>
      </c>
      <c r="H100" s="1">
        <v>16</v>
      </c>
      <c r="I100" s="71">
        <v>5.2889999999999997</v>
      </c>
      <c r="J100" s="71">
        <f t="shared" si="2"/>
        <v>5.4450000000000003</v>
      </c>
      <c r="K100" s="71">
        <v>10.734</v>
      </c>
      <c r="L100" s="71">
        <v>67.076999999999998</v>
      </c>
    </row>
    <row r="101" spans="1:12" x14ac:dyDescent="0.35">
      <c r="A101" s="11" t="s">
        <v>12</v>
      </c>
      <c r="B101" s="11">
        <v>2022</v>
      </c>
      <c r="C101" s="24">
        <v>44847</v>
      </c>
      <c r="D101" s="11" t="s">
        <v>13</v>
      </c>
      <c r="E101" s="1" t="s">
        <v>41</v>
      </c>
      <c r="F101" s="1" t="s">
        <v>27</v>
      </c>
      <c r="G101" s="12">
        <f>(C101-VLOOKUP(E101,Riders!$A$2:$C$213,2,FALSE))/365</f>
        <v>26.994520547945207</v>
      </c>
      <c r="H101" s="1">
        <v>17</v>
      </c>
      <c r="I101" s="71">
        <v>5.3179999999999996</v>
      </c>
      <c r="J101" s="71">
        <f t="shared" si="2"/>
        <v>5.5020000000000007</v>
      </c>
      <c r="K101" s="71">
        <v>10.82</v>
      </c>
      <c r="L101" s="71">
        <v>66.543000000000006</v>
      </c>
    </row>
    <row r="102" spans="1:12" x14ac:dyDescent="0.35">
      <c r="A102" s="11" t="s">
        <v>12</v>
      </c>
      <c r="B102" s="11">
        <v>2022</v>
      </c>
      <c r="C102" s="24">
        <v>44847</v>
      </c>
      <c r="D102" s="11" t="s">
        <v>13</v>
      </c>
      <c r="E102" s="1" t="s">
        <v>42</v>
      </c>
      <c r="F102" s="1" t="s">
        <v>40</v>
      </c>
      <c r="G102" s="12">
        <f>(C102-VLOOKUP(E102,Riders!$A$2:$C$213,2,FALSE))/365</f>
        <v>23.865753424657534</v>
      </c>
      <c r="H102" s="1">
        <v>18</v>
      </c>
      <c r="I102" s="71">
        <v>5.33</v>
      </c>
      <c r="J102" s="71">
        <f t="shared" si="2"/>
        <v>5.5190000000000001</v>
      </c>
      <c r="K102" s="71">
        <v>10.849</v>
      </c>
      <c r="L102" s="71">
        <v>66.366</v>
      </c>
    </row>
    <row r="103" spans="1:12" x14ac:dyDescent="0.35">
      <c r="A103" s="11" t="s">
        <v>12</v>
      </c>
      <c r="B103" s="11">
        <v>2022</v>
      </c>
      <c r="C103" s="24">
        <v>44847</v>
      </c>
      <c r="D103" s="11" t="s">
        <v>13</v>
      </c>
      <c r="E103" s="1" t="s">
        <v>43</v>
      </c>
      <c r="F103" s="1" t="s">
        <v>44</v>
      </c>
      <c r="G103" s="12">
        <f>(C103-VLOOKUP(E103,Riders!$A$2:$C$213,2,FALSE))/365</f>
        <v>29.901369863013699</v>
      </c>
      <c r="H103" s="1">
        <v>19</v>
      </c>
      <c r="I103" s="71">
        <v>5.3639999999999999</v>
      </c>
      <c r="J103" s="71">
        <f t="shared" si="2"/>
        <v>5.4899999999999993</v>
      </c>
      <c r="K103" s="71">
        <v>10.853999999999999</v>
      </c>
      <c r="L103" s="71">
        <v>66.334999999999994</v>
      </c>
    </row>
    <row r="104" spans="1:12" x14ac:dyDescent="0.35">
      <c r="A104" s="11" t="s">
        <v>12</v>
      </c>
      <c r="B104" s="11">
        <v>2022</v>
      </c>
      <c r="C104" s="24">
        <v>44847</v>
      </c>
      <c r="D104" s="11" t="s">
        <v>13</v>
      </c>
      <c r="E104" s="1" t="s">
        <v>45</v>
      </c>
      <c r="F104" s="1" t="s">
        <v>40</v>
      </c>
      <c r="G104" s="12">
        <f>(C104-VLOOKUP(E104,Riders!$A$2:$C$213,2,FALSE))/365</f>
        <v>31.641095890410959</v>
      </c>
      <c r="H104" s="1">
        <v>20</v>
      </c>
      <c r="I104" s="71">
        <v>5.3639999999999999</v>
      </c>
      <c r="J104" s="71">
        <f t="shared" si="2"/>
        <v>5.5480000000000009</v>
      </c>
      <c r="K104" s="71">
        <v>10.912000000000001</v>
      </c>
      <c r="L104" s="71">
        <v>65.981999999999999</v>
      </c>
    </row>
    <row r="105" spans="1:12" x14ac:dyDescent="0.35">
      <c r="A105" s="11" t="s">
        <v>12</v>
      </c>
      <c r="B105" s="11">
        <v>2022</v>
      </c>
      <c r="C105" s="24">
        <v>44847</v>
      </c>
      <c r="D105" s="11" t="s">
        <v>13</v>
      </c>
      <c r="E105" s="1" t="s">
        <v>46</v>
      </c>
      <c r="F105" s="1" t="s">
        <v>47</v>
      </c>
      <c r="G105" s="12" t="e">
        <f>(C105-VLOOKUP(E105,Riders!$A$2:$C$213,2,FALSE))/365</f>
        <v>#N/A</v>
      </c>
      <c r="H105" s="1">
        <v>21</v>
      </c>
      <c r="I105" s="71">
        <v>5.3849999999999998</v>
      </c>
      <c r="J105" s="71">
        <f t="shared" si="2"/>
        <v>5.5410000000000004</v>
      </c>
      <c r="K105" s="71">
        <v>10.926</v>
      </c>
      <c r="L105" s="71">
        <v>65.897999999999996</v>
      </c>
    </row>
    <row r="106" spans="1:12" x14ac:dyDescent="0.35">
      <c r="A106" s="11" t="s">
        <v>12</v>
      </c>
      <c r="B106" s="11">
        <v>2022</v>
      </c>
      <c r="C106" s="24">
        <v>44847</v>
      </c>
      <c r="D106" s="11" t="s">
        <v>13</v>
      </c>
      <c r="E106" s="1" t="s">
        <v>48</v>
      </c>
      <c r="F106" s="1" t="s">
        <v>49</v>
      </c>
      <c r="G106" s="12" t="e">
        <f>(C106-VLOOKUP(E106,Riders!$A$2:$C$213,2,FALSE))/365</f>
        <v>#N/A</v>
      </c>
      <c r="H106" s="1">
        <v>22</v>
      </c>
      <c r="I106" s="71">
        <v>5.3860000000000001</v>
      </c>
      <c r="J106" s="71">
        <f t="shared" si="2"/>
        <v>5.5539999999999994</v>
      </c>
      <c r="K106" s="71">
        <v>10.94</v>
      </c>
      <c r="L106" s="71">
        <v>65.813999999999993</v>
      </c>
    </row>
    <row r="107" spans="1:12" x14ac:dyDescent="0.35">
      <c r="A107" s="11" t="s">
        <v>12</v>
      </c>
      <c r="B107" s="11">
        <v>2022</v>
      </c>
      <c r="C107" s="24">
        <v>44847</v>
      </c>
      <c r="D107" s="11" t="s">
        <v>13</v>
      </c>
      <c r="E107" s="1" t="s">
        <v>50</v>
      </c>
      <c r="F107" s="1" t="s">
        <v>51</v>
      </c>
      <c r="G107" s="12">
        <f>(C107-VLOOKUP(E107,Riders!$A$2:$C$213,2,FALSE))/365</f>
        <v>26.021917808219179</v>
      </c>
      <c r="H107" s="1">
        <v>23</v>
      </c>
      <c r="I107" s="71">
        <v>5.3949999999999996</v>
      </c>
      <c r="J107" s="71">
        <f t="shared" si="2"/>
        <v>5.58</v>
      </c>
      <c r="K107" s="71">
        <v>10.975</v>
      </c>
      <c r="L107" s="71">
        <v>65.603999999999999</v>
      </c>
    </row>
    <row r="108" spans="1:12" x14ac:dyDescent="0.35">
      <c r="A108" s="11" t="s">
        <v>12</v>
      </c>
      <c r="B108" s="11">
        <v>2022</v>
      </c>
      <c r="C108" s="24">
        <v>44847</v>
      </c>
      <c r="D108" s="11" t="s">
        <v>13</v>
      </c>
      <c r="E108" s="1" t="s">
        <v>52</v>
      </c>
      <c r="F108" s="1" t="s">
        <v>53</v>
      </c>
      <c r="G108" s="12">
        <f>(C108-VLOOKUP(E108,Riders!$A$2:$C$213,2,FALSE))/365</f>
        <v>25.594520547945205</v>
      </c>
      <c r="H108" s="1">
        <v>24</v>
      </c>
      <c r="I108" s="71">
        <v>5.3680000000000003</v>
      </c>
      <c r="J108" s="71">
        <f t="shared" si="2"/>
        <v>5.6419999999999995</v>
      </c>
      <c r="K108" s="71">
        <v>11.01</v>
      </c>
      <c r="L108" s="71">
        <v>65.394999999999996</v>
      </c>
    </row>
    <row r="109" spans="1:12" x14ac:dyDescent="0.35">
      <c r="A109" s="11" t="s">
        <v>12</v>
      </c>
      <c r="B109" s="11">
        <v>2022</v>
      </c>
      <c r="C109" s="24">
        <v>44847</v>
      </c>
      <c r="D109" s="11" t="s">
        <v>13</v>
      </c>
      <c r="E109" s="1" t="s">
        <v>54</v>
      </c>
      <c r="F109" s="1" t="s">
        <v>44</v>
      </c>
      <c r="G109" s="12">
        <f>(C109-VLOOKUP(E109,Riders!$A$2:$C$213,2,FALSE))/365</f>
        <v>25.306849315068494</v>
      </c>
      <c r="H109" s="1">
        <v>25</v>
      </c>
      <c r="I109" s="71">
        <v>5.45</v>
      </c>
      <c r="J109" s="71">
        <f t="shared" si="2"/>
        <v>5.6149999999999993</v>
      </c>
      <c r="K109" s="71">
        <v>11.065</v>
      </c>
      <c r="L109" s="71">
        <v>65.069999999999993</v>
      </c>
    </row>
    <row r="110" spans="1:12" x14ac:dyDescent="0.35">
      <c r="A110" s="11" t="s">
        <v>12</v>
      </c>
      <c r="B110" s="11">
        <v>2022</v>
      </c>
      <c r="C110" s="24">
        <v>44847</v>
      </c>
      <c r="D110" s="11" t="s">
        <v>13</v>
      </c>
      <c r="E110" s="1" t="s">
        <v>55</v>
      </c>
      <c r="F110" s="1" t="s">
        <v>56</v>
      </c>
      <c r="G110" s="12" t="e">
        <f>(C110-VLOOKUP(E110,Riders!$A$2:$C$213,2,FALSE))/365</f>
        <v>#N/A</v>
      </c>
      <c r="H110" s="1">
        <v>26</v>
      </c>
      <c r="I110" s="71">
        <v>5.4109999999999996</v>
      </c>
      <c r="J110" s="71">
        <f t="shared" si="2"/>
        <v>5.668000000000001</v>
      </c>
      <c r="K110" s="71">
        <v>11.079000000000001</v>
      </c>
      <c r="L110" s="71">
        <v>64.988</v>
      </c>
    </row>
    <row r="111" spans="1:12" x14ac:dyDescent="0.35">
      <c r="A111" s="11" t="s">
        <v>12</v>
      </c>
      <c r="B111" s="11">
        <v>2022</v>
      </c>
      <c r="C111" s="24">
        <v>44847</v>
      </c>
      <c r="D111" s="11" t="s">
        <v>13</v>
      </c>
      <c r="E111" s="1" t="s">
        <v>57</v>
      </c>
      <c r="F111" s="1" t="s">
        <v>47</v>
      </c>
      <c r="G111" s="12" t="e">
        <f>(C111-VLOOKUP(E111,Riders!$A$2:$C$213,2,FALSE))/365</f>
        <v>#N/A</v>
      </c>
      <c r="H111" s="1">
        <v>27</v>
      </c>
      <c r="I111" s="71">
        <v>5.47</v>
      </c>
      <c r="J111" s="71">
        <f t="shared" si="2"/>
        <v>5.6190000000000007</v>
      </c>
      <c r="K111" s="71">
        <v>11.089</v>
      </c>
      <c r="L111" s="71">
        <v>64.929000000000002</v>
      </c>
    </row>
    <row r="112" spans="1:12" x14ac:dyDescent="0.35">
      <c r="A112" s="11" t="s">
        <v>12</v>
      </c>
      <c r="B112" s="11">
        <v>2022</v>
      </c>
      <c r="C112" s="24">
        <v>44847</v>
      </c>
      <c r="D112" s="11" t="s">
        <v>13</v>
      </c>
      <c r="E112" s="1" t="s">
        <v>58</v>
      </c>
      <c r="F112" s="1" t="s">
        <v>59</v>
      </c>
      <c r="G112" s="12">
        <f>(C112-VLOOKUP(E112,Riders!$A$2:$C$213,2,FALSE))/365</f>
        <v>24.745205479452054</v>
      </c>
      <c r="H112" s="1">
        <v>28</v>
      </c>
      <c r="I112" s="71">
        <v>5.4619999999999997</v>
      </c>
      <c r="J112" s="71">
        <f t="shared" si="2"/>
        <v>5.6869999999999994</v>
      </c>
      <c r="K112" s="71">
        <v>11.148999999999999</v>
      </c>
      <c r="L112" s="71">
        <v>64.58</v>
      </c>
    </row>
    <row r="113" spans="1:12" x14ac:dyDescent="0.35">
      <c r="A113" s="11" t="s">
        <v>12</v>
      </c>
      <c r="B113" s="11">
        <v>2022</v>
      </c>
      <c r="C113" s="24">
        <v>44847</v>
      </c>
      <c r="D113" s="11" t="s">
        <v>13</v>
      </c>
      <c r="E113" s="1" t="s">
        <v>60</v>
      </c>
      <c r="F113" s="1" t="s">
        <v>61</v>
      </c>
      <c r="G113" s="12">
        <f>(C113-VLOOKUP(E113,Riders!$A$2:$C$213,2,FALSE))/365</f>
        <v>34.243835616438353</v>
      </c>
      <c r="H113" s="1">
        <v>29</v>
      </c>
      <c r="I113" s="71">
        <v>5.4749999999999996</v>
      </c>
      <c r="J113" s="71">
        <f t="shared" si="2"/>
        <v>5.6780000000000008</v>
      </c>
      <c r="K113" s="71">
        <v>11.153</v>
      </c>
      <c r="L113" s="71">
        <v>64.557000000000002</v>
      </c>
    </row>
    <row r="114" spans="1:12" x14ac:dyDescent="0.35">
      <c r="A114" s="11" t="s">
        <v>12</v>
      </c>
      <c r="B114" s="11">
        <v>2022</v>
      </c>
      <c r="C114" s="24">
        <v>44847</v>
      </c>
      <c r="D114" s="11" t="s">
        <v>13</v>
      </c>
      <c r="E114" s="1" t="s">
        <v>62</v>
      </c>
      <c r="F114" s="1" t="s">
        <v>63</v>
      </c>
      <c r="G114" s="12" t="e">
        <f>(C114-VLOOKUP(E114,Riders!$A$2:$C$213,2,FALSE))/365</f>
        <v>#N/A</v>
      </c>
      <c r="H114" s="1">
        <v>30</v>
      </c>
      <c r="I114" s="71">
        <v>5.4939999999999998</v>
      </c>
      <c r="J114" s="71">
        <f t="shared" si="2"/>
        <v>5.7320000000000011</v>
      </c>
      <c r="K114" s="71">
        <v>11.226000000000001</v>
      </c>
      <c r="L114" s="71">
        <v>64.137</v>
      </c>
    </row>
    <row r="115" spans="1:12" x14ac:dyDescent="0.35">
      <c r="A115" s="11" t="s">
        <v>12</v>
      </c>
      <c r="B115" s="11">
        <v>2022</v>
      </c>
      <c r="C115" s="24">
        <v>44847</v>
      </c>
      <c r="D115" s="11" t="s">
        <v>13</v>
      </c>
      <c r="E115" s="1" t="s">
        <v>64</v>
      </c>
      <c r="F115" s="1" t="s">
        <v>65</v>
      </c>
      <c r="G115" s="12" t="e">
        <f>(C115-VLOOKUP(E115,Riders!$A$2:$C$213,2,FALSE))/365</f>
        <v>#N/A</v>
      </c>
      <c r="H115" s="1">
        <v>31</v>
      </c>
      <c r="I115" s="71">
        <v>5.5579999999999998</v>
      </c>
      <c r="J115" s="71">
        <f t="shared" si="2"/>
        <v>5.7870000000000008</v>
      </c>
      <c r="K115" s="71">
        <v>11.345000000000001</v>
      </c>
      <c r="L115" s="71">
        <v>63.463999999999999</v>
      </c>
    </row>
    <row r="116" spans="1:12" x14ac:dyDescent="0.35">
      <c r="A116" s="11" t="s">
        <v>12</v>
      </c>
      <c r="B116" s="11">
        <v>2022</v>
      </c>
      <c r="C116" s="24">
        <v>44847</v>
      </c>
      <c r="D116" s="11" t="s">
        <v>13</v>
      </c>
      <c r="E116" s="1" t="s">
        <v>66</v>
      </c>
      <c r="F116" s="1" t="s">
        <v>67</v>
      </c>
      <c r="G116" s="12" t="e">
        <f>(C116-VLOOKUP(E116,Riders!$A$2:$C$213,2,FALSE))/365</f>
        <v>#N/A</v>
      </c>
      <c r="H116" s="1">
        <v>32</v>
      </c>
      <c r="I116" s="71">
        <v>5.5839999999999996</v>
      </c>
      <c r="J116" s="71">
        <f t="shared" si="2"/>
        <v>5.8010000000000002</v>
      </c>
      <c r="K116" s="71">
        <v>11.385</v>
      </c>
      <c r="L116" s="71">
        <v>63.241</v>
      </c>
    </row>
    <row r="117" spans="1:12" x14ac:dyDescent="0.35">
      <c r="A117" s="11" t="s">
        <v>12</v>
      </c>
      <c r="B117" s="11">
        <v>2022</v>
      </c>
      <c r="C117" s="24">
        <v>44847</v>
      </c>
      <c r="D117" s="11" t="s">
        <v>13</v>
      </c>
      <c r="E117" s="1" t="s">
        <v>68</v>
      </c>
      <c r="F117" s="1" t="s">
        <v>67</v>
      </c>
      <c r="G117" s="12" t="e">
        <f>(C117-VLOOKUP(E117,Riders!$A$2:$C$213,2,FALSE))/365</f>
        <v>#N/A</v>
      </c>
      <c r="H117" s="1">
        <v>33</v>
      </c>
      <c r="I117" s="71">
        <v>5.7130000000000001</v>
      </c>
      <c r="J117" s="71">
        <f t="shared" si="2"/>
        <v>5.851</v>
      </c>
      <c r="K117" s="71">
        <v>11.564</v>
      </c>
      <c r="L117" s="71">
        <v>62.262</v>
      </c>
    </row>
    <row r="118" spans="1:12" x14ac:dyDescent="0.35">
      <c r="A118" s="11" t="s">
        <v>12</v>
      </c>
      <c r="B118" s="11">
        <v>2022</v>
      </c>
      <c r="C118" s="24">
        <v>44847</v>
      </c>
      <c r="D118" s="11" t="s">
        <v>13</v>
      </c>
      <c r="E118" s="1" t="s">
        <v>69</v>
      </c>
      <c r="F118" s="1" t="s">
        <v>70</v>
      </c>
      <c r="G118" s="12" t="e">
        <f>(C118-VLOOKUP(E118,Riders!$A$2:$C$213,2,FALSE))/365</f>
        <v>#N/A</v>
      </c>
      <c r="H118" s="1">
        <v>34</v>
      </c>
      <c r="I118" s="71">
        <v>6.4779999999999998</v>
      </c>
      <c r="J118" s="71">
        <f t="shared" si="2"/>
        <v>6.4909999999999997</v>
      </c>
      <c r="K118" s="71">
        <v>12.968999999999999</v>
      </c>
      <c r="L118" s="71">
        <v>55.517000000000003</v>
      </c>
    </row>
    <row r="119" spans="1:12" x14ac:dyDescent="0.35">
      <c r="A119" s="4" t="s">
        <v>71</v>
      </c>
      <c r="B119" s="4">
        <v>2022</v>
      </c>
      <c r="C119" s="5">
        <v>44750</v>
      </c>
      <c r="D119" s="4" t="s">
        <v>72</v>
      </c>
      <c r="E119" s="4" t="s">
        <v>16</v>
      </c>
      <c r="F119" s="4" t="s">
        <v>17</v>
      </c>
      <c r="G119" s="14">
        <f>(C119-VLOOKUP(E119,Riders!$A$2:$C$213,2,FALSE))/365</f>
        <v>23.213698630136985</v>
      </c>
      <c r="H119" s="4">
        <v>1</v>
      </c>
      <c r="I119">
        <v>5.3019999999999996</v>
      </c>
      <c r="J119">
        <v>5.2640000000000002</v>
      </c>
      <c r="K119">
        <f t="shared" ref="K119:K144" si="3">I119+J119</f>
        <v>10.565999999999999</v>
      </c>
      <c r="L119">
        <v>68.143000000000001</v>
      </c>
    </row>
    <row r="120" spans="1:12" x14ac:dyDescent="0.35">
      <c r="A120" s="4" t="s">
        <v>71</v>
      </c>
      <c r="B120" s="4">
        <v>2022</v>
      </c>
      <c r="C120" s="5">
        <v>44750</v>
      </c>
      <c r="D120" s="4" t="s">
        <v>72</v>
      </c>
      <c r="E120" s="4" t="s">
        <v>20</v>
      </c>
      <c r="F120" s="4" t="s">
        <v>21</v>
      </c>
      <c r="G120" s="14">
        <f>(C120-VLOOKUP(E120,Riders!$A$2:$C$213,2,FALSE))/365</f>
        <v>26.923287671232877</v>
      </c>
      <c r="H120" s="4">
        <v>2</v>
      </c>
      <c r="I120">
        <v>5.2640000000000002</v>
      </c>
      <c r="J120">
        <v>5.3929999999999998</v>
      </c>
      <c r="K120">
        <f t="shared" si="3"/>
        <v>10.657</v>
      </c>
      <c r="L120">
        <v>67.561000000000007</v>
      </c>
    </row>
    <row r="121" spans="1:12" x14ac:dyDescent="0.35">
      <c r="A121" s="4" t="s">
        <v>71</v>
      </c>
      <c r="B121" s="4">
        <v>2022</v>
      </c>
      <c r="C121" s="5">
        <v>44750</v>
      </c>
      <c r="D121" s="4" t="s">
        <v>72</v>
      </c>
      <c r="E121" s="4" t="s">
        <v>73</v>
      </c>
      <c r="F121" s="4" t="s">
        <v>74</v>
      </c>
      <c r="G121" s="14">
        <f>(C121-VLOOKUP(E121,Riders!$A$2:$C$213,2,FALSE))/365</f>
        <v>122.60273972602739</v>
      </c>
      <c r="H121" s="4">
        <v>3</v>
      </c>
      <c r="I121">
        <v>5.2969999999999997</v>
      </c>
      <c r="J121">
        <v>5.4</v>
      </c>
      <c r="K121">
        <f t="shared" si="3"/>
        <v>10.696999999999999</v>
      </c>
      <c r="L121">
        <v>67.308999999999997</v>
      </c>
    </row>
    <row r="122" spans="1:12" x14ac:dyDescent="0.35">
      <c r="A122" s="4" t="s">
        <v>71</v>
      </c>
      <c r="B122" s="4">
        <v>2022</v>
      </c>
      <c r="C122" s="5">
        <v>44750</v>
      </c>
      <c r="D122" s="4" t="s">
        <v>72</v>
      </c>
      <c r="E122" s="4" t="s">
        <v>37</v>
      </c>
      <c r="F122" s="4" t="s">
        <v>38</v>
      </c>
      <c r="G122" s="14" t="e">
        <f>(C122-VLOOKUP(E122,Riders!$A$2:$C$213,2,FALSE))/365</f>
        <v>#N/A</v>
      </c>
      <c r="H122" s="4">
        <v>4</v>
      </c>
      <c r="I122">
        <v>5.3170000000000002</v>
      </c>
      <c r="J122">
        <v>5.4089999999999998</v>
      </c>
      <c r="K122">
        <f t="shared" si="3"/>
        <v>10.725999999999999</v>
      </c>
      <c r="L122">
        <v>67.126999999999995</v>
      </c>
    </row>
    <row r="123" spans="1:12" x14ac:dyDescent="0.35">
      <c r="A123" s="4" t="s">
        <v>71</v>
      </c>
      <c r="B123" s="4">
        <v>2022</v>
      </c>
      <c r="C123" s="5">
        <v>44750</v>
      </c>
      <c r="D123" s="4" t="s">
        <v>72</v>
      </c>
      <c r="E123" s="4" t="s">
        <v>28</v>
      </c>
      <c r="F123" s="4" t="s">
        <v>29</v>
      </c>
      <c r="G123" s="14">
        <f>(C123-VLOOKUP(E123,Riders!$A$2:$C$213,2,FALSE))/365</f>
        <v>22.534246575342465</v>
      </c>
      <c r="H123" s="4">
        <v>5</v>
      </c>
      <c r="I123">
        <v>5.2960000000000003</v>
      </c>
      <c r="J123">
        <v>5.4359999999999999</v>
      </c>
      <c r="K123">
        <f t="shared" si="3"/>
        <v>10.731999999999999</v>
      </c>
      <c r="L123">
        <v>67.088999999999999</v>
      </c>
    </row>
    <row r="124" spans="1:12" x14ac:dyDescent="0.35">
      <c r="A124" s="4" t="s">
        <v>71</v>
      </c>
      <c r="B124" s="4">
        <v>2022</v>
      </c>
      <c r="C124" s="5">
        <v>44750</v>
      </c>
      <c r="D124" s="4" t="s">
        <v>72</v>
      </c>
      <c r="E124" s="4" t="s">
        <v>75</v>
      </c>
      <c r="F124" s="4" t="s">
        <v>19</v>
      </c>
      <c r="G124" s="14">
        <f>(C124-VLOOKUP(E124,Riders!$A$2:$C$213,2,FALSE))/365</f>
        <v>24.126027397260273</v>
      </c>
      <c r="H124" s="4">
        <v>6</v>
      </c>
      <c r="I124">
        <v>5.3150000000000004</v>
      </c>
      <c r="J124">
        <v>5.4249999999999998</v>
      </c>
      <c r="K124">
        <f t="shared" si="3"/>
        <v>10.74</v>
      </c>
      <c r="L124">
        <v>67.039000000000001</v>
      </c>
    </row>
    <row r="125" spans="1:12" x14ac:dyDescent="0.35">
      <c r="A125" s="4" t="s">
        <v>71</v>
      </c>
      <c r="B125" s="4">
        <v>2022</v>
      </c>
      <c r="C125" s="5">
        <v>44750</v>
      </c>
      <c r="D125" s="4" t="s">
        <v>72</v>
      </c>
      <c r="E125" s="4" t="s">
        <v>76</v>
      </c>
      <c r="F125" s="4" t="s">
        <v>77</v>
      </c>
      <c r="G125" s="14">
        <f>(C125-VLOOKUP(E125,Riders!$A$2:$C$213,2,FALSE))/365</f>
        <v>122.60273972602739</v>
      </c>
      <c r="H125" s="4">
        <v>7</v>
      </c>
      <c r="I125">
        <v>5.3310000000000004</v>
      </c>
      <c r="J125">
        <v>5.4260000000000002</v>
      </c>
      <c r="K125">
        <f t="shared" si="3"/>
        <v>10.757000000000001</v>
      </c>
      <c r="L125">
        <v>66.933000000000007</v>
      </c>
    </row>
    <row r="126" spans="1:12" x14ac:dyDescent="0.35">
      <c r="A126" s="4" t="s">
        <v>71</v>
      </c>
      <c r="B126" s="4">
        <v>2022</v>
      </c>
      <c r="C126" s="5">
        <v>44750</v>
      </c>
      <c r="D126" s="4" t="s">
        <v>72</v>
      </c>
      <c r="E126" s="4" t="s">
        <v>78</v>
      </c>
      <c r="F126" s="4" t="s">
        <v>19</v>
      </c>
      <c r="G126" s="14">
        <f>(C126-VLOOKUP(E126,Riders!$A$2:$C$213,2,FALSE))/365</f>
        <v>31.161643835616438</v>
      </c>
      <c r="H126" s="4">
        <v>8</v>
      </c>
      <c r="I126">
        <v>5.34</v>
      </c>
      <c r="J126">
        <v>5.4409999999999998</v>
      </c>
      <c r="K126">
        <f t="shared" si="3"/>
        <v>10.780999999999999</v>
      </c>
      <c r="L126">
        <v>66.784000000000006</v>
      </c>
    </row>
    <row r="127" spans="1:12" x14ac:dyDescent="0.35">
      <c r="A127" s="4" t="s">
        <v>71</v>
      </c>
      <c r="B127" s="4">
        <v>2022</v>
      </c>
      <c r="C127" s="5">
        <v>44750</v>
      </c>
      <c r="D127" s="4" t="s">
        <v>72</v>
      </c>
      <c r="E127" s="4" t="s">
        <v>32</v>
      </c>
      <c r="F127" s="4" t="s">
        <v>79</v>
      </c>
      <c r="G127" s="14" t="e">
        <f>(C127-VLOOKUP(E127,Riders!$A$2:$C$213,2,FALSE))/365</f>
        <v>#N/A</v>
      </c>
      <c r="H127" s="4">
        <v>9</v>
      </c>
      <c r="I127">
        <v>5.32</v>
      </c>
      <c r="J127">
        <v>5.4870000000000001</v>
      </c>
      <c r="K127">
        <f t="shared" si="3"/>
        <v>10.807</v>
      </c>
      <c r="L127">
        <v>66.623000000000005</v>
      </c>
    </row>
    <row r="128" spans="1:12" x14ac:dyDescent="0.35">
      <c r="A128" s="4" t="s">
        <v>71</v>
      </c>
      <c r="B128" s="4">
        <v>2022</v>
      </c>
      <c r="C128" s="5">
        <v>44750</v>
      </c>
      <c r="D128" s="4" t="s">
        <v>72</v>
      </c>
      <c r="E128" s="4" t="s">
        <v>41</v>
      </c>
      <c r="F128" s="4" t="s">
        <v>27</v>
      </c>
      <c r="G128" s="14">
        <f>(C128-VLOOKUP(E128,Riders!$A$2:$C$213,2,FALSE))/365</f>
        <v>26.728767123287671</v>
      </c>
      <c r="H128" s="4">
        <v>10</v>
      </c>
      <c r="I128">
        <v>5.3639999999999999</v>
      </c>
      <c r="J128">
        <v>5.4859999999999998</v>
      </c>
      <c r="K128">
        <f t="shared" si="3"/>
        <v>10.85</v>
      </c>
      <c r="L128">
        <v>66.358999999999995</v>
      </c>
    </row>
    <row r="129" spans="1:12" x14ac:dyDescent="0.35">
      <c r="A129" s="4" t="s">
        <v>71</v>
      </c>
      <c r="B129" s="4">
        <v>2022</v>
      </c>
      <c r="C129" s="5">
        <v>44750</v>
      </c>
      <c r="D129" s="4" t="s">
        <v>72</v>
      </c>
      <c r="E129" s="4" t="s">
        <v>43</v>
      </c>
      <c r="F129" s="4" t="s">
        <v>44</v>
      </c>
      <c r="G129" s="14">
        <f>(C129-VLOOKUP(E129,Riders!$A$2:$C$213,2,FALSE))/365</f>
        <v>29.635616438356163</v>
      </c>
      <c r="H129" s="4">
        <v>11</v>
      </c>
      <c r="I129">
        <v>5.3680000000000003</v>
      </c>
      <c r="J129">
        <v>5.51</v>
      </c>
      <c r="K129">
        <f t="shared" si="3"/>
        <v>10.878</v>
      </c>
      <c r="L129">
        <v>66.188999999999993</v>
      </c>
    </row>
    <row r="130" spans="1:12" x14ac:dyDescent="0.35">
      <c r="A130" s="4" t="s">
        <v>71</v>
      </c>
      <c r="B130" s="4">
        <v>2022</v>
      </c>
      <c r="C130" s="5">
        <v>44750</v>
      </c>
      <c r="D130" s="4" t="s">
        <v>72</v>
      </c>
      <c r="E130" s="4" t="s">
        <v>80</v>
      </c>
      <c r="F130" s="4" t="s">
        <v>65</v>
      </c>
      <c r="G130" s="14">
        <f>(C130-VLOOKUP(E130,Riders!$A$2:$C$213,2,FALSE))/365</f>
        <v>122.60273972602739</v>
      </c>
      <c r="H130" s="4">
        <v>12</v>
      </c>
      <c r="I130">
        <v>5.383</v>
      </c>
      <c r="J130">
        <v>5.548</v>
      </c>
      <c r="K130">
        <f t="shared" si="3"/>
        <v>10.931000000000001</v>
      </c>
      <c r="L130">
        <v>65.867999999999995</v>
      </c>
    </row>
    <row r="131" spans="1:12" x14ac:dyDescent="0.35">
      <c r="A131" s="4" t="s">
        <v>71</v>
      </c>
      <c r="B131" s="4">
        <v>2022</v>
      </c>
      <c r="C131" s="5">
        <v>44750</v>
      </c>
      <c r="D131" s="4" t="s">
        <v>72</v>
      </c>
      <c r="E131" s="4" t="s">
        <v>81</v>
      </c>
      <c r="F131" s="4" t="s">
        <v>17</v>
      </c>
      <c r="G131" s="14" t="e">
        <f>(C131-VLOOKUP(E131,Riders!$A$2:$C$213,2,FALSE))/365</f>
        <v>#N/A</v>
      </c>
      <c r="H131" s="4">
        <v>13</v>
      </c>
      <c r="I131">
        <v>5.431</v>
      </c>
      <c r="J131">
        <v>5.508</v>
      </c>
      <c r="K131">
        <f t="shared" si="3"/>
        <v>10.939</v>
      </c>
      <c r="L131">
        <v>65.819999999999993</v>
      </c>
    </row>
    <row r="132" spans="1:12" x14ac:dyDescent="0.35">
      <c r="A132" s="4" t="s">
        <v>71</v>
      </c>
      <c r="B132" s="4">
        <v>2022</v>
      </c>
      <c r="C132" s="5">
        <v>44750</v>
      </c>
      <c r="D132" s="4" t="s">
        <v>72</v>
      </c>
      <c r="E132" s="4" t="s">
        <v>62</v>
      </c>
      <c r="F132" s="4" t="s">
        <v>63</v>
      </c>
      <c r="G132" s="14" t="e">
        <f>(C132-VLOOKUP(E132,Riders!$A$2:$C$213,2,FALSE))/365</f>
        <v>#N/A</v>
      </c>
      <c r="H132" s="4">
        <v>14</v>
      </c>
      <c r="I132">
        <v>5.4290000000000003</v>
      </c>
      <c r="J132">
        <v>5.5229999999999997</v>
      </c>
      <c r="K132">
        <f t="shared" si="3"/>
        <v>10.952</v>
      </c>
      <c r="L132">
        <v>65.741</v>
      </c>
    </row>
    <row r="133" spans="1:12" x14ac:dyDescent="0.35">
      <c r="A133" s="4" t="s">
        <v>71</v>
      </c>
      <c r="B133" s="4">
        <v>2022</v>
      </c>
      <c r="C133" s="5">
        <v>44750</v>
      </c>
      <c r="D133" s="4" t="s">
        <v>72</v>
      </c>
      <c r="E133" s="4" t="s">
        <v>55</v>
      </c>
      <c r="F133" s="4" t="s">
        <v>56</v>
      </c>
      <c r="G133" s="14" t="e">
        <f>(C133-VLOOKUP(E133,Riders!$A$2:$C$213,2,FALSE))/365</f>
        <v>#N/A</v>
      </c>
      <c r="H133" s="4">
        <v>15</v>
      </c>
      <c r="I133">
        <v>5.4180000000000001</v>
      </c>
      <c r="J133">
        <v>5.6029999999999998</v>
      </c>
      <c r="K133">
        <f t="shared" si="3"/>
        <v>11.021000000000001</v>
      </c>
      <c r="L133">
        <v>65.33</v>
      </c>
    </row>
    <row r="134" spans="1:12" x14ac:dyDescent="0.35">
      <c r="A134" s="4" t="s">
        <v>71</v>
      </c>
      <c r="B134" s="4">
        <v>2022</v>
      </c>
      <c r="C134" s="5">
        <v>44750</v>
      </c>
      <c r="D134" s="4" t="s">
        <v>72</v>
      </c>
      <c r="E134" s="4" t="s">
        <v>54</v>
      </c>
      <c r="F134" s="4" t="s">
        <v>44</v>
      </c>
      <c r="G134" s="14">
        <f>(C134-VLOOKUP(E134,Riders!$A$2:$C$213,2,FALSE))/365</f>
        <v>25.041095890410958</v>
      </c>
      <c r="H134" s="4">
        <v>16</v>
      </c>
      <c r="I134">
        <v>5.577</v>
      </c>
      <c r="J134">
        <v>5.5860000000000003</v>
      </c>
      <c r="K134">
        <f t="shared" si="3"/>
        <v>11.163</v>
      </c>
      <c r="L134">
        <v>64.498999999999995</v>
      </c>
    </row>
    <row r="135" spans="1:12" x14ac:dyDescent="0.35">
      <c r="A135" s="4" t="s">
        <v>71</v>
      </c>
      <c r="B135" s="4">
        <v>2022</v>
      </c>
      <c r="C135" s="5">
        <v>44750</v>
      </c>
      <c r="D135" s="4" t="s">
        <v>72</v>
      </c>
      <c r="E135" s="4" t="s">
        <v>82</v>
      </c>
      <c r="F135" s="4" t="s">
        <v>38</v>
      </c>
      <c r="G135" s="14" t="e">
        <f>(C135-VLOOKUP(E135,Riders!$A$2:$C$213,2,FALSE))/365</f>
        <v>#N/A</v>
      </c>
      <c r="H135" s="4">
        <v>17</v>
      </c>
      <c r="I135">
        <v>5.62</v>
      </c>
      <c r="J135">
        <v>5.641</v>
      </c>
      <c r="K135">
        <f t="shared" si="3"/>
        <v>11.260999999999999</v>
      </c>
      <c r="L135">
        <v>63.936999999999998</v>
      </c>
    </row>
    <row r="136" spans="1:12" x14ac:dyDescent="0.35">
      <c r="A136" s="4" t="s">
        <v>71</v>
      </c>
      <c r="B136" s="4">
        <v>2022</v>
      </c>
      <c r="C136" s="5">
        <v>44750</v>
      </c>
      <c r="D136" s="4" t="s">
        <v>72</v>
      </c>
      <c r="E136" s="4" t="s">
        <v>83</v>
      </c>
      <c r="F136" s="4" t="s">
        <v>67</v>
      </c>
      <c r="G136" s="14" t="e">
        <f>(C136-VLOOKUP(E136,Riders!$A$2:$C$213,2,FALSE))/365</f>
        <v>#N/A</v>
      </c>
      <c r="H136" s="4">
        <v>18</v>
      </c>
      <c r="I136">
        <v>5.5780000000000003</v>
      </c>
      <c r="J136">
        <v>5.7169999999999996</v>
      </c>
      <c r="K136">
        <f t="shared" si="3"/>
        <v>11.295</v>
      </c>
      <c r="L136">
        <v>63.744999999999997</v>
      </c>
    </row>
    <row r="137" spans="1:12" x14ac:dyDescent="0.35">
      <c r="A137" s="4" t="s">
        <v>71</v>
      </c>
      <c r="B137" s="4">
        <v>2022</v>
      </c>
      <c r="C137" s="5">
        <v>44750</v>
      </c>
      <c r="D137" s="4" t="s">
        <v>72</v>
      </c>
      <c r="E137" s="4" t="s">
        <v>84</v>
      </c>
      <c r="F137" s="4" t="s">
        <v>85</v>
      </c>
      <c r="G137" s="14">
        <f>(C137-VLOOKUP(E137,Riders!$A$2:$C$213,2,FALSE))/365</f>
        <v>122.60273972602739</v>
      </c>
      <c r="H137" s="4">
        <v>19</v>
      </c>
      <c r="I137">
        <v>5.6269999999999998</v>
      </c>
      <c r="J137">
        <v>5.7519999999999998</v>
      </c>
      <c r="K137">
        <f t="shared" si="3"/>
        <v>11.379</v>
      </c>
      <c r="L137">
        <v>63.274000000000001</v>
      </c>
    </row>
    <row r="138" spans="1:12" x14ac:dyDescent="0.35">
      <c r="A138" s="4" t="s">
        <v>71</v>
      </c>
      <c r="B138" s="4">
        <v>2022</v>
      </c>
      <c r="C138" s="5">
        <v>44750</v>
      </c>
      <c r="D138" s="4" t="s">
        <v>72</v>
      </c>
      <c r="E138" s="4" t="s">
        <v>86</v>
      </c>
      <c r="F138" s="4" t="s">
        <v>21</v>
      </c>
      <c r="G138" s="14">
        <f>(C138-VLOOKUP(E138,Riders!$A$2:$C$213,2,FALSE))/365</f>
        <v>23.331506849315069</v>
      </c>
      <c r="H138" s="4">
        <v>20</v>
      </c>
      <c r="I138">
        <v>5.6139999999999999</v>
      </c>
      <c r="J138">
        <v>5.774</v>
      </c>
      <c r="K138">
        <f t="shared" si="3"/>
        <v>11.388</v>
      </c>
      <c r="L138">
        <v>63.223999999999997</v>
      </c>
    </row>
    <row r="139" spans="1:12" x14ac:dyDescent="0.35">
      <c r="A139" s="4" t="s">
        <v>71</v>
      </c>
      <c r="B139" s="4">
        <v>2022</v>
      </c>
      <c r="C139" s="5">
        <v>44750</v>
      </c>
      <c r="D139" s="4" t="s">
        <v>72</v>
      </c>
      <c r="E139" s="4" t="s">
        <v>60</v>
      </c>
      <c r="F139" s="4" t="s">
        <v>61</v>
      </c>
      <c r="G139" s="14">
        <f>(C139-VLOOKUP(E139,Riders!$A$2:$C$213,2,FALSE))/365</f>
        <v>33.978082191780821</v>
      </c>
      <c r="H139" s="4">
        <v>21</v>
      </c>
      <c r="I139">
        <v>5.641</v>
      </c>
      <c r="J139">
        <v>5.7679999999999998</v>
      </c>
      <c r="K139">
        <f t="shared" si="3"/>
        <v>11.408999999999999</v>
      </c>
      <c r="L139">
        <v>63.107999999999997</v>
      </c>
    </row>
    <row r="140" spans="1:12" x14ac:dyDescent="0.35">
      <c r="A140" s="4" t="s">
        <v>71</v>
      </c>
      <c r="B140" s="4">
        <v>2022</v>
      </c>
      <c r="C140" s="5">
        <v>44750</v>
      </c>
      <c r="D140" s="4" t="s">
        <v>72</v>
      </c>
      <c r="E140" s="4" t="s">
        <v>87</v>
      </c>
      <c r="F140" s="4" t="s">
        <v>88</v>
      </c>
      <c r="G140" s="14" t="e">
        <f>(C140-VLOOKUP(E140,Riders!$A$2:$C$213,2,FALSE))/365</f>
        <v>#N/A</v>
      </c>
      <c r="H140" s="4">
        <v>22</v>
      </c>
      <c r="I140" s="3">
        <v>5.7450000000000001</v>
      </c>
      <c r="J140" s="3">
        <v>5.9619999999999997</v>
      </c>
      <c r="K140" s="3">
        <f t="shared" si="3"/>
        <v>11.707000000000001</v>
      </c>
      <c r="L140" s="3">
        <v>61.502000000000002</v>
      </c>
    </row>
    <row r="141" spans="1:12" x14ac:dyDescent="0.35">
      <c r="A141" s="4" t="s">
        <v>71</v>
      </c>
      <c r="B141" s="4">
        <v>2022</v>
      </c>
      <c r="C141" s="5">
        <v>44750</v>
      </c>
      <c r="D141" s="4" t="s">
        <v>72</v>
      </c>
      <c r="E141" s="4" t="s">
        <v>89</v>
      </c>
      <c r="F141" s="4" t="s">
        <v>90</v>
      </c>
      <c r="G141" s="14" t="e">
        <f>(C141-VLOOKUP(E141,Riders!$A$2:$C$213,2,FALSE))/365</f>
        <v>#N/A</v>
      </c>
      <c r="H141" s="4">
        <v>23</v>
      </c>
      <c r="I141" s="3">
        <v>5.7590000000000003</v>
      </c>
      <c r="J141" s="3">
        <v>5.9669999999999996</v>
      </c>
      <c r="K141" s="3">
        <f t="shared" si="3"/>
        <v>11.725999999999999</v>
      </c>
      <c r="L141" s="3">
        <v>61.402000000000001</v>
      </c>
    </row>
    <row r="142" spans="1:12" x14ac:dyDescent="0.35">
      <c r="A142" s="4" t="s">
        <v>71</v>
      </c>
      <c r="B142" s="4">
        <v>2022</v>
      </c>
      <c r="C142" s="5">
        <v>44750</v>
      </c>
      <c r="D142" s="4" t="s">
        <v>72</v>
      </c>
      <c r="E142" s="4" t="s">
        <v>91</v>
      </c>
      <c r="F142" s="4" t="s">
        <v>92</v>
      </c>
      <c r="G142" s="14" t="e">
        <f>(C142-VLOOKUP(E142,Riders!$A$2:$C$213,2,FALSE))/365</f>
        <v>#N/A</v>
      </c>
      <c r="H142" s="4">
        <v>24</v>
      </c>
      <c r="I142" s="3">
        <v>5.8369999999999997</v>
      </c>
      <c r="J142" s="3">
        <v>5.9050000000000002</v>
      </c>
      <c r="K142" s="3">
        <f t="shared" si="3"/>
        <v>11.742000000000001</v>
      </c>
      <c r="L142" s="3">
        <v>61.317999999999998</v>
      </c>
    </row>
    <row r="143" spans="1:12" x14ac:dyDescent="0.35">
      <c r="A143" s="4" t="s">
        <v>71</v>
      </c>
      <c r="B143" s="4">
        <v>2022</v>
      </c>
      <c r="C143" s="5">
        <v>44750</v>
      </c>
      <c r="D143" s="4" t="s">
        <v>72</v>
      </c>
      <c r="E143" s="4" t="s">
        <v>93</v>
      </c>
      <c r="F143" s="4" t="s">
        <v>90</v>
      </c>
      <c r="G143" s="14" t="e">
        <f>(C143-VLOOKUP(E143,Riders!$A$2:$C$213,2,FALSE))/365</f>
        <v>#N/A</v>
      </c>
      <c r="H143" s="4">
        <v>25</v>
      </c>
      <c r="I143" s="3">
        <v>5.78</v>
      </c>
      <c r="J143" s="3">
        <v>6.03</v>
      </c>
      <c r="K143" s="3">
        <f t="shared" si="3"/>
        <v>11.81</v>
      </c>
      <c r="L143" s="3">
        <v>60.965000000000003</v>
      </c>
    </row>
    <row r="144" spans="1:12" x14ac:dyDescent="0.35">
      <c r="A144" s="4" t="s">
        <v>71</v>
      </c>
      <c r="B144" s="4">
        <v>2022</v>
      </c>
      <c r="C144" s="5">
        <v>44750</v>
      </c>
      <c r="D144" s="4" t="s">
        <v>72</v>
      </c>
      <c r="E144" s="4" t="s">
        <v>64</v>
      </c>
      <c r="F144" s="4" t="s">
        <v>65</v>
      </c>
      <c r="G144" s="14" t="e">
        <f>(C144-VLOOKUP(E144,Riders!$A$2:$C$213,2,FALSE))/365</f>
        <v>#N/A</v>
      </c>
      <c r="H144" s="4">
        <v>26</v>
      </c>
      <c r="I144" s="3">
        <v>5.7880000000000003</v>
      </c>
      <c r="J144" s="3">
        <v>6.12</v>
      </c>
      <c r="K144" s="3">
        <f t="shared" si="3"/>
        <v>11.908000000000001</v>
      </c>
      <c r="L144" s="3">
        <v>60.463999999999999</v>
      </c>
    </row>
    <row r="145" spans="1:12" x14ac:dyDescent="0.35">
      <c r="A145" s="1" t="s">
        <v>94</v>
      </c>
      <c r="B145" s="1">
        <v>2022</v>
      </c>
      <c r="C145" s="2">
        <v>44694</v>
      </c>
      <c r="D145" s="1" t="s">
        <v>72</v>
      </c>
      <c r="E145" s="1" t="s">
        <v>33</v>
      </c>
      <c r="F145" s="1" t="s">
        <v>27</v>
      </c>
      <c r="G145" s="12">
        <f>(C145-VLOOKUP(E145,Riders!$A$2:$C$2000,2,FALSE))/365</f>
        <v>28.479452054794521</v>
      </c>
      <c r="H145" s="1">
        <v>1</v>
      </c>
      <c r="I145" s="3">
        <v>5.1470000000000002</v>
      </c>
      <c r="J145" s="37">
        <v>5.227041841968763</v>
      </c>
      <c r="K145" s="37">
        <v>10.374041841968763</v>
      </c>
      <c r="L145" s="3">
        <v>69.403999999999996</v>
      </c>
    </row>
    <row r="146" spans="1:12" x14ac:dyDescent="0.35">
      <c r="A146" s="1" t="s">
        <v>94</v>
      </c>
      <c r="B146" s="1">
        <v>2022</v>
      </c>
      <c r="C146" s="2">
        <v>44694</v>
      </c>
      <c r="D146" s="1" t="s">
        <v>72</v>
      </c>
      <c r="E146" s="1" t="s">
        <v>23</v>
      </c>
      <c r="F146" s="1" t="s">
        <v>15</v>
      </c>
      <c r="G146" s="12">
        <f>(C146-VLOOKUP(E146,Riders!$A$2:$C$2000,2,FALSE))/365</f>
        <v>24.668493150684931</v>
      </c>
      <c r="H146" s="1">
        <v>2</v>
      </c>
      <c r="I146" s="3">
        <v>5.2469999999999999</v>
      </c>
      <c r="J146" s="37">
        <v>5.3129718400750932</v>
      </c>
      <c r="K146" s="37">
        <v>10.559971840075093</v>
      </c>
      <c r="L146" s="3">
        <v>68.182000000000002</v>
      </c>
    </row>
    <row r="147" spans="1:12" x14ac:dyDescent="0.35">
      <c r="A147" s="1" t="s">
        <v>94</v>
      </c>
      <c r="B147" s="1">
        <v>2022</v>
      </c>
      <c r="C147" s="2">
        <v>44694</v>
      </c>
      <c r="D147" s="1" t="s">
        <v>72</v>
      </c>
      <c r="E147" s="1" t="s">
        <v>26</v>
      </c>
      <c r="F147" s="1" t="s">
        <v>27</v>
      </c>
      <c r="G147" s="12">
        <f>(C147-VLOOKUP(E147,Riders!$A$2:$C$2000,2,FALSE))/365</f>
        <v>23.975342465753425</v>
      </c>
      <c r="H147" s="1">
        <v>3</v>
      </c>
      <c r="I147" s="3">
        <v>5.2590000000000003</v>
      </c>
      <c r="J147" s="37">
        <v>5.3409263894000745</v>
      </c>
      <c r="K147" s="37">
        <v>10.599926389400075</v>
      </c>
      <c r="L147" s="3">
        <v>67.924999999999997</v>
      </c>
    </row>
    <row r="148" spans="1:12" x14ac:dyDescent="0.35">
      <c r="A148" s="1" t="s">
        <v>94</v>
      </c>
      <c r="B148" s="1">
        <v>2022</v>
      </c>
      <c r="C148" s="2">
        <v>44694</v>
      </c>
      <c r="D148" s="1" t="s">
        <v>72</v>
      </c>
      <c r="E148" s="1" t="s">
        <v>14</v>
      </c>
      <c r="F148" s="1" t="s">
        <v>15</v>
      </c>
      <c r="G148" s="12">
        <f>(C148-VLOOKUP(E148,Riders!$A$2:$C$2000,2,FALSE))/365</f>
        <v>122.44931506849315</v>
      </c>
      <c r="H148" s="1">
        <v>4</v>
      </c>
      <c r="I148" s="3">
        <v>5.27</v>
      </c>
      <c r="J148" s="37">
        <v>5.3829362155444098</v>
      </c>
      <c r="K148" s="37">
        <v>10.652936215544409</v>
      </c>
      <c r="L148" s="3">
        <v>67.587000000000003</v>
      </c>
    </row>
    <row r="149" spans="1:12" x14ac:dyDescent="0.35">
      <c r="A149" s="1" t="s">
        <v>94</v>
      </c>
      <c r="B149" s="1">
        <v>2022</v>
      </c>
      <c r="C149" s="2">
        <v>44694</v>
      </c>
      <c r="D149" s="1" t="s">
        <v>72</v>
      </c>
      <c r="E149" s="1" t="s">
        <v>20</v>
      </c>
      <c r="F149" s="1" t="s">
        <v>21</v>
      </c>
      <c r="G149" s="12">
        <f>(C149-VLOOKUP(E149,Riders!$A$2:$C$2000,2,FALSE))/365</f>
        <v>26.769863013698629</v>
      </c>
      <c r="H149" s="1">
        <v>5</v>
      </c>
      <c r="I149" s="3">
        <v>5.29</v>
      </c>
      <c r="J149" s="37">
        <v>5.3920171208996619</v>
      </c>
      <c r="K149" s="37">
        <v>10.682017120899662</v>
      </c>
      <c r="L149" s="3">
        <v>67.403000000000006</v>
      </c>
    </row>
    <row r="150" spans="1:12" x14ac:dyDescent="0.35">
      <c r="A150" s="1" t="s">
        <v>94</v>
      </c>
      <c r="B150" s="1">
        <v>2022</v>
      </c>
      <c r="C150" s="2">
        <v>44694</v>
      </c>
      <c r="D150" s="1" t="s">
        <v>72</v>
      </c>
      <c r="E150" s="1" t="s">
        <v>95</v>
      </c>
      <c r="F150" s="1" t="s">
        <v>38</v>
      </c>
      <c r="G150" s="12">
        <f>(C150-VLOOKUP(E150,Riders!$A$2:$C$2000,2,FALSE))/365</f>
        <v>122.44931506849315</v>
      </c>
      <c r="H150" s="1">
        <v>6</v>
      </c>
      <c r="I150" s="3">
        <v>5.3419999999999996</v>
      </c>
      <c r="J150" s="37">
        <v>5.3879335340228307</v>
      </c>
      <c r="K150" s="37">
        <v>10.72993353402283</v>
      </c>
      <c r="L150" s="3">
        <v>67.102000000000004</v>
      </c>
    </row>
    <row r="151" spans="1:12" x14ac:dyDescent="0.35">
      <c r="A151" s="1" t="s">
        <v>94</v>
      </c>
      <c r="B151" s="1">
        <v>2022</v>
      </c>
      <c r="C151" s="2">
        <v>44694</v>
      </c>
      <c r="D151" s="1" t="s">
        <v>72</v>
      </c>
      <c r="E151" s="1" t="s">
        <v>73</v>
      </c>
      <c r="F151" s="1" t="s">
        <v>74</v>
      </c>
      <c r="G151" s="12">
        <f>(C151-VLOOKUP(E151,Riders!$A$2:$C$2000,2,FALSE))/365</f>
        <v>122.44931506849315</v>
      </c>
      <c r="H151" s="1">
        <v>7</v>
      </c>
      <c r="I151" s="3">
        <v>5.3170000000000002</v>
      </c>
      <c r="J151" s="37">
        <v>5.4390614888181794</v>
      </c>
      <c r="K151" s="37">
        <v>10.75606148881818</v>
      </c>
      <c r="L151" s="3">
        <v>66.938999999999993</v>
      </c>
    </row>
    <row r="152" spans="1:12" x14ac:dyDescent="0.35">
      <c r="A152" s="1" t="s">
        <v>94</v>
      </c>
      <c r="B152" s="1">
        <v>2022</v>
      </c>
      <c r="C152" s="2">
        <v>44694</v>
      </c>
      <c r="D152" s="1" t="s">
        <v>72</v>
      </c>
      <c r="E152" s="1" t="s">
        <v>76</v>
      </c>
      <c r="F152" s="1" t="s">
        <v>38</v>
      </c>
      <c r="G152" s="12">
        <f>(C152-VLOOKUP(E152,Riders!$A$2:$C$2000,2,FALSE))/365</f>
        <v>122.44931506849315</v>
      </c>
      <c r="H152" s="1">
        <v>8</v>
      </c>
      <c r="I152">
        <v>5.2859999999999996</v>
      </c>
      <c r="J152" s="44">
        <v>5.47006148881818</v>
      </c>
      <c r="K152" s="44">
        <v>10.75606148881818</v>
      </c>
      <c r="L152">
        <v>66.938999999999993</v>
      </c>
    </row>
    <row r="153" spans="1:12" x14ac:dyDescent="0.35">
      <c r="A153" s="1" t="s">
        <v>94</v>
      </c>
      <c r="B153" s="1">
        <v>2022</v>
      </c>
      <c r="C153" s="2">
        <v>44694</v>
      </c>
      <c r="D153" s="1" t="s">
        <v>72</v>
      </c>
      <c r="E153" s="1" t="s">
        <v>75</v>
      </c>
      <c r="F153" s="1" t="s">
        <v>19</v>
      </c>
      <c r="G153" s="12">
        <f>(C153-VLOOKUP(E153,Riders!$A$2:$C$2000,2,FALSE))/365</f>
        <v>23.972602739726028</v>
      </c>
      <c r="H153" s="1">
        <v>9</v>
      </c>
      <c r="I153">
        <v>5.3280000000000003</v>
      </c>
      <c r="J153" s="44">
        <v>5.4700023695616311</v>
      </c>
      <c r="K153" s="44">
        <v>10.798002369561631</v>
      </c>
      <c r="L153">
        <v>66.679000000000002</v>
      </c>
    </row>
    <row r="154" spans="1:12" x14ac:dyDescent="0.35">
      <c r="A154" s="1" t="s">
        <v>94</v>
      </c>
      <c r="B154" s="1">
        <v>2022</v>
      </c>
      <c r="C154" s="2">
        <v>44694</v>
      </c>
      <c r="D154" s="1" t="s">
        <v>72</v>
      </c>
      <c r="E154" s="1" t="s">
        <v>96</v>
      </c>
      <c r="F154" s="1" t="s">
        <v>19</v>
      </c>
      <c r="G154" s="12">
        <f>(C154-VLOOKUP(E154,Riders!$A$2:$C$2000,2,FALSE))/365</f>
        <v>22.687671232876713</v>
      </c>
      <c r="H154" s="1">
        <v>10</v>
      </c>
      <c r="I154">
        <v>5.34</v>
      </c>
      <c r="J154" s="44">
        <v>5.4680519987390603</v>
      </c>
      <c r="K154" s="44">
        <v>10.80805199873906</v>
      </c>
      <c r="L154">
        <v>66.617000000000004</v>
      </c>
    </row>
    <row r="155" spans="1:12" x14ac:dyDescent="0.35">
      <c r="A155" s="1" t="s">
        <v>94</v>
      </c>
      <c r="B155" s="1">
        <v>2022</v>
      </c>
      <c r="C155" s="2">
        <v>44694</v>
      </c>
      <c r="D155" s="1" t="s">
        <v>72</v>
      </c>
      <c r="E155" s="1" t="s">
        <v>39</v>
      </c>
      <c r="F155" s="1" t="s">
        <v>40</v>
      </c>
      <c r="G155" s="12">
        <f>(C155-VLOOKUP(E155,Riders!$A$2:$C$2000,2,FALSE))/365</f>
        <v>27.756164383561643</v>
      </c>
      <c r="H155" s="1">
        <v>11</v>
      </c>
      <c r="I155">
        <v>5.35</v>
      </c>
      <c r="J155" s="44">
        <v>5.4870083836300978</v>
      </c>
      <c r="K155" s="44">
        <v>10.837008383630097</v>
      </c>
      <c r="L155">
        <v>66.438999999999993</v>
      </c>
    </row>
    <row r="156" spans="1:12" x14ac:dyDescent="0.35">
      <c r="A156" s="1" t="s">
        <v>94</v>
      </c>
      <c r="B156" s="1">
        <v>2022</v>
      </c>
      <c r="C156" s="2">
        <v>44694</v>
      </c>
      <c r="D156" s="1" t="s">
        <v>72</v>
      </c>
      <c r="E156" s="1" t="s">
        <v>52</v>
      </c>
      <c r="F156" s="1" t="s">
        <v>53</v>
      </c>
      <c r="G156" s="12">
        <f>(C156-VLOOKUP(E156,Riders!$A$2:$C$2000,2,FALSE))/365</f>
        <v>25.175342465753424</v>
      </c>
      <c r="H156" s="1">
        <v>12</v>
      </c>
      <c r="I156">
        <v>5.359</v>
      </c>
      <c r="J156" s="44">
        <v>5.5149975533505522</v>
      </c>
      <c r="K156" s="44">
        <v>10.873997553350552</v>
      </c>
      <c r="L156">
        <v>66.212999999999994</v>
      </c>
    </row>
    <row r="157" spans="1:12" x14ac:dyDescent="0.35">
      <c r="A157" s="1" t="s">
        <v>94</v>
      </c>
      <c r="B157" s="1">
        <v>2022</v>
      </c>
      <c r="C157" s="2">
        <v>44694</v>
      </c>
      <c r="D157" s="1" t="s">
        <v>72</v>
      </c>
      <c r="E157" s="1" t="s">
        <v>97</v>
      </c>
      <c r="F157" s="1" t="s">
        <v>40</v>
      </c>
      <c r="G157" s="12">
        <f>(C157-VLOOKUP(E157,Riders!$A$2:$C$2000,2,FALSE))/365</f>
        <v>28.334246575342465</v>
      </c>
      <c r="H157" s="1">
        <v>13</v>
      </c>
      <c r="I157">
        <v>5.4130000000000003</v>
      </c>
      <c r="J157" s="44">
        <v>5.4749748366803779</v>
      </c>
      <c r="K157" s="44">
        <v>10.887974836680378</v>
      </c>
      <c r="L157">
        <v>66.128</v>
      </c>
    </row>
    <row r="158" spans="1:12" x14ac:dyDescent="0.35">
      <c r="A158" s="1" t="s">
        <v>94</v>
      </c>
      <c r="B158" s="1">
        <v>2022</v>
      </c>
      <c r="C158" s="2">
        <v>44694</v>
      </c>
      <c r="D158" s="1" t="s">
        <v>72</v>
      </c>
      <c r="E158" s="1" t="s">
        <v>43</v>
      </c>
      <c r="F158" s="1" t="s">
        <v>44</v>
      </c>
      <c r="G158" s="12">
        <f>(C158-VLOOKUP(E158,Riders!$A$2:$C$2000,2,FALSE))/365</f>
        <v>29.482191780821918</v>
      </c>
      <c r="H158" s="1">
        <v>14</v>
      </c>
      <c r="I158">
        <v>5.3680000000000003</v>
      </c>
      <c r="J158" s="44">
        <v>5.5510172884440401</v>
      </c>
      <c r="K158" s="44">
        <v>10.91901728844404</v>
      </c>
      <c r="L158">
        <v>65.94</v>
      </c>
    </row>
    <row r="159" spans="1:12" x14ac:dyDescent="0.35">
      <c r="A159" s="1" t="s">
        <v>94</v>
      </c>
      <c r="B159" s="1">
        <v>2022</v>
      </c>
      <c r="C159" s="2">
        <v>44694</v>
      </c>
      <c r="D159" s="1" t="s">
        <v>72</v>
      </c>
      <c r="E159" s="1" t="s">
        <v>35</v>
      </c>
      <c r="F159" s="1" t="s">
        <v>36</v>
      </c>
      <c r="G159" s="12">
        <f>(C159-VLOOKUP(E159,Riders!$A$2:$C$2000,2,FALSE))/365</f>
        <v>122.44931506849315</v>
      </c>
      <c r="H159" s="1">
        <v>15</v>
      </c>
      <c r="I159">
        <v>5.3979999999999997</v>
      </c>
      <c r="J159" s="44">
        <v>5.5230047324353855</v>
      </c>
      <c r="K159" s="44">
        <v>10.921004732435385</v>
      </c>
      <c r="L159">
        <v>65.927999999999997</v>
      </c>
    </row>
    <row r="160" spans="1:12" x14ac:dyDescent="0.35">
      <c r="A160" s="1" t="s">
        <v>94</v>
      </c>
      <c r="B160" s="1">
        <v>2022</v>
      </c>
      <c r="C160" s="2">
        <v>44694</v>
      </c>
      <c r="D160" s="1" t="s">
        <v>72</v>
      </c>
      <c r="E160" s="1" t="s">
        <v>42</v>
      </c>
      <c r="F160" s="1" t="s">
        <v>98</v>
      </c>
      <c r="G160" s="12">
        <f>(C160-VLOOKUP(E160,Riders!$A$2:$C$2000,2,FALSE))/365</f>
        <v>23.446575342465753</v>
      </c>
      <c r="H160" s="1">
        <v>16</v>
      </c>
      <c r="I160">
        <v>5.3769999999999998</v>
      </c>
      <c r="J160" s="44">
        <v>5.5509664875694389</v>
      </c>
      <c r="K160" s="44">
        <v>10.927966487569439</v>
      </c>
      <c r="L160">
        <v>65.885999999999996</v>
      </c>
    </row>
    <row r="161" spans="1:12" x14ac:dyDescent="0.35">
      <c r="A161" s="1" t="s">
        <v>94</v>
      </c>
      <c r="B161" s="1">
        <v>2022</v>
      </c>
      <c r="C161" s="2">
        <v>44694</v>
      </c>
      <c r="D161" s="1" t="s">
        <v>72</v>
      </c>
      <c r="E161" s="1" t="s">
        <v>99</v>
      </c>
      <c r="F161" s="1" t="s">
        <v>67</v>
      </c>
      <c r="G161" s="12">
        <f>(C161-VLOOKUP(E161,Riders!$A$2:$C$2000,2,FALSE))/365</f>
        <v>30.786301369863015</v>
      </c>
      <c r="H161" s="1">
        <v>17</v>
      </c>
      <c r="I161">
        <v>5.4</v>
      </c>
      <c r="J161" s="44">
        <v>5.5610729672537946</v>
      </c>
      <c r="K161" s="44">
        <v>10.961072967253795</v>
      </c>
      <c r="L161">
        <v>65.686999999999998</v>
      </c>
    </row>
    <row r="162" spans="1:12" x14ac:dyDescent="0.35">
      <c r="A162" s="1" t="s">
        <v>94</v>
      </c>
      <c r="B162" s="1">
        <v>2022</v>
      </c>
      <c r="C162" s="2">
        <v>44694</v>
      </c>
      <c r="D162" s="1" t="s">
        <v>72</v>
      </c>
      <c r="E162" s="1" t="s">
        <v>100</v>
      </c>
      <c r="F162" s="1" t="s">
        <v>47</v>
      </c>
      <c r="G162" s="12">
        <f>(C162-VLOOKUP(E162,Riders!$A$2:$C$2000,2,FALSE))/365</f>
        <v>25.241095890410961</v>
      </c>
      <c r="H162" s="1">
        <v>18</v>
      </c>
      <c r="I162">
        <v>5.4169999999999998</v>
      </c>
      <c r="J162" s="44">
        <v>5.580067448680353</v>
      </c>
      <c r="K162" s="44">
        <v>10.997067448680353</v>
      </c>
      <c r="L162">
        <v>65.471999999999994</v>
      </c>
    </row>
    <row r="163" spans="1:12" x14ac:dyDescent="0.35">
      <c r="A163" s="1" t="s">
        <v>94</v>
      </c>
      <c r="B163" s="1">
        <v>2022</v>
      </c>
      <c r="C163" s="2">
        <v>44694</v>
      </c>
      <c r="D163" s="1" t="s">
        <v>72</v>
      </c>
      <c r="E163" s="1" t="s">
        <v>101</v>
      </c>
      <c r="F163" s="1" t="s">
        <v>47</v>
      </c>
      <c r="G163" s="12">
        <f>(C163-VLOOKUP(E163,Riders!$A$2:$C$2000,2,FALSE))/365</f>
        <v>28.24931506849315</v>
      </c>
      <c r="H163" s="1">
        <v>19</v>
      </c>
      <c r="I163" s="3">
        <v>5.4180000000000001</v>
      </c>
      <c r="J163" s="37">
        <v>5.5829320234075395</v>
      </c>
      <c r="K163" s="37">
        <v>11.00093202340754</v>
      </c>
      <c r="L163" s="3">
        <v>65.448999999999998</v>
      </c>
    </row>
    <row r="164" spans="1:12" x14ac:dyDescent="0.35">
      <c r="A164" s="1" t="s">
        <v>94</v>
      </c>
      <c r="B164" s="1">
        <v>2022</v>
      </c>
      <c r="C164" s="2">
        <v>44694</v>
      </c>
      <c r="D164" s="1" t="s">
        <v>72</v>
      </c>
      <c r="E164" s="1" t="s">
        <v>45</v>
      </c>
      <c r="F164" s="1" t="s">
        <v>98</v>
      </c>
      <c r="G164" s="12">
        <f>(C164-VLOOKUP(E164,Riders!$A$2:$C$2000,2,FALSE))/365</f>
        <v>31.221917808219178</v>
      </c>
      <c r="H164" s="1">
        <v>20</v>
      </c>
      <c r="I164" s="3">
        <v>5.4459999999999997</v>
      </c>
      <c r="J164" s="37">
        <v>5.5660367679672103</v>
      </c>
      <c r="K164" s="37">
        <v>11.01203676796721</v>
      </c>
      <c r="L164" s="3">
        <v>65.382999999999996</v>
      </c>
    </row>
    <row r="165" spans="1:12" x14ac:dyDescent="0.35">
      <c r="A165" s="1" t="s">
        <v>94</v>
      </c>
      <c r="B165" s="1">
        <v>2022</v>
      </c>
      <c r="C165" s="2">
        <v>44694</v>
      </c>
      <c r="D165" s="1" t="s">
        <v>72</v>
      </c>
      <c r="E165" s="1" t="s">
        <v>50</v>
      </c>
      <c r="F165" s="1" t="s">
        <v>51</v>
      </c>
      <c r="G165" s="12">
        <f>(C165-VLOOKUP(E165,Riders!$A$2:$C$2000,2,FALSE))/365</f>
        <v>25.602739726027398</v>
      </c>
      <c r="H165" s="1">
        <v>21</v>
      </c>
      <c r="I165" s="3">
        <v>5.4550000000000001</v>
      </c>
      <c r="J165" s="37">
        <v>5.5710336906584992</v>
      </c>
      <c r="K165" s="37">
        <v>11.026033690658499</v>
      </c>
      <c r="L165" s="3">
        <v>65.3</v>
      </c>
    </row>
    <row r="166" spans="1:12" x14ac:dyDescent="0.35">
      <c r="A166" s="1" t="s">
        <v>94</v>
      </c>
      <c r="B166" s="1">
        <v>2022</v>
      </c>
      <c r="C166" s="2">
        <v>44694</v>
      </c>
      <c r="D166" s="1" t="s">
        <v>72</v>
      </c>
      <c r="E166" s="1" t="s">
        <v>55</v>
      </c>
      <c r="F166" s="1" t="s">
        <v>56</v>
      </c>
      <c r="G166" s="12">
        <f>(C166-VLOOKUP(E166,Riders!$A$2:$C$2000,2,FALSE))/365</f>
        <v>33.032876712328765</v>
      </c>
      <c r="H166" s="1">
        <v>22</v>
      </c>
      <c r="I166" s="3">
        <v>5.468</v>
      </c>
      <c r="J166" s="37">
        <v>5.6340307464573733</v>
      </c>
      <c r="K166" s="37">
        <v>11.102030746457373</v>
      </c>
      <c r="L166" s="3">
        <v>64.852999999999994</v>
      </c>
    </row>
    <row r="167" spans="1:12" x14ac:dyDescent="0.35">
      <c r="A167" s="1" t="s">
        <v>94</v>
      </c>
      <c r="B167" s="1">
        <v>2022</v>
      </c>
      <c r="C167" s="2">
        <v>44694</v>
      </c>
      <c r="D167" s="1" t="s">
        <v>72</v>
      </c>
      <c r="E167" s="1" t="s">
        <v>102</v>
      </c>
      <c r="F167" s="1" t="s">
        <v>25</v>
      </c>
      <c r="G167" s="12">
        <f>(C167-VLOOKUP(E167,Riders!$A$2:$C$2000,2,FALSE))/365</f>
        <v>22.616438356164384</v>
      </c>
      <c r="H167" s="1">
        <v>23</v>
      </c>
      <c r="I167" s="3">
        <v>5.5149999999999997</v>
      </c>
      <c r="J167" s="37">
        <v>5.6029740580605312</v>
      </c>
      <c r="K167" s="37">
        <v>11.117974058060531</v>
      </c>
      <c r="L167" s="3">
        <v>64.760000000000005</v>
      </c>
    </row>
    <row r="168" spans="1:12" x14ac:dyDescent="0.35">
      <c r="A168" s="1" t="s">
        <v>94</v>
      </c>
      <c r="B168" s="1">
        <v>2022</v>
      </c>
      <c r="C168" s="2">
        <v>44694</v>
      </c>
      <c r="D168" s="1" t="s">
        <v>72</v>
      </c>
      <c r="E168" s="1" t="s">
        <v>48</v>
      </c>
      <c r="F168" s="1" t="s">
        <v>49</v>
      </c>
      <c r="G168" s="12" t="e">
        <f>(C168-VLOOKUP(E168,Riders!$A$2:$C$2000,2,FALSE))/365</f>
        <v>#N/A</v>
      </c>
      <c r="H168" s="1">
        <v>24</v>
      </c>
      <c r="I168" s="3">
        <v>5.5259999999999998</v>
      </c>
      <c r="J168" s="37">
        <v>5.6400799305221696</v>
      </c>
      <c r="K168" s="37">
        <v>11.166079930522169</v>
      </c>
      <c r="L168" s="3">
        <v>64.480999999999995</v>
      </c>
    </row>
    <row r="169" spans="1:12" x14ac:dyDescent="0.35">
      <c r="A169" s="1" t="s">
        <v>94</v>
      </c>
      <c r="B169" s="1">
        <v>2022</v>
      </c>
      <c r="C169" s="2">
        <v>44694</v>
      </c>
      <c r="D169" s="1" t="s">
        <v>72</v>
      </c>
      <c r="E169" s="1" t="s">
        <v>66</v>
      </c>
      <c r="F169" s="1" t="s">
        <v>67</v>
      </c>
      <c r="G169" s="12">
        <f>(C169-VLOOKUP(E169,Riders!$A$2:$C$2000,2,FALSE))/365</f>
        <v>19.536986301369861</v>
      </c>
      <c r="H169" s="1">
        <v>25</v>
      </c>
      <c r="I169" s="3">
        <v>5.673</v>
      </c>
      <c r="J169" s="37">
        <v>5.8429463868718212</v>
      </c>
      <c r="K169" s="37">
        <v>11.515946386871821</v>
      </c>
      <c r="L169" s="3">
        <v>62.521999999999998</v>
      </c>
    </row>
    <row r="170" spans="1:12" x14ac:dyDescent="0.35">
      <c r="A170" s="1" t="s">
        <v>94</v>
      </c>
      <c r="B170" s="1">
        <v>2022</v>
      </c>
      <c r="C170" s="2">
        <v>44694</v>
      </c>
      <c r="D170" s="1" t="s">
        <v>72</v>
      </c>
      <c r="E170" s="1" t="s">
        <v>54</v>
      </c>
      <c r="F170" s="1" t="s">
        <v>44</v>
      </c>
      <c r="G170" s="12">
        <f>(C170-VLOOKUP(E170,Riders!$A$2:$C$2000,2,FALSE))/365</f>
        <v>24.887671232876713</v>
      </c>
      <c r="H170" s="1">
        <v>26</v>
      </c>
      <c r="I170" s="3">
        <v>5.7290000000000001</v>
      </c>
      <c r="J170" s="37">
        <v>5.8300232625343158</v>
      </c>
      <c r="K170" s="37">
        <v>11.559023262534316</v>
      </c>
      <c r="L170" s="3">
        <v>62.289000000000001</v>
      </c>
    </row>
    <row r="171" spans="1:12" x14ac:dyDescent="0.35">
      <c r="A171" s="1" t="s">
        <v>94</v>
      </c>
      <c r="B171" s="1">
        <v>2022</v>
      </c>
      <c r="C171" s="2">
        <v>44694</v>
      </c>
      <c r="D171" s="1" t="s">
        <v>72</v>
      </c>
      <c r="E171" s="1" t="s">
        <v>84</v>
      </c>
      <c r="F171" s="1" t="s">
        <v>85</v>
      </c>
      <c r="G171" s="12">
        <f>(C171-VLOOKUP(E171,Riders!$A$2:$C$2000,2,FALSE))/365</f>
        <v>122.44931506849315</v>
      </c>
      <c r="H171" s="1">
        <v>27</v>
      </c>
      <c r="I171" s="3">
        <v>5.7350000000000003</v>
      </c>
      <c r="J171" s="37">
        <v>5.9409912430065672</v>
      </c>
      <c r="K171" s="37">
        <v>11.675991243006568</v>
      </c>
      <c r="L171" s="3">
        <v>61.664999999999999</v>
      </c>
    </row>
    <row r="172" spans="1:12" x14ac:dyDescent="0.35">
      <c r="A172" s="4" t="s">
        <v>103</v>
      </c>
      <c r="B172" s="4">
        <v>2022</v>
      </c>
      <c r="C172" s="5">
        <v>44673</v>
      </c>
      <c r="D172" s="4" t="s">
        <v>72</v>
      </c>
      <c r="E172" s="4" t="s">
        <v>33</v>
      </c>
      <c r="F172" s="4" t="s">
        <v>27</v>
      </c>
      <c r="G172" s="14">
        <f>(C172-VLOOKUP(E172,Riders!$A$2:$C$2000,2,FALSE))/365</f>
        <v>28.421917808219177</v>
      </c>
      <c r="H172" s="4">
        <v>1</v>
      </c>
      <c r="I172" s="3">
        <v>5.1340000000000003</v>
      </c>
      <c r="J172" s="37">
        <f t="shared" ref="J172:J203" si="4">K172-I172</f>
        <v>5.2470718456680654</v>
      </c>
      <c r="K172" s="37">
        <v>10.381071845668066</v>
      </c>
      <c r="L172" s="3">
        <v>69.356999999999999</v>
      </c>
    </row>
    <row r="173" spans="1:12" x14ac:dyDescent="0.35">
      <c r="A173" s="4" t="s">
        <v>103</v>
      </c>
      <c r="B173" s="4">
        <v>2022</v>
      </c>
      <c r="C173" s="5">
        <v>44673</v>
      </c>
      <c r="D173" s="4" t="s">
        <v>72</v>
      </c>
      <c r="E173" s="4" t="s">
        <v>16</v>
      </c>
      <c r="F173" s="4" t="s">
        <v>17</v>
      </c>
      <c r="G173" s="14">
        <f>(C173-VLOOKUP(E173,Riders!$A$2:$C$2000,2,FALSE))/365</f>
        <v>23.002739726027396</v>
      </c>
      <c r="H173" s="4">
        <v>2</v>
      </c>
      <c r="I173" s="3">
        <v>5.2309999999999999</v>
      </c>
      <c r="J173" s="37">
        <f t="shared" si="4"/>
        <v>5.3050200184380341</v>
      </c>
      <c r="K173" s="37">
        <v>10.536020018438034</v>
      </c>
      <c r="L173" s="3">
        <v>68.337000000000003</v>
      </c>
    </row>
    <row r="174" spans="1:12" x14ac:dyDescent="0.35">
      <c r="A174" s="4" t="s">
        <v>103</v>
      </c>
      <c r="B174" s="4">
        <v>2022</v>
      </c>
      <c r="C174" s="5">
        <v>44673</v>
      </c>
      <c r="D174" s="4" t="s">
        <v>72</v>
      </c>
      <c r="E174" s="4" t="s">
        <v>26</v>
      </c>
      <c r="F174" s="4" t="s">
        <v>27</v>
      </c>
      <c r="G174" s="14">
        <f>(C174-VLOOKUP(E174,Riders!$A$2:$C$2000,2,FALSE))/365</f>
        <v>23.917808219178081</v>
      </c>
      <c r="H174" s="4">
        <v>3</v>
      </c>
      <c r="I174" s="3">
        <v>5.2469999999999999</v>
      </c>
      <c r="J174" s="37">
        <f t="shared" si="4"/>
        <v>5.3259977385532622</v>
      </c>
      <c r="K174" s="37">
        <v>10.572997738553262</v>
      </c>
      <c r="L174" s="3">
        <v>68.097999999999999</v>
      </c>
    </row>
    <row r="175" spans="1:12" x14ac:dyDescent="0.35">
      <c r="A175" s="4" t="s">
        <v>103</v>
      </c>
      <c r="B175" s="4">
        <v>2022</v>
      </c>
      <c r="C175" s="5">
        <v>44673</v>
      </c>
      <c r="D175" s="4" t="s">
        <v>72</v>
      </c>
      <c r="E175" s="4" t="s">
        <v>22</v>
      </c>
      <c r="F175" s="4" t="s">
        <v>15</v>
      </c>
      <c r="G175" s="14">
        <f>(C175-VLOOKUP(E175,Riders!$A$2:$C$2000,2,FALSE))/365</f>
        <v>122.39178082191781</v>
      </c>
      <c r="H175" s="4">
        <v>4</v>
      </c>
      <c r="I175">
        <v>5.3339999999999996</v>
      </c>
      <c r="J175" s="44">
        <f t="shared" si="4"/>
        <v>5.4429911239503674</v>
      </c>
      <c r="K175" s="44">
        <v>10.776991123950367</v>
      </c>
      <c r="L175">
        <v>66.808999999999997</v>
      </c>
    </row>
    <row r="176" spans="1:12" x14ac:dyDescent="0.35">
      <c r="A176" s="4" t="s">
        <v>103</v>
      </c>
      <c r="B176" s="4">
        <v>2022</v>
      </c>
      <c r="C176" s="5">
        <v>44673</v>
      </c>
      <c r="D176" s="4" t="s">
        <v>72</v>
      </c>
      <c r="E176" s="4" t="s">
        <v>30</v>
      </c>
      <c r="F176" s="4" t="s">
        <v>31</v>
      </c>
      <c r="G176" s="14">
        <f>(C176-VLOOKUP(E176,Riders!$A$2:$C$2000,2,FALSE))/365</f>
        <v>26.016438356164382</v>
      </c>
      <c r="H176" s="4">
        <v>5</v>
      </c>
      <c r="I176">
        <v>5.3150000000000004</v>
      </c>
      <c r="J176" s="44">
        <f t="shared" si="4"/>
        <v>5.4629590736942957</v>
      </c>
      <c r="K176" s="44">
        <v>10.777959073694296</v>
      </c>
      <c r="L176">
        <v>66.802999999999997</v>
      </c>
    </row>
    <row r="177" spans="1:12" x14ac:dyDescent="0.35">
      <c r="A177" s="4" t="s">
        <v>103</v>
      </c>
      <c r="B177" s="4">
        <v>2022</v>
      </c>
      <c r="C177" s="5">
        <v>44673</v>
      </c>
      <c r="D177" s="4" t="s">
        <v>72</v>
      </c>
      <c r="E177" s="4" t="s">
        <v>20</v>
      </c>
      <c r="F177" s="4" t="s">
        <v>21</v>
      </c>
      <c r="G177" s="14">
        <f>(C177-VLOOKUP(E177,Riders!$A$2:$C$2000,2,FALSE))/365</f>
        <v>26.712328767123289</v>
      </c>
      <c r="H177" s="4">
        <v>6</v>
      </c>
      <c r="I177">
        <v>5.298</v>
      </c>
      <c r="J177" s="44">
        <f t="shared" si="4"/>
        <v>5.4870626881768754</v>
      </c>
      <c r="K177" s="44">
        <v>10.785062688176875</v>
      </c>
      <c r="L177">
        <v>66.759</v>
      </c>
    </row>
    <row r="178" spans="1:12" x14ac:dyDescent="0.35">
      <c r="A178" s="4" t="s">
        <v>103</v>
      </c>
      <c r="B178" s="4">
        <v>2022</v>
      </c>
      <c r="C178" s="5">
        <v>44673</v>
      </c>
      <c r="D178" s="4" t="s">
        <v>72</v>
      </c>
      <c r="E178" s="4" t="s">
        <v>73</v>
      </c>
      <c r="F178" s="4" t="s">
        <v>74</v>
      </c>
      <c r="G178" s="14">
        <f>(C178-VLOOKUP(E178,Riders!$A$2:$C$2000,2,FALSE))/365</f>
        <v>122.39178082191781</v>
      </c>
      <c r="H178" s="4">
        <v>7</v>
      </c>
      <c r="I178">
        <v>5.3339999999999996</v>
      </c>
      <c r="J178" s="44">
        <f t="shared" si="4"/>
        <v>5.4789214411221394</v>
      </c>
      <c r="K178" s="44">
        <v>10.812921441122139</v>
      </c>
      <c r="L178">
        <v>66.587000000000003</v>
      </c>
    </row>
    <row r="179" spans="1:12" x14ac:dyDescent="0.35">
      <c r="A179" s="4" t="s">
        <v>103</v>
      </c>
      <c r="B179" s="4">
        <v>2022</v>
      </c>
      <c r="C179" s="5">
        <v>44673</v>
      </c>
      <c r="D179" s="4" t="s">
        <v>72</v>
      </c>
      <c r="E179" s="4" t="s">
        <v>24</v>
      </c>
      <c r="F179" s="4" t="s">
        <v>25</v>
      </c>
      <c r="G179" s="14">
        <f>(C179-VLOOKUP(E179,Riders!$A$2:$C$2000,2,FALSE))/365</f>
        <v>23.646575342465752</v>
      </c>
      <c r="H179" s="4">
        <v>8</v>
      </c>
      <c r="I179">
        <v>5.3150000000000004</v>
      </c>
      <c r="J179" s="44">
        <f t="shared" si="4"/>
        <v>5.5239660830686299</v>
      </c>
      <c r="K179" s="44">
        <v>10.83896608306863</v>
      </c>
      <c r="L179">
        <v>66.427000000000007</v>
      </c>
    </row>
    <row r="180" spans="1:12" x14ac:dyDescent="0.35">
      <c r="A180" s="4" t="s">
        <v>103</v>
      </c>
      <c r="B180" s="4">
        <v>2022</v>
      </c>
      <c r="C180" s="5">
        <v>44673</v>
      </c>
      <c r="D180" s="4" t="s">
        <v>72</v>
      </c>
      <c r="E180" s="4" t="s">
        <v>104</v>
      </c>
      <c r="F180" s="4" t="s">
        <v>36</v>
      </c>
      <c r="G180" s="14" t="e">
        <f>(C180-VLOOKUP(E180,Riders!$A$2:$C$2000,2,FALSE))/365</f>
        <v>#N/A</v>
      </c>
      <c r="H180" s="4">
        <v>9</v>
      </c>
      <c r="I180">
        <v>5.3680000000000003</v>
      </c>
      <c r="J180" s="44">
        <f t="shared" si="4"/>
        <v>5.4799479298499367</v>
      </c>
      <c r="K180" s="44">
        <v>10.847947929849937</v>
      </c>
      <c r="L180">
        <v>66.372</v>
      </c>
    </row>
    <row r="181" spans="1:12" x14ac:dyDescent="0.35">
      <c r="A181" s="4" t="s">
        <v>103</v>
      </c>
      <c r="B181" s="4">
        <v>2022</v>
      </c>
      <c r="C181" s="5">
        <v>44673</v>
      </c>
      <c r="D181" s="4" t="s">
        <v>72</v>
      </c>
      <c r="E181" s="4" t="s">
        <v>35</v>
      </c>
      <c r="F181" s="4" t="s">
        <v>36</v>
      </c>
      <c r="G181" s="14">
        <f>(C181-VLOOKUP(E181,Riders!$A$2:$C$2000,2,FALSE))/365</f>
        <v>122.39178082191781</v>
      </c>
      <c r="H181" s="4">
        <v>10</v>
      </c>
      <c r="I181">
        <v>5.3319999999999999</v>
      </c>
      <c r="J181" s="44">
        <f t="shared" si="4"/>
        <v>5.5169286682940077</v>
      </c>
      <c r="K181" s="44">
        <v>10.848928668294008</v>
      </c>
      <c r="L181">
        <v>66.366</v>
      </c>
    </row>
    <row r="182" spans="1:12" x14ac:dyDescent="0.35">
      <c r="A182" s="4" t="s">
        <v>103</v>
      </c>
      <c r="B182" s="4">
        <v>2022</v>
      </c>
      <c r="C182" s="5">
        <v>44673</v>
      </c>
      <c r="D182" s="4" t="s">
        <v>72</v>
      </c>
      <c r="E182" s="4" t="s">
        <v>105</v>
      </c>
      <c r="F182" s="4" t="s">
        <v>106</v>
      </c>
      <c r="G182" s="14" t="e">
        <f>(C182-VLOOKUP(E182,Riders!$A$2:$C$2000,2,FALSE))/365</f>
        <v>#N/A</v>
      </c>
      <c r="H182" s="4">
        <v>11</v>
      </c>
      <c r="I182">
        <v>5.3609999999999998</v>
      </c>
      <c r="J182" s="44">
        <f t="shared" si="4"/>
        <v>5.5320813803954811</v>
      </c>
      <c r="K182" s="44">
        <v>10.893081380395481</v>
      </c>
      <c r="L182">
        <v>66.096999999999994</v>
      </c>
    </row>
    <row r="183" spans="1:12" x14ac:dyDescent="0.35">
      <c r="A183" s="4" t="s">
        <v>103</v>
      </c>
      <c r="B183" s="4">
        <v>2022</v>
      </c>
      <c r="C183" s="5">
        <v>44673</v>
      </c>
      <c r="D183" s="4" t="s">
        <v>72</v>
      </c>
      <c r="E183" s="4" t="s">
        <v>52</v>
      </c>
      <c r="F183" s="4" t="s">
        <v>53</v>
      </c>
      <c r="G183" s="14">
        <f>(C183-VLOOKUP(E183,Riders!$A$2:$C$2000,2,FALSE))/365</f>
        <v>25.117808219178084</v>
      </c>
      <c r="H183" s="4">
        <v>12</v>
      </c>
      <c r="I183">
        <v>5.3550000000000004</v>
      </c>
      <c r="J183" s="44">
        <f t="shared" si="4"/>
        <v>5.5570669273438202</v>
      </c>
      <c r="K183" s="44">
        <v>10.912066927343821</v>
      </c>
      <c r="L183">
        <v>65.981999999999999</v>
      </c>
    </row>
    <row r="184" spans="1:12" x14ac:dyDescent="0.35">
      <c r="A184" s="4" t="s">
        <v>103</v>
      </c>
      <c r="B184" s="4">
        <v>2022</v>
      </c>
      <c r="C184" s="5">
        <v>44673</v>
      </c>
      <c r="D184" s="4" t="s">
        <v>72</v>
      </c>
      <c r="E184" s="4" t="s">
        <v>96</v>
      </c>
      <c r="F184" s="4" t="s">
        <v>19</v>
      </c>
      <c r="G184" s="14">
        <f>(C184-VLOOKUP(E184,Riders!$A$2:$C$2000,2,FALSE))/365</f>
        <v>22.63013698630137</v>
      </c>
      <c r="H184" s="4">
        <v>13</v>
      </c>
      <c r="I184">
        <v>5.375</v>
      </c>
      <c r="J184" s="44">
        <f t="shared" si="4"/>
        <v>5.5450109200109221</v>
      </c>
      <c r="K184" s="44">
        <v>10.920010920010922</v>
      </c>
      <c r="L184">
        <v>65.933999999999997</v>
      </c>
    </row>
    <row r="185" spans="1:12" x14ac:dyDescent="0.35">
      <c r="A185" s="4" t="s">
        <v>103</v>
      </c>
      <c r="B185" s="4">
        <v>2022</v>
      </c>
      <c r="C185" s="5">
        <v>44673</v>
      </c>
      <c r="D185" s="4" t="s">
        <v>72</v>
      </c>
      <c r="E185" s="4" t="s">
        <v>75</v>
      </c>
      <c r="F185" s="4" t="s">
        <v>19</v>
      </c>
      <c r="G185" s="14">
        <f>(C185-VLOOKUP(E185,Riders!$A$2:$C$2000,2,FALSE))/365</f>
        <v>23.915068493150685</v>
      </c>
      <c r="H185" s="4">
        <v>14</v>
      </c>
      <c r="I185">
        <v>5.3849999999999998</v>
      </c>
      <c r="J185" s="44">
        <f t="shared" si="4"/>
        <v>5.5529272627837045</v>
      </c>
      <c r="K185" s="44">
        <v>10.937927262783704</v>
      </c>
      <c r="L185">
        <v>65.825999999999993</v>
      </c>
    </row>
    <row r="186" spans="1:12" x14ac:dyDescent="0.35">
      <c r="A186" s="4" t="s">
        <v>103</v>
      </c>
      <c r="B186" s="4">
        <v>2022</v>
      </c>
      <c r="C186" s="5">
        <v>44673</v>
      </c>
      <c r="D186" s="4" t="s">
        <v>72</v>
      </c>
      <c r="E186" s="4" t="s">
        <v>107</v>
      </c>
      <c r="F186" s="4" t="s">
        <v>15</v>
      </c>
      <c r="G186" s="14" t="e">
        <f>(C186-VLOOKUP(E186,Riders!$A$2:$C$2000,2,FALSE))/365</f>
        <v>#N/A</v>
      </c>
      <c r="H186" s="4">
        <v>15</v>
      </c>
      <c r="I186">
        <v>5.4189999999999996</v>
      </c>
      <c r="J186" s="44">
        <f t="shared" si="4"/>
        <v>5.5290726830380903</v>
      </c>
      <c r="K186" s="44">
        <v>10.94807268303809</v>
      </c>
      <c r="L186">
        <v>65.765000000000001</v>
      </c>
    </row>
    <row r="187" spans="1:12" x14ac:dyDescent="0.35">
      <c r="A187" s="4" t="s">
        <v>103</v>
      </c>
      <c r="B187" s="4">
        <v>2022</v>
      </c>
      <c r="C187" s="5">
        <v>44673</v>
      </c>
      <c r="D187" s="4" t="s">
        <v>72</v>
      </c>
      <c r="E187" s="4" t="s">
        <v>32</v>
      </c>
      <c r="F187" s="4" t="s">
        <v>79</v>
      </c>
      <c r="G187" s="14">
        <f>(C187-VLOOKUP(E187,Riders!$A$2:$C$2000,2,FALSE))/365</f>
        <v>19.742465753424657</v>
      </c>
      <c r="H187" s="4">
        <v>16</v>
      </c>
      <c r="I187">
        <v>5.4080000000000004</v>
      </c>
      <c r="J187" s="44">
        <f t="shared" si="4"/>
        <v>5.6420629239694273</v>
      </c>
      <c r="K187" s="44">
        <v>11.050062923969428</v>
      </c>
      <c r="L187">
        <v>65.158000000000001</v>
      </c>
    </row>
    <row r="188" spans="1:12" x14ac:dyDescent="0.35">
      <c r="A188" s="4" t="s">
        <v>103</v>
      </c>
      <c r="B188" s="4">
        <v>2022</v>
      </c>
      <c r="C188" s="5">
        <v>44673</v>
      </c>
      <c r="D188" s="4" t="s">
        <v>72</v>
      </c>
      <c r="E188" s="4" t="s">
        <v>108</v>
      </c>
      <c r="F188" s="4" t="s">
        <v>63</v>
      </c>
      <c r="G188" s="14">
        <f>(C188-VLOOKUP(E188,Riders!$A$2:$C$2000,2,FALSE))/365</f>
        <v>24.704109589041096</v>
      </c>
      <c r="H188" s="4">
        <v>17</v>
      </c>
      <c r="I188">
        <v>5.4509999999999996</v>
      </c>
      <c r="J188" s="44">
        <f t="shared" si="4"/>
        <v>5.6109469026548693</v>
      </c>
      <c r="K188" s="44">
        <v>11.061946902654869</v>
      </c>
      <c r="L188">
        <v>65.087999999999994</v>
      </c>
    </row>
    <row r="189" spans="1:12" x14ac:dyDescent="0.35">
      <c r="A189" s="4" t="s">
        <v>103</v>
      </c>
      <c r="B189" s="4">
        <v>2022</v>
      </c>
      <c r="C189" s="5">
        <v>44673</v>
      </c>
      <c r="D189" s="4" t="s">
        <v>72</v>
      </c>
      <c r="E189" s="4" t="s">
        <v>81</v>
      </c>
      <c r="F189" s="4" t="s">
        <v>17</v>
      </c>
      <c r="G189" s="14">
        <f>(C189-VLOOKUP(E189,Riders!$A$2:$C$2000,2,FALSE))/365</f>
        <v>20.202739726027396</v>
      </c>
      <c r="H189" s="4">
        <v>18</v>
      </c>
      <c r="I189">
        <v>5.51</v>
      </c>
      <c r="J189" s="44">
        <f t="shared" si="4"/>
        <v>5.594941699056081</v>
      </c>
      <c r="K189" s="44">
        <v>11.104941699056081</v>
      </c>
      <c r="L189">
        <v>64.835999999999999</v>
      </c>
    </row>
    <row r="190" spans="1:12" x14ac:dyDescent="0.35">
      <c r="A190" s="4" t="s">
        <v>103</v>
      </c>
      <c r="B190" s="4">
        <v>2022</v>
      </c>
      <c r="C190" s="5">
        <v>44673</v>
      </c>
      <c r="D190" s="4" t="s">
        <v>72</v>
      </c>
      <c r="E190" s="4" t="s">
        <v>50</v>
      </c>
      <c r="F190" s="4" t="s">
        <v>51</v>
      </c>
      <c r="G190" s="14">
        <f>(C190-VLOOKUP(E190,Riders!$A$2:$C$2000,2,FALSE))/365</f>
        <v>25.545205479452054</v>
      </c>
      <c r="H190" s="4">
        <v>19</v>
      </c>
      <c r="I190">
        <v>5.5090000000000003</v>
      </c>
      <c r="J190" s="44">
        <f t="shared" si="4"/>
        <v>5.612065150906675</v>
      </c>
      <c r="K190" s="44">
        <v>11.121065150906675</v>
      </c>
      <c r="L190">
        <v>64.742000000000004</v>
      </c>
    </row>
    <row r="191" spans="1:12" x14ac:dyDescent="0.35">
      <c r="A191" s="4" t="s">
        <v>103</v>
      </c>
      <c r="B191" s="4">
        <v>2022</v>
      </c>
      <c r="C191" s="5">
        <v>44673</v>
      </c>
      <c r="D191" s="4" t="s">
        <v>72</v>
      </c>
      <c r="E191" s="4" t="s">
        <v>57</v>
      </c>
      <c r="F191" s="4" t="s">
        <v>47</v>
      </c>
      <c r="G191" s="14">
        <f>(C191-VLOOKUP(E191,Riders!$A$2:$C$2000,2,FALSE))/365</f>
        <v>22.230136986301371</v>
      </c>
      <c r="H191" s="4">
        <v>20</v>
      </c>
      <c r="I191">
        <v>5.516</v>
      </c>
      <c r="J191" s="44">
        <f t="shared" si="4"/>
        <v>5.6469637668801091</v>
      </c>
      <c r="K191" s="44">
        <v>11.162963766880109</v>
      </c>
      <c r="L191">
        <v>64.498999999999995</v>
      </c>
    </row>
    <row r="192" spans="1:12" x14ac:dyDescent="0.35">
      <c r="A192" s="4" t="s">
        <v>103</v>
      </c>
      <c r="B192" s="4">
        <v>2022</v>
      </c>
      <c r="C192" s="5">
        <v>44673</v>
      </c>
      <c r="D192" s="4" t="s">
        <v>72</v>
      </c>
      <c r="E192" s="4" t="s">
        <v>86</v>
      </c>
      <c r="F192" s="4" t="s">
        <v>21</v>
      </c>
      <c r="G192" s="14">
        <f>(C192-VLOOKUP(E192,Riders!$A$2:$C$2000,2,FALSE))/365</f>
        <v>23.12054794520548</v>
      </c>
      <c r="H192" s="4">
        <v>21</v>
      </c>
      <c r="I192">
        <v>5.5979999999999999</v>
      </c>
      <c r="J192" s="44">
        <f t="shared" si="4"/>
        <v>5.6539339261435577</v>
      </c>
      <c r="K192" s="44">
        <v>11.251933926143558</v>
      </c>
      <c r="L192">
        <v>63.988999999999997</v>
      </c>
    </row>
    <row r="193" spans="1:12" x14ac:dyDescent="0.35">
      <c r="A193" s="4" t="s">
        <v>103</v>
      </c>
      <c r="B193" s="4">
        <v>2022</v>
      </c>
      <c r="C193" s="5">
        <v>44673</v>
      </c>
      <c r="D193" s="4" t="s">
        <v>72</v>
      </c>
      <c r="E193" s="4" t="s">
        <v>58</v>
      </c>
      <c r="F193" s="4" t="s">
        <v>59</v>
      </c>
      <c r="G193" s="14">
        <f>(C193-VLOOKUP(E193,Riders!$A$2:$C$2000,2,FALSE))/365</f>
        <v>24.268493150684932</v>
      </c>
      <c r="H193" s="4">
        <v>22</v>
      </c>
      <c r="I193">
        <v>5.5949999999999998</v>
      </c>
      <c r="J193" s="44">
        <f t="shared" si="4"/>
        <v>5.7019529607430881</v>
      </c>
      <c r="K193" s="44">
        <v>11.296952960743088</v>
      </c>
      <c r="L193">
        <v>63.734000000000002</v>
      </c>
    </row>
    <row r="194" spans="1:12" x14ac:dyDescent="0.35">
      <c r="A194" s="4" t="s">
        <v>103</v>
      </c>
      <c r="B194" s="4">
        <v>2022</v>
      </c>
      <c r="C194" s="5">
        <v>44673</v>
      </c>
      <c r="D194" s="4" t="s">
        <v>72</v>
      </c>
      <c r="E194" s="4" t="s">
        <v>46</v>
      </c>
      <c r="F194" s="4" t="s">
        <v>47</v>
      </c>
      <c r="G194" s="14">
        <f>(C194-VLOOKUP(E194,Riders!$A$2:$C$2000,2,FALSE))/365</f>
        <v>21.849315068493151</v>
      </c>
      <c r="H194" s="4">
        <v>23</v>
      </c>
      <c r="I194">
        <v>5.6040000000000001</v>
      </c>
      <c r="J194" s="44">
        <f t="shared" si="4"/>
        <v>5.7759807172548969</v>
      </c>
      <c r="K194" s="44">
        <v>11.379980717254897</v>
      </c>
      <c r="L194">
        <v>63.268999999999998</v>
      </c>
    </row>
    <row r="195" spans="1:12" x14ac:dyDescent="0.35">
      <c r="A195" s="4" t="s">
        <v>103</v>
      </c>
      <c r="B195" s="4">
        <v>2022</v>
      </c>
      <c r="C195" s="5">
        <v>44673</v>
      </c>
      <c r="D195" s="4" t="s">
        <v>72</v>
      </c>
      <c r="E195" s="4" t="s">
        <v>60</v>
      </c>
      <c r="F195" s="4" t="s">
        <v>61</v>
      </c>
      <c r="G195" s="14">
        <f>(C195-VLOOKUP(E195,Riders!$A$2:$C$2000,2,FALSE))/365</f>
        <v>33.767123287671232</v>
      </c>
      <c r="H195" s="4">
        <v>24</v>
      </c>
      <c r="I195">
        <v>5.5819999999999999</v>
      </c>
      <c r="J195" s="44">
        <f t="shared" si="4"/>
        <v>5.8170785744818962</v>
      </c>
      <c r="K195" s="44">
        <v>11.399078574481896</v>
      </c>
      <c r="L195">
        <v>63.162999999999997</v>
      </c>
    </row>
    <row r="196" spans="1:12" x14ac:dyDescent="0.35">
      <c r="A196" s="4" t="s">
        <v>103</v>
      </c>
      <c r="B196" s="4">
        <v>2022</v>
      </c>
      <c r="C196" s="5">
        <v>44673</v>
      </c>
      <c r="D196" s="4" t="s">
        <v>72</v>
      </c>
      <c r="E196" s="4" t="s">
        <v>109</v>
      </c>
      <c r="F196" s="4" t="s">
        <v>59</v>
      </c>
      <c r="G196" s="14">
        <f>(C196-VLOOKUP(E196,Riders!$A$2:$C$2000,2,FALSE))/365</f>
        <v>18.624657534246577</v>
      </c>
      <c r="H196" s="4">
        <v>25</v>
      </c>
      <c r="I196">
        <v>5.6630000000000003</v>
      </c>
      <c r="J196" s="44">
        <f t="shared" si="4"/>
        <v>5.8349239859469826</v>
      </c>
      <c r="K196" s="44">
        <v>11.497923985946983</v>
      </c>
      <c r="L196">
        <v>62.62</v>
      </c>
    </row>
    <row r="197" spans="1:12" x14ac:dyDescent="0.35">
      <c r="A197" s="4" t="s">
        <v>103</v>
      </c>
      <c r="B197" s="4">
        <v>2022</v>
      </c>
      <c r="C197" s="5">
        <v>44673</v>
      </c>
      <c r="D197" s="4" t="s">
        <v>72</v>
      </c>
      <c r="E197" s="4" t="s">
        <v>84</v>
      </c>
      <c r="F197" s="4" t="s">
        <v>85</v>
      </c>
      <c r="G197" s="14">
        <f>(C197-VLOOKUP(E197,Riders!$A$2:$C$2000,2,FALSE))/365</f>
        <v>122.39178082191781</v>
      </c>
      <c r="H197" s="4">
        <v>26</v>
      </c>
      <c r="I197">
        <v>5.7389999999999999</v>
      </c>
      <c r="J197" s="44">
        <f t="shared" si="4"/>
        <v>6.0049812096300643</v>
      </c>
      <c r="K197" s="44">
        <v>11.743981209630064</v>
      </c>
      <c r="L197">
        <v>61.308</v>
      </c>
    </row>
    <row r="198" spans="1:12" x14ac:dyDescent="0.35">
      <c r="A198" s="4" t="s">
        <v>103</v>
      </c>
      <c r="B198" s="4">
        <v>2022</v>
      </c>
      <c r="C198" s="5">
        <v>44673</v>
      </c>
      <c r="D198" s="4" t="s">
        <v>72</v>
      </c>
      <c r="E198" s="4" t="s">
        <v>87</v>
      </c>
      <c r="F198" s="4" t="s">
        <v>88</v>
      </c>
      <c r="G198" s="14">
        <f>(C198-VLOOKUP(E198,Riders!$A$2:$C$2000,2,FALSE))/365</f>
        <v>25.002739726027396</v>
      </c>
      <c r="H198" s="4">
        <v>27</v>
      </c>
      <c r="I198">
        <v>5.7939999999999996</v>
      </c>
      <c r="J198" s="44">
        <f t="shared" si="4"/>
        <v>6.0650746627575645</v>
      </c>
      <c r="K198" s="44">
        <v>11.859074662757564</v>
      </c>
      <c r="L198">
        <v>60.713000000000001</v>
      </c>
    </row>
    <row r="199" spans="1:12" x14ac:dyDescent="0.35">
      <c r="A199" s="1" t="s">
        <v>110</v>
      </c>
      <c r="B199" s="1">
        <v>2021</v>
      </c>
      <c r="C199" s="2">
        <v>44490</v>
      </c>
      <c r="D199" s="1" t="s">
        <v>13</v>
      </c>
      <c r="E199" s="1" t="s">
        <v>14</v>
      </c>
      <c r="F199" s="1" t="s">
        <v>15</v>
      </c>
      <c r="G199" s="1"/>
      <c r="H199" s="1">
        <v>1</v>
      </c>
      <c r="I199">
        <v>5.202</v>
      </c>
      <c r="J199" s="44">
        <f t="shared" si="4"/>
        <v>5.2870520519208082</v>
      </c>
      <c r="K199">
        <v>10.489052051920808</v>
      </c>
      <c r="L199">
        <v>68.643000000000001</v>
      </c>
    </row>
    <row r="200" spans="1:12" x14ac:dyDescent="0.35">
      <c r="A200" s="1" t="s">
        <v>110</v>
      </c>
      <c r="B200" s="1">
        <v>2021</v>
      </c>
      <c r="C200" s="2">
        <v>44490</v>
      </c>
      <c r="D200" s="1" t="s">
        <v>13</v>
      </c>
      <c r="E200" s="1" t="s">
        <v>23</v>
      </c>
      <c r="F200" s="1" t="s">
        <v>15</v>
      </c>
      <c r="G200" s="1"/>
      <c r="H200" s="1">
        <v>2</v>
      </c>
      <c r="I200">
        <v>5.2279999999999998</v>
      </c>
      <c r="J200" s="44">
        <f t="shared" si="4"/>
        <v>5.2909340813464247</v>
      </c>
      <c r="K200">
        <v>10.518934081346424</v>
      </c>
      <c r="L200">
        <v>68.447999999999993</v>
      </c>
    </row>
    <row r="201" spans="1:12" x14ac:dyDescent="0.35">
      <c r="A201" s="1" t="s">
        <v>110</v>
      </c>
      <c r="B201" s="1">
        <v>2021</v>
      </c>
      <c r="C201" s="2">
        <v>44490</v>
      </c>
      <c r="D201" s="1" t="s">
        <v>13</v>
      </c>
      <c r="E201" s="1" t="s">
        <v>33</v>
      </c>
      <c r="F201" s="1" t="s">
        <v>27</v>
      </c>
      <c r="G201" s="1"/>
      <c r="H201" s="1">
        <v>3</v>
      </c>
      <c r="I201">
        <v>5.2060000000000004</v>
      </c>
      <c r="J201" s="44">
        <f t="shared" si="4"/>
        <v>5.3140099355649388</v>
      </c>
      <c r="K201">
        <v>10.520009935564939</v>
      </c>
      <c r="L201">
        <v>68.441000000000003</v>
      </c>
    </row>
    <row r="202" spans="1:12" x14ac:dyDescent="0.35">
      <c r="A202" s="1" t="s">
        <v>110</v>
      </c>
      <c r="B202" s="1">
        <v>2021</v>
      </c>
      <c r="C202" s="2">
        <v>44490</v>
      </c>
      <c r="D202" s="1" t="s">
        <v>13</v>
      </c>
      <c r="E202" s="1" t="s">
        <v>16</v>
      </c>
      <c r="F202" s="1" t="s">
        <v>17</v>
      </c>
      <c r="G202" s="1"/>
      <c r="H202" s="1">
        <v>4</v>
      </c>
      <c r="I202">
        <v>5.1859999999999999</v>
      </c>
      <c r="J202" s="44">
        <f t="shared" si="4"/>
        <v>5.3469373729098706</v>
      </c>
      <c r="K202">
        <v>10.532937372909871</v>
      </c>
      <c r="L202">
        <v>68.356999999999999</v>
      </c>
    </row>
    <row r="203" spans="1:12" x14ac:dyDescent="0.35">
      <c r="A203" s="1" t="s">
        <v>110</v>
      </c>
      <c r="B203" s="1">
        <v>2021</v>
      </c>
      <c r="C203" s="2">
        <v>44490</v>
      </c>
      <c r="D203" s="1" t="s">
        <v>13</v>
      </c>
      <c r="E203" s="1" t="s">
        <v>26</v>
      </c>
      <c r="F203" s="1" t="s">
        <v>27</v>
      </c>
      <c r="G203" s="1"/>
      <c r="H203" s="1">
        <v>5</v>
      </c>
      <c r="I203">
        <v>5.2140000000000004</v>
      </c>
      <c r="J203" s="44">
        <f t="shared" si="4"/>
        <v>5.3309699028984028</v>
      </c>
      <c r="K203">
        <v>10.544969902898403</v>
      </c>
      <c r="L203">
        <v>68.278999999999996</v>
      </c>
    </row>
    <row r="204" spans="1:12" x14ac:dyDescent="0.35">
      <c r="A204" s="1" t="s">
        <v>110</v>
      </c>
      <c r="B204" s="1">
        <v>2021</v>
      </c>
      <c r="C204" s="2">
        <v>44490</v>
      </c>
      <c r="D204" s="1" t="s">
        <v>13</v>
      </c>
      <c r="E204" s="1" t="s">
        <v>22</v>
      </c>
      <c r="F204" s="1" t="s">
        <v>15</v>
      </c>
      <c r="G204" s="1"/>
      <c r="H204" s="1">
        <v>6</v>
      </c>
      <c r="I204">
        <v>5.218</v>
      </c>
      <c r="J204" s="44">
        <f t="shared" ref="J204:J222" si="5">K204-I204</f>
        <v>5.3540662516151762</v>
      </c>
      <c r="K204">
        <v>10.572066251615176</v>
      </c>
      <c r="L204">
        <v>68.103999999999999</v>
      </c>
    </row>
    <row r="205" spans="1:12" x14ac:dyDescent="0.35">
      <c r="A205" s="1" t="s">
        <v>110</v>
      </c>
      <c r="B205" s="1">
        <v>2021</v>
      </c>
      <c r="C205" s="2">
        <v>44490</v>
      </c>
      <c r="D205" s="1" t="s">
        <v>13</v>
      </c>
      <c r="E205" s="1" t="s">
        <v>78</v>
      </c>
      <c r="F205" s="1" t="s">
        <v>19</v>
      </c>
      <c r="G205" s="1"/>
      <c r="H205" s="1">
        <v>7</v>
      </c>
      <c r="I205">
        <v>5.2560000000000002</v>
      </c>
      <c r="J205" s="44">
        <f t="shared" si="5"/>
        <v>5.3450188757030528</v>
      </c>
      <c r="K205">
        <v>10.601018875703053</v>
      </c>
      <c r="L205">
        <v>67.918000000000006</v>
      </c>
    </row>
    <row r="206" spans="1:12" x14ac:dyDescent="0.35">
      <c r="A206" s="1" t="s">
        <v>110</v>
      </c>
      <c r="B206" s="1">
        <v>2021</v>
      </c>
      <c r="C206" s="2">
        <v>44490</v>
      </c>
      <c r="D206" s="1" t="s">
        <v>13</v>
      </c>
      <c r="E206" s="1" t="s">
        <v>20</v>
      </c>
      <c r="F206" s="1" t="s">
        <v>21</v>
      </c>
      <c r="G206" s="1"/>
      <c r="H206" s="1">
        <v>8</v>
      </c>
      <c r="I206">
        <v>5.266</v>
      </c>
      <c r="J206" s="44">
        <f t="shared" si="5"/>
        <v>5.4879729955789234</v>
      </c>
      <c r="K206">
        <v>10.753972995578923</v>
      </c>
      <c r="L206">
        <v>66.951999999999998</v>
      </c>
    </row>
    <row r="207" spans="1:12" x14ac:dyDescent="0.35">
      <c r="A207" s="1" t="s">
        <v>110</v>
      </c>
      <c r="B207" s="1">
        <v>2021</v>
      </c>
      <c r="C207" s="2">
        <v>44490</v>
      </c>
      <c r="D207" s="1" t="s">
        <v>13</v>
      </c>
      <c r="E207" s="1" t="s">
        <v>52</v>
      </c>
      <c r="F207" s="1" t="s">
        <v>53</v>
      </c>
      <c r="G207" s="1"/>
      <c r="H207" s="1">
        <v>9</v>
      </c>
      <c r="I207">
        <v>5.3380000000000001</v>
      </c>
      <c r="J207" s="44">
        <f t="shared" si="5"/>
        <v>5.4520731327179002</v>
      </c>
      <c r="K207">
        <v>10.7900731327179</v>
      </c>
      <c r="L207">
        <v>66.727999999999994</v>
      </c>
    </row>
    <row r="208" spans="1:12" x14ac:dyDescent="0.35">
      <c r="A208" s="1" t="s">
        <v>110</v>
      </c>
      <c r="B208" s="1">
        <v>2021</v>
      </c>
      <c r="C208" s="2">
        <v>44490</v>
      </c>
      <c r="D208" s="1" t="s">
        <v>13</v>
      </c>
      <c r="E208" s="1" t="s">
        <v>39</v>
      </c>
      <c r="F208" s="1" t="s">
        <v>40</v>
      </c>
      <c r="G208" s="1"/>
      <c r="H208" s="1">
        <v>10</v>
      </c>
      <c r="I208">
        <v>5.3440000000000003</v>
      </c>
      <c r="J208" s="44">
        <f t="shared" si="5"/>
        <v>5.4470434339498217</v>
      </c>
      <c r="K208">
        <v>10.791043433949822</v>
      </c>
      <c r="L208">
        <v>66.721999999999994</v>
      </c>
    </row>
    <row r="209" spans="1:12" x14ac:dyDescent="0.35">
      <c r="A209" s="1" t="s">
        <v>110</v>
      </c>
      <c r="B209" s="1">
        <v>2021</v>
      </c>
      <c r="C209" s="2">
        <v>44490</v>
      </c>
      <c r="D209" s="1" t="s">
        <v>13</v>
      </c>
      <c r="E209" s="1" t="s">
        <v>24</v>
      </c>
      <c r="F209" s="1" t="s">
        <v>25</v>
      </c>
      <c r="G209" s="1"/>
      <c r="H209" s="1">
        <v>11</v>
      </c>
      <c r="I209">
        <v>5.3319999999999999</v>
      </c>
      <c r="J209" s="44">
        <f t="shared" si="5"/>
        <v>5.4890469362910848</v>
      </c>
      <c r="K209">
        <v>10.821046936291085</v>
      </c>
      <c r="L209">
        <v>66.537000000000006</v>
      </c>
    </row>
    <row r="210" spans="1:12" x14ac:dyDescent="0.35">
      <c r="A210" s="1" t="s">
        <v>110</v>
      </c>
      <c r="B210" s="1">
        <v>2021</v>
      </c>
      <c r="C210" s="2">
        <v>44490</v>
      </c>
      <c r="D210" s="1" t="s">
        <v>13</v>
      </c>
      <c r="E210" s="1" t="s">
        <v>41</v>
      </c>
      <c r="F210" s="1" t="s">
        <v>27</v>
      </c>
      <c r="G210" s="1"/>
      <c r="H210" s="1">
        <v>12</v>
      </c>
      <c r="I210">
        <v>5.35</v>
      </c>
      <c r="J210" s="44">
        <f t="shared" si="5"/>
        <v>5.4759280977942169</v>
      </c>
      <c r="K210">
        <v>10.825928097794216</v>
      </c>
      <c r="L210">
        <v>66.507000000000005</v>
      </c>
    </row>
    <row r="211" spans="1:12" x14ac:dyDescent="0.35">
      <c r="A211" s="1" t="s">
        <v>110</v>
      </c>
      <c r="B211" s="1">
        <v>2021</v>
      </c>
      <c r="C211" s="2">
        <v>44490</v>
      </c>
      <c r="D211" s="1" t="s">
        <v>13</v>
      </c>
      <c r="E211" s="1" t="s">
        <v>111</v>
      </c>
      <c r="F211" s="1" t="s">
        <v>112</v>
      </c>
      <c r="G211" s="1"/>
      <c r="H211" s="1">
        <v>13</v>
      </c>
      <c r="I211">
        <v>5.3979999999999997</v>
      </c>
      <c r="J211" s="44">
        <f t="shared" si="5"/>
        <v>5.4440672208167697</v>
      </c>
      <c r="K211">
        <v>10.842067220816769</v>
      </c>
      <c r="L211">
        <v>66.408000000000001</v>
      </c>
    </row>
    <row r="212" spans="1:12" x14ac:dyDescent="0.35">
      <c r="A212" s="1" t="s">
        <v>110</v>
      </c>
      <c r="B212" s="1">
        <v>2021</v>
      </c>
      <c r="C212" s="2">
        <v>44490</v>
      </c>
      <c r="D212" s="1" t="s">
        <v>13</v>
      </c>
      <c r="E212" s="1" t="s">
        <v>113</v>
      </c>
      <c r="F212" s="1" t="s">
        <v>112</v>
      </c>
      <c r="G212" s="1"/>
      <c r="H212" s="1">
        <v>14</v>
      </c>
      <c r="I212">
        <v>5.39</v>
      </c>
      <c r="J212" s="44">
        <f t="shared" si="5"/>
        <v>5.475956355075307</v>
      </c>
      <c r="K212">
        <v>10.865956355075307</v>
      </c>
      <c r="L212">
        <v>66.262</v>
      </c>
    </row>
    <row r="213" spans="1:12" x14ac:dyDescent="0.35">
      <c r="A213" s="1" t="s">
        <v>110</v>
      </c>
      <c r="B213" s="1">
        <v>2021</v>
      </c>
      <c r="C213" s="2">
        <v>44490</v>
      </c>
      <c r="D213" s="1" t="s">
        <v>13</v>
      </c>
      <c r="E213" s="1" t="s">
        <v>99</v>
      </c>
      <c r="F213" s="1" t="s">
        <v>67</v>
      </c>
      <c r="G213" s="1"/>
      <c r="H213" s="1">
        <v>15</v>
      </c>
      <c r="I213">
        <v>5.415</v>
      </c>
      <c r="J213" s="44">
        <f t="shared" si="5"/>
        <v>5.536070010798972</v>
      </c>
      <c r="K213">
        <v>10.951070010798972</v>
      </c>
      <c r="L213">
        <v>65.747</v>
      </c>
    </row>
    <row r="214" spans="1:12" x14ac:dyDescent="0.35">
      <c r="A214" s="1" t="s">
        <v>110</v>
      </c>
      <c r="B214" s="1">
        <v>2021</v>
      </c>
      <c r="C214" s="2">
        <v>44490</v>
      </c>
      <c r="D214" s="1" t="s">
        <v>13</v>
      </c>
      <c r="E214" s="1" t="s">
        <v>54</v>
      </c>
      <c r="F214" s="1" t="s">
        <v>44</v>
      </c>
      <c r="G214" s="1"/>
      <c r="H214" s="1">
        <v>16</v>
      </c>
      <c r="I214">
        <v>5.399</v>
      </c>
      <c r="J214" s="44">
        <f t="shared" si="5"/>
        <v>5.5530694847963984</v>
      </c>
      <c r="K214">
        <v>10.952069484796398</v>
      </c>
      <c r="L214">
        <v>65.741</v>
      </c>
    </row>
    <row r="215" spans="1:12" x14ac:dyDescent="0.35">
      <c r="A215" s="1" t="s">
        <v>110</v>
      </c>
      <c r="B215" s="1">
        <v>2021</v>
      </c>
      <c r="C215" s="2">
        <v>44490</v>
      </c>
      <c r="D215" s="1" t="s">
        <v>13</v>
      </c>
      <c r="E215" s="1" t="s">
        <v>45</v>
      </c>
      <c r="F215" s="1" t="s">
        <v>40</v>
      </c>
      <c r="G215" s="1"/>
      <c r="H215" s="1">
        <v>17</v>
      </c>
      <c r="I215">
        <v>5.4710000000000001</v>
      </c>
      <c r="J215" s="44">
        <f t="shared" si="5"/>
        <v>5.545080417387048</v>
      </c>
      <c r="K215">
        <v>11.016080417387048</v>
      </c>
      <c r="L215">
        <v>65.358999999999995</v>
      </c>
    </row>
    <row r="216" spans="1:12" x14ac:dyDescent="0.35">
      <c r="A216" s="1" t="s">
        <v>110</v>
      </c>
      <c r="B216" s="1">
        <v>2021</v>
      </c>
      <c r="C216" s="2">
        <v>44490</v>
      </c>
      <c r="D216" s="1" t="s">
        <v>13</v>
      </c>
      <c r="E216" s="1" t="s">
        <v>83</v>
      </c>
      <c r="F216" s="1" t="s">
        <v>67</v>
      </c>
      <c r="G216" s="1"/>
      <c r="H216" s="1">
        <v>18</v>
      </c>
      <c r="I216">
        <v>5.4740000000000002</v>
      </c>
      <c r="J216" s="44">
        <f t="shared" si="5"/>
        <v>5.570977603239859</v>
      </c>
      <c r="K216">
        <v>11.044977603239859</v>
      </c>
      <c r="L216">
        <v>65.188000000000002</v>
      </c>
    </row>
    <row r="217" spans="1:12" x14ac:dyDescent="0.35">
      <c r="A217" s="1" t="s">
        <v>110</v>
      </c>
      <c r="B217" s="1">
        <v>2021</v>
      </c>
      <c r="C217" s="2">
        <v>44490</v>
      </c>
      <c r="D217" s="1" t="s">
        <v>13</v>
      </c>
      <c r="E217" s="1" t="s">
        <v>114</v>
      </c>
      <c r="F217" s="1" t="s">
        <v>25</v>
      </c>
      <c r="G217" s="1"/>
      <c r="H217" s="1">
        <v>19</v>
      </c>
      <c r="I217">
        <v>5.4930000000000003</v>
      </c>
      <c r="J217" s="44">
        <f t="shared" si="5"/>
        <v>5.6179396459931166</v>
      </c>
      <c r="K217">
        <v>11.110939645993117</v>
      </c>
      <c r="L217">
        <v>64.801000000000002</v>
      </c>
    </row>
    <row r="218" spans="1:12" x14ac:dyDescent="0.35">
      <c r="A218" s="1" t="s">
        <v>110</v>
      </c>
      <c r="B218" s="1">
        <v>2021</v>
      </c>
      <c r="C218" s="2">
        <v>44490</v>
      </c>
      <c r="D218" s="1" t="s">
        <v>13</v>
      </c>
      <c r="E218" s="1" t="s">
        <v>108</v>
      </c>
      <c r="F218" s="1" t="s">
        <v>63</v>
      </c>
      <c r="G218" s="1"/>
      <c r="H218" s="1">
        <v>20</v>
      </c>
      <c r="I218">
        <v>5.4770000000000003</v>
      </c>
      <c r="J218" s="44">
        <f t="shared" si="5"/>
        <v>5.6859637668801071</v>
      </c>
      <c r="K218">
        <v>11.162963766880107</v>
      </c>
      <c r="L218">
        <v>64.498999999999995</v>
      </c>
    </row>
    <row r="219" spans="1:12" x14ac:dyDescent="0.35">
      <c r="A219" s="1" t="s">
        <v>110</v>
      </c>
      <c r="B219" s="1">
        <v>2021</v>
      </c>
      <c r="C219" s="2">
        <v>44490</v>
      </c>
      <c r="D219" s="1" t="s">
        <v>13</v>
      </c>
      <c r="E219" s="1" t="s">
        <v>115</v>
      </c>
      <c r="F219" s="1" t="s">
        <v>31</v>
      </c>
      <c r="G219" s="1"/>
      <c r="H219" s="1">
        <v>21</v>
      </c>
      <c r="I219">
        <v>5.5759999999999996</v>
      </c>
      <c r="J219" s="44">
        <f t="shared" si="5"/>
        <v>5.6970745745197204</v>
      </c>
      <c r="K219">
        <v>11.27307457451972</v>
      </c>
      <c r="L219">
        <v>63.869</v>
      </c>
    </row>
    <row r="220" spans="1:12" x14ac:dyDescent="0.35">
      <c r="A220" s="1" t="s">
        <v>110</v>
      </c>
      <c r="B220" s="1">
        <v>2021</v>
      </c>
      <c r="C220" s="2">
        <v>44490</v>
      </c>
      <c r="D220" s="1" t="s">
        <v>13</v>
      </c>
      <c r="E220" s="1" t="s">
        <v>116</v>
      </c>
      <c r="F220" s="1" t="s">
        <v>49</v>
      </c>
      <c r="G220" s="1"/>
      <c r="H220" s="1">
        <v>22</v>
      </c>
      <c r="I220">
        <v>5.5540000000000003</v>
      </c>
      <c r="J220" s="44">
        <f t="shared" si="5"/>
        <v>5.7190745745197198</v>
      </c>
      <c r="K220">
        <v>11.27307457451972</v>
      </c>
      <c r="L220">
        <v>63.869</v>
      </c>
    </row>
    <row r="221" spans="1:12" x14ac:dyDescent="0.35">
      <c r="A221" s="1" t="s">
        <v>110</v>
      </c>
      <c r="B221" s="1">
        <v>2021</v>
      </c>
      <c r="C221" s="2">
        <v>44490</v>
      </c>
      <c r="D221" s="1" t="s">
        <v>13</v>
      </c>
      <c r="E221" s="1" t="s">
        <v>60</v>
      </c>
      <c r="F221" s="1" t="s">
        <v>61</v>
      </c>
      <c r="G221" s="1"/>
      <c r="H221" s="1">
        <v>23</v>
      </c>
      <c r="I221">
        <v>5.5510000000000002</v>
      </c>
      <c r="J221" s="44">
        <f t="shared" si="5"/>
        <v>5.7349740422597026</v>
      </c>
      <c r="K221">
        <v>11.285974042259703</v>
      </c>
      <c r="L221">
        <v>63.795999999999999</v>
      </c>
    </row>
    <row r="222" spans="1:12" x14ac:dyDescent="0.35">
      <c r="A222" s="1" t="s">
        <v>110</v>
      </c>
      <c r="B222" s="1">
        <v>2021</v>
      </c>
      <c r="C222" s="2">
        <v>44490</v>
      </c>
      <c r="D222" s="1" t="s">
        <v>13</v>
      </c>
      <c r="E222" s="1" t="s">
        <v>117</v>
      </c>
      <c r="F222" s="1" t="s">
        <v>21</v>
      </c>
      <c r="G222" s="1"/>
      <c r="H222" s="1">
        <v>24</v>
      </c>
      <c r="I222">
        <v>5.593</v>
      </c>
      <c r="J222" s="44">
        <f t="shared" si="5"/>
        <v>5.8160131203650884</v>
      </c>
      <c r="K222">
        <v>11.409013120365088</v>
      </c>
      <c r="L222">
        <v>63.107999999999997</v>
      </c>
    </row>
    <row r="223" spans="1:12" x14ac:dyDescent="0.35">
      <c r="A223" s="4" t="s">
        <v>71</v>
      </c>
      <c r="B223" s="4">
        <v>2021</v>
      </c>
      <c r="C223" s="5">
        <v>44449</v>
      </c>
      <c r="D223" s="4" t="s">
        <v>72</v>
      </c>
      <c r="E223" s="4" t="s">
        <v>16</v>
      </c>
      <c r="F223" s="4" t="s">
        <v>17</v>
      </c>
      <c r="G223" s="4"/>
      <c r="H223" s="4">
        <v>1</v>
      </c>
      <c r="I223" s="71">
        <v>5.3070000000000004</v>
      </c>
      <c r="J223" s="103">
        <v>5.3810427521710089</v>
      </c>
      <c r="K223" s="71">
        <v>10.688042752171009</v>
      </c>
      <c r="L223" s="71">
        <v>67.364999999999995</v>
      </c>
    </row>
    <row r="224" spans="1:12" x14ac:dyDescent="0.35">
      <c r="A224" s="4" t="s">
        <v>71</v>
      </c>
      <c r="B224" s="4">
        <v>2021</v>
      </c>
      <c r="C224" s="5">
        <v>44449</v>
      </c>
      <c r="D224" s="4" t="s">
        <v>72</v>
      </c>
      <c r="E224" s="4" t="s">
        <v>20</v>
      </c>
      <c r="F224" s="4" t="s">
        <v>21</v>
      </c>
      <c r="G224" s="4"/>
      <c r="H224" s="4">
        <v>2</v>
      </c>
      <c r="I224" s="71">
        <v>5.2869999999999999</v>
      </c>
      <c r="J224" s="103">
        <v>5.4159775088819844</v>
      </c>
      <c r="K224" s="71">
        <v>10.702977508881984</v>
      </c>
      <c r="L224" s="71">
        <v>67.271000000000001</v>
      </c>
    </row>
    <row r="225" spans="1:12" x14ac:dyDescent="0.35">
      <c r="A225" s="4" t="s">
        <v>71</v>
      </c>
      <c r="B225" s="4">
        <v>2021</v>
      </c>
      <c r="C225" s="5">
        <v>44449</v>
      </c>
      <c r="D225" s="4" t="s">
        <v>72</v>
      </c>
      <c r="E225" s="4" t="s">
        <v>41</v>
      </c>
      <c r="F225" s="4" t="s">
        <v>27</v>
      </c>
      <c r="G225" s="4"/>
      <c r="H225" s="4">
        <v>3</v>
      </c>
      <c r="I225" s="71">
        <v>5.3159999999999998</v>
      </c>
      <c r="J225" s="103">
        <v>5.450033165363279</v>
      </c>
      <c r="K225" s="71">
        <v>10.766033165363279</v>
      </c>
      <c r="L225" s="71">
        <v>66.876999999999995</v>
      </c>
    </row>
    <row r="226" spans="1:12" x14ac:dyDescent="0.35">
      <c r="A226" s="4" t="s">
        <v>71</v>
      </c>
      <c r="B226" s="4">
        <v>2021</v>
      </c>
      <c r="C226" s="5">
        <v>44449</v>
      </c>
      <c r="D226" s="4" t="s">
        <v>72</v>
      </c>
      <c r="E226" s="4" t="s">
        <v>118</v>
      </c>
      <c r="F226" s="4" t="s">
        <v>27</v>
      </c>
      <c r="G226" s="4"/>
      <c r="H226" s="4">
        <v>4</v>
      </c>
      <c r="I226" s="71">
        <v>5.3490000000000002</v>
      </c>
      <c r="J226" s="103">
        <v>5.5460593932057218</v>
      </c>
      <c r="K226" s="71">
        <v>10.895059393205722</v>
      </c>
      <c r="L226" s="71">
        <v>66.084999999999994</v>
      </c>
    </row>
    <row r="227" spans="1:12" x14ac:dyDescent="0.35">
      <c r="A227" s="4" t="s">
        <v>71</v>
      </c>
      <c r="B227" s="4">
        <v>2021</v>
      </c>
      <c r="C227" s="5">
        <v>44449</v>
      </c>
      <c r="D227" s="4" t="s">
        <v>72</v>
      </c>
      <c r="E227" s="4" t="s">
        <v>54</v>
      </c>
      <c r="F227" s="4" t="s">
        <v>44</v>
      </c>
      <c r="G227" s="4"/>
      <c r="H227" s="4">
        <v>5</v>
      </c>
      <c r="I227" s="71">
        <v>5.4690000000000003</v>
      </c>
      <c r="J227" s="103">
        <v>5.5639609709005642</v>
      </c>
      <c r="K227" s="71">
        <v>11.032960970900564</v>
      </c>
      <c r="L227" s="71">
        <v>65.259</v>
      </c>
    </row>
    <row r="228" spans="1:12" x14ac:dyDescent="0.35">
      <c r="A228" s="4" t="s">
        <v>71</v>
      </c>
      <c r="B228" s="4">
        <v>2021</v>
      </c>
      <c r="C228" s="5">
        <v>44449</v>
      </c>
      <c r="D228" s="4" t="s">
        <v>72</v>
      </c>
      <c r="E228" s="4" t="s">
        <v>58</v>
      </c>
      <c r="F228" s="4" t="s">
        <v>59</v>
      </c>
      <c r="G228" s="4"/>
      <c r="H228" s="4">
        <v>6</v>
      </c>
      <c r="I228" s="71">
        <v>5.48</v>
      </c>
      <c r="J228" s="103">
        <v>5.6300823997777982</v>
      </c>
      <c r="K228" s="71">
        <v>11.110082399777799</v>
      </c>
      <c r="L228" s="71">
        <v>64.805999999999997</v>
      </c>
    </row>
    <row r="229" spans="1:12" x14ac:dyDescent="0.35">
      <c r="A229" s="4" t="s">
        <v>71</v>
      </c>
      <c r="B229" s="4">
        <v>2021</v>
      </c>
      <c r="C229" s="5">
        <v>44449</v>
      </c>
      <c r="D229" s="4" t="s">
        <v>72</v>
      </c>
      <c r="E229" s="4" t="s">
        <v>119</v>
      </c>
      <c r="F229" s="4" t="s">
        <v>21</v>
      </c>
      <c r="G229" s="4"/>
      <c r="H229" s="4">
        <v>7</v>
      </c>
      <c r="I229" s="71">
        <v>5.5380000000000003</v>
      </c>
      <c r="J229" s="103">
        <v>5.6339707666764927</v>
      </c>
      <c r="K229" s="71">
        <v>11.171970766676493</v>
      </c>
      <c r="L229" s="71">
        <v>64.447000000000003</v>
      </c>
    </row>
    <row r="230" spans="1:12" x14ac:dyDescent="0.35">
      <c r="A230" s="4" t="s">
        <v>71</v>
      </c>
      <c r="B230" s="4">
        <v>2021</v>
      </c>
      <c r="C230" s="5">
        <v>44449</v>
      </c>
      <c r="D230" s="4" t="s">
        <v>72</v>
      </c>
      <c r="E230" s="4" t="s">
        <v>116</v>
      </c>
      <c r="F230" s="4" t="s">
        <v>49</v>
      </c>
      <c r="G230" s="4"/>
      <c r="H230" s="4">
        <v>8</v>
      </c>
      <c r="I230" s="71">
        <v>5.55</v>
      </c>
      <c r="J230" s="103">
        <v>5.6959584836699326</v>
      </c>
      <c r="K230" s="71">
        <v>11.245958483669932</v>
      </c>
      <c r="L230" s="71">
        <v>64.022999999999996</v>
      </c>
    </row>
    <row r="231" spans="1:12" x14ac:dyDescent="0.35">
      <c r="A231" s="4" t="s">
        <v>71</v>
      </c>
      <c r="B231" s="4">
        <v>2021</v>
      </c>
      <c r="C231" s="5">
        <v>44449</v>
      </c>
      <c r="D231" s="4" t="s">
        <v>72</v>
      </c>
      <c r="E231" s="4" t="s">
        <v>101</v>
      </c>
      <c r="F231" s="4" t="s">
        <v>47</v>
      </c>
      <c r="G231" s="4"/>
      <c r="H231" s="4">
        <v>9</v>
      </c>
      <c r="I231" s="71">
        <v>5.6449999999999996</v>
      </c>
      <c r="J231" s="103">
        <v>5.7979204875955563</v>
      </c>
      <c r="K231" s="71">
        <v>11.442920487595556</v>
      </c>
      <c r="L231" s="71">
        <v>62.920999999999999</v>
      </c>
    </row>
    <row r="232" spans="1:12" x14ac:dyDescent="0.35">
      <c r="A232" s="4" t="s">
        <v>71</v>
      </c>
      <c r="B232" s="4">
        <v>2021</v>
      </c>
      <c r="C232" s="5">
        <v>44449</v>
      </c>
      <c r="D232" s="4" t="s">
        <v>72</v>
      </c>
      <c r="E232" s="4" t="s">
        <v>50</v>
      </c>
      <c r="F232" s="4" t="s">
        <v>51</v>
      </c>
      <c r="G232" s="4"/>
      <c r="H232" s="4">
        <v>10</v>
      </c>
      <c r="I232" s="71">
        <v>5.6859999999999999</v>
      </c>
      <c r="J232" s="103">
        <v>5.8949621849415337</v>
      </c>
      <c r="K232" s="71">
        <v>11.580962184941534</v>
      </c>
      <c r="L232" s="71">
        <v>62.170999999999999</v>
      </c>
    </row>
    <row r="233" spans="1:12" x14ac:dyDescent="0.35">
      <c r="A233" s="4" t="s">
        <v>71</v>
      </c>
      <c r="B233" s="4">
        <v>2021</v>
      </c>
      <c r="C233" s="5">
        <v>44449</v>
      </c>
      <c r="D233" s="4" t="s">
        <v>72</v>
      </c>
      <c r="E233" s="4" t="s">
        <v>100</v>
      </c>
      <c r="F233" s="4" t="s">
        <v>47</v>
      </c>
      <c r="G233" s="4"/>
      <c r="H233" s="4">
        <v>11</v>
      </c>
      <c r="I233" s="71">
        <v>5.7060000000000004</v>
      </c>
      <c r="J233" s="103">
        <v>5.8900702206474458</v>
      </c>
      <c r="K233" s="71">
        <v>11.596070220647446</v>
      </c>
      <c r="L233" s="71">
        <v>62.09</v>
      </c>
    </row>
    <row r="234" spans="1:12" x14ac:dyDescent="0.35">
      <c r="A234" s="4" t="s">
        <v>71</v>
      </c>
      <c r="B234" s="4">
        <v>2021</v>
      </c>
      <c r="C234" s="5">
        <v>44449</v>
      </c>
      <c r="D234" s="4" t="s">
        <v>72</v>
      </c>
      <c r="E234" s="4" t="s">
        <v>87</v>
      </c>
      <c r="F234" s="4" t="s">
        <v>88</v>
      </c>
      <c r="G234" s="4"/>
      <c r="H234" s="4">
        <v>12</v>
      </c>
      <c r="I234" s="71">
        <v>5.9509999999999996</v>
      </c>
      <c r="J234" s="103">
        <v>6.2480477965469925</v>
      </c>
      <c r="K234" s="71">
        <v>12.199047796546992</v>
      </c>
      <c r="L234" s="71">
        <v>59.021000000000001</v>
      </c>
    </row>
    <row r="235" spans="1:12" x14ac:dyDescent="0.35">
      <c r="A235" s="1" t="s">
        <v>120</v>
      </c>
      <c r="B235" s="1">
        <v>2021</v>
      </c>
      <c r="C235" s="2">
        <v>44386</v>
      </c>
      <c r="D235" s="1" t="s">
        <v>72</v>
      </c>
      <c r="E235" s="1" t="s">
        <v>111</v>
      </c>
      <c r="F235" s="1" t="s">
        <v>121</v>
      </c>
      <c r="G235" s="1"/>
      <c r="H235" s="1">
        <v>1</v>
      </c>
      <c r="I235">
        <v>5.2249999999999996</v>
      </c>
      <c r="J235" s="44">
        <v>5.3899287178050699</v>
      </c>
      <c r="K235">
        <v>10.61492871780507</v>
      </c>
      <c r="L235">
        <v>67.828999999999994</v>
      </c>
    </row>
    <row r="236" spans="1:12" x14ac:dyDescent="0.35">
      <c r="A236" s="1" t="s">
        <v>120</v>
      </c>
      <c r="B236" s="1">
        <v>2021</v>
      </c>
      <c r="C236" s="2">
        <v>44386</v>
      </c>
      <c r="D236" s="1" t="s">
        <v>72</v>
      </c>
      <c r="E236" s="1" t="s">
        <v>122</v>
      </c>
      <c r="F236" s="1" t="s">
        <v>123</v>
      </c>
      <c r="G236" s="1"/>
      <c r="H236" s="1">
        <v>2</v>
      </c>
      <c r="I236">
        <v>5.2690000000000001</v>
      </c>
      <c r="J236" s="44">
        <v>5.4609335340228302</v>
      </c>
      <c r="K236">
        <v>10.72993353402283</v>
      </c>
      <c r="L236">
        <v>67.102000000000004</v>
      </c>
    </row>
    <row r="237" spans="1:12" x14ac:dyDescent="0.35">
      <c r="A237" s="1" t="s">
        <v>120</v>
      </c>
      <c r="B237" s="1">
        <v>2021</v>
      </c>
      <c r="C237" s="2">
        <v>44386</v>
      </c>
      <c r="D237" s="1" t="s">
        <v>72</v>
      </c>
      <c r="E237" s="1" t="s">
        <v>20</v>
      </c>
      <c r="F237" s="1" t="s">
        <v>21</v>
      </c>
      <c r="G237" s="1"/>
      <c r="H237" s="1">
        <v>3</v>
      </c>
      <c r="I237">
        <v>5.28</v>
      </c>
      <c r="J237" s="44">
        <v>5.4520126995483595</v>
      </c>
      <c r="K237">
        <v>10.73201269954836</v>
      </c>
      <c r="L237">
        <v>67.088999999999999</v>
      </c>
    </row>
    <row r="238" spans="1:12" x14ac:dyDescent="0.35">
      <c r="A238" s="1" t="s">
        <v>120</v>
      </c>
      <c r="B238" s="1">
        <v>2021</v>
      </c>
      <c r="C238" s="2">
        <v>44386</v>
      </c>
      <c r="D238" s="1" t="s">
        <v>72</v>
      </c>
      <c r="E238" s="1" t="s">
        <v>107</v>
      </c>
      <c r="F238" s="1" t="s">
        <v>15</v>
      </c>
      <c r="G238" s="1"/>
      <c r="H238" s="1">
        <v>4</v>
      </c>
      <c r="I238">
        <v>5.3410000000000002</v>
      </c>
      <c r="J238" s="44">
        <v>5.4750076913832482</v>
      </c>
      <c r="K238">
        <v>10.816007691383248</v>
      </c>
      <c r="L238">
        <v>66.567999999999998</v>
      </c>
    </row>
    <row r="239" spans="1:12" x14ac:dyDescent="0.35">
      <c r="A239" s="1" t="s">
        <v>120</v>
      </c>
      <c r="B239" s="1">
        <v>2021</v>
      </c>
      <c r="C239" s="2">
        <v>44386</v>
      </c>
      <c r="D239" s="1" t="s">
        <v>72</v>
      </c>
      <c r="E239" s="1" t="s">
        <v>124</v>
      </c>
      <c r="F239" s="1" t="s">
        <v>123</v>
      </c>
      <c r="G239" s="1"/>
      <c r="H239" s="1">
        <v>5</v>
      </c>
      <c r="I239">
        <v>5.3460000000000001</v>
      </c>
      <c r="J239" s="44">
        <v>5.5409870263404599</v>
      </c>
      <c r="K239">
        <v>10.88698702634046</v>
      </c>
      <c r="L239">
        <v>66.134</v>
      </c>
    </row>
    <row r="240" spans="1:12" x14ac:dyDescent="0.35">
      <c r="A240" s="1" t="s">
        <v>120</v>
      </c>
      <c r="B240" s="1">
        <v>2021</v>
      </c>
      <c r="C240" s="2">
        <v>44386</v>
      </c>
      <c r="D240" s="1" t="s">
        <v>72</v>
      </c>
      <c r="E240" s="1" t="s">
        <v>125</v>
      </c>
      <c r="F240" s="1" t="s">
        <v>121</v>
      </c>
      <c r="G240" s="1"/>
      <c r="H240" s="1">
        <v>6</v>
      </c>
      <c r="I240">
        <v>5.3890000000000002</v>
      </c>
      <c r="J240" s="44">
        <v>5.5149693477306103</v>
      </c>
      <c r="K240">
        <v>10.903969347730611</v>
      </c>
      <c r="L240">
        <v>66.031000000000006</v>
      </c>
    </row>
    <row r="241" spans="1:12" x14ac:dyDescent="0.35">
      <c r="A241" s="1" t="s">
        <v>120</v>
      </c>
      <c r="B241" s="1">
        <v>2021</v>
      </c>
      <c r="C241" s="2">
        <v>44386</v>
      </c>
      <c r="D241" s="1" t="s">
        <v>72</v>
      </c>
      <c r="E241" s="1" t="s">
        <v>126</v>
      </c>
      <c r="F241" s="1" t="s">
        <v>127</v>
      </c>
      <c r="G241" s="1"/>
      <c r="H241" s="1">
        <v>7</v>
      </c>
      <c r="I241">
        <v>5.3970000000000002</v>
      </c>
      <c r="J241" s="44">
        <v>5.6099863788543569</v>
      </c>
      <c r="K241">
        <v>11.006986378854357</v>
      </c>
      <c r="L241">
        <v>65.412999999999997</v>
      </c>
    </row>
    <row r="242" spans="1:12" x14ac:dyDescent="0.35">
      <c r="A242" s="1" t="s">
        <v>120</v>
      </c>
      <c r="B242" s="1">
        <v>2021</v>
      </c>
      <c r="C242" s="2">
        <v>44386</v>
      </c>
      <c r="D242" s="1" t="s">
        <v>72</v>
      </c>
      <c r="E242" s="1" t="s">
        <v>55</v>
      </c>
      <c r="F242" s="1" t="s">
        <v>56</v>
      </c>
      <c r="G242" s="1"/>
      <c r="H242" s="1">
        <v>8</v>
      </c>
      <c r="I242">
        <v>5.4829999999999997</v>
      </c>
      <c r="J242" s="44">
        <v>5.7569893844544699</v>
      </c>
      <c r="K242">
        <v>11.23998938445447</v>
      </c>
      <c r="L242">
        <v>64.057000000000002</v>
      </c>
    </row>
    <row r="243" spans="1:12" x14ac:dyDescent="0.35">
      <c r="A243" s="1" t="s">
        <v>120</v>
      </c>
      <c r="B243" s="1">
        <v>2021</v>
      </c>
      <c r="C243" s="2">
        <v>44386</v>
      </c>
      <c r="D243" s="1" t="s">
        <v>72</v>
      </c>
      <c r="E243" s="1" t="s">
        <v>128</v>
      </c>
      <c r="F243" s="1" t="s">
        <v>15</v>
      </c>
      <c r="G243" s="1"/>
      <c r="H243" s="1">
        <v>9</v>
      </c>
      <c r="I243">
        <v>5.5819999999999999</v>
      </c>
      <c r="J243" s="44">
        <v>5.7209827315541597</v>
      </c>
      <c r="K243">
        <v>11.30298273155416</v>
      </c>
      <c r="L243">
        <v>63.7</v>
      </c>
    </row>
    <row r="244" spans="1:12" x14ac:dyDescent="0.35">
      <c r="A244" s="1" t="s">
        <v>120</v>
      </c>
      <c r="B244" s="1">
        <v>2021</v>
      </c>
      <c r="C244" s="2">
        <v>44386</v>
      </c>
      <c r="D244" s="1" t="s">
        <v>72</v>
      </c>
      <c r="E244" s="1" t="s">
        <v>129</v>
      </c>
      <c r="F244" s="1" t="s">
        <v>31</v>
      </c>
      <c r="G244" s="1"/>
      <c r="H244" s="1">
        <v>10</v>
      </c>
      <c r="I244">
        <v>5.6139999999999999</v>
      </c>
      <c r="J244" s="44">
        <v>5.7629238062130641</v>
      </c>
      <c r="K244">
        <v>11.376923806213064</v>
      </c>
      <c r="L244">
        <v>63.286000000000001</v>
      </c>
    </row>
    <row r="245" spans="1:12" x14ac:dyDescent="0.35">
      <c r="A245" s="1" t="s">
        <v>120</v>
      </c>
      <c r="B245" s="1">
        <v>2021</v>
      </c>
      <c r="C245" s="2">
        <v>44386</v>
      </c>
      <c r="D245" s="1" t="s">
        <v>72</v>
      </c>
      <c r="E245" s="1" t="s">
        <v>115</v>
      </c>
      <c r="F245" s="1" t="s">
        <v>31</v>
      </c>
      <c r="G245" s="1"/>
      <c r="H245" s="1">
        <v>11</v>
      </c>
      <c r="I245">
        <v>5.67</v>
      </c>
      <c r="J245" s="44">
        <v>5.8910649025338007</v>
      </c>
      <c r="K245">
        <v>11.561064902533801</v>
      </c>
      <c r="L245">
        <v>62.277999999999999</v>
      </c>
    </row>
    <row r="246" spans="1:12" x14ac:dyDescent="0.35">
      <c r="A246" s="4" t="s">
        <v>130</v>
      </c>
      <c r="B246" s="4">
        <v>2021</v>
      </c>
      <c r="C246" s="5">
        <v>44330</v>
      </c>
      <c r="D246" s="4" t="s">
        <v>72</v>
      </c>
      <c r="E246" s="4" t="s">
        <v>80</v>
      </c>
      <c r="F246" s="4" t="s">
        <v>65</v>
      </c>
      <c r="G246" s="4"/>
      <c r="H246" s="4">
        <v>1</v>
      </c>
      <c r="I246" s="71">
        <v>5.2629999999999999</v>
      </c>
      <c r="J246" s="103">
        <v>5.4009809233230168</v>
      </c>
      <c r="K246" s="71">
        <v>10.663980923323017</v>
      </c>
      <c r="L246" s="71">
        <v>67.516999999999996</v>
      </c>
    </row>
    <row r="247" spans="1:12" x14ac:dyDescent="0.35">
      <c r="A247" s="4" t="s">
        <v>130</v>
      </c>
      <c r="B247" s="4">
        <v>2021</v>
      </c>
      <c r="C247" s="5">
        <v>44330</v>
      </c>
      <c r="D247" s="4" t="s">
        <v>72</v>
      </c>
      <c r="E247" s="4" t="s">
        <v>97</v>
      </c>
      <c r="F247" s="4" t="s">
        <v>40</v>
      </c>
      <c r="G247" s="4"/>
      <c r="H247" s="4">
        <v>2</v>
      </c>
      <c r="I247" s="71">
        <v>5.38</v>
      </c>
      <c r="J247" s="103">
        <v>5.4389331329827195</v>
      </c>
      <c r="K247" s="71">
        <v>10.818933132982719</v>
      </c>
      <c r="L247" s="71">
        <v>66.55</v>
      </c>
    </row>
    <row r="248" spans="1:12" x14ac:dyDescent="0.35">
      <c r="A248" s="4" t="s">
        <v>130</v>
      </c>
      <c r="B248" s="4">
        <v>2021</v>
      </c>
      <c r="C248" s="5">
        <v>44330</v>
      </c>
      <c r="D248" s="4" t="s">
        <v>72</v>
      </c>
      <c r="E248" s="4" t="s">
        <v>39</v>
      </c>
      <c r="F248" s="4" t="s">
        <v>131</v>
      </c>
      <c r="G248" s="4"/>
      <c r="H248" s="4">
        <v>3</v>
      </c>
      <c r="I248" s="71">
        <v>5.3570000000000002</v>
      </c>
      <c r="J248" s="103">
        <v>5.5289993952222547</v>
      </c>
      <c r="K248" s="71">
        <v>10.885999395222255</v>
      </c>
      <c r="L248" s="71">
        <v>66.14</v>
      </c>
    </row>
    <row r="249" spans="1:12" x14ac:dyDescent="0.35">
      <c r="A249" s="4" t="s">
        <v>130</v>
      </c>
      <c r="B249" s="4">
        <v>2021</v>
      </c>
      <c r="C249" s="5">
        <v>44330</v>
      </c>
      <c r="D249" s="4" t="s">
        <v>72</v>
      </c>
      <c r="E249" s="4" t="s">
        <v>45</v>
      </c>
      <c r="F249" s="4" t="s">
        <v>98</v>
      </c>
      <c r="G249" s="4"/>
      <c r="H249" s="4">
        <v>4</v>
      </c>
      <c r="I249" s="71">
        <v>5.4390000000000001</v>
      </c>
      <c r="J249" s="103">
        <v>5.5100716099697387</v>
      </c>
      <c r="K249" s="71">
        <v>10.949071609969739</v>
      </c>
      <c r="L249" s="71">
        <v>65.759</v>
      </c>
    </row>
    <row r="250" spans="1:12" x14ac:dyDescent="0.35">
      <c r="A250" s="4" t="s">
        <v>130</v>
      </c>
      <c r="B250" s="4">
        <v>2021</v>
      </c>
      <c r="C250" s="5">
        <v>44330</v>
      </c>
      <c r="D250" s="4" t="s">
        <v>72</v>
      </c>
      <c r="E250" s="4" t="s">
        <v>52</v>
      </c>
      <c r="F250" s="4" t="s">
        <v>53</v>
      </c>
      <c r="G250" s="4"/>
      <c r="H250" s="4">
        <v>5</v>
      </c>
      <c r="I250" s="71">
        <v>5.4320000000000004</v>
      </c>
      <c r="J250" s="103">
        <v>5.5389270433351605</v>
      </c>
      <c r="K250" s="71">
        <v>10.970927043335161</v>
      </c>
      <c r="L250" s="71">
        <v>65.628</v>
      </c>
    </row>
    <row r="251" spans="1:12" x14ac:dyDescent="0.35">
      <c r="A251" s="4" t="s">
        <v>130</v>
      </c>
      <c r="B251" s="4">
        <v>2021</v>
      </c>
      <c r="C251" s="5">
        <v>44330</v>
      </c>
      <c r="D251" s="4" t="s">
        <v>72</v>
      </c>
      <c r="E251" s="4" t="s">
        <v>42</v>
      </c>
      <c r="F251" s="4" t="s">
        <v>98</v>
      </c>
      <c r="G251" s="4"/>
      <c r="H251" s="4">
        <v>6</v>
      </c>
      <c r="I251" s="71">
        <v>5.4649999999999999</v>
      </c>
      <c r="J251" s="103">
        <v>5.5240109890109892</v>
      </c>
      <c r="K251" s="71">
        <v>10.989010989010989</v>
      </c>
      <c r="L251" s="71">
        <v>65.52</v>
      </c>
    </row>
    <row r="252" spans="1:12" x14ac:dyDescent="0.35">
      <c r="A252" s="4" t="s">
        <v>130</v>
      </c>
      <c r="B252" s="4">
        <v>2021</v>
      </c>
      <c r="C252" s="5">
        <v>44330</v>
      </c>
      <c r="D252" s="4" t="s">
        <v>72</v>
      </c>
      <c r="E252" s="4" t="s">
        <v>83</v>
      </c>
      <c r="F252" s="4" t="s">
        <v>67</v>
      </c>
      <c r="G252" s="4"/>
      <c r="H252" s="4">
        <v>7</v>
      </c>
      <c r="I252" s="71">
        <v>5.4290000000000003</v>
      </c>
      <c r="J252" s="103">
        <v>5.580005978501859</v>
      </c>
      <c r="K252" s="71">
        <v>11.009005978501859</v>
      </c>
      <c r="L252" s="71">
        <v>65.400999999999996</v>
      </c>
    </row>
    <row r="253" spans="1:12" x14ac:dyDescent="0.35">
      <c r="A253" s="4" t="s">
        <v>130</v>
      </c>
      <c r="B253" s="4">
        <v>2021</v>
      </c>
      <c r="C253" s="5">
        <v>44330</v>
      </c>
      <c r="D253" s="4" t="s">
        <v>72</v>
      </c>
      <c r="E253" s="4" t="s">
        <v>108</v>
      </c>
      <c r="F253" s="4" t="s">
        <v>63</v>
      </c>
      <c r="G253" s="4"/>
      <c r="H253" s="4">
        <v>8</v>
      </c>
      <c r="I253" s="71">
        <v>5.4370000000000003</v>
      </c>
      <c r="J253" s="103">
        <v>5.626986723215933</v>
      </c>
      <c r="K253" s="71">
        <v>11.063986723215933</v>
      </c>
      <c r="L253" s="71">
        <v>65.075999999999993</v>
      </c>
    </row>
    <row r="254" spans="1:12" x14ac:dyDescent="0.35">
      <c r="A254" s="4" t="s">
        <v>130</v>
      </c>
      <c r="B254" s="4">
        <v>2021</v>
      </c>
      <c r="C254" s="5">
        <v>44330</v>
      </c>
      <c r="D254" s="4" t="s">
        <v>72</v>
      </c>
      <c r="E254" s="4" t="s">
        <v>99</v>
      </c>
      <c r="F254" s="4" t="s">
        <v>67</v>
      </c>
      <c r="G254" s="4"/>
      <c r="H254" s="4">
        <v>9</v>
      </c>
      <c r="I254" s="71">
        <v>5.4880000000000004</v>
      </c>
      <c r="J254" s="103">
        <v>5.6499246333766466</v>
      </c>
      <c r="K254" s="71">
        <v>11.137924633376647</v>
      </c>
      <c r="L254" s="71">
        <v>64.644000000000005</v>
      </c>
    </row>
    <row r="255" spans="1:12" x14ac:dyDescent="0.35">
      <c r="A255" s="4" t="s">
        <v>130</v>
      </c>
      <c r="B255" s="4">
        <v>2021</v>
      </c>
      <c r="C255" s="5">
        <v>44330</v>
      </c>
      <c r="D255" s="4" t="s">
        <v>72</v>
      </c>
      <c r="E255" s="4" t="s">
        <v>132</v>
      </c>
      <c r="F255" s="4" t="s">
        <v>65</v>
      </c>
      <c r="G255" s="4"/>
      <c r="H255" s="4">
        <v>10</v>
      </c>
      <c r="I255" s="71">
        <v>5.556</v>
      </c>
      <c r="J255" s="103">
        <v>5.7729486106303289</v>
      </c>
      <c r="K255" s="71">
        <v>11.328948610630329</v>
      </c>
      <c r="L255" s="71">
        <v>63.554000000000002</v>
      </c>
    </row>
    <row r="256" spans="1:12" x14ac:dyDescent="0.35">
      <c r="A256" s="4" t="s">
        <v>130</v>
      </c>
      <c r="B256" s="4">
        <v>2021</v>
      </c>
      <c r="C256" s="5">
        <v>44330</v>
      </c>
      <c r="D256" s="4" t="s">
        <v>72</v>
      </c>
      <c r="E256" s="4" t="s">
        <v>58</v>
      </c>
      <c r="F256" s="4" t="s">
        <v>133</v>
      </c>
      <c r="G256" s="4"/>
      <c r="H256" s="4">
        <v>11</v>
      </c>
      <c r="I256" s="71">
        <v>5.6260000000000003</v>
      </c>
      <c r="J256" s="103">
        <v>5.7120470214005641</v>
      </c>
      <c r="K256" s="71">
        <v>11.338047021400564</v>
      </c>
      <c r="L256" s="71">
        <v>63.503</v>
      </c>
    </row>
    <row r="257" spans="1:12" x14ac:dyDescent="0.35">
      <c r="A257" s="4" t="s">
        <v>130</v>
      </c>
      <c r="B257" s="4">
        <v>2021</v>
      </c>
      <c r="C257" s="5">
        <v>44330</v>
      </c>
      <c r="D257" s="4" t="s">
        <v>72</v>
      </c>
      <c r="E257" s="4" t="s">
        <v>60</v>
      </c>
      <c r="F257" s="4" t="s">
        <v>61</v>
      </c>
      <c r="G257" s="4"/>
      <c r="H257" s="4">
        <v>12</v>
      </c>
      <c r="I257" s="71">
        <v>5.617</v>
      </c>
      <c r="J257" s="103">
        <v>5.8899281296447255</v>
      </c>
      <c r="K257" s="71">
        <v>11.506928129644725</v>
      </c>
      <c r="L257" s="71">
        <v>62.570999999999998</v>
      </c>
    </row>
    <row r="258" spans="1:12" x14ac:dyDescent="0.35">
      <c r="A258" s="1" t="s">
        <v>134</v>
      </c>
      <c r="B258" s="1">
        <v>2020</v>
      </c>
      <c r="C258" s="2">
        <v>43888</v>
      </c>
      <c r="D258" s="1" t="s">
        <v>13</v>
      </c>
      <c r="E258" s="1" t="s">
        <v>23</v>
      </c>
      <c r="F258" s="1" t="s">
        <v>15</v>
      </c>
      <c r="G258" s="1"/>
      <c r="H258" s="1">
        <v>1</v>
      </c>
      <c r="I258">
        <v>5.141</v>
      </c>
      <c r="J258" s="44">
        <v>5.2230367923306122</v>
      </c>
      <c r="K258">
        <v>10.364036792330612</v>
      </c>
      <c r="L258">
        <v>69.471000000000004</v>
      </c>
    </row>
    <row r="259" spans="1:12" x14ac:dyDescent="0.35">
      <c r="A259" s="1" t="s">
        <v>134</v>
      </c>
      <c r="B259" s="1">
        <v>2020</v>
      </c>
      <c r="C259" s="2">
        <v>43888</v>
      </c>
      <c r="D259" s="1" t="s">
        <v>13</v>
      </c>
      <c r="E259" s="1" t="s">
        <v>14</v>
      </c>
      <c r="F259" s="1" t="s">
        <v>15</v>
      </c>
      <c r="G259" s="1"/>
      <c r="H259" s="1">
        <v>2</v>
      </c>
      <c r="I259">
        <v>5.1479999999999997</v>
      </c>
      <c r="J259" s="44">
        <v>5.3130109404739425</v>
      </c>
      <c r="K259">
        <v>10.461010940473942</v>
      </c>
      <c r="L259">
        <v>68.826999999999998</v>
      </c>
    </row>
    <row r="260" spans="1:12" x14ac:dyDescent="0.35">
      <c r="A260" s="1" t="s">
        <v>134</v>
      </c>
      <c r="B260" s="1">
        <v>2020</v>
      </c>
      <c r="C260" s="2">
        <v>43888</v>
      </c>
      <c r="D260" s="1" t="s">
        <v>13</v>
      </c>
      <c r="E260" s="1" t="s">
        <v>78</v>
      </c>
      <c r="F260" s="1" t="s">
        <v>19</v>
      </c>
      <c r="G260" s="1"/>
      <c r="H260" s="1">
        <v>3</v>
      </c>
      <c r="I260">
        <v>5.1740000000000004</v>
      </c>
      <c r="J260" s="44">
        <v>5.3040615586116564</v>
      </c>
      <c r="K260">
        <v>10.478061558611657</v>
      </c>
      <c r="L260">
        <v>68.715000000000003</v>
      </c>
    </row>
    <row r="261" spans="1:12" x14ac:dyDescent="0.35">
      <c r="A261" s="1" t="s">
        <v>134</v>
      </c>
      <c r="B261" s="1">
        <v>2020</v>
      </c>
      <c r="C261" s="2">
        <v>43888</v>
      </c>
      <c r="D261" s="1" t="s">
        <v>13</v>
      </c>
      <c r="E261" s="1" t="s">
        <v>80</v>
      </c>
      <c r="F261" s="1" t="s">
        <v>65</v>
      </c>
      <c r="G261" s="1"/>
      <c r="H261" s="1">
        <v>4</v>
      </c>
      <c r="I261">
        <v>5.1639999999999997</v>
      </c>
      <c r="J261" s="44">
        <v>5.3140615586116571</v>
      </c>
      <c r="K261">
        <v>10.478061558611657</v>
      </c>
      <c r="L261">
        <v>68.715000000000003</v>
      </c>
    </row>
    <row r="262" spans="1:12" x14ac:dyDescent="0.35">
      <c r="A262" s="1" t="s">
        <v>134</v>
      </c>
      <c r="B262" s="1">
        <v>2020</v>
      </c>
      <c r="C262" s="2">
        <v>43888</v>
      </c>
      <c r="D262" s="1" t="s">
        <v>13</v>
      </c>
      <c r="E262" s="1" t="s">
        <v>135</v>
      </c>
      <c r="F262" s="1" t="s">
        <v>36</v>
      </c>
      <c r="G262" s="1"/>
      <c r="H262" s="1">
        <v>5</v>
      </c>
      <c r="I262">
        <v>5.2089999999999996</v>
      </c>
      <c r="J262" s="44">
        <v>5.2739433775461162</v>
      </c>
      <c r="K262">
        <v>10.482943377546116</v>
      </c>
      <c r="L262">
        <v>68.683000000000007</v>
      </c>
    </row>
    <row r="263" spans="1:12" x14ac:dyDescent="0.35">
      <c r="A263" s="1" t="s">
        <v>134</v>
      </c>
      <c r="B263" s="1">
        <v>2020</v>
      </c>
      <c r="C263" s="2">
        <v>43888</v>
      </c>
      <c r="D263" s="1" t="s">
        <v>13</v>
      </c>
      <c r="E263" s="1" t="s">
        <v>26</v>
      </c>
      <c r="F263" s="1" t="s">
        <v>27</v>
      </c>
      <c r="G263" s="1"/>
      <c r="H263" s="1">
        <v>6</v>
      </c>
      <c r="I263">
        <v>5.1509999999999998</v>
      </c>
      <c r="J263" s="44">
        <v>5.3360659519925413</v>
      </c>
      <c r="K263">
        <v>10.487065951992541</v>
      </c>
      <c r="L263">
        <v>68.656000000000006</v>
      </c>
    </row>
    <row r="264" spans="1:12" x14ac:dyDescent="0.35">
      <c r="A264" s="1" t="s">
        <v>134</v>
      </c>
      <c r="B264" s="1">
        <v>2020</v>
      </c>
      <c r="C264" s="2">
        <v>43888</v>
      </c>
      <c r="D264" s="1" t="s">
        <v>13</v>
      </c>
      <c r="E264" s="1" t="s">
        <v>33</v>
      </c>
      <c r="F264" s="1" t="s">
        <v>27</v>
      </c>
      <c r="G264" s="1"/>
      <c r="H264" s="1">
        <v>7</v>
      </c>
      <c r="I264">
        <v>5.1989999999999998</v>
      </c>
      <c r="J264" s="44">
        <v>5.3050484353344523</v>
      </c>
      <c r="K264">
        <v>10.504048435334452</v>
      </c>
      <c r="L264">
        <v>68.545000000000002</v>
      </c>
    </row>
    <row r="265" spans="1:12" x14ac:dyDescent="0.35">
      <c r="A265" s="1" t="s">
        <v>134</v>
      </c>
      <c r="B265" s="1">
        <v>2020</v>
      </c>
      <c r="C265" s="2">
        <v>43888</v>
      </c>
      <c r="D265" s="1" t="s">
        <v>13</v>
      </c>
      <c r="E265" s="1" t="s">
        <v>73</v>
      </c>
      <c r="F265" s="1" t="s">
        <v>19</v>
      </c>
      <c r="G265" s="1"/>
      <c r="H265" s="1">
        <v>8</v>
      </c>
      <c r="I265">
        <v>5.2030000000000003</v>
      </c>
      <c r="J265" s="44">
        <v>5.3099440623768013</v>
      </c>
      <c r="K265">
        <v>10.512944062376802</v>
      </c>
      <c r="L265">
        <v>68.486999999999995</v>
      </c>
    </row>
    <row r="266" spans="1:12" x14ac:dyDescent="0.35">
      <c r="A266" s="1" t="s">
        <v>134</v>
      </c>
      <c r="B266" s="1">
        <v>2020</v>
      </c>
      <c r="C266" s="2">
        <v>43888</v>
      </c>
      <c r="D266" s="1" t="s">
        <v>13</v>
      </c>
      <c r="E266" s="1" t="s">
        <v>16</v>
      </c>
      <c r="F266" s="1" t="s">
        <v>17</v>
      </c>
      <c r="G266" s="1"/>
      <c r="H266" s="1">
        <v>9</v>
      </c>
      <c r="I266">
        <v>5.2149999999999999</v>
      </c>
      <c r="J266" s="44">
        <v>5.3179373729098707</v>
      </c>
      <c r="K266">
        <v>10.532937372909871</v>
      </c>
      <c r="L266">
        <v>68.356999999999999</v>
      </c>
    </row>
    <row r="267" spans="1:12" x14ac:dyDescent="0.35">
      <c r="A267" s="1" t="s">
        <v>134</v>
      </c>
      <c r="B267" s="1">
        <v>2020</v>
      </c>
      <c r="C267" s="2">
        <v>43888</v>
      </c>
      <c r="D267" s="1" t="s">
        <v>13</v>
      </c>
      <c r="E267" s="1" t="s">
        <v>136</v>
      </c>
      <c r="F267" s="1" t="s">
        <v>25</v>
      </c>
      <c r="G267" s="1"/>
      <c r="H267" s="1">
        <v>10</v>
      </c>
      <c r="I267">
        <v>5.2240000000000002</v>
      </c>
      <c r="J267" s="44">
        <v>5.3350426468000229</v>
      </c>
      <c r="K267">
        <v>10.559042646800023</v>
      </c>
      <c r="L267">
        <v>68.188000000000002</v>
      </c>
    </row>
    <row r="268" spans="1:12" x14ac:dyDescent="0.35">
      <c r="A268" s="1" t="s">
        <v>134</v>
      </c>
      <c r="B268" s="1">
        <v>2020</v>
      </c>
      <c r="C268" s="2">
        <v>43888</v>
      </c>
      <c r="D268" s="1" t="s">
        <v>13</v>
      </c>
      <c r="E268" s="1" t="s">
        <v>52</v>
      </c>
      <c r="F268" s="1" t="s">
        <v>53</v>
      </c>
      <c r="G268" s="1"/>
      <c r="H268" s="1">
        <v>11</v>
      </c>
      <c r="I268">
        <v>5.2309999999999999</v>
      </c>
      <c r="J268" s="44">
        <v>5.3489891261222873</v>
      </c>
      <c r="K268">
        <v>10.579989126122287</v>
      </c>
      <c r="L268">
        <v>68.052999999999997</v>
      </c>
    </row>
    <row r="269" spans="1:12" x14ac:dyDescent="0.35">
      <c r="A269" s="1" t="s">
        <v>134</v>
      </c>
      <c r="B269" s="1">
        <v>2020</v>
      </c>
      <c r="C269" s="2">
        <v>43888</v>
      </c>
      <c r="D269" s="1" t="s">
        <v>13</v>
      </c>
      <c r="E269" s="1" t="s">
        <v>43</v>
      </c>
      <c r="F269" s="1" t="s">
        <v>44</v>
      </c>
      <c r="G269" s="1"/>
      <c r="H269" s="1">
        <v>12</v>
      </c>
      <c r="I269">
        <v>5.1950000000000003</v>
      </c>
      <c r="J269" s="44">
        <v>5.3879438222065428</v>
      </c>
      <c r="K269">
        <v>10.582943822206543</v>
      </c>
      <c r="L269">
        <v>68.034000000000006</v>
      </c>
    </row>
    <row r="270" spans="1:12" x14ac:dyDescent="0.35">
      <c r="A270" s="1" t="s">
        <v>134</v>
      </c>
      <c r="B270" s="1">
        <v>2020</v>
      </c>
      <c r="C270" s="2">
        <v>43888</v>
      </c>
      <c r="D270" s="1" t="s">
        <v>13</v>
      </c>
      <c r="E270" s="1" t="s">
        <v>137</v>
      </c>
      <c r="F270" s="1" t="s">
        <v>38</v>
      </c>
      <c r="G270" s="1"/>
      <c r="H270" s="1">
        <v>13</v>
      </c>
      <c r="I270">
        <v>5.2629999999999999</v>
      </c>
      <c r="J270" s="44">
        <v>5.3249238845916302</v>
      </c>
      <c r="K270">
        <v>10.58792388459163</v>
      </c>
      <c r="L270">
        <v>68.001999999999995</v>
      </c>
    </row>
    <row r="271" spans="1:12" x14ac:dyDescent="0.35">
      <c r="A271" s="1" t="s">
        <v>134</v>
      </c>
      <c r="B271" s="1">
        <v>2020</v>
      </c>
      <c r="C271" s="2">
        <v>43888</v>
      </c>
      <c r="D271" s="1" t="s">
        <v>13</v>
      </c>
      <c r="E271" s="1" t="s">
        <v>111</v>
      </c>
      <c r="F271" s="1" t="s">
        <v>121</v>
      </c>
      <c r="G271" s="1"/>
      <c r="H271" s="1">
        <v>14</v>
      </c>
      <c r="I271">
        <v>5.2590000000000003</v>
      </c>
      <c r="J271" s="44">
        <v>5.3629756874778689</v>
      </c>
      <c r="K271">
        <v>10.621975687477869</v>
      </c>
      <c r="L271">
        <v>67.784000000000006</v>
      </c>
    </row>
    <row r="272" spans="1:12" x14ac:dyDescent="0.35">
      <c r="A272" s="1" t="s">
        <v>134</v>
      </c>
      <c r="B272" s="1">
        <v>2020</v>
      </c>
      <c r="C272" s="2">
        <v>43888</v>
      </c>
      <c r="D272" s="1" t="s">
        <v>13</v>
      </c>
      <c r="E272" s="1" t="s">
        <v>24</v>
      </c>
      <c r="F272" s="1" t="s">
        <v>25</v>
      </c>
      <c r="G272" s="1"/>
      <c r="H272" s="1">
        <v>15</v>
      </c>
      <c r="I272">
        <v>5.2329999999999997</v>
      </c>
      <c r="J272" s="44">
        <v>5.3919538847487649</v>
      </c>
      <c r="K272">
        <v>10.624953884748765</v>
      </c>
      <c r="L272">
        <v>67.765000000000001</v>
      </c>
    </row>
    <row r="273" spans="1:12" x14ac:dyDescent="0.35">
      <c r="A273" s="1" t="s">
        <v>134</v>
      </c>
      <c r="B273" s="1">
        <v>2020</v>
      </c>
      <c r="C273" s="2">
        <v>43888</v>
      </c>
      <c r="D273" s="1" t="s">
        <v>13</v>
      </c>
      <c r="E273" s="1" t="s">
        <v>30</v>
      </c>
      <c r="F273" s="1" t="s">
        <v>31</v>
      </c>
      <c r="G273" s="1"/>
      <c r="H273" s="1">
        <v>16</v>
      </c>
      <c r="I273">
        <v>5.2569999999999997</v>
      </c>
      <c r="J273" s="44">
        <v>5.3770555629403169</v>
      </c>
      <c r="K273">
        <v>10.634055562940317</v>
      </c>
      <c r="L273">
        <v>67.706999999999994</v>
      </c>
    </row>
    <row r="274" spans="1:12" x14ac:dyDescent="0.35">
      <c r="A274" s="1" t="s">
        <v>134</v>
      </c>
      <c r="B274" s="1">
        <v>2020</v>
      </c>
      <c r="C274" s="2">
        <v>43888</v>
      </c>
      <c r="D274" s="1" t="s">
        <v>13</v>
      </c>
      <c r="E274" s="1" t="s">
        <v>138</v>
      </c>
      <c r="F274" s="1" t="s">
        <v>29</v>
      </c>
      <c r="G274" s="1"/>
      <c r="H274" s="1">
        <v>17</v>
      </c>
      <c r="I274">
        <v>5.2939999999999996</v>
      </c>
      <c r="J274" s="44">
        <v>5.3439835111255585</v>
      </c>
      <c r="K274">
        <v>10.637983511125558</v>
      </c>
      <c r="L274">
        <v>67.682000000000002</v>
      </c>
    </row>
    <row r="275" spans="1:12" x14ac:dyDescent="0.35">
      <c r="A275" s="1" t="s">
        <v>134</v>
      </c>
      <c r="B275" s="1">
        <v>2020</v>
      </c>
      <c r="C275" s="2">
        <v>43888</v>
      </c>
      <c r="D275" s="1" t="s">
        <v>13</v>
      </c>
      <c r="E275" s="1" t="s">
        <v>97</v>
      </c>
      <c r="F275" s="1" t="s">
        <v>40</v>
      </c>
      <c r="G275" s="1"/>
      <c r="H275" s="1">
        <v>18</v>
      </c>
      <c r="I275">
        <v>5.3220000000000001</v>
      </c>
      <c r="J275" s="44">
        <v>5.3900540363614722</v>
      </c>
      <c r="K275">
        <v>10.712054036361472</v>
      </c>
      <c r="L275">
        <v>67.213999999999999</v>
      </c>
    </row>
    <row r="276" spans="1:12" x14ac:dyDescent="0.35">
      <c r="A276" s="1" t="s">
        <v>134</v>
      </c>
      <c r="B276" s="1">
        <v>2020</v>
      </c>
      <c r="C276" s="2">
        <v>43888</v>
      </c>
      <c r="D276" s="1" t="s">
        <v>13</v>
      </c>
      <c r="E276" s="1" t="s">
        <v>139</v>
      </c>
      <c r="F276" s="1" t="s">
        <v>36</v>
      </c>
      <c r="G276" s="1"/>
      <c r="H276" s="1">
        <v>19</v>
      </c>
      <c r="I276">
        <v>5.274</v>
      </c>
      <c r="J276" s="44">
        <v>5.4700236368520025</v>
      </c>
      <c r="K276">
        <v>10.744023636852003</v>
      </c>
      <c r="L276">
        <v>67.013999999999996</v>
      </c>
    </row>
    <row r="277" spans="1:12" x14ac:dyDescent="0.35">
      <c r="A277" s="1" t="s">
        <v>134</v>
      </c>
      <c r="B277" s="1">
        <v>2020</v>
      </c>
      <c r="C277" s="2">
        <v>43888</v>
      </c>
      <c r="D277" s="1" t="s">
        <v>13</v>
      </c>
      <c r="E277" s="1" t="s">
        <v>140</v>
      </c>
      <c r="F277" s="1" t="s">
        <v>29</v>
      </c>
      <c r="G277" s="1"/>
      <c r="H277" s="1">
        <v>20</v>
      </c>
      <c r="I277">
        <v>5.3010000000000002</v>
      </c>
      <c r="J277" s="44">
        <v>5.4470332591918069</v>
      </c>
      <c r="K277">
        <v>10.748033259191807</v>
      </c>
      <c r="L277">
        <v>66.989000000000004</v>
      </c>
    </row>
    <row r="278" spans="1:12" x14ac:dyDescent="0.35">
      <c r="A278" s="1" t="s">
        <v>134</v>
      </c>
      <c r="B278" s="1">
        <v>2020</v>
      </c>
      <c r="C278" s="2">
        <v>43888</v>
      </c>
      <c r="D278" s="1" t="s">
        <v>13</v>
      </c>
      <c r="E278" s="1" t="s">
        <v>141</v>
      </c>
      <c r="F278" s="1" t="s">
        <v>44</v>
      </c>
      <c r="G278" s="1"/>
      <c r="H278" s="1">
        <v>21</v>
      </c>
      <c r="I278">
        <v>5.2720000000000002</v>
      </c>
      <c r="J278" s="44">
        <v>5.4819729955789231</v>
      </c>
      <c r="K278">
        <v>10.753972995578923</v>
      </c>
      <c r="L278">
        <v>66.951999999999998</v>
      </c>
    </row>
    <row r="279" spans="1:12" x14ac:dyDescent="0.35">
      <c r="A279" s="1" t="s">
        <v>134</v>
      </c>
      <c r="B279" s="1">
        <v>2020</v>
      </c>
      <c r="C279" s="2">
        <v>43888</v>
      </c>
      <c r="D279" s="1" t="s">
        <v>13</v>
      </c>
      <c r="E279" s="1" t="s">
        <v>122</v>
      </c>
      <c r="F279" s="1" t="s">
        <v>123</v>
      </c>
      <c r="G279" s="1"/>
      <c r="H279" s="1">
        <v>22</v>
      </c>
      <c r="I279">
        <v>5.3129999999999997</v>
      </c>
      <c r="J279" s="44">
        <v>5.4630233480505881</v>
      </c>
      <c r="K279">
        <v>10.776023348050588</v>
      </c>
      <c r="L279">
        <v>66.814999999999998</v>
      </c>
    </row>
    <row r="280" spans="1:12" x14ac:dyDescent="0.35">
      <c r="A280" s="1" t="s">
        <v>134</v>
      </c>
      <c r="B280" s="1">
        <v>2020</v>
      </c>
      <c r="C280" s="2">
        <v>43888</v>
      </c>
      <c r="D280" s="1" t="s">
        <v>13</v>
      </c>
      <c r="E280" s="1" t="s">
        <v>113</v>
      </c>
      <c r="F280" s="1" t="s">
        <v>121</v>
      </c>
      <c r="G280" s="1"/>
      <c r="H280" s="1">
        <v>23</v>
      </c>
      <c r="I280">
        <v>5.33</v>
      </c>
      <c r="J280" s="44">
        <v>5.4720523899540918</v>
      </c>
      <c r="K280">
        <v>10.802052389954092</v>
      </c>
      <c r="L280">
        <v>66.653999999999996</v>
      </c>
    </row>
    <row r="281" spans="1:12" x14ac:dyDescent="0.35">
      <c r="A281" s="1" t="s">
        <v>134</v>
      </c>
      <c r="B281" s="1">
        <v>2020</v>
      </c>
      <c r="C281" s="2">
        <v>43888</v>
      </c>
      <c r="D281" s="1" t="s">
        <v>13</v>
      </c>
      <c r="E281" s="1" t="s">
        <v>20</v>
      </c>
      <c r="F281" s="1" t="s">
        <v>21</v>
      </c>
      <c r="G281" s="1"/>
      <c r="H281" s="1">
        <v>24</v>
      </c>
      <c r="I281">
        <v>5.343</v>
      </c>
      <c r="J281" s="44">
        <v>5.4629432687978401</v>
      </c>
      <c r="K281">
        <v>10.80594326879784</v>
      </c>
      <c r="L281">
        <v>66.63</v>
      </c>
    </row>
    <row r="282" spans="1:12" x14ac:dyDescent="0.35">
      <c r="A282" s="1" t="s">
        <v>134</v>
      </c>
      <c r="B282" s="1">
        <v>2020</v>
      </c>
      <c r="C282" s="2">
        <v>43888</v>
      </c>
      <c r="D282" s="1" t="s">
        <v>13</v>
      </c>
      <c r="E282" s="1" t="s">
        <v>83</v>
      </c>
      <c r="F282" s="1" t="s">
        <v>67</v>
      </c>
      <c r="G282" s="1"/>
      <c r="H282" s="1">
        <v>25</v>
      </c>
      <c r="I282">
        <v>5.3789999999999996</v>
      </c>
      <c r="J282" s="44">
        <v>5.4759804761115056</v>
      </c>
      <c r="K282">
        <v>10.854980476111505</v>
      </c>
      <c r="L282">
        <v>66.328999999999994</v>
      </c>
    </row>
    <row r="283" spans="1:12" x14ac:dyDescent="0.35">
      <c r="A283" s="1" t="s">
        <v>134</v>
      </c>
      <c r="B283" s="1">
        <v>2020</v>
      </c>
      <c r="C283" s="2">
        <v>43888</v>
      </c>
      <c r="D283" s="1" t="s">
        <v>13</v>
      </c>
      <c r="E283" s="1" t="s">
        <v>39</v>
      </c>
      <c r="F283" s="1" t="s">
        <v>40</v>
      </c>
      <c r="G283" s="1"/>
      <c r="H283" s="1">
        <v>26</v>
      </c>
      <c r="I283">
        <v>5.383</v>
      </c>
      <c r="J283" s="44">
        <v>5.5179977440990777</v>
      </c>
      <c r="K283">
        <v>10.900997744099078</v>
      </c>
      <c r="L283">
        <v>66.049000000000007</v>
      </c>
    </row>
    <row r="284" spans="1:12" x14ac:dyDescent="0.35">
      <c r="A284" s="1" t="s">
        <v>134</v>
      </c>
      <c r="B284" s="1">
        <v>2020</v>
      </c>
      <c r="C284" s="2">
        <v>43888</v>
      </c>
      <c r="D284" s="1" t="s">
        <v>13</v>
      </c>
      <c r="E284" s="1" t="s">
        <v>41</v>
      </c>
      <c r="F284" s="1" t="s">
        <v>27</v>
      </c>
      <c r="G284" s="1"/>
      <c r="H284" s="1">
        <v>27</v>
      </c>
      <c r="I284">
        <v>5.375</v>
      </c>
      <c r="J284" s="44">
        <v>5.5460047324353852</v>
      </c>
      <c r="K284">
        <v>10.921004732435385</v>
      </c>
      <c r="L284">
        <v>65.927999999999997</v>
      </c>
    </row>
    <row r="285" spans="1:12" x14ac:dyDescent="0.35">
      <c r="A285" s="1" t="s">
        <v>134</v>
      </c>
      <c r="B285" s="1">
        <v>2020</v>
      </c>
      <c r="C285" s="2">
        <v>43888</v>
      </c>
      <c r="D285" s="1" t="s">
        <v>13</v>
      </c>
      <c r="E285" s="1" t="s">
        <v>124</v>
      </c>
      <c r="F285" s="1" t="s">
        <v>123</v>
      </c>
      <c r="G285" s="1"/>
      <c r="H285" s="1">
        <v>28</v>
      </c>
      <c r="I285">
        <v>5.3520000000000003</v>
      </c>
      <c r="J285" s="44">
        <v>5.5729817916970141</v>
      </c>
      <c r="K285">
        <v>10.924981791697014</v>
      </c>
      <c r="L285">
        <v>65.903999999999996</v>
      </c>
    </row>
    <row r="286" spans="1:12" x14ac:dyDescent="0.35">
      <c r="A286" s="1" t="s">
        <v>134</v>
      </c>
      <c r="B286" s="1">
        <v>2020</v>
      </c>
      <c r="C286" s="2">
        <v>43888</v>
      </c>
      <c r="D286" s="1" t="s">
        <v>13</v>
      </c>
      <c r="E286" s="1" t="s">
        <v>99</v>
      </c>
      <c r="F286" s="1" t="s">
        <v>67</v>
      </c>
      <c r="G286" s="1"/>
      <c r="H286" s="1">
        <v>29</v>
      </c>
      <c r="I286">
        <v>5.3869999999999996</v>
      </c>
      <c r="J286" s="44">
        <v>5.5519243391066562</v>
      </c>
      <c r="K286">
        <v>10.938924339106656</v>
      </c>
      <c r="L286">
        <v>65.819999999999993</v>
      </c>
    </row>
    <row r="287" spans="1:12" x14ac:dyDescent="0.35">
      <c r="A287" s="1" t="s">
        <v>134</v>
      </c>
      <c r="B287" s="1">
        <v>2020</v>
      </c>
      <c r="C287" s="2">
        <v>43888</v>
      </c>
      <c r="D287" s="1" t="s">
        <v>13</v>
      </c>
      <c r="E287" s="1" t="s">
        <v>142</v>
      </c>
      <c r="F287" s="1" t="s">
        <v>61</v>
      </c>
      <c r="G287" s="1"/>
      <c r="H287" s="1">
        <v>30</v>
      </c>
      <c r="I287">
        <v>5.391</v>
      </c>
      <c r="J287" s="44">
        <v>5.5680709143213747</v>
      </c>
      <c r="K287">
        <v>10.959070914321375</v>
      </c>
      <c r="L287">
        <v>65.698999999999998</v>
      </c>
    </row>
    <row r="288" spans="1:12" x14ac:dyDescent="0.35">
      <c r="A288" s="1" t="s">
        <v>134</v>
      </c>
      <c r="B288" s="1">
        <v>2020</v>
      </c>
      <c r="C288" s="2">
        <v>43888</v>
      </c>
      <c r="D288" s="1" t="s">
        <v>13</v>
      </c>
      <c r="E288" s="1" t="s">
        <v>132</v>
      </c>
      <c r="F288" s="1" t="s">
        <v>65</v>
      </c>
      <c r="G288" s="1"/>
      <c r="H288" s="1">
        <v>31</v>
      </c>
      <c r="I288">
        <v>5.4189999999999996</v>
      </c>
      <c r="J288" s="44">
        <v>5.6280111697557382</v>
      </c>
      <c r="K288">
        <v>11.047011169755738</v>
      </c>
      <c r="L288">
        <v>65.176000000000002</v>
      </c>
    </row>
    <row r="289" spans="1:12" x14ac:dyDescent="0.35">
      <c r="A289" s="1" t="s">
        <v>134</v>
      </c>
      <c r="B289" s="1">
        <v>2020</v>
      </c>
      <c r="C289" s="2">
        <v>43888</v>
      </c>
      <c r="D289" s="1" t="s">
        <v>13</v>
      </c>
      <c r="E289" s="1" t="s">
        <v>143</v>
      </c>
      <c r="F289" s="1" t="s">
        <v>121</v>
      </c>
      <c r="G289" s="1"/>
      <c r="H289" s="1">
        <v>32</v>
      </c>
      <c r="I289">
        <v>5.45</v>
      </c>
      <c r="J289" s="44">
        <v>5.6060017198224896</v>
      </c>
      <c r="K289">
        <v>11.05600171982249</v>
      </c>
      <c r="L289">
        <v>65.123000000000005</v>
      </c>
    </row>
    <row r="290" spans="1:12" x14ac:dyDescent="0.35">
      <c r="A290" s="1" t="s">
        <v>134</v>
      </c>
      <c r="B290" s="1">
        <v>2020</v>
      </c>
      <c r="C290" s="2">
        <v>43888</v>
      </c>
      <c r="D290" s="1" t="s">
        <v>13</v>
      </c>
      <c r="E290" s="1" t="s">
        <v>144</v>
      </c>
      <c r="F290" s="1" t="s">
        <v>145</v>
      </c>
      <c r="G290" s="1"/>
      <c r="H290" s="1">
        <v>33</v>
      </c>
      <c r="I290">
        <v>5.4359999999999999</v>
      </c>
      <c r="J290" s="44">
        <v>5.6689416990560808</v>
      </c>
      <c r="K290">
        <v>11.104941699056081</v>
      </c>
      <c r="L290">
        <v>64.835999999999999</v>
      </c>
    </row>
    <row r="291" spans="1:12" x14ac:dyDescent="0.35">
      <c r="A291" s="4" t="s">
        <v>94</v>
      </c>
      <c r="B291" s="4">
        <v>2020</v>
      </c>
      <c r="C291" s="5">
        <v>43855</v>
      </c>
      <c r="D291" s="4" t="s">
        <v>72</v>
      </c>
      <c r="E291" s="4" t="s">
        <v>33</v>
      </c>
      <c r="F291" s="4" t="s">
        <v>27</v>
      </c>
      <c r="G291" s="4"/>
      <c r="H291" s="4">
        <v>1</v>
      </c>
      <c r="I291">
        <v>5.2750000000000004</v>
      </c>
      <c r="J291" s="44">
        <v>5.3490132209942303</v>
      </c>
      <c r="K291">
        <v>10.624013220994231</v>
      </c>
      <c r="L291">
        <v>67.771000000000001</v>
      </c>
    </row>
    <row r="292" spans="1:12" x14ac:dyDescent="0.35">
      <c r="A292" s="4" t="s">
        <v>94</v>
      </c>
      <c r="B292" s="4">
        <v>2020</v>
      </c>
      <c r="C292" s="5">
        <v>43855</v>
      </c>
      <c r="D292" s="4" t="s">
        <v>72</v>
      </c>
      <c r="E292" s="4" t="s">
        <v>73</v>
      </c>
      <c r="F292" s="4" t="s">
        <v>19</v>
      </c>
      <c r="G292" s="4"/>
      <c r="H292" s="4">
        <v>2</v>
      </c>
      <c r="I292">
        <v>5.3239999999999998</v>
      </c>
      <c r="J292" s="44">
        <v>5.4620320884454632</v>
      </c>
      <c r="K292">
        <v>10.786032088445463</v>
      </c>
      <c r="L292">
        <v>66.753</v>
      </c>
    </row>
    <row r="293" spans="1:12" x14ac:dyDescent="0.35">
      <c r="A293" s="4" t="s">
        <v>94</v>
      </c>
      <c r="B293" s="4">
        <v>2020</v>
      </c>
      <c r="C293" s="5">
        <v>43855</v>
      </c>
      <c r="D293" s="4" t="s">
        <v>72</v>
      </c>
      <c r="E293" s="4" t="s">
        <v>16</v>
      </c>
      <c r="F293" s="4" t="s">
        <v>17</v>
      </c>
      <c r="G293" s="4"/>
      <c r="H293" s="4">
        <v>3</v>
      </c>
      <c r="I293">
        <v>5.3440000000000003</v>
      </c>
      <c r="J293" s="44">
        <v>5.4530308165254544</v>
      </c>
      <c r="K293">
        <v>10.797030816525455</v>
      </c>
      <c r="L293">
        <v>66.685000000000002</v>
      </c>
    </row>
    <row r="294" spans="1:12" x14ac:dyDescent="0.35">
      <c r="A294" s="4" t="s">
        <v>94</v>
      </c>
      <c r="B294" s="4">
        <v>2020</v>
      </c>
      <c r="C294" s="5">
        <v>43855</v>
      </c>
      <c r="D294" s="4" t="s">
        <v>72</v>
      </c>
      <c r="E294" s="4" t="s">
        <v>52</v>
      </c>
      <c r="F294" s="4" t="s">
        <v>53</v>
      </c>
      <c r="G294" s="4"/>
      <c r="H294" s="4">
        <v>4</v>
      </c>
      <c r="I294">
        <v>5.37</v>
      </c>
      <c r="J294" s="44">
        <v>5.5010422611767913</v>
      </c>
      <c r="K294">
        <v>10.871042261176791</v>
      </c>
      <c r="L294">
        <v>66.230999999999995</v>
      </c>
    </row>
    <row r="295" spans="1:12" x14ac:dyDescent="0.35">
      <c r="A295" s="4" t="s">
        <v>94</v>
      </c>
      <c r="B295" s="4">
        <v>2020</v>
      </c>
      <c r="C295" s="5">
        <v>43855</v>
      </c>
      <c r="D295" s="4" t="s">
        <v>72</v>
      </c>
      <c r="E295" s="4" t="s">
        <v>83</v>
      </c>
      <c r="F295" s="4" t="s">
        <v>67</v>
      </c>
      <c r="G295" s="4"/>
      <c r="H295" s="4">
        <v>5</v>
      </c>
      <c r="I295">
        <v>5.4279999999999999</v>
      </c>
      <c r="J295" s="44">
        <v>5.5370792683855443</v>
      </c>
      <c r="K295">
        <v>10.965079268385544</v>
      </c>
      <c r="L295">
        <v>65.662999999999997</v>
      </c>
    </row>
    <row r="296" spans="1:12" x14ac:dyDescent="0.35">
      <c r="A296" s="4" t="s">
        <v>94</v>
      </c>
      <c r="B296" s="4">
        <v>2020</v>
      </c>
      <c r="C296" s="5">
        <v>43855</v>
      </c>
      <c r="D296" s="4" t="s">
        <v>72</v>
      </c>
      <c r="E296" s="4" t="s">
        <v>141</v>
      </c>
      <c r="F296" s="4" t="s">
        <v>44</v>
      </c>
      <c r="G296" s="4"/>
      <c r="H296" s="4">
        <v>6</v>
      </c>
      <c r="I296">
        <v>5.43</v>
      </c>
      <c r="J296" s="44">
        <v>5.568075336816058</v>
      </c>
      <c r="K296">
        <v>10.998075336816058</v>
      </c>
      <c r="L296">
        <v>65.465999999999994</v>
      </c>
    </row>
    <row r="297" spans="1:12" x14ac:dyDescent="0.35">
      <c r="A297" s="4" t="s">
        <v>94</v>
      </c>
      <c r="B297" s="4">
        <v>2020</v>
      </c>
      <c r="C297" s="5">
        <v>43855</v>
      </c>
      <c r="D297" s="4" t="s">
        <v>72</v>
      </c>
      <c r="E297" s="4" t="s">
        <v>41</v>
      </c>
      <c r="F297" s="4" t="s">
        <v>146</v>
      </c>
      <c r="G297" s="4"/>
      <c r="H297" s="4">
        <v>7</v>
      </c>
      <c r="I297">
        <v>5.4029999999999996</v>
      </c>
      <c r="J297" s="44">
        <v>5.5960834097158587</v>
      </c>
      <c r="K297">
        <v>10.999083409715858</v>
      </c>
      <c r="L297">
        <v>65.459999999999994</v>
      </c>
    </row>
    <row r="298" spans="1:12" x14ac:dyDescent="0.35">
      <c r="A298" s="4" t="s">
        <v>94</v>
      </c>
      <c r="B298" s="4">
        <v>2020</v>
      </c>
      <c r="C298" s="5">
        <v>43855</v>
      </c>
      <c r="D298" s="4" t="s">
        <v>72</v>
      </c>
      <c r="E298" s="4" t="s">
        <v>20</v>
      </c>
      <c r="F298" s="4" t="s">
        <v>21</v>
      </c>
      <c r="G298" s="4"/>
      <c r="H298" s="4">
        <v>8</v>
      </c>
      <c r="I298">
        <v>5.4210000000000003</v>
      </c>
      <c r="J298" s="44">
        <v>5.5940692266503484</v>
      </c>
      <c r="K298">
        <v>11.015069226650349</v>
      </c>
      <c r="L298">
        <v>65.364999999999995</v>
      </c>
    </row>
    <row r="299" spans="1:12" x14ac:dyDescent="0.35">
      <c r="A299" s="4" t="s">
        <v>94</v>
      </c>
      <c r="B299" s="4">
        <v>2020</v>
      </c>
      <c r="C299" s="5">
        <v>43855</v>
      </c>
      <c r="D299" s="4" t="s">
        <v>72</v>
      </c>
      <c r="E299" s="4" t="s">
        <v>99</v>
      </c>
      <c r="F299" s="4" t="s">
        <v>67</v>
      </c>
      <c r="G299" s="4"/>
      <c r="H299" s="4">
        <v>9</v>
      </c>
      <c r="I299">
        <v>5.4480000000000004</v>
      </c>
      <c r="J299" s="44">
        <v>5.5969776032398588</v>
      </c>
      <c r="K299">
        <v>11.044977603239859</v>
      </c>
      <c r="L299">
        <v>65.188000000000002</v>
      </c>
    </row>
    <row r="300" spans="1:12" x14ac:dyDescent="0.35">
      <c r="A300" s="4" t="s">
        <v>94</v>
      </c>
      <c r="B300" s="4">
        <v>2020</v>
      </c>
      <c r="C300" s="5">
        <v>43855</v>
      </c>
      <c r="D300" s="4" t="s">
        <v>72</v>
      </c>
      <c r="E300" s="4" t="s">
        <v>122</v>
      </c>
      <c r="F300" s="4" t="s">
        <v>123</v>
      </c>
      <c r="G300" s="4"/>
      <c r="H300" s="4">
        <v>10</v>
      </c>
      <c r="I300">
        <v>5.4740000000000002</v>
      </c>
      <c r="J300" s="44">
        <v>5.5760629239694275</v>
      </c>
      <c r="K300">
        <v>11.050062923969428</v>
      </c>
      <c r="L300">
        <v>65.158000000000001</v>
      </c>
    </row>
    <row r="301" spans="1:12" x14ac:dyDescent="0.35">
      <c r="A301" s="4" t="s">
        <v>94</v>
      </c>
      <c r="B301" s="4">
        <v>2020</v>
      </c>
      <c r="C301" s="5">
        <v>43855</v>
      </c>
      <c r="D301" s="4" t="s">
        <v>72</v>
      </c>
      <c r="E301" s="4" t="s">
        <v>54</v>
      </c>
      <c r="F301" s="4" t="s">
        <v>44</v>
      </c>
      <c r="G301" s="4"/>
      <c r="H301" s="4">
        <v>11</v>
      </c>
      <c r="I301">
        <v>5.5090000000000003</v>
      </c>
      <c r="J301" s="44">
        <v>5.5920037157526323</v>
      </c>
      <c r="K301">
        <v>11.101003715752633</v>
      </c>
      <c r="L301">
        <v>64.858999999999995</v>
      </c>
    </row>
    <row r="302" spans="1:12" x14ac:dyDescent="0.35">
      <c r="A302" s="4" t="s">
        <v>94</v>
      </c>
      <c r="B302" s="4">
        <v>2020</v>
      </c>
      <c r="C302" s="5">
        <v>43855</v>
      </c>
      <c r="D302" s="4" t="s">
        <v>72</v>
      </c>
      <c r="E302" s="4" t="s">
        <v>124</v>
      </c>
      <c r="F302" s="4" t="s">
        <v>123</v>
      </c>
      <c r="G302" s="4"/>
      <c r="H302" s="4">
        <v>12</v>
      </c>
      <c r="I302">
        <v>5.4580000000000002</v>
      </c>
      <c r="J302" s="44">
        <v>5.6589440755952189</v>
      </c>
      <c r="K302">
        <v>11.116944075595219</v>
      </c>
      <c r="L302">
        <v>64.766000000000005</v>
      </c>
    </row>
    <row r="303" spans="1:12" x14ac:dyDescent="0.35">
      <c r="A303" s="4" t="s">
        <v>94</v>
      </c>
      <c r="B303" s="4">
        <v>2020</v>
      </c>
      <c r="C303" s="5">
        <v>43855</v>
      </c>
      <c r="D303" s="4" t="s">
        <v>72</v>
      </c>
      <c r="E303" s="4" t="s">
        <v>50</v>
      </c>
      <c r="F303" s="4" t="s">
        <v>51</v>
      </c>
      <c r="G303" s="4"/>
      <c r="H303" s="4">
        <v>13</v>
      </c>
      <c r="I303">
        <v>5.5179999999999998</v>
      </c>
      <c r="J303" s="44">
        <v>5.628028453333747</v>
      </c>
      <c r="K303">
        <v>11.146028453333747</v>
      </c>
      <c r="L303">
        <v>64.596999999999994</v>
      </c>
    </row>
    <row r="304" spans="1:12" x14ac:dyDescent="0.35">
      <c r="A304" s="4" t="s">
        <v>94</v>
      </c>
      <c r="B304" s="4">
        <v>2020</v>
      </c>
      <c r="C304" s="5">
        <v>43855</v>
      </c>
      <c r="D304" s="4" t="s">
        <v>72</v>
      </c>
      <c r="E304" s="4" t="s">
        <v>142</v>
      </c>
      <c r="F304" s="4" t="s">
        <v>61</v>
      </c>
      <c r="G304" s="4"/>
      <c r="H304" s="4">
        <v>14</v>
      </c>
      <c r="I304">
        <v>5.5490000000000004</v>
      </c>
      <c r="J304" s="44">
        <v>5.6429418019026309</v>
      </c>
      <c r="K304">
        <v>11.191941801902631</v>
      </c>
      <c r="L304">
        <v>64.331999999999994</v>
      </c>
    </row>
    <row r="305" spans="1:12" x14ac:dyDescent="0.35">
      <c r="A305" s="4" t="s">
        <v>94</v>
      </c>
      <c r="B305" s="4">
        <v>2020</v>
      </c>
      <c r="C305" s="5">
        <v>43855</v>
      </c>
      <c r="D305" s="4" t="s">
        <v>72</v>
      </c>
      <c r="E305" s="4" t="s">
        <v>60</v>
      </c>
      <c r="F305" s="4" t="s">
        <v>61</v>
      </c>
      <c r="G305" s="4"/>
      <c r="H305" s="4">
        <v>15</v>
      </c>
      <c r="I305">
        <v>5.5049999999999999</v>
      </c>
      <c r="J305" s="44">
        <v>5.7260476071629123</v>
      </c>
      <c r="K305">
        <v>11.231047607162912</v>
      </c>
      <c r="L305">
        <v>64.108000000000004</v>
      </c>
    </row>
    <row r="306" spans="1:12" x14ac:dyDescent="0.35">
      <c r="A306" s="4" t="s">
        <v>94</v>
      </c>
      <c r="B306" s="4">
        <v>2020</v>
      </c>
      <c r="C306" s="5">
        <v>43855</v>
      </c>
      <c r="D306" s="4" t="s">
        <v>72</v>
      </c>
      <c r="E306" s="4" t="s">
        <v>147</v>
      </c>
      <c r="F306" s="4" t="s">
        <v>148</v>
      </c>
      <c r="G306" s="4"/>
      <c r="H306" s="4">
        <v>16</v>
      </c>
      <c r="I306">
        <v>5.569</v>
      </c>
      <c r="J306" s="44">
        <v>5.7219296198720366</v>
      </c>
      <c r="K306">
        <v>11.290929619872037</v>
      </c>
      <c r="L306">
        <v>63.768000000000001</v>
      </c>
    </row>
    <row r="307" spans="1:12" x14ac:dyDescent="0.35">
      <c r="A307" s="4" t="s">
        <v>94</v>
      </c>
      <c r="B307" s="4">
        <v>2020</v>
      </c>
      <c r="C307" s="5">
        <v>43855</v>
      </c>
      <c r="D307" s="4" t="s">
        <v>72</v>
      </c>
      <c r="E307" s="4" t="s">
        <v>149</v>
      </c>
      <c r="F307" s="4" t="s">
        <v>56</v>
      </c>
      <c r="G307" s="4"/>
      <c r="H307" s="4">
        <v>17</v>
      </c>
      <c r="I307">
        <v>5.5810000000000004</v>
      </c>
      <c r="J307" s="44">
        <v>5.7620484442693973</v>
      </c>
      <c r="K307">
        <v>11.343048444269398</v>
      </c>
      <c r="L307">
        <v>63.475000000000001</v>
      </c>
    </row>
    <row r="308" spans="1:12" x14ac:dyDescent="0.35">
      <c r="A308" s="4" t="s">
        <v>94</v>
      </c>
      <c r="B308" s="4">
        <v>2020</v>
      </c>
      <c r="C308" s="5">
        <v>43855</v>
      </c>
      <c r="D308" s="4" t="s">
        <v>72</v>
      </c>
      <c r="E308" s="4" t="s">
        <v>150</v>
      </c>
      <c r="F308" s="4" t="s">
        <v>31</v>
      </c>
      <c r="G308" s="4"/>
      <c r="H308" s="4">
        <v>18</v>
      </c>
      <c r="I308">
        <v>5.63</v>
      </c>
      <c r="J308" s="44">
        <v>5.8309531692719103</v>
      </c>
      <c r="K308">
        <v>11.46095316927191</v>
      </c>
      <c r="L308">
        <v>62.822000000000003</v>
      </c>
    </row>
    <row r="309" spans="1:12" x14ac:dyDescent="0.35">
      <c r="A309" s="4" t="s">
        <v>94</v>
      </c>
      <c r="B309" s="4">
        <v>2020</v>
      </c>
      <c r="C309" s="5">
        <v>43855</v>
      </c>
      <c r="D309" s="4" t="s">
        <v>72</v>
      </c>
      <c r="E309" s="4" t="s">
        <v>119</v>
      </c>
      <c r="F309" s="4" t="s">
        <v>21</v>
      </c>
      <c r="G309" s="4"/>
      <c r="H309" s="4">
        <v>19</v>
      </c>
      <c r="I309">
        <v>5.6310000000000002</v>
      </c>
      <c r="J309" s="44">
        <v>5.8390822022557831</v>
      </c>
      <c r="K309">
        <v>11.470082202255783</v>
      </c>
      <c r="L309">
        <v>62.771999999999998</v>
      </c>
    </row>
    <row r="310" spans="1:12" x14ac:dyDescent="0.35">
      <c r="A310" s="4" t="s">
        <v>94</v>
      </c>
      <c r="B310" s="4">
        <v>2020</v>
      </c>
      <c r="C310" s="5">
        <v>43855</v>
      </c>
      <c r="D310" s="4" t="s">
        <v>72</v>
      </c>
      <c r="E310" s="4" t="s">
        <v>151</v>
      </c>
      <c r="F310" s="4" t="s">
        <v>63</v>
      </c>
      <c r="G310" s="4"/>
      <c r="H310" s="4">
        <v>20</v>
      </c>
      <c r="I310">
        <v>5.6520000000000001</v>
      </c>
      <c r="J310" s="44">
        <v>5.8540086934287912</v>
      </c>
      <c r="K310">
        <v>11.506008693428791</v>
      </c>
      <c r="L310">
        <v>62.576000000000001</v>
      </c>
    </row>
    <row r="311" spans="1:12" x14ac:dyDescent="0.35">
      <c r="A311" s="1" t="s">
        <v>152</v>
      </c>
      <c r="B311" s="1">
        <v>2019</v>
      </c>
      <c r="C311" s="2">
        <v>43813</v>
      </c>
      <c r="D311" s="1" t="s">
        <v>72</v>
      </c>
      <c r="E311" s="1" t="s">
        <v>80</v>
      </c>
      <c r="F311" s="1" t="s">
        <v>65</v>
      </c>
      <c r="G311" s="1"/>
      <c r="H311" s="1">
        <v>1</v>
      </c>
      <c r="I311">
        <v>5.1360000000000001</v>
      </c>
      <c r="J311" s="44">
        <v>5.2510623368004969</v>
      </c>
      <c r="K311">
        <v>10.387062336800497</v>
      </c>
      <c r="L311">
        <v>69.316999999999993</v>
      </c>
    </row>
    <row r="312" spans="1:12" x14ac:dyDescent="0.35">
      <c r="A312" s="1" t="s">
        <v>152</v>
      </c>
      <c r="B312" s="1">
        <v>2019</v>
      </c>
      <c r="C312" s="2">
        <v>43813</v>
      </c>
      <c r="D312" s="1" t="s">
        <v>72</v>
      </c>
      <c r="E312" s="1" t="s">
        <v>135</v>
      </c>
      <c r="F312" s="1" t="s">
        <v>36</v>
      </c>
      <c r="G312" s="1"/>
      <c r="H312" s="1">
        <v>2</v>
      </c>
      <c r="I312">
        <v>5.2210000000000001</v>
      </c>
      <c r="J312" s="44">
        <v>5.3039309301407691</v>
      </c>
      <c r="K312">
        <v>10.524930930140769</v>
      </c>
      <c r="L312">
        <v>68.409000000000006</v>
      </c>
    </row>
    <row r="313" spans="1:12" x14ac:dyDescent="0.35">
      <c r="A313" s="1" t="s">
        <v>152</v>
      </c>
      <c r="B313" s="1">
        <v>2019</v>
      </c>
      <c r="C313" s="2">
        <v>43813</v>
      </c>
      <c r="D313" s="1" t="s">
        <v>72</v>
      </c>
      <c r="E313" s="1" t="s">
        <v>33</v>
      </c>
      <c r="F313" s="1" t="s">
        <v>146</v>
      </c>
      <c r="G313" s="1"/>
      <c r="H313" s="1">
        <v>3</v>
      </c>
      <c r="I313">
        <v>5.2370000000000001</v>
      </c>
      <c r="J313" s="44">
        <v>5.3640188757030529</v>
      </c>
      <c r="K313">
        <v>10.601018875703053</v>
      </c>
      <c r="L313">
        <v>67.918000000000006</v>
      </c>
    </row>
    <row r="314" spans="1:12" x14ac:dyDescent="0.35">
      <c r="A314" s="1" t="s">
        <v>152</v>
      </c>
      <c r="B314" s="1">
        <v>2019</v>
      </c>
      <c r="C314" s="2">
        <v>43813</v>
      </c>
      <c r="D314" s="1" t="s">
        <v>72</v>
      </c>
      <c r="E314" s="1" t="s">
        <v>111</v>
      </c>
      <c r="F314" s="1" t="s">
        <v>121</v>
      </c>
      <c r="G314" s="1"/>
      <c r="H314" s="1">
        <v>4</v>
      </c>
      <c r="I314">
        <v>5.2629999999999999</v>
      </c>
      <c r="J314" s="44">
        <v>5.3400483764082178</v>
      </c>
      <c r="K314">
        <v>10.603048376408218</v>
      </c>
      <c r="L314">
        <v>67.905000000000001</v>
      </c>
    </row>
    <row r="315" spans="1:12" x14ac:dyDescent="0.35">
      <c r="A315" s="1" t="s">
        <v>152</v>
      </c>
      <c r="B315" s="1">
        <v>2019</v>
      </c>
      <c r="C315" s="2">
        <v>43813</v>
      </c>
      <c r="D315" s="1" t="s">
        <v>72</v>
      </c>
      <c r="E315" s="1" t="s">
        <v>26</v>
      </c>
      <c r="F315" s="1" t="s">
        <v>27</v>
      </c>
      <c r="G315" s="1"/>
      <c r="H315" s="1">
        <v>5</v>
      </c>
      <c r="I315">
        <v>5.2450000000000001</v>
      </c>
      <c r="J315" s="44">
        <v>5.3669561372479668</v>
      </c>
      <c r="K315">
        <v>10.611956137247967</v>
      </c>
      <c r="L315">
        <v>67.847999999999999</v>
      </c>
    </row>
    <row r="316" spans="1:12" x14ac:dyDescent="0.35">
      <c r="A316" s="1" t="s">
        <v>152</v>
      </c>
      <c r="B316" s="1">
        <v>2019</v>
      </c>
      <c r="C316" s="2">
        <v>43813</v>
      </c>
      <c r="D316" s="1" t="s">
        <v>72</v>
      </c>
      <c r="E316" s="1" t="s">
        <v>20</v>
      </c>
      <c r="F316" s="1" t="s">
        <v>21</v>
      </c>
      <c r="G316" s="1"/>
      <c r="H316" s="1">
        <v>6</v>
      </c>
      <c r="I316">
        <v>5.2729999999999997</v>
      </c>
      <c r="J316" s="44">
        <v>5.3829318020364685</v>
      </c>
      <c r="K316">
        <v>10.655931802036468</v>
      </c>
      <c r="L316">
        <v>67.567999999999998</v>
      </c>
    </row>
    <row r="317" spans="1:12" x14ac:dyDescent="0.35">
      <c r="A317" s="1" t="s">
        <v>152</v>
      </c>
      <c r="B317" s="1">
        <v>2019</v>
      </c>
      <c r="C317" s="2">
        <v>43813</v>
      </c>
      <c r="D317" s="1" t="s">
        <v>72</v>
      </c>
      <c r="E317" s="1" t="s">
        <v>139</v>
      </c>
      <c r="F317" s="1" t="s">
        <v>36</v>
      </c>
      <c r="G317" s="1"/>
      <c r="H317" s="1">
        <v>7</v>
      </c>
      <c r="I317">
        <v>5.2629999999999999</v>
      </c>
      <c r="J317" s="44">
        <v>5.3959290737094552</v>
      </c>
      <c r="K317">
        <v>10.658929073709455</v>
      </c>
      <c r="L317">
        <v>67.549000000000007</v>
      </c>
    </row>
    <row r="318" spans="1:12" x14ac:dyDescent="0.35">
      <c r="A318" s="1" t="s">
        <v>152</v>
      </c>
      <c r="B318" s="1">
        <v>2019</v>
      </c>
      <c r="C318" s="2">
        <v>43813</v>
      </c>
      <c r="D318" s="1" t="s">
        <v>72</v>
      </c>
      <c r="E318" s="1" t="s">
        <v>138</v>
      </c>
      <c r="F318" s="1" t="s">
        <v>29</v>
      </c>
      <c r="G318" s="1"/>
      <c r="H318" s="1">
        <v>8</v>
      </c>
      <c r="I318">
        <v>5.31</v>
      </c>
      <c r="J318" s="44">
        <v>5.3969565476013459</v>
      </c>
      <c r="K318">
        <v>10.706956547601346</v>
      </c>
      <c r="L318">
        <v>67.245999999999995</v>
      </c>
    </row>
    <row r="319" spans="1:12" x14ac:dyDescent="0.35">
      <c r="A319" s="1" t="s">
        <v>152</v>
      </c>
      <c r="B319" s="1">
        <v>2019</v>
      </c>
      <c r="C319" s="2">
        <v>43813</v>
      </c>
      <c r="D319" s="1" t="s">
        <v>72</v>
      </c>
      <c r="E319" s="1" t="s">
        <v>30</v>
      </c>
      <c r="F319" s="1" t="s">
        <v>31</v>
      </c>
      <c r="G319" s="1"/>
      <c r="H319" s="1">
        <v>9</v>
      </c>
      <c r="I319">
        <v>5.3010000000000002</v>
      </c>
      <c r="J319" s="44">
        <v>5.4209442458899204</v>
      </c>
      <c r="K319">
        <v>10.721944245889921</v>
      </c>
      <c r="L319">
        <v>67.152000000000001</v>
      </c>
    </row>
    <row r="320" spans="1:12" x14ac:dyDescent="0.35">
      <c r="A320" s="1" t="s">
        <v>152</v>
      </c>
      <c r="B320" s="1">
        <v>2019</v>
      </c>
      <c r="C320" s="2">
        <v>43813</v>
      </c>
      <c r="D320" s="1" t="s">
        <v>72</v>
      </c>
      <c r="E320" s="1" t="s">
        <v>43</v>
      </c>
      <c r="F320" s="1" t="s">
        <v>44</v>
      </c>
      <c r="G320" s="1"/>
      <c r="H320" s="1">
        <v>10</v>
      </c>
      <c r="I320">
        <v>5.3109999999999999</v>
      </c>
      <c r="J320" s="44">
        <v>5.4510101043317096</v>
      </c>
      <c r="K320">
        <v>10.76201010433171</v>
      </c>
      <c r="L320">
        <v>66.902000000000001</v>
      </c>
    </row>
    <row r="321" spans="1:12" x14ac:dyDescent="0.35">
      <c r="A321" s="1" t="s">
        <v>152</v>
      </c>
      <c r="B321" s="1">
        <v>2019</v>
      </c>
      <c r="C321" s="2">
        <v>43813</v>
      </c>
      <c r="D321" s="1" t="s">
        <v>72</v>
      </c>
      <c r="E321" s="1" t="s">
        <v>140</v>
      </c>
      <c r="F321" s="1" t="s">
        <v>29</v>
      </c>
      <c r="G321" s="1"/>
      <c r="H321" s="1">
        <v>11</v>
      </c>
      <c r="I321">
        <v>5.3479999999999999</v>
      </c>
      <c r="J321" s="44">
        <v>5.4559974790672561</v>
      </c>
      <c r="K321">
        <v>10.803997479067256</v>
      </c>
      <c r="L321">
        <v>66.641999999999996</v>
      </c>
    </row>
    <row r="322" spans="1:12" x14ac:dyDescent="0.35">
      <c r="A322" s="1" t="s">
        <v>152</v>
      </c>
      <c r="B322" s="1">
        <v>2019</v>
      </c>
      <c r="C322" s="2">
        <v>43813</v>
      </c>
      <c r="D322" s="1" t="s">
        <v>72</v>
      </c>
      <c r="E322" s="1" t="s">
        <v>141</v>
      </c>
      <c r="F322" s="1" t="s">
        <v>44</v>
      </c>
      <c r="G322" s="1"/>
      <c r="H322" s="1">
        <v>12</v>
      </c>
      <c r="I322">
        <v>5.3109999999999999</v>
      </c>
      <c r="J322" s="44">
        <v>5.4999731377348002</v>
      </c>
      <c r="K322">
        <v>10.8109731377348</v>
      </c>
      <c r="L322">
        <v>66.599000000000004</v>
      </c>
    </row>
    <row r="323" spans="1:12" x14ac:dyDescent="0.35">
      <c r="A323" s="1" t="s">
        <v>152</v>
      </c>
      <c r="B323" s="1">
        <v>2019</v>
      </c>
      <c r="C323" s="2">
        <v>43813</v>
      </c>
      <c r="D323" s="1" t="s">
        <v>72</v>
      </c>
      <c r="E323" s="1" t="s">
        <v>52</v>
      </c>
      <c r="F323" s="1" t="s">
        <v>53</v>
      </c>
      <c r="G323" s="1"/>
      <c r="H323" s="1">
        <v>13</v>
      </c>
      <c r="I323">
        <v>5.3730000000000002</v>
      </c>
      <c r="J323" s="44">
        <v>5.4589542650819913</v>
      </c>
      <c r="K323">
        <v>10.831954265081992</v>
      </c>
      <c r="L323">
        <v>66.47</v>
      </c>
    </row>
    <row r="324" spans="1:12" x14ac:dyDescent="0.35">
      <c r="A324" s="1" t="s">
        <v>152</v>
      </c>
      <c r="B324" s="1">
        <v>2019</v>
      </c>
      <c r="C324" s="2">
        <v>43813</v>
      </c>
      <c r="D324" s="1" t="s">
        <v>72</v>
      </c>
      <c r="E324" s="1" t="s">
        <v>136</v>
      </c>
      <c r="F324" s="1" t="s">
        <v>25</v>
      </c>
      <c r="G324" s="1"/>
      <c r="H324" s="1">
        <v>14</v>
      </c>
      <c r="I324">
        <v>5.3650000000000002</v>
      </c>
      <c r="J324" s="44">
        <v>5.4889986432501701</v>
      </c>
      <c r="K324">
        <v>10.85399864325017</v>
      </c>
      <c r="L324">
        <v>66.334999999999994</v>
      </c>
    </row>
    <row r="325" spans="1:12" x14ac:dyDescent="0.35">
      <c r="A325" s="1" t="s">
        <v>152</v>
      </c>
      <c r="B325" s="1">
        <v>2019</v>
      </c>
      <c r="C325" s="2">
        <v>43813</v>
      </c>
      <c r="D325" s="1" t="s">
        <v>72</v>
      </c>
      <c r="E325" s="1" t="s">
        <v>97</v>
      </c>
      <c r="F325" s="1" t="s">
        <v>153</v>
      </c>
      <c r="G325" s="1"/>
      <c r="H325" s="1">
        <v>15</v>
      </c>
      <c r="I325">
        <v>5.43</v>
      </c>
      <c r="J325" s="44">
        <v>5.4500773694390716</v>
      </c>
      <c r="K325">
        <v>10.880077369439071</v>
      </c>
      <c r="L325">
        <v>66.176000000000002</v>
      </c>
    </row>
    <row r="326" spans="1:12" x14ac:dyDescent="0.35">
      <c r="A326" s="1" t="s">
        <v>152</v>
      </c>
      <c r="B326" s="1">
        <v>2019</v>
      </c>
      <c r="C326" s="2">
        <v>43813</v>
      </c>
      <c r="D326" s="1" t="s">
        <v>72</v>
      </c>
      <c r="E326" s="1" t="s">
        <v>39</v>
      </c>
      <c r="F326" s="1" t="s">
        <v>40</v>
      </c>
      <c r="G326" s="1"/>
      <c r="H326" s="1">
        <v>16</v>
      </c>
      <c r="I326">
        <v>5.383</v>
      </c>
      <c r="J326" s="44">
        <v>5.4990506619914159</v>
      </c>
      <c r="K326">
        <v>10.882050661991416</v>
      </c>
      <c r="L326">
        <v>66.164000000000001</v>
      </c>
    </row>
    <row r="327" spans="1:12" x14ac:dyDescent="0.35">
      <c r="A327" s="1" t="s">
        <v>152</v>
      </c>
      <c r="B327" s="1">
        <v>2019</v>
      </c>
      <c r="C327" s="2">
        <v>43813</v>
      </c>
      <c r="D327" s="1" t="s">
        <v>72</v>
      </c>
      <c r="E327" s="1" t="s">
        <v>83</v>
      </c>
      <c r="F327" s="1" t="s">
        <v>67</v>
      </c>
      <c r="G327" s="1"/>
      <c r="H327" s="1">
        <v>17</v>
      </c>
      <c r="I327">
        <v>5.4</v>
      </c>
      <c r="J327" s="44">
        <v>5.4879748366803778</v>
      </c>
      <c r="K327">
        <v>10.887974836680378</v>
      </c>
      <c r="L327">
        <v>66.128</v>
      </c>
    </row>
    <row r="328" spans="1:12" x14ac:dyDescent="0.35">
      <c r="A328" s="1" t="s">
        <v>152</v>
      </c>
      <c r="B328" s="1">
        <v>2019</v>
      </c>
      <c r="C328" s="2">
        <v>43813</v>
      </c>
      <c r="D328" s="1" t="s">
        <v>72</v>
      </c>
      <c r="E328" s="1" t="s">
        <v>24</v>
      </c>
      <c r="F328" s="1" t="s">
        <v>154</v>
      </c>
      <c r="G328" s="1"/>
      <c r="H328" s="1">
        <v>18</v>
      </c>
      <c r="I328">
        <v>5.4109999999999996</v>
      </c>
      <c r="J328" s="44">
        <v>5.5080172884440408</v>
      </c>
      <c r="K328">
        <v>10.91901728844404</v>
      </c>
      <c r="L328">
        <v>65.94</v>
      </c>
    </row>
    <row r="329" spans="1:12" x14ac:dyDescent="0.35">
      <c r="A329" s="1" t="s">
        <v>152</v>
      </c>
      <c r="B329" s="1">
        <v>2019</v>
      </c>
      <c r="C329" s="2">
        <v>43813</v>
      </c>
      <c r="D329" s="1" t="s">
        <v>72</v>
      </c>
      <c r="E329" s="1" t="s">
        <v>76</v>
      </c>
      <c r="F329" s="1" t="s">
        <v>155</v>
      </c>
      <c r="G329" s="1"/>
      <c r="H329" s="1">
        <v>19</v>
      </c>
      <c r="I329">
        <v>5.3780000000000001</v>
      </c>
      <c r="J329" s="44">
        <v>5.5549446064139953</v>
      </c>
      <c r="K329">
        <v>10.932944606413995</v>
      </c>
      <c r="L329">
        <v>65.855999999999995</v>
      </c>
    </row>
    <row r="330" spans="1:12" x14ac:dyDescent="0.35">
      <c r="A330" s="1" t="s">
        <v>152</v>
      </c>
      <c r="B330" s="1">
        <v>2019</v>
      </c>
      <c r="C330" s="2">
        <v>43813</v>
      </c>
      <c r="D330" s="1" t="s">
        <v>72</v>
      </c>
      <c r="E330" s="1" t="s">
        <v>132</v>
      </c>
      <c r="F330" s="1" t="s">
        <v>156</v>
      </c>
      <c r="G330" s="1"/>
      <c r="H330" s="1">
        <v>20</v>
      </c>
      <c r="I330">
        <v>5.3949999999999996</v>
      </c>
      <c r="J330" s="44">
        <v>5.5600690017193379</v>
      </c>
      <c r="K330">
        <v>10.955069001719338</v>
      </c>
      <c r="L330">
        <v>65.722999999999999</v>
      </c>
    </row>
    <row r="331" spans="1:12" x14ac:dyDescent="0.35">
      <c r="A331" s="1" t="s">
        <v>152</v>
      </c>
      <c r="B331" s="1">
        <v>2019</v>
      </c>
      <c r="C331" s="2">
        <v>43813</v>
      </c>
      <c r="D331" s="1" t="s">
        <v>72</v>
      </c>
      <c r="E331" s="1" t="s">
        <v>142</v>
      </c>
      <c r="F331" s="1" t="s">
        <v>61</v>
      </c>
      <c r="G331" s="1"/>
      <c r="H331" s="1">
        <v>21</v>
      </c>
      <c r="I331">
        <v>5.4180000000000001</v>
      </c>
      <c r="J331" s="44">
        <v>5.5440742680531665</v>
      </c>
      <c r="K331">
        <v>10.962074268053167</v>
      </c>
      <c r="L331">
        <v>65.680999999999997</v>
      </c>
    </row>
    <row r="332" spans="1:12" x14ac:dyDescent="0.35">
      <c r="A332" s="1" t="s">
        <v>152</v>
      </c>
      <c r="B332" s="1">
        <v>2019</v>
      </c>
      <c r="C332" s="2">
        <v>43813</v>
      </c>
      <c r="D332" s="1" t="s">
        <v>72</v>
      </c>
      <c r="E332" s="1" t="s">
        <v>147</v>
      </c>
      <c r="F332" s="1" t="s">
        <v>148</v>
      </c>
      <c r="G332" s="1"/>
      <c r="H332" s="1">
        <v>22</v>
      </c>
      <c r="I332">
        <v>5.444</v>
      </c>
      <c r="J332" s="44">
        <v>5.585918654349924</v>
      </c>
      <c r="K332">
        <v>11.029918654349924</v>
      </c>
      <c r="L332">
        <v>65.277000000000001</v>
      </c>
    </row>
    <row r="333" spans="1:12" x14ac:dyDescent="0.35">
      <c r="A333" s="1" t="s">
        <v>152</v>
      </c>
      <c r="B333" s="1">
        <v>2019</v>
      </c>
      <c r="C333" s="2">
        <v>43813</v>
      </c>
      <c r="D333" s="1" t="s">
        <v>72</v>
      </c>
      <c r="E333" s="1" t="s">
        <v>157</v>
      </c>
      <c r="F333" s="1" t="s">
        <v>38</v>
      </c>
      <c r="G333" s="1"/>
      <c r="H333" s="1">
        <v>23</v>
      </c>
      <c r="I333">
        <v>5.4269999999999996</v>
      </c>
      <c r="J333" s="44">
        <v>5.6029186543499243</v>
      </c>
      <c r="K333">
        <v>11.029918654349924</v>
      </c>
      <c r="L333">
        <v>65.277000000000001</v>
      </c>
    </row>
    <row r="334" spans="1:12" x14ac:dyDescent="0.35">
      <c r="A334" s="1" t="s">
        <v>152</v>
      </c>
      <c r="B334" s="1">
        <v>2019</v>
      </c>
      <c r="C334" s="2">
        <v>43813</v>
      </c>
      <c r="D334" s="1" t="s">
        <v>72</v>
      </c>
      <c r="E334" s="1" t="s">
        <v>149</v>
      </c>
      <c r="F334" s="1" t="s">
        <v>56</v>
      </c>
      <c r="G334" s="1"/>
      <c r="H334" s="1">
        <v>24</v>
      </c>
      <c r="I334">
        <v>5.4610000000000003</v>
      </c>
      <c r="J334" s="44">
        <v>5.5709466789243844</v>
      </c>
      <c r="K334">
        <v>11.031946678924385</v>
      </c>
      <c r="L334">
        <v>65.265000000000001</v>
      </c>
    </row>
    <row r="335" spans="1:12" x14ac:dyDescent="0.35">
      <c r="A335" s="1" t="s">
        <v>152</v>
      </c>
      <c r="B335" s="1">
        <v>2019</v>
      </c>
      <c r="C335" s="2">
        <v>43813</v>
      </c>
      <c r="D335" s="1" t="s">
        <v>72</v>
      </c>
      <c r="E335" s="1" t="s">
        <v>50</v>
      </c>
      <c r="F335" s="1" t="s">
        <v>51</v>
      </c>
      <c r="G335" s="1"/>
      <c r="H335" s="1">
        <v>25</v>
      </c>
      <c r="I335">
        <v>5.4249999999999998</v>
      </c>
      <c r="J335" s="44">
        <v>5.6130352297291077</v>
      </c>
      <c r="K335">
        <v>11.038035229729108</v>
      </c>
      <c r="L335">
        <v>65.228999999999999</v>
      </c>
    </row>
    <row r="336" spans="1:12" x14ac:dyDescent="0.35">
      <c r="A336" s="1" t="s">
        <v>152</v>
      </c>
      <c r="B336" s="1">
        <v>2019</v>
      </c>
      <c r="C336" s="2">
        <v>43813</v>
      </c>
      <c r="D336" s="1" t="s">
        <v>72</v>
      </c>
      <c r="E336" s="1" t="s">
        <v>60</v>
      </c>
      <c r="F336" s="1" t="s">
        <v>61</v>
      </c>
      <c r="G336" s="1"/>
      <c r="H336" s="1">
        <v>26</v>
      </c>
      <c r="I336">
        <v>5.452</v>
      </c>
      <c r="J336" s="44">
        <v>5.6029831872130682</v>
      </c>
      <c r="K336">
        <v>11.054983187213068</v>
      </c>
      <c r="L336">
        <v>65.129000000000005</v>
      </c>
    </row>
    <row r="337" spans="1:12" x14ac:dyDescent="0.35">
      <c r="A337" s="1" t="s">
        <v>152</v>
      </c>
      <c r="B337" s="1">
        <v>2019</v>
      </c>
      <c r="C337" s="2">
        <v>43813</v>
      </c>
      <c r="D337" s="1" t="s">
        <v>72</v>
      </c>
      <c r="E337" s="1" t="s">
        <v>119</v>
      </c>
      <c r="F337" s="1" t="s">
        <v>21</v>
      </c>
      <c r="G337" s="1"/>
      <c r="H337" s="1">
        <v>27</v>
      </c>
      <c r="I337">
        <v>5.4710000000000001</v>
      </c>
      <c r="J337" s="44">
        <v>5.6260685243981374</v>
      </c>
      <c r="K337">
        <v>11.097068524398138</v>
      </c>
      <c r="L337">
        <v>64.882000000000005</v>
      </c>
    </row>
    <row r="338" spans="1:12" x14ac:dyDescent="0.35">
      <c r="A338" s="1" t="s">
        <v>152</v>
      </c>
      <c r="B338" s="1">
        <v>2019</v>
      </c>
      <c r="C338" s="2">
        <v>43813</v>
      </c>
      <c r="D338" s="1" t="s">
        <v>72</v>
      </c>
      <c r="E338" s="1" t="s">
        <v>143</v>
      </c>
      <c r="F338" s="1" t="s">
        <v>121</v>
      </c>
      <c r="G338" s="1"/>
      <c r="H338" s="1">
        <v>28</v>
      </c>
      <c r="I338">
        <v>5.4859999999999998</v>
      </c>
      <c r="J338" s="44">
        <v>5.613976875048178</v>
      </c>
      <c r="K338">
        <v>11.099976875048178</v>
      </c>
      <c r="L338">
        <v>64.864999999999995</v>
      </c>
    </row>
    <row r="339" spans="1:12" x14ac:dyDescent="0.35">
      <c r="A339" s="1" t="s">
        <v>152</v>
      </c>
      <c r="B339" s="1">
        <v>2019</v>
      </c>
      <c r="C339" s="2">
        <v>43813</v>
      </c>
      <c r="D339" s="1" t="s">
        <v>72</v>
      </c>
      <c r="E339" s="1" t="s">
        <v>95</v>
      </c>
      <c r="F339" s="1" t="s">
        <v>155</v>
      </c>
      <c r="G339" s="1"/>
      <c r="H339" s="1">
        <v>29</v>
      </c>
      <c r="I339">
        <v>5.4829999999999997</v>
      </c>
      <c r="J339" s="44">
        <v>5.6480370416177115</v>
      </c>
      <c r="K339">
        <v>11.131037041617711</v>
      </c>
      <c r="L339">
        <v>64.683999999999997</v>
      </c>
    </row>
    <row r="340" spans="1:12" x14ac:dyDescent="0.35">
      <c r="A340" s="1" t="s">
        <v>152</v>
      </c>
      <c r="B340" s="1">
        <v>2019</v>
      </c>
      <c r="C340" s="2">
        <v>43813</v>
      </c>
      <c r="D340" s="1" t="s">
        <v>72</v>
      </c>
      <c r="E340" s="1" t="s">
        <v>100</v>
      </c>
      <c r="F340" s="1" t="s">
        <v>47</v>
      </c>
      <c r="G340" s="1"/>
      <c r="H340" s="1">
        <v>30</v>
      </c>
      <c r="I340">
        <v>5.5220000000000002</v>
      </c>
      <c r="J340" s="44">
        <v>5.610930280024121</v>
      </c>
      <c r="K340">
        <v>11.132930280024121</v>
      </c>
      <c r="L340">
        <v>64.673000000000002</v>
      </c>
    </row>
    <row r="341" spans="1:12" x14ac:dyDescent="0.35">
      <c r="A341" s="1" t="s">
        <v>152</v>
      </c>
      <c r="B341" s="1">
        <v>2019</v>
      </c>
      <c r="C341" s="2">
        <v>43813</v>
      </c>
      <c r="D341" s="1" t="s">
        <v>72</v>
      </c>
      <c r="E341" s="1" t="s">
        <v>151</v>
      </c>
      <c r="F341" s="1" t="s">
        <v>63</v>
      </c>
      <c r="G341" s="1"/>
      <c r="H341" s="1">
        <v>31</v>
      </c>
      <c r="I341">
        <v>5.5119999999999996</v>
      </c>
      <c r="J341" s="44">
        <v>5.6329932665665696</v>
      </c>
      <c r="K341">
        <v>11.144993266566569</v>
      </c>
      <c r="L341">
        <v>64.602999999999994</v>
      </c>
    </row>
    <row r="342" spans="1:12" x14ac:dyDescent="0.35">
      <c r="A342" s="1" t="s">
        <v>152</v>
      </c>
      <c r="B342" s="1">
        <v>2019</v>
      </c>
      <c r="C342" s="2">
        <v>43813</v>
      </c>
      <c r="D342" s="1" t="s">
        <v>72</v>
      </c>
      <c r="E342" s="1" t="s">
        <v>158</v>
      </c>
      <c r="F342" s="1" t="s">
        <v>159</v>
      </c>
      <c r="G342" s="1"/>
      <c r="H342" s="1">
        <v>32</v>
      </c>
      <c r="I342">
        <v>5.5090000000000003</v>
      </c>
      <c r="J342" s="44">
        <v>5.6949587320853361</v>
      </c>
      <c r="K342">
        <v>11.203958732085336</v>
      </c>
      <c r="L342">
        <v>64.263000000000005</v>
      </c>
    </row>
    <row r="343" spans="1:12" x14ac:dyDescent="0.35">
      <c r="A343" s="1" t="s">
        <v>152</v>
      </c>
      <c r="B343" s="1">
        <v>2019</v>
      </c>
      <c r="C343" s="2">
        <v>43813</v>
      </c>
      <c r="D343" s="1" t="s">
        <v>72</v>
      </c>
      <c r="E343" s="1" t="s">
        <v>58</v>
      </c>
      <c r="F343" s="1" t="s">
        <v>59</v>
      </c>
      <c r="G343" s="1"/>
      <c r="H343" s="1">
        <v>33</v>
      </c>
      <c r="I343">
        <v>5.5220000000000002</v>
      </c>
      <c r="J343" s="44">
        <v>5.692079900319289</v>
      </c>
      <c r="K343">
        <v>11.214079900319289</v>
      </c>
      <c r="L343">
        <v>64.204999999999998</v>
      </c>
    </row>
    <row r="344" spans="1:12" x14ac:dyDescent="0.35">
      <c r="A344" s="1" t="s">
        <v>152</v>
      </c>
      <c r="B344" s="1">
        <v>2019</v>
      </c>
      <c r="C344" s="2">
        <v>43813</v>
      </c>
      <c r="D344" s="1" t="s">
        <v>72</v>
      </c>
      <c r="E344" s="1" t="s">
        <v>46</v>
      </c>
      <c r="F344" s="1" t="s">
        <v>47</v>
      </c>
      <c r="G344" s="1"/>
      <c r="H344" s="1">
        <v>34</v>
      </c>
      <c r="I344">
        <v>5.5759999999999996</v>
      </c>
      <c r="J344" s="44">
        <v>5.7089126986614849</v>
      </c>
      <c r="K344">
        <v>11.284912698661484</v>
      </c>
      <c r="L344">
        <v>63.802</v>
      </c>
    </row>
    <row r="345" spans="1:12" x14ac:dyDescent="0.35">
      <c r="A345" s="1" t="s">
        <v>152</v>
      </c>
      <c r="B345" s="1">
        <v>2019</v>
      </c>
      <c r="C345" s="2">
        <v>43813</v>
      </c>
      <c r="D345" s="1" t="s">
        <v>72</v>
      </c>
      <c r="E345" s="1" t="s">
        <v>150</v>
      </c>
      <c r="F345" s="1" t="s">
        <v>31</v>
      </c>
      <c r="G345" s="1"/>
      <c r="H345" s="1">
        <v>35</v>
      </c>
      <c r="I345">
        <v>5.5709999999999997</v>
      </c>
      <c r="J345" s="44">
        <v>5.7139126986614848</v>
      </c>
      <c r="K345">
        <v>11.284912698661484</v>
      </c>
      <c r="L345">
        <v>63.802</v>
      </c>
    </row>
    <row r="346" spans="1:12" x14ac:dyDescent="0.35">
      <c r="A346" s="1" t="s">
        <v>152</v>
      </c>
      <c r="B346" s="1">
        <v>2019</v>
      </c>
      <c r="C346" s="2">
        <v>43813</v>
      </c>
      <c r="D346" s="1" t="s">
        <v>72</v>
      </c>
      <c r="E346" s="1" t="s">
        <v>160</v>
      </c>
      <c r="F346" s="1" t="s">
        <v>161</v>
      </c>
      <c r="G346" s="1"/>
      <c r="H346" s="1">
        <v>36</v>
      </c>
      <c r="I346">
        <v>5.6539999999999999</v>
      </c>
      <c r="J346" s="44">
        <v>5.7980208045044606</v>
      </c>
      <c r="K346">
        <v>11.45202080450446</v>
      </c>
      <c r="L346">
        <v>62.871000000000002</v>
      </c>
    </row>
    <row r="347" spans="1:12" x14ac:dyDescent="0.35">
      <c r="A347" s="4" t="s">
        <v>162</v>
      </c>
      <c r="B347" s="4">
        <v>2019</v>
      </c>
      <c r="C347" s="5">
        <v>43806</v>
      </c>
      <c r="D347" s="4" t="s">
        <v>72</v>
      </c>
      <c r="E347" s="4" t="s">
        <v>135</v>
      </c>
      <c r="F347" s="4" t="s">
        <v>36</v>
      </c>
      <c r="G347" s="4"/>
      <c r="H347" s="4">
        <v>1</v>
      </c>
      <c r="I347">
        <v>5.2309999999999999</v>
      </c>
      <c r="J347" s="44">
        <v>5.3059451639812085</v>
      </c>
      <c r="K347">
        <v>10.536945163981208</v>
      </c>
      <c r="L347">
        <v>68.331000000000003</v>
      </c>
    </row>
    <row r="348" spans="1:12" x14ac:dyDescent="0.35">
      <c r="A348" s="4" t="s">
        <v>162</v>
      </c>
      <c r="B348" s="4">
        <v>2019</v>
      </c>
      <c r="C348" s="5">
        <v>43806</v>
      </c>
      <c r="D348" s="4" t="s">
        <v>72</v>
      </c>
      <c r="E348" s="4" t="s">
        <v>33</v>
      </c>
      <c r="F348" s="4" t="s">
        <v>146</v>
      </c>
      <c r="G348" s="4"/>
      <c r="H348" s="4">
        <v>2</v>
      </c>
      <c r="I348">
        <v>5.2480000000000002</v>
      </c>
      <c r="J348" s="44">
        <v>5.3580159679462627</v>
      </c>
      <c r="K348">
        <v>10.606015967946263</v>
      </c>
      <c r="L348">
        <v>67.885999999999996</v>
      </c>
    </row>
    <row r="349" spans="1:12" x14ac:dyDescent="0.35">
      <c r="A349" s="4" t="s">
        <v>162</v>
      </c>
      <c r="B349" s="4">
        <v>2019</v>
      </c>
      <c r="C349" s="5">
        <v>43806</v>
      </c>
      <c r="D349" s="4" t="s">
        <v>72</v>
      </c>
      <c r="E349" s="4" t="s">
        <v>26</v>
      </c>
      <c r="F349" s="4" t="s">
        <v>27</v>
      </c>
      <c r="G349" s="4"/>
      <c r="H349" s="4">
        <v>3</v>
      </c>
      <c r="I349">
        <v>5.2469999999999999</v>
      </c>
      <c r="J349" s="44">
        <v>5.3919266505112589</v>
      </c>
      <c r="K349">
        <v>10.638926650511259</v>
      </c>
      <c r="L349">
        <v>67.676000000000002</v>
      </c>
    </row>
    <row r="350" spans="1:12" x14ac:dyDescent="0.35">
      <c r="A350" s="4" t="s">
        <v>162</v>
      </c>
      <c r="B350" s="4">
        <v>2019</v>
      </c>
      <c r="C350" s="5">
        <v>43806</v>
      </c>
      <c r="D350" s="4" t="s">
        <v>72</v>
      </c>
      <c r="E350" s="4" t="s">
        <v>111</v>
      </c>
      <c r="F350" s="4" t="s">
        <v>121</v>
      </c>
      <c r="G350" s="4"/>
      <c r="H350" s="4">
        <v>4</v>
      </c>
      <c r="I350">
        <v>5.3289999999999997</v>
      </c>
      <c r="J350" s="44">
        <v>5.4060529297748632</v>
      </c>
      <c r="K350">
        <v>10.735052929774863</v>
      </c>
      <c r="L350">
        <v>67.069999999999993</v>
      </c>
    </row>
    <row r="351" spans="1:12" x14ac:dyDescent="0.35">
      <c r="A351" s="4" t="s">
        <v>162</v>
      </c>
      <c r="B351" s="4">
        <v>2019</v>
      </c>
      <c r="C351" s="5">
        <v>43806</v>
      </c>
      <c r="D351" s="4" t="s">
        <v>72</v>
      </c>
      <c r="E351" s="4" t="s">
        <v>138</v>
      </c>
      <c r="F351" s="4" t="s">
        <v>29</v>
      </c>
      <c r="G351" s="4"/>
      <c r="H351" s="4">
        <v>5</v>
      </c>
      <c r="I351">
        <v>5.3289999999999997</v>
      </c>
      <c r="J351" s="44">
        <v>5.4089347372188739</v>
      </c>
      <c r="K351">
        <v>10.737934737218874</v>
      </c>
      <c r="L351">
        <v>67.052000000000007</v>
      </c>
    </row>
    <row r="352" spans="1:12" x14ac:dyDescent="0.35">
      <c r="A352" s="4" t="s">
        <v>162</v>
      </c>
      <c r="B352" s="4">
        <v>2019</v>
      </c>
      <c r="C352" s="5">
        <v>43806</v>
      </c>
      <c r="D352" s="4" t="s">
        <v>72</v>
      </c>
      <c r="E352" s="4" t="s">
        <v>113</v>
      </c>
      <c r="F352" s="4" t="s">
        <v>163</v>
      </c>
      <c r="G352" s="4"/>
      <c r="H352" s="4">
        <v>6</v>
      </c>
      <c r="I352">
        <v>5.2889999999999997</v>
      </c>
      <c r="J352" s="44">
        <v>5.5109460002699979</v>
      </c>
      <c r="K352">
        <v>10.799946000269998</v>
      </c>
      <c r="L352">
        <v>66.667000000000002</v>
      </c>
    </row>
    <row r="353" spans="1:12" x14ac:dyDescent="0.35">
      <c r="A353" s="4" t="s">
        <v>162</v>
      </c>
      <c r="B353" s="4">
        <v>2019</v>
      </c>
      <c r="C353" s="5">
        <v>43806</v>
      </c>
      <c r="D353" s="4" t="s">
        <v>72</v>
      </c>
      <c r="E353" s="4" t="s">
        <v>141</v>
      </c>
      <c r="F353" s="4" t="s">
        <v>44</v>
      </c>
      <c r="G353" s="4"/>
      <c r="H353" s="4">
        <v>7</v>
      </c>
      <c r="I353">
        <v>5.319</v>
      </c>
      <c r="J353" s="44">
        <v>5.4919731377348002</v>
      </c>
      <c r="K353">
        <v>10.8109731377348</v>
      </c>
      <c r="L353">
        <v>66.599000000000004</v>
      </c>
    </row>
    <row r="354" spans="1:12" x14ac:dyDescent="0.35">
      <c r="A354" s="4" t="s">
        <v>162</v>
      </c>
      <c r="B354" s="4">
        <v>2019</v>
      </c>
      <c r="C354" s="5">
        <v>43806</v>
      </c>
      <c r="D354" s="4" t="s">
        <v>72</v>
      </c>
      <c r="E354" s="4" t="s">
        <v>52</v>
      </c>
      <c r="F354" s="4" t="s">
        <v>53</v>
      </c>
      <c r="G354" s="4"/>
      <c r="H354" s="4">
        <v>8</v>
      </c>
      <c r="I354">
        <v>5.3540000000000001</v>
      </c>
      <c r="J354" s="44">
        <v>5.4900267485993135</v>
      </c>
      <c r="K354">
        <v>10.844026748599314</v>
      </c>
      <c r="L354">
        <v>66.396000000000001</v>
      </c>
    </row>
    <row r="355" spans="1:12" x14ac:dyDescent="0.35">
      <c r="A355" s="4" t="s">
        <v>162</v>
      </c>
      <c r="B355" s="4">
        <v>2019</v>
      </c>
      <c r="C355" s="5">
        <v>43806</v>
      </c>
      <c r="D355" s="4" t="s">
        <v>72</v>
      </c>
      <c r="E355" s="4" t="s">
        <v>30</v>
      </c>
      <c r="F355" s="4" t="s">
        <v>31</v>
      </c>
      <c r="G355" s="4"/>
      <c r="H355" s="4">
        <v>9</v>
      </c>
      <c r="I355">
        <v>5.3579999999999997</v>
      </c>
      <c r="J355" s="44">
        <v>5.4989446748194295</v>
      </c>
      <c r="K355">
        <v>10.856944674819429</v>
      </c>
      <c r="L355">
        <v>66.316999999999993</v>
      </c>
    </row>
    <row r="356" spans="1:12" x14ac:dyDescent="0.35">
      <c r="A356" s="4" t="s">
        <v>162</v>
      </c>
      <c r="B356" s="4">
        <v>2019</v>
      </c>
      <c r="C356" s="5">
        <v>43806</v>
      </c>
      <c r="D356" s="4" t="s">
        <v>72</v>
      </c>
      <c r="E356" s="4" t="s">
        <v>43</v>
      </c>
      <c r="F356" s="4" t="s">
        <v>44</v>
      </c>
      <c r="G356" s="4"/>
      <c r="H356" s="4">
        <v>10</v>
      </c>
      <c r="I356">
        <v>5.3520000000000003</v>
      </c>
      <c r="J356" s="44">
        <v>5.5100221464562651</v>
      </c>
      <c r="K356">
        <v>10.862022146456265</v>
      </c>
      <c r="L356">
        <v>66.286000000000001</v>
      </c>
    </row>
    <row r="357" spans="1:12" x14ac:dyDescent="0.35">
      <c r="A357" s="4" t="s">
        <v>162</v>
      </c>
      <c r="B357" s="4">
        <v>2019</v>
      </c>
      <c r="C357" s="5">
        <v>43806</v>
      </c>
      <c r="D357" s="4" t="s">
        <v>72</v>
      </c>
      <c r="E357" s="4" t="s">
        <v>20</v>
      </c>
      <c r="F357" s="4" t="s">
        <v>21</v>
      </c>
      <c r="G357" s="4"/>
      <c r="H357" s="4">
        <v>11</v>
      </c>
      <c r="I357">
        <v>5.3890000000000002</v>
      </c>
      <c r="J357" s="44">
        <v>5.5300172884440402</v>
      </c>
      <c r="K357">
        <v>10.91901728844404</v>
      </c>
      <c r="L357">
        <v>65.94</v>
      </c>
    </row>
    <row r="358" spans="1:12" x14ac:dyDescent="0.35">
      <c r="A358" s="4" t="s">
        <v>162</v>
      </c>
      <c r="B358" s="4">
        <v>2019</v>
      </c>
      <c r="C358" s="5">
        <v>43806</v>
      </c>
      <c r="D358" s="4" t="s">
        <v>72</v>
      </c>
      <c r="E358" s="4" t="s">
        <v>140</v>
      </c>
      <c r="F358" s="4" t="s">
        <v>29</v>
      </c>
      <c r="G358" s="4"/>
      <c r="H358" s="4">
        <v>12</v>
      </c>
      <c r="I358">
        <v>5.383</v>
      </c>
      <c r="J358" s="44">
        <v>5.5370109200109203</v>
      </c>
      <c r="K358">
        <v>10.92001092001092</v>
      </c>
      <c r="L358">
        <v>65.933999999999997</v>
      </c>
    </row>
    <row r="359" spans="1:12" x14ac:dyDescent="0.35">
      <c r="A359" s="4" t="s">
        <v>162</v>
      </c>
      <c r="B359" s="4">
        <v>2019</v>
      </c>
      <c r="C359" s="5">
        <v>43806</v>
      </c>
      <c r="D359" s="4" t="s">
        <v>72</v>
      </c>
      <c r="E359" s="4" t="s">
        <v>39</v>
      </c>
      <c r="F359" s="4" t="s">
        <v>40</v>
      </c>
      <c r="G359" s="4"/>
      <c r="H359" s="4">
        <v>13</v>
      </c>
      <c r="I359">
        <v>5.4109999999999996</v>
      </c>
      <c r="J359" s="44">
        <v>5.5259303682099912</v>
      </c>
      <c r="K359">
        <v>10.936930368209991</v>
      </c>
      <c r="L359">
        <v>65.831999999999994</v>
      </c>
    </row>
    <row r="360" spans="1:12" x14ac:dyDescent="0.35">
      <c r="A360" s="4" t="s">
        <v>162</v>
      </c>
      <c r="B360" s="4">
        <v>2019</v>
      </c>
      <c r="C360" s="5">
        <v>43806</v>
      </c>
      <c r="D360" s="4" t="s">
        <v>72</v>
      </c>
      <c r="E360" s="4" t="s">
        <v>164</v>
      </c>
      <c r="F360" s="4" t="s">
        <v>36</v>
      </c>
      <c r="G360" s="4"/>
      <c r="H360" s="4">
        <v>14</v>
      </c>
      <c r="I360">
        <v>5.39</v>
      </c>
      <c r="J360" s="44">
        <v>5.5540787973673416</v>
      </c>
      <c r="K360">
        <v>10.944078797367341</v>
      </c>
      <c r="L360">
        <v>65.789000000000001</v>
      </c>
    </row>
    <row r="361" spans="1:12" x14ac:dyDescent="0.35">
      <c r="A361" s="4" t="s">
        <v>162</v>
      </c>
      <c r="B361" s="4">
        <v>2019</v>
      </c>
      <c r="C361" s="5">
        <v>43806</v>
      </c>
      <c r="D361" s="4" t="s">
        <v>72</v>
      </c>
      <c r="E361" s="4" t="s">
        <v>142</v>
      </c>
      <c r="F361" s="4" t="s">
        <v>61</v>
      </c>
      <c r="G361" s="4"/>
      <c r="H361" s="4">
        <v>15</v>
      </c>
      <c r="I361">
        <v>5.4589999999999996</v>
      </c>
      <c r="J361" s="44">
        <v>5.5650078392944646</v>
      </c>
      <c r="K361">
        <v>11.024007839294464</v>
      </c>
      <c r="L361">
        <v>65.311999999999998</v>
      </c>
    </row>
    <row r="362" spans="1:12" x14ac:dyDescent="0.35">
      <c r="A362" s="4" t="s">
        <v>162</v>
      </c>
      <c r="B362" s="4">
        <v>2019</v>
      </c>
      <c r="C362" s="5">
        <v>43806</v>
      </c>
      <c r="D362" s="4" t="s">
        <v>72</v>
      </c>
      <c r="E362" s="4" t="s">
        <v>132</v>
      </c>
      <c r="F362" s="4" t="s">
        <v>65</v>
      </c>
      <c r="G362" s="4"/>
      <c r="H362" s="4">
        <v>16</v>
      </c>
      <c r="I362">
        <v>5.4139999999999997</v>
      </c>
      <c r="J362" s="44">
        <v>5.6199754494046257</v>
      </c>
      <c r="K362">
        <v>11.033975449404625</v>
      </c>
      <c r="L362">
        <v>65.253</v>
      </c>
    </row>
    <row r="363" spans="1:12" x14ac:dyDescent="0.35">
      <c r="A363" s="4" t="s">
        <v>162</v>
      </c>
      <c r="B363" s="4">
        <v>2019</v>
      </c>
      <c r="C363" s="5">
        <v>43806</v>
      </c>
      <c r="D363" s="4" t="s">
        <v>72</v>
      </c>
      <c r="E363" s="4" t="s">
        <v>149</v>
      </c>
      <c r="F363" s="4" t="s">
        <v>56</v>
      </c>
      <c r="G363" s="4"/>
      <c r="H363" s="4">
        <v>17</v>
      </c>
      <c r="I363">
        <v>5.4829999999999997</v>
      </c>
      <c r="J363" s="44">
        <v>5.6329142839498543</v>
      </c>
      <c r="K363">
        <v>11.115914283949854</v>
      </c>
      <c r="L363">
        <v>64.772000000000006</v>
      </c>
    </row>
    <row r="364" spans="1:12" x14ac:dyDescent="0.35">
      <c r="A364" s="4" t="s">
        <v>162</v>
      </c>
      <c r="B364" s="4">
        <v>2019</v>
      </c>
      <c r="C364" s="5">
        <v>43806</v>
      </c>
      <c r="D364" s="4" t="s">
        <v>72</v>
      </c>
      <c r="E364" s="4" t="s">
        <v>147</v>
      </c>
      <c r="F364" s="4" t="s">
        <v>148</v>
      </c>
      <c r="G364" s="4"/>
      <c r="H364" s="4">
        <v>18</v>
      </c>
      <c r="I364">
        <v>5.4880000000000004</v>
      </c>
      <c r="J364" s="44">
        <v>5.6299740580605304</v>
      </c>
      <c r="K364">
        <v>11.117974058060531</v>
      </c>
      <c r="L364">
        <v>64.760000000000005</v>
      </c>
    </row>
    <row r="365" spans="1:12" x14ac:dyDescent="0.35">
      <c r="A365" s="4" t="s">
        <v>162</v>
      </c>
      <c r="B365" s="4">
        <v>2019</v>
      </c>
      <c r="C365" s="5">
        <v>43806</v>
      </c>
      <c r="D365" s="4" t="s">
        <v>72</v>
      </c>
      <c r="E365" s="4" t="s">
        <v>119</v>
      </c>
      <c r="F365" s="4" t="s">
        <v>21</v>
      </c>
      <c r="G365" s="4"/>
      <c r="H365" s="4">
        <v>19</v>
      </c>
      <c r="I365">
        <v>5.5049999999999999</v>
      </c>
      <c r="J365" s="44">
        <v>5.6429267952807107</v>
      </c>
      <c r="K365">
        <v>11.147926795280711</v>
      </c>
      <c r="L365">
        <v>64.585999999999999</v>
      </c>
    </row>
    <row r="366" spans="1:12" x14ac:dyDescent="0.35">
      <c r="A366" s="4" t="s">
        <v>162</v>
      </c>
      <c r="B366" s="4">
        <v>2019</v>
      </c>
      <c r="C366" s="5">
        <v>43806</v>
      </c>
      <c r="D366" s="4" t="s">
        <v>72</v>
      </c>
      <c r="E366" s="4" t="s">
        <v>97</v>
      </c>
      <c r="F366" s="4" t="s">
        <v>153</v>
      </c>
      <c r="G366" s="4"/>
      <c r="H366" s="4">
        <v>20</v>
      </c>
      <c r="I366">
        <v>5.476</v>
      </c>
      <c r="J366" s="44">
        <v>5.6840223200446394</v>
      </c>
      <c r="K366">
        <v>11.160022320044639</v>
      </c>
      <c r="L366">
        <v>64.516000000000005</v>
      </c>
    </row>
    <row r="367" spans="1:12" x14ac:dyDescent="0.35">
      <c r="A367" s="4" t="s">
        <v>162</v>
      </c>
      <c r="B367" s="4">
        <v>2019</v>
      </c>
      <c r="C367" s="5">
        <v>43806</v>
      </c>
      <c r="D367" s="4" t="s">
        <v>72</v>
      </c>
      <c r="E367" s="4" t="s">
        <v>60</v>
      </c>
      <c r="F367" s="4" t="s">
        <v>61</v>
      </c>
      <c r="G367" s="4"/>
      <c r="H367" s="4">
        <v>21</v>
      </c>
      <c r="I367">
        <v>5.4850000000000003</v>
      </c>
      <c r="J367" s="44">
        <v>5.7020727159726539</v>
      </c>
      <c r="K367">
        <v>11.187072715972654</v>
      </c>
      <c r="L367">
        <v>64.36</v>
      </c>
    </row>
    <row r="368" spans="1:12" x14ac:dyDescent="0.35">
      <c r="A368" s="4" t="s">
        <v>162</v>
      </c>
      <c r="B368" s="4">
        <v>2019</v>
      </c>
      <c r="C368" s="5">
        <v>43806</v>
      </c>
      <c r="D368" s="4" t="s">
        <v>72</v>
      </c>
      <c r="E368" s="4" t="s">
        <v>157</v>
      </c>
      <c r="F368" s="4" t="s">
        <v>38</v>
      </c>
      <c r="G368" s="4"/>
      <c r="H368" s="4">
        <v>22</v>
      </c>
      <c r="I368">
        <v>5.4740000000000002</v>
      </c>
      <c r="J368" s="44">
        <v>5.7179418019026311</v>
      </c>
      <c r="K368">
        <v>11.191941801902631</v>
      </c>
      <c r="L368">
        <v>64.331999999999994</v>
      </c>
    </row>
    <row r="369" spans="1:12" x14ac:dyDescent="0.35">
      <c r="A369" s="4" t="s">
        <v>162</v>
      </c>
      <c r="B369" s="4">
        <v>2019</v>
      </c>
      <c r="C369" s="5">
        <v>43806</v>
      </c>
      <c r="D369" s="4" t="s">
        <v>72</v>
      </c>
      <c r="E369" s="4" t="s">
        <v>100</v>
      </c>
      <c r="F369" s="4" t="s">
        <v>47</v>
      </c>
      <c r="G369" s="4"/>
      <c r="H369" s="4">
        <v>23</v>
      </c>
      <c r="I369">
        <v>5.5460000000000003</v>
      </c>
      <c r="J369" s="44">
        <v>5.7600000314055562</v>
      </c>
      <c r="K369">
        <v>11.306000031405556</v>
      </c>
      <c r="L369">
        <v>63.683</v>
      </c>
    </row>
    <row r="370" spans="1:12" x14ac:dyDescent="0.35">
      <c r="A370" s="4" t="s">
        <v>162</v>
      </c>
      <c r="B370" s="4">
        <v>2019</v>
      </c>
      <c r="C370" s="5">
        <v>43806</v>
      </c>
      <c r="D370" s="4" t="s">
        <v>72</v>
      </c>
      <c r="E370" s="4" t="s">
        <v>144</v>
      </c>
      <c r="F370" s="4" t="s">
        <v>145</v>
      </c>
      <c r="G370" s="4"/>
      <c r="H370" s="4">
        <v>24</v>
      </c>
      <c r="I370">
        <v>5.5220000000000002</v>
      </c>
      <c r="J370" s="44">
        <v>5.79306160422429</v>
      </c>
      <c r="K370">
        <v>11.31506160422429</v>
      </c>
      <c r="L370">
        <v>63.631999999999998</v>
      </c>
    </row>
    <row r="371" spans="1:12" x14ac:dyDescent="0.35">
      <c r="A371" s="4" t="s">
        <v>162</v>
      </c>
      <c r="B371" s="4">
        <v>2019</v>
      </c>
      <c r="C371" s="5">
        <v>43806</v>
      </c>
      <c r="D371" s="4" t="s">
        <v>72</v>
      </c>
      <c r="E371" s="4" t="s">
        <v>150</v>
      </c>
      <c r="F371" s="4" t="s">
        <v>31</v>
      </c>
      <c r="G371" s="4"/>
      <c r="H371" s="4">
        <v>25</v>
      </c>
      <c r="I371">
        <v>5.5940000000000003</v>
      </c>
      <c r="J371" s="44">
        <v>5.7710713473923478</v>
      </c>
      <c r="K371">
        <v>11.365071347392348</v>
      </c>
      <c r="L371">
        <v>63.351999999999997</v>
      </c>
    </row>
    <row r="372" spans="1:12" x14ac:dyDescent="0.35">
      <c r="A372" s="4" t="s">
        <v>162</v>
      </c>
      <c r="B372" s="4">
        <v>2019</v>
      </c>
      <c r="C372" s="5">
        <v>43806</v>
      </c>
      <c r="D372" s="4" t="s">
        <v>72</v>
      </c>
      <c r="E372" s="4" t="s">
        <v>46</v>
      </c>
      <c r="F372" s="4" t="s">
        <v>47</v>
      </c>
      <c r="G372" s="4"/>
      <c r="H372" s="4">
        <v>26</v>
      </c>
      <c r="I372">
        <v>5.6070000000000002</v>
      </c>
      <c r="J372" s="44">
        <v>5.7909958523959544</v>
      </c>
      <c r="K372">
        <v>11.397995852395955</v>
      </c>
      <c r="L372">
        <v>63.168999999999997</v>
      </c>
    </row>
    <row r="373" spans="1:12" x14ac:dyDescent="0.35">
      <c r="A373" s="40" t="s">
        <v>162</v>
      </c>
      <c r="B373" s="40">
        <v>2019</v>
      </c>
      <c r="C373" s="50">
        <v>43806</v>
      </c>
      <c r="D373" s="40" t="s">
        <v>72</v>
      </c>
      <c r="E373" s="40" t="s">
        <v>158</v>
      </c>
      <c r="F373" s="40" t="s">
        <v>159</v>
      </c>
      <c r="G373" s="40"/>
      <c r="H373" s="40">
        <v>27</v>
      </c>
      <c r="I373">
        <v>5.585</v>
      </c>
      <c r="J373" s="44">
        <v>5.8470191803877354</v>
      </c>
      <c r="K373">
        <v>11.432019180387735</v>
      </c>
      <c r="L373">
        <v>62.981000000000002</v>
      </c>
    </row>
    <row r="374" spans="1:12" x14ac:dyDescent="0.35">
      <c r="A374" s="4" t="s">
        <v>162</v>
      </c>
      <c r="B374" s="4">
        <v>2019</v>
      </c>
      <c r="C374" s="5">
        <v>43806</v>
      </c>
      <c r="D374" s="4" t="s">
        <v>72</v>
      </c>
      <c r="E374" s="4" t="s">
        <v>50</v>
      </c>
      <c r="F374" s="4" t="s">
        <v>51</v>
      </c>
      <c r="G374" s="4"/>
      <c r="H374" s="4">
        <v>28</v>
      </c>
      <c r="I374" s="3">
        <v>5.6349999999999998</v>
      </c>
      <c r="J374" s="37">
        <v>5.8409324195090857</v>
      </c>
      <c r="K374" s="3">
        <v>11.475932419509085</v>
      </c>
      <c r="L374" s="3">
        <v>62.74</v>
      </c>
    </row>
    <row r="375" spans="1:12" x14ac:dyDescent="0.35">
      <c r="A375" s="4" t="s">
        <v>162</v>
      </c>
      <c r="B375" s="4">
        <v>2019</v>
      </c>
      <c r="C375" s="5">
        <v>43806</v>
      </c>
      <c r="D375" s="4" t="s">
        <v>72</v>
      </c>
      <c r="E375" s="4" t="s">
        <v>58</v>
      </c>
      <c r="F375" s="4" t="s">
        <v>59</v>
      </c>
      <c r="G375" s="4"/>
      <c r="H375" s="4">
        <v>29</v>
      </c>
      <c r="I375" s="3">
        <v>5.6970000000000001</v>
      </c>
      <c r="J375" s="37">
        <v>5.8899260850673487</v>
      </c>
      <c r="K375" s="3">
        <v>11.586926085067349</v>
      </c>
      <c r="L375" s="3">
        <v>62.139000000000003</v>
      </c>
    </row>
    <row r="376" spans="1:12" x14ac:dyDescent="0.35">
      <c r="A376" s="4" t="s">
        <v>162</v>
      </c>
      <c r="B376" s="4">
        <v>2019</v>
      </c>
      <c r="C376" s="5">
        <v>43806</v>
      </c>
      <c r="D376" s="4" t="s">
        <v>72</v>
      </c>
      <c r="E376" s="4" t="s">
        <v>160</v>
      </c>
      <c r="F376" s="4" t="s">
        <v>161</v>
      </c>
      <c r="G376" s="4"/>
      <c r="H376" s="4">
        <v>30</v>
      </c>
      <c r="I376" s="3">
        <v>5.7910000000000004</v>
      </c>
      <c r="J376" s="37">
        <v>5.976974764231894</v>
      </c>
      <c r="K376" s="3">
        <v>11.767974764231894</v>
      </c>
      <c r="L376" s="3">
        <v>61.183</v>
      </c>
    </row>
    <row r="377" spans="1:12" x14ac:dyDescent="0.35">
      <c r="A377" s="1" t="s">
        <v>130</v>
      </c>
      <c r="B377" s="1">
        <v>2019</v>
      </c>
      <c r="C377" s="2">
        <v>43799</v>
      </c>
      <c r="D377" s="1" t="s">
        <v>72</v>
      </c>
      <c r="E377" s="1" t="s">
        <v>80</v>
      </c>
      <c r="F377" s="1" t="s">
        <v>65</v>
      </c>
      <c r="G377" s="1"/>
      <c r="H377" s="1">
        <v>1</v>
      </c>
      <c r="I377" s="3">
        <v>5.2220000000000004</v>
      </c>
      <c r="J377" s="37">
        <v>5.3679483740016751</v>
      </c>
      <c r="K377" s="37">
        <v>10.589948374001676</v>
      </c>
      <c r="L377" s="3">
        <v>67.989000000000004</v>
      </c>
    </row>
    <row r="378" spans="1:12" x14ac:dyDescent="0.35">
      <c r="A378" s="1" t="s">
        <v>130</v>
      </c>
      <c r="B378" s="1">
        <v>2019</v>
      </c>
      <c r="C378" s="2">
        <v>43799</v>
      </c>
      <c r="D378" s="1" t="s">
        <v>72</v>
      </c>
      <c r="E378" s="1" t="s">
        <v>33</v>
      </c>
      <c r="F378" s="1" t="s">
        <v>146</v>
      </c>
      <c r="G378" s="1"/>
      <c r="H378" s="1">
        <v>2</v>
      </c>
      <c r="I378" s="3">
        <v>5.2729999999999997</v>
      </c>
      <c r="J378" s="37">
        <v>5.4159947891150413</v>
      </c>
      <c r="K378" s="37">
        <v>10.688994789115041</v>
      </c>
      <c r="L378" s="3">
        <v>67.358999999999995</v>
      </c>
    </row>
    <row r="379" spans="1:12" x14ac:dyDescent="0.35">
      <c r="A379" s="1" t="s">
        <v>130</v>
      </c>
      <c r="B379" s="1">
        <v>2019</v>
      </c>
      <c r="C379" s="2">
        <v>43799</v>
      </c>
      <c r="D379" s="1" t="s">
        <v>72</v>
      </c>
      <c r="E379" s="1" t="s">
        <v>23</v>
      </c>
      <c r="F379" s="1" t="s">
        <v>15</v>
      </c>
      <c r="G379" s="1"/>
      <c r="H379" s="1">
        <v>3</v>
      </c>
      <c r="I379" s="3">
        <v>5.3170000000000002</v>
      </c>
      <c r="J379" s="37">
        <v>5.428947882152773</v>
      </c>
      <c r="K379" s="37">
        <v>10.745947882152773</v>
      </c>
      <c r="L379" s="3">
        <v>67.001999999999995</v>
      </c>
    </row>
    <row r="380" spans="1:12" x14ac:dyDescent="0.35">
      <c r="A380" s="1" t="s">
        <v>130</v>
      </c>
      <c r="B380" s="1">
        <v>2019</v>
      </c>
      <c r="C380" s="2">
        <v>43799</v>
      </c>
      <c r="D380" s="1" t="s">
        <v>72</v>
      </c>
      <c r="E380" s="1" t="s">
        <v>22</v>
      </c>
      <c r="F380" s="1" t="s">
        <v>15</v>
      </c>
      <c r="G380" s="1"/>
      <c r="H380" s="1">
        <v>4</v>
      </c>
      <c r="I380" s="3">
        <v>5.3230000000000004</v>
      </c>
      <c r="J380" s="37">
        <v>5.4499598707244807</v>
      </c>
      <c r="K380" s="37">
        <v>10.772959870724481</v>
      </c>
      <c r="L380" s="3">
        <v>66.834000000000003</v>
      </c>
    </row>
    <row r="381" spans="1:12" x14ac:dyDescent="0.35">
      <c r="A381" s="1" t="s">
        <v>130</v>
      </c>
      <c r="B381" s="1">
        <v>2019</v>
      </c>
      <c r="C381" s="2">
        <v>43799</v>
      </c>
      <c r="D381" s="1" t="s">
        <v>72</v>
      </c>
      <c r="E381" s="1" t="s">
        <v>30</v>
      </c>
      <c r="F381" s="1" t="s">
        <v>31</v>
      </c>
      <c r="G381" s="1"/>
      <c r="H381" s="1">
        <v>5</v>
      </c>
      <c r="I381" s="3">
        <v>5.33</v>
      </c>
      <c r="J381" s="37">
        <v>5.4589413351314899</v>
      </c>
      <c r="K381" s="37">
        <v>10.78894133513149</v>
      </c>
      <c r="L381" s="3">
        <v>66.734999999999999</v>
      </c>
    </row>
    <row r="382" spans="1:12" x14ac:dyDescent="0.35">
      <c r="A382" s="1" t="s">
        <v>130</v>
      </c>
      <c r="B382" s="1">
        <v>2019</v>
      </c>
      <c r="C382" s="2">
        <v>43799</v>
      </c>
      <c r="D382" s="1" t="s">
        <v>72</v>
      </c>
      <c r="E382" s="1" t="s">
        <v>99</v>
      </c>
      <c r="F382" s="1" t="s">
        <v>67</v>
      </c>
      <c r="G382" s="1"/>
      <c r="H382" s="1">
        <v>6</v>
      </c>
      <c r="I382" s="3">
        <v>5.3730000000000002</v>
      </c>
      <c r="J382" s="37">
        <v>5.4870561102899034</v>
      </c>
      <c r="K382" s="37">
        <v>10.860056110289904</v>
      </c>
      <c r="L382" s="3">
        <v>66.298000000000002</v>
      </c>
    </row>
    <row r="383" spans="1:12" x14ac:dyDescent="0.35">
      <c r="A383" s="1" t="s">
        <v>130</v>
      </c>
      <c r="B383" s="1">
        <v>2019</v>
      </c>
      <c r="C383" s="2">
        <v>43799</v>
      </c>
      <c r="D383" s="1" t="s">
        <v>72</v>
      </c>
      <c r="E383" s="1" t="s">
        <v>78</v>
      </c>
      <c r="F383" s="1" t="s">
        <v>19</v>
      </c>
      <c r="G383" s="1"/>
      <c r="H383" s="1">
        <v>7</v>
      </c>
      <c r="I383" s="3">
        <v>5.35</v>
      </c>
      <c r="J383" s="37">
        <v>5.515956355075307</v>
      </c>
      <c r="K383" s="37">
        <v>10.865956355075307</v>
      </c>
      <c r="L383" s="3">
        <v>66.262</v>
      </c>
    </row>
    <row r="384" spans="1:12" x14ac:dyDescent="0.35">
      <c r="A384" s="1" t="s">
        <v>130</v>
      </c>
      <c r="B384" s="1">
        <v>2019</v>
      </c>
      <c r="C384" s="2">
        <v>43799</v>
      </c>
      <c r="D384" s="1" t="s">
        <v>72</v>
      </c>
      <c r="E384" s="1" t="s">
        <v>137</v>
      </c>
      <c r="F384" s="1" t="s">
        <v>38</v>
      </c>
      <c r="G384" s="1"/>
      <c r="H384" s="1">
        <v>8</v>
      </c>
      <c r="I384" s="3">
        <v>5.3879999999999999</v>
      </c>
      <c r="J384" s="37">
        <v>5.481072958652236</v>
      </c>
      <c r="K384" s="37">
        <v>10.869072958652236</v>
      </c>
      <c r="L384" s="3">
        <v>66.242999999999995</v>
      </c>
    </row>
    <row r="385" spans="1:12" x14ac:dyDescent="0.35">
      <c r="A385" s="1" t="s">
        <v>130</v>
      </c>
      <c r="B385" s="1">
        <v>2019</v>
      </c>
      <c r="C385" s="2">
        <v>43799</v>
      </c>
      <c r="D385" s="1" t="s">
        <v>72</v>
      </c>
      <c r="E385" s="1" t="s">
        <v>138</v>
      </c>
      <c r="F385" s="1" t="s">
        <v>165</v>
      </c>
      <c r="G385" s="1"/>
      <c r="H385" s="1">
        <v>9</v>
      </c>
      <c r="I385" s="3">
        <v>5.4089999999999998</v>
      </c>
      <c r="J385" s="37">
        <v>5.5090238376853788</v>
      </c>
      <c r="K385" s="37">
        <v>10.918023837685379</v>
      </c>
      <c r="L385" s="3">
        <v>65.945999999999998</v>
      </c>
    </row>
    <row r="386" spans="1:12" x14ac:dyDescent="0.35">
      <c r="A386" s="1" t="s">
        <v>130</v>
      </c>
      <c r="B386" s="1">
        <v>2019</v>
      </c>
      <c r="C386" s="2">
        <v>43799</v>
      </c>
      <c r="D386" s="1" t="s">
        <v>72</v>
      </c>
      <c r="E386" s="1" t="s">
        <v>73</v>
      </c>
      <c r="F386" s="1" t="s">
        <v>74</v>
      </c>
      <c r="G386" s="1"/>
      <c r="H386" s="1">
        <v>10</v>
      </c>
      <c r="I386" s="3">
        <v>5.3689999999999998</v>
      </c>
      <c r="J386" s="37">
        <v>5.557971407758151</v>
      </c>
      <c r="K386" s="37">
        <v>10.926971407758151</v>
      </c>
      <c r="L386" s="3">
        <v>65.891999999999996</v>
      </c>
    </row>
    <row r="387" spans="1:12" x14ac:dyDescent="0.35">
      <c r="A387" s="1" t="s">
        <v>130</v>
      </c>
      <c r="B387" s="1">
        <v>2019</v>
      </c>
      <c r="C387" s="2">
        <v>43799</v>
      </c>
      <c r="D387" s="1" t="s">
        <v>72</v>
      </c>
      <c r="E387" s="1" t="s">
        <v>141</v>
      </c>
      <c r="F387" s="1" t="s">
        <v>44</v>
      </c>
      <c r="G387" s="1"/>
      <c r="H387" s="1">
        <v>11</v>
      </c>
      <c r="I387" s="3">
        <v>5.3920000000000003</v>
      </c>
      <c r="J387" s="37">
        <v>5.5819368998628258</v>
      </c>
      <c r="K387" s="37">
        <v>10.973936899862826</v>
      </c>
      <c r="L387" s="3">
        <v>65.61</v>
      </c>
    </row>
    <row r="388" spans="1:12" x14ac:dyDescent="0.35">
      <c r="A388" s="1" t="s">
        <v>130</v>
      </c>
      <c r="B388" s="1">
        <v>2019</v>
      </c>
      <c r="C388" s="2">
        <v>43799</v>
      </c>
      <c r="D388" s="1" t="s">
        <v>72</v>
      </c>
      <c r="E388" s="1" t="s">
        <v>97</v>
      </c>
      <c r="F388" s="1" t="s">
        <v>153</v>
      </c>
      <c r="G388" s="1"/>
      <c r="H388" s="1">
        <v>12</v>
      </c>
      <c r="I388" s="3">
        <v>5.42</v>
      </c>
      <c r="J388" s="37">
        <v>5.5649871841816196</v>
      </c>
      <c r="K388" s="37">
        <v>10.98498718418162</v>
      </c>
      <c r="L388" s="3">
        <v>65.543999999999997</v>
      </c>
    </row>
    <row r="389" spans="1:12" x14ac:dyDescent="0.35">
      <c r="A389" s="1" t="s">
        <v>130</v>
      </c>
      <c r="B389" s="1">
        <v>2019</v>
      </c>
      <c r="C389" s="2">
        <v>43799</v>
      </c>
      <c r="D389" s="1" t="s">
        <v>72</v>
      </c>
      <c r="E389" s="1" t="s">
        <v>52</v>
      </c>
      <c r="F389" s="1" t="s">
        <v>53</v>
      </c>
      <c r="G389" s="1"/>
      <c r="H389" s="1">
        <v>13</v>
      </c>
      <c r="I389" s="3">
        <v>5.4169999999999998</v>
      </c>
      <c r="J389" s="37">
        <v>5.5859494017146272</v>
      </c>
      <c r="K389" s="37">
        <v>11.002949401714627</v>
      </c>
      <c r="L389" s="3">
        <v>65.436999999999998</v>
      </c>
    </row>
    <row r="390" spans="1:12" x14ac:dyDescent="0.35">
      <c r="A390" s="1" t="s">
        <v>130</v>
      </c>
      <c r="B390" s="1">
        <v>2019</v>
      </c>
      <c r="C390" s="2">
        <v>43799</v>
      </c>
      <c r="D390" s="1" t="s">
        <v>72</v>
      </c>
      <c r="E390" s="1" t="s">
        <v>101</v>
      </c>
      <c r="F390" s="1" t="s">
        <v>47</v>
      </c>
      <c r="G390" s="1"/>
      <c r="H390" s="1">
        <v>14</v>
      </c>
      <c r="I390" s="3">
        <v>5.4240000000000004</v>
      </c>
      <c r="J390" s="37">
        <v>5.5809675200611393</v>
      </c>
      <c r="K390" s="37">
        <v>11.00496752006114</v>
      </c>
      <c r="L390" s="3">
        <v>65.424999999999997</v>
      </c>
    </row>
    <row r="391" spans="1:12" x14ac:dyDescent="0.35">
      <c r="A391" s="1" t="s">
        <v>130</v>
      </c>
      <c r="B391" s="1">
        <v>2019</v>
      </c>
      <c r="C391" s="2">
        <v>43799</v>
      </c>
      <c r="D391" s="1" t="s">
        <v>72</v>
      </c>
      <c r="E391" s="1" t="s">
        <v>157</v>
      </c>
      <c r="F391" s="1" t="s">
        <v>38</v>
      </c>
      <c r="G391" s="1"/>
      <c r="H391" s="1">
        <v>15</v>
      </c>
      <c r="I391" s="3">
        <v>5.4379999999999997</v>
      </c>
      <c r="J391" s="37">
        <v>5.6469383400304833</v>
      </c>
      <c r="K391" s="37">
        <v>11.084938340030483</v>
      </c>
      <c r="L391" s="3">
        <v>64.953000000000003</v>
      </c>
    </row>
    <row r="392" spans="1:12" x14ac:dyDescent="0.35">
      <c r="A392" s="1" t="s">
        <v>130</v>
      </c>
      <c r="B392" s="1">
        <v>2019</v>
      </c>
      <c r="C392" s="2">
        <v>43799</v>
      </c>
      <c r="D392" s="1" t="s">
        <v>72</v>
      </c>
      <c r="E392" s="1" t="s">
        <v>166</v>
      </c>
      <c r="F392" s="1" t="s">
        <v>121</v>
      </c>
      <c r="G392" s="1"/>
      <c r="H392" s="1">
        <v>16</v>
      </c>
      <c r="I392" s="3">
        <v>5.4459999999999997</v>
      </c>
      <c r="J392" s="37">
        <v>5.6449146923811568</v>
      </c>
      <c r="K392" s="37">
        <v>11.090914692381157</v>
      </c>
      <c r="L392" s="3">
        <v>64.918000000000006</v>
      </c>
    </row>
    <row r="393" spans="1:12" x14ac:dyDescent="0.35">
      <c r="A393" s="1" t="s">
        <v>130</v>
      </c>
      <c r="B393" s="1">
        <v>2019</v>
      </c>
      <c r="C393" s="2">
        <v>43799</v>
      </c>
      <c r="D393" s="1" t="s">
        <v>72</v>
      </c>
      <c r="E393" s="1" t="s">
        <v>132</v>
      </c>
      <c r="F393" s="1" t="s">
        <v>156</v>
      </c>
      <c r="G393" s="1"/>
      <c r="H393" s="1">
        <v>17</v>
      </c>
      <c r="I393" s="3">
        <v>5.4640000000000004</v>
      </c>
      <c r="J393" s="37">
        <v>5.6279398570372177</v>
      </c>
      <c r="K393" s="37">
        <v>11.091939857037218</v>
      </c>
      <c r="L393" s="3">
        <v>64.912000000000006</v>
      </c>
    </row>
    <row r="394" spans="1:12" x14ac:dyDescent="0.35">
      <c r="A394" s="1" t="s">
        <v>130</v>
      </c>
      <c r="B394" s="1">
        <v>2019</v>
      </c>
      <c r="C394" s="2">
        <v>43799</v>
      </c>
      <c r="D394" s="1" t="s">
        <v>72</v>
      </c>
      <c r="E394" s="1" t="s">
        <v>39</v>
      </c>
      <c r="F394" s="1" t="s">
        <v>40</v>
      </c>
      <c r="G394" s="1"/>
      <c r="H394" s="1">
        <v>18</v>
      </c>
      <c r="I394" s="3">
        <v>5.4610000000000003</v>
      </c>
      <c r="J394" s="37">
        <v>5.6309398570372178</v>
      </c>
      <c r="K394" s="37">
        <v>11.091939857037218</v>
      </c>
      <c r="L394" s="3">
        <v>64.912000000000006</v>
      </c>
    </row>
    <row r="395" spans="1:12" x14ac:dyDescent="0.35">
      <c r="A395" s="1" t="s">
        <v>130</v>
      </c>
      <c r="B395" s="1">
        <v>2019</v>
      </c>
      <c r="C395" s="2">
        <v>43799</v>
      </c>
      <c r="D395" s="1" t="s">
        <v>72</v>
      </c>
      <c r="E395" s="1" t="s">
        <v>24</v>
      </c>
      <c r="F395" s="1" t="s">
        <v>154</v>
      </c>
      <c r="G395" s="1"/>
      <c r="H395" s="1">
        <v>19</v>
      </c>
      <c r="I395" s="3">
        <v>5.4429999999999996</v>
      </c>
      <c r="J395" s="37">
        <v>5.6530424115398841</v>
      </c>
      <c r="K395" s="37">
        <v>11.096042411539884</v>
      </c>
      <c r="L395" s="3">
        <v>64.888000000000005</v>
      </c>
    </row>
    <row r="396" spans="1:12" x14ac:dyDescent="0.35">
      <c r="A396" s="1" t="s">
        <v>130</v>
      </c>
      <c r="B396" s="1">
        <v>2019</v>
      </c>
      <c r="C396" s="2">
        <v>43799</v>
      </c>
      <c r="D396" s="1" t="s">
        <v>72</v>
      </c>
      <c r="E396" s="1" t="s">
        <v>43</v>
      </c>
      <c r="F396" s="1" t="s">
        <v>44</v>
      </c>
      <c r="G396" s="1"/>
      <c r="H396" s="1">
        <v>20</v>
      </c>
      <c r="I396" s="3">
        <v>5.47</v>
      </c>
      <c r="J396" s="37">
        <v>5.6579404036969505</v>
      </c>
      <c r="K396" s="37">
        <v>11.12794040369695</v>
      </c>
      <c r="L396" s="3">
        <v>64.701999999999998</v>
      </c>
    </row>
    <row r="397" spans="1:12" x14ac:dyDescent="0.35">
      <c r="A397" s="1" t="s">
        <v>130</v>
      </c>
      <c r="B397" s="1">
        <v>2019</v>
      </c>
      <c r="C397" s="2">
        <v>43799</v>
      </c>
      <c r="D397" s="1" t="s">
        <v>72</v>
      </c>
      <c r="E397" s="1" t="s">
        <v>167</v>
      </c>
      <c r="F397" s="1" t="s">
        <v>121</v>
      </c>
      <c r="G397" s="1"/>
      <c r="H397" s="1">
        <v>21</v>
      </c>
      <c r="I397" s="3">
        <v>5.4909999999999997</v>
      </c>
      <c r="J397" s="37">
        <v>5.6410696372800651</v>
      </c>
      <c r="K397" s="37">
        <v>11.132069637280065</v>
      </c>
      <c r="L397" s="3">
        <v>64.677999999999997</v>
      </c>
    </row>
    <row r="398" spans="1:12" x14ac:dyDescent="0.35">
      <c r="A398" s="1" t="s">
        <v>130</v>
      </c>
      <c r="B398" s="1">
        <v>2019</v>
      </c>
      <c r="C398" s="2">
        <v>43799</v>
      </c>
      <c r="D398" s="1" t="s">
        <v>72</v>
      </c>
      <c r="E398" s="1" t="s">
        <v>168</v>
      </c>
      <c r="F398" s="1" t="s">
        <v>148</v>
      </c>
      <c r="G398" s="1"/>
      <c r="H398" s="1">
        <v>22</v>
      </c>
      <c r="I398" s="3">
        <v>5.5</v>
      </c>
      <c r="J398" s="37">
        <v>5.6360296960791896</v>
      </c>
      <c r="K398" s="37">
        <v>11.13602969607919</v>
      </c>
      <c r="L398" s="3">
        <v>64.655000000000001</v>
      </c>
    </row>
    <row r="399" spans="1:12" x14ac:dyDescent="0.35">
      <c r="A399" s="1" t="s">
        <v>130</v>
      </c>
      <c r="B399" s="1">
        <v>2019</v>
      </c>
      <c r="C399" s="2">
        <v>43799</v>
      </c>
      <c r="D399" s="1" t="s">
        <v>72</v>
      </c>
      <c r="E399" s="1" t="s">
        <v>26</v>
      </c>
      <c r="F399" s="1" t="s">
        <v>27</v>
      </c>
      <c r="G399" s="1"/>
      <c r="H399" s="1">
        <v>23</v>
      </c>
      <c r="I399" s="3">
        <v>5.399</v>
      </c>
      <c r="J399" s="37">
        <v>5.7370296960791896</v>
      </c>
      <c r="K399" s="37">
        <v>11.13602969607919</v>
      </c>
      <c r="L399" s="3">
        <v>64.655000000000001</v>
      </c>
    </row>
    <row r="400" spans="1:12" x14ac:dyDescent="0.35">
      <c r="A400" s="1" t="s">
        <v>130</v>
      </c>
      <c r="B400" s="1">
        <v>2019</v>
      </c>
      <c r="C400" s="2">
        <v>43799</v>
      </c>
      <c r="D400" s="1" t="s">
        <v>72</v>
      </c>
      <c r="E400" s="1" t="s">
        <v>122</v>
      </c>
      <c r="F400" s="1" t="s">
        <v>123</v>
      </c>
      <c r="G400" s="1"/>
      <c r="H400" s="1">
        <v>24</v>
      </c>
      <c r="I400" s="3">
        <v>5.5060000000000002</v>
      </c>
      <c r="J400" s="37">
        <v>5.6600799305221692</v>
      </c>
      <c r="K400" s="37">
        <v>11.166079930522169</v>
      </c>
      <c r="L400" s="3">
        <v>64.480999999999995</v>
      </c>
    </row>
    <row r="401" spans="1:12" x14ac:dyDescent="0.35">
      <c r="A401" s="1" t="s">
        <v>130</v>
      </c>
      <c r="B401" s="1">
        <v>2019</v>
      </c>
      <c r="C401" s="2">
        <v>43799</v>
      </c>
      <c r="D401" s="1" t="s">
        <v>72</v>
      </c>
      <c r="E401" s="1" t="s">
        <v>28</v>
      </c>
      <c r="F401" s="1" t="s">
        <v>29</v>
      </c>
      <c r="G401" s="1"/>
      <c r="H401" s="1">
        <v>25</v>
      </c>
      <c r="I401" s="3">
        <v>5.4939999999999998</v>
      </c>
      <c r="J401" s="37">
        <v>5.6960284413222873</v>
      </c>
      <c r="K401" s="37">
        <v>11.190028441322287</v>
      </c>
      <c r="L401" s="3">
        <v>64.343000000000004</v>
      </c>
    </row>
    <row r="402" spans="1:12" x14ac:dyDescent="0.35">
      <c r="A402" s="1" t="s">
        <v>130</v>
      </c>
      <c r="B402" s="1">
        <v>2019</v>
      </c>
      <c r="C402" s="2">
        <v>43799</v>
      </c>
      <c r="D402" s="1" t="s">
        <v>72</v>
      </c>
      <c r="E402" s="1" t="s">
        <v>124</v>
      </c>
      <c r="F402" s="1" t="s">
        <v>123</v>
      </c>
      <c r="G402" s="1"/>
      <c r="H402" s="1">
        <v>26</v>
      </c>
      <c r="I402" s="3">
        <v>5.4790000000000001</v>
      </c>
      <c r="J402" s="37">
        <v>5.7260049021896444</v>
      </c>
      <c r="K402" s="37">
        <v>11.205004902189645</v>
      </c>
      <c r="L402" s="3">
        <v>64.257000000000005</v>
      </c>
    </row>
    <row r="403" spans="1:12" x14ac:dyDescent="0.35">
      <c r="A403" s="1" t="s">
        <v>130</v>
      </c>
      <c r="B403" s="1">
        <v>2019</v>
      </c>
      <c r="C403" s="2">
        <v>43799</v>
      </c>
      <c r="D403" s="1" t="s">
        <v>72</v>
      </c>
      <c r="E403" s="1" t="s">
        <v>96</v>
      </c>
      <c r="F403" s="1" t="s">
        <v>19</v>
      </c>
      <c r="G403" s="1"/>
      <c r="H403" s="1">
        <v>27</v>
      </c>
      <c r="I403" s="3">
        <v>5.5259999999999998</v>
      </c>
      <c r="J403" s="37">
        <v>5.7039965686121583</v>
      </c>
      <c r="K403" s="37">
        <v>11.229996568612158</v>
      </c>
      <c r="L403" s="3">
        <v>64.114000000000004</v>
      </c>
    </row>
    <row r="404" spans="1:12" x14ac:dyDescent="0.35">
      <c r="A404" s="1" t="s">
        <v>130</v>
      </c>
      <c r="B404" s="1">
        <v>2019</v>
      </c>
      <c r="C404" s="2">
        <v>43799</v>
      </c>
      <c r="D404" s="1" t="s">
        <v>72</v>
      </c>
      <c r="E404" s="1" t="s">
        <v>76</v>
      </c>
      <c r="F404" s="1" t="s">
        <v>155</v>
      </c>
      <c r="G404" s="1"/>
      <c r="H404" s="1">
        <v>28</v>
      </c>
      <c r="I404" s="3">
        <v>5.5</v>
      </c>
      <c r="J404" s="37">
        <v>5.7310476071629122</v>
      </c>
      <c r="K404" s="37">
        <v>11.231047607162912</v>
      </c>
      <c r="L404" s="3">
        <v>64.108000000000004</v>
      </c>
    </row>
    <row r="405" spans="1:12" x14ac:dyDescent="0.35">
      <c r="A405" s="1" t="s">
        <v>130</v>
      </c>
      <c r="B405" s="1">
        <v>2019</v>
      </c>
      <c r="C405" s="2">
        <v>43799</v>
      </c>
      <c r="D405" s="1" t="s">
        <v>72</v>
      </c>
      <c r="E405" s="1" t="s">
        <v>46</v>
      </c>
      <c r="F405" s="1" t="s">
        <v>47</v>
      </c>
      <c r="G405" s="1"/>
      <c r="H405" s="1">
        <v>29</v>
      </c>
      <c r="I405" s="3">
        <v>5.5839999999999996</v>
      </c>
      <c r="J405" s="37">
        <v>5.7200474769994027</v>
      </c>
      <c r="K405" s="37">
        <v>11.304047476999402</v>
      </c>
      <c r="L405" s="3">
        <v>63.694000000000003</v>
      </c>
    </row>
    <row r="406" spans="1:12" x14ac:dyDescent="0.35">
      <c r="A406" s="1" t="s">
        <v>130</v>
      </c>
      <c r="B406" s="1">
        <v>2019</v>
      </c>
      <c r="C406" s="2">
        <v>43799</v>
      </c>
      <c r="D406" s="1" t="s">
        <v>72</v>
      </c>
      <c r="E406" s="1" t="s">
        <v>144</v>
      </c>
      <c r="F406" s="1" t="s">
        <v>145</v>
      </c>
      <c r="G406" s="1"/>
      <c r="H406" s="1">
        <v>30</v>
      </c>
      <c r="I406" s="3">
        <v>5.5620000000000003</v>
      </c>
      <c r="J406" s="37">
        <v>5.7840871757698009</v>
      </c>
      <c r="K406" s="37">
        <v>11.346087175769801</v>
      </c>
      <c r="L406" s="3">
        <v>63.457999999999998</v>
      </c>
    </row>
    <row r="407" spans="1:12" x14ac:dyDescent="0.35">
      <c r="A407" s="1" t="s">
        <v>130</v>
      </c>
      <c r="B407" s="1">
        <v>2019</v>
      </c>
      <c r="C407" s="2">
        <v>43799</v>
      </c>
      <c r="D407" s="1" t="s">
        <v>72</v>
      </c>
      <c r="E407" s="1" t="s">
        <v>150</v>
      </c>
      <c r="F407" s="1" t="s">
        <v>31</v>
      </c>
      <c r="G407" s="1"/>
      <c r="H407" s="1">
        <v>31</v>
      </c>
      <c r="I407" s="3">
        <v>5.5839999999999996</v>
      </c>
      <c r="J407" s="37">
        <v>5.7950814552580834</v>
      </c>
      <c r="K407" s="37">
        <v>11.379081455258083</v>
      </c>
      <c r="L407" s="3">
        <v>63.274000000000001</v>
      </c>
    </row>
    <row r="408" spans="1:12" x14ac:dyDescent="0.35">
      <c r="A408" s="1" t="s">
        <v>130</v>
      </c>
      <c r="B408" s="1">
        <v>2019</v>
      </c>
      <c r="C408" s="2">
        <v>43799</v>
      </c>
      <c r="D408" s="1" t="s">
        <v>72</v>
      </c>
      <c r="E408" s="1" t="s">
        <v>169</v>
      </c>
      <c r="F408" s="1" t="s">
        <v>49</v>
      </c>
      <c r="G408" s="1"/>
      <c r="H408" s="1">
        <v>32</v>
      </c>
      <c r="I408" s="3">
        <v>5.5880000000000001</v>
      </c>
      <c r="J408" s="37">
        <v>5.8049458676835917</v>
      </c>
      <c r="K408" s="37">
        <v>11.392945867683592</v>
      </c>
      <c r="L408" s="3">
        <v>63.197000000000003</v>
      </c>
    </row>
    <row r="409" spans="1:12" x14ac:dyDescent="0.35">
      <c r="A409" s="1" t="s">
        <v>130</v>
      </c>
      <c r="B409" s="1">
        <v>2019</v>
      </c>
      <c r="C409" s="2">
        <v>43799</v>
      </c>
      <c r="D409" s="1" t="s">
        <v>72</v>
      </c>
      <c r="E409" s="1" t="s">
        <v>158</v>
      </c>
      <c r="F409" s="1" t="s">
        <v>159</v>
      </c>
      <c r="G409" s="1"/>
      <c r="H409" s="1">
        <v>33</v>
      </c>
      <c r="I409" s="3">
        <v>5.6</v>
      </c>
      <c r="J409" s="37">
        <v>5.8019668392797765</v>
      </c>
      <c r="K409" s="37">
        <v>11.401966839279776</v>
      </c>
      <c r="L409" s="3">
        <v>63.146999999999998</v>
      </c>
    </row>
    <row r="410" spans="1:12" x14ac:dyDescent="0.35">
      <c r="A410" s="1" t="s">
        <v>130</v>
      </c>
      <c r="B410" s="1">
        <v>2019</v>
      </c>
      <c r="C410" s="2">
        <v>43799</v>
      </c>
      <c r="D410" s="1" t="s">
        <v>72</v>
      </c>
      <c r="E410" s="1" t="s">
        <v>142</v>
      </c>
      <c r="F410" s="1" t="s">
        <v>61</v>
      </c>
      <c r="G410" s="1"/>
      <c r="H410" s="1">
        <v>34</v>
      </c>
      <c r="I410" s="3">
        <v>5.5940000000000003</v>
      </c>
      <c r="J410" s="37">
        <v>5.8289506116038146</v>
      </c>
      <c r="K410" s="37">
        <v>11.422950611603815</v>
      </c>
      <c r="L410" s="3">
        <v>63.030999999999999</v>
      </c>
    </row>
    <row r="411" spans="1:12" x14ac:dyDescent="0.35">
      <c r="A411" s="1" t="s">
        <v>130</v>
      </c>
      <c r="B411" s="1">
        <v>2019</v>
      </c>
      <c r="C411" s="2">
        <v>43799</v>
      </c>
      <c r="D411" s="1" t="s">
        <v>72</v>
      </c>
      <c r="E411" s="1" t="s">
        <v>60</v>
      </c>
      <c r="F411" s="1" t="s">
        <v>61</v>
      </c>
      <c r="G411" s="1"/>
      <c r="H411" s="1">
        <v>35</v>
      </c>
      <c r="I411" s="3">
        <v>5.6159999999999997</v>
      </c>
      <c r="J411" s="37">
        <v>5.8140228600457213</v>
      </c>
      <c r="K411" s="37">
        <v>11.430022860045721</v>
      </c>
      <c r="L411" s="3">
        <v>62.991999999999997</v>
      </c>
    </row>
    <row r="412" spans="1:12" x14ac:dyDescent="0.35">
      <c r="A412" s="1" t="s">
        <v>130</v>
      </c>
      <c r="B412" s="1">
        <v>2019</v>
      </c>
      <c r="C412" s="2">
        <v>43799</v>
      </c>
      <c r="D412" s="1" t="s">
        <v>72</v>
      </c>
      <c r="E412" s="1" t="s">
        <v>170</v>
      </c>
      <c r="F412" s="1" t="s">
        <v>59</v>
      </c>
      <c r="G412" s="1"/>
      <c r="H412" s="1">
        <v>36</v>
      </c>
      <c r="I412" s="3">
        <v>5.6289999999999996</v>
      </c>
      <c r="J412" s="37">
        <v>5.8310410651471507</v>
      </c>
      <c r="K412" s="37">
        <v>11.46004106514715</v>
      </c>
      <c r="L412" s="3">
        <v>62.826999999999998</v>
      </c>
    </row>
    <row r="413" spans="1:12" x14ac:dyDescent="0.35">
      <c r="A413" s="1" t="s">
        <v>130</v>
      </c>
      <c r="B413" s="1">
        <v>2019</v>
      </c>
      <c r="C413" s="2">
        <v>43799</v>
      </c>
      <c r="D413" s="1" t="s">
        <v>72</v>
      </c>
      <c r="E413" s="1" t="s">
        <v>50</v>
      </c>
      <c r="F413" s="1" t="s">
        <v>51</v>
      </c>
      <c r="G413" s="1"/>
      <c r="H413" s="1">
        <v>37</v>
      </c>
      <c r="I413" s="3">
        <v>5.641</v>
      </c>
      <c r="J413" s="37">
        <v>5.8219603094999286</v>
      </c>
      <c r="K413" s="37">
        <v>11.462960309499929</v>
      </c>
      <c r="L413" s="3">
        <v>62.811</v>
      </c>
    </row>
    <row r="414" spans="1:12" x14ac:dyDescent="0.35">
      <c r="A414" s="1" t="s">
        <v>130</v>
      </c>
      <c r="B414" s="1">
        <v>2019</v>
      </c>
      <c r="C414" s="2">
        <v>43799</v>
      </c>
      <c r="D414" s="1" t="s">
        <v>72</v>
      </c>
      <c r="E414" s="1" t="s">
        <v>171</v>
      </c>
      <c r="F414" s="1" t="s">
        <v>156</v>
      </c>
      <c r="G414" s="1"/>
      <c r="H414" s="1">
        <v>38</v>
      </c>
      <c r="I414" s="3">
        <v>5.6319999999999997</v>
      </c>
      <c r="J414" s="37">
        <v>5.8640881366757149</v>
      </c>
      <c r="K414" s="37">
        <v>11.496088136675715</v>
      </c>
      <c r="L414" s="3">
        <v>62.63</v>
      </c>
    </row>
    <row r="415" spans="1:12" x14ac:dyDescent="0.35">
      <c r="A415" s="1" t="s">
        <v>130</v>
      </c>
      <c r="B415" s="1">
        <v>2019</v>
      </c>
      <c r="C415" s="2">
        <v>43799</v>
      </c>
      <c r="D415" s="1" t="s">
        <v>72</v>
      </c>
      <c r="E415" s="1" t="s">
        <v>160</v>
      </c>
      <c r="F415" s="1" t="s">
        <v>161</v>
      </c>
      <c r="G415" s="1"/>
      <c r="H415" s="1">
        <v>39</v>
      </c>
      <c r="I415" s="3">
        <v>5.6840000000000002</v>
      </c>
      <c r="J415" s="37">
        <v>5.872054891260734</v>
      </c>
      <c r="K415" s="37">
        <v>11.556054891260734</v>
      </c>
      <c r="L415" s="3">
        <v>62.305</v>
      </c>
    </row>
    <row r="416" spans="1:12" x14ac:dyDescent="0.35">
      <c r="A416" s="4" t="s">
        <v>103</v>
      </c>
      <c r="B416" s="4">
        <v>2019</v>
      </c>
      <c r="C416" s="5">
        <v>43779</v>
      </c>
      <c r="D416" s="4" t="s">
        <v>72</v>
      </c>
      <c r="E416" s="4" t="s">
        <v>14</v>
      </c>
      <c r="F416" s="4" t="s">
        <v>172</v>
      </c>
      <c r="G416" s="4"/>
      <c r="H416" s="4">
        <v>1</v>
      </c>
      <c r="I416" s="3">
        <v>5.2640000000000002</v>
      </c>
      <c r="J416" s="37">
        <v>5.4050375639030888</v>
      </c>
      <c r="K416" s="37">
        <v>10.669037563903089</v>
      </c>
      <c r="L416" s="3">
        <v>67.484999999999999</v>
      </c>
    </row>
    <row r="417" spans="1:12" x14ac:dyDescent="0.35">
      <c r="A417" s="4" t="s">
        <v>103</v>
      </c>
      <c r="B417" s="4">
        <v>2019</v>
      </c>
      <c r="C417" s="5">
        <v>43779</v>
      </c>
      <c r="D417" s="4" t="s">
        <v>72</v>
      </c>
      <c r="E417" s="4" t="s">
        <v>23</v>
      </c>
      <c r="F417" s="4" t="s">
        <v>15</v>
      </c>
      <c r="G417" s="4"/>
      <c r="H417" s="4">
        <v>2</v>
      </c>
      <c r="I417" s="3">
        <v>5.3150000000000004</v>
      </c>
      <c r="J417" s="37">
        <v>5.4010398279480283</v>
      </c>
      <c r="K417" s="37">
        <v>10.716039827948029</v>
      </c>
      <c r="L417" s="3">
        <v>67.188999999999993</v>
      </c>
    </row>
    <row r="418" spans="1:12" x14ac:dyDescent="0.35">
      <c r="A418" s="4" t="s">
        <v>103</v>
      </c>
      <c r="B418" s="4">
        <v>2019</v>
      </c>
      <c r="C418" s="5">
        <v>43779</v>
      </c>
      <c r="D418" s="4" t="s">
        <v>72</v>
      </c>
      <c r="E418" s="4" t="s">
        <v>136</v>
      </c>
      <c r="F418" s="4" t="s">
        <v>25</v>
      </c>
      <c r="G418" s="4"/>
      <c r="H418" s="4">
        <v>3</v>
      </c>
      <c r="I418" s="3">
        <v>5.3419999999999996</v>
      </c>
      <c r="J418" s="37">
        <v>5.4119729955789238</v>
      </c>
      <c r="K418" s="37">
        <v>10.753972995578923</v>
      </c>
      <c r="L418" s="3">
        <v>66.951999999999998</v>
      </c>
    </row>
    <row r="419" spans="1:12" x14ac:dyDescent="0.35">
      <c r="A419" s="4" t="s">
        <v>103</v>
      </c>
      <c r="B419" s="4">
        <v>2019</v>
      </c>
      <c r="C419" s="5">
        <v>43779</v>
      </c>
      <c r="D419" s="4" t="s">
        <v>72</v>
      </c>
      <c r="E419" s="4" t="s">
        <v>80</v>
      </c>
      <c r="F419" s="4" t="s">
        <v>65</v>
      </c>
      <c r="G419" s="4"/>
      <c r="H419" s="4">
        <v>4</v>
      </c>
      <c r="I419" s="3">
        <v>5.2990000000000004</v>
      </c>
      <c r="J419" s="37">
        <v>5.4589900488592038</v>
      </c>
      <c r="K419" s="37">
        <v>10.757990048859204</v>
      </c>
      <c r="L419" s="3">
        <v>66.927000000000007</v>
      </c>
    </row>
    <row r="420" spans="1:12" x14ac:dyDescent="0.35">
      <c r="A420" s="4" t="s">
        <v>103</v>
      </c>
      <c r="B420" s="4">
        <v>2019</v>
      </c>
      <c r="C420" s="5">
        <v>43779</v>
      </c>
      <c r="D420" s="4" t="s">
        <v>72</v>
      </c>
      <c r="E420" s="4" t="s">
        <v>113</v>
      </c>
      <c r="F420" s="4" t="s">
        <v>121</v>
      </c>
      <c r="G420" s="4"/>
      <c r="H420" s="4">
        <v>5</v>
      </c>
      <c r="I420" s="3">
        <v>5.3209999999999997</v>
      </c>
      <c r="J420" s="37">
        <v>5.4849432687978403</v>
      </c>
      <c r="K420" s="37">
        <v>10.80594326879784</v>
      </c>
      <c r="L420" s="3">
        <v>66.63</v>
      </c>
    </row>
    <row r="421" spans="1:12" x14ac:dyDescent="0.35">
      <c r="A421" s="4" t="s">
        <v>103</v>
      </c>
      <c r="B421" s="4">
        <v>2019</v>
      </c>
      <c r="C421" s="5">
        <v>43779</v>
      </c>
      <c r="D421" s="4" t="s">
        <v>72</v>
      </c>
      <c r="E421" s="4" t="s">
        <v>30</v>
      </c>
      <c r="F421" s="4" t="s">
        <v>31</v>
      </c>
      <c r="G421" s="4"/>
      <c r="H421" s="4">
        <v>6</v>
      </c>
      <c r="I421" s="3">
        <v>5.3360000000000003</v>
      </c>
      <c r="J421" s="37">
        <v>5.4809826627805656</v>
      </c>
      <c r="K421" s="37">
        <v>10.816982662780566</v>
      </c>
      <c r="L421" s="3">
        <v>66.561999999999998</v>
      </c>
    </row>
    <row r="422" spans="1:12" x14ac:dyDescent="0.35">
      <c r="A422" s="4" t="s">
        <v>103</v>
      </c>
      <c r="B422" s="4">
        <v>2019</v>
      </c>
      <c r="C422" s="5">
        <v>43779</v>
      </c>
      <c r="D422" s="4" t="s">
        <v>72</v>
      </c>
      <c r="E422" s="4" t="s">
        <v>137</v>
      </c>
      <c r="F422" s="4" t="s">
        <v>38</v>
      </c>
      <c r="G422" s="4"/>
      <c r="H422" s="4">
        <v>7</v>
      </c>
      <c r="I422" s="3">
        <v>5.3630000000000004</v>
      </c>
      <c r="J422" s="37">
        <v>5.4650446356062199</v>
      </c>
      <c r="K422" s="37">
        <v>10.82804463560622</v>
      </c>
      <c r="L422" s="3">
        <v>66.494</v>
      </c>
    </row>
    <row r="423" spans="1:12" x14ac:dyDescent="0.35">
      <c r="A423" s="4" t="s">
        <v>103</v>
      </c>
      <c r="B423" s="4">
        <v>2019</v>
      </c>
      <c r="C423" s="5">
        <v>43779</v>
      </c>
      <c r="D423" s="4" t="s">
        <v>72</v>
      </c>
      <c r="E423" s="4" t="s">
        <v>22</v>
      </c>
      <c r="F423" s="4" t="s">
        <v>172</v>
      </c>
      <c r="G423" s="4"/>
      <c r="H423" s="4">
        <v>8</v>
      </c>
      <c r="I423" s="3">
        <v>5.3810000000000002</v>
      </c>
      <c r="J423" s="37">
        <v>5.4700542100583256</v>
      </c>
      <c r="K423" s="37">
        <v>10.851054210058326</v>
      </c>
      <c r="L423" s="3">
        <v>66.352999999999994</v>
      </c>
    </row>
    <row r="424" spans="1:12" x14ac:dyDescent="0.35">
      <c r="A424" s="4" t="s">
        <v>103</v>
      </c>
      <c r="B424" s="4">
        <v>2019</v>
      </c>
      <c r="C424" s="5">
        <v>43779</v>
      </c>
      <c r="D424" s="4" t="s">
        <v>72</v>
      </c>
      <c r="E424" s="4" t="s">
        <v>73</v>
      </c>
      <c r="F424" s="4" t="s">
        <v>74</v>
      </c>
      <c r="G424" s="4"/>
      <c r="H424" s="4">
        <v>9</v>
      </c>
      <c r="I424" s="3">
        <v>5.3579999999999997</v>
      </c>
      <c r="J424" s="37">
        <v>5.5220773694390717</v>
      </c>
      <c r="K424" s="37">
        <v>10.880077369439071</v>
      </c>
      <c r="L424" s="3">
        <v>66.176000000000002</v>
      </c>
    </row>
    <row r="425" spans="1:12" x14ac:dyDescent="0.35">
      <c r="A425" s="4" t="s">
        <v>103</v>
      </c>
      <c r="B425" s="4">
        <v>2019</v>
      </c>
      <c r="C425" s="5">
        <v>43779</v>
      </c>
      <c r="D425" s="4" t="s">
        <v>72</v>
      </c>
      <c r="E425" s="4" t="s">
        <v>78</v>
      </c>
      <c r="F425" s="4" t="s">
        <v>19</v>
      </c>
      <c r="G425" s="4"/>
      <c r="H425" s="4">
        <v>10</v>
      </c>
      <c r="I425" s="3">
        <v>5.3659999999999997</v>
      </c>
      <c r="J425" s="37">
        <v>5.5340075694497006</v>
      </c>
      <c r="K425" s="37">
        <v>10.9000075694497</v>
      </c>
      <c r="L425" s="3">
        <v>66.055000000000007</v>
      </c>
    </row>
    <row r="426" spans="1:12" x14ac:dyDescent="0.35">
      <c r="A426" s="4" t="s">
        <v>103</v>
      </c>
      <c r="B426" s="4">
        <v>2019</v>
      </c>
      <c r="C426" s="5">
        <v>43779</v>
      </c>
      <c r="D426" s="4" t="s">
        <v>72</v>
      </c>
      <c r="E426" s="4" t="s">
        <v>16</v>
      </c>
      <c r="F426" s="4" t="s">
        <v>17</v>
      </c>
      <c r="G426" s="4"/>
      <c r="H426" s="4">
        <v>11</v>
      </c>
      <c r="I426" s="3">
        <v>5.3890000000000002</v>
      </c>
      <c r="J426" s="37">
        <v>5.5169513170450921</v>
      </c>
      <c r="K426" s="37">
        <v>10.905951317045092</v>
      </c>
      <c r="L426" s="3">
        <v>66.019000000000005</v>
      </c>
    </row>
    <row r="427" spans="1:12" x14ac:dyDescent="0.35">
      <c r="A427" s="4" t="s">
        <v>103</v>
      </c>
      <c r="B427" s="4">
        <v>2019</v>
      </c>
      <c r="C427" s="5">
        <v>43779</v>
      </c>
      <c r="D427" s="4" t="s">
        <v>72</v>
      </c>
      <c r="E427" s="4" t="s">
        <v>20</v>
      </c>
      <c r="F427" s="4" t="s">
        <v>21</v>
      </c>
      <c r="G427" s="4"/>
      <c r="H427" s="4">
        <v>12</v>
      </c>
      <c r="I427" s="3">
        <v>5.4329999999999998</v>
      </c>
      <c r="J427" s="37">
        <v>5.5210689802066071</v>
      </c>
      <c r="K427" s="37">
        <v>10.954068980206607</v>
      </c>
      <c r="L427" s="3">
        <v>65.728999999999999</v>
      </c>
    </row>
    <row r="428" spans="1:12" x14ac:dyDescent="0.35">
      <c r="A428" s="4" t="s">
        <v>103</v>
      </c>
      <c r="B428" s="4">
        <v>2019</v>
      </c>
      <c r="C428" s="5">
        <v>43779</v>
      </c>
      <c r="D428" s="4" t="s">
        <v>72</v>
      </c>
      <c r="E428" s="4" t="s">
        <v>99</v>
      </c>
      <c r="F428" s="4" t="s">
        <v>67</v>
      </c>
      <c r="G428" s="4"/>
      <c r="H428" s="4">
        <v>13</v>
      </c>
      <c r="I428" s="3">
        <v>5.4290000000000003</v>
      </c>
      <c r="J428" s="37">
        <v>5.5879232181656828</v>
      </c>
      <c r="K428" s="37">
        <v>11.016923218165683</v>
      </c>
      <c r="L428" s="3">
        <v>65.353999999999999</v>
      </c>
    </row>
    <row r="429" spans="1:12" x14ac:dyDescent="0.35">
      <c r="A429" s="4" t="s">
        <v>103</v>
      </c>
      <c r="B429" s="4">
        <v>2019</v>
      </c>
      <c r="C429" s="5">
        <v>43779</v>
      </c>
      <c r="D429" s="4" t="s">
        <v>72</v>
      </c>
      <c r="E429" s="4" t="s">
        <v>24</v>
      </c>
      <c r="F429" s="4" t="s">
        <v>154</v>
      </c>
      <c r="G429" s="4"/>
      <c r="H429" s="4">
        <v>14</v>
      </c>
      <c r="I429" s="3">
        <v>5.4359999999999999</v>
      </c>
      <c r="J429" s="37">
        <v>5.5839583690461616</v>
      </c>
      <c r="K429" s="37">
        <v>11.019958369046162</v>
      </c>
      <c r="L429" s="3">
        <v>65.335999999999999</v>
      </c>
    </row>
    <row r="430" spans="1:12" x14ac:dyDescent="0.35">
      <c r="A430" s="4" t="s">
        <v>103</v>
      </c>
      <c r="B430" s="4">
        <v>2019</v>
      </c>
      <c r="C430" s="5">
        <v>43779</v>
      </c>
      <c r="D430" s="4" t="s">
        <v>72</v>
      </c>
      <c r="E430" s="4" t="s">
        <v>122</v>
      </c>
      <c r="F430" s="4" t="s">
        <v>123</v>
      </c>
      <c r="G430" s="4"/>
      <c r="H430" s="4">
        <v>15</v>
      </c>
      <c r="I430" s="3">
        <v>5.4580000000000002</v>
      </c>
      <c r="J430" s="37">
        <v>5.576990114488023</v>
      </c>
      <c r="K430" s="37">
        <v>11.034990114488023</v>
      </c>
      <c r="L430" s="3">
        <v>65.247</v>
      </c>
    </row>
    <row r="431" spans="1:12" x14ac:dyDescent="0.35">
      <c r="A431" s="4" t="s">
        <v>103</v>
      </c>
      <c r="B431" s="4">
        <v>2019</v>
      </c>
      <c r="C431" s="5">
        <v>43779</v>
      </c>
      <c r="D431" s="4" t="s">
        <v>72</v>
      </c>
      <c r="E431" s="4" t="s">
        <v>164</v>
      </c>
      <c r="F431" s="4" t="s">
        <v>36</v>
      </c>
      <c r="G431" s="4"/>
      <c r="H431" s="4">
        <v>16</v>
      </c>
      <c r="I431" s="3">
        <v>5.4740000000000002</v>
      </c>
      <c r="J431" s="37">
        <v>5.5910069156293236</v>
      </c>
      <c r="K431" s="37">
        <v>11.065006915629324</v>
      </c>
      <c r="L431" s="3">
        <v>65.069999999999993</v>
      </c>
    </row>
    <row r="432" spans="1:12" x14ac:dyDescent="0.35">
      <c r="A432" s="4" t="s">
        <v>103</v>
      </c>
      <c r="B432" s="4">
        <v>2019</v>
      </c>
      <c r="C432" s="5">
        <v>43779</v>
      </c>
      <c r="D432" s="4" t="s">
        <v>72</v>
      </c>
      <c r="E432" s="4" t="s">
        <v>101</v>
      </c>
      <c r="F432" s="4" t="s">
        <v>47</v>
      </c>
      <c r="G432" s="4"/>
      <c r="H432" s="4">
        <v>17</v>
      </c>
      <c r="I432" s="3">
        <v>5.49</v>
      </c>
      <c r="J432" s="37">
        <v>5.6029652112285451</v>
      </c>
      <c r="K432" s="37">
        <v>11.092965211228545</v>
      </c>
      <c r="L432" s="3">
        <v>64.906000000000006</v>
      </c>
    </row>
    <row r="433" spans="1:12" x14ac:dyDescent="0.35">
      <c r="A433" s="4" t="s">
        <v>103</v>
      </c>
      <c r="B433" s="4">
        <v>2019</v>
      </c>
      <c r="C433" s="5">
        <v>43779</v>
      </c>
      <c r="D433" s="4" t="s">
        <v>72</v>
      </c>
      <c r="E433" s="4" t="s">
        <v>76</v>
      </c>
      <c r="F433" s="4" t="s">
        <v>155</v>
      </c>
      <c r="G433" s="4"/>
      <c r="H433" s="4">
        <v>18</v>
      </c>
      <c r="I433" s="3">
        <v>5.4820000000000002</v>
      </c>
      <c r="J433" s="37">
        <v>5.633056269972367</v>
      </c>
      <c r="K433" s="37">
        <v>11.115056269972367</v>
      </c>
      <c r="L433" s="3">
        <v>64.777000000000001</v>
      </c>
    </row>
    <row r="434" spans="1:12" x14ac:dyDescent="0.35">
      <c r="A434" s="4" t="s">
        <v>103</v>
      </c>
      <c r="B434" s="4">
        <v>2019</v>
      </c>
      <c r="C434" s="5">
        <v>43779</v>
      </c>
      <c r="D434" s="4" t="s">
        <v>72</v>
      </c>
      <c r="E434" s="4" t="s">
        <v>83</v>
      </c>
      <c r="F434" s="4" t="s">
        <v>67</v>
      </c>
      <c r="G434" s="4"/>
      <c r="H434" s="4">
        <v>19</v>
      </c>
      <c r="I434" s="3">
        <v>5.4969999999999999</v>
      </c>
      <c r="J434" s="37">
        <v>5.6199440755952192</v>
      </c>
      <c r="K434" s="37">
        <v>11.116944075595219</v>
      </c>
      <c r="L434" s="3">
        <v>64.766000000000005</v>
      </c>
    </row>
    <row r="435" spans="1:12" x14ac:dyDescent="0.35">
      <c r="A435" s="4" t="s">
        <v>103</v>
      </c>
      <c r="B435" s="4">
        <v>2019</v>
      </c>
      <c r="C435" s="5">
        <v>43779</v>
      </c>
      <c r="D435" s="4" t="s">
        <v>72</v>
      </c>
      <c r="E435" s="4" t="s">
        <v>124</v>
      </c>
      <c r="F435" s="4" t="s">
        <v>123</v>
      </c>
      <c r="G435" s="4"/>
      <c r="H435" s="4">
        <v>20</v>
      </c>
      <c r="I435" s="3">
        <v>5.4409999999999998</v>
      </c>
      <c r="J435" s="37">
        <v>5.6929632269936752</v>
      </c>
      <c r="K435" s="37">
        <v>11.133963226993675</v>
      </c>
      <c r="L435" s="3">
        <v>64.667000000000002</v>
      </c>
    </row>
    <row r="436" spans="1:12" x14ac:dyDescent="0.35">
      <c r="A436" s="4" t="s">
        <v>103</v>
      </c>
      <c r="B436" s="4">
        <v>2019</v>
      </c>
      <c r="C436" s="5">
        <v>43779</v>
      </c>
      <c r="D436" s="4" t="s">
        <v>72</v>
      </c>
      <c r="E436" s="4" t="s">
        <v>147</v>
      </c>
      <c r="F436" s="4" t="s">
        <v>148</v>
      </c>
      <c r="G436" s="4"/>
      <c r="H436" s="4">
        <v>21</v>
      </c>
      <c r="I436" s="3">
        <v>5.4930000000000003</v>
      </c>
      <c r="J436" s="37">
        <v>5.6540638324224748</v>
      </c>
      <c r="K436" s="37">
        <v>11.147063832422475</v>
      </c>
      <c r="L436" s="3">
        <v>64.590999999999994</v>
      </c>
    </row>
    <row r="437" spans="1:12" x14ac:dyDescent="0.35">
      <c r="A437" s="4" t="s">
        <v>103</v>
      </c>
      <c r="B437" s="4">
        <v>2019</v>
      </c>
      <c r="C437" s="5">
        <v>43779</v>
      </c>
      <c r="D437" s="4" t="s">
        <v>72</v>
      </c>
      <c r="E437" s="4" t="s">
        <v>132</v>
      </c>
      <c r="F437" s="4" t="s">
        <v>156</v>
      </c>
      <c r="G437" s="4"/>
      <c r="H437" s="4">
        <v>22</v>
      </c>
      <c r="I437" s="3">
        <v>5.4889999999999999</v>
      </c>
      <c r="J437" s="37">
        <v>5.6850513695972689</v>
      </c>
      <c r="K437" s="37">
        <v>11.174051369597269</v>
      </c>
      <c r="L437" s="3">
        <v>64.435000000000002</v>
      </c>
    </row>
    <row r="438" spans="1:12" x14ac:dyDescent="0.35">
      <c r="A438" s="4" t="s">
        <v>103</v>
      </c>
      <c r="B438" s="4">
        <v>2019</v>
      </c>
      <c r="C438" s="5">
        <v>43779</v>
      </c>
      <c r="D438" s="4" t="s">
        <v>72</v>
      </c>
      <c r="E438" s="4" t="s">
        <v>52</v>
      </c>
      <c r="F438" s="4" t="s">
        <v>53</v>
      </c>
      <c r="G438" s="4"/>
      <c r="H438" s="4">
        <v>23</v>
      </c>
      <c r="I438" s="3">
        <v>5.4930000000000003</v>
      </c>
      <c r="J438" s="37">
        <v>5.6819185162191506</v>
      </c>
      <c r="K438" s="37">
        <v>11.174918516219151</v>
      </c>
      <c r="L438" s="3">
        <v>64.430000000000007</v>
      </c>
    </row>
    <row r="439" spans="1:12" x14ac:dyDescent="0.35">
      <c r="A439" s="4" t="s">
        <v>103</v>
      </c>
      <c r="B439" s="4">
        <v>2019</v>
      </c>
      <c r="C439" s="5">
        <v>43779</v>
      </c>
      <c r="D439" s="4" t="s">
        <v>72</v>
      </c>
      <c r="E439" s="4" t="s">
        <v>39</v>
      </c>
      <c r="F439" s="4" t="s">
        <v>40</v>
      </c>
      <c r="G439" s="4"/>
      <c r="H439" s="4">
        <v>24</v>
      </c>
      <c r="I439" s="3">
        <v>5.5339999999999998</v>
      </c>
      <c r="J439" s="37">
        <v>5.6699587320853366</v>
      </c>
      <c r="K439" s="37">
        <v>11.203958732085336</v>
      </c>
      <c r="L439" s="3">
        <v>64.263000000000005</v>
      </c>
    </row>
    <row r="440" spans="1:12" x14ac:dyDescent="0.35">
      <c r="A440" s="4" t="s">
        <v>103</v>
      </c>
      <c r="B440" s="4">
        <v>2019</v>
      </c>
      <c r="C440" s="5">
        <v>43779</v>
      </c>
      <c r="D440" s="4" t="s">
        <v>72</v>
      </c>
      <c r="E440" s="4" t="s">
        <v>96</v>
      </c>
      <c r="F440" s="4" t="s">
        <v>19</v>
      </c>
      <c r="G440" s="4"/>
      <c r="H440" s="4">
        <v>25</v>
      </c>
      <c r="I440" s="3">
        <v>5.5720000000000001</v>
      </c>
      <c r="J440" s="37">
        <v>5.6829240292628027</v>
      </c>
      <c r="K440" s="37">
        <v>11.254924029262803</v>
      </c>
      <c r="L440" s="3">
        <v>63.972000000000001</v>
      </c>
    </row>
    <row r="441" spans="1:12" x14ac:dyDescent="0.35">
      <c r="A441" s="4" t="s">
        <v>103</v>
      </c>
      <c r="B441" s="4">
        <v>2019</v>
      </c>
      <c r="C441" s="5">
        <v>43779</v>
      </c>
      <c r="D441" s="4" t="s">
        <v>72</v>
      </c>
      <c r="E441" s="4" t="s">
        <v>95</v>
      </c>
      <c r="F441" s="4" t="s">
        <v>155</v>
      </c>
      <c r="G441" s="4"/>
      <c r="H441" s="4">
        <v>26</v>
      </c>
      <c r="I441" s="3">
        <v>5.5430000000000001</v>
      </c>
      <c r="J441" s="37">
        <v>5.7149157219920257</v>
      </c>
      <c r="K441" s="37">
        <v>11.257915721992026</v>
      </c>
      <c r="L441" s="3">
        <v>63.954999999999998</v>
      </c>
    </row>
    <row r="442" spans="1:12" x14ac:dyDescent="0.35">
      <c r="A442" s="4" t="s">
        <v>103</v>
      </c>
      <c r="B442" s="4">
        <v>2019</v>
      </c>
      <c r="C442" s="5">
        <v>43779</v>
      </c>
      <c r="D442" s="4" t="s">
        <v>72</v>
      </c>
      <c r="E442" s="4" t="s">
        <v>149</v>
      </c>
      <c r="F442" s="4" t="s">
        <v>56</v>
      </c>
      <c r="G442" s="4"/>
      <c r="H442" s="4">
        <v>27</v>
      </c>
      <c r="I442" s="3">
        <v>5.5890000000000004</v>
      </c>
      <c r="J442" s="37">
        <v>5.7579812302018816</v>
      </c>
      <c r="K442" s="37">
        <v>11.346981230201882</v>
      </c>
      <c r="L442" s="3">
        <v>63.453000000000003</v>
      </c>
    </row>
    <row r="443" spans="1:12" x14ac:dyDescent="0.35">
      <c r="A443" s="4" t="s">
        <v>103</v>
      </c>
      <c r="B443" s="4">
        <v>2019</v>
      </c>
      <c r="C443" s="5">
        <v>43779</v>
      </c>
      <c r="D443" s="4" t="s">
        <v>72</v>
      </c>
      <c r="E443" s="4" t="s">
        <v>169</v>
      </c>
      <c r="F443" s="4" t="s">
        <v>49</v>
      </c>
      <c r="G443" s="4"/>
      <c r="H443" s="4">
        <v>28</v>
      </c>
      <c r="I443" s="3">
        <v>5.5789999999999997</v>
      </c>
      <c r="J443" s="37">
        <v>5.7679812302018822</v>
      </c>
      <c r="K443" s="37">
        <v>11.346981230201882</v>
      </c>
      <c r="L443" s="3">
        <v>63.453000000000003</v>
      </c>
    </row>
    <row r="444" spans="1:12" x14ac:dyDescent="0.35">
      <c r="A444" s="4" t="s">
        <v>103</v>
      </c>
      <c r="B444" s="4">
        <v>2019</v>
      </c>
      <c r="C444" s="5">
        <v>43779</v>
      </c>
      <c r="D444" s="4" t="s">
        <v>72</v>
      </c>
      <c r="E444" s="4" t="s">
        <v>119</v>
      </c>
      <c r="F444" s="4" t="s">
        <v>21</v>
      </c>
      <c r="G444" s="4"/>
      <c r="H444" s="4">
        <v>29</v>
      </c>
      <c r="I444" s="3">
        <v>5.5910000000000002</v>
      </c>
      <c r="J444" s="37">
        <v>5.80104455555204</v>
      </c>
      <c r="K444" s="37">
        <v>11.39204455555204</v>
      </c>
      <c r="L444" s="3">
        <v>63.201999999999998</v>
      </c>
    </row>
    <row r="445" spans="1:12" x14ac:dyDescent="0.35">
      <c r="A445" s="4" t="s">
        <v>103</v>
      </c>
      <c r="B445" s="4">
        <v>2019</v>
      </c>
      <c r="C445" s="5">
        <v>43779</v>
      </c>
      <c r="D445" s="4" t="s">
        <v>72</v>
      </c>
      <c r="E445" s="4" t="s">
        <v>144</v>
      </c>
      <c r="F445" s="4" t="s">
        <v>145</v>
      </c>
      <c r="G445" s="4"/>
      <c r="H445" s="4">
        <v>30</v>
      </c>
      <c r="I445" s="3">
        <v>5.6040000000000001</v>
      </c>
      <c r="J445" s="37">
        <v>5.8059171196298118</v>
      </c>
      <c r="K445" s="37">
        <v>11.409917119629812</v>
      </c>
      <c r="L445" s="3">
        <v>63.103000000000002</v>
      </c>
    </row>
    <row r="446" spans="1:12" x14ac:dyDescent="0.35">
      <c r="A446" s="4" t="s">
        <v>103</v>
      </c>
      <c r="B446" s="4">
        <v>2019</v>
      </c>
      <c r="C446" s="5">
        <v>43779</v>
      </c>
      <c r="D446" s="4" t="s">
        <v>72</v>
      </c>
      <c r="E446" s="4" t="s">
        <v>60</v>
      </c>
      <c r="F446" s="4" t="s">
        <v>61</v>
      </c>
      <c r="G446" s="4"/>
      <c r="H446" s="4">
        <v>31</v>
      </c>
      <c r="I446" s="3">
        <v>5.5720000000000001</v>
      </c>
      <c r="J446" s="37">
        <v>5.8390021078656664</v>
      </c>
      <c r="K446" s="37">
        <v>11.411002107865666</v>
      </c>
      <c r="L446" s="3">
        <v>63.097000000000001</v>
      </c>
    </row>
    <row r="447" spans="1:12" x14ac:dyDescent="0.35">
      <c r="A447" s="4" t="s">
        <v>103</v>
      </c>
      <c r="B447" s="4">
        <v>2019</v>
      </c>
      <c r="C447" s="5">
        <v>43779</v>
      </c>
      <c r="D447" s="4" t="s">
        <v>72</v>
      </c>
      <c r="E447" s="4" t="s">
        <v>150</v>
      </c>
      <c r="F447" s="4" t="s">
        <v>31</v>
      </c>
      <c r="G447" s="4"/>
      <c r="H447" s="4">
        <v>32</v>
      </c>
      <c r="I447" s="3">
        <v>5.625</v>
      </c>
      <c r="J447" s="37">
        <v>5.839055409601146</v>
      </c>
      <c r="K447" s="37">
        <v>11.464055409601146</v>
      </c>
      <c r="L447" s="3">
        <v>62.805</v>
      </c>
    </row>
    <row r="448" spans="1:12" x14ac:dyDescent="0.35">
      <c r="A448" s="4" t="s">
        <v>103</v>
      </c>
      <c r="B448" s="4">
        <v>2019</v>
      </c>
      <c r="C448" s="5">
        <v>43779</v>
      </c>
      <c r="D448" s="4" t="s">
        <v>72</v>
      </c>
      <c r="E448" s="4" t="s">
        <v>158</v>
      </c>
      <c r="F448" s="4" t="s">
        <v>159</v>
      </c>
      <c r="G448" s="4"/>
      <c r="H448" s="4">
        <v>33</v>
      </c>
      <c r="I448" s="3">
        <v>5.6470000000000002</v>
      </c>
      <c r="J448" s="37">
        <v>5.8549649190069974</v>
      </c>
      <c r="K448" s="37">
        <v>11.501964919006998</v>
      </c>
      <c r="L448" s="3">
        <v>62.597999999999999</v>
      </c>
    </row>
    <row r="449" spans="1:12" x14ac:dyDescent="0.35">
      <c r="A449" s="4" t="s">
        <v>103</v>
      </c>
      <c r="B449" s="4">
        <v>2019</v>
      </c>
      <c r="C449" s="5">
        <v>43779</v>
      </c>
      <c r="D449" s="4" t="s">
        <v>72</v>
      </c>
      <c r="E449" s="4" t="s">
        <v>142</v>
      </c>
      <c r="F449" s="4" t="s">
        <v>61</v>
      </c>
      <c r="G449" s="4"/>
      <c r="H449" s="4">
        <v>34</v>
      </c>
      <c r="I449" s="3">
        <v>5.6210000000000004</v>
      </c>
      <c r="J449" s="37">
        <v>5.8829864508604004</v>
      </c>
      <c r="K449" s="37">
        <v>11.503986450860401</v>
      </c>
      <c r="L449" s="3">
        <v>62.587000000000003</v>
      </c>
    </row>
    <row r="450" spans="1:12" x14ac:dyDescent="0.35">
      <c r="A450" s="4" t="s">
        <v>103</v>
      </c>
      <c r="B450" s="4">
        <v>2019</v>
      </c>
      <c r="C450" s="5">
        <v>43779</v>
      </c>
      <c r="D450" s="4" t="s">
        <v>72</v>
      </c>
      <c r="E450" s="4" t="s">
        <v>100</v>
      </c>
      <c r="F450" s="4" t="s">
        <v>47</v>
      </c>
      <c r="G450" s="4"/>
      <c r="H450" s="4">
        <v>35</v>
      </c>
      <c r="I450" s="3">
        <v>5.6660000000000004</v>
      </c>
      <c r="J450" s="37">
        <v>5.8639618870704293</v>
      </c>
      <c r="K450" s="37">
        <v>11.52996188707043</v>
      </c>
      <c r="L450" s="3">
        <v>62.445999999999998</v>
      </c>
    </row>
    <row r="451" spans="1:12" x14ac:dyDescent="0.35">
      <c r="A451" s="4" t="s">
        <v>103</v>
      </c>
      <c r="B451" s="4">
        <v>2019</v>
      </c>
      <c r="C451" s="5">
        <v>43779</v>
      </c>
      <c r="D451" s="4" t="s">
        <v>72</v>
      </c>
      <c r="E451" s="4" t="s">
        <v>143</v>
      </c>
      <c r="F451" s="4" t="s">
        <v>121</v>
      </c>
      <c r="G451" s="4"/>
      <c r="H451" s="4">
        <v>36</v>
      </c>
      <c r="I451" s="3">
        <v>5.6980000000000004</v>
      </c>
      <c r="J451" s="37">
        <v>5.836025374855824</v>
      </c>
      <c r="K451" s="37">
        <v>11.534025374855824</v>
      </c>
      <c r="L451" s="3">
        <v>62.423999999999999</v>
      </c>
    </row>
    <row r="452" spans="1:12" x14ac:dyDescent="0.35">
      <c r="A452" s="4" t="s">
        <v>103</v>
      </c>
      <c r="B452" s="4">
        <v>2019</v>
      </c>
      <c r="C452" s="5">
        <v>43779</v>
      </c>
      <c r="D452" s="4" t="s">
        <v>72</v>
      </c>
      <c r="E452" s="4" t="s">
        <v>160</v>
      </c>
      <c r="F452" s="4" t="s">
        <v>161</v>
      </c>
      <c r="G452" s="4"/>
      <c r="H452" s="4">
        <v>37</v>
      </c>
      <c r="I452" s="3">
        <v>5.7110000000000003</v>
      </c>
      <c r="J452" s="37">
        <v>5.864004421008632</v>
      </c>
      <c r="K452" s="37">
        <v>11.575004421008632</v>
      </c>
      <c r="L452" s="3">
        <v>62.203000000000003</v>
      </c>
    </row>
    <row r="453" spans="1:12" x14ac:dyDescent="0.35">
      <c r="A453" s="4" t="s">
        <v>103</v>
      </c>
      <c r="B453" s="4">
        <v>2019</v>
      </c>
      <c r="C453" s="5">
        <v>43779</v>
      </c>
      <c r="D453" s="4" t="s">
        <v>72</v>
      </c>
      <c r="E453" s="4" t="s">
        <v>171</v>
      </c>
      <c r="F453" s="4" t="s">
        <v>156</v>
      </c>
      <c r="G453" s="4"/>
      <c r="H453" s="4">
        <v>38</v>
      </c>
      <c r="I453" s="3">
        <v>5.6689999999999996</v>
      </c>
      <c r="J453" s="37">
        <v>5.9209103391658493</v>
      </c>
      <c r="K453" s="37">
        <v>11.589910339165849</v>
      </c>
      <c r="L453" s="3">
        <v>62.122999999999998</v>
      </c>
    </row>
    <row r="454" spans="1:12" x14ac:dyDescent="0.35">
      <c r="A454" s="4" t="s">
        <v>103</v>
      </c>
      <c r="B454" s="4">
        <v>2019</v>
      </c>
      <c r="C454" s="5">
        <v>43779</v>
      </c>
      <c r="D454" s="4" t="s">
        <v>72</v>
      </c>
      <c r="E454" s="4" t="s">
        <v>50</v>
      </c>
      <c r="F454" s="4" t="s">
        <v>51</v>
      </c>
      <c r="G454" s="4"/>
      <c r="H454" s="4">
        <v>39</v>
      </c>
      <c r="I454" s="3">
        <v>5.718</v>
      </c>
      <c r="J454" s="37">
        <v>5.8939667768728317</v>
      </c>
      <c r="K454" s="37">
        <v>11.611966776872832</v>
      </c>
      <c r="L454" s="3">
        <v>62.005000000000003</v>
      </c>
    </row>
    <row r="455" spans="1:12" x14ac:dyDescent="0.35">
      <c r="A455" s="4" t="s">
        <v>103</v>
      </c>
      <c r="B455" s="4">
        <v>2019</v>
      </c>
      <c r="C455" s="5">
        <v>43779</v>
      </c>
      <c r="D455" s="4" t="s">
        <v>72</v>
      </c>
      <c r="E455" s="4" t="s">
        <v>151</v>
      </c>
      <c r="F455" s="4" t="s">
        <v>63</v>
      </c>
      <c r="G455" s="4"/>
      <c r="H455" s="4">
        <v>40</v>
      </c>
      <c r="I455" s="3">
        <v>5.726</v>
      </c>
      <c r="J455" s="37">
        <v>5.9239199068006405</v>
      </c>
      <c r="K455" s="37">
        <v>11.64991990680064</v>
      </c>
      <c r="L455" s="3">
        <v>61.802999999999997</v>
      </c>
    </row>
    <row r="456" spans="1:12" x14ac:dyDescent="0.35">
      <c r="A456" s="4" t="s">
        <v>103</v>
      </c>
      <c r="B456" s="4">
        <v>2019</v>
      </c>
      <c r="C456" s="5">
        <v>43779</v>
      </c>
      <c r="D456" s="4" t="s">
        <v>72</v>
      </c>
      <c r="E456" s="4" t="s">
        <v>58</v>
      </c>
      <c r="F456" s="4" t="s">
        <v>59</v>
      </c>
      <c r="G456" s="4"/>
      <c r="H456" s="4">
        <v>41</v>
      </c>
      <c r="I456" s="3">
        <v>5.8129999999999997</v>
      </c>
      <c r="J456" s="37">
        <v>6.0160699393760178</v>
      </c>
      <c r="K456" s="37">
        <v>11.829069939376017</v>
      </c>
      <c r="L456" s="3">
        <v>60.866999999999997</v>
      </c>
    </row>
    <row r="457" spans="1:12" x14ac:dyDescent="0.35">
      <c r="A457" s="1" t="s">
        <v>173</v>
      </c>
      <c r="B457" s="1">
        <v>2019</v>
      </c>
      <c r="C457" s="2">
        <v>43771</v>
      </c>
      <c r="D457" s="1" t="s">
        <v>72</v>
      </c>
      <c r="E457" s="1" t="s">
        <v>14</v>
      </c>
      <c r="F457" s="1" t="s">
        <v>172</v>
      </c>
      <c r="G457" s="1"/>
      <c r="H457" s="1">
        <v>1</v>
      </c>
      <c r="I457" s="53">
        <v>5.2240000000000002</v>
      </c>
      <c r="J457" s="84">
        <v>5.3600328105017123</v>
      </c>
      <c r="K457" s="84">
        <v>10.584032810501713</v>
      </c>
      <c r="L457" s="53">
        <v>68.027000000000001</v>
      </c>
    </row>
    <row r="458" spans="1:12" x14ac:dyDescent="0.35">
      <c r="A458" s="1" t="s">
        <v>173</v>
      </c>
      <c r="B458" s="1">
        <v>2019</v>
      </c>
      <c r="C458" s="2">
        <v>43771</v>
      </c>
      <c r="D458" s="1" t="s">
        <v>72</v>
      </c>
      <c r="E458" s="1" t="s">
        <v>80</v>
      </c>
      <c r="F458" s="1" t="s">
        <v>65</v>
      </c>
      <c r="G458" s="1"/>
      <c r="H458" s="1">
        <v>2</v>
      </c>
      <c r="I458" s="53">
        <v>5.2220000000000004</v>
      </c>
      <c r="J458" s="84">
        <v>5.3679483740016751</v>
      </c>
      <c r="K458" s="84">
        <v>10.589948374001676</v>
      </c>
      <c r="L458" s="53">
        <v>67.989000000000004</v>
      </c>
    </row>
    <row r="459" spans="1:12" x14ac:dyDescent="0.35">
      <c r="A459" s="1" t="s">
        <v>173</v>
      </c>
      <c r="B459" s="1">
        <v>2019</v>
      </c>
      <c r="C459" s="2">
        <v>43771</v>
      </c>
      <c r="D459" s="1" t="s">
        <v>72</v>
      </c>
      <c r="E459" s="1" t="s">
        <v>23</v>
      </c>
      <c r="F459" s="1" t="s">
        <v>15</v>
      </c>
      <c r="G459" s="1"/>
      <c r="H459" s="1">
        <v>3</v>
      </c>
      <c r="I459" s="53">
        <v>5.2939999999999996</v>
      </c>
      <c r="J459" s="84">
        <v>5.3660337567735636</v>
      </c>
      <c r="K459" s="84">
        <v>10.660033756773563</v>
      </c>
      <c r="L459" s="53">
        <v>67.542000000000002</v>
      </c>
    </row>
    <row r="460" spans="1:12" x14ac:dyDescent="0.35">
      <c r="A460" s="1" t="s">
        <v>173</v>
      </c>
      <c r="B460" s="1">
        <v>2019</v>
      </c>
      <c r="C460" s="2">
        <v>43771</v>
      </c>
      <c r="D460" s="1" t="s">
        <v>72</v>
      </c>
      <c r="E460" s="1" t="s">
        <v>137</v>
      </c>
      <c r="F460" s="1" t="s">
        <v>38</v>
      </c>
      <c r="G460" s="1"/>
      <c r="H460" s="1">
        <v>4</v>
      </c>
      <c r="I460" s="53">
        <v>5.2949999999999999</v>
      </c>
      <c r="J460" s="84">
        <v>5.4070229796215639</v>
      </c>
      <c r="K460" s="84">
        <v>10.702022979621564</v>
      </c>
      <c r="L460" s="53">
        <v>67.277000000000001</v>
      </c>
    </row>
    <row r="461" spans="1:12" x14ac:dyDescent="0.35">
      <c r="A461" s="1" t="s">
        <v>173</v>
      </c>
      <c r="B461" s="1">
        <v>2019</v>
      </c>
      <c r="C461" s="2">
        <v>43771</v>
      </c>
      <c r="D461" s="1" t="s">
        <v>72</v>
      </c>
      <c r="E461" s="1" t="s">
        <v>136</v>
      </c>
      <c r="F461" s="1" t="s">
        <v>25</v>
      </c>
      <c r="G461" s="1"/>
      <c r="H461" s="1">
        <v>5</v>
      </c>
      <c r="I461" s="53">
        <v>5.335</v>
      </c>
      <c r="J461" s="84">
        <v>5.4680248469571486</v>
      </c>
      <c r="K461" s="84">
        <v>10.803024846957149</v>
      </c>
      <c r="L461" s="53">
        <v>66.647999999999996</v>
      </c>
    </row>
    <row r="462" spans="1:12" x14ac:dyDescent="0.35">
      <c r="A462" s="1" t="s">
        <v>173</v>
      </c>
      <c r="B462" s="1">
        <v>2019</v>
      </c>
      <c r="C462" s="2">
        <v>43771</v>
      </c>
      <c r="D462" s="1" t="s">
        <v>72</v>
      </c>
      <c r="E462" s="1" t="s">
        <v>22</v>
      </c>
      <c r="F462" s="1" t="s">
        <v>172</v>
      </c>
      <c r="G462" s="1"/>
      <c r="H462" s="1">
        <v>6</v>
      </c>
      <c r="I462" s="53">
        <v>5.3630000000000004</v>
      </c>
      <c r="J462" s="84">
        <v>5.4419702863317125</v>
      </c>
      <c r="K462" s="84">
        <v>10.804970286331713</v>
      </c>
      <c r="L462" s="53">
        <v>66.635999999999996</v>
      </c>
    </row>
    <row r="463" spans="1:12" x14ac:dyDescent="0.35">
      <c r="A463" s="1" t="s">
        <v>173</v>
      </c>
      <c r="B463" s="1">
        <v>2019</v>
      </c>
      <c r="C463" s="2">
        <v>43771</v>
      </c>
      <c r="D463" s="1" t="s">
        <v>72</v>
      </c>
      <c r="E463" s="1" t="s">
        <v>16</v>
      </c>
      <c r="F463" s="1" t="s">
        <v>17</v>
      </c>
      <c r="G463" s="1"/>
      <c r="H463" s="1">
        <v>7</v>
      </c>
      <c r="I463" s="53">
        <v>5.34</v>
      </c>
      <c r="J463" s="84">
        <v>5.4649702863317131</v>
      </c>
      <c r="K463" s="84">
        <v>10.804970286331713</v>
      </c>
      <c r="L463" s="53">
        <v>66.635999999999996</v>
      </c>
    </row>
    <row r="464" spans="1:12" x14ac:dyDescent="0.35">
      <c r="A464" s="1" t="s">
        <v>173</v>
      </c>
      <c r="B464" s="1">
        <v>2019</v>
      </c>
      <c r="C464" s="2">
        <v>43771</v>
      </c>
      <c r="D464" s="1" t="s">
        <v>72</v>
      </c>
      <c r="E464" s="1" t="s">
        <v>30</v>
      </c>
      <c r="F464" s="1" t="s">
        <v>31</v>
      </c>
      <c r="G464" s="1"/>
      <c r="H464" s="1">
        <v>8</v>
      </c>
      <c r="I464" s="53">
        <v>5.3310000000000004</v>
      </c>
      <c r="J464" s="84">
        <v>5.485007691383248</v>
      </c>
      <c r="K464" s="84">
        <v>10.816007691383248</v>
      </c>
      <c r="L464" s="53">
        <v>66.567999999999998</v>
      </c>
    </row>
    <row r="465" spans="1:12" x14ac:dyDescent="0.35">
      <c r="A465" s="1" t="s">
        <v>173</v>
      </c>
      <c r="B465" s="1">
        <v>2019</v>
      </c>
      <c r="C465" s="2">
        <v>43771</v>
      </c>
      <c r="D465" s="1" t="s">
        <v>72</v>
      </c>
      <c r="E465" s="1" t="s">
        <v>111</v>
      </c>
      <c r="F465" s="1" t="s">
        <v>121</v>
      </c>
      <c r="G465" s="1"/>
      <c r="H465" s="1">
        <v>9</v>
      </c>
      <c r="I465" s="53">
        <v>5.3250000000000002</v>
      </c>
      <c r="J465" s="84">
        <v>5.5020676691729316</v>
      </c>
      <c r="K465" s="84">
        <v>10.827067669172932</v>
      </c>
      <c r="L465" s="53">
        <v>66.5</v>
      </c>
    </row>
    <row r="466" spans="1:12" x14ac:dyDescent="0.35">
      <c r="A466" s="1" t="s">
        <v>173</v>
      </c>
      <c r="B466" s="1">
        <v>2019</v>
      </c>
      <c r="C466" s="2">
        <v>43771</v>
      </c>
      <c r="D466" s="1" t="s">
        <v>72</v>
      </c>
      <c r="E466" s="1" t="s">
        <v>78</v>
      </c>
      <c r="F466" s="1" t="s">
        <v>19</v>
      </c>
      <c r="G466" s="1"/>
      <c r="H466" s="1">
        <v>10</v>
      </c>
      <c r="I466" s="53">
        <v>5.3579999999999997</v>
      </c>
      <c r="J466" s="84">
        <v>5.4729765930561411</v>
      </c>
      <c r="K466" s="84">
        <v>10.830976593056141</v>
      </c>
      <c r="L466" s="53">
        <v>66.475999999999999</v>
      </c>
    </row>
    <row r="467" spans="1:12" x14ac:dyDescent="0.35">
      <c r="A467" s="1" t="s">
        <v>173</v>
      </c>
      <c r="B467" s="1">
        <v>2019</v>
      </c>
      <c r="C467" s="2">
        <v>43771</v>
      </c>
      <c r="D467" s="1" t="s">
        <v>72</v>
      </c>
      <c r="E467" s="1" t="s">
        <v>73</v>
      </c>
      <c r="F467" s="1" t="s">
        <v>19</v>
      </c>
      <c r="G467" s="1"/>
      <c r="H467" s="1">
        <v>11</v>
      </c>
      <c r="I467" s="53">
        <v>5.3849999999999998</v>
      </c>
      <c r="J467" s="84">
        <v>5.4980375767102991</v>
      </c>
      <c r="K467" s="84">
        <v>10.883037576710299</v>
      </c>
      <c r="L467" s="53">
        <v>66.158000000000001</v>
      </c>
    </row>
    <row r="468" spans="1:12" x14ac:dyDescent="0.35">
      <c r="A468" s="1" t="s">
        <v>173</v>
      </c>
      <c r="B468" s="1">
        <v>2019</v>
      </c>
      <c r="C468" s="2">
        <v>43771</v>
      </c>
      <c r="D468" s="1" t="s">
        <v>72</v>
      </c>
      <c r="E468" s="1" t="s">
        <v>24</v>
      </c>
      <c r="F468" s="1" t="s">
        <v>154</v>
      </c>
      <c r="G468" s="1"/>
      <c r="H468" s="1">
        <v>12</v>
      </c>
      <c r="I468" s="53">
        <v>5.3789999999999996</v>
      </c>
      <c r="J468" s="84">
        <v>5.5129278712332095</v>
      </c>
      <c r="K468" s="84">
        <v>10.891927871233209</v>
      </c>
      <c r="L468" s="53">
        <v>66.103999999999999</v>
      </c>
    </row>
    <row r="469" spans="1:12" x14ac:dyDescent="0.35">
      <c r="A469" s="1" t="s">
        <v>173</v>
      </c>
      <c r="B469" s="1">
        <v>2019</v>
      </c>
      <c r="C469" s="2">
        <v>43771</v>
      </c>
      <c r="D469" s="1" t="s">
        <v>72</v>
      </c>
      <c r="E469" s="1" t="s">
        <v>99</v>
      </c>
      <c r="F469" s="1" t="s">
        <v>67</v>
      </c>
      <c r="G469" s="1"/>
      <c r="H469" s="1">
        <v>13</v>
      </c>
      <c r="I469" s="53">
        <v>5.391</v>
      </c>
      <c r="J469" s="84">
        <v>5.5369664875694387</v>
      </c>
      <c r="K469" s="84">
        <v>10.927966487569439</v>
      </c>
      <c r="L469" s="53">
        <v>65.885999999999996</v>
      </c>
    </row>
    <row r="470" spans="1:12" x14ac:dyDescent="0.35">
      <c r="A470" s="1" t="s">
        <v>173</v>
      </c>
      <c r="B470" s="1">
        <v>2019</v>
      </c>
      <c r="C470" s="2">
        <v>43771</v>
      </c>
      <c r="D470" s="1" t="s">
        <v>72</v>
      </c>
      <c r="E470" s="1" t="s">
        <v>20</v>
      </c>
      <c r="F470" s="1" t="s">
        <v>21</v>
      </c>
      <c r="G470" s="1"/>
      <c r="H470" s="1">
        <v>14</v>
      </c>
      <c r="I470" s="53">
        <v>5.4039999999999999</v>
      </c>
      <c r="J470" s="84">
        <v>5.5410769955763648</v>
      </c>
      <c r="K470" s="84">
        <v>10.945076995576365</v>
      </c>
      <c r="L470" s="53">
        <v>65.783000000000001</v>
      </c>
    </row>
    <row r="471" spans="1:12" x14ac:dyDescent="0.35">
      <c r="A471" s="1" t="s">
        <v>173</v>
      </c>
      <c r="B471" s="1">
        <v>2019</v>
      </c>
      <c r="C471" s="2">
        <v>43771</v>
      </c>
      <c r="D471" s="1" t="s">
        <v>72</v>
      </c>
      <c r="E471" s="1" t="s">
        <v>132</v>
      </c>
      <c r="F471" s="1" t="s">
        <v>156</v>
      </c>
      <c r="G471" s="1"/>
      <c r="H471" s="1">
        <v>15</v>
      </c>
      <c r="I471" s="53">
        <v>5.407</v>
      </c>
      <c r="J471" s="84">
        <v>5.5679405524053411</v>
      </c>
      <c r="K471" s="84">
        <v>10.974940552405341</v>
      </c>
      <c r="L471" s="53">
        <v>65.603999999999999</v>
      </c>
    </row>
    <row r="472" spans="1:12" x14ac:dyDescent="0.35">
      <c r="A472" s="1" t="s">
        <v>173</v>
      </c>
      <c r="B472" s="1">
        <v>2019</v>
      </c>
      <c r="C472" s="2">
        <v>43771</v>
      </c>
      <c r="D472" s="1" t="s">
        <v>72</v>
      </c>
      <c r="E472" s="1" t="s">
        <v>122</v>
      </c>
      <c r="F472" s="1" t="s">
        <v>123</v>
      </c>
      <c r="G472" s="1"/>
      <c r="H472" s="1">
        <v>16</v>
      </c>
      <c r="I472" s="53">
        <v>5.4390000000000001</v>
      </c>
      <c r="J472" s="84">
        <v>5.5389526118378924</v>
      </c>
      <c r="K472" s="84">
        <v>10.977952611837893</v>
      </c>
      <c r="L472" s="53">
        <v>65.585999999999999</v>
      </c>
    </row>
    <row r="473" spans="1:12" x14ac:dyDescent="0.35">
      <c r="A473" s="1" t="s">
        <v>173</v>
      </c>
      <c r="B473" s="1">
        <v>2019</v>
      </c>
      <c r="C473" s="2">
        <v>43771</v>
      </c>
      <c r="D473" s="1" t="s">
        <v>72</v>
      </c>
      <c r="E473" s="1" t="s">
        <v>83</v>
      </c>
      <c r="F473" s="1" t="s">
        <v>67</v>
      </c>
      <c r="G473" s="1"/>
      <c r="H473" s="1">
        <v>17</v>
      </c>
      <c r="I473" s="53">
        <v>5.4420000000000002</v>
      </c>
      <c r="J473" s="84">
        <v>5.5399712638418599</v>
      </c>
      <c r="K473" s="84">
        <v>10.98197126384186</v>
      </c>
      <c r="L473" s="53">
        <v>65.561999999999998</v>
      </c>
    </row>
    <row r="474" spans="1:12" x14ac:dyDescent="0.35">
      <c r="A474" s="1" t="s">
        <v>173</v>
      </c>
      <c r="B474" s="1">
        <v>2019</v>
      </c>
      <c r="C474" s="2">
        <v>43771</v>
      </c>
      <c r="D474" s="1" t="s">
        <v>72</v>
      </c>
      <c r="E474" s="1" t="s">
        <v>52</v>
      </c>
      <c r="F474" s="1" t="s">
        <v>53</v>
      </c>
      <c r="G474" s="1"/>
      <c r="H474" s="1">
        <v>18</v>
      </c>
      <c r="I474" s="53">
        <v>5.3940000000000001</v>
      </c>
      <c r="J474" s="84">
        <v>5.5909871841816194</v>
      </c>
      <c r="K474" s="84">
        <v>10.98498718418162</v>
      </c>
      <c r="L474" s="53">
        <v>65.543999999999997</v>
      </c>
    </row>
    <row r="475" spans="1:12" x14ac:dyDescent="0.35">
      <c r="A475" s="1" t="s">
        <v>173</v>
      </c>
      <c r="B475" s="1">
        <v>2019</v>
      </c>
      <c r="C475" s="2">
        <v>43771</v>
      </c>
      <c r="D475" s="1" t="s">
        <v>72</v>
      </c>
      <c r="E475" s="1" t="s">
        <v>124</v>
      </c>
      <c r="F475" s="1" t="s">
        <v>123</v>
      </c>
      <c r="G475" s="1"/>
      <c r="H475" s="1">
        <v>19</v>
      </c>
      <c r="I475" s="53">
        <v>5.4550000000000001</v>
      </c>
      <c r="J475" s="84">
        <v>5.6059272744031716</v>
      </c>
      <c r="K475" s="84">
        <v>11.060927274403172</v>
      </c>
      <c r="L475" s="53">
        <v>65.093999999999994</v>
      </c>
    </row>
    <row r="476" spans="1:12" x14ac:dyDescent="0.35">
      <c r="A476" s="1" t="s">
        <v>173</v>
      </c>
      <c r="B476" s="1">
        <v>2019</v>
      </c>
      <c r="C476" s="2">
        <v>43771</v>
      </c>
      <c r="D476" s="1" t="s">
        <v>72</v>
      </c>
      <c r="E476" s="1" t="s">
        <v>167</v>
      </c>
      <c r="F476" s="1" t="s">
        <v>121</v>
      </c>
      <c r="G476" s="1"/>
      <c r="H476" s="1">
        <v>20</v>
      </c>
      <c r="I476" s="53">
        <v>5.4550000000000001</v>
      </c>
      <c r="J476" s="84">
        <v>5.629938340030483</v>
      </c>
      <c r="K476" s="84">
        <v>11.084938340030483</v>
      </c>
      <c r="L476" s="53">
        <v>64.953000000000003</v>
      </c>
    </row>
    <row r="477" spans="1:12" x14ac:dyDescent="0.35">
      <c r="A477" s="1" t="s">
        <v>173</v>
      </c>
      <c r="B477" s="1">
        <v>2019</v>
      </c>
      <c r="C477" s="2">
        <v>43771</v>
      </c>
      <c r="D477" s="1" t="s">
        <v>72</v>
      </c>
      <c r="E477" s="1" t="s">
        <v>142</v>
      </c>
      <c r="F477" s="1" t="s">
        <v>61</v>
      </c>
      <c r="G477" s="1"/>
      <c r="H477" s="1">
        <v>21</v>
      </c>
      <c r="I477" s="53">
        <v>5.4880000000000004</v>
      </c>
      <c r="J477" s="84">
        <v>5.6010357159358675</v>
      </c>
      <c r="K477" s="84">
        <v>11.089035715935868</v>
      </c>
      <c r="L477" s="53">
        <v>64.929000000000002</v>
      </c>
    </row>
    <row r="478" spans="1:12" x14ac:dyDescent="0.35">
      <c r="A478" s="1" t="s">
        <v>173</v>
      </c>
      <c r="B478" s="1">
        <v>2019</v>
      </c>
      <c r="C478" s="2">
        <v>43771</v>
      </c>
      <c r="D478" s="1" t="s">
        <v>72</v>
      </c>
      <c r="E478" s="1" t="s">
        <v>101</v>
      </c>
      <c r="F478" s="1" t="s">
        <v>47</v>
      </c>
      <c r="G478" s="1"/>
      <c r="H478" s="1">
        <v>22</v>
      </c>
      <c r="I478" s="53">
        <v>5.4610000000000003</v>
      </c>
      <c r="J478" s="84">
        <v>5.6519975767491388</v>
      </c>
      <c r="K478" s="84">
        <v>11.112997576749139</v>
      </c>
      <c r="L478" s="53">
        <v>64.789000000000001</v>
      </c>
    </row>
    <row r="479" spans="1:12" x14ac:dyDescent="0.35">
      <c r="A479" s="1" t="s">
        <v>173</v>
      </c>
      <c r="B479" s="1">
        <v>2019</v>
      </c>
      <c r="C479" s="2">
        <v>43771</v>
      </c>
      <c r="D479" s="1" t="s">
        <v>72</v>
      </c>
      <c r="E479" s="1" t="s">
        <v>39</v>
      </c>
      <c r="F479" s="1" t="s">
        <v>40</v>
      </c>
      <c r="G479" s="1"/>
      <c r="H479" s="1">
        <v>23</v>
      </c>
      <c r="I479" s="53">
        <v>5.4960000000000004</v>
      </c>
      <c r="J479" s="84">
        <v>5.6279860950173823</v>
      </c>
      <c r="K479" s="84">
        <v>11.123986095017383</v>
      </c>
      <c r="L479" s="53">
        <v>64.724999999999994</v>
      </c>
    </row>
    <row r="480" spans="1:12" x14ac:dyDescent="0.35">
      <c r="A480" s="1" t="s">
        <v>173</v>
      </c>
      <c r="B480" s="1">
        <v>2019</v>
      </c>
      <c r="C480" s="2">
        <v>43771</v>
      </c>
      <c r="D480" s="1" t="s">
        <v>72</v>
      </c>
      <c r="E480" s="1" t="s">
        <v>170</v>
      </c>
      <c r="F480" s="1" t="s">
        <v>59</v>
      </c>
      <c r="G480" s="1"/>
      <c r="H480" s="1">
        <v>24</v>
      </c>
      <c r="I480" s="53">
        <v>5.5</v>
      </c>
      <c r="J480" s="84">
        <v>5.6679851093531877</v>
      </c>
      <c r="K480" s="84">
        <v>11.167985109353188</v>
      </c>
      <c r="L480" s="53">
        <v>64.47</v>
      </c>
    </row>
    <row r="481" spans="1:12" x14ac:dyDescent="0.35">
      <c r="A481" s="1" t="s">
        <v>173</v>
      </c>
      <c r="B481" s="1">
        <v>2019</v>
      </c>
      <c r="C481" s="2">
        <v>43771</v>
      </c>
      <c r="D481" s="1" t="s">
        <v>72</v>
      </c>
      <c r="E481" s="1" t="s">
        <v>147</v>
      </c>
      <c r="F481" s="1" t="s">
        <v>148</v>
      </c>
      <c r="G481" s="1"/>
      <c r="H481" s="1">
        <v>25</v>
      </c>
      <c r="I481" s="53"/>
      <c r="J481" s="84"/>
      <c r="K481" s="84">
        <v>11.19402985074627</v>
      </c>
      <c r="L481" s="53">
        <v>64.319999999999993</v>
      </c>
    </row>
    <row r="482" spans="1:12" x14ac:dyDescent="0.35">
      <c r="A482" s="1" t="s">
        <v>173</v>
      </c>
      <c r="B482" s="1">
        <v>2019</v>
      </c>
      <c r="C482" s="2">
        <v>43771</v>
      </c>
      <c r="D482" s="1" t="s">
        <v>72</v>
      </c>
      <c r="E482" s="1" t="s">
        <v>119</v>
      </c>
      <c r="F482" s="1" t="s">
        <v>21</v>
      </c>
      <c r="G482" s="1"/>
      <c r="H482" s="1">
        <v>26</v>
      </c>
      <c r="I482" s="53">
        <v>5.5659999999999998</v>
      </c>
      <c r="J482" s="84">
        <v>5.7330803804023729</v>
      </c>
      <c r="K482" s="84">
        <v>11.299080380402373</v>
      </c>
      <c r="L482" s="53">
        <v>63.722000000000001</v>
      </c>
    </row>
    <row r="483" spans="1:12" x14ac:dyDescent="0.35">
      <c r="A483" s="1" t="s">
        <v>173</v>
      </c>
      <c r="B483" s="1">
        <v>2019</v>
      </c>
      <c r="C483" s="2">
        <v>43771</v>
      </c>
      <c r="D483" s="1" t="s">
        <v>72</v>
      </c>
      <c r="E483" s="1" t="s">
        <v>149</v>
      </c>
      <c r="F483" s="1" t="s">
        <v>56</v>
      </c>
      <c r="G483" s="1"/>
      <c r="H483" s="1">
        <v>27</v>
      </c>
      <c r="I483" s="53">
        <v>5.5650000000000004</v>
      </c>
      <c r="J483" s="84">
        <v>5.7570008491500628</v>
      </c>
      <c r="K483" s="84">
        <v>11.322000849150063</v>
      </c>
      <c r="L483" s="53">
        <v>63.593000000000004</v>
      </c>
    </row>
    <row r="484" spans="1:12" x14ac:dyDescent="0.35">
      <c r="A484" s="1" t="s">
        <v>173</v>
      </c>
      <c r="B484" s="1">
        <v>2019</v>
      </c>
      <c r="C484" s="2">
        <v>43771</v>
      </c>
      <c r="D484" s="1" t="s">
        <v>72</v>
      </c>
      <c r="E484" s="1" t="s">
        <v>150</v>
      </c>
      <c r="F484" s="1" t="s">
        <v>31</v>
      </c>
      <c r="G484" s="1"/>
      <c r="H484" s="1">
        <v>28</v>
      </c>
      <c r="I484" s="53">
        <v>5.5830000000000002</v>
      </c>
      <c r="J484" s="84">
        <v>5.7869170943545196</v>
      </c>
      <c r="K484" s="84">
        <v>11.36991709435452</v>
      </c>
      <c r="L484" s="53">
        <v>63.325000000000003</v>
      </c>
    </row>
    <row r="485" spans="1:12" x14ac:dyDescent="0.35">
      <c r="A485" s="1" t="s">
        <v>173</v>
      </c>
      <c r="B485" s="1">
        <v>2019</v>
      </c>
      <c r="C485" s="2">
        <v>43771</v>
      </c>
      <c r="D485" s="1" t="s">
        <v>72</v>
      </c>
      <c r="E485" s="1" t="s">
        <v>60</v>
      </c>
      <c r="F485" s="1" t="s">
        <v>61</v>
      </c>
      <c r="G485" s="1"/>
      <c r="H485" s="1">
        <v>29</v>
      </c>
      <c r="I485" s="53">
        <v>5.5979999999999999</v>
      </c>
      <c r="J485" s="84">
        <v>5.8469213161659512</v>
      </c>
      <c r="K485" s="84">
        <v>11.444921316165951</v>
      </c>
      <c r="L485" s="53">
        <v>62.91</v>
      </c>
    </row>
    <row r="486" spans="1:12" x14ac:dyDescent="0.35">
      <c r="A486" s="1" t="s">
        <v>173</v>
      </c>
      <c r="B486" s="1">
        <v>2019</v>
      </c>
      <c r="C486" s="2">
        <v>43771</v>
      </c>
      <c r="D486" s="1" t="s">
        <v>72</v>
      </c>
      <c r="E486" s="1" t="s">
        <v>171</v>
      </c>
      <c r="F486" s="1" t="s">
        <v>156</v>
      </c>
      <c r="G486" s="1"/>
      <c r="H486" s="1">
        <v>30</v>
      </c>
      <c r="I486" s="53">
        <v>5.6219999999999999</v>
      </c>
      <c r="J486" s="84">
        <v>5.8369467318129011</v>
      </c>
      <c r="K486" s="84">
        <v>11.458946731812901</v>
      </c>
      <c r="L486" s="53">
        <v>62.832999999999998</v>
      </c>
    </row>
    <row r="487" spans="1:12" x14ac:dyDescent="0.35">
      <c r="A487" s="1" t="s">
        <v>173</v>
      </c>
      <c r="B487" s="1">
        <v>2019</v>
      </c>
      <c r="C487" s="2">
        <v>43771</v>
      </c>
      <c r="D487" s="1" t="s">
        <v>72</v>
      </c>
      <c r="E487" s="1" t="s">
        <v>160</v>
      </c>
      <c r="F487" s="1" t="s">
        <v>161</v>
      </c>
      <c r="G487" s="1"/>
      <c r="H487" s="1">
        <v>31</v>
      </c>
      <c r="I487" s="53">
        <v>5.6539999999999999</v>
      </c>
      <c r="J487" s="84">
        <v>5.8089603094999287</v>
      </c>
      <c r="K487" s="84">
        <v>11.462960309499929</v>
      </c>
      <c r="L487" s="53">
        <v>62.811</v>
      </c>
    </row>
    <row r="488" spans="1:12" x14ac:dyDescent="0.35">
      <c r="A488" s="1" t="s">
        <v>173</v>
      </c>
      <c r="B488" s="1">
        <v>2019</v>
      </c>
      <c r="C488" s="2">
        <v>43771</v>
      </c>
      <c r="D488" s="1" t="s">
        <v>72</v>
      </c>
      <c r="E488" s="1" t="s">
        <v>158</v>
      </c>
      <c r="F488" s="1" t="s">
        <v>159</v>
      </c>
      <c r="G488" s="1"/>
      <c r="H488" s="1">
        <v>32</v>
      </c>
      <c r="I488" s="53">
        <v>5.6379999999999999</v>
      </c>
      <c r="J488" s="84">
        <v>5.8370179297155165</v>
      </c>
      <c r="K488" s="84">
        <v>11.475017929715516</v>
      </c>
      <c r="L488" s="53">
        <v>62.744999999999997</v>
      </c>
    </row>
    <row r="489" spans="1:12" x14ac:dyDescent="0.35">
      <c r="A489" s="1" t="s">
        <v>173</v>
      </c>
      <c r="B489" s="1">
        <v>2019</v>
      </c>
      <c r="C489" s="2">
        <v>43771</v>
      </c>
      <c r="D489" s="1" t="s">
        <v>72</v>
      </c>
      <c r="E489" s="1" t="s">
        <v>169</v>
      </c>
      <c r="F489" s="1" t="s">
        <v>49</v>
      </c>
      <c r="G489" s="1"/>
      <c r="H489" s="1">
        <v>33</v>
      </c>
      <c r="I489" s="53">
        <v>5.6180000000000003</v>
      </c>
      <c r="J489" s="84">
        <v>5.8610427753774523</v>
      </c>
      <c r="K489" s="84">
        <v>11.479042775377453</v>
      </c>
      <c r="L489" s="53">
        <v>62.722999999999999</v>
      </c>
    </row>
    <row r="490" spans="1:12" x14ac:dyDescent="0.35">
      <c r="A490" s="1" t="s">
        <v>173</v>
      </c>
      <c r="B490" s="1">
        <v>2019</v>
      </c>
      <c r="C490" s="2">
        <v>43771</v>
      </c>
      <c r="D490" s="1" t="s">
        <v>72</v>
      </c>
      <c r="E490" s="1" t="s">
        <v>144</v>
      </c>
      <c r="F490" s="1" t="s">
        <v>145</v>
      </c>
      <c r="G490" s="1"/>
      <c r="H490" s="1">
        <v>34</v>
      </c>
      <c r="I490" s="53">
        <v>5.6340000000000003</v>
      </c>
      <c r="J490" s="84">
        <v>5.8690674846625761</v>
      </c>
      <c r="K490" s="84">
        <v>11.503067484662576</v>
      </c>
      <c r="L490" s="53">
        <v>62.591999999999999</v>
      </c>
    </row>
    <row r="491" spans="1:12" x14ac:dyDescent="0.35">
      <c r="A491" s="1" t="s">
        <v>173</v>
      </c>
      <c r="B491" s="1">
        <v>2019</v>
      </c>
      <c r="C491" s="2">
        <v>43771</v>
      </c>
      <c r="D491" s="1" t="s">
        <v>72</v>
      </c>
      <c r="E491" s="1" t="s">
        <v>100</v>
      </c>
      <c r="F491" s="1" t="s">
        <v>47</v>
      </c>
      <c r="G491" s="1"/>
      <c r="H491" s="1">
        <v>35</v>
      </c>
      <c r="I491" s="53">
        <v>5.6829999999999998</v>
      </c>
      <c r="J491" s="84">
        <v>5.9069103391658491</v>
      </c>
      <c r="K491" s="84">
        <v>11.589910339165849</v>
      </c>
      <c r="L491" s="53">
        <v>62.122999999999998</v>
      </c>
    </row>
    <row r="492" spans="1:12" x14ac:dyDescent="0.35">
      <c r="A492" s="1" t="s">
        <v>173</v>
      </c>
      <c r="B492" s="1">
        <v>2019</v>
      </c>
      <c r="C492" s="2">
        <v>43771</v>
      </c>
      <c r="D492" s="1" t="s">
        <v>72</v>
      </c>
      <c r="E492" s="1" t="s">
        <v>151</v>
      </c>
      <c r="F492" s="1" t="s">
        <v>63</v>
      </c>
      <c r="G492" s="1"/>
      <c r="H492" s="1">
        <v>36</v>
      </c>
      <c r="I492" s="53">
        <v>5.69</v>
      </c>
      <c r="J492" s="84">
        <v>5.9210304789550081</v>
      </c>
      <c r="K492" s="84">
        <v>11.611030478955009</v>
      </c>
      <c r="L492" s="53">
        <v>62.01</v>
      </c>
    </row>
    <row r="493" spans="1:12" x14ac:dyDescent="0.35">
      <c r="A493" s="1" t="s">
        <v>173</v>
      </c>
      <c r="B493" s="1">
        <v>2019</v>
      </c>
      <c r="C493" s="2">
        <v>43771</v>
      </c>
      <c r="D493" s="1" t="s">
        <v>72</v>
      </c>
      <c r="E493" s="1" t="s">
        <v>174</v>
      </c>
      <c r="F493" s="1" t="s">
        <v>175</v>
      </c>
      <c r="G493" s="1"/>
      <c r="H493" s="1">
        <v>37</v>
      </c>
      <c r="I493" s="53">
        <v>5.69</v>
      </c>
      <c r="J493" s="84">
        <v>5.9240271639190878</v>
      </c>
      <c r="K493" s="84">
        <v>11.614027163919088</v>
      </c>
      <c r="L493" s="53">
        <v>61.994</v>
      </c>
    </row>
    <row r="494" spans="1:12" x14ac:dyDescent="0.35">
      <c r="A494" s="1" t="s">
        <v>173</v>
      </c>
      <c r="B494" s="1">
        <v>2019</v>
      </c>
      <c r="C494" s="2">
        <v>43771</v>
      </c>
      <c r="D494" s="1" t="s">
        <v>72</v>
      </c>
      <c r="E494" s="1" t="s">
        <v>58</v>
      </c>
      <c r="F494" s="1" t="s">
        <v>133</v>
      </c>
      <c r="G494" s="1"/>
      <c r="H494" s="1">
        <v>38</v>
      </c>
      <c r="I494" s="53">
        <v>5.7510000000000003</v>
      </c>
      <c r="J494" s="84">
        <v>6.0160131398313395</v>
      </c>
      <c r="K494" s="84">
        <v>11.76701313983134</v>
      </c>
      <c r="L494" s="53">
        <v>61.188000000000002</v>
      </c>
    </row>
    <row r="495" spans="1:12" x14ac:dyDescent="0.35">
      <c r="A495" s="4" t="s">
        <v>176</v>
      </c>
      <c r="B495" s="4">
        <v>2019</v>
      </c>
      <c r="C495" s="5">
        <v>43524</v>
      </c>
      <c r="D495" s="4" t="s">
        <v>13</v>
      </c>
      <c r="E495" s="4" t="s">
        <v>135</v>
      </c>
      <c r="F495" s="4" t="s">
        <v>36</v>
      </c>
      <c r="G495" s="4"/>
      <c r="H495" s="4">
        <v>1</v>
      </c>
      <c r="I495" s="4">
        <v>5.234</v>
      </c>
      <c r="J495" s="85">
        <v>5.3120510897586115</v>
      </c>
      <c r="K495" s="85">
        <v>10.546051089758611</v>
      </c>
      <c r="L495" s="4">
        <v>68.272000000000006</v>
      </c>
    </row>
    <row r="496" spans="1:12" x14ac:dyDescent="0.35">
      <c r="A496" s="4" t="s">
        <v>176</v>
      </c>
      <c r="B496" s="4">
        <v>2019</v>
      </c>
      <c r="C496" s="5">
        <v>43524</v>
      </c>
      <c r="D496" s="4" t="s">
        <v>13</v>
      </c>
      <c r="E496" s="4" t="s">
        <v>80</v>
      </c>
      <c r="F496" s="4" t="s">
        <v>65</v>
      </c>
      <c r="G496" s="4"/>
      <c r="H496" s="4">
        <v>2</v>
      </c>
      <c r="I496" s="4">
        <v>5.2480000000000002</v>
      </c>
      <c r="J496" s="85">
        <v>5.4139280319857841</v>
      </c>
      <c r="K496" s="85">
        <v>10.661928031985784</v>
      </c>
      <c r="L496" s="4">
        <v>67.53</v>
      </c>
    </row>
    <row r="497" spans="1:12" x14ac:dyDescent="0.35">
      <c r="A497" s="4" t="s">
        <v>176</v>
      </c>
      <c r="B497" s="4">
        <v>2019</v>
      </c>
      <c r="C497" s="5">
        <v>43524</v>
      </c>
      <c r="D497" s="4" t="s">
        <v>13</v>
      </c>
      <c r="E497" s="4" t="s">
        <v>16</v>
      </c>
      <c r="F497" s="4" t="s">
        <v>17</v>
      </c>
      <c r="G497" s="4"/>
      <c r="H497" s="4">
        <v>3</v>
      </c>
      <c r="I497" s="4">
        <v>5.2839999999999998</v>
      </c>
      <c r="J497" s="85">
        <v>5.4010290870236259</v>
      </c>
      <c r="K497" s="85">
        <v>10.685029087023626</v>
      </c>
      <c r="L497" s="4">
        <v>67.384</v>
      </c>
    </row>
    <row r="498" spans="1:12" x14ac:dyDescent="0.35">
      <c r="A498" s="4" t="s">
        <v>176</v>
      </c>
      <c r="B498" s="4">
        <v>2019</v>
      </c>
      <c r="C498" s="5">
        <v>43524</v>
      </c>
      <c r="D498" s="4" t="s">
        <v>13</v>
      </c>
      <c r="E498" s="4" t="s">
        <v>14</v>
      </c>
      <c r="F498" s="4" t="s">
        <v>15</v>
      </c>
      <c r="G498" s="4"/>
      <c r="H498" s="4">
        <v>4</v>
      </c>
      <c r="I498" s="4">
        <v>5.2859999999999996</v>
      </c>
      <c r="J498" s="85">
        <v>5.4260540363614727</v>
      </c>
      <c r="K498" s="85">
        <v>10.712054036361472</v>
      </c>
      <c r="L498" s="4">
        <v>67.213999999999999</v>
      </c>
    </row>
    <row r="499" spans="1:12" x14ac:dyDescent="0.35">
      <c r="A499" s="4" t="s">
        <v>176</v>
      </c>
      <c r="B499" s="4">
        <v>2019</v>
      </c>
      <c r="C499" s="5">
        <v>43524</v>
      </c>
      <c r="D499" s="4" t="s">
        <v>13</v>
      </c>
      <c r="E499" s="4" t="s">
        <v>113</v>
      </c>
      <c r="F499" s="4" t="s">
        <v>121</v>
      </c>
      <c r="G499" s="4"/>
      <c r="H499" s="4">
        <v>5</v>
      </c>
      <c r="I499" s="4">
        <v>5.2729999999999997</v>
      </c>
      <c r="J499" s="85">
        <v>5.4550150192210261</v>
      </c>
      <c r="K499" s="85">
        <v>10.728015019221026</v>
      </c>
      <c r="L499" s="4">
        <v>67.114000000000004</v>
      </c>
    </row>
    <row r="500" spans="1:12" x14ac:dyDescent="0.35">
      <c r="A500" s="4" t="s">
        <v>176</v>
      </c>
      <c r="B500" s="4">
        <v>2019</v>
      </c>
      <c r="C500" s="5">
        <v>43524</v>
      </c>
      <c r="D500" s="4" t="s">
        <v>13</v>
      </c>
      <c r="E500" s="4" t="s">
        <v>139</v>
      </c>
      <c r="F500" s="4" t="s">
        <v>36</v>
      </c>
      <c r="G500" s="4"/>
      <c r="H500" s="4">
        <v>6</v>
      </c>
      <c r="I500" s="4">
        <v>5.3090000000000002</v>
      </c>
      <c r="J500" s="85">
        <v>5.4329398152983126</v>
      </c>
      <c r="K500" s="85">
        <v>10.741939815298313</v>
      </c>
      <c r="L500" s="4">
        <v>67.027000000000001</v>
      </c>
    </row>
    <row r="501" spans="1:12" x14ac:dyDescent="0.35">
      <c r="A501" s="4" t="s">
        <v>176</v>
      </c>
      <c r="B501" s="4">
        <v>2019</v>
      </c>
      <c r="C501" s="5">
        <v>43524</v>
      </c>
      <c r="D501" s="4" t="s">
        <v>13</v>
      </c>
      <c r="E501" s="4" t="s">
        <v>23</v>
      </c>
      <c r="F501" s="4" t="s">
        <v>15</v>
      </c>
      <c r="G501" s="4"/>
      <c r="H501" s="4">
        <v>7</v>
      </c>
      <c r="I501" s="4">
        <v>5.3460000000000001</v>
      </c>
      <c r="J501" s="85">
        <v>5.4200331653632787</v>
      </c>
      <c r="K501" s="85">
        <v>10.766033165363279</v>
      </c>
      <c r="L501" s="4">
        <v>66.876999999999995</v>
      </c>
    </row>
    <row r="502" spans="1:12" x14ac:dyDescent="0.35">
      <c r="A502" s="4" t="s">
        <v>176</v>
      </c>
      <c r="B502" s="4">
        <v>2019</v>
      </c>
      <c r="C502" s="5">
        <v>43524</v>
      </c>
      <c r="D502" s="4" t="s">
        <v>13</v>
      </c>
      <c r="E502" s="4" t="s">
        <v>30</v>
      </c>
      <c r="F502" s="4" t="s">
        <v>31</v>
      </c>
      <c r="G502" s="4"/>
      <c r="H502" s="4">
        <v>8</v>
      </c>
      <c r="I502" s="4">
        <v>5.3209999999999997</v>
      </c>
      <c r="J502" s="85">
        <v>5.4619629185886289</v>
      </c>
      <c r="K502" s="85">
        <v>10.782962918588629</v>
      </c>
      <c r="L502" s="4">
        <v>66.772000000000006</v>
      </c>
    </row>
    <row r="503" spans="1:12" x14ac:dyDescent="0.35">
      <c r="A503" s="4" t="s">
        <v>176</v>
      </c>
      <c r="B503" s="4">
        <v>2019</v>
      </c>
      <c r="C503" s="5">
        <v>43524</v>
      </c>
      <c r="D503" s="4" t="s">
        <v>13</v>
      </c>
      <c r="E503" s="4" t="s">
        <v>138</v>
      </c>
      <c r="F503" s="4" t="s">
        <v>29</v>
      </c>
      <c r="G503" s="4"/>
      <c r="H503" s="4">
        <v>9</v>
      </c>
      <c r="I503" s="4">
        <v>5.3570000000000002</v>
      </c>
      <c r="J503" s="85">
        <v>5.5079725357638685</v>
      </c>
      <c r="K503" s="85">
        <v>10.864972535763869</v>
      </c>
      <c r="L503" s="4">
        <v>66.268000000000001</v>
      </c>
    </row>
    <row r="504" spans="1:12" x14ac:dyDescent="0.35">
      <c r="A504" s="4" t="s">
        <v>176</v>
      </c>
      <c r="B504" s="4">
        <v>2019</v>
      </c>
      <c r="C504" s="5">
        <v>43524</v>
      </c>
      <c r="D504" s="4" t="s">
        <v>13</v>
      </c>
      <c r="E504" s="4" t="s">
        <v>111</v>
      </c>
      <c r="F504" s="4" t="s">
        <v>121</v>
      </c>
      <c r="G504" s="4"/>
      <c r="H504" s="4">
        <v>10</v>
      </c>
      <c r="I504" s="4">
        <v>5.3490000000000002</v>
      </c>
      <c r="J504" s="85">
        <v>5.5210575207210475</v>
      </c>
      <c r="K504" s="85">
        <v>10.870057520721048</v>
      </c>
      <c r="L504" s="4">
        <v>66.236999999999995</v>
      </c>
    </row>
    <row r="505" spans="1:12" x14ac:dyDescent="0.35">
      <c r="A505" s="4" t="s">
        <v>176</v>
      </c>
      <c r="B505" s="4">
        <v>2019</v>
      </c>
      <c r="C505" s="5">
        <v>43524</v>
      </c>
      <c r="D505" s="4" t="s">
        <v>13</v>
      </c>
      <c r="E505" s="4" t="s">
        <v>73</v>
      </c>
      <c r="F505" s="4" t="s">
        <v>19</v>
      </c>
      <c r="G505" s="4"/>
      <c r="H505" s="4">
        <v>11</v>
      </c>
      <c r="I505" s="4">
        <v>5.3579999999999997</v>
      </c>
      <c r="J505" s="85">
        <v>5.5279993952222553</v>
      </c>
      <c r="K505" s="85">
        <v>10.885999395222255</v>
      </c>
      <c r="L505" s="4">
        <v>66.14</v>
      </c>
    </row>
    <row r="506" spans="1:12" x14ac:dyDescent="0.35">
      <c r="A506" s="4" t="s">
        <v>176</v>
      </c>
      <c r="B506" s="4">
        <v>2019</v>
      </c>
      <c r="C506" s="5">
        <v>43524</v>
      </c>
      <c r="D506" s="4" t="s">
        <v>13</v>
      </c>
      <c r="E506" s="4" t="s">
        <v>26</v>
      </c>
      <c r="F506" s="4" t="s">
        <v>27</v>
      </c>
      <c r="G506" s="4"/>
      <c r="H506" s="4">
        <v>12</v>
      </c>
      <c r="I506" s="4">
        <v>5.3659999999999997</v>
      </c>
      <c r="J506" s="85">
        <v>5.5389602423324487</v>
      </c>
      <c r="K506" s="85">
        <v>10.904960242332448</v>
      </c>
      <c r="L506" s="4">
        <v>66.025000000000006</v>
      </c>
    </row>
    <row r="507" spans="1:12" x14ac:dyDescent="0.35">
      <c r="A507" s="4" t="s">
        <v>176</v>
      </c>
      <c r="B507" s="4">
        <v>2019</v>
      </c>
      <c r="C507" s="5">
        <v>43524</v>
      </c>
      <c r="D507" s="4" t="s">
        <v>13</v>
      </c>
      <c r="E507" s="4" t="s">
        <v>136</v>
      </c>
      <c r="F507" s="4" t="s">
        <v>25</v>
      </c>
      <c r="G507" s="4"/>
      <c r="H507" s="4">
        <v>13</v>
      </c>
      <c r="I507" s="4">
        <v>5.3959999999999999</v>
      </c>
      <c r="J507" s="85">
        <v>5.5349528147203513</v>
      </c>
      <c r="K507" s="85">
        <v>10.930952814720351</v>
      </c>
      <c r="L507" s="4">
        <v>65.867999999999995</v>
      </c>
    </row>
    <row r="508" spans="1:12" x14ac:dyDescent="0.35">
      <c r="A508" s="4" t="s">
        <v>176</v>
      </c>
      <c r="B508" s="4">
        <v>2019</v>
      </c>
      <c r="C508" s="5">
        <v>43524</v>
      </c>
      <c r="D508" s="4" t="s">
        <v>13</v>
      </c>
      <c r="E508" s="4" t="s">
        <v>122</v>
      </c>
      <c r="F508" s="4" t="s">
        <v>123</v>
      </c>
      <c r="G508" s="4"/>
      <c r="H508" s="4">
        <v>14</v>
      </c>
      <c r="I508" s="4">
        <v>5.3890000000000002</v>
      </c>
      <c r="J508" s="85">
        <v>5.5560769955763645</v>
      </c>
      <c r="K508" s="85">
        <v>10.945076995576365</v>
      </c>
      <c r="L508" s="4">
        <v>65.783000000000001</v>
      </c>
    </row>
    <row r="509" spans="1:12" x14ac:dyDescent="0.35">
      <c r="A509" s="4" t="s">
        <v>176</v>
      </c>
      <c r="B509" s="4">
        <v>2019</v>
      </c>
      <c r="C509" s="5">
        <v>43524</v>
      </c>
      <c r="D509" s="4" t="s">
        <v>13</v>
      </c>
      <c r="E509" s="4" t="s">
        <v>43</v>
      </c>
      <c r="F509" s="4" t="s">
        <v>44</v>
      </c>
      <c r="G509" s="4"/>
      <c r="H509" s="4">
        <v>15</v>
      </c>
      <c r="I509" s="4">
        <v>5.3819999999999997</v>
      </c>
      <c r="J509" s="85">
        <v>5.5869213893967089</v>
      </c>
      <c r="K509" s="85">
        <v>10.968921389396709</v>
      </c>
      <c r="L509" s="4">
        <v>65.64</v>
      </c>
    </row>
    <row r="510" spans="1:12" x14ac:dyDescent="0.35">
      <c r="A510" s="4" t="s">
        <v>176</v>
      </c>
      <c r="B510" s="4">
        <v>2019</v>
      </c>
      <c r="C510" s="5">
        <v>43524</v>
      </c>
      <c r="D510" s="4" t="s">
        <v>13</v>
      </c>
      <c r="E510" s="4" t="s">
        <v>132</v>
      </c>
      <c r="F510" s="4" t="s">
        <v>65</v>
      </c>
      <c r="G510" s="4"/>
      <c r="H510" s="4">
        <v>16</v>
      </c>
      <c r="I510" s="4">
        <v>5.3920000000000003</v>
      </c>
      <c r="J510" s="85">
        <v>5.5799301453780741</v>
      </c>
      <c r="K510" s="85">
        <v>10.971930145378074</v>
      </c>
      <c r="L510" s="4">
        <v>65.622</v>
      </c>
    </row>
    <row r="511" spans="1:12" x14ac:dyDescent="0.35">
      <c r="A511" s="4" t="s">
        <v>176</v>
      </c>
      <c r="B511" s="4">
        <v>2019</v>
      </c>
      <c r="C511" s="5">
        <v>43524</v>
      </c>
      <c r="D511" s="4" t="s">
        <v>13</v>
      </c>
      <c r="E511" s="4" t="s">
        <v>83</v>
      </c>
      <c r="F511" s="4" t="s">
        <v>67</v>
      </c>
      <c r="G511" s="4"/>
      <c r="H511" s="4">
        <v>17</v>
      </c>
      <c r="I511" s="4">
        <v>5.47</v>
      </c>
      <c r="J511" s="85">
        <v>5.5989193967438942</v>
      </c>
      <c r="K511" s="85">
        <v>11.068919396743894</v>
      </c>
      <c r="L511" s="4">
        <v>65.046999999999997</v>
      </c>
    </row>
    <row r="512" spans="1:12" x14ac:dyDescent="0.35">
      <c r="A512" s="4" t="s">
        <v>176</v>
      </c>
      <c r="B512" s="4">
        <v>2019</v>
      </c>
      <c r="C512" s="5">
        <v>43524</v>
      </c>
      <c r="D512" s="4" t="s">
        <v>13</v>
      </c>
      <c r="E512" s="4" t="s">
        <v>177</v>
      </c>
      <c r="F512" s="4" t="s">
        <v>19</v>
      </c>
      <c r="G512" s="4"/>
      <c r="H512" s="4">
        <v>18</v>
      </c>
      <c r="I512" s="4">
        <v>5.4340000000000002</v>
      </c>
      <c r="J512" s="85">
        <v>5.6390049367147013</v>
      </c>
      <c r="K512" s="85">
        <v>11.073004936714701</v>
      </c>
      <c r="L512" s="4">
        <v>65.022999999999996</v>
      </c>
    </row>
    <row r="513" spans="1:12" x14ac:dyDescent="0.35">
      <c r="A513" s="4" t="s">
        <v>176</v>
      </c>
      <c r="B513" s="4">
        <v>2019</v>
      </c>
      <c r="C513" s="5">
        <v>43524</v>
      </c>
      <c r="D513" s="4" t="s">
        <v>13</v>
      </c>
      <c r="E513" s="4" t="s">
        <v>157</v>
      </c>
      <c r="F513" s="4" t="s">
        <v>38</v>
      </c>
      <c r="G513" s="4"/>
      <c r="H513" s="4">
        <v>19</v>
      </c>
      <c r="I513" s="4">
        <v>5.444</v>
      </c>
      <c r="J513" s="85">
        <v>5.6339456565221413</v>
      </c>
      <c r="K513" s="85">
        <v>11.077945656522141</v>
      </c>
      <c r="L513" s="4">
        <v>64.994</v>
      </c>
    </row>
    <row r="514" spans="1:12" x14ac:dyDescent="0.35">
      <c r="A514" s="4" t="s">
        <v>176</v>
      </c>
      <c r="B514" s="4">
        <v>2019</v>
      </c>
      <c r="C514" s="5">
        <v>43524</v>
      </c>
      <c r="D514" s="4" t="s">
        <v>13</v>
      </c>
      <c r="E514" s="4" t="s">
        <v>124</v>
      </c>
      <c r="F514" s="4" t="s">
        <v>123</v>
      </c>
      <c r="G514" s="4"/>
      <c r="H514" s="4">
        <v>20</v>
      </c>
      <c r="I514" s="4">
        <v>5.4260000000000002</v>
      </c>
      <c r="J514" s="85">
        <v>5.6679907550077022</v>
      </c>
      <c r="K514" s="85">
        <v>11.093990755007702</v>
      </c>
      <c r="L514" s="4">
        <v>64.900000000000006</v>
      </c>
    </row>
    <row r="515" spans="1:12" x14ac:dyDescent="0.35">
      <c r="A515" s="4" t="s">
        <v>176</v>
      </c>
      <c r="B515" s="4">
        <v>2019</v>
      </c>
      <c r="C515" s="5">
        <v>43524</v>
      </c>
      <c r="D515" s="4" t="s">
        <v>13</v>
      </c>
      <c r="E515" s="4" t="s">
        <v>142</v>
      </c>
      <c r="F515" s="4" t="s">
        <v>61</v>
      </c>
      <c r="G515" s="4"/>
      <c r="H515" s="4">
        <v>21</v>
      </c>
      <c r="I515" s="4">
        <v>5.4589999999999996</v>
      </c>
      <c r="J515" s="85">
        <v>5.6380685243981379</v>
      </c>
      <c r="K515" s="85">
        <v>11.097068524398138</v>
      </c>
      <c r="L515" s="4">
        <v>64.882000000000005</v>
      </c>
    </row>
    <row r="516" spans="1:12" x14ac:dyDescent="0.35">
      <c r="A516" s="4" t="s">
        <v>176</v>
      </c>
      <c r="B516" s="4">
        <v>2019</v>
      </c>
      <c r="C516" s="5">
        <v>43524</v>
      </c>
      <c r="D516" s="4" t="s">
        <v>13</v>
      </c>
      <c r="E516" s="4" t="s">
        <v>178</v>
      </c>
      <c r="F516" s="4" t="s">
        <v>159</v>
      </c>
      <c r="G516" s="4"/>
      <c r="H516" s="4">
        <v>22</v>
      </c>
      <c r="I516" s="4">
        <v>5.452</v>
      </c>
      <c r="J516" s="85">
        <v>5.6479768750481778</v>
      </c>
      <c r="K516" s="85">
        <v>11.099976875048178</v>
      </c>
      <c r="L516" s="4">
        <v>64.864999999999995</v>
      </c>
    </row>
    <row r="517" spans="1:12" x14ac:dyDescent="0.35">
      <c r="A517" s="4" t="s">
        <v>176</v>
      </c>
      <c r="B517" s="4">
        <v>2019</v>
      </c>
      <c r="C517" s="5">
        <v>43524</v>
      </c>
      <c r="D517" s="4" t="s">
        <v>13</v>
      </c>
      <c r="E517" s="4" t="s">
        <v>140</v>
      </c>
      <c r="F517" s="4" t="s">
        <v>29</v>
      </c>
      <c r="G517" s="4"/>
      <c r="H517" s="4">
        <v>23</v>
      </c>
      <c r="I517" s="4">
        <v>5.4710000000000001</v>
      </c>
      <c r="J517" s="85">
        <v>5.6550488618979191</v>
      </c>
      <c r="K517" s="85">
        <v>11.126048861897919</v>
      </c>
      <c r="L517" s="4">
        <v>64.712999999999994</v>
      </c>
    </row>
    <row r="518" spans="1:12" x14ac:dyDescent="0.35">
      <c r="A518" s="4" t="s">
        <v>176</v>
      </c>
      <c r="B518" s="4">
        <v>2019</v>
      </c>
      <c r="C518" s="5">
        <v>43524</v>
      </c>
      <c r="D518" s="4" t="s">
        <v>13</v>
      </c>
      <c r="E518" s="4" t="s">
        <v>97</v>
      </c>
      <c r="F518" s="4" t="s">
        <v>40</v>
      </c>
      <c r="G518" s="4"/>
      <c r="H518" s="4">
        <v>24</v>
      </c>
      <c r="I518" s="4">
        <v>5.5259999999999998</v>
      </c>
      <c r="J518" s="85">
        <v>5.654992313067785</v>
      </c>
      <c r="K518" s="85">
        <v>11.180992313067785</v>
      </c>
      <c r="L518" s="4">
        <v>64.394999999999996</v>
      </c>
    </row>
    <row r="519" spans="1:12" x14ac:dyDescent="0.35">
      <c r="A519" s="4" t="s">
        <v>176</v>
      </c>
      <c r="B519" s="4">
        <v>2019</v>
      </c>
      <c r="C519" s="5">
        <v>43524</v>
      </c>
      <c r="D519" s="4" t="s">
        <v>13</v>
      </c>
      <c r="E519" s="4" t="s">
        <v>20</v>
      </c>
      <c r="F519" s="4" t="s">
        <v>21</v>
      </c>
      <c r="G519" s="4"/>
      <c r="H519" s="4">
        <v>25</v>
      </c>
      <c r="I519" s="4">
        <v>5.5359999999999996</v>
      </c>
      <c r="J519" s="85">
        <v>5.7010072104129605</v>
      </c>
      <c r="K519" s="85">
        <v>11.23700721041296</v>
      </c>
      <c r="L519" s="4">
        <v>64.073999999999998</v>
      </c>
    </row>
    <row r="520" spans="1:12" x14ac:dyDescent="0.35">
      <c r="A520" s="4" t="s">
        <v>176</v>
      </c>
      <c r="B520" s="4">
        <v>2019</v>
      </c>
      <c r="C520" s="5">
        <v>43524</v>
      </c>
      <c r="D520" s="4" t="s">
        <v>13</v>
      </c>
      <c r="E520" s="4" t="s">
        <v>50</v>
      </c>
      <c r="F520" s="4" t="s">
        <v>51</v>
      </c>
      <c r="G520" s="4"/>
      <c r="H520" s="4">
        <v>26</v>
      </c>
      <c r="I520" s="4">
        <v>5.5289999999999999</v>
      </c>
      <c r="J520" s="85">
        <v>5.7080072104129602</v>
      </c>
      <c r="K520" s="85">
        <v>11.23700721041296</v>
      </c>
      <c r="L520" s="4">
        <v>64.073999999999998</v>
      </c>
    </row>
    <row r="521" spans="1:12" x14ac:dyDescent="0.35">
      <c r="A521" s="4" t="s">
        <v>176</v>
      </c>
      <c r="B521" s="4">
        <v>2019</v>
      </c>
      <c r="C521" s="5">
        <v>43524</v>
      </c>
      <c r="D521" s="4" t="s">
        <v>13</v>
      </c>
      <c r="E521" s="4" t="s">
        <v>99</v>
      </c>
      <c r="F521" s="4" t="s">
        <v>67</v>
      </c>
      <c r="G521" s="4"/>
      <c r="H521" s="4">
        <v>27</v>
      </c>
      <c r="I521" s="4">
        <v>5.577</v>
      </c>
      <c r="J521" s="85">
        <v>5.6610595617156783</v>
      </c>
      <c r="K521" s="85">
        <v>11.238059561715678</v>
      </c>
      <c r="L521" s="4">
        <v>64.067999999999998</v>
      </c>
    </row>
    <row r="522" spans="1:12" x14ac:dyDescent="0.35">
      <c r="A522" s="4" t="s">
        <v>176</v>
      </c>
      <c r="B522" s="4">
        <v>2019</v>
      </c>
      <c r="C522" s="5">
        <v>43524</v>
      </c>
      <c r="D522" s="4" t="s">
        <v>13</v>
      </c>
      <c r="E522" s="4" t="s">
        <v>166</v>
      </c>
      <c r="F522" s="4" t="s">
        <v>121</v>
      </c>
      <c r="G522" s="4"/>
      <c r="H522" s="4">
        <v>28</v>
      </c>
      <c r="I522" s="4">
        <v>5.4969999999999999</v>
      </c>
      <c r="J522" s="85">
        <v>5.7619719933071671</v>
      </c>
      <c r="K522" s="85">
        <v>11.258971993307167</v>
      </c>
      <c r="L522" s="4">
        <v>63.948999999999998</v>
      </c>
    </row>
    <row r="523" spans="1:12" x14ac:dyDescent="0.35">
      <c r="A523" s="4" t="s">
        <v>176</v>
      </c>
      <c r="B523" s="4">
        <v>2019</v>
      </c>
      <c r="C523" s="5">
        <v>43524</v>
      </c>
      <c r="D523" s="4" t="s">
        <v>13</v>
      </c>
      <c r="E523" s="4" t="s">
        <v>149</v>
      </c>
      <c r="F523" s="4" t="s">
        <v>56</v>
      </c>
      <c r="G523" s="4"/>
      <c r="H523" s="4">
        <v>29</v>
      </c>
      <c r="I523" s="4">
        <v>5.5620000000000003</v>
      </c>
      <c r="J523" s="85">
        <v>5.776939809127847</v>
      </c>
      <c r="K523" s="85">
        <v>11.338939809127847</v>
      </c>
      <c r="L523" s="4">
        <v>63.497999999999998</v>
      </c>
    </row>
    <row r="524" spans="1:12" x14ac:dyDescent="0.35">
      <c r="A524" s="4" t="s">
        <v>176</v>
      </c>
      <c r="B524" s="4">
        <v>2019</v>
      </c>
      <c r="C524" s="5">
        <v>43524</v>
      </c>
      <c r="D524" s="4" t="s">
        <v>13</v>
      </c>
      <c r="E524" s="4" t="s">
        <v>150</v>
      </c>
      <c r="F524" s="4" t="s">
        <v>31</v>
      </c>
      <c r="G524" s="4"/>
      <c r="H524" s="4">
        <v>30</v>
      </c>
      <c r="I524" s="4">
        <v>5.57</v>
      </c>
      <c r="J524" s="85">
        <v>5.7719763393771366</v>
      </c>
      <c r="K524" s="85">
        <v>11.341976339377137</v>
      </c>
      <c r="L524" s="4">
        <v>63.481000000000002</v>
      </c>
    </row>
    <row r="525" spans="1:12" x14ac:dyDescent="0.35">
      <c r="A525" s="4" t="s">
        <v>176</v>
      </c>
      <c r="B525" s="4">
        <v>2019</v>
      </c>
      <c r="C525" s="5">
        <v>43524</v>
      </c>
      <c r="D525" s="4" t="s">
        <v>13</v>
      </c>
      <c r="E525" s="4" t="s">
        <v>100</v>
      </c>
      <c r="F525" s="4" t="s">
        <v>47</v>
      </c>
      <c r="G525" s="4"/>
      <c r="H525" s="4">
        <v>31</v>
      </c>
      <c r="I525" s="4">
        <v>5.5590000000000002</v>
      </c>
      <c r="J525" s="85">
        <v>5.7899486460073772</v>
      </c>
      <c r="K525" s="85">
        <v>11.348948646007377</v>
      </c>
      <c r="L525" s="4">
        <v>63.442</v>
      </c>
    </row>
    <row r="526" spans="1:12" x14ac:dyDescent="0.35">
      <c r="A526" s="4" t="s">
        <v>176</v>
      </c>
      <c r="B526" s="4">
        <v>2019</v>
      </c>
      <c r="C526" s="5">
        <v>43524</v>
      </c>
      <c r="D526" s="4" t="s">
        <v>13</v>
      </c>
      <c r="E526" s="4" t="s">
        <v>171</v>
      </c>
      <c r="F526" s="4" t="s">
        <v>65</v>
      </c>
      <c r="G526" s="4"/>
      <c r="H526" s="4">
        <v>32</v>
      </c>
      <c r="I526" s="4">
        <v>5.7329999999999997</v>
      </c>
      <c r="J526" s="85">
        <v>5.9659470947614723</v>
      </c>
      <c r="K526" s="85">
        <v>11.698947094761472</v>
      </c>
      <c r="L526" s="4">
        <v>61.543999999999997</v>
      </c>
    </row>
    <row r="527" spans="1:12" x14ac:dyDescent="0.35">
      <c r="A527" s="4" t="s">
        <v>176</v>
      </c>
      <c r="B527" s="4">
        <v>2019</v>
      </c>
      <c r="C527" s="5">
        <v>43524</v>
      </c>
      <c r="D527" s="4" t="s">
        <v>13</v>
      </c>
      <c r="E527" s="4" t="s">
        <v>144</v>
      </c>
      <c r="F527" s="4" t="s">
        <v>145</v>
      </c>
      <c r="G527" s="4"/>
      <c r="H527" s="4">
        <v>33</v>
      </c>
      <c r="I527" s="4">
        <v>5.7309999999999999</v>
      </c>
      <c r="J527" s="85">
        <v>5.9789827603031593</v>
      </c>
      <c r="K527" s="85">
        <v>11.709982760303159</v>
      </c>
      <c r="L527" s="4">
        <v>61.485999999999997</v>
      </c>
    </row>
    <row r="528" spans="1:12" x14ac:dyDescent="0.35">
      <c r="A528" s="1" t="s">
        <v>130</v>
      </c>
      <c r="B528" s="1">
        <v>2019</v>
      </c>
      <c r="C528" s="2">
        <v>43491</v>
      </c>
      <c r="D528" s="1" t="s">
        <v>72</v>
      </c>
      <c r="E528" s="1" t="s">
        <v>80</v>
      </c>
      <c r="F528" s="1" t="s">
        <v>65</v>
      </c>
      <c r="G528" s="1"/>
      <c r="H528" s="1">
        <v>1</v>
      </c>
      <c r="I528" s="1">
        <v>5.274</v>
      </c>
      <c r="J528" s="52">
        <v>5.4549741908565297</v>
      </c>
      <c r="K528" s="52">
        <v>10.72897419085653</v>
      </c>
      <c r="L528" s="1">
        <v>67.108000000000004</v>
      </c>
    </row>
    <row r="529" spans="1:12" x14ac:dyDescent="0.35">
      <c r="A529" s="1" t="s">
        <v>130</v>
      </c>
      <c r="B529" s="1">
        <v>2019</v>
      </c>
      <c r="C529" s="2">
        <v>43491</v>
      </c>
      <c r="D529" s="1" t="s">
        <v>72</v>
      </c>
      <c r="E529" s="1" t="s">
        <v>30</v>
      </c>
      <c r="F529" s="1" t="s">
        <v>31</v>
      </c>
      <c r="G529" s="1"/>
      <c r="H529" s="1">
        <v>2</v>
      </c>
      <c r="I529" s="1">
        <v>5.3470000000000004</v>
      </c>
      <c r="J529" s="52">
        <v>5.4839765930561404</v>
      </c>
      <c r="K529" s="52">
        <v>10.830976593056141</v>
      </c>
      <c r="L529" s="1">
        <v>66.475999999999999</v>
      </c>
    </row>
    <row r="530" spans="1:12" x14ac:dyDescent="0.35">
      <c r="A530" s="1" t="s">
        <v>130</v>
      </c>
      <c r="B530" s="1">
        <v>2019</v>
      </c>
      <c r="C530" s="2">
        <v>43491</v>
      </c>
      <c r="D530" s="1" t="s">
        <v>72</v>
      </c>
      <c r="E530" s="1" t="s">
        <v>137</v>
      </c>
      <c r="F530" s="1" t="s">
        <v>38</v>
      </c>
      <c r="G530" s="1"/>
      <c r="H530" s="1">
        <v>3</v>
      </c>
      <c r="I530" s="1">
        <v>5.3630000000000004</v>
      </c>
      <c r="J530" s="52">
        <v>5.4960733590733577</v>
      </c>
      <c r="K530" s="52">
        <v>10.859073359073358</v>
      </c>
      <c r="L530" s="1">
        <v>66.304000000000002</v>
      </c>
    </row>
    <row r="531" spans="1:12" x14ac:dyDescent="0.35">
      <c r="A531" s="1" t="s">
        <v>130</v>
      </c>
      <c r="B531" s="1">
        <v>2019</v>
      </c>
      <c r="C531" s="2">
        <v>43491</v>
      </c>
      <c r="D531" s="1" t="s">
        <v>72</v>
      </c>
      <c r="E531" s="1" t="s">
        <v>14</v>
      </c>
      <c r="F531" s="1" t="s">
        <v>15</v>
      </c>
      <c r="G531" s="1"/>
      <c r="H531" s="1">
        <v>4</v>
      </c>
      <c r="I531" s="1">
        <v>5.359</v>
      </c>
      <c r="J531" s="52">
        <v>5.5910707192067282</v>
      </c>
      <c r="K531" s="52">
        <v>10.950070719206728</v>
      </c>
      <c r="L531" s="1">
        <v>65.753</v>
      </c>
    </row>
    <row r="532" spans="1:12" x14ac:dyDescent="0.35">
      <c r="A532" s="1" t="s">
        <v>130</v>
      </c>
      <c r="B532" s="1">
        <v>2019</v>
      </c>
      <c r="C532" s="2">
        <v>43491</v>
      </c>
      <c r="D532" s="1" t="s">
        <v>72</v>
      </c>
      <c r="E532" s="1" t="s">
        <v>111</v>
      </c>
      <c r="F532" s="1" t="s">
        <v>163</v>
      </c>
      <c r="G532" s="1"/>
      <c r="H532" s="1">
        <v>5</v>
      </c>
      <c r="I532" s="1">
        <v>5.391</v>
      </c>
      <c r="J532" s="52">
        <v>5.5889615701345043</v>
      </c>
      <c r="K532" s="52">
        <v>10.979961570134504</v>
      </c>
      <c r="L532" s="1">
        <v>65.573999999999998</v>
      </c>
    </row>
    <row r="533" spans="1:12" x14ac:dyDescent="0.35">
      <c r="A533" s="1" t="s">
        <v>130</v>
      </c>
      <c r="B533" s="1">
        <v>2019</v>
      </c>
      <c r="C533" s="2">
        <v>43491</v>
      </c>
      <c r="D533" s="1" t="s">
        <v>72</v>
      </c>
      <c r="E533" s="1" t="s">
        <v>178</v>
      </c>
      <c r="F533" s="1" t="s">
        <v>159</v>
      </c>
      <c r="G533" s="1"/>
      <c r="H533" s="1">
        <v>6</v>
      </c>
      <c r="I533" s="1">
        <v>5.41</v>
      </c>
      <c r="J533" s="52">
        <v>5.5870674486803527</v>
      </c>
      <c r="K533" s="52">
        <v>10.997067448680353</v>
      </c>
      <c r="L533" s="1">
        <v>65.471999999999994</v>
      </c>
    </row>
    <row r="534" spans="1:12" x14ac:dyDescent="0.35">
      <c r="A534" s="1" t="s">
        <v>130</v>
      </c>
      <c r="B534" s="1">
        <v>2019</v>
      </c>
      <c r="C534" s="2">
        <v>43491</v>
      </c>
      <c r="D534" s="1" t="s">
        <v>72</v>
      </c>
      <c r="E534" s="1" t="s">
        <v>136</v>
      </c>
      <c r="F534" s="1" t="s">
        <v>25</v>
      </c>
      <c r="G534" s="1"/>
      <c r="H534" s="1">
        <v>7</v>
      </c>
      <c r="I534" s="1">
        <v>5.43</v>
      </c>
      <c r="J534" s="52">
        <v>5.5749675200611399</v>
      </c>
      <c r="K534" s="52">
        <v>11.00496752006114</v>
      </c>
      <c r="L534" s="1">
        <v>65.424999999999997</v>
      </c>
    </row>
    <row r="535" spans="1:12" x14ac:dyDescent="0.35">
      <c r="A535" s="1" t="s">
        <v>130</v>
      </c>
      <c r="B535" s="1">
        <v>2019</v>
      </c>
      <c r="C535" s="2">
        <v>43491</v>
      </c>
      <c r="D535" s="1" t="s">
        <v>72</v>
      </c>
      <c r="E535" s="1" t="s">
        <v>164</v>
      </c>
      <c r="F535" s="1" t="s">
        <v>36</v>
      </c>
      <c r="G535" s="1"/>
      <c r="H535" s="1">
        <v>8</v>
      </c>
      <c r="I535" s="1">
        <v>5.399</v>
      </c>
      <c r="J535" s="52">
        <v>5.6229827322270536</v>
      </c>
      <c r="K535" s="52">
        <v>11.021982732227054</v>
      </c>
      <c r="L535" s="1">
        <v>65.323999999999998</v>
      </c>
    </row>
    <row r="536" spans="1:12" x14ac:dyDescent="0.35">
      <c r="A536" s="1" t="s">
        <v>130</v>
      </c>
      <c r="B536" s="1">
        <v>2019</v>
      </c>
      <c r="C536" s="2">
        <v>43491</v>
      </c>
      <c r="D536" s="1" t="s">
        <v>72</v>
      </c>
      <c r="E536" s="1" t="s">
        <v>132</v>
      </c>
      <c r="F536" s="1" t="s">
        <v>179</v>
      </c>
      <c r="G536" s="1"/>
      <c r="H536" s="1">
        <v>9</v>
      </c>
      <c r="I536" s="1">
        <v>5.4240000000000004</v>
      </c>
      <c r="J536" s="52">
        <v>5.6309831872130678</v>
      </c>
      <c r="K536" s="52">
        <v>11.054983187213068</v>
      </c>
      <c r="L536" s="1">
        <v>65.129000000000005</v>
      </c>
    </row>
    <row r="537" spans="1:12" x14ac:dyDescent="0.35">
      <c r="A537" s="1" t="s">
        <v>130</v>
      </c>
      <c r="B537" s="1">
        <v>2019</v>
      </c>
      <c r="C537" s="2">
        <v>43491</v>
      </c>
      <c r="D537" s="1" t="s">
        <v>72</v>
      </c>
      <c r="E537" s="1" t="s">
        <v>33</v>
      </c>
      <c r="F537" s="1" t="s">
        <v>27</v>
      </c>
      <c r="G537" s="1"/>
      <c r="H537" s="1">
        <v>10</v>
      </c>
      <c r="I537" s="1">
        <v>5.4850000000000003</v>
      </c>
      <c r="J537" s="52">
        <v>5.5960145284412706</v>
      </c>
      <c r="K537" s="52">
        <v>11.081014528441271</v>
      </c>
      <c r="L537" s="1">
        <v>64.975999999999999</v>
      </c>
    </row>
    <row r="538" spans="1:12" x14ac:dyDescent="0.35">
      <c r="A538" s="1" t="s">
        <v>130</v>
      </c>
      <c r="B538" s="1">
        <v>2019</v>
      </c>
      <c r="C538" s="2">
        <v>43491</v>
      </c>
      <c r="D538" s="1" t="s">
        <v>72</v>
      </c>
      <c r="E538" s="1" t="s">
        <v>83</v>
      </c>
      <c r="F538" s="1" t="s">
        <v>67</v>
      </c>
      <c r="G538" s="1"/>
      <c r="H538" s="1">
        <v>11</v>
      </c>
      <c r="I538" s="1">
        <v>5.4740000000000002</v>
      </c>
      <c r="J538" s="52">
        <v>5.6350538789113127</v>
      </c>
      <c r="K538" s="52">
        <v>11.109053878911313</v>
      </c>
      <c r="L538" s="1">
        <v>64.811999999999998</v>
      </c>
    </row>
    <row r="539" spans="1:12" x14ac:dyDescent="0.35">
      <c r="A539" s="1" t="s">
        <v>130</v>
      </c>
      <c r="B539" s="1">
        <v>2019</v>
      </c>
      <c r="C539" s="2">
        <v>43491</v>
      </c>
      <c r="D539" s="1" t="s">
        <v>72</v>
      </c>
      <c r="E539" s="1" t="s">
        <v>122</v>
      </c>
      <c r="F539" s="1" t="s">
        <v>123</v>
      </c>
      <c r="G539" s="1"/>
      <c r="H539" s="1">
        <v>12</v>
      </c>
      <c r="I539" s="1">
        <v>5.4790000000000001</v>
      </c>
      <c r="J539" s="52">
        <v>5.637944075595219</v>
      </c>
      <c r="K539" s="52">
        <v>11.116944075595219</v>
      </c>
      <c r="L539" s="1">
        <v>64.766000000000005</v>
      </c>
    </row>
    <row r="540" spans="1:12" x14ac:dyDescent="0.35">
      <c r="A540" s="1" t="s">
        <v>130</v>
      </c>
      <c r="B540" s="1">
        <v>2019</v>
      </c>
      <c r="C540" s="2">
        <v>43491</v>
      </c>
      <c r="D540" s="1" t="s">
        <v>72</v>
      </c>
      <c r="E540" s="1" t="s">
        <v>147</v>
      </c>
      <c r="F540" s="1" t="s">
        <v>148</v>
      </c>
      <c r="G540" s="1"/>
      <c r="H540" s="1">
        <v>13</v>
      </c>
      <c r="I540" s="1">
        <v>5.5010000000000003</v>
      </c>
      <c r="J540" s="52">
        <v>5.6169740580605305</v>
      </c>
      <c r="K540" s="52">
        <v>11.117974058060531</v>
      </c>
      <c r="L540" s="1">
        <v>64.760000000000005</v>
      </c>
    </row>
    <row r="541" spans="1:12" x14ac:dyDescent="0.35">
      <c r="A541" s="1" t="s">
        <v>130</v>
      </c>
      <c r="B541" s="1">
        <v>2019</v>
      </c>
      <c r="C541" s="2">
        <v>43491</v>
      </c>
      <c r="D541" s="1" t="s">
        <v>72</v>
      </c>
      <c r="E541" s="1" t="s">
        <v>124</v>
      </c>
      <c r="F541" s="1" t="s">
        <v>123</v>
      </c>
      <c r="G541" s="1"/>
      <c r="H541" s="1">
        <v>14</v>
      </c>
      <c r="I541" s="1">
        <v>5.4619999999999997</v>
      </c>
      <c r="J541" s="52">
        <v>5.666972424879436</v>
      </c>
      <c r="K541" s="52">
        <v>11.128972424879436</v>
      </c>
      <c r="L541" s="1">
        <v>64.695999999999998</v>
      </c>
    </row>
    <row r="542" spans="1:12" x14ac:dyDescent="0.35">
      <c r="A542" s="1" t="s">
        <v>130</v>
      </c>
      <c r="B542" s="1">
        <v>2019</v>
      </c>
      <c r="C542" s="2">
        <v>43491</v>
      </c>
      <c r="D542" s="1" t="s">
        <v>72</v>
      </c>
      <c r="E542" s="1" t="s">
        <v>101</v>
      </c>
      <c r="F542" s="1" t="s">
        <v>47</v>
      </c>
      <c r="G542" s="1"/>
      <c r="H542" s="1">
        <v>15</v>
      </c>
      <c r="I542" s="1">
        <v>5.4740000000000002</v>
      </c>
      <c r="J542" s="52">
        <v>5.670993266566569</v>
      </c>
      <c r="K542" s="52">
        <v>11.144993266566569</v>
      </c>
      <c r="L542" s="1">
        <v>64.602999999999994</v>
      </c>
    </row>
    <row r="543" spans="1:12" x14ac:dyDescent="0.35">
      <c r="A543" s="1" t="s">
        <v>130</v>
      </c>
      <c r="B543" s="1">
        <v>2019</v>
      </c>
      <c r="C543" s="2">
        <v>43491</v>
      </c>
      <c r="D543" s="1" t="s">
        <v>72</v>
      </c>
      <c r="E543" s="1" t="s">
        <v>97</v>
      </c>
      <c r="F543" s="1" t="s">
        <v>153</v>
      </c>
      <c r="G543" s="1"/>
      <c r="H543" s="1">
        <v>16</v>
      </c>
      <c r="I543" s="1">
        <v>5.5140000000000002</v>
      </c>
      <c r="J543" s="52">
        <v>5.6330638324224749</v>
      </c>
      <c r="K543" s="52">
        <v>11.147063832422475</v>
      </c>
      <c r="L543" s="1">
        <v>64.590999999999994</v>
      </c>
    </row>
    <row r="544" spans="1:12" x14ac:dyDescent="0.35">
      <c r="A544" s="1" t="s">
        <v>130</v>
      </c>
      <c r="B544" s="1">
        <v>2019</v>
      </c>
      <c r="C544" s="2">
        <v>43491</v>
      </c>
      <c r="D544" s="1" t="s">
        <v>72</v>
      </c>
      <c r="E544" s="1" t="s">
        <v>99</v>
      </c>
      <c r="F544" s="1" t="s">
        <v>67</v>
      </c>
      <c r="G544" s="1"/>
      <c r="H544" s="1">
        <v>17</v>
      </c>
      <c r="I544" s="1">
        <v>5.5410000000000004</v>
      </c>
      <c r="J544" s="52">
        <v>5.6830443973311713</v>
      </c>
      <c r="K544" s="52">
        <v>11.224044397331172</v>
      </c>
      <c r="L544" s="1">
        <v>64.147999999999996</v>
      </c>
    </row>
    <row r="545" spans="1:12" x14ac:dyDescent="0.35">
      <c r="A545" s="1" t="s">
        <v>130</v>
      </c>
      <c r="B545" s="1">
        <v>2019</v>
      </c>
      <c r="C545" s="2">
        <v>43491</v>
      </c>
      <c r="D545" s="1" t="s">
        <v>72</v>
      </c>
      <c r="E545" s="1" t="s">
        <v>149</v>
      </c>
      <c r="F545" s="1" t="s">
        <v>56</v>
      </c>
      <c r="G545" s="1"/>
      <c r="H545" s="1">
        <v>18</v>
      </c>
      <c r="I545" s="1">
        <v>5.5410000000000004</v>
      </c>
      <c r="J545" s="52">
        <v>5.7359589800617101</v>
      </c>
      <c r="K545" s="52">
        <v>11.27695898006171</v>
      </c>
      <c r="L545" s="1">
        <v>63.847000000000001</v>
      </c>
    </row>
    <row r="546" spans="1:12" x14ac:dyDescent="0.35">
      <c r="A546" s="1" t="s">
        <v>130</v>
      </c>
      <c r="B546" s="1">
        <v>2019</v>
      </c>
      <c r="C546" s="2">
        <v>43491</v>
      </c>
      <c r="D546" s="1" t="s">
        <v>72</v>
      </c>
      <c r="E546" s="1" t="s">
        <v>142</v>
      </c>
      <c r="F546" s="1" t="s">
        <v>61</v>
      </c>
      <c r="G546" s="1"/>
      <c r="H546" s="1">
        <v>19</v>
      </c>
      <c r="I546" s="1">
        <v>5.5650000000000004</v>
      </c>
      <c r="J546" s="52">
        <v>5.7140788752251899</v>
      </c>
      <c r="K546" s="52">
        <v>11.27907887522519</v>
      </c>
      <c r="L546" s="1">
        <v>63.835000000000001</v>
      </c>
    </row>
    <row r="547" spans="1:12" x14ac:dyDescent="0.35">
      <c r="A547" s="1" t="s">
        <v>130</v>
      </c>
      <c r="B547" s="1">
        <v>2019</v>
      </c>
      <c r="C547" s="2">
        <v>43491</v>
      </c>
      <c r="D547" s="1" t="s">
        <v>72</v>
      </c>
      <c r="E547" s="1" t="s">
        <v>52</v>
      </c>
      <c r="F547" s="1" t="s">
        <v>53</v>
      </c>
      <c r="G547" s="1"/>
      <c r="H547" s="1">
        <v>20</v>
      </c>
      <c r="I547" s="1">
        <v>5.5460000000000003</v>
      </c>
      <c r="J547" s="52">
        <v>5.7520165704243036</v>
      </c>
      <c r="K547" s="52">
        <v>11.298016570424304</v>
      </c>
      <c r="L547" s="1">
        <v>63.728000000000002</v>
      </c>
    </row>
    <row r="548" spans="1:12" x14ac:dyDescent="0.35">
      <c r="A548" s="1" t="s">
        <v>130</v>
      </c>
      <c r="B548" s="1">
        <v>2019</v>
      </c>
      <c r="C548" s="2">
        <v>43491</v>
      </c>
      <c r="D548" s="1" t="s">
        <v>72</v>
      </c>
      <c r="E548" s="1" t="s">
        <v>140</v>
      </c>
      <c r="F548" s="1" t="s">
        <v>29</v>
      </c>
      <c r="G548" s="1"/>
      <c r="H548" s="1">
        <v>21</v>
      </c>
      <c r="I548" s="1">
        <v>5.5650000000000004</v>
      </c>
      <c r="J548" s="52">
        <v>5.7450848256361917</v>
      </c>
      <c r="K548" s="52">
        <v>11.310084825636192</v>
      </c>
      <c r="L548" s="1">
        <v>63.66</v>
      </c>
    </row>
    <row r="549" spans="1:12" x14ac:dyDescent="0.35">
      <c r="A549" s="1" t="s">
        <v>130</v>
      </c>
      <c r="B549" s="1">
        <v>2019</v>
      </c>
      <c r="C549" s="2">
        <v>43491</v>
      </c>
      <c r="D549" s="1" t="s">
        <v>72</v>
      </c>
      <c r="E549" s="1" t="s">
        <v>150</v>
      </c>
      <c r="F549" s="1" t="s">
        <v>31</v>
      </c>
      <c r="G549" s="1"/>
      <c r="H549" s="1">
        <v>22</v>
      </c>
      <c r="I549" s="1">
        <v>5.5430000000000001</v>
      </c>
      <c r="J549" s="52">
        <v>5.7809596112107196</v>
      </c>
      <c r="K549" s="52">
        <v>11.32395961121072</v>
      </c>
      <c r="L549" s="1">
        <v>63.582000000000001</v>
      </c>
    </row>
    <row r="550" spans="1:12" x14ac:dyDescent="0.35">
      <c r="A550" s="1" t="s">
        <v>130</v>
      </c>
      <c r="B550" s="1">
        <v>2019</v>
      </c>
      <c r="C550" s="2">
        <v>43491</v>
      </c>
      <c r="D550" s="1" t="s">
        <v>72</v>
      </c>
      <c r="E550" s="1" t="s">
        <v>50</v>
      </c>
      <c r="F550" s="1" t="s">
        <v>51</v>
      </c>
      <c r="G550" s="1"/>
      <c r="H550" s="1">
        <v>23</v>
      </c>
      <c r="I550" s="1">
        <v>5.601</v>
      </c>
      <c r="J550" s="52">
        <v>5.7470542815263128</v>
      </c>
      <c r="K550" s="52">
        <v>11.348054281526313</v>
      </c>
      <c r="L550" s="1">
        <v>63.447000000000003</v>
      </c>
    </row>
    <row r="551" spans="1:12" x14ac:dyDescent="0.35">
      <c r="A551" s="1" t="s">
        <v>130</v>
      </c>
      <c r="B551" s="1">
        <v>2019</v>
      </c>
      <c r="C551" s="2">
        <v>43491</v>
      </c>
      <c r="D551" s="1" t="s">
        <v>72</v>
      </c>
      <c r="E551" s="1" t="s">
        <v>39</v>
      </c>
      <c r="F551" s="1" t="s">
        <v>40</v>
      </c>
      <c r="G551" s="1"/>
      <c r="H551" s="1">
        <v>24</v>
      </c>
      <c r="I551" s="1">
        <v>5.569</v>
      </c>
      <c r="J551" s="52">
        <v>5.7819167441787149</v>
      </c>
      <c r="K551" s="52">
        <v>11.350916744178715</v>
      </c>
      <c r="L551" s="1">
        <v>63.430999999999997</v>
      </c>
    </row>
    <row r="552" spans="1:12" x14ac:dyDescent="0.35">
      <c r="A552" s="1" t="s">
        <v>130</v>
      </c>
      <c r="B552" s="1">
        <v>2019</v>
      </c>
      <c r="C552" s="2">
        <v>43491</v>
      </c>
      <c r="D552" s="1" t="s">
        <v>72</v>
      </c>
      <c r="E552" s="1" t="s">
        <v>180</v>
      </c>
      <c r="F552" s="1" t="s">
        <v>27</v>
      </c>
      <c r="G552" s="1"/>
      <c r="H552" s="1">
        <v>25</v>
      </c>
      <c r="I552" s="1">
        <v>5.5830000000000002</v>
      </c>
      <c r="J552" s="52">
        <v>5.8050804757686958</v>
      </c>
      <c r="K552" s="52">
        <v>11.388080475768696</v>
      </c>
      <c r="L552" s="1">
        <v>63.223999999999997</v>
      </c>
    </row>
    <row r="553" spans="1:12" x14ac:dyDescent="0.35">
      <c r="A553" s="1" t="s">
        <v>130</v>
      </c>
      <c r="B553" s="1">
        <v>2019</v>
      </c>
      <c r="C553" s="2">
        <v>43491</v>
      </c>
      <c r="D553" s="1" t="s">
        <v>72</v>
      </c>
      <c r="E553" s="1" t="s">
        <v>181</v>
      </c>
      <c r="F553" s="1" t="s">
        <v>182</v>
      </c>
      <c r="G553" s="1"/>
      <c r="H553" s="1">
        <v>26</v>
      </c>
      <c r="I553" s="1">
        <v>5.6109999999999998</v>
      </c>
      <c r="J553" s="52">
        <v>5.8219268292682935</v>
      </c>
      <c r="K553" s="52">
        <v>11.432926829268293</v>
      </c>
      <c r="L553" s="1">
        <v>62.975999999999999</v>
      </c>
    </row>
    <row r="554" spans="1:12" x14ac:dyDescent="0.35">
      <c r="A554" s="1" t="s">
        <v>130</v>
      </c>
      <c r="B554" s="1">
        <v>2019</v>
      </c>
      <c r="C554" s="2">
        <v>43491</v>
      </c>
      <c r="D554" s="1" t="s">
        <v>72</v>
      </c>
      <c r="E554" s="1" t="s">
        <v>100</v>
      </c>
      <c r="F554" s="1" t="s">
        <v>47</v>
      </c>
      <c r="G554" s="1"/>
      <c r="H554" s="1">
        <v>27</v>
      </c>
      <c r="I554" s="1">
        <v>5.6269999999999998</v>
      </c>
      <c r="J554" s="52">
        <v>5.8170117619009778</v>
      </c>
      <c r="K554" s="52">
        <v>11.444011761900978</v>
      </c>
      <c r="L554" s="1">
        <v>62.914999999999999</v>
      </c>
    </row>
    <row r="555" spans="1:12" x14ac:dyDescent="0.35">
      <c r="A555" s="1" t="s">
        <v>130</v>
      </c>
      <c r="B555" s="1">
        <v>2019</v>
      </c>
      <c r="C555" s="2">
        <v>43491</v>
      </c>
      <c r="D555" s="1" t="s">
        <v>72</v>
      </c>
      <c r="E555" s="1" t="s">
        <v>60</v>
      </c>
      <c r="F555" s="1" t="s">
        <v>61</v>
      </c>
      <c r="G555" s="1"/>
      <c r="H555" s="1">
        <v>28</v>
      </c>
      <c r="I555" s="1">
        <v>5.6210000000000004</v>
      </c>
      <c r="J555" s="52">
        <v>5.8659176770899801</v>
      </c>
      <c r="K555" s="52">
        <v>11.486917677089981</v>
      </c>
      <c r="L555" s="1">
        <v>62.68</v>
      </c>
    </row>
    <row r="556" spans="1:12" x14ac:dyDescent="0.35">
      <c r="A556" s="1" t="s">
        <v>130</v>
      </c>
      <c r="B556" s="1">
        <v>2019</v>
      </c>
      <c r="C556" s="2">
        <v>43491</v>
      </c>
      <c r="D556" s="1" t="s">
        <v>72</v>
      </c>
      <c r="E556" s="1" t="s">
        <v>169</v>
      </c>
      <c r="F556" s="1" t="s">
        <v>49</v>
      </c>
      <c r="G556" s="1"/>
      <c r="H556" s="1">
        <v>29</v>
      </c>
      <c r="I556" s="1">
        <v>5.6369999999999996</v>
      </c>
      <c r="J556" s="52">
        <v>5.8949932730039238</v>
      </c>
      <c r="K556" s="52">
        <v>11.531993273003923</v>
      </c>
      <c r="L556" s="1">
        <v>62.435000000000002</v>
      </c>
    </row>
    <row r="557" spans="1:12" x14ac:dyDescent="0.35">
      <c r="A557" s="1" t="s">
        <v>130</v>
      </c>
      <c r="B557" s="1">
        <v>2019</v>
      </c>
      <c r="C557" s="2">
        <v>43491</v>
      </c>
      <c r="D557" s="1" t="s">
        <v>72</v>
      </c>
      <c r="E557" s="1" t="s">
        <v>183</v>
      </c>
      <c r="F557" s="1" t="s">
        <v>36</v>
      </c>
      <c r="G557" s="1"/>
      <c r="H557" s="1">
        <v>30</v>
      </c>
      <c r="I557" s="1">
        <v>5.6749999999999998</v>
      </c>
      <c r="J557" s="52">
        <v>5.9070799485240899</v>
      </c>
      <c r="K557" s="52">
        <v>11.58207994852409</v>
      </c>
      <c r="L557" s="1">
        <v>62.164999999999999</v>
      </c>
    </row>
    <row r="558" spans="1:12" x14ac:dyDescent="0.35">
      <c r="A558" s="1" t="s">
        <v>130</v>
      </c>
      <c r="B558" s="1">
        <v>2019</v>
      </c>
      <c r="C558" s="2">
        <v>43491</v>
      </c>
      <c r="D558" s="1" t="s">
        <v>72</v>
      </c>
      <c r="E558" s="1" t="s">
        <v>184</v>
      </c>
      <c r="F558" s="1" t="s">
        <v>65</v>
      </c>
      <c r="G558" s="1"/>
      <c r="H558" s="1">
        <v>31</v>
      </c>
      <c r="I558" s="1">
        <v>5.742</v>
      </c>
      <c r="J558" s="52">
        <v>6.0219369975818564</v>
      </c>
      <c r="K558" s="52">
        <v>11.763936997581856</v>
      </c>
      <c r="L558" s="1">
        <v>61.204000000000001</v>
      </c>
    </row>
    <row r="559" spans="1:12" x14ac:dyDescent="0.35">
      <c r="A559" s="4" t="s">
        <v>162</v>
      </c>
      <c r="B559" s="4">
        <v>2019</v>
      </c>
      <c r="C559" s="5">
        <v>43484</v>
      </c>
      <c r="D559" s="4" t="s">
        <v>72</v>
      </c>
      <c r="E559" s="4" t="s">
        <v>80</v>
      </c>
      <c r="F559" s="4" t="s">
        <v>65</v>
      </c>
      <c r="G559" s="4"/>
      <c r="H559" s="4">
        <v>1</v>
      </c>
      <c r="I559" s="4">
        <v>5.2370000000000001</v>
      </c>
      <c r="J559" s="85">
        <v>5.4099500924214414</v>
      </c>
      <c r="K559" s="85">
        <v>10.646950092421442</v>
      </c>
      <c r="L559" s="4">
        <v>67.625</v>
      </c>
    </row>
    <row r="560" spans="1:12" x14ac:dyDescent="0.35">
      <c r="A560" s="4" t="s">
        <v>162</v>
      </c>
      <c r="B560" s="4">
        <v>2019</v>
      </c>
      <c r="C560" s="5">
        <v>43484</v>
      </c>
      <c r="D560" s="4" t="s">
        <v>72</v>
      </c>
      <c r="E560" s="4" t="s">
        <v>139</v>
      </c>
      <c r="F560" s="4" t="s">
        <v>36</v>
      </c>
      <c r="G560" s="4"/>
      <c r="H560" s="4">
        <v>2</v>
      </c>
      <c r="I560" s="4">
        <v>5.2679999999999998</v>
      </c>
      <c r="J560" s="85">
        <v>5.4089481723140809</v>
      </c>
      <c r="K560" s="85">
        <v>10.676948172314081</v>
      </c>
      <c r="L560" s="4">
        <v>67.435000000000002</v>
      </c>
    </row>
    <row r="561" spans="1:12" x14ac:dyDescent="0.35">
      <c r="A561" s="4" t="s">
        <v>162</v>
      </c>
      <c r="B561" s="4">
        <v>2019</v>
      </c>
      <c r="C561" s="5">
        <v>43484</v>
      </c>
      <c r="D561" s="4" t="s">
        <v>72</v>
      </c>
      <c r="E561" s="4" t="s">
        <v>30</v>
      </c>
      <c r="F561" s="4" t="s">
        <v>31</v>
      </c>
      <c r="G561" s="4"/>
      <c r="H561" s="4">
        <v>3</v>
      </c>
      <c r="I561" s="4">
        <v>5.31</v>
      </c>
      <c r="J561" s="85">
        <v>5.4820139097068177</v>
      </c>
      <c r="K561" s="85">
        <v>10.792013909706817</v>
      </c>
      <c r="L561" s="4">
        <v>66.715999999999994</v>
      </c>
    </row>
    <row r="562" spans="1:12" x14ac:dyDescent="0.35">
      <c r="A562" s="4" t="s">
        <v>162</v>
      </c>
      <c r="B562" s="4">
        <v>2019</v>
      </c>
      <c r="C562" s="5">
        <v>43484</v>
      </c>
      <c r="D562" s="4" t="s">
        <v>72</v>
      </c>
      <c r="E562" s="4" t="s">
        <v>16</v>
      </c>
      <c r="F562" s="4" t="s">
        <v>17</v>
      </c>
      <c r="G562" s="4"/>
      <c r="H562" s="4">
        <v>4</v>
      </c>
      <c r="I562" s="4">
        <v>5.3319999999999999</v>
      </c>
      <c r="J562" s="85">
        <v>5.5009321136254217</v>
      </c>
      <c r="K562" s="85">
        <v>10.832932113625422</v>
      </c>
      <c r="L562" s="4">
        <v>66.463999999999999</v>
      </c>
    </row>
    <row r="563" spans="1:12" x14ac:dyDescent="0.35">
      <c r="A563" s="4" t="s">
        <v>162</v>
      </c>
      <c r="B563" s="4">
        <v>2019</v>
      </c>
      <c r="C563" s="5">
        <v>43484</v>
      </c>
      <c r="D563" s="4" t="s">
        <v>72</v>
      </c>
      <c r="E563" s="79" t="s">
        <v>138</v>
      </c>
      <c r="F563" s="79" t="s">
        <v>29</v>
      </c>
      <c r="G563" s="79"/>
      <c r="H563" s="79">
        <v>5</v>
      </c>
      <c r="I563" s="79">
        <v>5.3559999999999999</v>
      </c>
      <c r="J563" s="104">
        <v>5.4970169879863136</v>
      </c>
      <c r="K563" s="104">
        <v>10.853016987986313</v>
      </c>
      <c r="L563" s="79">
        <v>66.340999999999994</v>
      </c>
    </row>
    <row r="564" spans="1:12" x14ac:dyDescent="0.35">
      <c r="A564" s="4" t="s">
        <v>162</v>
      </c>
      <c r="B564" s="4">
        <v>2019</v>
      </c>
      <c r="C564" s="5">
        <v>43484</v>
      </c>
      <c r="D564" s="4" t="s">
        <v>72</v>
      </c>
      <c r="E564" s="79" t="s">
        <v>26</v>
      </c>
      <c r="F564" s="79" t="s">
        <v>27</v>
      </c>
      <c r="G564" s="79"/>
      <c r="H564" s="79">
        <v>6</v>
      </c>
      <c r="I564" s="79">
        <v>5.3520000000000003</v>
      </c>
      <c r="J564" s="104">
        <v>5.5519693477306102</v>
      </c>
      <c r="K564" s="104">
        <v>10.903969347730611</v>
      </c>
      <c r="L564" s="79">
        <v>66.031000000000006</v>
      </c>
    </row>
    <row r="565" spans="1:12" x14ac:dyDescent="0.35">
      <c r="A565" s="4" t="s">
        <v>162</v>
      </c>
      <c r="B565" s="4">
        <v>2019</v>
      </c>
      <c r="C565" s="5">
        <v>43484</v>
      </c>
      <c r="D565" s="4" t="s">
        <v>72</v>
      </c>
      <c r="E565" s="79" t="s">
        <v>83</v>
      </c>
      <c r="F565" s="79" t="s">
        <v>67</v>
      </c>
      <c r="G565" s="79"/>
      <c r="H565" s="79">
        <v>7</v>
      </c>
      <c r="I565" s="79">
        <v>5.43</v>
      </c>
      <c r="J565" s="104">
        <v>5.5539816933638448</v>
      </c>
      <c r="K565" s="104">
        <v>10.983981693363845</v>
      </c>
      <c r="L565" s="79">
        <v>65.55</v>
      </c>
    </row>
    <row r="566" spans="1:12" x14ac:dyDescent="0.35">
      <c r="A566" s="4" t="s">
        <v>162</v>
      </c>
      <c r="B566" s="4">
        <v>2019</v>
      </c>
      <c r="C566" s="5">
        <v>43484</v>
      </c>
      <c r="D566" s="4" t="s">
        <v>72</v>
      </c>
      <c r="E566" s="79" t="s">
        <v>140</v>
      </c>
      <c r="F566" s="79" t="s">
        <v>165</v>
      </c>
      <c r="G566" s="79"/>
      <c r="H566" s="79">
        <v>8</v>
      </c>
      <c r="I566" s="79">
        <v>5.3970000000000002</v>
      </c>
      <c r="J566" s="104">
        <v>5.5879871841816193</v>
      </c>
      <c r="K566" s="104">
        <v>10.98498718418162</v>
      </c>
      <c r="L566" s="79">
        <v>65.543999999999997</v>
      </c>
    </row>
    <row r="567" spans="1:12" x14ac:dyDescent="0.35">
      <c r="A567" s="4" t="s">
        <v>162</v>
      </c>
      <c r="B567" s="4">
        <v>2019</v>
      </c>
      <c r="C567" s="5">
        <v>43484</v>
      </c>
      <c r="D567" s="4" t="s">
        <v>72</v>
      </c>
      <c r="E567" s="79" t="s">
        <v>124</v>
      </c>
      <c r="F567" s="79" t="s">
        <v>123</v>
      </c>
      <c r="G567" s="79"/>
      <c r="H567" s="79">
        <v>9</v>
      </c>
      <c r="I567" s="79">
        <v>5.3949999999999996</v>
      </c>
      <c r="J567" s="104">
        <v>5.5980377427629175</v>
      </c>
      <c r="K567" s="104">
        <v>10.993037742762917</v>
      </c>
      <c r="L567" s="79">
        <v>65.495999999999995</v>
      </c>
    </row>
    <row r="568" spans="1:12" x14ac:dyDescent="0.35">
      <c r="A568" s="4" t="s">
        <v>162</v>
      </c>
      <c r="B568" s="4">
        <v>2019</v>
      </c>
      <c r="C568" s="5">
        <v>43484</v>
      </c>
      <c r="D568" s="4" t="s">
        <v>72</v>
      </c>
      <c r="E568" s="79" t="s">
        <v>142</v>
      </c>
      <c r="F568" s="79" t="s">
        <v>61</v>
      </c>
      <c r="G568" s="79"/>
      <c r="H568" s="79">
        <v>10</v>
      </c>
      <c r="I568" s="79">
        <v>5.4450000000000003</v>
      </c>
      <c r="J568" s="104">
        <v>5.5800206719137595</v>
      </c>
      <c r="K568" s="104">
        <v>11.02502067191376</v>
      </c>
      <c r="L568" s="79">
        <v>65.305999999999997</v>
      </c>
    </row>
    <row r="569" spans="1:12" x14ac:dyDescent="0.35">
      <c r="A569" s="4" t="s">
        <v>162</v>
      </c>
      <c r="B569" s="4">
        <v>2019</v>
      </c>
      <c r="C569" s="5">
        <v>43484</v>
      </c>
      <c r="D569" s="4" t="s">
        <v>72</v>
      </c>
      <c r="E569" s="79" t="s">
        <v>136</v>
      </c>
      <c r="F569" s="79" t="s">
        <v>25</v>
      </c>
      <c r="G569" s="79"/>
      <c r="H569" s="79">
        <v>11</v>
      </c>
      <c r="I569" s="79">
        <v>5.4349999999999996</v>
      </c>
      <c r="J569" s="104">
        <v>5.5940738641585748</v>
      </c>
      <c r="K569" s="104">
        <v>11.029073864158574</v>
      </c>
      <c r="L569" s="79">
        <v>65.281999999999996</v>
      </c>
    </row>
    <row r="570" spans="1:12" x14ac:dyDescent="0.35">
      <c r="A570" s="4" t="s">
        <v>162</v>
      </c>
      <c r="B570" s="4">
        <v>2019</v>
      </c>
      <c r="C570" s="5">
        <v>43484</v>
      </c>
      <c r="D570" s="4" t="s">
        <v>72</v>
      </c>
      <c r="E570" s="79" t="s">
        <v>101</v>
      </c>
      <c r="F570" s="79" t="s">
        <v>47</v>
      </c>
      <c r="G570" s="79"/>
      <c r="H570" s="79">
        <v>12</v>
      </c>
      <c r="I570" s="79">
        <v>5.4580000000000002</v>
      </c>
      <c r="J570" s="104">
        <v>5.63701648842728</v>
      </c>
      <c r="K570" s="104">
        <v>11.09501648842728</v>
      </c>
      <c r="L570" s="79">
        <v>64.894000000000005</v>
      </c>
    </row>
    <row r="571" spans="1:12" x14ac:dyDescent="0.35">
      <c r="A571" s="4" t="s">
        <v>162</v>
      </c>
      <c r="B571" s="4">
        <v>2019</v>
      </c>
      <c r="C571" s="5">
        <v>43484</v>
      </c>
      <c r="D571" s="4" t="s">
        <v>72</v>
      </c>
      <c r="E571" s="79" t="s">
        <v>132</v>
      </c>
      <c r="F571" s="79" t="s">
        <v>65</v>
      </c>
      <c r="G571" s="79"/>
      <c r="H571" s="79">
        <v>13</v>
      </c>
      <c r="I571" s="79">
        <v>5.4539999999999997</v>
      </c>
      <c r="J571" s="104">
        <v>5.6560823997777989</v>
      </c>
      <c r="K571" s="104">
        <v>11.110082399777799</v>
      </c>
      <c r="L571" s="79">
        <v>64.805999999999997</v>
      </c>
    </row>
    <row r="572" spans="1:12" x14ac:dyDescent="0.35">
      <c r="A572" s="4" t="s">
        <v>162</v>
      </c>
      <c r="B572" s="4">
        <v>2019</v>
      </c>
      <c r="C572" s="5">
        <v>43484</v>
      </c>
      <c r="D572" s="4" t="s">
        <v>72</v>
      </c>
      <c r="E572" s="79" t="s">
        <v>99</v>
      </c>
      <c r="F572" s="79" t="s">
        <v>67</v>
      </c>
      <c r="G572" s="79"/>
      <c r="H572" s="79">
        <v>14</v>
      </c>
      <c r="I572" s="79">
        <v>5.5430000000000001</v>
      </c>
      <c r="J572" s="104">
        <v>5.6719532710280367</v>
      </c>
      <c r="K572" s="104">
        <v>11.214953271028037</v>
      </c>
      <c r="L572" s="79">
        <v>64.2</v>
      </c>
    </row>
    <row r="573" spans="1:12" x14ac:dyDescent="0.35">
      <c r="A573" s="4" t="s">
        <v>162</v>
      </c>
      <c r="B573" s="4">
        <v>2019</v>
      </c>
      <c r="C573" s="5">
        <v>43484</v>
      </c>
      <c r="D573" s="4" t="s">
        <v>72</v>
      </c>
      <c r="E573" s="79" t="s">
        <v>150</v>
      </c>
      <c r="F573" s="79" t="s">
        <v>31</v>
      </c>
      <c r="G573" s="79"/>
      <c r="H573" s="79">
        <v>15</v>
      </c>
      <c r="I573" s="79">
        <v>5.5039999999999996</v>
      </c>
      <c r="J573" s="104">
        <v>5.7270476071629126</v>
      </c>
      <c r="K573" s="104">
        <v>11.231047607162912</v>
      </c>
      <c r="L573" s="79">
        <v>64.108000000000004</v>
      </c>
    </row>
    <row r="574" spans="1:12" x14ac:dyDescent="0.35">
      <c r="A574" s="4" t="s">
        <v>162</v>
      </c>
      <c r="B574" s="4">
        <v>2019</v>
      </c>
      <c r="C574" s="5">
        <v>43484</v>
      </c>
      <c r="D574" s="4" t="s">
        <v>72</v>
      </c>
      <c r="E574" s="79" t="s">
        <v>149</v>
      </c>
      <c r="F574" s="79" t="s">
        <v>56</v>
      </c>
      <c r="G574" s="79"/>
      <c r="H574" s="79">
        <v>16</v>
      </c>
      <c r="I574" s="79">
        <v>5.53</v>
      </c>
      <c r="J574" s="104">
        <v>5.7809732149870383</v>
      </c>
      <c r="K574" s="104">
        <v>11.310973214987039</v>
      </c>
      <c r="L574" s="79">
        <v>63.655000000000001</v>
      </c>
    </row>
    <row r="575" spans="1:12" x14ac:dyDescent="0.35">
      <c r="A575" s="4" t="s">
        <v>162</v>
      </c>
      <c r="B575" s="4">
        <v>2019</v>
      </c>
      <c r="C575" s="5">
        <v>43484</v>
      </c>
      <c r="D575" s="4" t="s">
        <v>72</v>
      </c>
      <c r="E575" s="79" t="s">
        <v>52</v>
      </c>
      <c r="F575" s="79" t="s">
        <v>53</v>
      </c>
      <c r="G575" s="79"/>
      <c r="H575" s="79">
        <v>17</v>
      </c>
      <c r="I575" s="79">
        <v>5.5709999999999997</v>
      </c>
      <c r="J575" s="104">
        <v>5.7499327190679104</v>
      </c>
      <c r="K575" s="104">
        <v>11.32093271906791</v>
      </c>
      <c r="L575" s="79">
        <v>63.598999999999997</v>
      </c>
    </row>
    <row r="576" spans="1:12" x14ac:dyDescent="0.35">
      <c r="A576" s="4" t="s">
        <v>162</v>
      </c>
      <c r="B576" s="4">
        <v>2019</v>
      </c>
      <c r="C576" s="5">
        <v>43484</v>
      </c>
      <c r="D576" s="4" t="s">
        <v>72</v>
      </c>
      <c r="E576" s="79" t="s">
        <v>50</v>
      </c>
      <c r="F576" s="79" t="s">
        <v>51</v>
      </c>
      <c r="G576" s="79"/>
      <c r="H576" s="79">
        <v>18</v>
      </c>
      <c r="I576" s="79">
        <v>5.609</v>
      </c>
      <c r="J576" s="104">
        <v>5.7240500070831573</v>
      </c>
      <c r="K576" s="104">
        <v>11.333050007083157</v>
      </c>
      <c r="L576" s="79">
        <v>63.530999999999999</v>
      </c>
    </row>
    <row r="577" spans="1:12" x14ac:dyDescent="0.35">
      <c r="A577" s="4" t="s">
        <v>162</v>
      </c>
      <c r="B577" s="4">
        <v>2019</v>
      </c>
      <c r="C577" s="5">
        <v>43484</v>
      </c>
      <c r="D577" s="4" t="s">
        <v>72</v>
      </c>
      <c r="E577" s="79" t="s">
        <v>180</v>
      </c>
      <c r="F577" s="79" t="s">
        <v>27</v>
      </c>
      <c r="G577" s="79"/>
      <c r="H577" s="79">
        <v>19</v>
      </c>
      <c r="I577" s="79">
        <v>5.5810000000000004</v>
      </c>
      <c r="J577" s="104">
        <v>5.7609763393771365</v>
      </c>
      <c r="K577" s="104">
        <v>11.341976339377137</v>
      </c>
      <c r="L577" s="79">
        <v>63.481000000000002</v>
      </c>
    </row>
    <row r="578" spans="1:12" x14ac:dyDescent="0.35">
      <c r="A578" s="4" t="s">
        <v>162</v>
      </c>
      <c r="B578" s="4">
        <v>2019</v>
      </c>
      <c r="C578" s="5">
        <v>43484</v>
      </c>
      <c r="D578" s="4" t="s">
        <v>72</v>
      </c>
      <c r="E578" s="79" t="s">
        <v>100</v>
      </c>
      <c r="F578" s="79" t="s">
        <v>47</v>
      </c>
      <c r="G578" s="79"/>
      <c r="H578" s="79">
        <v>20</v>
      </c>
      <c r="I578" s="79">
        <v>5.5819999999999999</v>
      </c>
      <c r="J578" s="104">
        <v>5.7859424024251611</v>
      </c>
      <c r="K578" s="104">
        <v>11.367942402425161</v>
      </c>
      <c r="L578" s="79">
        <v>63.335999999999999</v>
      </c>
    </row>
    <row r="579" spans="1:12" x14ac:dyDescent="0.35">
      <c r="A579" s="4" t="s">
        <v>162</v>
      </c>
      <c r="B579" s="4">
        <v>2019</v>
      </c>
      <c r="C579" s="5">
        <v>43484</v>
      </c>
      <c r="D579" s="4" t="s">
        <v>72</v>
      </c>
      <c r="E579" s="79" t="s">
        <v>181</v>
      </c>
      <c r="F579" s="79" t="s">
        <v>182</v>
      </c>
      <c r="G579" s="79"/>
      <c r="H579" s="79">
        <v>21</v>
      </c>
      <c r="I579" s="79">
        <v>5.601</v>
      </c>
      <c r="J579" s="104">
        <v>5.787080475768696</v>
      </c>
      <c r="K579" s="104">
        <v>11.388080475768696</v>
      </c>
      <c r="L579" s="79">
        <v>63.223999999999997</v>
      </c>
    </row>
    <row r="580" spans="1:12" x14ac:dyDescent="0.35">
      <c r="A580" s="4" t="s">
        <v>162</v>
      </c>
      <c r="B580" s="4">
        <v>2019</v>
      </c>
      <c r="C580" s="5">
        <v>43484</v>
      </c>
      <c r="D580" s="4" t="s">
        <v>72</v>
      </c>
      <c r="E580" s="79" t="s">
        <v>60</v>
      </c>
      <c r="F580" s="79" t="s">
        <v>61</v>
      </c>
      <c r="G580" s="79"/>
      <c r="H580" s="79">
        <v>22</v>
      </c>
      <c r="I580" s="79">
        <v>5.61</v>
      </c>
      <c r="J580" s="104">
        <v>5.8329204875955556</v>
      </c>
      <c r="K580" s="104">
        <v>11.442920487595556</v>
      </c>
      <c r="L580" s="79">
        <v>62.920999999999999</v>
      </c>
    </row>
    <row r="581" spans="1:12" x14ac:dyDescent="0.35">
      <c r="A581" s="1" t="s">
        <v>185</v>
      </c>
      <c r="B581" s="1">
        <v>2018</v>
      </c>
      <c r="C581" s="2">
        <v>43449</v>
      </c>
      <c r="D581" s="1" t="s">
        <v>72</v>
      </c>
      <c r="E581" s="71" t="s">
        <v>135</v>
      </c>
      <c r="F581" s="71" t="s">
        <v>36</v>
      </c>
      <c r="G581" s="71"/>
      <c r="H581" s="71">
        <v>1</v>
      </c>
      <c r="I581" s="71">
        <v>5.2670000000000003</v>
      </c>
      <c r="J581" s="103">
        <v>5.3279350324469883</v>
      </c>
      <c r="K581" s="103">
        <v>10.594935032446989</v>
      </c>
      <c r="L581" s="71">
        <v>67.956999999999994</v>
      </c>
    </row>
    <row r="582" spans="1:12" x14ac:dyDescent="0.35">
      <c r="A582" s="1" t="s">
        <v>185</v>
      </c>
      <c r="B582" s="1">
        <v>2018</v>
      </c>
      <c r="C582" s="2">
        <v>43449</v>
      </c>
      <c r="D582" s="1" t="s">
        <v>72</v>
      </c>
      <c r="E582" s="71" t="s">
        <v>73</v>
      </c>
      <c r="F582" s="71" t="s">
        <v>19</v>
      </c>
      <c r="G582" s="71"/>
      <c r="H582" s="71">
        <v>2</v>
      </c>
      <c r="I582" s="71">
        <v>5.319</v>
      </c>
      <c r="J582" s="103">
        <v>5.4410801028185434</v>
      </c>
      <c r="K582" s="103">
        <v>10.760080102818543</v>
      </c>
      <c r="L582" s="71">
        <v>66.914000000000001</v>
      </c>
    </row>
    <row r="583" spans="1:12" x14ac:dyDescent="0.35">
      <c r="A583" s="1" t="s">
        <v>185</v>
      </c>
      <c r="B583" s="1">
        <v>2018</v>
      </c>
      <c r="C583" s="2">
        <v>43449</v>
      </c>
      <c r="D583" s="1" t="s">
        <v>72</v>
      </c>
      <c r="E583" s="71" t="s">
        <v>23</v>
      </c>
      <c r="F583" s="71" t="s">
        <v>15</v>
      </c>
      <c r="G583" s="71"/>
      <c r="H583" s="71">
        <v>3</v>
      </c>
      <c r="I583" s="71">
        <v>5.3719999999999999</v>
      </c>
      <c r="J583" s="103">
        <v>5.4080568947447212</v>
      </c>
      <c r="K583" s="103">
        <v>10.780056894744721</v>
      </c>
      <c r="L583" s="71">
        <v>66.790000000000006</v>
      </c>
    </row>
    <row r="584" spans="1:12" x14ac:dyDescent="0.35">
      <c r="A584" s="1" t="s">
        <v>185</v>
      </c>
      <c r="B584" s="1">
        <v>2018</v>
      </c>
      <c r="C584" s="2">
        <v>43449</v>
      </c>
      <c r="D584" s="1" t="s">
        <v>72</v>
      </c>
      <c r="E584" s="71" t="s">
        <v>113</v>
      </c>
      <c r="F584" s="71" t="s">
        <v>163</v>
      </c>
      <c r="G584" s="71"/>
      <c r="H584" s="71">
        <v>4</v>
      </c>
      <c r="I584" s="71">
        <v>5.3449999999999998</v>
      </c>
      <c r="J584" s="103">
        <v>5.4690582757584858</v>
      </c>
      <c r="K584" s="103">
        <v>10.814058275758486</v>
      </c>
      <c r="L584" s="71">
        <v>66.58</v>
      </c>
    </row>
    <row r="585" spans="1:12" x14ac:dyDescent="0.35">
      <c r="A585" s="1" t="s">
        <v>185</v>
      </c>
      <c r="B585" s="1">
        <v>2018</v>
      </c>
      <c r="C585" s="2">
        <v>43449</v>
      </c>
      <c r="D585" s="1" t="s">
        <v>72</v>
      </c>
      <c r="E585" s="71" t="s">
        <v>30</v>
      </c>
      <c r="F585" s="71" t="s">
        <v>31</v>
      </c>
      <c r="G585" s="71"/>
      <c r="H585" s="71">
        <v>5</v>
      </c>
      <c r="I585" s="71">
        <v>5.335</v>
      </c>
      <c r="J585" s="103">
        <v>5.4839331329827194</v>
      </c>
      <c r="K585" s="103">
        <v>10.818933132982719</v>
      </c>
      <c r="L585" s="71">
        <v>66.55</v>
      </c>
    </row>
    <row r="586" spans="1:12" x14ac:dyDescent="0.35">
      <c r="A586" s="1" t="s">
        <v>185</v>
      </c>
      <c r="B586" s="1">
        <v>2018</v>
      </c>
      <c r="C586" s="2">
        <v>43449</v>
      </c>
      <c r="D586" s="1" t="s">
        <v>72</v>
      </c>
      <c r="E586" s="71" t="s">
        <v>22</v>
      </c>
      <c r="F586" s="71" t="s">
        <v>15</v>
      </c>
      <c r="G586" s="71"/>
      <c r="H586" s="71">
        <v>6</v>
      </c>
      <c r="I586" s="71">
        <v>5.38</v>
      </c>
      <c r="J586" s="103">
        <v>5.492027180067951</v>
      </c>
      <c r="K586" s="103">
        <v>10.872027180067951</v>
      </c>
      <c r="L586" s="71">
        <v>66.224999999999994</v>
      </c>
    </row>
    <row r="587" spans="1:12" x14ac:dyDescent="0.35">
      <c r="A587" s="1" t="s">
        <v>185</v>
      </c>
      <c r="B587" s="1">
        <v>2018</v>
      </c>
      <c r="C587" s="2">
        <v>43449</v>
      </c>
      <c r="D587" s="1" t="s">
        <v>72</v>
      </c>
      <c r="E587" s="71" t="s">
        <v>137</v>
      </c>
      <c r="F587" s="71" t="s">
        <v>38</v>
      </c>
      <c r="G587" s="71"/>
      <c r="H587" s="71">
        <v>7</v>
      </c>
      <c r="I587" s="71">
        <v>5.3890000000000002</v>
      </c>
      <c r="J587" s="103">
        <v>5.4969993952222547</v>
      </c>
      <c r="K587" s="103">
        <v>10.885999395222255</v>
      </c>
      <c r="L587" s="71">
        <v>66.14</v>
      </c>
    </row>
    <row r="588" spans="1:12" x14ac:dyDescent="0.35">
      <c r="A588" s="1" t="s">
        <v>185</v>
      </c>
      <c r="B588" s="1">
        <v>2018</v>
      </c>
      <c r="C588" s="2">
        <v>43449</v>
      </c>
      <c r="D588" s="1" t="s">
        <v>72</v>
      </c>
      <c r="E588" s="71" t="s">
        <v>136</v>
      </c>
      <c r="F588" s="71" t="s">
        <v>25</v>
      </c>
      <c r="G588" s="71"/>
      <c r="H588" s="71">
        <v>8</v>
      </c>
      <c r="I588" s="71">
        <v>5.38</v>
      </c>
      <c r="J588" s="103">
        <v>5.5239693477306107</v>
      </c>
      <c r="K588" s="103">
        <v>10.903969347730611</v>
      </c>
      <c r="L588" s="71">
        <v>66.031000000000006</v>
      </c>
    </row>
    <row r="589" spans="1:12" x14ac:dyDescent="0.35">
      <c r="A589" s="1" t="s">
        <v>185</v>
      </c>
      <c r="B589" s="1">
        <v>2018</v>
      </c>
      <c r="C589" s="2">
        <v>43449</v>
      </c>
      <c r="D589" s="1" t="s">
        <v>72</v>
      </c>
      <c r="E589" s="71" t="s">
        <v>16</v>
      </c>
      <c r="F589" s="71" t="s">
        <v>17</v>
      </c>
      <c r="G589" s="71"/>
      <c r="H589" s="71">
        <v>9</v>
      </c>
      <c r="I589" s="71">
        <v>5.4020000000000001</v>
      </c>
      <c r="J589" s="103">
        <v>5.5029602423324482</v>
      </c>
      <c r="K589" s="103">
        <v>10.904960242332448</v>
      </c>
      <c r="L589" s="71">
        <v>66.025000000000006</v>
      </c>
    </row>
    <row r="590" spans="1:12" x14ac:dyDescent="0.35">
      <c r="A590" s="1" t="s">
        <v>185</v>
      </c>
      <c r="B590" s="1">
        <v>2018</v>
      </c>
      <c r="C590" s="2">
        <v>43449</v>
      </c>
      <c r="D590" s="1" t="s">
        <v>72</v>
      </c>
      <c r="E590" s="71" t="s">
        <v>26</v>
      </c>
      <c r="F590" s="71" t="s">
        <v>27</v>
      </c>
      <c r="G590" s="71"/>
      <c r="H590" s="71">
        <v>10</v>
      </c>
      <c r="I590" s="71">
        <v>5.367</v>
      </c>
      <c r="J590" s="103">
        <v>5.5659446064139955</v>
      </c>
      <c r="K590" s="103">
        <v>10.932944606413995</v>
      </c>
      <c r="L590" s="71">
        <v>65.855999999999995</v>
      </c>
    </row>
    <row r="591" spans="1:12" x14ac:dyDescent="0.35">
      <c r="A591" s="1" t="s">
        <v>185</v>
      </c>
      <c r="B591" s="1">
        <v>2018</v>
      </c>
      <c r="C591" s="2">
        <v>43449</v>
      </c>
      <c r="D591" s="1" t="s">
        <v>72</v>
      </c>
      <c r="E591" s="71" t="s">
        <v>20</v>
      </c>
      <c r="F591" s="71" t="s">
        <v>21</v>
      </c>
      <c r="G591" s="71"/>
      <c r="H591" s="71">
        <v>11</v>
      </c>
      <c r="I591" s="71">
        <v>5.44</v>
      </c>
      <c r="J591" s="103">
        <v>5.4979272627837039</v>
      </c>
      <c r="K591" s="103">
        <v>10.937927262783704</v>
      </c>
      <c r="L591" s="71">
        <v>65.825999999999993</v>
      </c>
    </row>
    <row r="592" spans="1:12" x14ac:dyDescent="0.35">
      <c r="A592" s="1" t="s">
        <v>185</v>
      </c>
      <c r="B592" s="1">
        <v>2018</v>
      </c>
      <c r="C592" s="2">
        <v>43449</v>
      </c>
      <c r="D592" s="1" t="s">
        <v>72</v>
      </c>
      <c r="E592" s="71" t="s">
        <v>177</v>
      </c>
      <c r="F592" s="71" t="s">
        <v>19</v>
      </c>
      <c r="G592" s="71"/>
      <c r="H592" s="71">
        <v>12</v>
      </c>
      <c r="I592" s="71">
        <v>5.4020000000000001</v>
      </c>
      <c r="J592" s="103">
        <v>5.5510691412489548</v>
      </c>
      <c r="K592" s="103">
        <v>10.953069141248955</v>
      </c>
      <c r="L592" s="71">
        <v>65.734999999999999</v>
      </c>
    </row>
    <row r="593" spans="1:12" x14ac:dyDescent="0.35">
      <c r="A593" s="1" t="s">
        <v>185</v>
      </c>
      <c r="B593" s="1">
        <v>2018</v>
      </c>
      <c r="C593" s="2">
        <v>43449</v>
      </c>
      <c r="D593" s="1" t="s">
        <v>72</v>
      </c>
      <c r="E593" s="71" t="s">
        <v>122</v>
      </c>
      <c r="F593" s="71" t="s">
        <v>123</v>
      </c>
      <c r="G593" s="71"/>
      <c r="H593" s="71">
        <v>13</v>
      </c>
      <c r="I593" s="71">
        <v>5.4109999999999996</v>
      </c>
      <c r="J593" s="103">
        <v>5.5719763866007703</v>
      </c>
      <c r="K593" s="103">
        <v>10.98297638660077</v>
      </c>
      <c r="L593" s="71">
        <v>65.555999999999997</v>
      </c>
    </row>
    <row r="594" spans="1:12" x14ac:dyDescent="0.35">
      <c r="A594" s="1" t="s">
        <v>185</v>
      </c>
      <c r="B594" s="1">
        <v>2018</v>
      </c>
      <c r="C594" s="2">
        <v>43449</v>
      </c>
      <c r="D594" s="1" t="s">
        <v>72</v>
      </c>
      <c r="E594" s="71" t="s">
        <v>178</v>
      </c>
      <c r="F594" s="71" t="s">
        <v>159</v>
      </c>
      <c r="G594" s="71"/>
      <c r="H594" s="71">
        <v>14</v>
      </c>
      <c r="I594" s="71"/>
      <c r="J594" s="103"/>
      <c r="K594" s="103">
        <v>10.99605974525795</v>
      </c>
      <c r="L594" s="71">
        <v>65.477999999999994</v>
      </c>
    </row>
    <row r="595" spans="1:12" x14ac:dyDescent="0.35">
      <c r="A595" s="1" t="s">
        <v>185</v>
      </c>
      <c r="B595" s="1">
        <v>2018</v>
      </c>
      <c r="C595" s="2">
        <v>43449</v>
      </c>
      <c r="D595" s="1" t="s">
        <v>72</v>
      </c>
      <c r="E595" s="71" t="s">
        <v>142</v>
      </c>
      <c r="F595" s="71" t="s">
        <v>61</v>
      </c>
      <c r="G595" s="71"/>
      <c r="H595" s="71">
        <v>15</v>
      </c>
      <c r="I595" s="71">
        <v>5.4189999999999996</v>
      </c>
      <c r="J595" s="103">
        <v>5.5879863788543576</v>
      </c>
      <c r="K595" s="103">
        <v>11.006986378854357</v>
      </c>
      <c r="L595" s="71">
        <v>65.412999999999997</v>
      </c>
    </row>
    <row r="596" spans="1:12" x14ac:dyDescent="0.35">
      <c r="A596" s="1" t="s">
        <v>185</v>
      </c>
      <c r="B596" s="1">
        <v>2018</v>
      </c>
      <c r="C596" s="2">
        <v>43449</v>
      </c>
      <c r="D596" s="1" t="s">
        <v>72</v>
      </c>
      <c r="E596" s="71" t="s">
        <v>124</v>
      </c>
      <c r="F596" s="71" t="s">
        <v>123</v>
      </c>
      <c r="G596" s="71"/>
      <c r="H596" s="71">
        <v>16</v>
      </c>
      <c r="I596" s="71">
        <v>5.4340000000000002</v>
      </c>
      <c r="J596" s="103">
        <v>5.6089447852760737</v>
      </c>
      <c r="K596" s="103">
        <v>11.042944785276074</v>
      </c>
      <c r="L596" s="71">
        <v>65.2</v>
      </c>
    </row>
    <row r="597" spans="1:12" x14ac:dyDescent="0.35">
      <c r="A597" s="1" t="s">
        <v>185</v>
      </c>
      <c r="B597" s="1">
        <v>2018</v>
      </c>
      <c r="C597" s="2">
        <v>43449</v>
      </c>
      <c r="D597" s="1" t="s">
        <v>72</v>
      </c>
      <c r="E597" s="71" t="s">
        <v>101</v>
      </c>
      <c r="F597" s="71" t="s">
        <v>47</v>
      </c>
      <c r="G597" s="71"/>
      <c r="H597" s="71">
        <v>17</v>
      </c>
      <c r="I597" s="71">
        <v>5.4710000000000001</v>
      </c>
      <c r="J597" s="103">
        <v>5.620939857037218</v>
      </c>
      <c r="K597" s="103">
        <v>11.091939857037218</v>
      </c>
      <c r="L597" s="71">
        <v>64.912000000000006</v>
      </c>
    </row>
    <row r="598" spans="1:12" x14ac:dyDescent="0.35">
      <c r="A598" s="1" t="s">
        <v>185</v>
      </c>
      <c r="B598" s="1">
        <v>2018</v>
      </c>
      <c r="C598" s="2">
        <v>43449</v>
      </c>
      <c r="D598" s="1" t="s">
        <v>72</v>
      </c>
      <c r="E598" s="71" t="s">
        <v>132</v>
      </c>
      <c r="F598" s="71" t="s">
        <v>65</v>
      </c>
      <c r="G598" s="71"/>
      <c r="H598" s="71">
        <v>18</v>
      </c>
      <c r="I598" s="71">
        <v>5.4610000000000003</v>
      </c>
      <c r="J598" s="103">
        <v>5.6340164884272799</v>
      </c>
      <c r="K598" s="103">
        <v>11.09501648842728</v>
      </c>
      <c r="L598" s="71">
        <v>64.894000000000005</v>
      </c>
    </row>
    <row r="599" spans="1:12" x14ac:dyDescent="0.35">
      <c r="A599" s="1" t="s">
        <v>185</v>
      </c>
      <c r="B599" s="1">
        <v>2018</v>
      </c>
      <c r="C599" s="2">
        <v>43449</v>
      </c>
      <c r="D599" s="1" t="s">
        <v>72</v>
      </c>
      <c r="E599" s="71" t="s">
        <v>52</v>
      </c>
      <c r="F599" s="71" t="s">
        <v>53</v>
      </c>
      <c r="G599" s="71"/>
      <c r="H599" s="71">
        <v>19</v>
      </c>
      <c r="I599" s="71">
        <v>5.5179999999999998</v>
      </c>
      <c r="J599" s="103">
        <v>5.6309625270981725</v>
      </c>
      <c r="K599" s="103">
        <v>11.148962527098172</v>
      </c>
      <c r="L599" s="71">
        <v>64.58</v>
      </c>
    </row>
    <row r="600" spans="1:12" x14ac:dyDescent="0.35">
      <c r="A600" s="1" t="s">
        <v>185</v>
      </c>
      <c r="B600" s="1">
        <v>2018</v>
      </c>
      <c r="C600" s="2">
        <v>43449</v>
      </c>
      <c r="D600" s="1" t="s">
        <v>72</v>
      </c>
      <c r="E600" s="71" t="s">
        <v>150</v>
      </c>
      <c r="F600" s="71" t="s">
        <v>31</v>
      </c>
      <c r="G600" s="71"/>
      <c r="H600" s="71">
        <v>20</v>
      </c>
      <c r="I600" s="71">
        <v>5.5359999999999996</v>
      </c>
      <c r="J600" s="103">
        <v>5.7199797392364697</v>
      </c>
      <c r="K600" s="103">
        <v>11.255979739236469</v>
      </c>
      <c r="L600" s="71">
        <v>63.966000000000001</v>
      </c>
    </row>
    <row r="601" spans="1:12" x14ac:dyDescent="0.35">
      <c r="A601" s="1" t="s">
        <v>185</v>
      </c>
      <c r="B601" s="1">
        <v>2018</v>
      </c>
      <c r="C601" s="2">
        <v>43449</v>
      </c>
      <c r="D601" s="1" t="s">
        <v>72</v>
      </c>
      <c r="E601" s="71" t="s">
        <v>149</v>
      </c>
      <c r="F601" s="71" t="s">
        <v>56</v>
      </c>
      <c r="G601" s="71"/>
      <c r="H601" s="71">
        <v>21</v>
      </c>
      <c r="I601" s="71">
        <v>5.5389999999999997</v>
      </c>
      <c r="J601" s="103">
        <v>5.7310748207745039</v>
      </c>
      <c r="K601" s="103">
        <v>11.270074820774504</v>
      </c>
      <c r="L601" s="71">
        <v>63.886000000000003</v>
      </c>
    </row>
    <row r="602" spans="1:12" x14ac:dyDescent="0.35">
      <c r="A602" s="1" t="s">
        <v>185</v>
      </c>
      <c r="B602" s="1">
        <v>2018</v>
      </c>
      <c r="C602" s="2">
        <v>43449</v>
      </c>
      <c r="D602" s="1" t="s">
        <v>72</v>
      </c>
      <c r="E602" s="71" t="s">
        <v>180</v>
      </c>
      <c r="F602" s="71" t="s">
        <v>27</v>
      </c>
      <c r="G602" s="71"/>
      <c r="H602" s="71">
        <v>22</v>
      </c>
      <c r="I602" s="71">
        <v>5.58</v>
      </c>
      <c r="J602" s="103">
        <v>5.6960759255778992</v>
      </c>
      <c r="K602" s="103">
        <v>11.276075925577899</v>
      </c>
      <c r="L602" s="71">
        <v>63.851999999999997</v>
      </c>
    </row>
    <row r="603" spans="1:12" x14ac:dyDescent="0.35">
      <c r="A603" s="1" t="s">
        <v>185</v>
      </c>
      <c r="B603" s="1">
        <v>2018</v>
      </c>
      <c r="C603" s="2">
        <v>43449</v>
      </c>
      <c r="D603" s="1" t="s">
        <v>72</v>
      </c>
      <c r="E603" s="71" t="s">
        <v>50</v>
      </c>
      <c r="F603" s="71" t="s">
        <v>74</v>
      </c>
      <c r="G603" s="71"/>
      <c r="H603" s="71">
        <v>23</v>
      </c>
      <c r="I603" s="71">
        <v>5.5949999999999998</v>
      </c>
      <c r="J603" s="103">
        <v>5.7209507756141251</v>
      </c>
      <c r="K603" s="103">
        <v>11.315950775614125</v>
      </c>
      <c r="L603" s="71">
        <v>63.627000000000002</v>
      </c>
    </row>
    <row r="604" spans="1:12" x14ac:dyDescent="0.35">
      <c r="A604" s="1" t="s">
        <v>185</v>
      </c>
      <c r="B604" s="1">
        <v>2018</v>
      </c>
      <c r="C604" s="2">
        <v>43449</v>
      </c>
      <c r="D604" s="1" t="s">
        <v>72</v>
      </c>
      <c r="E604" s="71" t="s">
        <v>43</v>
      </c>
      <c r="F604" s="71" t="s">
        <v>44</v>
      </c>
      <c r="G604" s="71"/>
      <c r="H604" s="71">
        <v>24</v>
      </c>
      <c r="I604" s="71">
        <v>5.5430000000000001</v>
      </c>
      <c r="J604" s="103">
        <v>5.7729507756141247</v>
      </c>
      <c r="K604" s="103">
        <v>11.315950775614125</v>
      </c>
      <c r="L604" s="71">
        <v>63.627000000000002</v>
      </c>
    </row>
    <row r="605" spans="1:12" x14ac:dyDescent="0.35">
      <c r="A605" s="1" t="s">
        <v>185</v>
      </c>
      <c r="B605" s="1">
        <v>2018</v>
      </c>
      <c r="C605" s="2">
        <v>43449</v>
      </c>
      <c r="D605" s="1" t="s">
        <v>72</v>
      </c>
      <c r="E605" s="71" t="s">
        <v>141</v>
      </c>
      <c r="F605" s="71" t="s">
        <v>44</v>
      </c>
      <c r="G605" s="71"/>
      <c r="H605" s="71">
        <v>25</v>
      </c>
      <c r="I605" s="71">
        <v>5.5750000000000002</v>
      </c>
      <c r="J605" s="103">
        <v>5.7489596112107195</v>
      </c>
      <c r="K605" s="103">
        <v>11.32395961121072</v>
      </c>
      <c r="L605" s="71">
        <v>63.582000000000001</v>
      </c>
    </row>
    <row r="606" spans="1:12" x14ac:dyDescent="0.35">
      <c r="A606" s="43" t="s">
        <v>185</v>
      </c>
      <c r="B606" s="43">
        <v>2018</v>
      </c>
      <c r="C606" s="73">
        <v>43449</v>
      </c>
      <c r="D606" s="43" t="s">
        <v>72</v>
      </c>
      <c r="E606" s="71" t="s">
        <v>186</v>
      </c>
      <c r="F606" s="71" t="s">
        <v>25</v>
      </c>
      <c r="G606" s="71"/>
      <c r="H606" s="71">
        <v>26</v>
      </c>
      <c r="I606" s="71">
        <v>5.5910000000000002</v>
      </c>
      <c r="J606" s="103">
        <v>5.7370573954908037</v>
      </c>
      <c r="K606" s="103">
        <v>11.328057395490804</v>
      </c>
      <c r="L606" s="71">
        <v>63.558999999999997</v>
      </c>
    </row>
    <row r="607" spans="1:12" x14ac:dyDescent="0.35">
      <c r="A607" s="43" t="s">
        <v>185</v>
      </c>
      <c r="B607" s="43">
        <v>2018</v>
      </c>
      <c r="C607" s="73">
        <v>43449</v>
      </c>
      <c r="D607" s="43" t="s">
        <v>72</v>
      </c>
      <c r="E607" s="71" t="s">
        <v>169</v>
      </c>
      <c r="F607" s="71" t="s">
        <v>49</v>
      </c>
      <c r="G607" s="71"/>
      <c r="H607" s="71">
        <v>27</v>
      </c>
      <c r="I607" s="71">
        <v>5.6390000000000002</v>
      </c>
      <c r="J607" s="103">
        <v>5.7879390087130416</v>
      </c>
      <c r="K607" s="103">
        <v>11.426939008713042</v>
      </c>
      <c r="L607" s="71">
        <v>63.009</v>
      </c>
    </row>
    <row r="608" spans="1:12" x14ac:dyDescent="0.35">
      <c r="A608" s="43" t="s">
        <v>185</v>
      </c>
      <c r="B608" s="43">
        <v>2018</v>
      </c>
      <c r="C608" s="73">
        <v>43449</v>
      </c>
      <c r="D608" s="43" t="s">
        <v>72</v>
      </c>
      <c r="E608" s="71" t="s">
        <v>60</v>
      </c>
      <c r="F608" s="71" t="s">
        <v>61</v>
      </c>
      <c r="G608" s="71"/>
      <c r="H608" s="71">
        <v>28</v>
      </c>
      <c r="I608" s="71">
        <v>5.6</v>
      </c>
      <c r="J608" s="103">
        <v>5.8529316323608942</v>
      </c>
      <c r="K608" s="103">
        <v>11.452931632360894</v>
      </c>
      <c r="L608" s="71">
        <v>62.866</v>
      </c>
    </row>
    <row r="609" spans="1:12" x14ac:dyDescent="0.35">
      <c r="A609" s="43" t="s">
        <v>185</v>
      </c>
      <c r="B609" s="43">
        <v>2018</v>
      </c>
      <c r="C609" s="73">
        <v>43449</v>
      </c>
      <c r="D609" s="43" t="s">
        <v>72</v>
      </c>
      <c r="E609" s="71" t="s">
        <v>166</v>
      </c>
      <c r="F609" s="71" t="s">
        <v>121</v>
      </c>
      <c r="G609" s="71"/>
      <c r="H609" s="71">
        <v>29</v>
      </c>
      <c r="I609" s="71">
        <v>5.6589999999999998</v>
      </c>
      <c r="J609" s="103">
        <v>5.8750253748558245</v>
      </c>
      <c r="K609" s="103">
        <v>11.534025374855824</v>
      </c>
      <c r="L609" s="71">
        <v>62.423999999999999</v>
      </c>
    </row>
    <row r="610" spans="1:12" x14ac:dyDescent="0.35">
      <c r="A610" s="43" t="s">
        <v>185</v>
      </c>
      <c r="B610" s="43">
        <v>2018</v>
      </c>
      <c r="C610" s="73">
        <v>43449</v>
      </c>
      <c r="D610" s="43" t="s">
        <v>72</v>
      </c>
      <c r="E610" s="71" t="s">
        <v>187</v>
      </c>
      <c r="F610" s="71" t="s">
        <v>47</v>
      </c>
      <c r="G610" s="71"/>
      <c r="H610" s="71">
        <v>30</v>
      </c>
      <c r="I610" s="71"/>
      <c r="J610" s="103"/>
      <c r="K610" s="103">
        <v>11.754910123916344</v>
      </c>
      <c r="L610" s="71">
        <v>61.250999999999998</v>
      </c>
    </row>
    <row r="611" spans="1:12" x14ac:dyDescent="0.35">
      <c r="A611" s="43" t="s">
        <v>185</v>
      </c>
      <c r="B611" s="43">
        <v>2018</v>
      </c>
      <c r="C611" s="73">
        <v>43449</v>
      </c>
      <c r="D611" s="43" t="s">
        <v>72</v>
      </c>
      <c r="E611" s="71" t="s">
        <v>171</v>
      </c>
      <c r="F611" s="71" t="s">
        <v>65</v>
      </c>
      <c r="G611" s="71"/>
      <c r="H611" s="71">
        <v>31</v>
      </c>
      <c r="I611" s="71">
        <v>5.7830000000000004</v>
      </c>
      <c r="J611" s="103">
        <v>5.9799760329363325</v>
      </c>
      <c r="K611" s="103">
        <v>11.762976032936333</v>
      </c>
      <c r="L611" s="71">
        <v>61.209000000000003</v>
      </c>
    </row>
    <row r="612" spans="1:12" x14ac:dyDescent="0.35">
      <c r="A612" s="42" t="s">
        <v>134</v>
      </c>
      <c r="B612" s="42">
        <v>2018</v>
      </c>
      <c r="C612" s="80">
        <v>43435</v>
      </c>
      <c r="D612" s="42" t="s">
        <v>72</v>
      </c>
      <c r="E612" s="79" t="s">
        <v>135</v>
      </c>
      <c r="F612" s="79" t="s">
        <v>36</v>
      </c>
      <c r="G612" s="79"/>
      <c r="H612" s="79"/>
      <c r="I612" s="79">
        <v>5.2069999999999999</v>
      </c>
      <c r="J612" s="104">
        <v>5.2770118818801324</v>
      </c>
      <c r="K612" s="104">
        <v>10.484011881880132</v>
      </c>
      <c r="L612" s="79">
        <v>68.676000000000002</v>
      </c>
    </row>
    <row r="613" spans="1:12" x14ac:dyDescent="0.35">
      <c r="A613" s="42" t="s">
        <v>134</v>
      </c>
      <c r="B613" s="42">
        <v>2018</v>
      </c>
      <c r="C613" s="80">
        <v>43435</v>
      </c>
      <c r="D613" s="42" t="s">
        <v>72</v>
      </c>
      <c r="E613" s="79" t="s">
        <v>30</v>
      </c>
      <c r="F613" s="79" t="s">
        <v>31</v>
      </c>
      <c r="G613" s="79"/>
      <c r="H613" s="79"/>
      <c r="I613" s="79">
        <v>5.2569999999999997</v>
      </c>
      <c r="J613" s="104">
        <v>5.4129862179344688</v>
      </c>
      <c r="K613" s="104">
        <v>10.669986217934468</v>
      </c>
      <c r="L613" s="79">
        <v>67.478999999999999</v>
      </c>
    </row>
    <row r="614" spans="1:12" x14ac:dyDescent="0.35">
      <c r="A614" s="42" t="s">
        <v>134</v>
      </c>
      <c r="B614" s="42">
        <v>2018</v>
      </c>
      <c r="C614" s="80">
        <v>43435</v>
      </c>
      <c r="D614" s="42" t="s">
        <v>72</v>
      </c>
      <c r="E614" s="79" t="s">
        <v>73</v>
      </c>
      <c r="F614" s="79" t="s">
        <v>74</v>
      </c>
      <c r="G614" s="79"/>
      <c r="H614" s="79"/>
      <c r="I614" s="79">
        <v>5.2750000000000004</v>
      </c>
      <c r="J614" s="104">
        <v>5.4200282972623697</v>
      </c>
      <c r="K614" s="104">
        <v>10.69502829726237</v>
      </c>
      <c r="L614" s="79">
        <v>67.320999999999998</v>
      </c>
    </row>
    <row r="615" spans="1:12" x14ac:dyDescent="0.35">
      <c r="A615" s="42" t="s">
        <v>134</v>
      </c>
      <c r="B615" s="42">
        <v>2018</v>
      </c>
      <c r="C615" s="80">
        <v>43435</v>
      </c>
      <c r="D615" s="42" t="s">
        <v>72</v>
      </c>
      <c r="E615" s="79" t="s">
        <v>113</v>
      </c>
      <c r="F615" s="79" t="s">
        <v>163</v>
      </c>
      <c r="G615" s="79"/>
      <c r="H615" s="79"/>
      <c r="I615" s="79">
        <v>5.2969999999999997</v>
      </c>
      <c r="J615" s="104">
        <v>5.4880626881768757</v>
      </c>
      <c r="K615" s="104">
        <v>10.785062688176875</v>
      </c>
      <c r="L615" s="79">
        <v>66.759</v>
      </c>
    </row>
    <row r="616" spans="1:12" x14ac:dyDescent="0.35">
      <c r="A616" s="42" t="s">
        <v>134</v>
      </c>
      <c r="B616" s="42">
        <v>2018</v>
      </c>
      <c r="C616" s="80">
        <v>43435</v>
      </c>
      <c r="D616" s="42" t="s">
        <v>72</v>
      </c>
      <c r="E616" s="79" t="s">
        <v>23</v>
      </c>
      <c r="F616" s="79" t="s">
        <v>15</v>
      </c>
      <c r="G616" s="79"/>
      <c r="H616" s="79"/>
      <c r="I616" s="79">
        <v>5.359</v>
      </c>
      <c r="J616" s="104">
        <v>5.4610712321356107</v>
      </c>
      <c r="K616" s="104">
        <v>10.820071232135611</v>
      </c>
      <c r="L616" s="79">
        <v>66.543000000000006</v>
      </c>
    </row>
    <row r="617" spans="1:12" x14ac:dyDescent="0.35">
      <c r="A617" s="42" t="s">
        <v>134</v>
      </c>
      <c r="B617" s="42">
        <v>2018</v>
      </c>
      <c r="C617" s="80">
        <v>43435</v>
      </c>
      <c r="D617" s="42" t="s">
        <v>72</v>
      </c>
      <c r="E617" s="79" t="s">
        <v>111</v>
      </c>
      <c r="F617" s="79" t="s">
        <v>163</v>
      </c>
      <c r="G617" s="79"/>
      <c r="H617" s="79"/>
      <c r="I617" s="79">
        <v>5.3289999999999997</v>
      </c>
      <c r="J617" s="104">
        <v>5.5140468961778266</v>
      </c>
      <c r="K617" s="104">
        <v>10.843046896177826</v>
      </c>
      <c r="L617" s="79">
        <v>66.402000000000001</v>
      </c>
    </row>
    <row r="618" spans="1:12" x14ac:dyDescent="0.35">
      <c r="A618" s="42" t="s">
        <v>134</v>
      </c>
      <c r="B618" s="42">
        <v>2018</v>
      </c>
      <c r="C618" s="80">
        <v>43435</v>
      </c>
      <c r="D618" s="42" t="s">
        <v>72</v>
      </c>
      <c r="E618" s="79" t="s">
        <v>26</v>
      </c>
      <c r="F618" s="79" t="s">
        <v>27</v>
      </c>
      <c r="G618" s="79"/>
      <c r="H618" s="79"/>
      <c r="I618" s="79">
        <v>5.319</v>
      </c>
      <c r="J618" s="104">
        <v>5.5400733590733582</v>
      </c>
      <c r="K618" s="104">
        <v>10.859073359073358</v>
      </c>
      <c r="L618" s="79">
        <v>66.304000000000002</v>
      </c>
    </row>
    <row r="619" spans="1:12" x14ac:dyDescent="0.35">
      <c r="A619" s="42" t="s">
        <v>134</v>
      </c>
      <c r="B619" s="42">
        <v>2018</v>
      </c>
      <c r="C619" s="80">
        <v>43435</v>
      </c>
      <c r="D619" s="42" t="s">
        <v>72</v>
      </c>
      <c r="E619" s="79" t="s">
        <v>136</v>
      </c>
      <c r="F619" s="79" t="s">
        <v>25</v>
      </c>
      <c r="G619" s="79"/>
      <c r="H619" s="79"/>
      <c r="I619" s="79">
        <v>5.39</v>
      </c>
      <c r="J619" s="104">
        <v>5.480057520721048</v>
      </c>
      <c r="K619" s="104">
        <v>10.870057520721048</v>
      </c>
      <c r="L619" s="79">
        <v>66.236999999999995</v>
      </c>
    </row>
    <row r="620" spans="1:12" x14ac:dyDescent="0.35">
      <c r="A620" s="42" t="s">
        <v>134</v>
      </c>
      <c r="B620" s="42">
        <v>2018</v>
      </c>
      <c r="C620" s="80">
        <v>43435</v>
      </c>
      <c r="D620" s="42" t="s">
        <v>72</v>
      </c>
      <c r="E620" s="79" t="s">
        <v>124</v>
      </c>
      <c r="F620" s="79" t="s">
        <v>123</v>
      </c>
      <c r="G620" s="79"/>
      <c r="H620" s="79"/>
      <c r="I620" s="79">
        <v>5.319</v>
      </c>
      <c r="J620" s="104">
        <v>5.5679870263404601</v>
      </c>
      <c r="K620" s="104">
        <v>10.88698702634046</v>
      </c>
      <c r="L620" s="79">
        <v>66.134</v>
      </c>
    </row>
    <row r="621" spans="1:12" x14ac:dyDescent="0.35">
      <c r="A621" s="42" t="s">
        <v>134</v>
      </c>
      <c r="B621" s="42">
        <v>2018</v>
      </c>
      <c r="C621" s="80">
        <v>43435</v>
      </c>
      <c r="D621" s="42" t="s">
        <v>72</v>
      </c>
      <c r="E621" s="79" t="s">
        <v>188</v>
      </c>
      <c r="F621" s="79" t="s">
        <v>19</v>
      </c>
      <c r="G621" s="79"/>
      <c r="H621" s="79"/>
      <c r="I621" s="79">
        <v>5.3920000000000003</v>
      </c>
      <c r="J621" s="104">
        <v>5.5230445697653261</v>
      </c>
      <c r="K621" s="104">
        <v>10.915044569765326</v>
      </c>
      <c r="L621" s="79">
        <v>65.963999999999999</v>
      </c>
    </row>
    <row r="622" spans="1:12" x14ac:dyDescent="0.35">
      <c r="A622" s="42" t="s">
        <v>134</v>
      </c>
      <c r="B622" s="42">
        <v>2018</v>
      </c>
      <c r="C622" s="80">
        <v>43435</v>
      </c>
      <c r="D622" s="42" t="s">
        <v>72</v>
      </c>
      <c r="E622" s="79" t="s">
        <v>22</v>
      </c>
      <c r="F622" s="79" t="s">
        <v>15</v>
      </c>
      <c r="G622" s="79"/>
      <c r="H622" s="79"/>
      <c r="I622" s="79">
        <v>5.3879999999999999</v>
      </c>
      <c r="J622" s="104">
        <v>5.5310172884440405</v>
      </c>
      <c r="K622" s="104">
        <v>10.91901728844404</v>
      </c>
      <c r="L622" s="79">
        <v>65.94</v>
      </c>
    </row>
    <row r="623" spans="1:12" x14ac:dyDescent="0.35">
      <c r="A623" s="42" t="s">
        <v>134</v>
      </c>
      <c r="B623" s="42">
        <v>2018</v>
      </c>
      <c r="C623" s="80">
        <v>43435</v>
      </c>
      <c r="D623" s="42" t="s">
        <v>72</v>
      </c>
      <c r="E623" s="79" t="s">
        <v>20</v>
      </c>
      <c r="F623" s="79" t="s">
        <v>21</v>
      </c>
      <c r="G623" s="79"/>
      <c r="H623" s="79"/>
      <c r="I623" s="79">
        <v>5.3979999999999997</v>
      </c>
      <c r="J623" s="104">
        <v>5.5349446064139958</v>
      </c>
      <c r="K623" s="104">
        <v>10.932944606413995</v>
      </c>
      <c r="L623" s="79">
        <v>65.855999999999995</v>
      </c>
    </row>
    <row r="624" spans="1:12" x14ac:dyDescent="0.35">
      <c r="A624" s="42" t="s">
        <v>134</v>
      </c>
      <c r="B624" s="42">
        <v>2018</v>
      </c>
      <c r="C624" s="80">
        <v>43435</v>
      </c>
      <c r="D624" s="42" t="s">
        <v>72</v>
      </c>
      <c r="E624" s="79" t="s">
        <v>122</v>
      </c>
      <c r="F624" s="79" t="s">
        <v>123</v>
      </c>
      <c r="G624" s="79"/>
      <c r="H624" s="79"/>
      <c r="I624" s="79">
        <v>5.3940000000000001</v>
      </c>
      <c r="J624" s="104">
        <v>5.5439272627837042</v>
      </c>
      <c r="K624" s="104">
        <v>10.937927262783704</v>
      </c>
      <c r="L624" s="79">
        <v>65.825999999999993</v>
      </c>
    </row>
    <row r="625" spans="1:12" x14ac:dyDescent="0.35">
      <c r="A625" s="42" t="s">
        <v>134</v>
      </c>
      <c r="B625" s="42">
        <v>2018</v>
      </c>
      <c r="C625" s="80">
        <v>43435</v>
      </c>
      <c r="D625" s="42" t="s">
        <v>72</v>
      </c>
      <c r="E625" s="79" t="s">
        <v>137</v>
      </c>
      <c r="F625" s="79" t="s">
        <v>38</v>
      </c>
      <c r="G625" s="79"/>
      <c r="H625" s="79"/>
      <c r="I625" s="79">
        <v>5.43</v>
      </c>
      <c r="J625" s="104">
        <v>5.5210700107989723</v>
      </c>
      <c r="K625" s="104">
        <v>10.951070010798972</v>
      </c>
      <c r="L625" s="79">
        <v>65.747</v>
      </c>
    </row>
    <row r="626" spans="1:12" x14ac:dyDescent="0.35">
      <c r="A626" s="42" t="s">
        <v>134</v>
      </c>
      <c r="B626" s="42">
        <v>2018</v>
      </c>
      <c r="C626" s="80">
        <v>43435</v>
      </c>
      <c r="D626" s="42" t="s">
        <v>72</v>
      </c>
      <c r="E626" s="79" t="s">
        <v>142</v>
      </c>
      <c r="F626" s="79" t="s">
        <v>61</v>
      </c>
      <c r="G626" s="79"/>
      <c r="H626" s="79"/>
      <c r="I626" s="79">
        <v>5.4240000000000004</v>
      </c>
      <c r="J626" s="104">
        <v>5.5290691412489545</v>
      </c>
      <c r="K626" s="104">
        <v>10.953069141248955</v>
      </c>
      <c r="L626" s="79">
        <v>65.734999999999999</v>
      </c>
    </row>
    <row r="627" spans="1:12" x14ac:dyDescent="0.35">
      <c r="A627" s="42" t="s">
        <v>134</v>
      </c>
      <c r="B627" s="42">
        <v>2018</v>
      </c>
      <c r="C627" s="80">
        <v>43435</v>
      </c>
      <c r="D627" s="42" t="s">
        <v>72</v>
      </c>
      <c r="E627" s="79" t="s">
        <v>101</v>
      </c>
      <c r="F627" s="79" t="s">
        <v>47</v>
      </c>
      <c r="G627" s="79"/>
      <c r="H627" s="79"/>
      <c r="I627" s="79">
        <v>5.4189999999999996</v>
      </c>
      <c r="J627" s="104">
        <v>5.5430742680531671</v>
      </c>
      <c r="K627" s="104">
        <v>10.962074268053167</v>
      </c>
      <c r="L627" s="79">
        <v>65.680999999999997</v>
      </c>
    </row>
    <row r="628" spans="1:12" x14ac:dyDescent="0.35">
      <c r="A628" s="42" t="s">
        <v>134</v>
      </c>
      <c r="B628" s="42">
        <v>2018</v>
      </c>
      <c r="C628" s="80">
        <v>43435</v>
      </c>
      <c r="D628" s="42" t="s">
        <v>72</v>
      </c>
      <c r="E628" s="79" t="s">
        <v>78</v>
      </c>
      <c r="F628" s="79" t="s">
        <v>19</v>
      </c>
      <c r="G628" s="79"/>
      <c r="H628" s="79"/>
      <c r="I628" s="79">
        <v>5.4029999999999996</v>
      </c>
      <c r="J628" s="104">
        <v>5.5679270433351631</v>
      </c>
      <c r="K628" s="104">
        <v>10.970927043335163</v>
      </c>
      <c r="L628" s="79">
        <v>65.628</v>
      </c>
    </row>
    <row r="629" spans="1:12" x14ac:dyDescent="0.35">
      <c r="A629" s="42" t="s">
        <v>134</v>
      </c>
      <c r="B629" s="42">
        <v>2018</v>
      </c>
      <c r="C629" s="80">
        <v>43435</v>
      </c>
      <c r="D629" s="42" t="s">
        <v>72</v>
      </c>
      <c r="E629" s="79" t="s">
        <v>132</v>
      </c>
      <c r="F629" s="79" t="s">
        <v>65</v>
      </c>
      <c r="G629" s="79"/>
      <c r="H629" s="79"/>
      <c r="I629" s="79">
        <v>5.4089999999999998</v>
      </c>
      <c r="J629" s="104">
        <v>5.5790047614687301</v>
      </c>
      <c r="K629" s="104">
        <v>10.98800476146873</v>
      </c>
      <c r="L629" s="79">
        <v>65.525999999999996</v>
      </c>
    </row>
    <row r="630" spans="1:12" x14ac:dyDescent="0.35">
      <c r="A630" s="42" t="s">
        <v>134</v>
      </c>
      <c r="B630" s="42">
        <v>2018</v>
      </c>
      <c r="C630" s="80">
        <v>43435</v>
      </c>
      <c r="D630" s="42" t="s">
        <v>72</v>
      </c>
      <c r="E630" s="79" t="s">
        <v>178</v>
      </c>
      <c r="F630" s="79" t="s">
        <v>159</v>
      </c>
      <c r="G630" s="79"/>
      <c r="H630" s="79"/>
      <c r="I630" s="79">
        <v>5.4139999999999997</v>
      </c>
      <c r="J630" s="104">
        <v>5.5960160562734167</v>
      </c>
      <c r="K630" s="104">
        <v>11.010016056273416</v>
      </c>
      <c r="L630" s="79">
        <v>65.394999999999996</v>
      </c>
    </row>
    <row r="631" spans="1:12" x14ac:dyDescent="0.35">
      <c r="A631" s="42" t="s">
        <v>134</v>
      </c>
      <c r="B631" s="42">
        <v>2018</v>
      </c>
      <c r="C631" s="80">
        <v>43435</v>
      </c>
      <c r="D631" s="42" t="s">
        <v>72</v>
      </c>
      <c r="E631" s="79" t="s">
        <v>97</v>
      </c>
      <c r="F631" s="79" t="s">
        <v>153</v>
      </c>
      <c r="G631" s="79"/>
      <c r="H631" s="79"/>
      <c r="I631" s="79">
        <v>5.4619999999999997</v>
      </c>
      <c r="J631" s="104">
        <v>5.5549232181656834</v>
      </c>
      <c r="K631" s="104">
        <v>11.016923218165683</v>
      </c>
      <c r="L631" s="79">
        <v>65.353999999999999</v>
      </c>
    </row>
    <row r="632" spans="1:12" x14ac:dyDescent="0.35">
      <c r="A632" s="42" t="s">
        <v>134</v>
      </c>
      <c r="B632" s="42">
        <v>2018</v>
      </c>
      <c r="C632" s="80">
        <v>43435</v>
      </c>
      <c r="D632" s="42" t="s">
        <v>72</v>
      </c>
      <c r="E632" s="79" t="s">
        <v>43</v>
      </c>
      <c r="F632" s="79" t="s">
        <v>44</v>
      </c>
      <c r="G632" s="79"/>
      <c r="H632" s="79"/>
      <c r="I632" s="79">
        <v>5.4610000000000003</v>
      </c>
      <c r="J632" s="104">
        <v>5.6369237634292588</v>
      </c>
      <c r="K632" s="104">
        <v>11.097923763429259</v>
      </c>
      <c r="L632" s="79">
        <v>64.876999999999995</v>
      </c>
    </row>
    <row r="633" spans="1:12" x14ac:dyDescent="0.35">
      <c r="A633" s="42" t="s">
        <v>134</v>
      </c>
      <c r="B633" s="42">
        <v>2018</v>
      </c>
      <c r="C633" s="80">
        <v>43435</v>
      </c>
      <c r="D633" s="42" t="s">
        <v>72</v>
      </c>
      <c r="E633" s="79" t="s">
        <v>149</v>
      </c>
      <c r="F633" s="79" t="s">
        <v>56</v>
      </c>
      <c r="G633" s="79"/>
      <c r="H633" s="79"/>
      <c r="I633" s="79">
        <v>5.4880000000000004</v>
      </c>
      <c r="J633" s="104">
        <v>5.6640708776060213</v>
      </c>
      <c r="K633" s="104">
        <v>11.152070877606022</v>
      </c>
      <c r="L633" s="79">
        <v>64.561999999999998</v>
      </c>
    </row>
    <row r="634" spans="1:12" x14ac:dyDescent="0.35">
      <c r="A634" s="42" t="s">
        <v>134</v>
      </c>
      <c r="B634" s="42">
        <v>2018</v>
      </c>
      <c r="C634" s="80">
        <v>43435</v>
      </c>
      <c r="D634" s="42" t="s">
        <v>72</v>
      </c>
      <c r="E634" s="79" t="s">
        <v>52</v>
      </c>
      <c r="F634" s="79" t="s">
        <v>53</v>
      </c>
      <c r="G634" s="79"/>
      <c r="H634" s="79"/>
      <c r="I634" s="79">
        <v>5.5049999999999999</v>
      </c>
      <c r="J634" s="104">
        <v>5.6740826941589289</v>
      </c>
      <c r="K634" s="104">
        <v>11.179082694158929</v>
      </c>
      <c r="L634" s="79">
        <v>64.406000000000006</v>
      </c>
    </row>
    <row r="635" spans="1:12" x14ac:dyDescent="0.35">
      <c r="A635" s="42" t="s">
        <v>134</v>
      </c>
      <c r="B635" s="42">
        <v>2018</v>
      </c>
      <c r="C635" s="80">
        <v>43435</v>
      </c>
      <c r="D635" s="42" t="s">
        <v>72</v>
      </c>
      <c r="E635" s="79" t="s">
        <v>141</v>
      </c>
      <c r="F635" s="79" t="s">
        <v>44</v>
      </c>
      <c r="G635" s="79"/>
      <c r="H635" s="79"/>
      <c r="I635" s="79">
        <v>5.4969999999999999</v>
      </c>
      <c r="J635" s="104">
        <v>5.683992313067785</v>
      </c>
      <c r="K635" s="104">
        <v>11.180992313067785</v>
      </c>
      <c r="L635" s="79">
        <v>64.394999999999996</v>
      </c>
    </row>
    <row r="636" spans="1:12" x14ac:dyDescent="0.35">
      <c r="A636" s="42" t="s">
        <v>134</v>
      </c>
      <c r="B636" s="42">
        <v>2018</v>
      </c>
      <c r="C636" s="80">
        <v>43435</v>
      </c>
      <c r="D636" s="42" t="s">
        <v>72</v>
      </c>
      <c r="E636" s="79" t="s">
        <v>186</v>
      </c>
      <c r="F636" s="79" t="s">
        <v>25</v>
      </c>
      <c r="G636" s="79"/>
      <c r="H636" s="79"/>
      <c r="I636" s="79">
        <v>5.5410000000000004</v>
      </c>
      <c r="J636" s="104">
        <v>5.6580791868224178</v>
      </c>
      <c r="K636" s="104">
        <v>11.199079186822418</v>
      </c>
      <c r="L636" s="79">
        <v>64.290999999999997</v>
      </c>
    </row>
    <row r="637" spans="1:12" x14ac:dyDescent="0.35">
      <c r="A637" s="42" t="s">
        <v>134</v>
      </c>
      <c r="B637" s="42">
        <v>2018</v>
      </c>
      <c r="C637" s="80">
        <v>43435</v>
      </c>
      <c r="D637" s="42" t="s">
        <v>72</v>
      </c>
      <c r="E637" s="79" t="s">
        <v>150</v>
      </c>
      <c r="F637" s="79" t="s">
        <v>31</v>
      </c>
      <c r="G637" s="79"/>
      <c r="H637" s="79"/>
      <c r="I637" s="79">
        <v>5.5250000000000004</v>
      </c>
      <c r="J637" s="104">
        <v>5.6789587320853361</v>
      </c>
      <c r="K637" s="104">
        <v>11.203958732085336</v>
      </c>
      <c r="L637" s="79">
        <v>64.263000000000005</v>
      </c>
    </row>
    <row r="638" spans="1:12" x14ac:dyDescent="0.35">
      <c r="A638" s="42" t="s">
        <v>134</v>
      </c>
      <c r="B638" s="42">
        <v>2018</v>
      </c>
      <c r="C638" s="80">
        <v>43435</v>
      </c>
      <c r="D638" s="42" t="s">
        <v>72</v>
      </c>
      <c r="E638" s="79" t="s">
        <v>180</v>
      </c>
      <c r="F638" s="79" t="s">
        <v>27</v>
      </c>
      <c r="G638" s="79"/>
      <c r="H638" s="79"/>
      <c r="I638" s="79">
        <v>5.4950000000000001</v>
      </c>
      <c r="J638" s="104">
        <v>5.7199532710280367</v>
      </c>
      <c r="K638" s="104">
        <v>11.214953271028037</v>
      </c>
      <c r="L638" s="79">
        <v>64.2</v>
      </c>
    </row>
    <row r="639" spans="1:12" x14ac:dyDescent="0.35">
      <c r="A639" s="42" t="s">
        <v>134</v>
      </c>
      <c r="B639" s="42">
        <v>2018</v>
      </c>
      <c r="C639" s="80">
        <v>43435</v>
      </c>
      <c r="D639" s="42" t="s">
        <v>72</v>
      </c>
      <c r="E639" s="79" t="s">
        <v>39</v>
      </c>
      <c r="F639" s="79" t="s">
        <v>40</v>
      </c>
      <c r="G639" s="79"/>
      <c r="H639" s="79"/>
      <c r="I639" s="79">
        <v>5.569</v>
      </c>
      <c r="J639" s="104">
        <v>5.7670833831911077</v>
      </c>
      <c r="K639" s="104">
        <v>11.336083383191108</v>
      </c>
      <c r="L639" s="79">
        <v>63.514000000000003</v>
      </c>
    </row>
    <row r="640" spans="1:12" x14ac:dyDescent="0.35">
      <c r="A640" s="42" t="s">
        <v>134</v>
      </c>
      <c r="B640" s="42">
        <v>2018</v>
      </c>
      <c r="C640" s="80">
        <v>43435</v>
      </c>
      <c r="D640" s="42" t="s">
        <v>72</v>
      </c>
      <c r="E640" s="79" t="s">
        <v>169</v>
      </c>
      <c r="F640" s="79" t="s">
        <v>49</v>
      </c>
      <c r="G640" s="79"/>
      <c r="H640" s="79"/>
      <c r="I640" s="79">
        <v>5.5910000000000002</v>
      </c>
      <c r="J640" s="104">
        <v>5.7749683962934304</v>
      </c>
      <c r="K640" s="104">
        <v>11.365968396293431</v>
      </c>
      <c r="L640" s="79">
        <v>63.347000000000001</v>
      </c>
    </row>
    <row r="641" spans="1:12" x14ac:dyDescent="0.35">
      <c r="A641" s="42" t="s">
        <v>134</v>
      </c>
      <c r="B641" s="42">
        <v>2018</v>
      </c>
      <c r="C641" s="80">
        <v>43435</v>
      </c>
      <c r="D641" s="42" t="s">
        <v>72</v>
      </c>
      <c r="E641" s="79" t="s">
        <v>100</v>
      </c>
      <c r="F641" s="79" t="s">
        <v>47</v>
      </c>
      <c r="G641" s="79"/>
      <c r="H641" s="79"/>
      <c r="I641" s="79">
        <v>5.6029999999999998</v>
      </c>
      <c r="J641" s="104">
        <v>5.7809391591696055</v>
      </c>
      <c r="K641" s="104">
        <v>11.383939159169605</v>
      </c>
      <c r="L641" s="79">
        <v>63.247</v>
      </c>
    </row>
    <row r="642" spans="1:12" x14ac:dyDescent="0.35">
      <c r="A642" s="42" t="s">
        <v>134</v>
      </c>
      <c r="B642" s="42">
        <v>2018</v>
      </c>
      <c r="C642" s="80">
        <v>43435</v>
      </c>
      <c r="D642" s="42" t="s">
        <v>72</v>
      </c>
      <c r="E642" s="79" t="s">
        <v>60</v>
      </c>
      <c r="F642" s="79" t="s">
        <v>61</v>
      </c>
      <c r="G642" s="79"/>
      <c r="H642" s="79"/>
      <c r="I642" s="79">
        <v>5.5960000000000001</v>
      </c>
      <c r="J642" s="104">
        <v>5.8389241642182164</v>
      </c>
      <c r="K642" s="104">
        <v>11.434924164218216</v>
      </c>
      <c r="L642" s="79">
        <v>62.965000000000003</v>
      </c>
    </row>
    <row r="643" spans="1:12" x14ac:dyDescent="0.35">
      <c r="A643" s="42" t="s">
        <v>134</v>
      </c>
      <c r="B643" s="42">
        <v>2018</v>
      </c>
      <c r="C643" s="80">
        <v>43435</v>
      </c>
      <c r="D643" s="42" t="s">
        <v>72</v>
      </c>
      <c r="E643" s="79" t="s">
        <v>189</v>
      </c>
      <c r="F643" s="79" t="s">
        <v>190</v>
      </c>
      <c r="G643" s="79"/>
      <c r="H643" s="79"/>
      <c r="I643" s="79">
        <v>5.7039999999999997</v>
      </c>
      <c r="J643" s="104">
        <v>5.9180884247227654</v>
      </c>
      <c r="K643" s="104">
        <v>11.622088424722765</v>
      </c>
      <c r="L643" s="79">
        <v>61.951000000000001</v>
      </c>
    </row>
    <row r="644" spans="1:12" x14ac:dyDescent="0.35">
      <c r="A644" s="42" t="s">
        <v>134</v>
      </c>
      <c r="B644" s="42">
        <v>2018</v>
      </c>
      <c r="C644" s="80">
        <v>43435</v>
      </c>
      <c r="D644" s="42" t="s">
        <v>72</v>
      </c>
      <c r="E644" s="79" t="s">
        <v>171</v>
      </c>
      <c r="F644" s="79" t="s">
        <v>65</v>
      </c>
      <c r="G644" s="79"/>
      <c r="H644" s="79"/>
      <c r="I644" s="79">
        <v>5.78</v>
      </c>
      <c r="J644" s="104">
        <v>5.9770215545395162</v>
      </c>
      <c r="K644" s="104">
        <v>11.757021554539516</v>
      </c>
      <c r="L644" s="79">
        <v>61.24</v>
      </c>
    </row>
    <row r="645" spans="1:12" x14ac:dyDescent="0.35">
      <c r="A645" s="42" t="s">
        <v>134</v>
      </c>
      <c r="B645" s="42">
        <v>2018</v>
      </c>
      <c r="C645" s="80">
        <v>43435</v>
      </c>
      <c r="D645" s="42" t="s">
        <v>72</v>
      </c>
      <c r="E645" s="79" t="s">
        <v>191</v>
      </c>
      <c r="F645" s="79" t="s">
        <v>192</v>
      </c>
      <c r="G645" s="79"/>
      <c r="H645" s="79"/>
      <c r="I645" s="79">
        <v>5.8360000000000003</v>
      </c>
      <c r="J645" s="104">
        <v>6.0389175352948943</v>
      </c>
      <c r="K645" s="104">
        <v>11.874917535294895</v>
      </c>
      <c r="L645" s="79">
        <v>60.631999999999998</v>
      </c>
    </row>
    <row r="646" spans="1:12" x14ac:dyDescent="0.35">
      <c r="A646" s="1" t="s">
        <v>94</v>
      </c>
      <c r="B646" s="1">
        <v>2018</v>
      </c>
      <c r="C646" s="2">
        <v>43400</v>
      </c>
      <c r="D646" s="1" t="s">
        <v>72</v>
      </c>
      <c r="E646" s="1" t="s">
        <v>135</v>
      </c>
      <c r="F646" s="1" t="s">
        <v>36</v>
      </c>
      <c r="G646" s="1"/>
      <c r="H646" s="1"/>
      <c r="I646" s="1">
        <v>5.23</v>
      </c>
      <c r="J646" s="52">
        <f t="shared" ref="J646:J709" si="6">K646-I646</f>
        <v>5.2840186915887841</v>
      </c>
      <c r="K646" s="52">
        <f t="shared" ref="K646:K709" si="7">720/L646</f>
        <v>10.514018691588785</v>
      </c>
      <c r="L646" s="1">
        <v>68.48</v>
      </c>
    </row>
    <row r="647" spans="1:12" x14ac:dyDescent="0.35">
      <c r="A647" s="1" t="s">
        <v>94</v>
      </c>
      <c r="B647" s="1">
        <v>2018</v>
      </c>
      <c r="C647" s="2">
        <v>43400</v>
      </c>
      <c r="D647" s="1" t="s">
        <v>72</v>
      </c>
      <c r="E647" s="1" t="s">
        <v>113</v>
      </c>
      <c r="F647" s="1" t="s">
        <v>163</v>
      </c>
      <c r="G647" s="1"/>
      <c r="H647" s="1"/>
      <c r="I647" s="1">
        <v>5.2770000000000001</v>
      </c>
      <c r="J647" s="52">
        <f t="shared" si="6"/>
        <v>5.415010692010692</v>
      </c>
      <c r="K647" s="52">
        <f t="shared" si="7"/>
        <v>10.692010692010692</v>
      </c>
      <c r="L647" s="1">
        <v>67.34</v>
      </c>
    </row>
    <row r="648" spans="1:12" x14ac:dyDescent="0.35">
      <c r="A648" s="1" t="s">
        <v>94</v>
      </c>
      <c r="B648" s="1">
        <v>2018</v>
      </c>
      <c r="C648" s="2">
        <v>43400</v>
      </c>
      <c r="D648" s="1" t="s">
        <v>72</v>
      </c>
      <c r="E648" s="1" t="s">
        <v>23</v>
      </c>
      <c r="F648" s="1" t="s">
        <v>15</v>
      </c>
      <c r="G648" s="1"/>
      <c r="H648" s="1"/>
      <c r="I648" s="1">
        <v>5.3410000000000002</v>
      </c>
      <c r="J648" s="52">
        <f t="shared" si="6"/>
        <v>5.3680268171879879</v>
      </c>
      <c r="K648" s="52">
        <f t="shared" si="7"/>
        <v>10.709026817187988</v>
      </c>
      <c r="L648" s="1">
        <v>67.233000000000004</v>
      </c>
    </row>
    <row r="649" spans="1:12" x14ac:dyDescent="0.35">
      <c r="A649" s="1" t="s">
        <v>94</v>
      </c>
      <c r="B649" s="1">
        <v>2018</v>
      </c>
      <c r="C649" s="2">
        <v>43400</v>
      </c>
      <c r="D649" s="1" t="s">
        <v>72</v>
      </c>
      <c r="E649" s="1" t="s">
        <v>16</v>
      </c>
      <c r="F649" s="1" t="s">
        <v>17</v>
      </c>
      <c r="G649" s="1"/>
      <c r="H649" s="1"/>
      <c r="I649" s="1">
        <v>5.3179999999999996</v>
      </c>
      <c r="J649" s="52">
        <f t="shared" si="6"/>
        <v>5.3999540616580077</v>
      </c>
      <c r="K649" s="52">
        <f t="shared" si="7"/>
        <v>10.717954061658007</v>
      </c>
      <c r="L649" s="1">
        <v>67.177000000000007</v>
      </c>
    </row>
    <row r="650" spans="1:12" x14ac:dyDescent="0.35">
      <c r="A650" s="1" t="s">
        <v>94</v>
      </c>
      <c r="B650" s="1">
        <v>2018</v>
      </c>
      <c r="C650" s="2">
        <v>43400</v>
      </c>
      <c r="D650" s="1" t="s">
        <v>72</v>
      </c>
      <c r="E650" s="1" t="s">
        <v>80</v>
      </c>
      <c r="F650" s="1" t="s">
        <v>65</v>
      </c>
      <c r="G650" s="1"/>
      <c r="H650" s="1"/>
      <c r="I650" s="1">
        <v>5.2960000000000003</v>
      </c>
      <c r="J650" s="52">
        <f t="shared" si="6"/>
        <v>5.4499478821527729</v>
      </c>
      <c r="K650" s="52">
        <f t="shared" si="7"/>
        <v>10.745947882152773</v>
      </c>
      <c r="L650" s="1">
        <v>67.001999999999995</v>
      </c>
    </row>
    <row r="651" spans="1:12" x14ac:dyDescent="0.35">
      <c r="A651" s="1" t="s">
        <v>94</v>
      </c>
      <c r="B651" s="1">
        <v>2018</v>
      </c>
      <c r="C651" s="2">
        <v>43400</v>
      </c>
      <c r="D651" s="1" t="s">
        <v>72</v>
      </c>
      <c r="E651" s="1" t="s">
        <v>139</v>
      </c>
      <c r="F651" s="1" t="s">
        <v>36</v>
      </c>
      <c r="G651" s="1"/>
      <c r="H651" s="1"/>
      <c r="I651" s="1">
        <v>5.319</v>
      </c>
      <c r="J651" s="52">
        <f t="shared" si="6"/>
        <v>5.4599271973292227</v>
      </c>
      <c r="K651" s="52">
        <f t="shared" si="7"/>
        <v>10.778927197329223</v>
      </c>
      <c r="L651" s="1">
        <v>66.796999999999997</v>
      </c>
    </row>
    <row r="652" spans="1:12" x14ac:dyDescent="0.35">
      <c r="A652" s="1" t="s">
        <v>94</v>
      </c>
      <c r="B652" s="1">
        <v>2018</v>
      </c>
      <c r="C652" s="2">
        <v>43400</v>
      </c>
      <c r="D652" s="1" t="s">
        <v>72</v>
      </c>
      <c r="E652" s="1" t="s">
        <v>73</v>
      </c>
      <c r="F652" s="1" t="s">
        <v>74</v>
      </c>
      <c r="G652" s="1"/>
      <c r="H652" s="1"/>
      <c r="I652" s="1">
        <v>5.3529999999999998</v>
      </c>
      <c r="J652" s="52">
        <f t="shared" si="6"/>
        <v>5.4370731327179005</v>
      </c>
      <c r="K652" s="52">
        <f t="shared" si="7"/>
        <v>10.7900731327179</v>
      </c>
      <c r="L652" s="1">
        <v>66.727999999999994</v>
      </c>
    </row>
    <row r="653" spans="1:12" x14ac:dyDescent="0.35">
      <c r="A653" s="1" t="s">
        <v>94</v>
      </c>
      <c r="B653" s="1">
        <v>2018</v>
      </c>
      <c r="C653" s="2">
        <v>43400</v>
      </c>
      <c r="D653" s="1" t="s">
        <v>72</v>
      </c>
      <c r="E653" s="1" t="s">
        <v>138</v>
      </c>
      <c r="F653" s="1" t="s">
        <v>29</v>
      </c>
      <c r="G653" s="1"/>
      <c r="H653" s="1"/>
      <c r="I653" s="1">
        <v>5.343</v>
      </c>
      <c r="J653" s="52">
        <f t="shared" si="6"/>
        <v>5.5029869848156174</v>
      </c>
      <c r="K653" s="52">
        <f t="shared" si="7"/>
        <v>10.845986984815617</v>
      </c>
      <c r="L653" s="1">
        <v>66.384</v>
      </c>
    </row>
    <row r="654" spans="1:12" x14ac:dyDescent="0.35">
      <c r="A654" s="1" t="s">
        <v>94</v>
      </c>
      <c r="B654" s="1">
        <v>2018</v>
      </c>
      <c r="C654" s="2">
        <v>43400</v>
      </c>
      <c r="D654" s="1" t="s">
        <v>72</v>
      </c>
      <c r="E654" s="1" t="s">
        <v>26</v>
      </c>
      <c r="F654" s="1" t="s">
        <v>27</v>
      </c>
      <c r="G654" s="1"/>
      <c r="H654" s="1"/>
      <c r="I654" s="1">
        <v>5.3220000000000001</v>
      </c>
      <c r="J654" s="52">
        <f t="shared" si="6"/>
        <v>5.5239869848156173</v>
      </c>
      <c r="K654" s="52">
        <f t="shared" si="7"/>
        <v>10.845986984815617</v>
      </c>
      <c r="L654" s="1">
        <v>66.384</v>
      </c>
    </row>
    <row r="655" spans="1:12" x14ac:dyDescent="0.35">
      <c r="A655" s="1" t="s">
        <v>94</v>
      </c>
      <c r="B655" s="1">
        <v>2018</v>
      </c>
      <c r="C655" s="2">
        <v>43400</v>
      </c>
      <c r="D655" s="1" t="s">
        <v>72</v>
      </c>
      <c r="E655" s="1" t="s">
        <v>22</v>
      </c>
      <c r="F655" s="1" t="s">
        <v>15</v>
      </c>
      <c r="G655" s="1"/>
      <c r="H655" s="1"/>
      <c r="I655" s="1">
        <v>5.3739999999999997</v>
      </c>
      <c r="J655" s="52">
        <f t="shared" si="6"/>
        <v>5.4760730872978813</v>
      </c>
      <c r="K655" s="52">
        <f t="shared" si="7"/>
        <v>10.850073087297881</v>
      </c>
      <c r="L655" s="1">
        <v>66.358999999999995</v>
      </c>
    </row>
    <row r="656" spans="1:12" x14ac:dyDescent="0.35">
      <c r="A656" s="1" t="s">
        <v>94</v>
      </c>
      <c r="B656" s="1">
        <v>2018</v>
      </c>
      <c r="C656" s="2">
        <v>43400</v>
      </c>
      <c r="D656" s="1" t="s">
        <v>72</v>
      </c>
      <c r="E656" s="1" t="s">
        <v>30</v>
      </c>
      <c r="F656" s="1" t="s">
        <v>31</v>
      </c>
      <c r="G656" s="1"/>
      <c r="H656" s="1"/>
      <c r="I656" s="1">
        <v>5.3410000000000002</v>
      </c>
      <c r="J656" s="52">
        <f t="shared" si="6"/>
        <v>5.5149624866185194</v>
      </c>
      <c r="K656" s="52">
        <f t="shared" si="7"/>
        <v>10.85596248661852</v>
      </c>
      <c r="L656" s="1">
        <v>66.322999999999993</v>
      </c>
    </row>
    <row r="657" spans="1:12" x14ac:dyDescent="0.35">
      <c r="A657" s="1" t="s">
        <v>94</v>
      </c>
      <c r="B657" s="1">
        <v>2018</v>
      </c>
      <c r="C657" s="2">
        <v>43400</v>
      </c>
      <c r="D657" s="1" t="s">
        <v>72</v>
      </c>
      <c r="E657" s="1" t="s">
        <v>177</v>
      </c>
      <c r="F657" s="1" t="s">
        <v>19</v>
      </c>
      <c r="G657" s="1"/>
      <c r="H657" s="1"/>
      <c r="I657" s="1">
        <v>5.38</v>
      </c>
      <c r="J657" s="52">
        <f t="shared" si="6"/>
        <v>5.4959686409570869</v>
      </c>
      <c r="K657" s="52">
        <f t="shared" si="7"/>
        <v>10.875968640957087</v>
      </c>
      <c r="L657" s="1">
        <v>66.200999999999993</v>
      </c>
    </row>
    <row r="658" spans="1:12" x14ac:dyDescent="0.35">
      <c r="A658" s="1" t="s">
        <v>94</v>
      </c>
      <c r="B658" s="1">
        <v>2018</v>
      </c>
      <c r="C658" s="2">
        <v>43400</v>
      </c>
      <c r="D658" s="1" t="s">
        <v>72</v>
      </c>
      <c r="E658" s="1" t="s">
        <v>136</v>
      </c>
      <c r="F658" s="1" t="s">
        <v>25</v>
      </c>
      <c r="G658" s="1"/>
      <c r="H658" s="1"/>
      <c r="I658" s="1">
        <v>5.3970000000000002</v>
      </c>
      <c r="J658" s="52">
        <f t="shared" si="6"/>
        <v>5.4889993952222547</v>
      </c>
      <c r="K658" s="52">
        <f t="shared" si="7"/>
        <v>10.885999395222255</v>
      </c>
      <c r="L658" s="1">
        <v>66.14</v>
      </c>
    </row>
    <row r="659" spans="1:12" x14ac:dyDescent="0.35">
      <c r="A659" s="1" t="s">
        <v>94</v>
      </c>
      <c r="B659" s="1">
        <v>2018</v>
      </c>
      <c r="C659" s="2">
        <v>43400</v>
      </c>
      <c r="D659" s="1" t="s">
        <v>72</v>
      </c>
      <c r="E659" s="1" t="s">
        <v>124</v>
      </c>
      <c r="F659" s="1" t="s">
        <v>123</v>
      </c>
      <c r="G659" s="1"/>
      <c r="H659" s="1"/>
      <c r="I659" s="1">
        <v>5.3520000000000003</v>
      </c>
      <c r="J659" s="52">
        <f t="shared" si="6"/>
        <v>5.5559340069992569</v>
      </c>
      <c r="K659" s="52">
        <f t="shared" si="7"/>
        <v>10.907934006999257</v>
      </c>
      <c r="L659" s="1">
        <v>66.007000000000005</v>
      </c>
    </row>
    <row r="660" spans="1:12" x14ac:dyDescent="0.35">
      <c r="A660" s="1" t="s">
        <v>94</v>
      </c>
      <c r="B660" s="1">
        <v>2018</v>
      </c>
      <c r="C660" s="2">
        <v>43400</v>
      </c>
      <c r="D660" s="1" t="s">
        <v>72</v>
      </c>
      <c r="E660" s="1" t="s">
        <v>101</v>
      </c>
      <c r="F660" s="1" t="s">
        <v>47</v>
      </c>
      <c r="G660" s="1"/>
      <c r="H660" s="1"/>
      <c r="I660" s="1">
        <v>5.3890000000000002</v>
      </c>
      <c r="J660" s="52">
        <f t="shared" si="6"/>
        <v>5.536976509150505</v>
      </c>
      <c r="K660" s="52">
        <f t="shared" si="7"/>
        <v>10.925976509150505</v>
      </c>
      <c r="L660" s="1">
        <v>65.897999999999996</v>
      </c>
    </row>
    <row r="661" spans="1:12" x14ac:dyDescent="0.35">
      <c r="A661" s="1" t="s">
        <v>94</v>
      </c>
      <c r="B661" s="1">
        <v>2018</v>
      </c>
      <c r="C661" s="2">
        <v>43400</v>
      </c>
      <c r="D661" s="1" t="s">
        <v>72</v>
      </c>
      <c r="E661" s="1" t="s">
        <v>122</v>
      </c>
      <c r="F661" s="1" t="s">
        <v>123</v>
      </c>
      <c r="G661" s="1"/>
      <c r="H661" s="1"/>
      <c r="I661" s="1">
        <v>5.4290000000000003</v>
      </c>
      <c r="J661" s="52">
        <f t="shared" si="6"/>
        <v>5.5170753758912685</v>
      </c>
      <c r="K661" s="52">
        <f t="shared" si="7"/>
        <v>10.946075375891269</v>
      </c>
      <c r="L661" s="1">
        <v>65.777000000000001</v>
      </c>
    </row>
    <row r="662" spans="1:12" x14ac:dyDescent="0.35">
      <c r="A662" s="1" t="s">
        <v>94</v>
      </c>
      <c r="B662" s="1">
        <v>2018</v>
      </c>
      <c r="C662" s="2">
        <v>43400</v>
      </c>
      <c r="D662" s="1" t="s">
        <v>72</v>
      </c>
      <c r="E662" s="1" t="s">
        <v>83</v>
      </c>
      <c r="F662" s="1" t="s">
        <v>67</v>
      </c>
      <c r="G662" s="1"/>
      <c r="H662" s="1"/>
      <c r="I662" s="1">
        <v>5.4359999999999999</v>
      </c>
      <c r="J662" s="52">
        <f t="shared" si="6"/>
        <v>5.549992859104643</v>
      </c>
      <c r="K662" s="52">
        <f t="shared" si="7"/>
        <v>10.985992859104643</v>
      </c>
      <c r="L662" s="1">
        <v>65.537999999999997</v>
      </c>
    </row>
    <row r="663" spans="1:12" x14ac:dyDescent="0.35">
      <c r="A663" s="1" t="s">
        <v>94</v>
      </c>
      <c r="B663" s="1">
        <v>2018</v>
      </c>
      <c r="C663" s="2">
        <v>43400</v>
      </c>
      <c r="D663" s="1" t="s">
        <v>72</v>
      </c>
      <c r="E663" s="1" t="s">
        <v>78</v>
      </c>
      <c r="F663" s="1" t="s">
        <v>19</v>
      </c>
      <c r="G663" s="1"/>
      <c r="H663" s="1"/>
      <c r="I663" s="1">
        <v>5.4290000000000003</v>
      </c>
      <c r="J663" s="52">
        <f t="shared" si="6"/>
        <v>5.570083409715858</v>
      </c>
      <c r="K663" s="52">
        <f t="shared" si="7"/>
        <v>10.999083409715858</v>
      </c>
      <c r="L663" s="1">
        <v>65.459999999999994</v>
      </c>
    </row>
    <row r="664" spans="1:12" x14ac:dyDescent="0.35">
      <c r="A664" s="1" t="s">
        <v>94</v>
      </c>
      <c r="B664" s="1">
        <v>2018</v>
      </c>
      <c r="C664" s="2">
        <v>43400</v>
      </c>
      <c r="D664" s="1" t="s">
        <v>72</v>
      </c>
      <c r="E664" s="1" t="s">
        <v>132</v>
      </c>
      <c r="F664" s="1" t="s">
        <v>179</v>
      </c>
      <c r="G664" s="1"/>
      <c r="H664" s="1"/>
      <c r="I664" s="1">
        <v>5.431</v>
      </c>
      <c r="J664" s="52">
        <f t="shared" si="6"/>
        <v>5.6029754494046253</v>
      </c>
      <c r="K664" s="52">
        <f t="shared" si="7"/>
        <v>11.033975449404625</v>
      </c>
      <c r="L664" s="1">
        <v>65.253</v>
      </c>
    </row>
    <row r="665" spans="1:12" x14ac:dyDescent="0.35">
      <c r="A665" s="1" t="s">
        <v>94</v>
      </c>
      <c r="B665" s="1">
        <v>2018</v>
      </c>
      <c r="C665" s="2">
        <v>43400</v>
      </c>
      <c r="D665" s="1" t="s">
        <v>72</v>
      </c>
      <c r="E665" s="1" t="s">
        <v>97</v>
      </c>
      <c r="F665" s="1" t="s">
        <v>153</v>
      </c>
      <c r="G665" s="1"/>
      <c r="H665" s="1"/>
      <c r="I665" s="1">
        <v>5.4779999999999998</v>
      </c>
      <c r="J665" s="52">
        <f t="shared" si="6"/>
        <v>5.5610506416448189</v>
      </c>
      <c r="K665" s="52">
        <f t="shared" si="7"/>
        <v>11.039050641644819</v>
      </c>
      <c r="L665" s="1">
        <v>65.222999999999999</v>
      </c>
    </row>
    <row r="666" spans="1:12" x14ac:dyDescent="0.35">
      <c r="A666" s="1" t="s">
        <v>94</v>
      </c>
      <c r="B666" s="1">
        <v>2018</v>
      </c>
      <c r="C666" s="2">
        <v>43400</v>
      </c>
      <c r="D666" s="1" t="s">
        <v>72</v>
      </c>
      <c r="E666" s="1" t="s">
        <v>20</v>
      </c>
      <c r="F666" s="1" t="s">
        <v>21</v>
      </c>
      <c r="G666" s="1"/>
      <c r="H666" s="1"/>
      <c r="I666" s="1">
        <v>5.4560000000000004</v>
      </c>
      <c r="J666" s="52">
        <f t="shared" si="6"/>
        <v>5.6020393481900124</v>
      </c>
      <c r="K666" s="52">
        <f t="shared" si="7"/>
        <v>11.058039348190013</v>
      </c>
      <c r="L666" s="1">
        <v>65.111000000000004</v>
      </c>
    </row>
    <row r="667" spans="1:12" x14ac:dyDescent="0.35">
      <c r="A667" s="1" t="s">
        <v>94</v>
      </c>
      <c r="B667" s="1">
        <v>2018</v>
      </c>
      <c r="C667" s="2">
        <v>43400</v>
      </c>
      <c r="D667" s="1" t="s">
        <v>72</v>
      </c>
      <c r="E667" s="1" t="s">
        <v>150</v>
      </c>
      <c r="F667" s="1" t="s">
        <v>31</v>
      </c>
      <c r="G667" s="1"/>
      <c r="H667" s="1"/>
      <c r="I667" s="1">
        <v>5.4660000000000002</v>
      </c>
      <c r="J667" s="52">
        <f t="shared" si="6"/>
        <v>5.6020686220254552</v>
      </c>
      <c r="K667" s="52">
        <f t="shared" si="7"/>
        <v>11.068068622025455</v>
      </c>
      <c r="L667" s="1">
        <v>65.052000000000007</v>
      </c>
    </row>
    <row r="668" spans="1:12" x14ac:dyDescent="0.35">
      <c r="A668" s="1" t="s">
        <v>94</v>
      </c>
      <c r="B668" s="1">
        <v>2018</v>
      </c>
      <c r="C668" s="2">
        <v>43400</v>
      </c>
      <c r="D668" s="1" t="s">
        <v>72</v>
      </c>
      <c r="E668" s="1" t="s">
        <v>141</v>
      </c>
      <c r="F668" s="1" t="s">
        <v>44</v>
      </c>
      <c r="G668" s="1"/>
      <c r="H668" s="1"/>
      <c r="I668" s="1">
        <v>5.4710000000000001</v>
      </c>
      <c r="J668" s="52">
        <f t="shared" si="6"/>
        <v>5.6079684249399886</v>
      </c>
      <c r="K668" s="52">
        <f t="shared" si="7"/>
        <v>11.078968424939989</v>
      </c>
      <c r="L668" s="1">
        <v>64.988</v>
      </c>
    </row>
    <row r="669" spans="1:12" x14ac:dyDescent="0.35">
      <c r="A669" s="1" t="s">
        <v>94</v>
      </c>
      <c r="B669" s="1">
        <v>2018</v>
      </c>
      <c r="C669" s="2">
        <v>43400</v>
      </c>
      <c r="D669" s="1" t="s">
        <v>72</v>
      </c>
      <c r="E669" s="1" t="s">
        <v>142</v>
      </c>
      <c r="F669" s="1" t="s">
        <v>61</v>
      </c>
      <c r="G669" s="1"/>
      <c r="H669" s="1"/>
      <c r="I669" s="1">
        <v>5.4779999999999998</v>
      </c>
      <c r="J669" s="52">
        <f t="shared" si="6"/>
        <v>5.6040378636293671</v>
      </c>
      <c r="K669" s="52">
        <f t="shared" si="7"/>
        <v>11.082037863629367</v>
      </c>
      <c r="L669" s="1">
        <v>64.97</v>
      </c>
    </row>
    <row r="670" spans="1:12" x14ac:dyDescent="0.35">
      <c r="A670" s="1" t="s">
        <v>94</v>
      </c>
      <c r="B670" s="1">
        <v>2018</v>
      </c>
      <c r="C670" s="2">
        <v>43400</v>
      </c>
      <c r="D670" s="1" t="s">
        <v>72</v>
      </c>
      <c r="E670" s="1" t="s">
        <v>1595</v>
      </c>
      <c r="F670" s="1" t="s">
        <v>29</v>
      </c>
      <c r="G670" s="1"/>
      <c r="H670" s="1"/>
      <c r="I670" s="1">
        <v>5.4710000000000001</v>
      </c>
      <c r="J670" s="52">
        <f t="shared" si="6"/>
        <v>5.6250424115398836</v>
      </c>
      <c r="K670" s="52">
        <f t="shared" si="7"/>
        <v>11.096042411539884</v>
      </c>
      <c r="L670" s="1">
        <v>64.888000000000005</v>
      </c>
    </row>
    <row r="671" spans="1:12" x14ac:dyDescent="0.35">
      <c r="A671" s="1" t="s">
        <v>94</v>
      </c>
      <c r="B671" s="1">
        <v>2018</v>
      </c>
      <c r="C671" s="2">
        <v>43400</v>
      </c>
      <c r="D671" s="1" t="s">
        <v>72</v>
      </c>
      <c r="E671" s="1" t="s">
        <v>149</v>
      </c>
      <c r="F671" s="1" t="s">
        <v>56</v>
      </c>
      <c r="G671" s="1"/>
      <c r="H671" s="1"/>
      <c r="I671" s="1">
        <v>5.5019999999999998</v>
      </c>
      <c r="J671" s="52">
        <f t="shared" si="6"/>
        <v>5.6259404036969505</v>
      </c>
      <c r="K671" s="52">
        <f t="shared" si="7"/>
        <v>11.12794040369695</v>
      </c>
      <c r="L671" s="1">
        <v>64.701999999999998</v>
      </c>
    </row>
    <row r="672" spans="1:12" x14ac:dyDescent="0.35">
      <c r="A672" s="1" t="s">
        <v>94</v>
      </c>
      <c r="B672" s="1">
        <v>2018</v>
      </c>
      <c r="C672" s="2">
        <v>43400</v>
      </c>
      <c r="D672" s="1" t="s">
        <v>72</v>
      </c>
      <c r="E672" s="1" t="s">
        <v>111</v>
      </c>
      <c r="F672" s="1" t="s">
        <v>163</v>
      </c>
      <c r="G672" s="1"/>
      <c r="H672" s="1"/>
      <c r="I672" s="1">
        <v>5.4669999999999996</v>
      </c>
      <c r="J672" s="52">
        <f t="shared" si="6"/>
        <v>5.6740268313062847</v>
      </c>
      <c r="K672" s="52">
        <f t="shared" si="7"/>
        <v>11.141026831306284</v>
      </c>
      <c r="L672" s="1">
        <v>64.626000000000005</v>
      </c>
    </row>
    <row r="673" spans="1:12" x14ac:dyDescent="0.35">
      <c r="A673" s="1" t="s">
        <v>94</v>
      </c>
      <c r="B673" s="1">
        <v>2018</v>
      </c>
      <c r="C673" s="2">
        <v>43400</v>
      </c>
      <c r="D673" s="1" t="s">
        <v>72</v>
      </c>
      <c r="E673" s="1" t="s">
        <v>39</v>
      </c>
      <c r="F673" s="1" t="s">
        <v>40</v>
      </c>
      <c r="G673" s="1"/>
      <c r="H673" s="1"/>
      <c r="I673" s="1">
        <v>5.5069999999999997</v>
      </c>
      <c r="J673" s="52">
        <f t="shared" si="6"/>
        <v>5.6459346159208135</v>
      </c>
      <c r="K673" s="52">
        <f t="shared" si="7"/>
        <v>11.152934615920813</v>
      </c>
      <c r="L673" s="1">
        <v>64.557000000000002</v>
      </c>
    </row>
    <row r="674" spans="1:12" x14ac:dyDescent="0.35">
      <c r="A674" s="1" t="s">
        <v>94</v>
      </c>
      <c r="B674" s="1">
        <v>2018</v>
      </c>
      <c r="C674" s="2">
        <v>43400</v>
      </c>
      <c r="D674" s="1" t="s">
        <v>72</v>
      </c>
      <c r="E674" s="1" t="s">
        <v>52</v>
      </c>
      <c r="F674" s="1" t="s">
        <v>53</v>
      </c>
      <c r="G674" s="1"/>
      <c r="H674" s="1"/>
      <c r="I674" s="1">
        <v>5.51</v>
      </c>
      <c r="J674" s="52">
        <f t="shared" si="6"/>
        <v>5.6579851093531879</v>
      </c>
      <c r="K674" s="52">
        <f t="shared" si="7"/>
        <v>11.167985109353188</v>
      </c>
      <c r="L674" s="1">
        <v>64.47</v>
      </c>
    </row>
    <row r="675" spans="1:12" x14ac:dyDescent="0.35">
      <c r="A675" s="1" t="s">
        <v>94</v>
      </c>
      <c r="B675" s="1">
        <v>2018</v>
      </c>
      <c r="C675" s="2">
        <v>43400</v>
      </c>
      <c r="D675" s="1" t="s">
        <v>72</v>
      </c>
      <c r="E675" s="1" t="s">
        <v>99</v>
      </c>
      <c r="F675" s="1" t="s">
        <v>67</v>
      </c>
      <c r="G675" s="1"/>
      <c r="H675" s="1"/>
      <c r="I675" s="1">
        <v>5.5490000000000004</v>
      </c>
      <c r="J675" s="52">
        <f t="shared" si="6"/>
        <v>5.6490341228984251</v>
      </c>
      <c r="K675" s="52">
        <f t="shared" si="7"/>
        <v>11.198034122898425</v>
      </c>
      <c r="L675" s="1">
        <v>64.296999999999997</v>
      </c>
    </row>
    <row r="676" spans="1:12" x14ac:dyDescent="0.35">
      <c r="A676" s="1" t="s">
        <v>94</v>
      </c>
      <c r="B676" s="1">
        <v>2018</v>
      </c>
      <c r="C676" s="2">
        <v>43400</v>
      </c>
      <c r="D676" s="1" t="s">
        <v>72</v>
      </c>
      <c r="E676" s="1" t="s">
        <v>186</v>
      </c>
      <c r="F676" s="1" t="s">
        <v>25</v>
      </c>
      <c r="G676" s="1"/>
      <c r="H676" s="1"/>
      <c r="I676" s="1">
        <v>5.5490000000000004</v>
      </c>
      <c r="J676" s="52">
        <f t="shared" si="6"/>
        <v>5.6720706771604439</v>
      </c>
      <c r="K676" s="52">
        <f t="shared" si="7"/>
        <v>11.221070677160444</v>
      </c>
      <c r="L676" s="1">
        <v>64.165000000000006</v>
      </c>
    </row>
    <row r="677" spans="1:12" x14ac:dyDescent="0.35">
      <c r="A677" s="1" t="s">
        <v>94</v>
      </c>
      <c r="B677" s="1">
        <v>2018</v>
      </c>
      <c r="C677" s="2">
        <v>43400</v>
      </c>
      <c r="D677" s="1" t="s">
        <v>72</v>
      </c>
      <c r="E677" s="1" t="s">
        <v>423</v>
      </c>
      <c r="F677" s="1" t="s">
        <v>44</v>
      </c>
      <c r="G677" s="1"/>
      <c r="H677" s="1"/>
      <c r="I677" s="1">
        <v>5.5960000000000001</v>
      </c>
      <c r="J677" s="52">
        <f t="shared" si="6"/>
        <v>5.6369750222319315</v>
      </c>
      <c r="K677" s="52">
        <f t="shared" si="7"/>
        <v>11.232975022231932</v>
      </c>
      <c r="L677" s="1">
        <v>64.096999999999994</v>
      </c>
    </row>
    <row r="678" spans="1:12" x14ac:dyDescent="0.35">
      <c r="A678" s="1" t="s">
        <v>94</v>
      </c>
      <c r="B678" s="1">
        <v>2018</v>
      </c>
      <c r="C678" s="2">
        <v>43400</v>
      </c>
      <c r="D678" s="1" t="s">
        <v>72</v>
      </c>
      <c r="E678" s="1" t="s">
        <v>100</v>
      </c>
      <c r="F678" s="1" t="s">
        <v>47</v>
      </c>
      <c r="G678" s="1"/>
      <c r="H678" s="1"/>
      <c r="I678" s="1">
        <v>5.5309999999999997</v>
      </c>
      <c r="J678" s="52">
        <f t="shared" si="6"/>
        <v>5.7040784114847485</v>
      </c>
      <c r="K678" s="52">
        <f t="shared" si="7"/>
        <v>11.235078411484748</v>
      </c>
      <c r="L678" s="1">
        <v>64.084999999999994</v>
      </c>
    </row>
    <row r="679" spans="1:12" x14ac:dyDescent="0.35">
      <c r="A679" s="1" t="s">
        <v>94</v>
      </c>
      <c r="B679" s="1">
        <v>2018</v>
      </c>
      <c r="C679" s="2">
        <v>43400</v>
      </c>
      <c r="D679" s="1" t="s">
        <v>72</v>
      </c>
      <c r="E679" s="1" t="s">
        <v>180</v>
      </c>
      <c r="F679" s="1" t="s">
        <v>27</v>
      </c>
      <c r="G679" s="1"/>
      <c r="H679" s="1"/>
      <c r="I679" s="1">
        <v>5.52</v>
      </c>
      <c r="J679" s="52">
        <f t="shared" si="6"/>
        <v>5.7240266108629783</v>
      </c>
      <c r="K679" s="52">
        <f t="shared" si="7"/>
        <v>11.244026610862978</v>
      </c>
      <c r="L679" s="1">
        <v>64.034000000000006</v>
      </c>
    </row>
    <row r="680" spans="1:12" x14ac:dyDescent="0.35">
      <c r="A680" s="1" t="s">
        <v>94</v>
      </c>
      <c r="B680" s="1">
        <v>2018</v>
      </c>
      <c r="C680" s="2">
        <v>43400</v>
      </c>
      <c r="D680" s="1" t="s">
        <v>72</v>
      </c>
      <c r="E680" s="1" t="s">
        <v>170</v>
      </c>
      <c r="F680" s="1" t="s">
        <v>59</v>
      </c>
      <c r="G680" s="1"/>
      <c r="H680" s="1"/>
      <c r="I680" s="1">
        <v>5.5730000000000004</v>
      </c>
      <c r="J680" s="52">
        <f t="shared" si="6"/>
        <v>5.6880851306755087</v>
      </c>
      <c r="K680" s="52">
        <f t="shared" si="7"/>
        <v>11.261085130675509</v>
      </c>
      <c r="L680" s="1">
        <v>63.936999999999998</v>
      </c>
    </row>
    <row r="681" spans="1:12" x14ac:dyDescent="0.35">
      <c r="A681" s="1" t="s">
        <v>94</v>
      </c>
      <c r="B681" s="1">
        <v>2018</v>
      </c>
      <c r="C681" s="2">
        <v>43400</v>
      </c>
      <c r="D681" s="1" t="s">
        <v>72</v>
      </c>
      <c r="E681" s="1" t="s">
        <v>169</v>
      </c>
      <c r="F681" s="1" t="s">
        <v>49</v>
      </c>
      <c r="G681" s="1"/>
      <c r="H681" s="1"/>
      <c r="I681" s="1">
        <v>5.6150000000000002</v>
      </c>
      <c r="J681" s="52">
        <f t="shared" si="6"/>
        <v>5.7819133359715078</v>
      </c>
      <c r="K681" s="52">
        <f t="shared" si="7"/>
        <v>11.396913335971508</v>
      </c>
      <c r="L681" s="1">
        <v>63.174999999999997</v>
      </c>
    </row>
    <row r="682" spans="1:12" x14ac:dyDescent="0.35">
      <c r="A682" s="1" t="s">
        <v>94</v>
      </c>
      <c r="B682" s="1">
        <v>2018</v>
      </c>
      <c r="C682" s="2">
        <v>43400</v>
      </c>
      <c r="D682" s="1" t="s">
        <v>72</v>
      </c>
      <c r="E682" s="1" t="s">
        <v>215</v>
      </c>
      <c r="F682" s="1" t="s">
        <v>38</v>
      </c>
      <c r="G682" s="1"/>
      <c r="H682" s="1"/>
      <c r="I682" s="1">
        <v>5.5730000000000004</v>
      </c>
      <c r="J682" s="52">
        <f t="shared" si="6"/>
        <v>5.8320372247742753</v>
      </c>
      <c r="K682" s="52">
        <f t="shared" si="7"/>
        <v>11.405037224774276</v>
      </c>
      <c r="L682" s="1">
        <v>63.13</v>
      </c>
    </row>
    <row r="683" spans="1:12" x14ac:dyDescent="0.35">
      <c r="A683" s="1" t="s">
        <v>94</v>
      </c>
      <c r="B683" s="1">
        <v>2018</v>
      </c>
      <c r="C683" s="2">
        <v>43400</v>
      </c>
      <c r="D683" s="1" t="s">
        <v>72</v>
      </c>
      <c r="E683" s="1" t="s">
        <v>1600</v>
      </c>
      <c r="F683" s="1" t="s">
        <v>59</v>
      </c>
      <c r="G683" s="1"/>
      <c r="H683" s="1"/>
      <c r="I683" s="1">
        <v>5.6310000000000002</v>
      </c>
      <c r="J683" s="52">
        <f t="shared" si="6"/>
        <v>5.7800021078656663</v>
      </c>
      <c r="K683" s="52">
        <f t="shared" si="7"/>
        <v>11.411002107865666</v>
      </c>
      <c r="L683" s="1">
        <v>63.097000000000001</v>
      </c>
    </row>
    <row r="684" spans="1:12" x14ac:dyDescent="0.35">
      <c r="A684" s="1" t="s">
        <v>94</v>
      </c>
      <c r="B684" s="1">
        <v>2018</v>
      </c>
      <c r="C684" s="2">
        <v>43400</v>
      </c>
      <c r="D684" s="1" t="s">
        <v>72</v>
      </c>
      <c r="E684" s="1" t="s">
        <v>60</v>
      </c>
      <c r="F684" s="1" t="s">
        <v>61</v>
      </c>
      <c r="G684" s="1"/>
      <c r="H684" s="1"/>
      <c r="I684" s="1">
        <v>5.6130000000000004</v>
      </c>
      <c r="J684" s="52">
        <f t="shared" si="6"/>
        <v>5.8250123276355081</v>
      </c>
      <c r="K684" s="52">
        <f t="shared" si="7"/>
        <v>11.438012327635509</v>
      </c>
      <c r="L684" s="1">
        <v>62.948</v>
      </c>
    </row>
    <row r="685" spans="1:12" x14ac:dyDescent="0.35">
      <c r="A685" s="1" t="s">
        <v>94</v>
      </c>
      <c r="B685" s="1">
        <v>2018</v>
      </c>
      <c r="C685" s="2">
        <v>43400</v>
      </c>
      <c r="D685" s="1" t="s">
        <v>72</v>
      </c>
      <c r="E685" s="1" t="s">
        <v>1593</v>
      </c>
      <c r="F685" s="1" t="s">
        <v>53</v>
      </c>
      <c r="G685" s="1"/>
      <c r="H685" s="1"/>
      <c r="I685" s="1">
        <v>5.7169999999999996</v>
      </c>
      <c r="J685" s="52">
        <f t="shared" si="6"/>
        <v>5.8320111159231987</v>
      </c>
      <c r="K685" s="52">
        <f t="shared" si="7"/>
        <v>11.549011115923198</v>
      </c>
      <c r="L685" s="1">
        <v>62.343000000000004</v>
      </c>
    </row>
    <row r="686" spans="1:12" x14ac:dyDescent="0.35">
      <c r="A686" s="43" t="s">
        <v>1789</v>
      </c>
      <c r="B686" s="43">
        <v>2021</v>
      </c>
      <c r="C686" s="9">
        <v>44414</v>
      </c>
      <c r="D686" s="43" t="s">
        <v>1555</v>
      </c>
      <c r="E686" t="s">
        <v>14</v>
      </c>
      <c r="F686" t="s">
        <v>15</v>
      </c>
      <c r="I686">
        <v>5.0949999999999998</v>
      </c>
      <c r="J686" s="52">
        <f t="shared" si="6"/>
        <v>5.2150164673874135</v>
      </c>
      <c r="K686" s="52">
        <f t="shared" si="7"/>
        <v>10.310016467387413</v>
      </c>
      <c r="L686">
        <v>69.834999999999994</v>
      </c>
    </row>
    <row r="687" spans="1:12" x14ac:dyDescent="0.35">
      <c r="A687" s="43" t="s">
        <v>1789</v>
      </c>
      <c r="B687" s="43">
        <v>2021</v>
      </c>
      <c r="C687" s="9">
        <v>44414</v>
      </c>
      <c r="D687" s="43" t="s">
        <v>1555</v>
      </c>
      <c r="E687" t="s">
        <v>33</v>
      </c>
      <c r="F687" t="s">
        <v>27</v>
      </c>
      <c r="I687">
        <v>5.1449999999999996</v>
      </c>
      <c r="J687" s="52">
        <f t="shared" si="6"/>
        <v>5.2010167835383392</v>
      </c>
      <c r="K687" s="52">
        <f t="shared" si="7"/>
        <v>10.346016783538339</v>
      </c>
      <c r="L687">
        <v>69.591999999999999</v>
      </c>
    </row>
    <row r="688" spans="1:12" x14ac:dyDescent="0.35">
      <c r="A688" s="43" t="s">
        <v>1789</v>
      </c>
      <c r="B688" s="43">
        <v>2021</v>
      </c>
      <c r="C688" s="9">
        <v>44414</v>
      </c>
      <c r="D688" s="43" t="s">
        <v>1555</v>
      </c>
      <c r="E688" t="s">
        <v>23</v>
      </c>
      <c r="F688" t="s">
        <v>15</v>
      </c>
      <c r="I688">
        <v>5.1420000000000003</v>
      </c>
      <c r="J688" s="52">
        <f t="shared" si="6"/>
        <v>5.2390718456680654</v>
      </c>
      <c r="K688" s="52">
        <f t="shared" si="7"/>
        <v>10.381071845668066</v>
      </c>
      <c r="L688">
        <v>69.356999999999999</v>
      </c>
    </row>
    <row r="689" spans="1:12" x14ac:dyDescent="0.35">
      <c r="A689" s="43" t="s">
        <v>1789</v>
      </c>
      <c r="B689" s="43">
        <v>2021</v>
      </c>
      <c r="C689" s="9">
        <v>44414</v>
      </c>
      <c r="D689" s="43" t="s">
        <v>1555</v>
      </c>
      <c r="E689" t="s">
        <v>16</v>
      </c>
      <c r="F689" t="s">
        <v>17</v>
      </c>
      <c r="I689">
        <v>5.1639999999999997</v>
      </c>
      <c r="J689" s="52">
        <f t="shared" si="6"/>
        <v>5.23596533344889</v>
      </c>
      <c r="K689" s="52">
        <f t="shared" si="7"/>
        <v>10.39996533344889</v>
      </c>
      <c r="L689">
        <v>69.230999999999995</v>
      </c>
    </row>
    <row r="690" spans="1:12" x14ac:dyDescent="0.35">
      <c r="A690" s="43" t="s">
        <v>1789</v>
      </c>
      <c r="B690" s="43">
        <v>2021</v>
      </c>
      <c r="C690" s="9">
        <v>44414</v>
      </c>
      <c r="D690" s="43" t="s">
        <v>1555</v>
      </c>
      <c r="E690" t="s">
        <v>26</v>
      </c>
      <c r="F690" t="s">
        <v>27</v>
      </c>
      <c r="I690">
        <v>5.1660000000000004</v>
      </c>
      <c r="J690" s="52">
        <f t="shared" si="6"/>
        <v>5.2939471191562308</v>
      </c>
      <c r="K690" s="52">
        <f t="shared" si="7"/>
        <v>10.459947119156231</v>
      </c>
      <c r="L690">
        <v>68.834000000000003</v>
      </c>
    </row>
    <row r="691" spans="1:12" x14ac:dyDescent="0.35">
      <c r="A691" s="43" t="s">
        <v>1789</v>
      </c>
      <c r="B691" s="43">
        <v>2021</v>
      </c>
      <c r="C691" s="9">
        <v>44414</v>
      </c>
      <c r="D691" s="43" t="s">
        <v>1555</v>
      </c>
      <c r="E691" t="s">
        <v>30</v>
      </c>
      <c r="F691" t="s">
        <v>31</v>
      </c>
      <c r="I691">
        <v>5.1980000000000004</v>
      </c>
      <c r="J691" s="52">
        <f t="shared" si="6"/>
        <v>5.2630109404739418</v>
      </c>
      <c r="K691" s="52">
        <f t="shared" si="7"/>
        <v>10.461010940473942</v>
      </c>
      <c r="L691">
        <v>68.826999999999998</v>
      </c>
    </row>
    <row r="692" spans="1:12" x14ac:dyDescent="0.35">
      <c r="A692" s="43" t="s">
        <v>1789</v>
      </c>
      <c r="B692" s="43">
        <v>2021</v>
      </c>
      <c r="C692" s="9">
        <v>44414</v>
      </c>
      <c r="D692" s="43" t="s">
        <v>1555</v>
      </c>
      <c r="E692" t="s">
        <v>78</v>
      </c>
      <c r="F692" t="s">
        <v>19</v>
      </c>
      <c r="I692">
        <v>5.1769999999999996</v>
      </c>
      <c r="J692" s="52">
        <f t="shared" si="6"/>
        <v>5.3019765532899612</v>
      </c>
      <c r="K692" s="52">
        <f t="shared" si="7"/>
        <v>10.478976553289961</v>
      </c>
      <c r="L692">
        <v>68.709000000000003</v>
      </c>
    </row>
    <row r="693" spans="1:12" x14ac:dyDescent="0.35">
      <c r="A693" s="43" t="s">
        <v>1789</v>
      </c>
      <c r="B693" s="43">
        <v>2021</v>
      </c>
      <c r="C693" s="9">
        <v>44414</v>
      </c>
      <c r="D693" s="43" t="s">
        <v>1555</v>
      </c>
      <c r="E693" t="s">
        <v>136</v>
      </c>
      <c r="F693" t="s">
        <v>25</v>
      </c>
      <c r="I693">
        <v>5.2119999999999997</v>
      </c>
      <c r="J693" s="52">
        <f t="shared" si="6"/>
        <v>5.2830148679377302</v>
      </c>
      <c r="K693" s="52">
        <f t="shared" si="7"/>
        <v>10.49501486793773</v>
      </c>
      <c r="L693">
        <v>68.603999999999999</v>
      </c>
    </row>
    <row r="694" spans="1:12" x14ac:dyDescent="0.35">
      <c r="A694" s="43" t="s">
        <v>1789</v>
      </c>
      <c r="B694" s="43">
        <v>2021</v>
      </c>
      <c r="C694" s="9">
        <v>44414</v>
      </c>
      <c r="D694" s="43" t="s">
        <v>1555</v>
      </c>
      <c r="E694" t="s">
        <v>80</v>
      </c>
      <c r="F694" t="s">
        <v>65</v>
      </c>
      <c r="I694">
        <v>5.1870000000000003</v>
      </c>
      <c r="J694" s="52">
        <f t="shared" si="6"/>
        <v>5.3510247058134768</v>
      </c>
      <c r="K694" s="52">
        <f t="shared" si="7"/>
        <v>10.538024705813477</v>
      </c>
      <c r="L694">
        <v>68.323999999999998</v>
      </c>
    </row>
    <row r="695" spans="1:12" x14ac:dyDescent="0.35">
      <c r="A695" s="43" t="s">
        <v>1789</v>
      </c>
      <c r="B695" s="43">
        <v>2021</v>
      </c>
      <c r="C695" s="9">
        <v>44414</v>
      </c>
      <c r="D695" s="43" t="s">
        <v>1555</v>
      </c>
      <c r="E695" t="s">
        <v>137</v>
      </c>
      <c r="F695" t="s">
        <v>38</v>
      </c>
      <c r="I695">
        <v>5.2249999999999996</v>
      </c>
      <c r="J695" s="52">
        <f t="shared" si="6"/>
        <v>5.3340426468000235</v>
      </c>
      <c r="K695" s="52">
        <f t="shared" si="7"/>
        <v>10.559042646800023</v>
      </c>
      <c r="L695">
        <v>68.188000000000002</v>
      </c>
    </row>
    <row r="696" spans="1:12" x14ac:dyDescent="0.35">
      <c r="A696" s="43" t="s">
        <v>1789</v>
      </c>
      <c r="B696" s="43">
        <v>2021</v>
      </c>
      <c r="C696" s="9">
        <v>44414</v>
      </c>
      <c r="D696" s="43" t="s">
        <v>1555</v>
      </c>
      <c r="E696" t="s">
        <v>28</v>
      </c>
      <c r="F696" t="s">
        <v>29</v>
      </c>
      <c r="I696">
        <v>5.2320000000000002</v>
      </c>
      <c r="J696" s="52">
        <f t="shared" si="6"/>
        <v>5.3310703324432955</v>
      </c>
      <c r="K696" s="52">
        <f t="shared" si="7"/>
        <v>10.563070332443296</v>
      </c>
      <c r="L696">
        <v>68.162000000000006</v>
      </c>
    </row>
    <row r="697" spans="1:12" x14ac:dyDescent="0.35">
      <c r="A697" s="43" t="s">
        <v>1789</v>
      </c>
      <c r="B697" s="43">
        <v>2021</v>
      </c>
      <c r="C697" s="9">
        <v>44414</v>
      </c>
      <c r="D697" s="43" t="s">
        <v>1555</v>
      </c>
      <c r="E697" t="s">
        <v>113</v>
      </c>
      <c r="F697" t="s">
        <v>1790</v>
      </c>
      <c r="I697">
        <v>5.2720000000000002</v>
      </c>
      <c r="J697" s="52">
        <f t="shared" si="6"/>
        <v>5.394982725414085</v>
      </c>
      <c r="K697" s="52">
        <f t="shared" si="7"/>
        <v>10.666982725414085</v>
      </c>
      <c r="L697">
        <v>67.498000000000005</v>
      </c>
    </row>
    <row r="698" spans="1:12" x14ac:dyDescent="0.35">
      <c r="A698" s="43" t="s">
        <v>1789</v>
      </c>
      <c r="B698" s="43">
        <v>2021</v>
      </c>
      <c r="C698" s="9">
        <v>44414</v>
      </c>
      <c r="D698" s="43" t="s">
        <v>1555</v>
      </c>
      <c r="E698" t="s">
        <v>111</v>
      </c>
      <c r="F698" t="s">
        <v>1790</v>
      </c>
      <c r="I698">
        <v>5.2720000000000002</v>
      </c>
      <c r="J698" s="52">
        <f t="shared" si="6"/>
        <v>5.3970375639030888</v>
      </c>
      <c r="K698" s="52">
        <f t="shared" si="7"/>
        <v>10.669037563903089</v>
      </c>
      <c r="L698">
        <v>67.484999999999999</v>
      </c>
    </row>
    <row r="699" spans="1:12" x14ac:dyDescent="0.35">
      <c r="A699" s="43" t="s">
        <v>1789</v>
      </c>
      <c r="B699" s="43">
        <v>2021</v>
      </c>
      <c r="C699" s="9">
        <v>44414</v>
      </c>
      <c r="D699" s="43" t="s">
        <v>1555</v>
      </c>
      <c r="E699" t="s">
        <v>139</v>
      </c>
      <c r="F699" t="s">
        <v>36</v>
      </c>
      <c r="I699">
        <v>5.274</v>
      </c>
      <c r="J699" s="52">
        <f t="shared" si="6"/>
        <v>5.4050068523627308</v>
      </c>
      <c r="K699" s="52">
        <f t="shared" si="7"/>
        <v>10.679006852362731</v>
      </c>
      <c r="L699">
        <v>67.421999999999997</v>
      </c>
    </row>
    <row r="700" spans="1:12" x14ac:dyDescent="0.35">
      <c r="A700" s="43" t="s">
        <v>1789</v>
      </c>
      <c r="B700" s="43">
        <v>2021</v>
      </c>
      <c r="C700" s="9">
        <v>44414</v>
      </c>
      <c r="D700" s="43" t="s">
        <v>1555</v>
      </c>
      <c r="E700" t="s">
        <v>43</v>
      </c>
      <c r="F700" t="s">
        <v>44</v>
      </c>
      <c r="I700">
        <v>5.2469999999999999</v>
      </c>
      <c r="J700" s="52">
        <f t="shared" si="6"/>
        <v>5.435017120899662</v>
      </c>
      <c r="K700" s="52">
        <f t="shared" si="7"/>
        <v>10.682017120899662</v>
      </c>
      <c r="L700">
        <v>67.403000000000006</v>
      </c>
    </row>
    <row r="701" spans="1:12" x14ac:dyDescent="0.35">
      <c r="A701" s="43" t="s">
        <v>1789</v>
      </c>
      <c r="B701" s="43">
        <v>2021</v>
      </c>
      <c r="C701" s="9">
        <v>44414</v>
      </c>
      <c r="D701" s="43" t="s">
        <v>1555</v>
      </c>
      <c r="E701" t="s">
        <v>122</v>
      </c>
      <c r="F701" t="s">
        <v>123</v>
      </c>
      <c r="I701">
        <v>5.2830000000000004</v>
      </c>
      <c r="J701" s="52">
        <f t="shared" si="6"/>
        <v>5.4230013085112718</v>
      </c>
      <c r="K701" s="52">
        <f t="shared" si="7"/>
        <v>10.706001308511272</v>
      </c>
      <c r="L701">
        <v>67.251999999999995</v>
      </c>
    </row>
    <row r="702" spans="1:12" x14ac:dyDescent="0.35">
      <c r="A702" s="43" t="s">
        <v>1789</v>
      </c>
      <c r="B702" s="43">
        <v>2021</v>
      </c>
      <c r="C702" s="9">
        <v>44414</v>
      </c>
      <c r="D702" s="43" t="s">
        <v>1555</v>
      </c>
      <c r="E702" t="s">
        <v>97</v>
      </c>
      <c r="F702" t="s">
        <v>40</v>
      </c>
      <c r="I702">
        <v>5.3150000000000004</v>
      </c>
      <c r="J702" s="52">
        <f t="shared" si="6"/>
        <v>5.3959385459900906</v>
      </c>
      <c r="K702" s="52">
        <f t="shared" si="7"/>
        <v>10.710938545990091</v>
      </c>
      <c r="L702">
        <v>67.221000000000004</v>
      </c>
    </row>
    <row r="703" spans="1:12" x14ac:dyDescent="0.35">
      <c r="A703" s="43" t="s">
        <v>1789</v>
      </c>
      <c r="B703" s="43">
        <v>2021</v>
      </c>
      <c r="C703" s="9">
        <v>44414</v>
      </c>
      <c r="D703" s="43" t="s">
        <v>1555</v>
      </c>
      <c r="E703" t="s">
        <v>95</v>
      </c>
      <c r="F703" t="s">
        <v>38</v>
      </c>
      <c r="I703">
        <v>5.2789999999999999</v>
      </c>
      <c r="J703" s="52">
        <f t="shared" si="6"/>
        <v>5.4440620299352158</v>
      </c>
      <c r="K703" s="52">
        <f t="shared" si="7"/>
        <v>10.723062029935216</v>
      </c>
      <c r="L703">
        <v>67.144999999999996</v>
      </c>
    </row>
    <row r="704" spans="1:12" x14ac:dyDescent="0.35">
      <c r="A704" s="43" t="s">
        <v>1789</v>
      </c>
      <c r="B704" s="43">
        <v>2021</v>
      </c>
      <c r="C704" s="9">
        <v>44414</v>
      </c>
      <c r="D704" s="43" t="s">
        <v>1555</v>
      </c>
      <c r="E704" t="s">
        <v>54</v>
      </c>
      <c r="F704" t="s">
        <v>44</v>
      </c>
      <c r="I704">
        <v>5.3390000000000004</v>
      </c>
      <c r="J704" s="52">
        <f t="shared" si="6"/>
        <v>5.4789578099645411</v>
      </c>
      <c r="K704" s="52">
        <f t="shared" si="7"/>
        <v>10.817957809964541</v>
      </c>
      <c r="L704">
        <v>66.555999999999997</v>
      </c>
    </row>
    <row r="705" spans="1:12" x14ac:dyDescent="0.35">
      <c r="A705" s="43" t="s">
        <v>1789</v>
      </c>
      <c r="B705" s="43">
        <v>2021</v>
      </c>
      <c r="C705" s="9">
        <v>44414</v>
      </c>
      <c r="D705" s="43" t="s">
        <v>1555</v>
      </c>
      <c r="E705" t="s">
        <v>83</v>
      </c>
      <c r="F705" t="s">
        <v>67</v>
      </c>
      <c r="I705">
        <v>5.3419999999999996</v>
      </c>
      <c r="J705" s="52">
        <f t="shared" si="6"/>
        <v>5.5270729586522362</v>
      </c>
      <c r="K705" s="52">
        <f t="shared" si="7"/>
        <v>10.869072958652236</v>
      </c>
      <c r="L705">
        <v>66.242999999999995</v>
      </c>
    </row>
    <row r="706" spans="1:12" x14ac:dyDescent="0.35">
      <c r="A706" s="43" t="s">
        <v>1789</v>
      </c>
      <c r="B706" s="43">
        <v>2021</v>
      </c>
      <c r="C706" s="9">
        <v>44414</v>
      </c>
      <c r="D706" s="43" t="s">
        <v>1555</v>
      </c>
      <c r="E706" t="s">
        <v>178</v>
      </c>
      <c r="F706" t="s">
        <v>159</v>
      </c>
      <c r="I706">
        <v>5.3760000000000003</v>
      </c>
      <c r="J706" s="52">
        <f t="shared" si="6"/>
        <v>5.5279693477306102</v>
      </c>
      <c r="K706" s="52">
        <f t="shared" si="7"/>
        <v>10.903969347730611</v>
      </c>
      <c r="L706">
        <v>66.031000000000006</v>
      </c>
    </row>
    <row r="707" spans="1:12" x14ac:dyDescent="0.35">
      <c r="A707" s="43" t="s">
        <v>1789</v>
      </c>
      <c r="B707" s="43">
        <v>2021</v>
      </c>
      <c r="C707" s="9">
        <v>44414</v>
      </c>
      <c r="D707" s="43" t="s">
        <v>1555</v>
      </c>
      <c r="E707" t="s">
        <v>144</v>
      </c>
      <c r="F707" t="s">
        <v>145</v>
      </c>
      <c r="I707">
        <v>5.3929999999999998</v>
      </c>
      <c r="J707" s="52">
        <f t="shared" si="6"/>
        <v>5.5809368998628264</v>
      </c>
      <c r="K707" s="52">
        <f t="shared" si="7"/>
        <v>10.973936899862826</v>
      </c>
      <c r="L707">
        <v>65.61</v>
      </c>
    </row>
    <row r="708" spans="1:12" x14ac:dyDescent="0.35">
      <c r="A708" s="43" t="s">
        <v>1789</v>
      </c>
      <c r="B708" s="43">
        <v>2021</v>
      </c>
      <c r="C708" s="9">
        <v>44414</v>
      </c>
      <c r="D708" s="43" t="s">
        <v>1555</v>
      </c>
      <c r="E708" t="s">
        <v>150</v>
      </c>
      <c r="F708" t="s">
        <v>31</v>
      </c>
      <c r="I708">
        <v>5.4109999999999996</v>
      </c>
      <c r="J708" s="52">
        <f t="shared" si="6"/>
        <v>5.5699663250366047</v>
      </c>
      <c r="K708" s="52">
        <f t="shared" si="7"/>
        <v>10.980966325036604</v>
      </c>
      <c r="L708">
        <v>65.567999999999998</v>
      </c>
    </row>
    <row r="709" spans="1:12" x14ac:dyDescent="0.35">
      <c r="A709" s="43" t="s">
        <v>1789</v>
      </c>
      <c r="B709" s="43">
        <v>2021</v>
      </c>
      <c r="C709" s="9">
        <v>44414</v>
      </c>
      <c r="D709" s="43" t="s">
        <v>1555</v>
      </c>
      <c r="E709" t="s">
        <v>124</v>
      </c>
      <c r="F709" t="s">
        <v>123</v>
      </c>
      <c r="I709">
        <v>5.399</v>
      </c>
      <c r="J709" s="52">
        <f t="shared" si="6"/>
        <v>5.6319325734246446</v>
      </c>
      <c r="K709" s="52">
        <f t="shared" si="7"/>
        <v>11.030932573424645</v>
      </c>
      <c r="L709">
        <v>65.271000000000001</v>
      </c>
    </row>
    <row r="710" spans="1:12" x14ac:dyDescent="0.35">
      <c r="A710" s="43" t="s">
        <v>1789</v>
      </c>
      <c r="B710" s="43">
        <v>2021</v>
      </c>
      <c r="C710" s="9">
        <v>44414</v>
      </c>
      <c r="D710" s="43" t="s">
        <v>1555</v>
      </c>
      <c r="E710" t="s">
        <v>101</v>
      </c>
      <c r="F710" t="s">
        <v>47</v>
      </c>
      <c r="I710">
        <v>5.4470000000000001</v>
      </c>
      <c r="J710" s="52">
        <f t="shared" ref="J710:J714" si="8">K710-I710</f>
        <v>5.6000111697557378</v>
      </c>
      <c r="K710" s="52">
        <f t="shared" ref="K710:K714" si="9">720/L710</f>
        <v>11.047011169755738</v>
      </c>
      <c r="L710">
        <v>65.176000000000002</v>
      </c>
    </row>
    <row r="711" spans="1:12" x14ac:dyDescent="0.35">
      <c r="A711" s="43" t="s">
        <v>1789</v>
      </c>
      <c r="B711" s="43">
        <v>2021</v>
      </c>
      <c r="C711" s="9">
        <v>44414</v>
      </c>
      <c r="D711" s="43" t="s">
        <v>1555</v>
      </c>
      <c r="E711" t="s">
        <v>100</v>
      </c>
      <c r="F711" t="s">
        <v>47</v>
      </c>
      <c r="I711">
        <v>5.4349999999999996</v>
      </c>
      <c r="J711" s="52">
        <f t="shared" si="8"/>
        <v>5.6480613878455772</v>
      </c>
      <c r="K711" s="52">
        <f t="shared" si="9"/>
        <v>11.083061387845577</v>
      </c>
      <c r="L711">
        <v>64.963999999999999</v>
      </c>
    </row>
    <row r="712" spans="1:12" x14ac:dyDescent="0.35">
      <c r="A712" s="43" t="s">
        <v>1789</v>
      </c>
      <c r="B712" s="43">
        <v>2021</v>
      </c>
      <c r="C712" s="9">
        <v>44414</v>
      </c>
      <c r="D712" s="43" t="s">
        <v>1555</v>
      </c>
      <c r="E712" t="s">
        <v>551</v>
      </c>
      <c r="F712" t="s">
        <v>29</v>
      </c>
      <c r="I712">
        <v>5.4710000000000001</v>
      </c>
      <c r="J712" s="52">
        <f t="shared" si="8"/>
        <v>5.6449142839498538</v>
      </c>
      <c r="K712" s="52">
        <f t="shared" si="9"/>
        <v>11.115914283949854</v>
      </c>
      <c r="L712">
        <v>64.772000000000006</v>
      </c>
    </row>
    <row r="713" spans="1:12" x14ac:dyDescent="0.35">
      <c r="A713" s="43" t="s">
        <v>1789</v>
      </c>
      <c r="B713" s="43">
        <v>2021</v>
      </c>
      <c r="C713" s="9">
        <v>44414</v>
      </c>
      <c r="D713" s="43" t="s">
        <v>1555</v>
      </c>
      <c r="E713" t="s">
        <v>132</v>
      </c>
      <c r="F713" t="s">
        <v>65</v>
      </c>
      <c r="I713">
        <v>5.5039999999999996</v>
      </c>
      <c r="J713" s="52">
        <f t="shared" si="8"/>
        <v>5.7279236229193664</v>
      </c>
      <c r="K713" s="52">
        <f t="shared" si="9"/>
        <v>11.231923622919366</v>
      </c>
      <c r="L713">
        <v>64.102999999999994</v>
      </c>
    </row>
    <row r="714" spans="1:12" x14ac:dyDescent="0.35">
      <c r="A714" s="43" t="s">
        <v>1789</v>
      </c>
      <c r="B714" s="43">
        <v>2021</v>
      </c>
      <c r="C714" s="9">
        <v>44414</v>
      </c>
      <c r="D714" s="43" t="s">
        <v>1555</v>
      </c>
      <c r="E714" t="s">
        <v>338</v>
      </c>
      <c r="F714" t="s">
        <v>17</v>
      </c>
      <c r="I714">
        <v>5.85</v>
      </c>
      <c r="J714" s="52">
        <f t="shared" si="8"/>
        <v>5.9989261910639353</v>
      </c>
      <c r="K714" s="52">
        <f t="shared" si="9"/>
        <v>11.848926191063935</v>
      </c>
      <c r="L714">
        <v>60.765000000000001</v>
      </c>
    </row>
  </sheetData>
  <autoFilter ref="A1:L605" xr:uid="{1B1A9552-E3BB-4C1C-B3A2-79351D2FDD43}">
    <sortState xmlns:xlrd2="http://schemas.microsoft.com/office/spreadsheetml/2017/richdata2" ref="A2:L685">
      <sortCondition descending="1" ref="C1:C605"/>
    </sortState>
  </autoFilter>
  <conditionalFormatting sqref="I2:I35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J35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3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35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6:I61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6:J61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36:K88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6:L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5:D207">
    <cfRule type="expression" dxfId="663" priority="9">
      <formula>$E175="F"</formula>
    </cfRule>
    <cfRule type="expression" dxfId="662" priority="10">
      <formula>$E175="Q"</formula>
    </cfRule>
  </conditionalFormatting>
  <conditionalFormatting sqref="A208:B445 A447:B447 A449:B449 A451:B451 A453:B453 A455:B455 A457:B457 A459:B459 A461:B461 A463:B463 A465:B465 A467:B467 A469:B469 A471:B471 A473:B473 A475:B475 D208:D562">
    <cfRule type="expression" dxfId="661" priority="1522">
      <formula>#REF!="F"</formula>
    </cfRule>
    <cfRule type="expression" dxfId="660" priority="1523">
      <formula>#REF!="Q"</formula>
    </cfRule>
  </conditionalFormatting>
  <conditionalFormatting sqref="A446:B446 A448:B448 A450:B450 A452:B452 A454:B454 A456:B456 A458:B458 A460:B460 A462:B462 A464:B464 A466:B466 A468:B468 A470:B470 A472:B472 A474:B474 A476:B476 A478:B478 A480:B480 A482:B482 A484:B484 A486:B486 A488:B488 A490:B490 A492:B492 A494:B494 A496:B496 A498:B498 A500:B500 A502:B502 A504:B504 A506:B506 A508:B508 A510:B510 A512:B512 A514:B514 A516:B516 A518:B518 A520:B520 A522:B522 A524:B524 A526:B526 A528:B528">
    <cfRule type="expression" dxfId="659" priority="7">
      <formula>#REF!="F"</formula>
    </cfRule>
    <cfRule type="expression" dxfId="658" priority="8">
      <formula>#REF!="Q"</formula>
    </cfRule>
  </conditionalFormatting>
  <conditionalFormatting sqref="A477:B477 A479:B479 A481:B481 A483:B483 A485:B485 A487:B487 A489:B489 A491:B491 A493:B493 A495:B495 A497:B497">
    <cfRule type="expression" dxfId="657" priority="5">
      <formula>#REF!="F"</formula>
    </cfRule>
    <cfRule type="expression" dxfId="656" priority="6">
      <formula>#REF!="Q"</formula>
    </cfRule>
  </conditionalFormatting>
  <conditionalFormatting sqref="A499:B499 A501:B501 A503:B503 A505:B505 A507:B507 A509:B509 A511:B511 A513:B513 A515:B515 A517:B517 A519:B519 A521:B521 A523:B523 A525:B525 A527:B527 A529:B529 A531:B531 A533:B533 A535:B535 A537:B537 A539:B539 A541:B541 A543:B543 A545:B545 A547:B547 A549:B549 A551:B551 A553:B553 A555:B555 A557:B557 A559:B559 A561:B561">
    <cfRule type="expression" dxfId="655" priority="3">
      <formula>#REF!="F"</formula>
    </cfRule>
    <cfRule type="expression" dxfId="654" priority="4">
      <formula>#REF!="Q"</formula>
    </cfRule>
  </conditionalFormatting>
  <conditionalFormatting sqref="A530:B530 A532:B532 A534:B534 A536:B536 A538:B538 A540:B540 A542:B542 A544:B544 A546:B546 A548:B548 A550:B550 A552:B552 A554:B554 A556:B556 A558:B558 A560:B560 A562:B562">
    <cfRule type="expression" dxfId="653" priority="1">
      <formula>#REF!="F"</formula>
    </cfRule>
    <cfRule type="expression" dxfId="652" priority="2">
      <formula>#REF!="Q"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CDADF-A33D-4A19-95ED-FA4CA66EAC16}">
  <dimension ref="A1:S1253"/>
  <sheetViews>
    <sheetView zoomScale="85" zoomScaleNormal="85" workbookViewId="0">
      <pane ySplit="1" topLeftCell="A1233" activePane="bottomLeft" state="frozen"/>
      <selection activeCell="K162" sqref="K162"/>
      <selection pane="bottomLeft" activeCell="A1252" sqref="A1252:D1253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54296875" bestFit="1" customWidth="1"/>
    <col min="5" max="5" width="6.26953125" bestFit="1" customWidth="1"/>
    <col min="6" max="6" width="4.81640625" bestFit="1" customWidth="1"/>
    <col min="7" max="7" width="28" bestFit="1" customWidth="1"/>
    <col min="8" max="8" width="7.54296875" bestFit="1" customWidth="1"/>
    <col min="9" max="9" width="5.7265625" bestFit="1" customWidth="1"/>
    <col min="10" max="10" width="9.26953125" bestFit="1" customWidth="1"/>
    <col min="11" max="11" width="7.54296875" bestFit="1" customWidth="1"/>
    <col min="12" max="12" width="8.453125" bestFit="1" customWidth="1"/>
    <col min="13" max="13" width="12.1796875" bestFit="1" customWidth="1"/>
    <col min="14" max="14" width="7.54296875" bestFit="1" customWidth="1"/>
    <col min="15" max="15" width="8.453125" bestFit="1" customWidth="1"/>
    <col min="16" max="16" width="12.1796875" bestFit="1" customWidth="1"/>
    <col min="17" max="17" width="7.54296875" bestFit="1" customWidth="1"/>
    <col min="18" max="18" width="8.453125" bestFit="1" customWidth="1"/>
    <col min="19" max="19" width="12.1796875" bestFit="1" customWidth="1"/>
  </cols>
  <sheetData>
    <row r="1" spans="1:19" x14ac:dyDescent="0.35">
      <c r="A1" s="23" t="s">
        <v>0</v>
      </c>
      <c r="B1" s="23" t="s">
        <v>1</v>
      </c>
      <c r="C1" s="23" t="s">
        <v>2</v>
      </c>
      <c r="D1" s="23" t="s">
        <v>3</v>
      </c>
      <c r="E1" s="23" t="s">
        <v>193</v>
      </c>
      <c r="F1" s="23" t="s">
        <v>194</v>
      </c>
      <c r="G1" s="23" t="s">
        <v>4</v>
      </c>
      <c r="H1" s="23" t="s">
        <v>5</v>
      </c>
      <c r="I1" s="23" t="s">
        <v>6</v>
      </c>
      <c r="J1" s="23" t="s">
        <v>195</v>
      </c>
      <c r="K1" s="23" t="s">
        <v>196</v>
      </c>
      <c r="L1" s="23" t="s">
        <v>197</v>
      </c>
      <c r="M1" s="23" t="s">
        <v>198</v>
      </c>
      <c r="N1" s="23" t="s">
        <v>199</v>
      </c>
      <c r="O1" s="23" t="s">
        <v>200</v>
      </c>
      <c r="P1" s="23" t="s">
        <v>201</v>
      </c>
      <c r="Q1" s="23" t="s">
        <v>202</v>
      </c>
      <c r="R1" s="23" t="s">
        <v>203</v>
      </c>
      <c r="S1" s="23" t="s">
        <v>204</v>
      </c>
    </row>
    <row r="2" spans="1:19" x14ac:dyDescent="0.35">
      <c r="A2" s="1" t="s">
        <v>94</v>
      </c>
      <c r="B2" s="1">
        <v>2018</v>
      </c>
      <c r="C2" s="2">
        <v>43400</v>
      </c>
      <c r="D2" s="1" t="s">
        <v>72</v>
      </c>
      <c r="E2" s="1" t="s">
        <v>205</v>
      </c>
      <c r="F2" s="3">
        <v>1</v>
      </c>
      <c r="G2" s="3" t="s">
        <v>80</v>
      </c>
      <c r="H2" s="3" t="s">
        <v>65</v>
      </c>
      <c r="I2" s="3"/>
      <c r="J2" s="3">
        <v>1</v>
      </c>
      <c r="K2" s="3">
        <v>1</v>
      </c>
      <c r="L2" s="3">
        <v>11.435</v>
      </c>
      <c r="M2" s="3"/>
    </row>
    <row r="3" spans="1:19" x14ac:dyDescent="0.35">
      <c r="A3" s="1" t="s">
        <v>94</v>
      </c>
      <c r="B3" s="1">
        <v>2018</v>
      </c>
      <c r="C3" s="2">
        <v>43400</v>
      </c>
      <c r="D3" s="1" t="s">
        <v>72</v>
      </c>
      <c r="E3" s="1" t="s">
        <v>205</v>
      </c>
      <c r="F3" s="3">
        <v>1</v>
      </c>
      <c r="G3" s="3" t="s">
        <v>39</v>
      </c>
      <c r="H3" s="3" t="s">
        <v>40</v>
      </c>
      <c r="I3" s="3"/>
      <c r="J3" s="3">
        <v>28</v>
      </c>
      <c r="K3" s="3">
        <v>2</v>
      </c>
      <c r="L3" s="3">
        <v>11.68</v>
      </c>
      <c r="M3" s="3"/>
    </row>
    <row r="4" spans="1:19" x14ac:dyDescent="0.35">
      <c r="A4" s="1" t="s">
        <v>94</v>
      </c>
      <c r="B4" s="1">
        <v>2018</v>
      </c>
      <c r="C4" s="2">
        <v>43400</v>
      </c>
      <c r="D4" s="1" t="s">
        <v>72</v>
      </c>
      <c r="E4" s="1" t="s">
        <v>205</v>
      </c>
      <c r="F4" s="3">
        <v>2</v>
      </c>
      <c r="G4" s="3" t="s">
        <v>139</v>
      </c>
      <c r="H4" s="3" t="s">
        <v>36</v>
      </c>
      <c r="I4" s="3"/>
      <c r="J4" s="3">
        <v>6</v>
      </c>
      <c r="K4" s="3">
        <v>1</v>
      </c>
      <c r="L4" s="3">
        <v>11.484999999999999</v>
      </c>
      <c r="M4" s="3"/>
    </row>
    <row r="5" spans="1:19" x14ac:dyDescent="0.35">
      <c r="A5" s="1" t="s">
        <v>94</v>
      </c>
      <c r="B5" s="1">
        <v>2018</v>
      </c>
      <c r="C5" s="2">
        <v>43400</v>
      </c>
      <c r="D5" s="1" t="s">
        <v>72</v>
      </c>
      <c r="E5" s="1" t="s">
        <v>205</v>
      </c>
      <c r="F5" s="3">
        <v>2</v>
      </c>
      <c r="G5" s="3" t="s">
        <v>111</v>
      </c>
      <c r="H5" s="3" t="s">
        <v>163</v>
      </c>
      <c r="I5" s="3"/>
      <c r="J5" s="3">
        <v>27</v>
      </c>
      <c r="K5" s="3">
        <v>2</v>
      </c>
      <c r="L5" s="3">
        <v>11.492999999999999</v>
      </c>
      <c r="M5" s="3"/>
    </row>
    <row r="6" spans="1:19" x14ac:dyDescent="0.35">
      <c r="A6" s="1" t="s">
        <v>94</v>
      </c>
      <c r="B6" s="1">
        <v>2018</v>
      </c>
      <c r="C6" s="2">
        <v>43400</v>
      </c>
      <c r="D6" s="1" t="s">
        <v>72</v>
      </c>
      <c r="E6" s="1" t="s">
        <v>205</v>
      </c>
      <c r="F6" s="3">
        <v>3</v>
      </c>
      <c r="G6" s="3" t="s">
        <v>73</v>
      </c>
      <c r="H6" s="3" t="s">
        <v>74</v>
      </c>
      <c r="I6" s="3"/>
      <c r="J6" s="3">
        <v>9</v>
      </c>
      <c r="K6" s="3">
        <v>1</v>
      </c>
      <c r="L6" s="3">
        <v>11.632</v>
      </c>
      <c r="M6" s="3"/>
    </row>
    <row r="7" spans="1:19" x14ac:dyDescent="0.35">
      <c r="A7" s="1" t="s">
        <v>94</v>
      </c>
      <c r="B7" s="1">
        <v>2018</v>
      </c>
      <c r="C7" s="2">
        <v>43400</v>
      </c>
      <c r="D7" s="1" t="s">
        <v>72</v>
      </c>
      <c r="E7" s="1" t="s">
        <v>205</v>
      </c>
      <c r="F7" s="3">
        <v>3</v>
      </c>
      <c r="G7" s="3" t="s">
        <v>149</v>
      </c>
      <c r="H7" s="3" t="s">
        <v>56</v>
      </c>
      <c r="I7" s="3"/>
      <c r="J7" s="3">
        <v>26</v>
      </c>
      <c r="K7" s="3">
        <v>2</v>
      </c>
      <c r="L7" s="3">
        <v>11.798999999999999</v>
      </c>
      <c r="M7" s="3"/>
    </row>
    <row r="8" spans="1:19" x14ac:dyDescent="0.35">
      <c r="A8" s="1" t="s">
        <v>94</v>
      </c>
      <c r="B8" s="1">
        <v>2018</v>
      </c>
      <c r="C8" s="2">
        <v>43400</v>
      </c>
      <c r="D8" s="1" t="s">
        <v>72</v>
      </c>
      <c r="E8" s="1" t="s">
        <v>205</v>
      </c>
      <c r="F8" s="3">
        <v>4</v>
      </c>
      <c r="G8" s="3" t="s">
        <v>138</v>
      </c>
      <c r="H8" s="3" t="s">
        <v>29</v>
      </c>
      <c r="I8" s="3"/>
      <c r="J8" s="3">
        <v>7</v>
      </c>
      <c r="K8" s="3">
        <v>1</v>
      </c>
      <c r="L8" s="3">
        <v>11.09</v>
      </c>
      <c r="M8" s="3"/>
    </row>
    <row r="9" spans="1:19" x14ac:dyDescent="0.35">
      <c r="A9" s="1" t="s">
        <v>94</v>
      </c>
      <c r="B9" s="1">
        <v>2018</v>
      </c>
      <c r="C9" s="2">
        <v>43400</v>
      </c>
      <c r="D9" s="1" t="s">
        <v>72</v>
      </c>
      <c r="E9" s="1" t="s">
        <v>205</v>
      </c>
      <c r="F9" s="3">
        <v>4</v>
      </c>
      <c r="G9" s="3" t="s">
        <v>1595</v>
      </c>
      <c r="H9" s="3" t="s">
        <v>29</v>
      </c>
      <c r="I9" s="3"/>
      <c r="J9" s="3">
        <v>25</v>
      </c>
      <c r="K9" s="3">
        <v>2</v>
      </c>
      <c r="L9" s="3">
        <v>11.326000000000001</v>
      </c>
      <c r="M9" s="3"/>
    </row>
    <row r="10" spans="1:19" x14ac:dyDescent="0.35">
      <c r="A10" s="1" t="s">
        <v>94</v>
      </c>
      <c r="B10" s="1">
        <v>2018</v>
      </c>
      <c r="C10" s="2">
        <v>43400</v>
      </c>
      <c r="D10" s="1" t="s">
        <v>72</v>
      </c>
      <c r="E10" s="1" t="s">
        <v>205</v>
      </c>
      <c r="F10" s="3">
        <v>5</v>
      </c>
      <c r="G10" s="3" t="s">
        <v>142</v>
      </c>
      <c r="H10" s="3" t="s">
        <v>61</v>
      </c>
      <c r="I10" s="3"/>
      <c r="J10" s="3">
        <v>16</v>
      </c>
      <c r="K10" s="3">
        <v>1</v>
      </c>
      <c r="L10" s="3">
        <v>11.404</v>
      </c>
      <c r="M10" s="3"/>
    </row>
    <row r="11" spans="1:19" x14ac:dyDescent="0.35">
      <c r="A11" s="1" t="s">
        <v>94</v>
      </c>
      <c r="B11" s="1">
        <v>2018</v>
      </c>
      <c r="C11" s="2">
        <v>43400</v>
      </c>
      <c r="D11" s="1" t="s">
        <v>72</v>
      </c>
      <c r="E11" s="1" t="s">
        <v>205</v>
      </c>
      <c r="F11" s="3">
        <v>5</v>
      </c>
      <c r="G11" s="3" t="s">
        <v>26</v>
      </c>
      <c r="H11" s="3" t="s">
        <v>27</v>
      </c>
      <c r="I11" s="3"/>
      <c r="J11" s="3">
        <v>17</v>
      </c>
      <c r="K11" s="3">
        <v>2</v>
      </c>
      <c r="L11" s="3">
        <v>11.467000000000001</v>
      </c>
      <c r="M11" s="3"/>
    </row>
    <row r="12" spans="1:19" x14ac:dyDescent="0.35">
      <c r="A12" s="1" t="s">
        <v>94</v>
      </c>
      <c r="B12" s="1">
        <v>2018</v>
      </c>
      <c r="C12" s="2">
        <v>43400</v>
      </c>
      <c r="D12" s="1" t="s">
        <v>72</v>
      </c>
      <c r="E12" s="1" t="s">
        <v>205</v>
      </c>
      <c r="F12" s="3">
        <v>6</v>
      </c>
      <c r="G12" s="3" t="s">
        <v>22</v>
      </c>
      <c r="H12" s="3" t="s">
        <v>15</v>
      </c>
      <c r="I12" s="3"/>
      <c r="J12" s="3">
        <v>8</v>
      </c>
      <c r="K12" s="3">
        <v>1</v>
      </c>
      <c r="L12" s="3">
        <v>11.487</v>
      </c>
      <c r="M12" s="3"/>
    </row>
    <row r="13" spans="1:19" x14ac:dyDescent="0.35">
      <c r="A13" s="1" t="s">
        <v>94</v>
      </c>
      <c r="B13" s="1">
        <v>2018</v>
      </c>
      <c r="C13" s="2">
        <v>43400</v>
      </c>
      <c r="D13" s="1" t="s">
        <v>72</v>
      </c>
      <c r="E13" s="1" t="s">
        <v>205</v>
      </c>
      <c r="F13" s="3">
        <v>6</v>
      </c>
      <c r="G13" s="3" t="s">
        <v>141</v>
      </c>
      <c r="H13" s="3" t="s">
        <v>44</v>
      </c>
      <c r="I13" s="3"/>
      <c r="J13" s="3">
        <v>24</v>
      </c>
      <c r="K13" s="3">
        <v>2</v>
      </c>
      <c r="L13" s="3">
        <v>11.689</v>
      </c>
      <c r="M13" s="3"/>
    </row>
    <row r="14" spans="1:19" x14ac:dyDescent="0.35">
      <c r="A14" s="1" t="s">
        <v>94</v>
      </c>
      <c r="B14" s="1">
        <v>2018</v>
      </c>
      <c r="C14" s="2">
        <v>43400</v>
      </c>
      <c r="D14" s="1" t="s">
        <v>72</v>
      </c>
      <c r="E14" s="1" t="s">
        <v>205</v>
      </c>
      <c r="F14" s="3">
        <v>7</v>
      </c>
      <c r="G14" s="3" t="s">
        <v>30</v>
      </c>
      <c r="H14" s="3" t="s">
        <v>31</v>
      </c>
      <c r="I14" s="3"/>
      <c r="J14" s="3">
        <v>10</v>
      </c>
      <c r="K14" s="3">
        <v>1</v>
      </c>
      <c r="L14" s="3">
        <v>11.978999999999999</v>
      </c>
      <c r="M14" s="3"/>
    </row>
    <row r="15" spans="1:19" x14ac:dyDescent="0.35">
      <c r="A15" s="1" t="s">
        <v>94</v>
      </c>
      <c r="B15" s="1">
        <v>2018</v>
      </c>
      <c r="C15" s="2">
        <v>43400</v>
      </c>
      <c r="D15" s="1" t="s">
        <v>72</v>
      </c>
      <c r="E15" s="1" t="s">
        <v>205</v>
      </c>
      <c r="F15" s="3">
        <v>7</v>
      </c>
      <c r="G15" s="3" t="s">
        <v>150</v>
      </c>
      <c r="H15" s="3" t="s">
        <v>31</v>
      </c>
      <c r="I15" s="3"/>
      <c r="J15" s="3">
        <v>23</v>
      </c>
      <c r="K15" s="3">
        <v>2</v>
      </c>
      <c r="L15" s="3">
        <v>12.04</v>
      </c>
      <c r="M15" s="3"/>
    </row>
    <row r="16" spans="1:19" x14ac:dyDescent="0.35">
      <c r="A16" s="1" t="s">
        <v>94</v>
      </c>
      <c r="B16" s="1">
        <v>2018</v>
      </c>
      <c r="C16" s="2">
        <v>43400</v>
      </c>
      <c r="D16" s="1" t="s">
        <v>72</v>
      </c>
      <c r="E16" s="1" t="s">
        <v>205</v>
      </c>
      <c r="F16" s="3">
        <v>8</v>
      </c>
      <c r="G16" s="3" t="s">
        <v>177</v>
      </c>
      <c r="H16" s="3" t="s">
        <v>19</v>
      </c>
      <c r="I16" s="3"/>
      <c r="J16" s="3">
        <v>11</v>
      </c>
      <c r="K16" s="3">
        <v>1</v>
      </c>
      <c r="L16" s="3">
        <v>11.311</v>
      </c>
      <c r="M16" s="3"/>
    </row>
    <row r="17" spans="1:13" x14ac:dyDescent="0.35">
      <c r="A17" s="1" t="s">
        <v>94</v>
      </c>
      <c r="B17" s="1">
        <v>2018</v>
      </c>
      <c r="C17" s="2">
        <v>43400</v>
      </c>
      <c r="D17" s="1" t="s">
        <v>72</v>
      </c>
      <c r="E17" s="1" t="s">
        <v>205</v>
      </c>
      <c r="F17" s="3">
        <v>8</v>
      </c>
      <c r="G17" s="3" t="s">
        <v>20</v>
      </c>
      <c r="H17" s="3" t="s">
        <v>21</v>
      </c>
      <c r="I17" s="3"/>
      <c r="J17" s="3">
        <v>22</v>
      </c>
      <c r="K17" s="3">
        <v>2</v>
      </c>
      <c r="L17" s="3">
        <v>11.509</v>
      </c>
      <c r="M17" s="3"/>
    </row>
    <row r="18" spans="1:13" x14ac:dyDescent="0.35">
      <c r="A18" s="1" t="s">
        <v>94</v>
      </c>
      <c r="B18" s="1">
        <v>2018</v>
      </c>
      <c r="C18" s="2">
        <v>43400</v>
      </c>
      <c r="D18" s="1" t="s">
        <v>72</v>
      </c>
      <c r="E18" s="1" t="s">
        <v>205</v>
      </c>
      <c r="F18" s="3">
        <v>9</v>
      </c>
      <c r="G18" s="3" t="s">
        <v>136</v>
      </c>
      <c r="H18" s="3" t="s">
        <v>25</v>
      </c>
      <c r="I18" s="3"/>
      <c r="J18" s="3">
        <v>12</v>
      </c>
      <c r="K18" s="3">
        <v>1</v>
      </c>
      <c r="L18" s="3">
        <v>11.487</v>
      </c>
      <c r="M18" s="3"/>
    </row>
    <row r="19" spans="1:13" x14ac:dyDescent="0.35">
      <c r="A19" s="1" t="s">
        <v>94</v>
      </c>
      <c r="B19" s="1">
        <v>2018</v>
      </c>
      <c r="C19" s="2">
        <v>43400</v>
      </c>
      <c r="D19" s="1" t="s">
        <v>72</v>
      </c>
      <c r="E19" s="1" t="s">
        <v>205</v>
      </c>
      <c r="F19" s="3">
        <v>9</v>
      </c>
      <c r="G19" s="3" t="s">
        <v>97</v>
      </c>
      <c r="H19" s="3" t="s">
        <v>153</v>
      </c>
      <c r="I19" s="3"/>
      <c r="J19" s="3">
        <v>21</v>
      </c>
      <c r="K19" s="3">
        <v>2</v>
      </c>
      <c r="L19" s="3">
        <v>11.870000000000001</v>
      </c>
      <c r="M19" s="3"/>
    </row>
    <row r="20" spans="1:13" x14ac:dyDescent="0.35">
      <c r="A20" s="1" t="s">
        <v>94</v>
      </c>
      <c r="B20" s="1">
        <v>2018</v>
      </c>
      <c r="C20" s="2">
        <v>43400</v>
      </c>
      <c r="D20" s="1" t="s">
        <v>72</v>
      </c>
      <c r="E20" s="1" t="s">
        <v>205</v>
      </c>
      <c r="F20" s="3">
        <v>10</v>
      </c>
      <c r="G20" s="3" t="s">
        <v>132</v>
      </c>
      <c r="H20" s="3" t="s">
        <v>179</v>
      </c>
      <c r="I20" s="3"/>
      <c r="J20" s="3">
        <v>15</v>
      </c>
      <c r="K20" s="3">
        <v>1</v>
      </c>
      <c r="L20" s="3">
        <v>11.374000000000001</v>
      </c>
      <c r="M20" s="3"/>
    </row>
    <row r="21" spans="1:13" x14ac:dyDescent="0.35">
      <c r="A21" s="1" t="s">
        <v>94</v>
      </c>
      <c r="B21" s="1">
        <v>2018</v>
      </c>
      <c r="C21" s="2">
        <v>43400</v>
      </c>
      <c r="D21" s="1" t="s">
        <v>72</v>
      </c>
      <c r="E21" s="1" t="s">
        <v>205</v>
      </c>
      <c r="F21" s="3">
        <v>10</v>
      </c>
      <c r="G21" s="3" t="s">
        <v>124</v>
      </c>
      <c r="H21" s="3" t="s">
        <v>123</v>
      </c>
      <c r="I21" s="3"/>
      <c r="J21" s="3">
        <v>18</v>
      </c>
      <c r="K21" s="3">
        <v>2</v>
      </c>
      <c r="L21" s="3">
        <v>11.403</v>
      </c>
      <c r="M21" s="3"/>
    </row>
    <row r="22" spans="1:13" x14ac:dyDescent="0.35">
      <c r="A22" s="1" t="s">
        <v>94</v>
      </c>
      <c r="B22" s="1">
        <v>2018</v>
      </c>
      <c r="C22" s="2">
        <v>43400</v>
      </c>
      <c r="D22" s="1" t="s">
        <v>72</v>
      </c>
      <c r="E22" s="1" t="s">
        <v>205</v>
      </c>
      <c r="F22" s="3">
        <v>11</v>
      </c>
      <c r="G22" s="3" t="s">
        <v>101</v>
      </c>
      <c r="H22" s="3" t="s">
        <v>47</v>
      </c>
      <c r="I22" s="3"/>
      <c r="J22" s="3">
        <v>13</v>
      </c>
      <c r="K22" s="3">
        <v>1</v>
      </c>
      <c r="L22" s="3">
        <v>11.244999999999999</v>
      </c>
      <c r="M22" s="3"/>
    </row>
    <row r="23" spans="1:13" x14ac:dyDescent="0.35">
      <c r="A23" s="1" t="s">
        <v>94</v>
      </c>
      <c r="B23" s="1">
        <v>2018</v>
      </c>
      <c r="C23" s="2">
        <v>43400</v>
      </c>
      <c r="D23" s="1" t="s">
        <v>72</v>
      </c>
      <c r="E23" s="1" t="s">
        <v>205</v>
      </c>
      <c r="F23" s="3">
        <v>11</v>
      </c>
      <c r="G23" s="3" t="s">
        <v>78</v>
      </c>
      <c r="H23" s="3" t="s">
        <v>19</v>
      </c>
      <c r="I23" s="3"/>
      <c r="J23" s="3">
        <v>20</v>
      </c>
      <c r="K23" s="3">
        <v>2</v>
      </c>
      <c r="L23" s="3">
        <v>11.270999999999999</v>
      </c>
      <c r="M23" s="3"/>
    </row>
    <row r="24" spans="1:13" x14ac:dyDescent="0.35">
      <c r="A24" s="1" t="s">
        <v>94</v>
      </c>
      <c r="B24" s="1">
        <v>2018</v>
      </c>
      <c r="C24" s="2">
        <v>43400</v>
      </c>
      <c r="D24" s="1" t="s">
        <v>72</v>
      </c>
      <c r="E24" s="1" t="s">
        <v>205</v>
      </c>
      <c r="F24" s="3">
        <v>12</v>
      </c>
      <c r="G24" s="3" t="s">
        <v>122</v>
      </c>
      <c r="H24" s="3" t="s">
        <v>123</v>
      </c>
      <c r="I24" s="3"/>
      <c r="J24" s="3">
        <v>14</v>
      </c>
      <c r="K24" s="3">
        <v>1</v>
      </c>
      <c r="L24" s="3">
        <v>11.398999999999999</v>
      </c>
      <c r="M24" s="3"/>
    </row>
    <row r="25" spans="1:13" x14ac:dyDescent="0.35">
      <c r="A25" s="1" t="s">
        <v>94</v>
      </c>
      <c r="B25" s="1">
        <v>2018</v>
      </c>
      <c r="C25" s="2">
        <v>43400</v>
      </c>
      <c r="D25" s="1" t="s">
        <v>72</v>
      </c>
      <c r="E25" s="1" t="s">
        <v>205</v>
      </c>
      <c r="F25" s="3">
        <v>12</v>
      </c>
      <c r="G25" s="3" t="s">
        <v>83</v>
      </c>
      <c r="H25" s="3" t="s">
        <v>67</v>
      </c>
      <c r="I25" s="3"/>
      <c r="J25" s="3">
        <v>19</v>
      </c>
      <c r="K25" s="3">
        <v>2</v>
      </c>
      <c r="L25" s="3">
        <v>11.494</v>
      </c>
      <c r="M25" s="3"/>
    </row>
    <row r="26" spans="1:13" x14ac:dyDescent="0.35">
      <c r="A26" s="1" t="s">
        <v>94</v>
      </c>
      <c r="B26" s="1">
        <v>2018</v>
      </c>
      <c r="C26" s="2">
        <v>43400</v>
      </c>
      <c r="D26" s="1" t="s">
        <v>72</v>
      </c>
      <c r="E26" s="1" t="s">
        <v>206</v>
      </c>
      <c r="F26" s="3">
        <v>1</v>
      </c>
      <c r="G26" s="3" t="s">
        <v>135</v>
      </c>
      <c r="H26" s="3" t="s">
        <v>36</v>
      </c>
      <c r="I26" s="3"/>
      <c r="J26" s="3">
        <v>3</v>
      </c>
      <c r="K26" s="3">
        <v>1</v>
      </c>
      <c r="L26" s="3">
        <v>11.31</v>
      </c>
      <c r="M26" s="3"/>
    </row>
    <row r="27" spans="1:13" x14ac:dyDescent="0.35">
      <c r="A27" s="1" t="s">
        <v>94</v>
      </c>
      <c r="B27" s="1">
        <v>2018</v>
      </c>
      <c r="C27" s="2">
        <v>43400</v>
      </c>
      <c r="D27" s="1" t="s">
        <v>72</v>
      </c>
      <c r="E27" s="1" t="s">
        <v>206</v>
      </c>
      <c r="F27" s="3">
        <v>1</v>
      </c>
      <c r="G27" s="3" t="s">
        <v>122</v>
      </c>
      <c r="H27" s="3" t="s">
        <v>123</v>
      </c>
      <c r="I27" s="3"/>
      <c r="J27" s="3">
        <v>14</v>
      </c>
      <c r="K27" s="3">
        <v>2</v>
      </c>
      <c r="L27" s="3">
        <v>11.542</v>
      </c>
      <c r="M27" s="3"/>
    </row>
    <row r="28" spans="1:13" x14ac:dyDescent="0.35">
      <c r="A28" s="1" t="s">
        <v>94</v>
      </c>
      <c r="B28" s="1">
        <v>2018</v>
      </c>
      <c r="C28" s="2">
        <v>43400</v>
      </c>
      <c r="D28" s="1" t="s">
        <v>72</v>
      </c>
      <c r="E28" s="1" t="s">
        <v>206</v>
      </c>
      <c r="F28" s="3">
        <v>2</v>
      </c>
      <c r="G28" s="3" t="s">
        <v>113</v>
      </c>
      <c r="H28" s="3" t="s">
        <v>163</v>
      </c>
      <c r="I28" s="3"/>
      <c r="J28" s="3">
        <v>4</v>
      </c>
      <c r="K28" s="3">
        <v>1</v>
      </c>
      <c r="L28" s="3">
        <v>11.4</v>
      </c>
      <c r="M28" s="3"/>
    </row>
    <row r="29" spans="1:13" x14ac:dyDescent="0.35">
      <c r="A29" s="1" t="s">
        <v>94</v>
      </c>
      <c r="B29" s="1">
        <v>2018</v>
      </c>
      <c r="C29" s="2">
        <v>43400</v>
      </c>
      <c r="D29" s="1" t="s">
        <v>72</v>
      </c>
      <c r="E29" s="1" t="s">
        <v>206</v>
      </c>
      <c r="F29" s="3">
        <v>2</v>
      </c>
      <c r="G29" s="3" t="s">
        <v>101</v>
      </c>
      <c r="H29" s="3" t="s">
        <v>47</v>
      </c>
      <c r="I29" s="3"/>
      <c r="J29" s="3">
        <v>13</v>
      </c>
      <c r="K29" s="3">
        <v>2</v>
      </c>
      <c r="L29" s="3">
        <v>11.44</v>
      </c>
      <c r="M29" s="3"/>
    </row>
    <row r="30" spans="1:13" x14ac:dyDescent="0.35">
      <c r="A30" s="1" t="s">
        <v>94</v>
      </c>
      <c r="B30" s="1">
        <v>2018</v>
      </c>
      <c r="C30" s="2">
        <v>43400</v>
      </c>
      <c r="D30" s="1" t="s">
        <v>72</v>
      </c>
      <c r="E30" s="1" t="s">
        <v>206</v>
      </c>
      <c r="F30" s="3">
        <v>3</v>
      </c>
      <c r="G30" s="3" t="s">
        <v>23</v>
      </c>
      <c r="H30" s="3" t="s">
        <v>15</v>
      </c>
      <c r="I30" s="3"/>
      <c r="J30" s="3">
        <v>2</v>
      </c>
      <c r="K30" s="3">
        <v>1</v>
      </c>
      <c r="L30" s="3">
        <v>11.352</v>
      </c>
      <c r="M30" s="3"/>
    </row>
    <row r="31" spans="1:13" x14ac:dyDescent="0.35">
      <c r="A31" s="1" t="s">
        <v>94</v>
      </c>
      <c r="B31" s="1">
        <v>2018</v>
      </c>
      <c r="C31" s="2">
        <v>43400</v>
      </c>
      <c r="D31" s="1" t="s">
        <v>72</v>
      </c>
      <c r="E31" s="1" t="s">
        <v>206</v>
      </c>
      <c r="F31" s="3">
        <v>3</v>
      </c>
      <c r="G31" s="3" t="s">
        <v>132</v>
      </c>
      <c r="H31" s="3" t="s">
        <v>179</v>
      </c>
      <c r="I31" s="3"/>
      <c r="J31" s="3">
        <v>15</v>
      </c>
      <c r="K31" s="3">
        <v>2</v>
      </c>
      <c r="L31" s="3">
        <v>11.488</v>
      </c>
      <c r="M31" s="3"/>
    </row>
    <row r="32" spans="1:13" x14ac:dyDescent="0.35">
      <c r="A32" s="1" t="s">
        <v>94</v>
      </c>
      <c r="B32" s="1">
        <v>2018</v>
      </c>
      <c r="C32" s="2">
        <v>43400</v>
      </c>
      <c r="D32" s="1" t="s">
        <v>72</v>
      </c>
      <c r="E32" s="1" t="s">
        <v>206</v>
      </c>
      <c r="F32" s="3">
        <v>4</v>
      </c>
      <c r="G32" s="3" t="s">
        <v>16</v>
      </c>
      <c r="H32" s="3" t="s">
        <v>17</v>
      </c>
      <c r="I32" s="3"/>
      <c r="J32" s="3">
        <v>5</v>
      </c>
      <c r="K32" s="3">
        <v>1</v>
      </c>
      <c r="L32" s="3">
        <v>11.464</v>
      </c>
      <c r="M32" s="3"/>
    </row>
    <row r="33" spans="1:16" x14ac:dyDescent="0.35">
      <c r="A33" s="1" t="s">
        <v>94</v>
      </c>
      <c r="B33" s="1">
        <v>2018</v>
      </c>
      <c r="C33" s="2">
        <v>43400</v>
      </c>
      <c r="D33" s="1" t="s">
        <v>72</v>
      </c>
      <c r="E33" s="1" t="s">
        <v>206</v>
      </c>
      <c r="F33" s="3">
        <v>4</v>
      </c>
      <c r="G33" s="3" t="s">
        <v>136</v>
      </c>
      <c r="H33" s="3" t="s">
        <v>25</v>
      </c>
      <c r="I33" s="3"/>
      <c r="J33" s="3">
        <v>12</v>
      </c>
      <c r="K33" s="3">
        <v>2</v>
      </c>
      <c r="L33" s="3">
        <v>11.469000000000001</v>
      </c>
      <c r="M33" s="3"/>
    </row>
    <row r="34" spans="1:16" x14ac:dyDescent="0.35">
      <c r="A34" s="1" t="s">
        <v>94</v>
      </c>
      <c r="B34" s="1">
        <v>2018</v>
      </c>
      <c r="C34" s="2">
        <v>43400</v>
      </c>
      <c r="D34" s="1" t="s">
        <v>72</v>
      </c>
      <c r="E34" s="1" t="s">
        <v>206</v>
      </c>
      <c r="F34" s="3">
        <v>5</v>
      </c>
      <c r="G34" s="3" t="s">
        <v>80</v>
      </c>
      <c r="H34" s="3" t="s">
        <v>65</v>
      </c>
      <c r="I34" s="3"/>
      <c r="J34" s="3">
        <v>1</v>
      </c>
      <c r="K34" s="3">
        <v>1</v>
      </c>
      <c r="L34" s="3">
        <v>11.308</v>
      </c>
      <c r="M34" s="3"/>
    </row>
    <row r="35" spans="1:16" x14ac:dyDescent="0.35">
      <c r="A35" s="1" t="s">
        <v>94</v>
      </c>
      <c r="B35" s="1">
        <v>2018</v>
      </c>
      <c r="C35" s="2">
        <v>43400</v>
      </c>
      <c r="D35" s="1" t="s">
        <v>72</v>
      </c>
      <c r="E35" s="1" t="s">
        <v>206</v>
      </c>
      <c r="F35" s="3">
        <v>5</v>
      </c>
      <c r="G35" s="3" t="s">
        <v>177</v>
      </c>
      <c r="H35" s="3" t="s">
        <v>19</v>
      </c>
      <c r="I35" s="3"/>
      <c r="J35" s="3">
        <v>11</v>
      </c>
      <c r="K35" s="3">
        <v>2</v>
      </c>
      <c r="L35" s="3">
        <v>11.406000000000001</v>
      </c>
      <c r="M35" s="3"/>
    </row>
    <row r="36" spans="1:16" x14ac:dyDescent="0.35">
      <c r="A36" s="1" t="s">
        <v>94</v>
      </c>
      <c r="B36" s="1">
        <v>2018</v>
      </c>
      <c r="C36" s="2">
        <v>43400</v>
      </c>
      <c r="D36" s="1" t="s">
        <v>72</v>
      </c>
      <c r="E36" s="1" t="s">
        <v>206</v>
      </c>
      <c r="F36" s="3">
        <v>6</v>
      </c>
      <c r="G36" s="3" t="s">
        <v>139</v>
      </c>
      <c r="H36" s="3" t="s">
        <v>36</v>
      </c>
      <c r="I36" s="3"/>
      <c r="J36" s="3">
        <v>6</v>
      </c>
      <c r="K36" s="3">
        <v>1</v>
      </c>
      <c r="L36" s="3">
        <v>11.455</v>
      </c>
      <c r="M36" s="3"/>
    </row>
    <row r="37" spans="1:16" x14ac:dyDescent="0.35">
      <c r="A37" s="1" t="s">
        <v>94</v>
      </c>
      <c r="B37" s="1">
        <v>2018</v>
      </c>
      <c r="C37" s="2">
        <v>43400</v>
      </c>
      <c r="D37" s="1" t="s">
        <v>72</v>
      </c>
      <c r="E37" s="1" t="s">
        <v>206</v>
      </c>
      <c r="F37" s="3">
        <v>6</v>
      </c>
      <c r="G37" s="3" t="s">
        <v>30</v>
      </c>
      <c r="H37" s="3" t="s">
        <v>31</v>
      </c>
      <c r="I37" s="3"/>
      <c r="J37" s="3">
        <v>10</v>
      </c>
      <c r="K37" s="3">
        <v>2</v>
      </c>
      <c r="L37" s="3">
        <v>11.496</v>
      </c>
      <c r="M37" s="3"/>
    </row>
    <row r="38" spans="1:16" x14ac:dyDescent="0.35">
      <c r="A38" s="1" t="s">
        <v>94</v>
      </c>
      <c r="B38" s="1">
        <v>2018</v>
      </c>
      <c r="C38" s="2">
        <v>43400</v>
      </c>
      <c r="D38" s="1" t="s">
        <v>72</v>
      </c>
      <c r="E38" s="1" t="s">
        <v>206</v>
      </c>
      <c r="F38" s="3">
        <v>7</v>
      </c>
      <c r="G38" s="3" t="s">
        <v>22</v>
      </c>
      <c r="H38" s="3" t="s">
        <v>15</v>
      </c>
      <c r="I38" s="3"/>
      <c r="J38" s="3">
        <v>8</v>
      </c>
      <c r="K38" s="3">
        <v>1</v>
      </c>
      <c r="L38" s="3">
        <v>11.417</v>
      </c>
      <c r="M38" s="3"/>
    </row>
    <row r="39" spans="1:16" x14ac:dyDescent="0.35">
      <c r="A39" s="1" t="s">
        <v>94</v>
      </c>
      <c r="B39" s="1">
        <v>2018</v>
      </c>
      <c r="C39" s="2">
        <v>43400</v>
      </c>
      <c r="D39" s="1" t="s">
        <v>72</v>
      </c>
      <c r="E39" s="1" t="s">
        <v>206</v>
      </c>
      <c r="F39" s="3">
        <v>7</v>
      </c>
      <c r="G39" s="3" t="s">
        <v>73</v>
      </c>
      <c r="H39" s="3" t="s">
        <v>74</v>
      </c>
      <c r="I39" s="3"/>
      <c r="J39" s="3">
        <v>9</v>
      </c>
      <c r="K39" s="3">
        <v>2</v>
      </c>
      <c r="L39" s="3">
        <v>11.461</v>
      </c>
      <c r="M39" s="3"/>
    </row>
    <row r="40" spans="1:16" x14ac:dyDescent="0.35">
      <c r="A40" s="1" t="s">
        <v>94</v>
      </c>
      <c r="B40" s="1">
        <v>2018</v>
      </c>
      <c r="C40" s="2">
        <v>43400</v>
      </c>
      <c r="D40" s="1" t="s">
        <v>72</v>
      </c>
      <c r="E40" s="1" t="s">
        <v>206</v>
      </c>
      <c r="F40" s="3">
        <v>8</v>
      </c>
      <c r="G40" s="3" t="s">
        <v>138</v>
      </c>
      <c r="H40" s="3" t="s">
        <v>29</v>
      </c>
      <c r="I40" s="3"/>
      <c r="J40" s="3">
        <v>7</v>
      </c>
      <c r="K40" s="3">
        <v>1</v>
      </c>
      <c r="L40" s="3">
        <v>11.257999999999999</v>
      </c>
      <c r="M40" s="3"/>
    </row>
    <row r="41" spans="1:16" x14ac:dyDescent="0.35">
      <c r="A41" s="1" t="s">
        <v>94</v>
      </c>
      <c r="B41" s="1">
        <v>2018</v>
      </c>
      <c r="C41" s="2">
        <v>43400</v>
      </c>
      <c r="D41" s="1" t="s">
        <v>72</v>
      </c>
      <c r="E41" s="1" t="s">
        <v>206</v>
      </c>
      <c r="F41" s="3">
        <v>8</v>
      </c>
      <c r="G41" s="3" t="s">
        <v>142</v>
      </c>
      <c r="H41" s="3" t="s">
        <v>61</v>
      </c>
      <c r="I41" s="3"/>
      <c r="J41" s="3">
        <v>16</v>
      </c>
      <c r="K41" s="3">
        <v>2</v>
      </c>
      <c r="L41" s="3">
        <v>11.338999999999999</v>
      </c>
      <c r="M41" s="3"/>
    </row>
    <row r="42" spans="1:16" x14ac:dyDescent="0.35">
      <c r="A42" s="1" t="s">
        <v>94</v>
      </c>
      <c r="B42" s="1">
        <v>2018</v>
      </c>
      <c r="C42" s="2">
        <v>43400</v>
      </c>
      <c r="D42" s="1" t="s">
        <v>72</v>
      </c>
      <c r="E42" s="1" t="s">
        <v>207</v>
      </c>
      <c r="F42" s="3">
        <v>1</v>
      </c>
      <c r="G42" s="3" t="s">
        <v>135</v>
      </c>
      <c r="H42" s="3" t="s">
        <v>36</v>
      </c>
      <c r="I42" s="3"/>
      <c r="J42" s="3">
        <v>3</v>
      </c>
      <c r="K42" s="3">
        <v>1</v>
      </c>
      <c r="L42" s="3">
        <v>11.243</v>
      </c>
      <c r="M42" s="3"/>
      <c r="N42" s="60">
        <v>1</v>
      </c>
      <c r="O42" s="3">
        <v>11.465</v>
      </c>
      <c r="P42" s="3"/>
    </row>
    <row r="43" spans="1:16" x14ac:dyDescent="0.35">
      <c r="A43" s="1" t="s">
        <v>94</v>
      </c>
      <c r="B43" s="1">
        <v>2018</v>
      </c>
      <c r="C43" s="2">
        <v>43400</v>
      </c>
      <c r="D43" s="1" t="s">
        <v>72</v>
      </c>
      <c r="E43" s="1" t="s">
        <v>207</v>
      </c>
      <c r="F43" s="3">
        <v>1</v>
      </c>
      <c r="G43" s="3" t="s">
        <v>138</v>
      </c>
      <c r="H43" s="3" t="s">
        <v>29</v>
      </c>
      <c r="I43" s="3"/>
      <c r="J43" s="3">
        <v>7</v>
      </c>
      <c r="K43" s="3">
        <v>2</v>
      </c>
      <c r="L43" s="3">
        <v>11.339</v>
      </c>
      <c r="M43" s="3"/>
      <c r="N43" s="60">
        <v>2</v>
      </c>
      <c r="O43" s="3">
        <v>11.827</v>
      </c>
      <c r="P43" s="3"/>
    </row>
    <row r="44" spans="1:16" x14ac:dyDescent="0.35">
      <c r="A44" s="1" t="s">
        <v>94</v>
      </c>
      <c r="B44" s="1">
        <v>2018</v>
      </c>
      <c r="C44" s="2">
        <v>43400</v>
      </c>
      <c r="D44" s="1" t="s">
        <v>72</v>
      </c>
      <c r="E44" s="1" t="s">
        <v>207</v>
      </c>
      <c r="F44" s="3">
        <v>2</v>
      </c>
      <c r="G44" s="3" t="s">
        <v>113</v>
      </c>
      <c r="H44" s="3" t="s">
        <v>163</v>
      </c>
      <c r="I44" s="3"/>
      <c r="J44" s="3">
        <v>4</v>
      </c>
      <c r="K44" s="3">
        <v>1</v>
      </c>
      <c r="L44" s="3">
        <v>11.377000000000001</v>
      </c>
      <c r="M44" s="3"/>
      <c r="N44" s="60">
        <v>1</v>
      </c>
      <c r="O44" s="3">
        <v>11.462</v>
      </c>
      <c r="P44" s="3"/>
    </row>
    <row r="45" spans="1:16" x14ac:dyDescent="0.35">
      <c r="A45" s="1" t="s">
        <v>94</v>
      </c>
      <c r="B45" s="1">
        <v>2018</v>
      </c>
      <c r="C45" s="2">
        <v>43400</v>
      </c>
      <c r="D45" s="1" t="s">
        <v>72</v>
      </c>
      <c r="E45" s="1" t="s">
        <v>207</v>
      </c>
      <c r="F45" s="3">
        <v>2</v>
      </c>
      <c r="G45" s="3" t="s">
        <v>22</v>
      </c>
      <c r="H45" s="3" t="s">
        <v>15</v>
      </c>
      <c r="I45" s="3"/>
      <c r="J45" s="3">
        <v>8</v>
      </c>
      <c r="K45" s="3">
        <v>2</v>
      </c>
      <c r="L45" s="3">
        <v>11.512</v>
      </c>
      <c r="M45" s="3"/>
      <c r="N45" s="60">
        <v>2</v>
      </c>
      <c r="O45" s="3">
        <v>12.074</v>
      </c>
      <c r="P45" s="3"/>
    </row>
    <row r="46" spans="1:16" x14ac:dyDescent="0.35">
      <c r="A46" s="1" t="s">
        <v>94</v>
      </c>
      <c r="B46" s="1">
        <v>2018</v>
      </c>
      <c r="C46" s="2">
        <v>43400</v>
      </c>
      <c r="D46" s="1" t="s">
        <v>72</v>
      </c>
      <c r="E46" s="1" t="s">
        <v>207</v>
      </c>
      <c r="F46" s="3">
        <v>3</v>
      </c>
      <c r="G46" s="3" t="s">
        <v>23</v>
      </c>
      <c r="H46" s="3" t="s">
        <v>15</v>
      </c>
      <c r="I46" s="3"/>
      <c r="J46" s="3">
        <v>2</v>
      </c>
      <c r="K46" s="3">
        <v>1</v>
      </c>
      <c r="L46" s="3">
        <v>11.201000000000001</v>
      </c>
      <c r="M46" s="3"/>
      <c r="N46" s="60">
        <v>1</v>
      </c>
      <c r="O46" s="3">
        <v>11.538</v>
      </c>
      <c r="P46" s="3"/>
    </row>
    <row r="47" spans="1:16" x14ac:dyDescent="0.35">
      <c r="A47" s="1" t="s">
        <v>94</v>
      </c>
      <c r="B47" s="1">
        <v>2018</v>
      </c>
      <c r="C47" s="2">
        <v>43400</v>
      </c>
      <c r="D47" s="1" t="s">
        <v>72</v>
      </c>
      <c r="E47" s="1" t="s">
        <v>207</v>
      </c>
      <c r="F47" s="3">
        <v>3</v>
      </c>
      <c r="G47" s="3" t="s">
        <v>139</v>
      </c>
      <c r="H47" s="3" t="s">
        <v>36</v>
      </c>
      <c r="I47" s="3"/>
      <c r="J47" s="3">
        <v>6</v>
      </c>
      <c r="K47" s="3">
        <v>2</v>
      </c>
      <c r="L47" s="3">
        <v>11.209</v>
      </c>
      <c r="M47" s="3"/>
      <c r="N47" s="60">
        <v>2</v>
      </c>
      <c r="O47" s="3">
        <v>11.655000000000001</v>
      </c>
      <c r="P47" s="3"/>
    </row>
    <row r="48" spans="1:16" x14ac:dyDescent="0.35">
      <c r="A48" s="1" t="s">
        <v>94</v>
      </c>
      <c r="B48" s="1">
        <v>2018</v>
      </c>
      <c r="C48" s="2">
        <v>43400</v>
      </c>
      <c r="D48" s="1" t="s">
        <v>72</v>
      </c>
      <c r="E48" s="1" t="s">
        <v>207</v>
      </c>
      <c r="F48" s="3">
        <v>4</v>
      </c>
      <c r="G48" s="3" t="s">
        <v>80</v>
      </c>
      <c r="H48" s="3" t="s">
        <v>65</v>
      </c>
      <c r="I48" s="3"/>
      <c r="J48" s="3">
        <v>1</v>
      </c>
      <c r="K48" s="3">
        <v>1</v>
      </c>
      <c r="L48" s="3">
        <v>11.272</v>
      </c>
      <c r="M48" s="3"/>
      <c r="N48" s="60">
        <v>1</v>
      </c>
      <c r="O48" s="3">
        <v>11.052</v>
      </c>
      <c r="P48" s="3"/>
    </row>
    <row r="49" spans="1:19" x14ac:dyDescent="0.35">
      <c r="A49" s="1" t="s">
        <v>94</v>
      </c>
      <c r="B49" s="1">
        <v>2018</v>
      </c>
      <c r="C49" s="2">
        <v>43400</v>
      </c>
      <c r="D49" s="1" t="s">
        <v>72</v>
      </c>
      <c r="E49" s="1" t="s">
        <v>207</v>
      </c>
      <c r="F49" s="3">
        <v>4</v>
      </c>
      <c r="G49" s="3" t="s">
        <v>16</v>
      </c>
      <c r="H49" s="3" t="s">
        <v>17</v>
      </c>
      <c r="I49" s="3"/>
      <c r="J49" s="3">
        <v>5</v>
      </c>
      <c r="K49" s="3">
        <v>2</v>
      </c>
      <c r="L49" s="3">
        <v>11.425000000000001</v>
      </c>
      <c r="M49" s="3"/>
      <c r="N49" s="61">
        <v>2</v>
      </c>
      <c r="O49" s="3">
        <v>11.148</v>
      </c>
      <c r="P49" s="8"/>
    </row>
    <row r="50" spans="1:19" x14ac:dyDescent="0.35">
      <c r="A50" s="1" t="s">
        <v>94</v>
      </c>
      <c r="B50" s="1">
        <v>2018</v>
      </c>
      <c r="C50" s="2">
        <v>43400</v>
      </c>
      <c r="D50" s="1" t="s">
        <v>72</v>
      </c>
      <c r="E50" s="1" t="s">
        <v>208</v>
      </c>
      <c r="F50" s="3">
        <v>1</v>
      </c>
      <c r="G50" s="3" t="s">
        <v>80</v>
      </c>
      <c r="H50" s="3" t="s">
        <v>65</v>
      </c>
      <c r="I50" s="3"/>
      <c r="J50" s="3">
        <v>1</v>
      </c>
      <c r="K50" s="3">
        <v>1</v>
      </c>
      <c r="L50" s="3">
        <v>11.285</v>
      </c>
      <c r="M50" s="3"/>
      <c r="N50" s="60">
        <v>1</v>
      </c>
      <c r="O50" s="3">
        <v>10.993</v>
      </c>
      <c r="P50" s="3"/>
    </row>
    <row r="51" spans="1:19" x14ac:dyDescent="0.35">
      <c r="A51" s="1" t="s">
        <v>94</v>
      </c>
      <c r="B51" s="1">
        <v>2018</v>
      </c>
      <c r="C51" s="2">
        <v>43400</v>
      </c>
      <c r="D51" s="1" t="s">
        <v>72</v>
      </c>
      <c r="E51" s="1" t="s">
        <v>208</v>
      </c>
      <c r="F51" s="3">
        <v>1</v>
      </c>
      <c r="G51" s="3" t="s">
        <v>135</v>
      </c>
      <c r="H51" s="3" t="s">
        <v>36</v>
      </c>
      <c r="I51" s="3"/>
      <c r="J51" s="3">
        <v>3</v>
      </c>
      <c r="K51" s="3">
        <v>2</v>
      </c>
      <c r="L51" s="3">
        <v>11.372999999999999</v>
      </c>
      <c r="M51" s="3"/>
      <c r="N51" s="60">
        <v>2</v>
      </c>
      <c r="O51" s="3">
        <v>11.144</v>
      </c>
      <c r="P51" s="3"/>
    </row>
    <row r="52" spans="1:19" x14ac:dyDescent="0.35">
      <c r="A52" s="1" t="s">
        <v>94</v>
      </c>
      <c r="B52" s="1">
        <v>2018</v>
      </c>
      <c r="C52" s="2">
        <v>43400</v>
      </c>
      <c r="D52" s="1" t="s">
        <v>72</v>
      </c>
      <c r="E52" s="1" t="s">
        <v>208</v>
      </c>
      <c r="F52" s="3">
        <v>2</v>
      </c>
      <c r="G52" s="3" t="s">
        <v>23</v>
      </c>
      <c r="H52" s="3" t="s">
        <v>15</v>
      </c>
      <c r="I52" s="3"/>
      <c r="J52" s="3">
        <v>2</v>
      </c>
      <c r="K52" s="3">
        <v>1</v>
      </c>
      <c r="L52" s="3">
        <v>11.345000000000001</v>
      </c>
      <c r="M52" s="3"/>
      <c r="N52" s="60">
        <v>1</v>
      </c>
      <c r="O52" s="3">
        <v>11.398</v>
      </c>
      <c r="P52" s="3"/>
      <c r="Q52" s="3"/>
      <c r="R52" s="3"/>
      <c r="S52" s="3"/>
    </row>
    <row r="53" spans="1:19" x14ac:dyDescent="0.35">
      <c r="A53" s="1" t="s">
        <v>94</v>
      </c>
      <c r="B53" s="1">
        <v>2018</v>
      </c>
      <c r="C53" s="2">
        <v>43400</v>
      </c>
      <c r="D53" s="1" t="s">
        <v>72</v>
      </c>
      <c r="E53" s="1" t="s">
        <v>208</v>
      </c>
      <c r="F53" s="3">
        <v>2</v>
      </c>
      <c r="G53" s="3" t="s">
        <v>113</v>
      </c>
      <c r="H53" s="3" t="s">
        <v>163</v>
      </c>
      <c r="I53" s="3"/>
      <c r="J53" s="3">
        <v>4</v>
      </c>
      <c r="K53" s="3">
        <v>2</v>
      </c>
      <c r="L53" s="3">
        <v>11.356</v>
      </c>
      <c r="M53" s="3"/>
      <c r="N53" s="60">
        <v>2</v>
      </c>
      <c r="O53" s="3">
        <v>11.625999999999999</v>
      </c>
      <c r="P53" s="3"/>
      <c r="Q53" s="3"/>
      <c r="R53" s="3"/>
      <c r="S53" s="3"/>
    </row>
    <row r="54" spans="1:19" x14ac:dyDescent="0.35">
      <c r="A54" s="1" t="s">
        <v>94</v>
      </c>
      <c r="B54" s="1">
        <v>2018</v>
      </c>
      <c r="C54" s="2">
        <v>43400</v>
      </c>
      <c r="D54" s="1" t="s">
        <v>72</v>
      </c>
      <c r="E54" s="1" t="s">
        <v>209</v>
      </c>
      <c r="F54" s="3" t="s">
        <v>210</v>
      </c>
      <c r="G54" s="3" t="s">
        <v>80</v>
      </c>
      <c r="H54" s="3" t="s">
        <v>65</v>
      </c>
      <c r="I54" s="3"/>
      <c r="J54" s="3">
        <v>1</v>
      </c>
      <c r="K54" s="3">
        <v>1</v>
      </c>
      <c r="L54" s="3">
        <v>11.361000000000001</v>
      </c>
      <c r="M54" s="3"/>
      <c r="N54" s="60">
        <v>1</v>
      </c>
      <c r="O54" s="3">
        <v>11.353</v>
      </c>
      <c r="P54" s="3"/>
      <c r="S54" s="3"/>
    </row>
    <row r="55" spans="1:19" x14ac:dyDescent="0.35">
      <c r="A55" s="1" t="s">
        <v>94</v>
      </c>
      <c r="B55" s="1">
        <v>2018</v>
      </c>
      <c r="C55" s="2">
        <v>43400</v>
      </c>
      <c r="D55" s="1" t="s">
        <v>72</v>
      </c>
      <c r="E55" s="1" t="s">
        <v>209</v>
      </c>
      <c r="F55" s="3" t="s">
        <v>210</v>
      </c>
      <c r="G55" s="3" t="s">
        <v>23</v>
      </c>
      <c r="H55" s="3" t="s">
        <v>15</v>
      </c>
      <c r="I55" s="3"/>
      <c r="J55" s="3">
        <v>2</v>
      </c>
      <c r="K55" s="3">
        <v>2</v>
      </c>
      <c r="L55" s="3">
        <v>11.452</v>
      </c>
      <c r="M55" s="3"/>
      <c r="N55" s="60">
        <v>2</v>
      </c>
      <c r="O55" s="3">
        <v>11.491</v>
      </c>
      <c r="P55" s="3"/>
      <c r="S55" s="3"/>
    </row>
    <row r="56" spans="1:19" x14ac:dyDescent="0.35">
      <c r="A56" s="1" t="s">
        <v>94</v>
      </c>
      <c r="B56" s="1">
        <v>2018</v>
      </c>
      <c r="C56" s="2">
        <v>43400</v>
      </c>
      <c r="D56" s="1" t="s">
        <v>72</v>
      </c>
      <c r="E56" s="1" t="s">
        <v>209</v>
      </c>
      <c r="F56" s="3" t="s">
        <v>211</v>
      </c>
      <c r="G56" s="3" t="s">
        <v>135</v>
      </c>
      <c r="H56" s="3" t="s">
        <v>36</v>
      </c>
      <c r="I56" s="3"/>
      <c r="J56" s="3">
        <v>3</v>
      </c>
      <c r="K56" s="3">
        <v>1</v>
      </c>
      <c r="L56" s="3"/>
      <c r="M56" s="3"/>
      <c r="N56" s="60">
        <v>1</v>
      </c>
      <c r="O56" s="3">
        <v>11.321999999999999</v>
      </c>
      <c r="P56" s="3"/>
      <c r="S56" s="3"/>
    </row>
    <row r="57" spans="1:19" x14ac:dyDescent="0.35">
      <c r="A57" s="1" t="s">
        <v>94</v>
      </c>
      <c r="B57" s="1">
        <v>2018</v>
      </c>
      <c r="C57" s="2">
        <v>43400</v>
      </c>
      <c r="D57" s="1" t="s">
        <v>72</v>
      </c>
      <c r="E57" s="1" t="s">
        <v>209</v>
      </c>
      <c r="F57" s="3" t="s">
        <v>211</v>
      </c>
      <c r="G57" s="3" t="s">
        <v>113</v>
      </c>
      <c r="H57" s="3" t="s">
        <v>163</v>
      </c>
      <c r="I57" s="3"/>
      <c r="J57" s="3">
        <v>4</v>
      </c>
      <c r="K57" s="3">
        <v>2</v>
      </c>
      <c r="L57" s="3"/>
      <c r="M57" s="3"/>
      <c r="N57" s="60">
        <v>2</v>
      </c>
      <c r="O57" s="3">
        <v>11.331</v>
      </c>
      <c r="P57" s="3"/>
      <c r="S57" s="3"/>
    </row>
    <row r="58" spans="1:19" x14ac:dyDescent="0.35">
      <c r="A58" s="1" t="s">
        <v>134</v>
      </c>
      <c r="B58" s="1">
        <v>2018</v>
      </c>
      <c r="C58" s="22">
        <v>43435</v>
      </c>
      <c r="D58" s="1" t="s">
        <v>72</v>
      </c>
      <c r="E58" s="1" t="s">
        <v>205</v>
      </c>
      <c r="F58" s="3">
        <v>1</v>
      </c>
      <c r="G58" s="3" t="s">
        <v>23</v>
      </c>
      <c r="H58" s="3" t="s">
        <v>15</v>
      </c>
      <c r="I58" s="3"/>
      <c r="J58" s="3"/>
      <c r="K58" s="3">
        <v>1</v>
      </c>
      <c r="L58" s="3">
        <v>11.401</v>
      </c>
      <c r="M58" s="3"/>
      <c r="S58" s="3"/>
    </row>
    <row r="59" spans="1:19" x14ac:dyDescent="0.35">
      <c r="A59" s="1" t="s">
        <v>134</v>
      </c>
      <c r="B59" s="1">
        <v>2018</v>
      </c>
      <c r="C59" s="22">
        <v>43435</v>
      </c>
      <c r="D59" s="1" t="s">
        <v>72</v>
      </c>
      <c r="E59" s="1" t="s">
        <v>205</v>
      </c>
      <c r="F59" s="3">
        <v>1</v>
      </c>
      <c r="G59" s="3" t="s">
        <v>39</v>
      </c>
      <c r="H59" s="3" t="s">
        <v>40</v>
      </c>
      <c r="I59" s="3"/>
      <c r="J59" s="3"/>
      <c r="K59" s="3">
        <v>2</v>
      </c>
      <c r="L59" s="3">
        <v>11.670999999999999</v>
      </c>
      <c r="M59" s="3"/>
      <c r="S59" s="3"/>
    </row>
    <row r="60" spans="1:19" x14ac:dyDescent="0.35">
      <c r="A60" s="1" t="s">
        <v>134</v>
      </c>
      <c r="B60" s="1">
        <v>2018</v>
      </c>
      <c r="C60" s="22">
        <v>43435</v>
      </c>
      <c r="D60" s="1" t="s">
        <v>72</v>
      </c>
      <c r="E60" s="1" t="s">
        <v>205</v>
      </c>
      <c r="F60" s="3">
        <v>2</v>
      </c>
      <c r="G60" s="3" t="s">
        <v>111</v>
      </c>
      <c r="H60" s="3" t="s">
        <v>163</v>
      </c>
      <c r="I60" s="3"/>
      <c r="J60" s="3"/>
      <c r="K60" s="3">
        <v>1</v>
      </c>
      <c r="L60" s="3">
        <v>11.731999999999999</v>
      </c>
      <c r="M60" s="3"/>
      <c r="S60" s="3"/>
    </row>
    <row r="61" spans="1:19" x14ac:dyDescent="0.35">
      <c r="A61" s="1" t="s">
        <v>134</v>
      </c>
      <c r="B61" s="1">
        <v>2018</v>
      </c>
      <c r="C61" s="22">
        <v>43435</v>
      </c>
      <c r="D61" s="1" t="s">
        <v>72</v>
      </c>
      <c r="E61" s="1" t="s">
        <v>205</v>
      </c>
      <c r="F61" s="3">
        <v>2</v>
      </c>
      <c r="G61" s="3" t="s">
        <v>180</v>
      </c>
      <c r="H61" s="3" t="s">
        <v>27</v>
      </c>
      <c r="I61" s="3"/>
      <c r="J61" s="3"/>
      <c r="K61" s="3">
        <v>2</v>
      </c>
      <c r="L61" s="3">
        <v>11.863</v>
      </c>
      <c r="M61" s="3"/>
      <c r="S61" s="3"/>
    </row>
    <row r="62" spans="1:19" x14ac:dyDescent="0.35">
      <c r="A62" s="1" t="s">
        <v>134</v>
      </c>
      <c r="B62" s="1">
        <v>2018</v>
      </c>
      <c r="C62" s="22">
        <v>43435</v>
      </c>
      <c r="D62" s="1" t="s">
        <v>72</v>
      </c>
      <c r="E62" s="1" t="s">
        <v>205</v>
      </c>
      <c r="F62" s="3">
        <v>3</v>
      </c>
      <c r="G62" s="3" t="s">
        <v>150</v>
      </c>
      <c r="H62" s="3" t="s">
        <v>31</v>
      </c>
      <c r="I62" s="3"/>
      <c r="J62" s="3"/>
      <c r="K62" s="3">
        <v>1</v>
      </c>
      <c r="L62" s="3">
        <v>11.247</v>
      </c>
      <c r="M62" s="3"/>
      <c r="S62" s="3"/>
    </row>
    <row r="63" spans="1:19" x14ac:dyDescent="0.35">
      <c r="A63" s="1" t="s">
        <v>134</v>
      </c>
      <c r="B63" s="1">
        <v>2018</v>
      </c>
      <c r="C63" s="22">
        <v>43435</v>
      </c>
      <c r="D63" s="1" t="s">
        <v>72</v>
      </c>
      <c r="E63" s="1" t="s">
        <v>205</v>
      </c>
      <c r="F63" s="3">
        <v>3</v>
      </c>
      <c r="G63" s="3" t="s">
        <v>26</v>
      </c>
      <c r="H63" s="3" t="s">
        <v>27</v>
      </c>
      <c r="I63" s="3"/>
      <c r="J63" s="3"/>
      <c r="K63" s="3">
        <v>2</v>
      </c>
      <c r="L63" s="3" t="s">
        <v>212</v>
      </c>
      <c r="M63" s="3"/>
      <c r="S63" s="3"/>
    </row>
    <row r="64" spans="1:19" x14ac:dyDescent="0.35">
      <c r="A64" s="1" t="s">
        <v>134</v>
      </c>
      <c r="B64" s="1">
        <v>2018</v>
      </c>
      <c r="C64" s="22">
        <v>43435</v>
      </c>
      <c r="D64" s="1" t="s">
        <v>72</v>
      </c>
      <c r="E64" s="1" t="s">
        <v>205</v>
      </c>
      <c r="F64" s="3">
        <v>4</v>
      </c>
      <c r="G64" s="3" t="s">
        <v>136</v>
      </c>
      <c r="H64" s="3" t="s">
        <v>25</v>
      </c>
      <c r="I64" s="3"/>
      <c r="J64" s="3"/>
      <c r="K64" s="3">
        <v>1</v>
      </c>
      <c r="L64" s="3">
        <v>11.574</v>
      </c>
      <c r="M64" s="3"/>
      <c r="S64" s="3"/>
    </row>
    <row r="65" spans="1:19" x14ac:dyDescent="0.35">
      <c r="A65" s="1" t="s">
        <v>134</v>
      </c>
      <c r="B65" s="1">
        <v>2018</v>
      </c>
      <c r="C65" s="22">
        <v>43435</v>
      </c>
      <c r="D65" s="1" t="s">
        <v>72</v>
      </c>
      <c r="E65" s="1" t="s">
        <v>205</v>
      </c>
      <c r="F65" s="3">
        <v>4</v>
      </c>
      <c r="G65" s="3" t="s">
        <v>186</v>
      </c>
      <c r="H65" s="3" t="s">
        <v>25</v>
      </c>
      <c r="I65" s="3"/>
      <c r="J65" s="3"/>
      <c r="K65" s="3">
        <v>2</v>
      </c>
      <c r="L65" s="3">
        <v>11.682</v>
      </c>
      <c r="M65" s="3"/>
      <c r="S65" s="3"/>
    </row>
    <row r="66" spans="1:19" x14ac:dyDescent="0.35">
      <c r="A66" s="1" t="s">
        <v>134</v>
      </c>
      <c r="B66" s="1">
        <v>2018</v>
      </c>
      <c r="C66" s="22">
        <v>43435</v>
      </c>
      <c r="D66" s="1" t="s">
        <v>72</v>
      </c>
      <c r="E66" s="1" t="s">
        <v>205</v>
      </c>
      <c r="F66" s="3">
        <v>5</v>
      </c>
      <c r="G66" s="3" t="s">
        <v>124</v>
      </c>
      <c r="H66" s="3" t="s">
        <v>123</v>
      </c>
      <c r="I66" s="3"/>
      <c r="J66" s="3"/>
      <c r="K66" s="3">
        <v>1</v>
      </c>
      <c r="L66" s="3">
        <v>11.672000000000001</v>
      </c>
      <c r="M66" s="3"/>
      <c r="S66" s="3"/>
    </row>
    <row r="67" spans="1:19" x14ac:dyDescent="0.35">
      <c r="A67" s="1" t="s">
        <v>134</v>
      </c>
      <c r="B67" s="1">
        <v>2018</v>
      </c>
      <c r="C67" s="22">
        <v>43435</v>
      </c>
      <c r="D67" s="1" t="s">
        <v>72</v>
      </c>
      <c r="E67" s="1" t="s">
        <v>205</v>
      </c>
      <c r="F67" s="3">
        <v>5</v>
      </c>
      <c r="G67" s="3" t="s">
        <v>141</v>
      </c>
      <c r="H67" s="3" t="s">
        <v>44</v>
      </c>
      <c r="I67" s="3"/>
      <c r="J67" s="3"/>
      <c r="K67" s="3">
        <v>2</v>
      </c>
      <c r="L67" s="3">
        <v>11.732000000000001</v>
      </c>
      <c r="M67" s="3"/>
      <c r="S67" s="3"/>
    </row>
    <row r="68" spans="1:19" x14ac:dyDescent="0.35">
      <c r="A68" s="1" t="s">
        <v>134</v>
      </c>
      <c r="B68" s="1">
        <v>2018</v>
      </c>
      <c r="C68" s="22">
        <v>43435</v>
      </c>
      <c r="D68" s="1" t="s">
        <v>72</v>
      </c>
      <c r="E68" s="1" t="s">
        <v>205</v>
      </c>
      <c r="F68" s="3">
        <v>6</v>
      </c>
      <c r="G68" s="3" t="s">
        <v>188</v>
      </c>
      <c r="H68" s="3" t="s">
        <v>19</v>
      </c>
      <c r="I68" s="3"/>
      <c r="J68" s="3"/>
      <c r="K68" s="3">
        <v>1</v>
      </c>
      <c r="L68" s="3">
        <v>11.651999999999999</v>
      </c>
      <c r="M68" s="3"/>
      <c r="S68" s="3"/>
    </row>
    <row r="69" spans="1:19" x14ac:dyDescent="0.35">
      <c r="A69" s="1" t="s">
        <v>134</v>
      </c>
      <c r="B69" s="1">
        <v>2018</v>
      </c>
      <c r="C69" s="22">
        <v>43435</v>
      </c>
      <c r="D69" s="1" t="s">
        <v>72</v>
      </c>
      <c r="E69" s="1" t="s">
        <v>205</v>
      </c>
      <c r="F69" s="3">
        <v>6</v>
      </c>
      <c r="G69" s="3" t="s">
        <v>52</v>
      </c>
      <c r="H69" s="3" t="s">
        <v>53</v>
      </c>
      <c r="I69" s="3"/>
      <c r="J69" s="3"/>
      <c r="K69" s="3">
        <v>2</v>
      </c>
      <c r="L69" s="3">
        <v>11.683999999999999</v>
      </c>
      <c r="M69" s="3"/>
      <c r="S69" s="3"/>
    </row>
    <row r="70" spans="1:19" x14ac:dyDescent="0.35">
      <c r="A70" s="1" t="s">
        <v>134</v>
      </c>
      <c r="B70" s="1">
        <v>2018</v>
      </c>
      <c r="C70" s="22">
        <v>43435</v>
      </c>
      <c r="D70" s="1" t="s">
        <v>72</v>
      </c>
      <c r="E70" s="1" t="s">
        <v>205</v>
      </c>
      <c r="F70" s="3">
        <v>7</v>
      </c>
      <c r="G70" s="3" t="s">
        <v>22</v>
      </c>
      <c r="H70" s="3" t="s">
        <v>15</v>
      </c>
      <c r="I70" s="3"/>
      <c r="J70" s="3"/>
      <c r="K70" s="3">
        <v>1</v>
      </c>
      <c r="L70" s="3">
        <v>11.529</v>
      </c>
      <c r="M70" s="3"/>
      <c r="S70" s="3"/>
    </row>
    <row r="71" spans="1:19" x14ac:dyDescent="0.35">
      <c r="A71" s="1" t="s">
        <v>134</v>
      </c>
      <c r="B71" s="1">
        <v>2018</v>
      </c>
      <c r="C71" s="22">
        <v>43435</v>
      </c>
      <c r="D71" s="1" t="s">
        <v>72</v>
      </c>
      <c r="E71" s="1" t="s">
        <v>205</v>
      </c>
      <c r="F71" s="3">
        <v>7</v>
      </c>
      <c r="G71" s="3" t="s">
        <v>149</v>
      </c>
      <c r="H71" s="3" t="s">
        <v>56</v>
      </c>
      <c r="I71" s="3"/>
      <c r="J71" s="3"/>
      <c r="K71" s="3">
        <v>2</v>
      </c>
      <c r="L71" s="3">
        <v>11.773999999999999</v>
      </c>
      <c r="M71" s="3"/>
      <c r="S71" s="3"/>
    </row>
    <row r="72" spans="1:19" x14ac:dyDescent="0.35">
      <c r="A72" s="1" t="s">
        <v>134</v>
      </c>
      <c r="B72" s="1">
        <v>2018</v>
      </c>
      <c r="C72" s="22">
        <v>43435</v>
      </c>
      <c r="D72" s="1" t="s">
        <v>72</v>
      </c>
      <c r="E72" s="1" t="s">
        <v>205</v>
      </c>
      <c r="F72" s="3">
        <v>8</v>
      </c>
      <c r="G72" s="3" t="s">
        <v>20</v>
      </c>
      <c r="H72" s="3" t="s">
        <v>21</v>
      </c>
      <c r="I72" s="3"/>
      <c r="J72" s="3"/>
      <c r="K72" s="3">
        <v>1</v>
      </c>
      <c r="L72" s="3">
        <v>11.57</v>
      </c>
      <c r="M72" s="3"/>
      <c r="S72" s="3"/>
    </row>
    <row r="73" spans="1:19" x14ac:dyDescent="0.35">
      <c r="A73" s="1" t="s">
        <v>134</v>
      </c>
      <c r="B73" s="1">
        <v>2018</v>
      </c>
      <c r="C73" s="22">
        <v>43435</v>
      </c>
      <c r="D73" s="1" t="s">
        <v>72</v>
      </c>
      <c r="E73" s="1" t="s">
        <v>205</v>
      </c>
      <c r="F73" s="3">
        <v>8</v>
      </c>
      <c r="G73" s="3" t="s">
        <v>43</v>
      </c>
      <c r="H73" s="3" t="s">
        <v>44</v>
      </c>
      <c r="I73" s="3"/>
      <c r="J73" s="3"/>
      <c r="K73" s="3">
        <v>2</v>
      </c>
      <c r="L73" s="3">
        <v>11.715</v>
      </c>
      <c r="M73" s="3"/>
      <c r="S73" s="3"/>
    </row>
    <row r="74" spans="1:19" x14ac:dyDescent="0.35">
      <c r="A74" s="1" t="s">
        <v>134</v>
      </c>
      <c r="B74" s="1">
        <v>2018</v>
      </c>
      <c r="C74" s="22">
        <v>43435</v>
      </c>
      <c r="D74" s="1" t="s">
        <v>72</v>
      </c>
      <c r="E74" s="1" t="s">
        <v>205</v>
      </c>
      <c r="F74" s="3">
        <v>9</v>
      </c>
      <c r="G74" s="3" t="s">
        <v>122</v>
      </c>
      <c r="H74" s="3" t="s">
        <v>123</v>
      </c>
      <c r="I74" s="3"/>
      <c r="J74" s="3"/>
      <c r="K74" s="3">
        <v>1</v>
      </c>
      <c r="L74" s="3">
        <v>11.615</v>
      </c>
      <c r="M74" s="3"/>
      <c r="S74" s="3"/>
    </row>
    <row r="75" spans="1:19" x14ac:dyDescent="0.35">
      <c r="A75" s="1" t="s">
        <v>134</v>
      </c>
      <c r="B75" s="1">
        <v>2018</v>
      </c>
      <c r="C75" s="22">
        <v>43435</v>
      </c>
      <c r="D75" s="1" t="s">
        <v>72</v>
      </c>
      <c r="E75" s="1" t="s">
        <v>205</v>
      </c>
      <c r="F75" s="3">
        <v>9</v>
      </c>
      <c r="G75" s="3" t="s">
        <v>97</v>
      </c>
      <c r="H75" s="3" t="s">
        <v>153</v>
      </c>
      <c r="I75" s="3"/>
      <c r="J75" s="3"/>
      <c r="K75" s="3">
        <v>2</v>
      </c>
      <c r="L75" s="3">
        <v>11.654999999999999</v>
      </c>
      <c r="M75" s="3"/>
      <c r="S75" s="3"/>
    </row>
    <row r="76" spans="1:19" x14ac:dyDescent="0.35">
      <c r="A76" s="1" t="s">
        <v>134</v>
      </c>
      <c r="B76" s="1">
        <v>2018</v>
      </c>
      <c r="C76" s="22">
        <v>43435</v>
      </c>
      <c r="D76" s="1" t="s">
        <v>72</v>
      </c>
      <c r="E76" s="1" t="s">
        <v>205</v>
      </c>
      <c r="F76" s="3">
        <v>10</v>
      </c>
      <c r="G76" s="3" t="s">
        <v>137</v>
      </c>
      <c r="H76" s="3" t="s">
        <v>38</v>
      </c>
      <c r="I76" s="3"/>
      <c r="J76" s="3"/>
      <c r="K76" s="3">
        <v>1</v>
      </c>
      <c r="L76" s="3">
        <v>11.606</v>
      </c>
      <c r="M76" s="3"/>
      <c r="S76" s="3"/>
    </row>
    <row r="77" spans="1:19" x14ac:dyDescent="0.35">
      <c r="A77" s="1" t="s">
        <v>134</v>
      </c>
      <c r="B77" s="1">
        <v>2018</v>
      </c>
      <c r="C77" s="22">
        <v>43435</v>
      </c>
      <c r="D77" s="1" t="s">
        <v>72</v>
      </c>
      <c r="E77" s="1" t="s">
        <v>205</v>
      </c>
      <c r="F77" s="3">
        <v>10</v>
      </c>
      <c r="G77" s="3" t="s">
        <v>178</v>
      </c>
      <c r="H77" s="3" t="s">
        <v>159</v>
      </c>
      <c r="I77" s="3"/>
      <c r="J77" s="3"/>
      <c r="K77" s="3">
        <v>2</v>
      </c>
      <c r="L77" s="3">
        <v>11.802999999999999</v>
      </c>
      <c r="M77" s="3"/>
      <c r="S77" s="3"/>
    </row>
    <row r="78" spans="1:19" x14ac:dyDescent="0.35">
      <c r="A78" s="1" t="s">
        <v>134</v>
      </c>
      <c r="B78" s="1">
        <v>2018</v>
      </c>
      <c r="C78" s="22">
        <v>43435</v>
      </c>
      <c r="D78" s="1" t="s">
        <v>72</v>
      </c>
      <c r="E78" s="1" t="s">
        <v>205</v>
      </c>
      <c r="F78" s="3">
        <v>11</v>
      </c>
      <c r="G78" s="3" t="s">
        <v>142</v>
      </c>
      <c r="H78" s="3" t="s">
        <v>61</v>
      </c>
      <c r="I78" s="3"/>
      <c r="J78" s="3"/>
      <c r="K78" s="3">
        <v>1</v>
      </c>
      <c r="L78" s="3">
        <v>11.629</v>
      </c>
      <c r="M78" s="3"/>
      <c r="S78" s="3"/>
    </row>
    <row r="79" spans="1:19" x14ac:dyDescent="0.35">
      <c r="A79" s="1" t="s">
        <v>134</v>
      </c>
      <c r="B79" s="1">
        <v>2018</v>
      </c>
      <c r="C79" s="22">
        <v>43435</v>
      </c>
      <c r="D79" s="1" t="s">
        <v>72</v>
      </c>
      <c r="E79" s="1" t="s">
        <v>205</v>
      </c>
      <c r="F79" s="3">
        <v>11</v>
      </c>
      <c r="G79" s="3" t="s">
        <v>132</v>
      </c>
      <c r="H79" s="3" t="s">
        <v>65</v>
      </c>
      <c r="I79" s="3"/>
      <c r="J79" s="3"/>
      <c r="K79" s="3">
        <v>2</v>
      </c>
      <c r="L79" s="3">
        <v>11.661999999999999</v>
      </c>
      <c r="M79" s="3"/>
      <c r="S79" s="3"/>
    </row>
    <row r="80" spans="1:19" x14ac:dyDescent="0.35">
      <c r="A80" s="1" t="s">
        <v>134</v>
      </c>
      <c r="B80" s="1">
        <v>2018</v>
      </c>
      <c r="C80" s="22">
        <v>43435</v>
      </c>
      <c r="D80" s="1" t="s">
        <v>72</v>
      </c>
      <c r="E80" s="1" t="s">
        <v>205</v>
      </c>
      <c r="F80" s="3">
        <v>12</v>
      </c>
      <c r="G80" s="3" t="s">
        <v>78</v>
      </c>
      <c r="H80" s="3" t="s">
        <v>19</v>
      </c>
      <c r="I80" s="3"/>
      <c r="J80" s="3"/>
      <c r="K80" s="3">
        <v>1</v>
      </c>
      <c r="L80" s="3">
        <v>11.45</v>
      </c>
      <c r="M80" s="3"/>
      <c r="S80" s="3"/>
    </row>
    <row r="81" spans="1:19" x14ac:dyDescent="0.35">
      <c r="A81" s="1" t="s">
        <v>134</v>
      </c>
      <c r="B81" s="1">
        <v>2018</v>
      </c>
      <c r="C81" s="22">
        <v>43435</v>
      </c>
      <c r="D81" s="1" t="s">
        <v>72</v>
      </c>
      <c r="E81" s="1" t="s">
        <v>205</v>
      </c>
      <c r="F81" s="3">
        <v>12</v>
      </c>
      <c r="G81" s="3" t="s">
        <v>101</v>
      </c>
      <c r="H81" s="3" t="s">
        <v>47</v>
      </c>
      <c r="I81" s="3"/>
      <c r="J81" s="3"/>
      <c r="K81" s="3">
        <v>2</v>
      </c>
      <c r="L81" s="3">
        <v>11.516999999999999</v>
      </c>
      <c r="M81" s="3"/>
      <c r="S81" s="3"/>
    </row>
    <row r="82" spans="1:19" x14ac:dyDescent="0.35">
      <c r="A82" s="1" t="s">
        <v>134</v>
      </c>
      <c r="B82" s="1">
        <v>2018</v>
      </c>
      <c r="C82" s="22">
        <v>43435</v>
      </c>
      <c r="D82" s="1" t="s">
        <v>72</v>
      </c>
      <c r="E82" s="1" t="s">
        <v>206</v>
      </c>
      <c r="F82" s="3">
        <v>1</v>
      </c>
      <c r="G82" s="3" t="s">
        <v>135</v>
      </c>
      <c r="H82" s="3" t="s">
        <v>36</v>
      </c>
      <c r="I82" s="3"/>
      <c r="J82" s="3"/>
      <c r="K82" s="3">
        <v>1</v>
      </c>
      <c r="L82" s="3">
        <v>11.257</v>
      </c>
      <c r="M82" s="3"/>
      <c r="S82" s="3"/>
    </row>
    <row r="83" spans="1:19" x14ac:dyDescent="0.35">
      <c r="A83" s="1" t="s">
        <v>134</v>
      </c>
      <c r="B83" s="1">
        <v>2018</v>
      </c>
      <c r="C83" s="22">
        <v>43435</v>
      </c>
      <c r="D83" s="1" t="s">
        <v>72</v>
      </c>
      <c r="E83" s="1" t="s">
        <v>206</v>
      </c>
      <c r="F83" s="3">
        <v>1</v>
      </c>
      <c r="G83" s="3" t="s">
        <v>78</v>
      </c>
      <c r="H83" s="3" t="s">
        <v>19</v>
      </c>
      <c r="I83" s="3"/>
      <c r="J83" s="3"/>
      <c r="K83" s="3">
        <v>2</v>
      </c>
      <c r="L83" s="3">
        <v>11.430999999999999</v>
      </c>
      <c r="M83" s="3"/>
      <c r="S83" s="3"/>
    </row>
    <row r="84" spans="1:19" x14ac:dyDescent="0.35">
      <c r="A84" s="1" t="s">
        <v>134</v>
      </c>
      <c r="B84" s="1">
        <v>2018</v>
      </c>
      <c r="C84" s="22">
        <v>43435</v>
      </c>
      <c r="D84" s="1" t="s">
        <v>72</v>
      </c>
      <c r="E84" s="1" t="s">
        <v>206</v>
      </c>
      <c r="F84" s="3">
        <v>2</v>
      </c>
      <c r="G84" s="3" t="s">
        <v>30</v>
      </c>
      <c r="H84" s="3" t="s">
        <v>31</v>
      </c>
      <c r="I84" s="3"/>
      <c r="J84" s="3"/>
      <c r="K84" s="3">
        <v>1</v>
      </c>
      <c r="L84" s="3">
        <v>11.358000000000001</v>
      </c>
      <c r="M84" s="3"/>
      <c r="S84" s="3"/>
    </row>
    <row r="85" spans="1:19" x14ac:dyDescent="0.35">
      <c r="A85" s="1" t="s">
        <v>134</v>
      </c>
      <c r="B85" s="1">
        <v>2018</v>
      </c>
      <c r="C85" s="22">
        <v>43435</v>
      </c>
      <c r="D85" s="1" t="s">
        <v>72</v>
      </c>
      <c r="E85" s="1" t="s">
        <v>206</v>
      </c>
      <c r="F85" s="3">
        <v>2</v>
      </c>
      <c r="G85" s="3" t="s">
        <v>142</v>
      </c>
      <c r="H85" s="3" t="s">
        <v>61</v>
      </c>
      <c r="I85" s="3"/>
      <c r="J85" s="3"/>
      <c r="K85" s="3">
        <v>2</v>
      </c>
      <c r="L85" s="3">
        <v>11.443000000000001</v>
      </c>
      <c r="M85" s="3"/>
      <c r="S85" s="3"/>
    </row>
    <row r="86" spans="1:19" x14ac:dyDescent="0.35">
      <c r="A86" s="1" t="s">
        <v>134</v>
      </c>
      <c r="B86" s="1">
        <v>2018</v>
      </c>
      <c r="C86" s="22">
        <v>43435</v>
      </c>
      <c r="D86" s="1" t="s">
        <v>72</v>
      </c>
      <c r="E86" s="1" t="s">
        <v>206</v>
      </c>
      <c r="F86" s="3">
        <v>3</v>
      </c>
      <c r="G86" s="3" t="s">
        <v>73</v>
      </c>
      <c r="H86" s="3" t="s">
        <v>74</v>
      </c>
      <c r="I86" s="3"/>
      <c r="J86" s="3"/>
      <c r="K86" s="3">
        <v>1</v>
      </c>
      <c r="L86" s="3">
        <v>11.429</v>
      </c>
      <c r="M86" s="3"/>
      <c r="S86" s="3"/>
    </row>
    <row r="87" spans="1:19" x14ac:dyDescent="0.35">
      <c r="A87" s="1" t="s">
        <v>134</v>
      </c>
      <c r="B87" s="1">
        <v>2018</v>
      </c>
      <c r="C87" s="22">
        <v>43435</v>
      </c>
      <c r="D87" s="1" t="s">
        <v>72</v>
      </c>
      <c r="E87" s="1" t="s">
        <v>206</v>
      </c>
      <c r="F87" s="3">
        <v>3</v>
      </c>
      <c r="G87" s="3" t="s">
        <v>137</v>
      </c>
      <c r="H87" s="3" t="s">
        <v>38</v>
      </c>
      <c r="I87" s="3"/>
      <c r="J87" s="3"/>
      <c r="K87" s="3">
        <v>2</v>
      </c>
      <c r="L87" s="3">
        <v>11.436</v>
      </c>
      <c r="M87" s="3"/>
      <c r="S87" s="3"/>
    </row>
    <row r="88" spans="1:19" x14ac:dyDescent="0.35">
      <c r="A88" s="1" t="s">
        <v>134</v>
      </c>
      <c r="B88" s="1">
        <v>2018</v>
      </c>
      <c r="C88" s="22">
        <v>43435</v>
      </c>
      <c r="D88" s="1" t="s">
        <v>72</v>
      </c>
      <c r="E88" s="1" t="s">
        <v>206</v>
      </c>
      <c r="F88" s="3">
        <v>4</v>
      </c>
      <c r="G88" s="3" t="s">
        <v>113</v>
      </c>
      <c r="H88" s="3" t="s">
        <v>163</v>
      </c>
      <c r="I88" s="3"/>
      <c r="J88" s="3"/>
      <c r="K88" s="3">
        <v>1</v>
      </c>
      <c r="L88" s="3">
        <v>11.21</v>
      </c>
      <c r="M88" s="3"/>
      <c r="S88" s="3"/>
    </row>
    <row r="89" spans="1:19" x14ac:dyDescent="0.35">
      <c r="A89" s="1" t="s">
        <v>134</v>
      </c>
      <c r="B89" s="1">
        <v>2018</v>
      </c>
      <c r="C89" s="22">
        <v>43435</v>
      </c>
      <c r="D89" s="1" t="s">
        <v>72</v>
      </c>
      <c r="E89" s="1" t="s">
        <v>206</v>
      </c>
      <c r="F89" s="3">
        <v>4</v>
      </c>
      <c r="G89" s="3" t="s">
        <v>122</v>
      </c>
      <c r="H89" s="3" t="s">
        <v>123</v>
      </c>
      <c r="I89" s="3"/>
      <c r="J89" s="3"/>
      <c r="K89" s="3">
        <v>2</v>
      </c>
      <c r="L89" s="3">
        <v>11.357000000000001</v>
      </c>
      <c r="M89" s="3"/>
      <c r="S89" s="3"/>
    </row>
    <row r="90" spans="1:19" x14ac:dyDescent="0.35">
      <c r="A90" s="1" t="s">
        <v>134</v>
      </c>
      <c r="B90" s="1">
        <v>2018</v>
      </c>
      <c r="C90" s="22">
        <v>43435</v>
      </c>
      <c r="D90" s="1" t="s">
        <v>72</v>
      </c>
      <c r="E90" s="1" t="s">
        <v>206</v>
      </c>
      <c r="F90" s="3">
        <v>5</v>
      </c>
      <c r="G90" s="3" t="s">
        <v>23</v>
      </c>
      <c r="H90" s="3" t="s">
        <v>15</v>
      </c>
      <c r="I90" s="3"/>
      <c r="J90" s="3"/>
      <c r="K90" s="3">
        <v>1</v>
      </c>
      <c r="L90" s="3">
        <v>11.393000000000001</v>
      </c>
      <c r="M90" s="3"/>
      <c r="S90" s="3"/>
    </row>
    <row r="91" spans="1:19" x14ac:dyDescent="0.35">
      <c r="A91" s="1" t="s">
        <v>134</v>
      </c>
      <c r="B91" s="1">
        <v>2018</v>
      </c>
      <c r="C91" s="22">
        <v>43435</v>
      </c>
      <c r="D91" s="1" t="s">
        <v>72</v>
      </c>
      <c r="E91" s="1" t="s">
        <v>206</v>
      </c>
      <c r="F91" s="3">
        <v>5</v>
      </c>
      <c r="G91" s="3" t="s">
        <v>20</v>
      </c>
      <c r="H91" s="3" t="s">
        <v>21</v>
      </c>
      <c r="I91" s="3"/>
      <c r="J91" s="3"/>
      <c r="K91" s="3">
        <v>2</v>
      </c>
      <c r="L91" s="3">
        <v>11.493</v>
      </c>
      <c r="M91" s="3"/>
      <c r="S91" s="3"/>
    </row>
    <row r="92" spans="1:19" x14ac:dyDescent="0.35">
      <c r="A92" s="1" t="s">
        <v>134</v>
      </c>
      <c r="B92" s="1">
        <v>2018</v>
      </c>
      <c r="C92" s="22">
        <v>43435</v>
      </c>
      <c r="D92" s="1" t="s">
        <v>72</v>
      </c>
      <c r="E92" s="1" t="s">
        <v>206</v>
      </c>
      <c r="F92" s="3">
        <v>6</v>
      </c>
      <c r="G92" s="3" t="s">
        <v>111</v>
      </c>
      <c r="H92" s="3" t="s">
        <v>163</v>
      </c>
      <c r="I92" s="3"/>
      <c r="J92" s="3"/>
      <c r="K92" s="3">
        <v>1</v>
      </c>
      <c r="L92" s="3">
        <v>11.327999999999999</v>
      </c>
      <c r="M92" s="3"/>
      <c r="S92" s="3"/>
    </row>
    <row r="93" spans="1:19" x14ac:dyDescent="0.35">
      <c r="A93" s="1" t="s">
        <v>134</v>
      </c>
      <c r="B93" s="1">
        <v>2018</v>
      </c>
      <c r="C93" s="22">
        <v>43435</v>
      </c>
      <c r="D93" s="1" t="s">
        <v>72</v>
      </c>
      <c r="E93" s="1" t="s">
        <v>206</v>
      </c>
      <c r="F93" s="3">
        <v>6</v>
      </c>
      <c r="G93" s="3" t="s">
        <v>22</v>
      </c>
      <c r="H93" s="3" t="s">
        <v>15</v>
      </c>
      <c r="I93" s="3"/>
      <c r="J93" s="3"/>
      <c r="K93" s="3">
        <v>2</v>
      </c>
      <c r="L93" s="3">
        <v>11.665999999999999</v>
      </c>
      <c r="M93" s="3"/>
      <c r="S93" s="3"/>
    </row>
    <row r="94" spans="1:19" x14ac:dyDescent="0.35">
      <c r="A94" s="1" t="s">
        <v>134</v>
      </c>
      <c r="B94" s="1">
        <v>2018</v>
      </c>
      <c r="C94" s="22">
        <v>43435</v>
      </c>
      <c r="D94" s="1" t="s">
        <v>72</v>
      </c>
      <c r="E94" s="1" t="s">
        <v>206</v>
      </c>
      <c r="F94" s="3">
        <v>7</v>
      </c>
      <c r="G94" s="3" t="s">
        <v>188</v>
      </c>
      <c r="H94" s="3" t="s">
        <v>19</v>
      </c>
      <c r="I94" s="3"/>
      <c r="J94" s="3"/>
      <c r="K94" s="3">
        <v>1</v>
      </c>
      <c r="L94" s="3">
        <v>11.755000000000001</v>
      </c>
      <c r="M94" s="3"/>
      <c r="N94" s="3"/>
      <c r="O94" s="3"/>
      <c r="P94" s="3"/>
      <c r="S94" s="3"/>
    </row>
    <row r="95" spans="1:19" x14ac:dyDescent="0.35">
      <c r="A95" s="1" t="s">
        <v>134</v>
      </c>
      <c r="B95" s="1">
        <v>2018</v>
      </c>
      <c r="C95" s="22">
        <v>43435</v>
      </c>
      <c r="D95" s="1" t="s">
        <v>72</v>
      </c>
      <c r="E95" s="1" t="s">
        <v>206</v>
      </c>
      <c r="F95" s="3">
        <v>7</v>
      </c>
      <c r="G95" s="3" t="s">
        <v>150</v>
      </c>
      <c r="H95" s="3" t="s">
        <v>31</v>
      </c>
      <c r="I95" s="3"/>
      <c r="J95" s="3"/>
      <c r="K95" s="3">
        <v>2</v>
      </c>
      <c r="L95" s="3">
        <v>11.781000000000001</v>
      </c>
      <c r="M95" s="3"/>
      <c r="N95" s="3"/>
      <c r="O95" s="3"/>
      <c r="P95" s="3"/>
      <c r="S95" s="3"/>
    </row>
    <row r="96" spans="1:19" x14ac:dyDescent="0.35">
      <c r="A96" s="1" t="s">
        <v>134</v>
      </c>
      <c r="B96" s="1">
        <v>2018</v>
      </c>
      <c r="C96" s="22">
        <v>43435</v>
      </c>
      <c r="D96" s="1" t="s">
        <v>72</v>
      </c>
      <c r="E96" s="1" t="s">
        <v>206</v>
      </c>
      <c r="F96" s="3">
        <v>8</v>
      </c>
      <c r="G96" s="3" t="s">
        <v>136</v>
      </c>
      <c r="H96" s="3" t="s">
        <v>25</v>
      </c>
      <c r="I96" s="3"/>
      <c r="J96" s="3"/>
      <c r="K96" s="3">
        <v>1</v>
      </c>
      <c r="L96" s="3">
        <v>11.512</v>
      </c>
      <c r="M96" s="3"/>
      <c r="N96" s="3"/>
      <c r="O96" s="3"/>
      <c r="P96" s="3"/>
      <c r="S96" s="3"/>
    </row>
    <row r="97" spans="1:19" x14ac:dyDescent="0.35">
      <c r="A97" s="1" t="s">
        <v>134</v>
      </c>
      <c r="B97" s="1">
        <v>2018</v>
      </c>
      <c r="C97" s="22">
        <v>43435</v>
      </c>
      <c r="D97" s="1" t="s">
        <v>72</v>
      </c>
      <c r="E97" s="1" t="s">
        <v>206</v>
      </c>
      <c r="F97" s="3">
        <v>8</v>
      </c>
      <c r="G97" s="3" t="s">
        <v>124</v>
      </c>
      <c r="H97" s="3" t="s">
        <v>123</v>
      </c>
      <c r="I97" s="3"/>
      <c r="J97" s="3"/>
      <c r="K97" s="3">
        <v>2</v>
      </c>
      <c r="L97" s="3">
        <v>11.522</v>
      </c>
      <c r="M97" s="3"/>
      <c r="N97" s="3"/>
      <c r="O97" s="3"/>
      <c r="P97" s="3"/>
      <c r="S97" s="3"/>
    </row>
    <row r="98" spans="1:19" x14ac:dyDescent="0.35">
      <c r="A98" s="1" t="s">
        <v>134</v>
      </c>
      <c r="B98" s="1">
        <v>2018</v>
      </c>
      <c r="C98" s="22">
        <v>43435</v>
      </c>
      <c r="D98" s="1" t="s">
        <v>72</v>
      </c>
      <c r="E98" s="1" t="s">
        <v>207</v>
      </c>
      <c r="F98" s="3">
        <v>1</v>
      </c>
      <c r="G98" s="3" t="s">
        <v>135</v>
      </c>
      <c r="H98" s="3" t="s">
        <v>36</v>
      </c>
      <c r="I98" s="3"/>
      <c r="J98" s="3"/>
      <c r="K98" s="3">
        <v>1</v>
      </c>
      <c r="L98" s="3">
        <v>11.326000000000001</v>
      </c>
      <c r="M98" s="3"/>
      <c r="N98" s="3">
        <v>1</v>
      </c>
      <c r="O98" s="3">
        <v>11.321999999999999</v>
      </c>
      <c r="P98" s="3"/>
      <c r="S98" s="3"/>
    </row>
    <row r="99" spans="1:19" x14ac:dyDescent="0.35">
      <c r="A99" s="1" t="s">
        <v>134</v>
      </c>
      <c r="B99" s="1">
        <v>2018</v>
      </c>
      <c r="C99" s="22">
        <v>43435</v>
      </c>
      <c r="D99" s="1" t="s">
        <v>72</v>
      </c>
      <c r="E99" s="1" t="s">
        <v>207</v>
      </c>
      <c r="F99" s="3">
        <v>1</v>
      </c>
      <c r="G99" s="3" t="s">
        <v>136</v>
      </c>
      <c r="H99" s="3" t="s">
        <v>25</v>
      </c>
      <c r="I99" s="3"/>
      <c r="J99" s="3"/>
      <c r="K99" s="3">
        <v>2</v>
      </c>
      <c r="L99" s="3">
        <v>11.48</v>
      </c>
      <c r="M99" s="3"/>
      <c r="N99" s="3">
        <v>2</v>
      </c>
      <c r="O99" s="3">
        <v>11.501999999999999</v>
      </c>
      <c r="P99" s="3"/>
      <c r="S99" s="3"/>
    </row>
    <row r="100" spans="1:19" x14ac:dyDescent="0.35">
      <c r="A100" s="1" t="s">
        <v>134</v>
      </c>
      <c r="B100" s="1">
        <v>2018</v>
      </c>
      <c r="C100" s="22">
        <v>43435</v>
      </c>
      <c r="D100" s="1" t="s">
        <v>72</v>
      </c>
      <c r="E100" s="1" t="s">
        <v>207</v>
      </c>
      <c r="F100" s="3">
        <v>2</v>
      </c>
      <c r="G100" s="3" t="s">
        <v>30</v>
      </c>
      <c r="H100" s="3" t="s">
        <v>31</v>
      </c>
      <c r="I100" s="3"/>
      <c r="J100" s="3"/>
      <c r="K100" s="3">
        <v>1</v>
      </c>
      <c r="L100" s="3">
        <v>11.667999999999999</v>
      </c>
      <c r="M100" s="3"/>
      <c r="N100" s="3">
        <v>1</v>
      </c>
      <c r="O100" s="3">
        <v>11.215999999999999</v>
      </c>
      <c r="P100" s="3"/>
      <c r="S100" s="3"/>
    </row>
    <row r="101" spans="1:19" x14ac:dyDescent="0.35">
      <c r="A101" s="1" t="s">
        <v>134</v>
      </c>
      <c r="B101" s="1">
        <v>2018</v>
      </c>
      <c r="C101" s="22">
        <v>43435</v>
      </c>
      <c r="D101" s="1" t="s">
        <v>72</v>
      </c>
      <c r="E101" s="1" t="s">
        <v>207</v>
      </c>
      <c r="F101" s="3">
        <v>2</v>
      </c>
      <c r="G101" s="3" t="s">
        <v>188</v>
      </c>
      <c r="H101" s="3" t="s">
        <v>19</v>
      </c>
      <c r="I101" s="3"/>
      <c r="J101" s="3"/>
      <c r="K101" s="3">
        <v>2</v>
      </c>
      <c r="L101" s="3">
        <v>11.934999999999999</v>
      </c>
      <c r="M101" s="3"/>
      <c r="N101" s="3">
        <v>2</v>
      </c>
      <c r="O101" s="3">
        <v>11.657</v>
      </c>
      <c r="P101" s="3"/>
      <c r="S101" s="3"/>
    </row>
    <row r="102" spans="1:19" x14ac:dyDescent="0.35">
      <c r="A102" s="1" t="s">
        <v>134</v>
      </c>
      <c r="B102" s="1">
        <v>2018</v>
      </c>
      <c r="C102" s="22">
        <v>43435</v>
      </c>
      <c r="D102" s="1" t="s">
        <v>72</v>
      </c>
      <c r="E102" s="1" t="s">
        <v>207</v>
      </c>
      <c r="F102" s="3">
        <v>3</v>
      </c>
      <c r="G102" s="3" t="s">
        <v>111</v>
      </c>
      <c r="H102" s="3" t="s">
        <v>163</v>
      </c>
      <c r="I102" s="3"/>
      <c r="J102" s="3"/>
      <c r="K102" s="3">
        <v>1</v>
      </c>
      <c r="L102" s="3">
        <v>11.337999999999999</v>
      </c>
      <c r="M102" s="3"/>
      <c r="N102" s="3">
        <v>1</v>
      </c>
      <c r="O102" s="3">
        <v>11.238</v>
      </c>
      <c r="P102" s="3"/>
      <c r="S102" s="3"/>
    </row>
    <row r="103" spans="1:19" x14ac:dyDescent="0.35">
      <c r="A103" s="1" t="s">
        <v>134</v>
      </c>
      <c r="B103" s="1">
        <v>2018</v>
      </c>
      <c r="C103" s="22">
        <v>43435</v>
      </c>
      <c r="D103" s="1" t="s">
        <v>72</v>
      </c>
      <c r="E103" s="1" t="s">
        <v>207</v>
      </c>
      <c r="F103" s="3">
        <v>3</v>
      </c>
      <c r="G103" s="3" t="s">
        <v>73</v>
      </c>
      <c r="H103" s="3" t="s">
        <v>74</v>
      </c>
      <c r="I103" s="3"/>
      <c r="J103" s="3"/>
      <c r="K103" s="3">
        <v>2</v>
      </c>
      <c r="L103" s="3">
        <v>11.417999999999999</v>
      </c>
      <c r="M103" s="3"/>
      <c r="N103" s="3">
        <v>2</v>
      </c>
      <c r="O103" s="3">
        <v>11.398</v>
      </c>
      <c r="P103" s="3"/>
      <c r="S103" s="3"/>
    </row>
    <row r="104" spans="1:19" x14ac:dyDescent="0.35">
      <c r="A104" s="1" t="s">
        <v>134</v>
      </c>
      <c r="B104" s="1">
        <v>2018</v>
      </c>
      <c r="C104" s="22">
        <v>43435</v>
      </c>
      <c r="D104" s="1" t="s">
        <v>72</v>
      </c>
      <c r="E104" s="1" t="s">
        <v>207</v>
      </c>
      <c r="F104" s="3">
        <v>4</v>
      </c>
      <c r="G104" s="3" t="s">
        <v>113</v>
      </c>
      <c r="H104" s="3" t="s">
        <v>163</v>
      </c>
      <c r="I104" s="3"/>
      <c r="J104" s="3"/>
      <c r="K104" s="3">
        <v>1</v>
      </c>
      <c r="L104" s="3">
        <v>11.531000000000001</v>
      </c>
      <c r="M104" s="3"/>
      <c r="N104" s="3">
        <v>1</v>
      </c>
      <c r="O104" s="3">
        <v>11.515000000000001</v>
      </c>
      <c r="P104" s="3"/>
      <c r="S104" s="3"/>
    </row>
    <row r="105" spans="1:19" x14ac:dyDescent="0.35">
      <c r="A105" s="1" t="s">
        <v>134</v>
      </c>
      <c r="B105" s="1">
        <v>2018</v>
      </c>
      <c r="C105" s="22">
        <v>43435</v>
      </c>
      <c r="D105" s="1" t="s">
        <v>72</v>
      </c>
      <c r="E105" s="1" t="s">
        <v>207</v>
      </c>
      <c r="F105" s="3">
        <v>4</v>
      </c>
      <c r="G105" s="3" t="s">
        <v>23</v>
      </c>
      <c r="H105" s="3" t="s">
        <v>15</v>
      </c>
      <c r="I105" s="3"/>
      <c r="J105" s="3"/>
      <c r="K105" s="3">
        <v>2</v>
      </c>
      <c r="L105" s="3">
        <v>11.679</v>
      </c>
      <c r="M105" s="3"/>
      <c r="N105" s="3">
        <v>2</v>
      </c>
      <c r="O105" s="3">
        <v>11.556000000000001</v>
      </c>
      <c r="P105" s="3"/>
      <c r="S105" s="3"/>
    </row>
    <row r="106" spans="1:19" x14ac:dyDescent="0.35">
      <c r="A106" s="1" t="s">
        <v>134</v>
      </c>
      <c r="B106" s="1">
        <v>2018</v>
      </c>
      <c r="C106" s="22">
        <v>43435</v>
      </c>
      <c r="D106" s="1" t="s">
        <v>72</v>
      </c>
      <c r="E106" s="1" t="s">
        <v>208</v>
      </c>
      <c r="F106" s="3">
        <v>1</v>
      </c>
      <c r="G106" s="3" t="s">
        <v>135</v>
      </c>
      <c r="H106" s="3" t="s">
        <v>36</v>
      </c>
      <c r="I106" s="3"/>
      <c r="J106" s="3"/>
      <c r="K106" s="3">
        <v>1</v>
      </c>
      <c r="L106" s="3">
        <v>11.327</v>
      </c>
      <c r="M106" s="3"/>
      <c r="N106" s="3">
        <v>1</v>
      </c>
      <c r="O106" s="3">
        <v>12.18</v>
      </c>
      <c r="P106" s="3"/>
      <c r="Q106" s="3"/>
      <c r="R106" s="3"/>
      <c r="S106" s="3"/>
    </row>
    <row r="107" spans="1:19" x14ac:dyDescent="0.35">
      <c r="A107" s="1" t="s">
        <v>134</v>
      </c>
      <c r="B107" s="1">
        <v>2018</v>
      </c>
      <c r="C107" s="22">
        <v>43435</v>
      </c>
      <c r="D107" s="1" t="s">
        <v>72</v>
      </c>
      <c r="E107" s="1" t="s">
        <v>208</v>
      </c>
      <c r="F107" s="3">
        <v>1</v>
      </c>
      <c r="G107" s="3" t="s">
        <v>113</v>
      </c>
      <c r="H107" s="3" t="s">
        <v>163</v>
      </c>
      <c r="I107" s="3"/>
      <c r="J107" s="3"/>
      <c r="K107" s="3">
        <v>2</v>
      </c>
      <c r="L107" s="3">
        <v>11.356999999999999</v>
      </c>
      <c r="M107" s="3"/>
      <c r="N107" s="3">
        <v>2</v>
      </c>
      <c r="O107" s="3">
        <v>13.827999999999999</v>
      </c>
      <c r="P107" s="3"/>
      <c r="Q107" s="3"/>
      <c r="R107" s="3"/>
      <c r="S107" s="3"/>
    </row>
    <row r="108" spans="1:19" x14ac:dyDescent="0.35">
      <c r="A108" s="1" t="s">
        <v>134</v>
      </c>
      <c r="B108" s="1">
        <v>2018</v>
      </c>
      <c r="C108" s="22">
        <v>43435</v>
      </c>
      <c r="D108" s="1" t="s">
        <v>72</v>
      </c>
      <c r="E108" s="1" t="s">
        <v>208</v>
      </c>
      <c r="F108" s="3">
        <v>2</v>
      </c>
      <c r="G108" s="3" t="s">
        <v>111</v>
      </c>
      <c r="H108" s="3" t="s">
        <v>163</v>
      </c>
      <c r="I108" s="3"/>
      <c r="J108" s="3"/>
      <c r="K108" s="3">
        <v>2</v>
      </c>
      <c r="L108" s="3">
        <v>11.334999999999999</v>
      </c>
      <c r="M108" s="3"/>
      <c r="N108" s="3">
        <v>1</v>
      </c>
      <c r="O108" s="3">
        <v>11.292999999999999</v>
      </c>
      <c r="P108" s="3"/>
      <c r="Q108">
        <v>1</v>
      </c>
      <c r="R108">
        <v>11.711</v>
      </c>
      <c r="S108" s="3"/>
    </row>
    <row r="109" spans="1:19" x14ac:dyDescent="0.35">
      <c r="A109" s="1" t="s">
        <v>134</v>
      </c>
      <c r="B109" s="1">
        <v>2018</v>
      </c>
      <c r="C109" s="22">
        <v>43435</v>
      </c>
      <c r="D109" s="1" t="s">
        <v>72</v>
      </c>
      <c r="E109" s="1" t="s">
        <v>208</v>
      </c>
      <c r="F109" s="3">
        <v>2</v>
      </c>
      <c r="G109" s="3" t="s">
        <v>30</v>
      </c>
      <c r="H109" s="3" t="s">
        <v>31</v>
      </c>
      <c r="I109" s="3"/>
      <c r="J109" s="3"/>
      <c r="K109" s="3">
        <v>1</v>
      </c>
      <c r="L109" s="3">
        <v>11.305999999999999</v>
      </c>
      <c r="M109" s="3"/>
      <c r="N109" s="3">
        <v>2</v>
      </c>
      <c r="O109" s="3">
        <v>11.311999999999999</v>
      </c>
      <c r="P109" s="3"/>
      <c r="Q109">
        <v>2</v>
      </c>
      <c r="R109">
        <v>11.738</v>
      </c>
      <c r="S109" s="3"/>
    </row>
    <row r="110" spans="1:19" x14ac:dyDescent="0.35">
      <c r="A110" s="1" t="s">
        <v>134</v>
      </c>
      <c r="B110" s="1">
        <v>2018</v>
      </c>
      <c r="C110" s="22">
        <v>43435</v>
      </c>
      <c r="D110" s="1" t="s">
        <v>72</v>
      </c>
      <c r="E110" s="1" t="s">
        <v>209</v>
      </c>
      <c r="F110" s="3" t="s">
        <v>210</v>
      </c>
      <c r="G110" s="3" t="s">
        <v>135</v>
      </c>
      <c r="H110" s="3" t="s">
        <v>36</v>
      </c>
      <c r="I110" s="3"/>
      <c r="J110" s="3"/>
      <c r="K110" s="3">
        <v>1</v>
      </c>
      <c r="L110" s="3">
        <v>11.412000000000001</v>
      </c>
      <c r="M110" s="3"/>
      <c r="N110">
        <v>1</v>
      </c>
      <c r="O110">
        <v>11.38</v>
      </c>
      <c r="S110" s="3"/>
    </row>
    <row r="111" spans="1:19" x14ac:dyDescent="0.35">
      <c r="A111" s="1" t="s">
        <v>134</v>
      </c>
      <c r="B111" s="1">
        <v>2018</v>
      </c>
      <c r="C111" s="22">
        <v>43435</v>
      </c>
      <c r="D111" s="1" t="s">
        <v>72</v>
      </c>
      <c r="E111" s="1" t="s">
        <v>209</v>
      </c>
      <c r="F111" s="3" t="s">
        <v>210</v>
      </c>
      <c r="G111" s="3" t="s">
        <v>111</v>
      </c>
      <c r="H111" s="3" t="s">
        <v>163</v>
      </c>
      <c r="I111" s="3"/>
      <c r="J111" s="3"/>
      <c r="K111" s="3">
        <v>2</v>
      </c>
      <c r="L111" s="3">
        <v>11.483000000000001</v>
      </c>
      <c r="M111" s="3"/>
      <c r="N111">
        <v>2</v>
      </c>
      <c r="O111">
        <v>11.562000000000001</v>
      </c>
      <c r="S111" s="3"/>
    </row>
    <row r="112" spans="1:19" x14ac:dyDescent="0.35">
      <c r="A112" s="1" t="s">
        <v>134</v>
      </c>
      <c r="B112" s="1">
        <v>2018</v>
      </c>
      <c r="C112" s="22">
        <v>43435</v>
      </c>
      <c r="D112" s="1" t="s">
        <v>72</v>
      </c>
      <c r="E112" s="1" t="s">
        <v>209</v>
      </c>
      <c r="F112" s="3" t="s">
        <v>211</v>
      </c>
      <c r="G112" s="3" t="s">
        <v>30</v>
      </c>
      <c r="H112" s="3" t="s">
        <v>31</v>
      </c>
      <c r="I112" s="3"/>
      <c r="J112" s="3"/>
      <c r="K112" s="3">
        <v>1</v>
      </c>
      <c r="L112" s="3">
        <v>62.423999999999999</v>
      </c>
      <c r="M112" s="3"/>
      <c r="N112">
        <v>2</v>
      </c>
      <c r="O112">
        <v>11.384</v>
      </c>
      <c r="Q112">
        <v>1</v>
      </c>
      <c r="R112">
        <v>11.416</v>
      </c>
      <c r="S112" s="3"/>
    </row>
    <row r="113" spans="1:19" x14ac:dyDescent="0.35">
      <c r="A113" s="1" t="s">
        <v>134</v>
      </c>
      <c r="B113" s="1">
        <v>2018</v>
      </c>
      <c r="C113" s="22">
        <v>43435</v>
      </c>
      <c r="D113" s="1" t="s">
        <v>72</v>
      </c>
      <c r="E113" s="1" t="s">
        <v>209</v>
      </c>
      <c r="F113" s="3" t="s">
        <v>211</v>
      </c>
      <c r="G113" s="3" t="s">
        <v>113</v>
      </c>
      <c r="H113" s="3" t="s">
        <v>163</v>
      </c>
      <c r="I113" s="3"/>
      <c r="J113" s="3"/>
      <c r="K113" s="3">
        <v>2</v>
      </c>
      <c r="L113" s="3">
        <v>62.717999999999996</v>
      </c>
      <c r="M113" s="3"/>
      <c r="N113">
        <v>1</v>
      </c>
      <c r="O113">
        <v>11.369</v>
      </c>
      <c r="Q113">
        <v>2</v>
      </c>
      <c r="R113">
        <v>11.449</v>
      </c>
      <c r="S113" s="3"/>
    </row>
    <row r="114" spans="1:19" x14ac:dyDescent="0.35">
      <c r="A114" s="1" t="s">
        <v>185</v>
      </c>
      <c r="B114" s="1">
        <v>2018</v>
      </c>
      <c r="C114" s="2">
        <v>43449</v>
      </c>
      <c r="D114" s="1" t="s">
        <v>72</v>
      </c>
      <c r="E114" s="1" t="s">
        <v>205</v>
      </c>
      <c r="F114" s="3">
        <v>1</v>
      </c>
      <c r="G114" s="3" t="s">
        <v>30</v>
      </c>
      <c r="H114" s="3" t="s">
        <v>31</v>
      </c>
      <c r="I114" s="3"/>
      <c r="J114" s="3">
        <v>4</v>
      </c>
      <c r="K114" s="3">
        <v>1</v>
      </c>
      <c r="L114" s="3">
        <v>11.262</v>
      </c>
      <c r="M114" s="3"/>
      <c r="S114" s="3"/>
    </row>
    <row r="115" spans="1:19" x14ac:dyDescent="0.35">
      <c r="A115" s="1" t="s">
        <v>185</v>
      </c>
      <c r="B115" s="1">
        <v>2018</v>
      </c>
      <c r="C115" s="2">
        <v>43449</v>
      </c>
      <c r="D115" s="1" t="s">
        <v>72</v>
      </c>
      <c r="E115" s="1" t="s">
        <v>205</v>
      </c>
      <c r="F115" s="3">
        <v>1</v>
      </c>
      <c r="G115" s="3" t="s">
        <v>60</v>
      </c>
      <c r="H115" s="3" t="s">
        <v>61</v>
      </c>
      <c r="I115" s="3"/>
      <c r="J115" s="3">
        <v>28</v>
      </c>
      <c r="K115" s="3">
        <v>2</v>
      </c>
      <c r="L115" s="3">
        <v>11.429</v>
      </c>
      <c r="M115" s="3"/>
      <c r="S115" s="3"/>
    </row>
    <row r="116" spans="1:19" x14ac:dyDescent="0.35">
      <c r="A116" s="1" t="s">
        <v>185</v>
      </c>
      <c r="B116" s="1">
        <v>2018</v>
      </c>
      <c r="C116" s="2">
        <v>43449</v>
      </c>
      <c r="D116" s="1" t="s">
        <v>72</v>
      </c>
      <c r="E116" s="1" t="s">
        <v>205</v>
      </c>
      <c r="F116" s="3">
        <v>2</v>
      </c>
      <c r="G116" s="3" t="s">
        <v>22</v>
      </c>
      <c r="H116" s="3" t="s">
        <v>15</v>
      </c>
      <c r="I116" s="3"/>
      <c r="J116" s="3">
        <v>10</v>
      </c>
      <c r="K116" s="3">
        <v>1</v>
      </c>
      <c r="L116" s="3">
        <v>11.598000000000001</v>
      </c>
      <c r="M116" s="3"/>
      <c r="S116" s="3"/>
    </row>
    <row r="117" spans="1:19" x14ac:dyDescent="0.35">
      <c r="A117" s="1" t="s">
        <v>185</v>
      </c>
      <c r="B117" s="1">
        <v>2018</v>
      </c>
      <c r="C117" s="2">
        <v>43449</v>
      </c>
      <c r="D117" s="1" t="s">
        <v>72</v>
      </c>
      <c r="E117" s="1" t="s">
        <v>205</v>
      </c>
      <c r="F117" s="3">
        <v>2</v>
      </c>
      <c r="G117" s="3" t="s">
        <v>169</v>
      </c>
      <c r="H117" s="3" t="s">
        <v>49</v>
      </c>
      <c r="I117" s="3"/>
      <c r="J117" s="3">
        <v>27</v>
      </c>
      <c r="K117" s="3">
        <v>2</v>
      </c>
      <c r="L117" s="3">
        <v>12.029</v>
      </c>
      <c r="M117" s="3"/>
      <c r="S117" s="3"/>
    </row>
    <row r="118" spans="1:19" x14ac:dyDescent="0.35">
      <c r="A118" s="1" t="s">
        <v>185</v>
      </c>
      <c r="B118" s="1">
        <v>2018</v>
      </c>
      <c r="C118" s="2">
        <v>43449</v>
      </c>
      <c r="D118" s="1" t="s">
        <v>72</v>
      </c>
      <c r="E118" s="1" t="s">
        <v>205</v>
      </c>
      <c r="F118" s="3">
        <v>3</v>
      </c>
      <c r="G118" s="3" t="s">
        <v>137</v>
      </c>
      <c r="H118" s="3" t="s">
        <v>38</v>
      </c>
      <c r="I118" s="3"/>
      <c r="J118" s="3">
        <v>5</v>
      </c>
      <c r="K118" s="3">
        <v>1</v>
      </c>
      <c r="L118" s="3">
        <v>11.587</v>
      </c>
      <c r="M118" s="3"/>
      <c r="S118" s="3"/>
    </row>
    <row r="119" spans="1:19" x14ac:dyDescent="0.35">
      <c r="A119" s="1" t="s">
        <v>185</v>
      </c>
      <c r="B119" s="1">
        <v>2018</v>
      </c>
      <c r="C119" s="2">
        <v>43449</v>
      </c>
      <c r="D119" s="1" t="s">
        <v>72</v>
      </c>
      <c r="E119" s="1" t="s">
        <v>205</v>
      </c>
      <c r="F119" s="3">
        <v>3</v>
      </c>
      <c r="G119" s="3" t="s">
        <v>186</v>
      </c>
      <c r="H119" s="3" t="s">
        <v>25</v>
      </c>
      <c r="I119" s="3"/>
      <c r="J119" s="3">
        <v>26</v>
      </c>
      <c r="K119" s="3">
        <v>2</v>
      </c>
      <c r="L119" s="3">
        <v>11.66</v>
      </c>
      <c r="M119" s="3"/>
      <c r="S119" s="3"/>
    </row>
    <row r="120" spans="1:19" x14ac:dyDescent="0.35">
      <c r="A120" s="1" t="s">
        <v>185</v>
      </c>
      <c r="B120" s="1">
        <v>2018</v>
      </c>
      <c r="C120" s="2">
        <v>43449</v>
      </c>
      <c r="D120" s="1" t="s">
        <v>72</v>
      </c>
      <c r="E120" s="1" t="s">
        <v>205</v>
      </c>
      <c r="F120" s="3">
        <v>4</v>
      </c>
      <c r="G120" s="3" t="s">
        <v>136</v>
      </c>
      <c r="H120" s="3" t="s">
        <v>25</v>
      </c>
      <c r="I120" s="3"/>
      <c r="J120" s="3">
        <v>6</v>
      </c>
      <c r="K120" s="3">
        <v>1</v>
      </c>
      <c r="L120" s="3">
        <v>11.397</v>
      </c>
      <c r="M120" s="3"/>
      <c r="S120" s="3"/>
    </row>
    <row r="121" spans="1:19" x14ac:dyDescent="0.35">
      <c r="A121" s="1" t="s">
        <v>185</v>
      </c>
      <c r="B121" s="1">
        <v>2018</v>
      </c>
      <c r="C121" s="2">
        <v>43449</v>
      </c>
      <c r="D121" s="1" t="s">
        <v>72</v>
      </c>
      <c r="E121" s="1" t="s">
        <v>205</v>
      </c>
      <c r="F121" s="3">
        <v>4</v>
      </c>
      <c r="G121" s="3" t="s">
        <v>141</v>
      </c>
      <c r="H121" s="3" t="s">
        <v>44</v>
      </c>
      <c r="I121" s="3"/>
      <c r="J121" s="3">
        <v>25</v>
      </c>
      <c r="K121" s="3">
        <v>2</v>
      </c>
      <c r="L121" s="3">
        <v>11.456</v>
      </c>
      <c r="M121" s="3"/>
      <c r="S121" s="3"/>
    </row>
    <row r="122" spans="1:19" x14ac:dyDescent="0.35">
      <c r="A122" s="1" t="s">
        <v>185</v>
      </c>
      <c r="B122" s="1">
        <v>2018</v>
      </c>
      <c r="C122" s="2">
        <v>43449</v>
      </c>
      <c r="D122" s="1" t="s">
        <v>72</v>
      </c>
      <c r="E122" s="1" t="s">
        <v>205</v>
      </c>
      <c r="F122" s="3">
        <v>5</v>
      </c>
      <c r="G122" s="3" t="s">
        <v>16</v>
      </c>
      <c r="H122" s="3" t="s">
        <v>17</v>
      </c>
      <c r="I122" s="3"/>
      <c r="J122" s="3">
        <v>11</v>
      </c>
      <c r="K122" s="3">
        <v>1</v>
      </c>
      <c r="L122" s="3">
        <v>11.628</v>
      </c>
      <c r="M122" s="3"/>
      <c r="S122" s="3"/>
    </row>
    <row r="123" spans="1:19" x14ac:dyDescent="0.35">
      <c r="A123" s="1" t="s">
        <v>185</v>
      </c>
      <c r="B123" s="1">
        <v>2018</v>
      </c>
      <c r="C123" s="2">
        <v>43449</v>
      </c>
      <c r="D123" s="1" t="s">
        <v>72</v>
      </c>
      <c r="E123" s="1" t="s">
        <v>205</v>
      </c>
      <c r="F123" s="3">
        <v>5</v>
      </c>
      <c r="G123" s="3" t="s">
        <v>43</v>
      </c>
      <c r="H123" s="3" t="s">
        <v>44</v>
      </c>
      <c r="I123" s="3"/>
      <c r="J123" s="3">
        <v>24</v>
      </c>
      <c r="K123" s="3">
        <v>2</v>
      </c>
      <c r="L123" s="3">
        <v>11.677</v>
      </c>
      <c r="M123" s="3"/>
      <c r="S123" s="3"/>
    </row>
    <row r="124" spans="1:19" x14ac:dyDescent="0.35">
      <c r="A124" s="1" t="s">
        <v>185</v>
      </c>
      <c r="B124" s="1">
        <v>2018</v>
      </c>
      <c r="C124" s="2">
        <v>43449</v>
      </c>
      <c r="D124" s="1" t="s">
        <v>72</v>
      </c>
      <c r="E124" s="1" t="s">
        <v>205</v>
      </c>
      <c r="F124" s="3">
        <v>6</v>
      </c>
      <c r="G124" s="3" t="s">
        <v>26</v>
      </c>
      <c r="H124" s="3" t="s">
        <v>27</v>
      </c>
      <c r="I124" s="3"/>
      <c r="J124" s="3">
        <v>12</v>
      </c>
      <c r="K124" s="3">
        <v>1</v>
      </c>
      <c r="L124" s="3">
        <v>11.406000000000001</v>
      </c>
      <c r="M124" s="3"/>
      <c r="S124" s="3"/>
    </row>
    <row r="125" spans="1:19" x14ac:dyDescent="0.35">
      <c r="A125" s="1" t="s">
        <v>185</v>
      </c>
      <c r="B125" s="1">
        <v>2018</v>
      </c>
      <c r="C125" s="2">
        <v>43449</v>
      </c>
      <c r="D125" s="1" t="s">
        <v>72</v>
      </c>
      <c r="E125" s="1" t="s">
        <v>205</v>
      </c>
      <c r="F125" s="3">
        <v>6</v>
      </c>
      <c r="G125" s="3" t="s">
        <v>50</v>
      </c>
      <c r="H125" s="3" t="s">
        <v>74</v>
      </c>
      <c r="I125" s="3"/>
      <c r="J125" s="3">
        <v>23</v>
      </c>
      <c r="K125" s="3">
        <v>2</v>
      </c>
      <c r="L125" s="3">
        <v>12.265000000000001</v>
      </c>
      <c r="M125" s="3"/>
      <c r="S125" s="3"/>
    </row>
    <row r="126" spans="1:19" x14ac:dyDescent="0.35">
      <c r="A126" s="1" t="s">
        <v>185</v>
      </c>
      <c r="B126" s="1">
        <v>2018</v>
      </c>
      <c r="C126" s="2">
        <v>43449</v>
      </c>
      <c r="D126" s="1" t="s">
        <v>72</v>
      </c>
      <c r="E126" s="1" t="s">
        <v>205</v>
      </c>
      <c r="F126" s="3">
        <v>7</v>
      </c>
      <c r="G126" s="3" t="s">
        <v>20</v>
      </c>
      <c r="H126" s="3" t="s">
        <v>21</v>
      </c>
      <c r="I126" s="3"/>
      <c r="J126" s="3">
        <v>7</v>
      </c>
      <c r="K126" s="3">
        <v>1</v>
      </c>
      <c r="L126" s="3">
        <v>11.52</v>
      </c>
      <c r="M126" s="3"/>
      <c r="S126" s="3"/>
    </row>
    <row r="127" spans="1:19" x14ac:dyDescent="0.35">
      <c r="A127" s="1" t="s">
        <v>185</v>
      </c>
      <c r="B127" s="1">
        <v>2018</v>
      </c>
      <c r="C127" s="2">
        <v>43449</v>
      </c>
      <c r="D127" s="1" t="s">
        <v>72</v>
      </c>
      <c r="E127" s="1" t="s">
        <v>205</v>
      </c>
      <c r="F127" s="3">
        <v>7</v>
      </c>
      <c r="G127" s="3" t="s">
        <v>180</v>
      </c>
      <c r="H127" s="3" t="s">
        <v>27</v>
      </c>
      <c r="I127" s="3"/>
      <c r="J127" s="3">
        <v>22</v>
      </c>
      <c r="K127" s="3">
        <v>2</v>
      </c>
      <c r="L127" s="3">
        <v>11.67</v>
      </c>
      <c r="M127" s="3"/>
      <c r="S127" s="3"/>
    </row>
    <row r="128" spans="1:19" x14ac:dyDescent="0.35">
      <c r="A128" s="1" t="s">
        <v>185</v>
      </c>
      <c r="B128" s="1">
        <v>2018</v>
      </c>
      <c r="C128" s="2">
        <v>43449</v>
      </c>
      <c r="D128" s="1" t="s">
        <v>72</v>
      </c>
      <c r="E128" s="1" t="s">
        <v>205</v>
      </c>
      <c r="F128" s="3">
        <v>8</v>
      </c>
      <c r="G128" s="3" t="s">
        <v>177</v>
      </c>
      <c r="H128" s="3" t="s">
        <v>19</v>
      </c>
      <c r="I128" s="3"/>
      <c r="J128" s="3">
        <v>13</v>
      </c>
      <c r="K128" s="3">
        <v>1</v>
      </c>
      <c r="L128" s="3">
        <v>11.47</v>
      </c>
      <c r="M128" s="3"/>
      <c r="S128" s="3"/>
    </row>
    <row r="129" spans="1:19" x14ac:dyDescent="0.35">
      <c r="A129" s="1" t="s">
        <v>185</v>
      </c>
      <c r="B129" s="1">
        <v>2018</v>
      </c>
      <c r="C129" s="2">
        <v>43449</v>
      </c>
      <c r="D129" s="1" t="s">
        <v>72</v>
      </c>
      <c r="E129" s="1" t="s">
        <v>205</v>
      </c>
      <c r="F129" s="3">
        <v>8</v>
      </c>
      <c r="G129" s="3" t="s">
        <v>149</v>
      </c>
      <c r="H129" s="3" t="s">
        <v>56</v>
      </c>
      <c r="I129" s="3"/>
      <c r="J129" s="3">
        <v>21</v>
      </c>
      <c r="K129" s="3">
        <v>2</v>
      </c>
      <c r="L129" s="3">
        <v>11.809000000000001</v>
      </c>
      <c r="M129" s="3"/>
      <c r="S129" s="3"/>
    </row>
    <row r="130" spans="1:19" x14ac:dyDescent="0.35">
      <c r="A130" s="1" t="s">
        <v>185</v>
      </c>
      <c r="B130" s="1">
        <v>2018</v>
      </c>
      <c r="C130" s="2">
        <v>43449</v>
      </c>
      <c r="D130" s="1" t="s">
        <v>72</v>
      </c>
      <c r="E130" s="1" t="s">
        <v>205</v>
      </c>
      <c r="F130" s="3">
        <v>9</v>
      </c>
      <c r="G130" s="3" t="s">
        <v>122</v>
      </c>
      <c r="H130" s="3" t="s">
        <v>123</v>
      </c>
      <c r="I130" s="3"/>
      <c r="J130" s="3">
        <v>8</v>
      </c>
      <c r="K130" s="3">
        <v>1</v>
      </c>
      <c r="L130" s="3">
        <v>11.563000000000001</v>
      </c>
      <c r="M130" s="3"/>
      <c r="S130" s="3"/>
    </row>
    <row r="131" spans="1:19" x14ac:dyDescent="0.35">
      <c r="A131" s="1" t="s">
        <v>185</v>
      </c>
      <c r="B131" s="1">
        <v>2018</v>
      </c>
      <c r="C131" s="2">
        <v>43449</v>
      </c>
      <c r="D131" s="1" t="s">
        <v>72</v>
      </c>
      <c r="E131" s="1" t="s">
        <v>205</v>
      </c>
      <c r="F131" s="3">
        <v>9</v>
      </c>
      <c r="G131" s="3" t="s">
        <v>150</v>
      </c>
      <c r="H131" s="3" t="s">
        <v>31</v>
      </c>
      <c r="I131" s="3"/>
      <c r="J131" s="3">
        <v>20</v>
      </c>
      <c r="K131" s="3">
        <v>2</v>
      </c>
      <c r="L131" s="3">
        <v>11.648000000000001</v>
      </c>
      <c r="M131" s="3"/>
      <c r="S131" s="3"/>
    </row>
    <row r="132" spans="1:19" x14ac:dyDescent="0.35">
      <c r="A132" s="1" t="s">
        <v>185</v>
      </c>
      <c r="B132" s="1">
        <v>2018</v>
      </c>
      <c r="C132" s="2">
        <v>43449</v>
      </c>
      <c r="D132" s="1" t="s">
        <v>72</v>
      </c>
      <c r="E132" s="1" t="s">
        <v>205</v>
      </c>
      <c r="F132" s="3">
        <v>10</v>
      </c>
      <c r="G132" s="3" t="s">
        <v>178</v>
      </c>
      <c r="H132" s="3" t="s">
        <v>159</v>
      </c>
      <c r="I132" s="3"/>
      <c r="J132" s="3">
        <v>14</v>
      </c>
      <c r="K132" s="3">
        <v>1</v>
      </c>
      <c r="L132" s="3">
        <v>11.585000000000001</v>
      </c>
      <c r="M132" s="3"/>
      <c r="S132" s="3"/>
    </row>
    <row r="133" spans="1:19" x14ac:dyDescent="0.35">
      <c r="A133" s="1" t="s">
        <v>185</v>
      </c>
      <c r="B133" s="1">
        <v>2018</v>
      </c>
      <c r="C133" s="2">
        <v>43449</v>
      </c>
      <c r="D133" s="1" t="s">
        <v>72</v>
      </c>
      <c r="E133" s="1" t="s">
        <v>205</v>
      </c>
      <c r="F133" s="3">
        <v>10</v>
      </c>
      <c r="G133" s="3" t="s">
        <v>52</v>
      </c>
      <c r="H133" s="3" t="s">
        <v>53</v>
      </c>
      <c r="I133" s="3"/>
      <c r="J133" s="3">
        <v>19</v>
      </c>
      <c r="K133" s="3">
        <v>2</v>
      </c>
      <c r="L133" s="3">
        <v>11.876000000000001</v>
      </c>
      <c r="M133" s="3"/>
      <c r="S133" s="3"/>
    </row>
    <row r="134" spans="1:19" x14ac:dyDescent="0.35">
      <c r="A134" s="1" t="s">
        <v>185</v>
      </c>
      <c r="B134" s="1">
        <v>2018</v>
      </c>
      <c r="C134" s="2">
        <v>43449</v>
      </c>
      <c r="D134" s="1" t="s">
        <v>72</v>
      </c>
      <c r="E134" s="1" t="s">
        <v>205</v>
      </c>
      <c r="F134" s="3">
        <v>11</v>
      </c>
      <c r="G134" s="3" t="s">
        <v>142</v>
      </c>
      <c r="H134" s="3" t="s">
        <v>61</v>
      </c>
      <c r="I134" s="3"/>
      <c r="J134" s="3">
        <v>15</v>
      </c>
      <c r="K134" s="3">
        <v>1</v>
      </c>
      <c r="L134" s="3">
        <v>11.522</v>
      </c>
      <c r="M134" s="3"/>
      <c r="S134" s="3"/>
    </row>
    <row r="135" spans="1:19" x14ac:dyDescent="0.35">
      <c r="A135" s="1" t="s">
        <v>185</v>
      </c>
      <c r="B135" s="1">
        <v>2018</v>
      </c>
      <c r="C135" s="2">
        <v>43449</v>
      </c>
      <c r="D135" s="1" t="s">
        <v>72</v>
      </c>
      <c r="E135" s="1" t="s">
        <v>205</v>
      </c>
      <c r="F135" s="3">
        <v>11</v>
      </c>
      <c r="G135" s="3" t="s">
        <v>132</v>
      </c>
      <c r="H135" s="3" t="s">
        <v>65</v>
      </c>
      <c r="I135" s="3"/>
      <c r="J135" s="3">
        <v>18</v>
      </c>
      <c r="K135" s="3">
        <v>2</v>
      </c>
      <c r="L135" s="3">
        <v>11.613</v>
      </c>
      <c r="M135" s="3"/>
      <c r="S135" s="3"/>
    </row>
    <row r="136" spans="1:19" x14ac:dyDescent="0.35">
      <c r="A136" s="1" t="s">
        <v>185</v>
      </c>
      <c r="B136" s="1">
        <v>2018</v>
      </c>
      <c r="C136" s="2">
        <v>43449</v>
      </c>
      <c r="D136" s="1" t="s">
        <v>72</v>
      </c>
      <c r="E136" s="1" t="s">
        <v>205</v>
      </c>
      <c r="F136" s="3">
        <v>12</v>
      </c>
      <c r="G136" s="3" t="s">
        <v>101</v>
      </c>
      <c r="H136" s="3" t="s">
        <v>47</v>
      </c>
      <c r="I136" s="3"/>
      <c r="J136" s="3">
        <v>16</v>
      </c>
      <c r="K136" s="3">
        <v>1</v>
      </c>
      <c r="L136" s="3">
        <v>11.597</v>
      </c>
      <c r="M136" s="3"/>
      <c r="S136" s="3"/>
    </row>
    <row r="137" spans="1:19" x14ac:dyDescent="0.35">
      <c r="A137" s="1" t="s">
        <v>185</v>
      </c>
      <c r="B137" s="1">
        <v>2018</v>
      </c>
      <c r="C137" s="2">
        <v>43449</v>
      </c>
      <c r="D137" s="1" t="s">
        <v>72</v>
      </c>
      <c r="E137" s="1" t="s">
        <v>205</v>
      </c>
      <c r="F137" s="3">
        <v>12</v>
      </c>
      <c r="G137" s="3" t="s">
        <v>124</v>
      </c>
      <c r="H137" s="3" t="s">
        <v>123</v>
      </c>
      <c r="I137" s="3"/>
      <c r="J137" s="3">
        <v>17</v>
      </c>
      <c r="K137" s="3">
        <v>2</v>
      </c>
      <c r="L137" s="3">
        <v>11.635</v>
      </c>
      <c r="M137" s="3"/>
      <c r="S137" s="3"/>
    </row>
    <row r="138" spans="1:19" x14ac:dyDescent="0.35">
      <c r="A138" s="1" t="s">
        <v>185</v>
      </c>
      <c r="B138" s="1">
        <v>2018</v>
      </c>
      <c r="C138" s="2">
        <v>43449</v>
      </c>
      <c r="D138" s="1" t="s">
        <v>72</v>
      </c>
      <c r="E138" s="1" t="s">
        <v>206</v>
      </c>
      <c r="F138" s="3">
        <v>1</v>
      </c>
      <c r="G138" s="3" t="s">
        <v>135</v>
      </c>
      <c r="H138" s="3" t="s">
        <v>36</v>
      </c>
      <c r="I138" s="3"/>
      <c r="J138" s="3">
        <v>1</v>
      </c>
      <c r="K138" s="3">
        <v>1</v>
      </c>
      <c r="L138" s="3">
        <v>11.725</v>
      </c>
      <c r="M138" s="3"/>
      <c r="S138" s="3"/>
    </row>
    <row r="139" spans="1:19" x14ac:dyDescent="0.35">
      <c r="A139" s="1" t="s">
        <v>185</v>
      </c>
      <c r="B139" s="1">
        <v>2018</v>
      </c>
      <c r="C139" s="2">
        <v>43449</v>
      </c>
      <c r="D139" s="1" t="s">
        <v>72</v>
      </c>
      <c r="E139" s="1" t="s">
        <v>206</v>
      </c>
      <c r="F139" s="3">
        <v>1</v>
      </c>
      <c r="G139" s="3" t="s">
        <v>101</v>
      </c>
      <c r="H139" s="3" t="s">
        <v>47</v>
      </c>
      <c r="I139" s="3"/>
      <c r="J139" s="3">
        <v>16</v>
      </c>
      <c r="K139" s="3">
        <v>2</v>
      </c>
      <c r="L139" s="3">
        <v>11.855</v>
      </c>
      <c r="M139" s="3"/>
      <c r="S139" s="3"/>
    </row>
    <row r="140" spans="1:19" x14ac:dyDescent="0.35">
      <c r="A140" s="1" t="s">
        <v>185</v>
      </c>
      <c r="B140" s="1">
        <v>2018</v>
      </c>
      <c r="C140" s="2">
        <v>43449</v>
      </c>
      <c r="D140" s="1" t="s">
        <v>72</v>
      </c>
      <c r="E140" s="1" t="s">
        <v>206</v>
      </c>
      <c r="F140" s="3">
        <v>2</v>
      </c>
      <c r="G140" s="3" t="s">
        <v>73</v>
      </c>
      <c r="H140" s="3" t="s">
        <v>19</v>
      </c>
      <c r="I140" s="3"/>
      <c r="J140" s="3">
        <v>3</v>
      </c>
      <c r="K140" s="3">
        <v>1</v>
      </c>
      <c r="L140" s="3">
        <v>11.667</v>
      </c>
      <c r="M140" s="3"/>
      <c r="S140" s="3"/>
    </row>
    <row r="141" spans="1:19" x14ac:dyDescent="0.35">
      <c r="A141" s="1" t="s">
        <v>185</v>
      </c>
      <c r="B141" s="1">
        <v>2018</v>
      </c>
      <c r="C141" s="2">
        <v>43449</v>
      </c>
      <c r="D141" s="1" t="s">
        <v>72</v>
      </c>
      <c r="E141" s="1" t="s">
        <v>206</v>
      </c>
      <c r="F141" s="3">
        <v>2</v>
      </c>
      <c r="G141" s="3" t="s">
        <v>142</v>
      </c>
      <c r="H141" s="3" t="s">
        <v>61</v>
      </c>
      <c r="I141" s="3"/>
      <c r="J141" s="3">
        <v>15</v>
      </c>
      <c r="K141" s="3">
        <v>2</v>
      </c>
      <c r="L141" s="3">
        <v>11.775</v>
      </c>
      <c r="M141" s="3"/>
      <c r="S141" s="3"/>
    </row>
    <row r="142" spans="1:19" x14ac:dyDescent="0.35">
      <c r="A142" s="1" t="s">
        <v>185</v>
      </c>
      <c r="B142" s="1">
        <v>2018</v>
      </c>
      <c r="C142" s="2">
        <v>43449</v>
      </c>
      <c r="D142" s="1" t="s">
        <v>72</v>
      </c>
      <c r="E142" s="1" t="s">
        <v>206</v>
      </c>
      <c r="F142" s="3">
        <v>3</v>
      </c>
      <c r="G142" s="3" t="s">
        <v>23</v>
      </c>
      <c r="H142" s="3" t="s">
        <v>15</v>
      </c>
      <c r="I142" s="3"/>
      <c r="J142" s="3">
        <v>2</v>
      </c>
      <c r="K142" s="3">
        <v>1</v>
      </c>
      <c r="L142" s="3">
        <v>11.561</v>
      </c>
      <c r="M142" s="3"/>
      <c r="S142" s="3"/>
    </row>
    <row r="143" spans="1:19" x14ac:dyDescent="0.35">
      <c r="A143" s="1" t="s">
        <v>185</v>
      </c>
      <c r="B143" s="1">
        <v>2018</v>
      </c>
      <c r="C143" s="2">
        <v>43449</v>
      </c>
      <c r="D143" s="1" t="s">
        <v>72</v>
      </c>
      <c r="E143" s="1" t="s">
        <v>206</v>
      </c>
      <c r="F143" s="3">
        <v>3</v>
      </c>
      <c r="G143" s="3" t="s">
        <v>178</v>
      </c>
      <c r="H143" s="3" t="s">
        <v>159</v>
      </c>
      <c r="I143" s="3"/>
      <c r="J143" s="3">
        <v>14</v>
      </c>
      <c r="K143" s="3">
        <v>2</v>
      </c>
      <c r="L143" s="3" t="s">
        <v>212</v>
      </c>
      <c r="M143" s="3"/>
      <c r="S143" s="3"/>
    </row>
    <row r="144" spans="1:19" x14ac:dyDescent="0.35">
      <c r="A144" s="1" t="s">
        <v>185</v>
      </c>
      <c r="B144" s="1">
        <v>2018</v>
      </c>
      <c r="C144" s="2">
        <v>43449</v>
      </c>
      <c r="D144" s="1" t="s">
        <v>72</v>
      </c>
      <c r="E144" s="1" t="s">
        <v>206</v>
      </c>
      <c r="F144" s="3">
        <v>4</v>
      </c>
      <c r="G144" s="3" t="s">
        <v>122</v>
      </c>
      <c r="H144" s="3" t="s">
        <v>123</v>
      </c>
      <c r="I144" s="3"/>
      <c r="J144" s="3">
        <v>8</v>
      </c>
      <c r="K144" s="3">
        <v>1</v>
      </c>
      <c r="L144" s="3">
        <v>11.395</v>
      </c>
      <c r="M144" s="3"/>
      <c r="S144" s="3"/>
    </row>
    <row r="145" spans="1:19" x14ac:dyDescent="0.35">
      <c r="A145" s="1" t="s">
        <v>185</v>
      </c>
      <c r="B145" s="1">
        <v>2018</v>
      </c>
      <c r="C145" s="2">
        <v>43449</v>
      </c>
      <c r="D145" s="1" t="s">
        <v>72</v>
      </c>
      <c r="E145" s="1" t="s">
        <v>206</v>
      </c>
      <c r="F145" s="3">
        <v>4</v>
      </c>
      <c r="G145" s="3" t="s">
        <v>113</v>
      </c>
      <c r="H145" s="3" t="s">
        <v>163</v>
      </c>
      <c r="I145" s="3"/>
      <c r="J145" s="3">
        <v>9</v>
      </c>
      <c r="K145" s="3">
        <v>2</v>
      </c>
      <c r="L145" s="3">
        <v>11.398</v>
      </c>
      <c r="M145" s="3"/>
      <c r="S145" s="3"/>
    </row>
    <row r="146" spans="1:19" x14ac:dyDescent="0.35">
      <c r="A146" s="1" t="s">
        <v>185</v>
      </c>
      <c r="B146" s="1">
        <v>2018</v>
      </c>
      <c r="C146" s="2">
        <v>43449</v>
      </c>
      <c r="D146" s="1" t="s">
        <v>72</v>
      </c>
      <c r="E146" s="1" t="s">
        <v>206</v>
      </c>
      <c r="F146" s="3">
        <v>5</v>
      </c>
      <c r="G146" s="3" t="s">
        <v>30</v>
      </c>
      <c r="H146" s="3" t="s">
        <v>31</v>
      </c>
      <c r="I146" s="3"/>
      <c r="J146" s="3">
        <v>4</v>
      </c>
      <c r="K146" s="3">
        <v>1</v>
      </c>
      <c r="L146" s="3">
        <v>11.372</v>
      </c>
      <c r="M146" s="3"/>
      <c r="S146" s="3"/>
    </row>
    <row r="147" spans="1:19" x14ac:dyDescent="0.35">
      <c r="A147" s="1" t="s">
        <v>185</v>
      </c>
      <c r="B147" s="1">
        <v>2018</v>
      </c>
      <c r="C147" s="2">
        <v>43449</v>
      </c>
      <c r="D147" s="1" t="s">
        <v>72</v>
      </c>
      <c r="E147" s="1" t="s">
        <v>206</v>
      </c>
      <c r="F147" s="3">
        <v>5</v>
      </c>
      <c r="G147" s="3" t="s">
        <v>177</v>
      </c>
      <c r="H147" s="3" t="s">
        <v>19</v>
      </c>
      <c r="I147" s="3"/>
      <c r="J147" s="3">
        <v>13</v>
      </c>
      <c r="K147" s="3">
        <v>2</v>
      </c>
      <c r="L147" s="3">
        <v>11.627000000000001</v>
      </c>
      <c r="M147" s="3"/>
      <c r="S147" s="3"/>
    </row>
    <row r="148" spans="1:19" x14ac:dyDescent="0.35">
      <c r="A148" s="1" t="s">
        <v>185</v>
      </c>
      <c r="B148" s="1">
        <v>2018</v>
      </c>
      <c r="C148" s="2">
        <v>43449</v>
      </c>
      <c r="D148" s="1" t="s">
        <v>72</v>
      </c>
      <c r="E148" s="1" t="s">
        <v>206</v>
      </c>
      <c r="F148" s="3">
        <v>6</v>
      </c>
      <c r="G148" s="3" t="s">
        <v>20</v>
      </c>
      <c r="H148" s="3" t="s">
        <v>21</v>
      </c>
      <c r="I148" s="3"/>
      <c r="J148" s="3">
        <v>7</v>
      </c>
      <c r="K148" s="3">
        <v>1</v>
      </c>
      <c r="L148" s="3">
        <v>11.327999999999999</v>
      </c>
      <c r="M148" s="3"/>
      <c r="N148" s="3"/>
      <c r="O148" s="3"/>
      <c r="S148" s="3"/>
    </row>
    <row r="149" spans="1:19" x14ac:dyDescent="0.35">
      <c r="A149" s="1" t="s">
        <v>185</v>
      </c>
      <c r="B149" s="1">
        <v>2018</v>
      </c>
      <c r="C149" s="2">
        <v>43449</v>
      </c>
      <c r="D149" s="1" t="s">
        <v>72</v>
      </c>
      <c r="E149" s="1" t="s">
        <v>206</v>
      </c>
      <c r="F149" s="3">
        <v>6</v>
      </c>
      <c r="G149" s="3" t="s">
        <v>22</v>
      </c>
      <c r="H149" s="3" t="s">
        <v>15</v>
      </c>
      <c r="I149" s="3"/>
      <c r="J149" s="3">
        <v>10</v>
      </c>
      <c r="K149" s="3">
        <v>2</v>
      </c>
      <c r="L149" s="3">
        <v>11.584999999999999</v>
      </c>
      <c r="M149" s="3"/>
      <c r="N149" s="3"/>
      <c r="O149" s="3"/>
      <c r="S149" s="3"/>
    </row>
    <row r="150" spans="1:19" x14ac:dyDescent="0.35">
      <c r="A150" s="1" t="s">
        <v>185</v>
      </c>
      <c r="B150" s="1">
        <v>2018</v>
      </c>
      <c r="C150" s="2">
        <v>43449</v>
      </c>
      <c r="D150" s="1" t="s">
        <v>72</v>
      </c>
      <c r="E150" s="1" t="s">
        <v>206</v>
      </c>
      <c r="F150" s="3">
        <v>7</v>
      </c>
      <c r="G150" s="3" t="s">
        <v>137</v>
      </c>
      <c r="H150" s="3" t="s">
        <v>38</v>
      </c>
      <c r="I150" s="3"/>
      <c r="J150" s="3">
        <v>5</v>
      </c>
      <c r="K150" s="3">
        <v>1</v>
      </c>
      <c r="L150" s="3">
        <v>11.343999999999999</v>
      </c>
      <c r="M150" s="3"/>
      <c r="N150" s="3"/>
      <c r="O150" s="3"/>
      <c r="S150" s="3"/>
    </row>
    <row r="151" spans="1:19" x14ac:dyDescent="0.35">
      <c r="A151" s="1" t="s">
        <v>185</v>
      </c>
      <c r="B151" s="1">
        <v>2018</v>
      </c>
      <c r="C151" s="2">
        <v>43449</v>
      </c>
      <c r="D151" s="1" t="s">
        <v>72</v>
      </c>
      <c r="E151" s="1" t="s">
        <v>206</v>
      </c>
      <c r="F151" s="3">
        <v>7</v>
      </c>
      <c r="G151" s="3" t="s">
        <v>26</v>
      </c>
      <c r="H151" s="3" t="s">
        <v>27</v>
      </c>
      <c r="I151" s="3"/>
      <c r="J151" s="3">
        <v>12</v>
      </c>
      <c r="K151" s="3">
        <v>2</v>
      </c>
      <c r="L151" s="3">
        <v>11.462</v>
      </c>
      <c r="M151" s="3"/>
      <c r="N151" s="3"/>
      <c r="O151" s="3"/>
      <c r="S151" s="3"/>
    </row>
    <row r="152" spans="1:19" x14ac:dyDescent="0.35">
      <c r="A152" s="1" t="s">
        <v>185</v>
      </c>
      <c r="B152" s="1">
        <v>2018</v>
      </c>
      <c r="C152" s="2">
        <v>43449</v>
      </c>
      <c r="D152" s="1" t="s">
        <v>72</v>
      </c>
      <c r="E152" s="1" t="s">
        <v>206</v>
      </c>
      <c r="F152" s="3">
        <v>8</v>
      </c>
      <c r="G152" s="3" t="s">
        <v>136</v>
      </c>
      <c r="H152" s="3" t="s">
        <v>25</v>
      </c>
      <c r="I152" s="3"/>
      <c r="J152" s="3">
        <v>6</v>
      </c>
      <c r="K152" s="3">
        <v>1</v>
      </c>
      <c r="L152" s="3">
        <v>11.548</v>
      </c>
      <c r="M152" s="3"/>
      <c r="N152" s="3"/>
      <c r="O152" s="3"/>
      <c r="S152" s="3"/>
    </row>
    <row r="153" spans="1:19" x14ac:dyDescent="0.35">
      <c r="A153" s="1" t="s">
        <v>185</v>
      </c>
      <c r="B153" s="1">
        <v>2018</v>
      </c>
      <c r="C153" s="2">
        <v>43449</v>
      </c>
      <c r="D153" s="1" t="s">
        <v>72</v>
      </c>
      <c r="E153" s="1" t="s">
        <v>206</v>
      </c>
      <c r="F153" s="3">
        <v>8</v>
      </c>
      <c r="G153" s="3" t="s">
        <v>16</v>
      </c>
      <c r="H153" s="3" t="s">
        <v>17</v>
      </c>
      <c r="I153" s="3"/>
      <c r="J153" s="3">
        <v>11</v>
      </c>
      <c r="K153" s="3">
        <v>2</v>
      </c>
      <c r="L153" s="3">
        <v>11.558</v>
      </c>
      <c r="M153" s="3"/>
      <c r="N153" s="3"/>
      <c r="O153" s="3"/>
      <c r="S153" s="3"/>
    </row>
    <row r="154" spans="1:19" x14ac:dyDescent="0.35">
      <c r="A154" s="1" t="s">
        <v>185</v>
      </c>
      <c r="B154" s="1">
        <v>2018</v>
      </c>
      <c r="C154" s="2">
        <v>43449</v>
      </c>
      <c r="D154" s="1" t="s">
        <v>72</v>
      </c>
      <c r="E154" s="1" t="s">
        <v>207</v>
      </c>
      <c r="F154" s="3">
        <v>1</v>
      </c>
      <c r="G154" s="3" t="s">
        <v>135</v>
      </c>
      <c r="H154" s="3" t="s">
        <v>36</v>
      </c>
      <c r="I154" s="3"/>
      <c r="J154" s="3">
        <v>1</v>
      </c>
      <c r="K154" s="3">
        <v>1</v>
      </c>
      <c r="L154" s="3">
        <v>11.333</v>
      </c>
      <c r="M154" s="3"/>
      <c r="N154" s="3">
        <v>1</v>
      </c>
      <c r="O154" s="3">
        <v>11.239000000000001</v>
      </c>
      <c r="S154" s="3"/>
    </row>
    <row r="155" spans="1:19" x14ac:dyDescent="0.35">
      <c r="A155" s="1" t="s">
        <v>185</v>
      </c>
      <c r="B155" s="1">
        <v>2018</v>
      </c>
      <c r="C155" s="2">
        <v>43449</v>
      </c>
      <c r="D155" s="1" t="s">
        <v>72</v>
      </c>
      <c r="E155" s="1" t="s">
        <v>207</v>
      </c>
      <c r="F155" s="3">
        <v>1</v>
      </c>
      <c r="G155" s="3" t="s">
        <v>136</v>
      </c>
      <c r="H155" s="3" t="s">
        <v>25</v>
      </c>
      <c r="I155" s="3"/>
      <c r="J155" s="3">
        <v>6</v>
      </c>
      <c r="K155" s="3">
        <v>2</v>
      </c>
      <c r="L155" s="3">
        <v>11.516999999999999</v>
      </c>
      <c r="M155" s="3"/>
      <c r="N155" s="3">
        <v>2</v>
      </c>
      <c r="O155" s="3">
        <v>11.66</v>
      </c>
      <c r="S155" s="3"/>
    </row>
    <row r="156" spans="1:19" x14ac:dyDescent="0.35">
      <c r="A156" s="1" t="s">
        <v>185</v>
      </c>
      <c r="B156" s="1">
        <v>2018</v>
      </c>
      <c r="C156" s="2">
        <v>43449</v>
      </c>
      <c r="D156" s="1" t="s">
        <v>72</v>
      </c>
      <c r="E156" s="1" t="s">
        <v>207</v>
      </c>
      <c r="F156" s="3">
        <v>2</v>
      </c>
      <c r="G156" s="3" t="s">
        <v>73</v>
      </c>
      <c r="H156" s="3" t="s">
        <v>19</v>
      </c>
      <c r="I156" s="3"/>
      <c r="J156" s="3">
        <v>3</v>
      </c>
      <c r="K156" s="3">
        <v>1</v>
      </c>
      <c r="L156" s="3">
        <v>11.18</v>
      </c>
      <c r="M156" s="3"/>
      <c r="N156" s="3">
        <v>1</v>
      </c>
      <c r="O156" s="3">
        <v>11.564</v>
      </c>
      <c r="S156" s="3"/>
    </row>
    <row r="157" spans="1:19" x14ac:dyDescent="0.35">
      <c r="A157" s="1" t="s">
        <v>185</v>
      </c>
      <c r="B157" s="1">
        <v>2018</v>
      </c>
      <c r="C157" s="2">
        <v>43449</v>
      </c>
      <c r="D157" s="1" t="s">
        <v>72</v>
      </c>
      <c r="E157" s="1" t="s">
        <v>207</v>
      </c>
      <c r="F157" s="3">
        <v>2</v>
      </c>
      <c r="G157" s="3" t="s">
        <v>137</v>
      </c>
      <c r="H157" s="3" t="s">
        <v>38</v>
      </c>
      <c r="I157" s="3"/>
      <c r="J157" s="3">
        <v>5</v>
      </c>
      <c r="K157" s="3">
        <v>2</v>
      </c>
      <c r="L157" s="3">
        <v>11.201000000000001</v>
      </c>
      <c r="M157" s="3"/>
      <c r="N157" s="3">
        <v>2</v>
      </c>
      <c r="O157" s="3">
        <v>11.564</v>
      </c>
      <c r="S157" s="3"/>
    </row>
    <row r="158" spans="1:19" x14ac:dyDescent="0.35">
      <c r="A158" s="1" t="s">
        <v>185</v>
      </c>
      <c r="B158" s="1">
        <v>2018</v>
      </c>
      <c r="C158" s="2">
        <v>43449</v>
      </c>
      <c r="D158" s="1" t="s">
        <v>72</v>
      </c>
      <c r="E158" s="1" t="s">
        <v>207</v>
      </c>
      <c r="F158" s="3">
        <v>3</v>
      </c>
      <c r="G158" s="3" t="s">
        <v>23</v>
      </c>
      <c r="H158" s="3" t="s">
        <v>15</v>
      </c>
      <c r="I158" s="3"/>
      <c r="J158" s="3">
        <v>2</v>
      </c>
      <c r="K158" s="3">
        <v>1</v>
      </c>
      <c r="L158" s="3">
        <v>11.6</v>
      </c>
      <c r="M158" s="3"/>
      <c r="N158" s="3">
        <v>1</v>
      </c>
      <c r="O158" s="3">
        <v>11.333</v>
      </c>
      <c r="S158" s="3"/>
    </row>
    <row r="159" spans="1:19" x14ac:dyDescent="0.35">
      <c r="A159" s="1" t="s">
        <v>185</v>
      </c>
      <c r="B159" s="1">
        <v>2018</v>
      </c>
      <c r="C159" s="2">
        <v>43449</v>
      </c>
      <c r="D159" s="1" t="s">
        <v>72</v>
      </c>
      <c r="E159" s="1" t="s">
        <v>207</v>
      </c>
      <c r="F159" s="3">
        <v>3</v>
      </c>
      <c r="G159" s="3" t="s">
        <v>20</v>
      </c>
      <c r="H159" s="3" t="s">
        <v>21</v>
      </c>
      <c r="I159" s="3"/>
      <c r="J159" s="3">
        <v>7</v>
      </c>
      <c r="K159" s="3">
        <v>2</v>
      </c>
      <c r="L159" s="3">
        <v>11.888999999999999</v>
      </c>
      <c r="M159" s="3"/>
      <c r="N159" s="3">
        <v>2</v>
      </c>
      <c r="O159" s="3">
        <v>11.457000000000001</v>
      </c>
      <c r="S159" s="3"/>
    </row>
    <row r="160" spans="1:19" x14ac:dyDescent="0.35">
      <c r="A160" s="1" t="s">
        <v>185</v>
      </c>
      <c r="B160" s="1">
        <v>2018</v>
      </c>
      <c r="C160" s="2">
        <v>43449</v>
      </c>
      <c r="D160" s="1" t="s">
        <v>72</v>
      </c>
      <c r="E160" s="1" t="s">
        <v>207</v>
      </c>
      <c r="F160" s="3">
        <v>4</v>
      </c>
      <c r="G160" s="3" t="s">
        <v>30</v>
      </c>
      <c r="H160" s="3" t="s">
        <v>31</v>
      </c>
      <c r="I160" s="3"/>
      <c r="J160" s="3">
        <v>4</v>
      </c>
      <c r="K160" s="3">
        <v>1</v>
      </c>
      <c r="L160" s="3">
        <v>11.135</v>
      </c>
      <c r="M160" s="3"/>
      <c r="N160" s="3">
        <v>1</v>
      </c>
      <c r="O160" s="3">
        <v>11.125999999999999</v>
      </c>
      <c r="S160" s="3"/>
    </row>
    <row r="161" spans="1:19" x14ac:dyDescent="0.35">
      <c r="A161" s="1" t="s">
        <v>185</v>
      </c>
      <c r="B161" s="1">
        <v>2018</v>
      </c>
      <c r="C161" s="2">
        <v>43449</v>
      </c>
      <c r="D161" s="1" t="s">
        <v>72</v>
      </c>
      <c r="E161" s="1" t="s">
        <v>207</v>
      </c>
      <c r="F161" s="3">
        <v>4</v>
      </c>
      <c r="G161" s="3" t="s">
        <v>122</v>
      </c>
      <c r="H161" s="3" t="s">
        <v>123</v>
      </c>
      <c r="I161" s="3"/>
      <c r="J161" s="3">
        <v>8</v>
      </c>
      <c r="K161" s="3">
        <v>2</v>
      </c>
      <c r="L161" s="3">
        <v>11.182</v>
      </c>
      <c r="M161" s="3"/>
      <c r="N161" s="3">
        <v>2</v>
      </c>
      <c r="O161" s="3">
        <v>11.369</v>
      </c>
      <c r="S161" s="3"/>
    </row>
    <row r="162" spans="1:19" x14ac:dyDescent="0.35">
      <c r="A162" s="1" t="s">
        <v>185</v>
      </c>
      <c r="B162" s="1">
        <v>2018</v>
      </c>
      <c r="C162" s="2">
        <v>43449</v>
      </c>
      <c r="D162" s="1" t="s">
        <v>72</v>
      </c>
      <c r="E162" s="1" t="s">
        <v>208</v>
      </c>
      <c r="F162" s="3">
        <v>1</v>
      </c>
      <c r="G162" s="3" t="s">
        <v>135</v>
      </c>
      <c r="H162" s="3" t="s">
        <v>36</v>
      </c>
      <c r="I162" s="3"/>
      <c r="J162" s="3">
        <v>1</v>
      </c>
      <c r="K162" s="3">
        <v>1</v>
      </c>
      <c r="L162" s="3">
        <v>11.259</v>
      </c>
      <c r="M162" s="3"/>
      <c r="N162" s="3">
        <v>1</v>
      </c>
      <c r="O162" s="3">
        <v>11.239000000000001</v>
      </c>
      <c r="S162" s="3"/>
    </row>
    <row r="163" spans="1:19" x14ac:dyDescent="0.35">
      <c r="A163" s="1" t="s">
        <v>185</v>
      </c>
      <c r="B163" s="1">
        <v>2018</v>
      </c>
      <c r="C163" s="2">
        <v>43449</v>
      </c>
      <c r="D163" s="1" t="s">
        <v>72</v>
      </c>
      <c r="E163" s="1" t="s">
        <v>208</v>
      </c>
      <c r="F163" s="3">
        <v>1</v>
      </c>
      <c r="G163" s="3" t="s">
        <v>30</v>
      </c>
      <c r="H163" s="3" t="s">
        <v>31</v>
      </c>
      <c r="I163" s="3"/>
      <c r="J163" s="3">
        <v>4</v>
      </c>
      <c r="K163" s="3">
        <v>2</v>
      </c>
      <c r="L163" s="3">
        <v>11.303000000000001</v>
      </c>
      <c r="M163" s="3"/>
      <c r="N163" s="3">
        <v>2</v>
      </c>
      <c r="O163" s="3">
        <v>11.947000000000001</v>
      </c>
      <c r="S163" s="3"/>
    </row>
    <row r="164" spans="1:19" x14ac:dyDescent="0.35">
      <c r="A164" s="1" t="s">
        <v>185</v>
      </c>
      <c r="B164" s="1">
        <v>2018</v>
      </c>
      <c r="C164" s="2">
        <v>43449</v>
      </c>
      <c r="D164" s="1" t="s">
        <v>72</v>
      </c>
      <c r="E164" s="1" t="s">
        <v>208</v>
      </c>
      <c r="F164" s="3">
        <v>2</v>
      </c>
      <c r="G164" s="3" t="s">
        <v>23</v>
      </c>
      <c r="H164" s="3" t="s">
        <v>15</v>
      </c>
      <c r="I164" s="3"/>
      <c r="J164" s="3">
        <v>2</v>
      </c>
      <c r="K164" s="3">
        <v>1</v>
      </c>
      <c r="L164" s="3">
        <v>11.254</v>
      </c>
      <c r="M164" s="3"/>
      <c r="N164">
        <v>1</v>
      </c>
      <c r="O164">
        <v>11.272</v>
      </c>
      <c r="S164" s="3"/>
    </row>
    <row r="165" spans="1:19" x14ac:dyDescent="0.35">
      <c r="A165" s="1" t="s">
        <v>185</v>
      </c>
      <c r="B165" s="1">
        <v>2018</v>
      </c>
      <c r="C165" s="2">
        <v>43449</v>
      </c>
      <c r="D165" s="1" t="s">
        <v>72</v>
      </c>
      <c r="E165" s="1" t="s">
        <v>208</v>
      </c>
      <c r="F165" s="3">
        <v>2</v>
      </c>
      <c r="G165" s="3" t="s">
        <v>73</v>
      </c>
      <c r="H165" s="3" t="s">
        <v>19</v>
      </c>
      <c r="I165" s="3"/>
      <c r="J165" s="3">
        <v>3</v>
      </c>
      <c r="K165" s="3">
        <v>2</v>
      </c>
      <c r="L165" s="3">
        <v>11.436</v>
      </c>
      <c r="M165" s="3"/>
      <c r="N165">
        <v>2</v>
      </c>
      <c r="O165">
        <v>11.515000000000001</v>
      </c>
      <c r="S165" s="3"/>
    </row>
    <row r="166" spans="1:19" x14ac:dyDescent="0.35">
      <c r="A166" s="1" t="s">
        <v>185</v>
      </c>
      <c r="B166" s="1">
        <v>2018</v>
      </c>
      <c r="C166" s="2">
        <v>43449</v>
      </c>
      <c r="D166" s="1" t="s">
        <v>72</v>
      </c>
      <c r="E166" s="1" t="s">
        <v>209</v>
      </c>
      <c r="F166" s="3" t="s">
        <v>210</v>
      </c>
      <c r="G166" s="3" t="s">
        <v>135</v>
      </c>
      <c r="H166" s="3" t="s">
        <v>36</v>
      </c>
      <c r="I166" s="3"/>
      <c r="J166" s="3">
        <v>1</v>
      </c>
      <c r="K166" s="3">
        <v>1</v>
      </c>
      <c r="L166" s="3">
        <v>11.212</v>
      </c>
      <c r="M166" s="3"/>
      <c r="N166">
        <v>1</v>
      </c>
      <c r="O166">
        <v>11.196</v>
      </c>
      <c r="S166" s="3"/>
    </row>
    <row r="167" spans="1:19" x14ac:dyDescent="0.35">
      <c r="A167" s="1" t="s">
        <v>185</v>
      </c>
      <c r="B167" s="1">
        <v>2018</v>
      </c>
      <c r="C167" s="2">
        <v>43449</v>
      </c>
      <c r="D167" s="1" t="s">
        <v>72</v>
      </c>
      <c r="E167" s="1" t="s">
        <v>209</v>
      </c>
      <c r="F167" s="3" t="s">
        <v>210</v>
      </c>
      <c r="G167" s="3" t="s">
        <v>23</v>
      </c>
      <c r="H167" s="3" t="s">
        <v>15</v>
      </c>
      <c r="I167" s="3"/>
      <c r="J167" s="3">
        <v>2</v>
      </c>
      <c r="K167" s="3">
        <v>2</v>
      </c>
      <c r="L167" s="3">
        <v>11.243</v>
      </c>
      <c r="M167" s="3"/>
      <c r="N167">
        <v>2</v>
      </c>
      <c r="O167">
        <v>11.272</v>
      </c>
      <c r="S167" s="3"/>
    </row>
    <row r="168" spans="1:19" x14ac:dyDescent="0.35">
      <c r="A168" s="1" t="s">
        <v>185</v>
      </c>
      <c r="B168" s="1">
        <v>2018</v>
      </c>
      <c r="C168" s="2">
        <v>43449</v>
      </c>
      <c r="D168" s="1" t="s">
        <v>72</v>
      </c>
      <c r="E168" s="1" t="s">
        <v>209</v>
      </c>
      <c r="F168" s="3" t="s">
        <v>211</v>
      </c>
      <c r="G168" s="3" t="s">
        <v>73</v>
      </c>
      <c r="H168" s="3" t="s">
        <v>19</v>
      </c>
      <c r="I168" s="3"/>
      <c r="J168" s="3">
        <v>3</v>
      </c>
      <c r="K168" s="3">
        <v>1</v>
      </c>
      <c r="L168" s="3">
        <v>11.448</v>
      </c>
      <c r="M168" s="3"/>
      <c r="N168">
        <v>1</v>
      </c>
      <c r="O168">
        <v>11.336</v>
      </c>
      <c r="S168" s="3"/>
    </row>
    <row r="169" spans="1:19" x14ac:dyDescent="0.35">
      <c r="A169" s="1" t="s">
        <v>185</v>
      </c>
      <c r="B169" s="1">
        <v>2018</v>
      </c>
      <c r="C169" s="2">
        <v>43449</v>
      </c>
      <c r="D169" s="1" t="s">
        <v>72</v>
      </c>
      <c r="E169" s="1" t="s">
        <v>209</v>
      </c>
      <c r="F169" s="3" t="s">
        <v>211</v>
      </c>
      <c r="G169" s="3" t="s">
        <v>30</v>
      </c>
      <c r="H169" s="3" t="s">
        <v>31</v>
      </c>
      <c r="I169" s="3"/>
      <c r="J169" s="3">
        <v>4</v>
      </c>
      <c r="K169" s="3">
        <v>2</v>
      </c>
      <c r="L169" s="3">
        <v>11.456</v>
      </c>
      <c r="M169" s="3"/>
      <c r="N169">
        <v>2</v>
      </c>
      <c r="O169">
        <v>11.343999999999999</v>
      </c>
      <c r="S169" s="3"/>
    </row>
    <row r="170" spans="1:19" x14ac:dyDescent="0.35">
      <c r="A170" s="1" t="s">
        <v>162</v>
      </c>
      <c r="B170" s="1">
        <v>2019</v>
      </c>
      <c r="C170" s="22">
        <v>43484</v>
      </c>
      <c r="D170" s="1" t="s">
        <v>72</v>
      </c>
      <c r="E170" s="3" t="s">
        <v>205</v>
      </c>
      <c r="F170" s="3">
        <v>1</v>
      </c>
      <c r="G170" s="3" t="s">
        <v>124</v>
      </c>
      <c r="H170" s="3" t="s">
        <v>123</v>
      </c>
      <c r="I170" s="3"/>
      <c r="J170" s="3">
        <v>10</v>
      </c>
      <c r="K170" s="3">
        <v>1</v>
      </c>
      <c r="L170" s="3">
        <v>11.986000000000001</v>
      </c>
      <c r="M170" s="90">
        <f t="shared" ref="M170:M201" si="0">3.6*200/L170</f>
        <v>60.070081762055729</v>
      </c>
      <c r="S170" s="90"/>
    </row>
    <row r="171" spans="1:19" x14ac:dyDescent="0.35">
      <c r="A171" s="1" t="s">
        <v>162</v>
      </c>
      <c r="B171" s="1">
        <v>2019</v>
      </c>
      <c r="C171" s="22">
        <v>43484</v>
      </c>
      <c r="D171" s="1" t="s">
        <v>72</v>
      </c>
      <c r="E171" s="3" t="s">
        <v>205</v>
      </c>
      <c r="F171" s="3">
        <v>1</v>
      </c>
      <c r="G171" s="3" t="s">
        <v>214</v>
      </c>
      <c r="H171" s="3" t="s">
        <v>123</v>
      </c>
      <c r="I171" s="3"/>
      <c r="J171" s="3">
        <v>24</v>
      </c>
      <c r="K171" s="3">
        <v>2</v>
      </c>
      <c r="L171" s="3">
        <v>12.261000000000001</v>
      </c>
      <c r="M171" s="90">
        <f t="shared" si="0"/>
        <v>58.722779544898451</v>
      </c>
      <c r="S171" s="90"/>
    </row>
    <row r="172" spans="1:19" x14ac:dyDescent="0.35">
      <c r="A172" s="1" t="s">
        <v>162</v>
      </c>
      <c r="B172" s="1">
        <v>2019</v>
      </c>
      <c r="C172" s="22">
        <v>43484</v>
      </c>
      <c r="D172" s="1" t="s">
        <v>72</v>
      </c>
      <c r="E172" s="3" t="s">
        <v>205</v>
      </c>
      <c r="F172" s="3">
        <v>2</v>
      </c>
      <c r="G172" s="3" t="s">
        <v>142</v>
      </c>
      <c r="H172" s="3" t="s">
        <v>61</v>
      </c>
      <c r="I172" s="3"/>
      <c r="J172" s="3">
        <v>11</v>
      </c>
      <c r="K172" s="3">
        <v>1</v>
      </c>
      <c r="L172" s="3">
        <v>11.888999999999999</v>
      </c>
      <c r="M172" s="90">
        <f t="shared" si="0"/>
        <v>60.560181680545043</v>
      </c>
      <c r="S172" s="90"/>
    </row>
    <row r="173" spans="1:19" x14ac:dyDescent="0.35">
      <c r="A173" s="1" t="s">
        <v>162</v>
      </c>
      <c r="B173" s="1">
        <v>2019</v>
      </c>
      <c r="C173" s="22">
        <v>43484</v>
      </c>
      <c r="D173" s="1" t="s">
        <v>72</v>
      </c>
      <c r="E173" s="3" t="s">
        <v>205</v>
      </c>
      <c r="F173" s="3">
        <v>2</v>
      </c>
      <c r="G173" s="3" t="s">
        <v>215</v>
      </c>
      <c r="H173" s="3" t="s">
        <v>38</v>
      </c>
      <c r="I173" s="3"/>
      <c r="J173" s="3">
        <v>23</v>
      </c>
      <c r="K173" s="3">
        <v>2</v>
      </c>
      <c r="L173" s="3">
        <v>12.333</v>
      </c>
      <c r="M173" s="90">
        <f t="shared" si="0"/>
        <v>58.379956215032841</v>
      </c>
      <c r="S173" s="90"/>
    </row>
    <row r="174" spans="1:19" x14ac:dyDescent="0.35">
      <c r="A174" s="1" t="s">
        <v>162</v>
      </c>
      <c r="B174" s="1">
        <v>2019</v>
      </c>
      <c r="C174" s="22">
        <v>43484</v>
      </c>
      <c r="D174" s="1" t="s">
        <v>72</v>
      </c>
      <c r="E174" s="3" t="s">
        <v>205</v>
      </c>
      <c r="F174" s="3">
        <v>3</v>
      </c>
      <c r="G174" s="3" t="s">
        <v>136</v>
      </c>
      <c r="H174" s="3" t="s">
        <v>25</v>
      </c>
      <c r="I174" s="3"/>
      <c r="J174" s="3">
        <v>8</v>
      </c>
      <c r="K174" s="3">
        <v>1</v>
      </c>
      <c r="L174" s="3">
        <v>11.6</v>
      </c>
      <c r="M174" s="90">
        <f t="shared" si="0"/>
        <v>62.068965517241381</v>
      </c>
      <c r="S174" s="90"/>
    </row>
    <row r="175" spans="1:19" x14ac:dyDescent="0.35">
      <c r="A175" s="1" t="s">
        <v>162</v>
      </c>
      <c r="B175" s="1">
        <v>2019</v>
      </c>
      <c r="C175" s="22">
        <v>43484</v>
      </c>
      <c r="D175" s="1" t="s">
        <v>72</v>
      </c>
      <c r="E175" s="3" t="s">
        <v>205</v>
      </c>
      <c r="F175" s="3">
        <v>3</v>
      </c>
      <c r="G175" s="3" t="s">
        <v>60</v>
      </c>
      <c r="H175" s="3" t="s">
        <v>61</v>
      </c>
      <c r="I175" s="3"/>
      <c r="J175" s="3">
        <v>22</v>
      </c>
      <c r="K175" s="3">
        <v>2</v>
      </c>
      <c r="L175" s="3">
        <v>11.737</v>
      </c>
      <c r="M175" s="90">
        <f t="shared" si="0"/>
        <v>61.344466217943257</v>
      </c>
      <c r="S175" s="90"/>
    </row>
    <row r="176" spans="1:19" x14ac:dyDescent="0.35">
      <c r="A176" s="1" t="s">
        <v>162</v>
      </c>
      <c r="B176" s="1">
        <v>2019</v>
      </c>
      <c r="C176" s="22">
        <v>43484</v>
      </c>
      <c r="D176" s="1" t="s">
        <v>72</v>
      </c>
      <c r="E176" s="3" t="s">
        <v>205</v>
      </c>
      <c r="F176" s="3">
        <v>4</v>
      </c>
      <c r="G176" s="3" t="s">
        <v>101</v>
      </c>
      <c r="H176" s="3" t="s">
        <v>47</v>
      </c>
      <c r="I176" s="3"/>
      <c r="J176" s="3">
        <v>12</v>
      </c>
      <c r="K176" s="3">
        <v>1</v>
      </c>
      <c r="L176" s="3">
        <v>11.521000000000001</v>
      </c>
      <c r="M176" s="90">
        <f t="shared" si="0"/>
        <v>62.494575123687177</v>
      </c>
      <c r="S176" s="90"/>
    </row>
    <row r="177" spans="1:19" x14ac:dyDescent="0.35">
      <c r="A177" s="1" t="s">
        <v>162</v>
      </c>
      <c r="B177" s="1">
        <v>2019</v>
      </c>
      <c r="C177" s="22">
        <v>43484</v>
      </c>
      <c r="D177" s="1" t="s">
        <v>72</v>
      </c>
      <c r="E177" s="3" t="s">
        <v>205</v>
      </c>
      <c r="F177" s="3">
        <v>4</v>
      </c>
      <c r="G177" s="3" t="s">
        <v>181</v>
      </c>
      <c r="H177" s="3" t="s">
        <v>182</v>
      </c>
      <c r="I177" s="3"/>
      <c r="J177" s="3">
        <v>21</v>
      </c>
      <c r="K177" s="3">
        <v>2</v>
      </c>
      <c r="L177" s="3">
        <v>11.56</v>
      </c>
      <c r="M177" s="90">
        <f t="shared" si="0"/>
        <v>62.283737024221452</v>
      </c>
      <c r="S177" s="90"/>
    </row>
    <row r="178" spans="1:19" x14ac:dyDescent="0.35">
      <c r="A178" s="1" t="s">
        <v>162</v>
      </c>
      <c r="B178" s="1">
        <v>2019</v>
      </c>
      <c r="C178" s="22">
        <v>43484</v>
      </c>
      <c r="D178" s="1" t="s">
        <v>72</v>
      </c>
      <c r="E178" s="3" t="s">
        <v>205</v>
      </c>
      <c r="F178" s="3">
        <v>5</v>
      </c>
      <c r="G178" s="3" t="s">
        <v>132</v>
      </c>
      <c r="H178" s="3" t="s">
        <v>65</v>
      </c>
      <c r="I178" s="3"/>
      <c r="J178" s="3">
        <v>13</v>
      </c>
      <c r="K178" s="3">
        <v>1</v>
      </c>
      <c r="L178" s="3">
        <v>11.401</v>
      </c>
      <c r="M178" s="90">
        <f t="shared" si="0"/>
        <v>63.152355056573988</v>
      </c>
      <c r="S178" s="90"/>
    </row>
    <row r="179" spans="1:19" x14ac:dyDescent="0.35">
      <c r="A179" s="1" t="s">
        <v>162</v>
      </c>
      <c r="B179" s="1">
        <v>2019</v>
      </c>
      <c r="C179" s="22">
        <v>43484</v>
      </c>
      <c r="D179" s="1" t="s">
        <v>72</v>
      </c>
      <c r="E179" s="3" t="s">
        <v>205</v>
      </c>
      <c r="F179" s="3">
        <v>5</v>
      </c>
      <c r="G179" s="3" t="s">
        <v>100</v>
      </c>
      <c r="H179" s="3" t="s">
        <v>47</v>
      </c>
      <c r="I179" s="3"/>
      <c r="J179" s="3">
        <v>20</v>
      </c>
      <c r="K179" s="3">
        <v>2</v>
      </c>
      <c r="L179" s="3">
        <v>11.609</v>
      </c>
      <c r="M179" s="90">
        <f t="shared" si="0"/>
        <v>62.020845895425964</v>
      </c>
      <c r="S179" s="90"/>
    </row>
    <row r="180" spans="1:19" x14ac:dyDescent="0.35">
      <c r="A180" s="1" t="s">
        <v>162</v>
      </c>
      <c r="B180" s="1">
        <v>2019</v>
      </c>
      <c r="C180" s="22">
        <v>43484</v>
      </c>
      <c r="D180" s="1" t="s">
        <v>72</v>
      </c>
      <c r="E180" s="3" t="s">
        <v>205</v>
      </c>
      <c r="F180" s="3">
        <v>6</v>
      </c>
      <c r="G180" s="3" t="s">
        <v>99</v>
      </c>
      <c r="H180" s="3" t="s">
        <v>67</v>
      </c>
      <c r="I180" s="3"/>
      <c r="J180" s="3">
        <v>14</v>
      </c>
      <c r="K180" s="3">
        <v>1</v>
      </c>
      <c r="L180" s="3">
        <v>11.792999999999999</v>
      </c>
      <c r="M180" s="90">
        <f t="shared" si="0"/>
        <v>61.053167133045029</v>
      </c>
      <c r="S180" s="90"/>
    </row>
    <row r="181" spans="1:19" x14ac:dyDescent="0.35">
      <c r="A181" s="1" t="s">
        <v>162</v>
      </c>
      <c r="B181" s="1">
        <v>2019</v>
      </c>
      <c r="C181" s="22">
        <v>43484</v>
      </c>
      <c r="D181" s="1" t="s">
        <v>72</v>
      </c>
      <c r="E181" s="3" t="s">
        <v>205</v>
      </c>
      <c r="F181" s="3">
        <v>6</v>
      </c>
      <c r="G181" s="3" t="s">
        <v>180</v>
      </c>
      <c r="H181" s="3" t="s">
        <v>27</v>
      </c>
      <c r="I181" s="3"/>
      <c r="J181" s="3">
        <v>19</v>
      </c>
      <c r="K181" s="3">
        <v>2</v>
      </c>
      <c r="L181" s="3">
        <v>12.165999999999999</v>
      </c>
      <c r="M181" s="90">
        <f t="shared" si="0"/>
        <v>59.181325004109823</v>
      </c>
      <c r="S181" s="90"/>
    </row>
    <row r="182" spans="1:19" x14ac:dyDescent="0.35">
      <c r="A182" s="1" t="s">
        <v>162</v>
      </c>
      <c r="B182" s="1">
        <v>2019</v>
      </c>
      <c r="C182" s="22">
        <v>43484</v>
      </c>
      <c r="D182" s="1" t="s">
        <v>72</v>
      </c>
      <c r="E182" s="3" t="s">
        <v>205</v>
      </c>
      <c r="F182" s="3">
        <v>7</v>
      </c>
      <c r="G182" s="3" t="s">
        <v>150</v>
      </c>
      <c r="H182" s="3" t="s">
        <v>31</v>
      </c>
      <c r="I182" s="3"/>
      <c r="J182" s="3">
        <v>15</v>
      </c>
      <c r="K182" s="3">
        <v>1</v>
      </c>
      <c r="L182" s="3">
        <v>11.285</v>
      </c>
      <c r="M182" s="90">
        <f t="shared" si="0"/>
        <v>63.801506424457244</v>
      </c>
      <c r="S182" s="90"/>
    </row>
    <row r="183" spans="1:19" x14ac:dyDescent="0.35">
      <c r="A183" s="1" t="s">
        <v>162</v>
      </c>
      <c r="B183" s="1">
        <v>2019</v>
      </c>
      <c r="C183" s="22">
        <v>43484</v>
      </c>
      <c r="D183" s="1" t="s">
        <v>72</v>
      </c>
      <c r="E183" s="3" t="s">
        <v>205</v>
      </c>
      <c r="F183" s="3">
        <v>7</v>
      </c>
      <c r="G183" s="3" t="s">
        <v>50</v>
      </c>
      <c r="H183" s="3" t="s">
        <v>51</v>
      </c>
      <c r="I183" s="3"/>
      <c r="J183" s="3">
        <v>18</v>
      </c>
      <c r="K183" s="3">
        <v>2</v>
      </c>
      <c r="L183" s="3">
        <v>12.103</v>
      </c>
      <c r="M183" s="90">
        <f t="shared" si="0"/>
        <v>59.489382797653477</v>
      </c>
      <c r="S183" s="90"/>
    </row>
    <row r="184" spans="1:19" x14ac:dyDescent="0.35">
      <c r="A184" s="1" t="s">
        <v>162</v>
      </c>
      <c r="B184" s="1">
        <v>2019</v>
      </c>
      <c r="C184" s="22">
        <v>43484</v>
      </c>
      <c r="D184" s="1" t="s">
        <v>72</v>
      </c>
      <c r="E184" s="3" t="s">
        <v>205</v>
      </c>
      <c r="F184" s="3">
        <v>8</v>
      </c>
      <c r="G184" s="3" t="s">
        <v>52</v>
      </c>
      <c r="H184" s="3" t="s">
        <v>53</v>
      </c>
      <c r="I184" s="3"/>
      <c r="J184" s="3">
        <v>16</v>
      </c>
      <c r="K184" s="3">
        <v>1</v>
      </c>
      <c r="L184" s="3">
        <v>11.904</v>
      </c>
      <c r="M184" s="90">
        <f t="shared" si="0"/>
        <v>60.483870967741936</v>
      </c>
      <c r="S184" s="90"/>
    </row>
    <row r="185" spans="1:19" x14ac:dyDescent="0.35">
      <c r="A185" s="1" t="s">
        <v>162</v>
      </c>
      <c r="B185" s="1">
        <v>2019</v>
      </c>
      <c r="C185" s="22">
        <v>43484</v>
      </c>
      <c r="D185" s="1" t="s">
        <v>72</v>
      </c>
      <c r="E185" s="3" t="s">
        <v>205</v>
      </c>
      <c r="F185" s="3">
        <v>8</v>
      </c>
      <c r="G185" s="3" t="s">
        <v>149</v>
      </c>
      <c r="H185" s="3" t="s">
        <v>56</v>
      </c>
      <c r="I185" s="3"/>
      <c r="J185" s="3">
        <v>17</v>
      </c>
      <c r="K185" s="3">
        <v>2</v>
      </c>
      <c r="L185" s="3">
        <v>11.922000000000001</v>
      </c>
      <c r="M185" s="90">
        <f t="shared" si="0"/>
        <v>60.392551585304474</v>
      </c>
      <c r="S185" s="90"/>
    </row>
    <row r="186" spans="1:19" x14ac:dyDescent="0.35">
      <c r="A186" s="1" t="s">
        <v>162</v>
      </c>
      <c r="B186" s="1">
        <v>2019</v>
      </c>
      <c r="C186" s="22">
        <v>43484</v>
      </c>
      <c r="D186" s="1" t="s">
        <v>72</v>
      </c>
      <c r="E186" s="3" t="s">
        <v>206</v>
      </c>
      <c r="F186" s="3">
        <v>1</v>
      </c>
      <c r="G186" s="3" t="s">
        <v>80</v>
      </c>
      <c r="H186" s="3" t="s">
        <v>65</v>
      </c>
      <c r="I186" s="3"/>
      <c r="J186" s="3">
        <v>1</v>
      </c>
      <c r="K186" s="3">
        <v>1</v>
      </c>
      <c r="L186" s="3">
        <v>11.449</v>
      </c>
      <c r="M186" s="90">
        <f t="shared" si="0"/>
        <v>62.88758843567124</v>
      </c>
      <c r="S186" s="90"/>
    </row>
    <row r="187" spans="1:19" x14ac:dyDescent="0.35">
      <c r="A187" s="1" t="s">
        <v>162</v>
      </c>
      <c r="B187" s="1">
        <v>2019</v>
      </c>
      <c r="C187" s="22">
        <v>43484</v>
      </c>
      <c r="D187" s="1" t="s">
        <v>72</v>
      </c>
      <c r="E187" s="3" t="s">
        <v>206</v>
      </c>
      <c r="F187" s="3">
        <v>1</v>
      </c>
      <c r="G187" s="3" t="s">
        <v>52</v>
      </c>
      <c r="H187" s="3" t="s">
        <v>53</v>
      </c>
      <c r="I187" s="3"/>
      <c r="J187" s="3">
        <v>16</v>
      </c>
      <c r="K187" s="3">
        <v>2</v>
      </c>
      <c r="L187" s="3">
        <v>12.263999999999999</v>
      </c>
      <c r="M187" s="90">
        <f t="shared" si="0"/>
        <v>58.708414872798436</v>
      </c>
      <c r="S187" s="90"/>
    </row>
    <row r="188" spans="1:19" x14ac:dyDescent="0.35">
      <c r="A188" s="1" t="s">
        <v>162</v>
      </c>
      <c r="B188" s="1">
        <v>2019</v>
      </c>
      <c r="C188" s="22">
        <v>43484</v>
      </c>
      <c r="D188" s="1" t="s">
        <v>72</v>
      </c>
      <c r="E188" s="3" t="s">
        <v>206</v>
      </c>
      <c r="F188" s="3">
        <v>2</v>
      </c>
      <c r="G188" s="3" t="s">
        <v>139</v>
      </c>
      <c r="H188" s="3" t="s">
        <v>36</v>
      </c>
      <c r="I188" s="3"/>
      <c r="J188" s="3">
        <v>3</v>
      </c>
      <c r="K188" s="3">
        <v>1</v>
      </c>
      <c r="L188" s="3">
        <v>11.446</v>
      </c>
      <c r="M188" s="90">
        <f t="shared" si="0"/>
        <v>62.9040712912808</v>
      </c>
      <c r="S188" s="90"/>
    </row>
    <row r="189" spans="1:19" x14ac:dyDescent="0.35">
      <c r="A189" s="1" t="s">
        <v>162</v>
      </c>
      <c r="B189" s="1">
        <v>2019</v>
      </c>
      <c r="C189" s="22">
        <v>43484</v>
      </c>
      <c r="D189" s="1" t="s">
        <v>72</v>
      </c>
      <c r="E189" s="3" t="s">
        <v>206</v>
      </c>
      <c r="F189" s="3">
        <v>2</v>
      </c>
      <c r="G189" s="3" t="s">
        <v>150</v>
      </c>
      <c r="H189" s="3" t="s">
        <v>31</v>
      </c>
      <c r="I189" s="3"/>
      <c r="J189" s="3">
        <v>15</v>
      </c>
      <c r="K189" s="3">
        <v>2</v>
      </c>
      <c r="L189" s="3">
        <v>11.53</v>
      </c>
      <c r="M189" s="90">
        <f t="shared" si="0"/>
        <v>62.44579358196011</v>
      </c>
      <c r="S189" s="90"/>
    </row>
    <row r="190" spans="1:19" x14ac:dyDescent="0.35">
      <c r="A190" s="1" t="s">
        <v>162</v>
      </c>
      <c r="B190" s="1">
        <v>2019</v>
      </c>
      <c r="C190" s="22">
        <v>43484</v>
      </c>
      <c r="D190" s="1" t="s">
        <v>72</v>
      </c>
      <c r="E190" s="3" t="s">
        <v>206</v>
      </c>
      <c r="F190" s="3">
        <v>3</v>
      </c>
      <c r="G190" s="3" t="s">
        <v>30</v>
      </c>
      <c r="H190" s="3" t="s">
        <v>31</v>
      </c>
      <c r="I190" s="3"/>
      <c r="J190" s="3">
        <v>2</v>
      </c>
      <c r="K190" s="3">
        <v>1</v>
      </c>
      <c r="L190" s="3">
        <v>11.337999999999999</v>
      </c>
      <c r="M190" s="90">
        <f t="shared" si="0"/>
        <v>63.503263362145006</v>
      </c>
      <c r="S190" s="90"/>
    </row>
    <row r="191" spans="1:19" x14ac:dyDescent="0.35">
      <c r="A191" s="1" t="s">
        <v>162</v>
      </c>
      <c r="B191" s="1">
        <v>2019</v>
      </c>
      <c r="C191" s="22">
        <v>43484</v>
      </c>
      <c r="D191" s="1" t="s">
        <v>72</v>
      </c>
      <c r="E191" s="3" t="s">
        <v>206</v>
      </c>
      <c r="F191" s="3">
        <v>3</v>
      </c>
      <c r="G191" s="3" t="s">
        <v>99</v>
      </c>
      <c r="H191" s="3" t="s">
        <v>67</v>
      </c>
      <c r="I191" s="3"/>
      <c r="J191" s="3">
        <v>14</v>
      </c>
      <c r="K191" s="3">
        <v>2</v>
      </c>
      <c r="L191" s="3">
        <v>11.412999999999998</v>
      </c>
      <c r="M191" s="90">
        <f t="shared" si="0"/>
        <v>63.085954613160439</v>
      </c>
      <c r="S191" s="90"/>
    </row>
    <row r="192" spans="1:19" x14ac:dyDescent="0.35">
      <c r="A192" s="1" t="s">
        <v>162</v>
      </c>
      <c r="B192" s="1">
        <v>2019</v>
      </c>
      <c r="C192" s="22">
        <v>43484</v>
      </c>
      <c r="D192" s="1" t="s">
        <v>72</v>
      </c>
      <c r="E192" s="3" t="s">
        <v>206</v>
      </c>
      <c r="F192" s="3">
        <v>4</v>
      </c>
      <c r="G192" s="3" t="s">
        <v>16</v>
      </c>
      <c r="H192" s="3" t="s">
        <v>17</v>
      </c>
      <c r="I192" s="3"/>
      <c r="J192" s="3">
        <v>5</v>
      </c>
      <c r="K192" s="3">
        <v>1</v>
      </c>
      <c r="L192" s="3">
        <v>11.63</v>
      </c>
      <c r="M192" s="90">
        <f t="shared" si="0"/>
        <v>61.90885640584694</v>
      </c>
      <c r="S192" s="90"/>
    </row>
    <row r="193" spans="1:19" x14ac:dyDescent="0.35">
      <c r="A193" s="1" t="s">
        <v>162</v>
      </c>
      <c r="B193" s="1">
        <v>2019</v>
      </c>
      <c r="C193" s="22">
        <v>43484</v>
      </c>
      <c r="D193" s="1" t="s">
        <v>72</v>
      </c>
      <c r="E193" s="3" t="s">
        <v>206</v>
      </c>
      <c r="F193" s="3">
        <v>4</v>
      </c>
      <c r="G193" s="3" t="s">
        <v>132</v>
      </c>
      <c r="H193" s="3" t="s">
        <v>65</v>
      </c>
      <c r="I193" s="3"/>
      <c r="J193" s="3">
        <v>13</v>
      </c>
      <c r="K193" s="3">
        <v>2</v>
      </c>
      <c r="L193" s="3">
        <v>11.732000000000001</v>
      </c>
      <c r="M193" s="90">
        <f t="shared" si="0"/>
        <v>61.370610296624612</v>
      </c>
      <c r="S193" s="90"/>
    </row>
    <row r="194" spans="1:19" x14ac:dyDescent="0.35">
      <c r="A194" s="1" t="s">
        <v>162</v>
      </c>
      <c r="B194" s="1">
        <v>2019</v>
      </c>
      <c r="C194" s="22">
        <v>43484</v>
      </c>
      <c r="D194" s="1" t="s">
        <v>72</v>
      </c>
      <c r="E194" s="3" t="s">
        <v>206</v>
      </c>
      <c r="F194" s="3">
        <v>5</v>
      </c>
      <c r="G194" s="3" t="s">
        <v>138</v>
      </c>
      <c r="H194" s="3" t="s">
        <v>29</v>
      </c>
      <c r="I194" s="3"/>
      <c r="J194" s="3">
        <v>4</v>
      </c>
      <c r="K194" s="3">
        <v>1</v>
      </c>
      <c r="L194" s="3">
        <v>11.334</v>
      </c>
      <c r="M194" s="90">
        <f t="shared" si="0"/>
        <v>63.525674960296456</v>
      </c>
      <c r="S194" s="90"/>
    </row>
    <row r="195" spans="1:19" x14ac:dyDescent="0.35">
      <c r="A195" s="1" t="s">
        <v>162</v>
      </c>
      <c r="B195" s="1">
        <v>2019</v>
      </c>
      <c r="C195" s="22">
        <v>43484</v>
      </c>
      <c r="D195" s="1" t="s">
        <v>72</v>
      </c>
      <c r="E195" s="3" t="s">
        <v>206</v>
      </c>
      <c r="F195" s="3">
        <v>5</v>
      </c>
      <c r="G195" s="3" t="s">
        <v>101</v>
      </c>
      <c r="H195" s="3" t="s">
        <v>47</v>
      </c>
      <c r="I195" s="3"/>
      <c r="J195" s="3">
        <v>12</v>
      </c>
      <c r="K195" s="3">
        <v>2</v>
      </c>
      <c r="L195" s="3">
        <v>11.57</v>
      </c>
      <c r="M195" s="90">
        <f t="shared" si="0"/>
        <v>62.22990492653414</v>
      </c>
      <c r="S195" s="90"/>
    </row>
    <row r="196" spans="1:19" x14ac:dyDescent="0.35">
      <c r="A196" s="1" t="s">
        <v>162</v>
      </c>
      <c r="B196" s="1">
        <v>2019</v>
      </c>
      <c r="C196" s="22">
        <v>43484</v>
      </c>
      <c r="D196" s="1" t="s">
        <v>72</v>
      </c>
      <c r="E196" s="3" t="s">
        <v>206</v>
      </c>
      <c r="F196" s="3">
        <v>6</v>
      </c>
      <c r="G196" s="3" t="s">
        <v>136</v>
      </c>
      <c r="H196" s="3" t="s">
        <v>25</v>
      </c>
      <c r="I196" s="3"/>
      <c r="J196" s="3">
        <v>8</v>
      </c>
      <c r="K196" s="3">
        <v>1</v>
      </c>
      <c r="L196" s="3">
        <v>11.327</v>
      </c>
      <c r="M196" s="90">
        <f t="shared" si="0"/>
        <v>63.56493334510462</v>
      </c>
      <c r="S196" s="90"/>
    </row>
    <row r="197" spans="1:19" x14ac:dyDescent="0.35">
      <c r="A197" s="1" t="s">
        <v>162</v>
      </c>
      <c r="B197" s="1">
        <v>2019</v>
      </c>
      <c r="C197" s="22">
        <v>43484</v>
      </c>
      <c r="D197" s="1" t="s">
        <v>72</v>
      </c>
      <c r="E197" s="3" t="s">
        <v>206</v>
      </c>
      <c r="F197" s="3">
        <v>6</v>
      </c>
      <c r="G197" s="3" t="s">
        <v>26</v>
      </c>
      <c r="H197" s="3" t="s">
        <v>27</v>
      </c>
      <c r="I197" s="3"/>
      <c r="J197" s="3">
        <v>9</v>
      </c>
      <c r="K197" s="3">
        <v>2</v>
      </c>
      <c r="L197" s="3">
        <v>11.340999999999999</v>
      </c>
      <c r="M197" s="90">
        <f t="shared" si="0"/>
        <v>63.486465038356407</v>
      </c>
      <c r="S197" s="90"/>
    </row>
    <row r="198" spans="1:19" x14ac:dyDescent="0.35">
      <c r="A198" s="1" t="s">
        <v>162</v>
      </c>
      <c r="B198" s="1">
        <v>2019</v>
      </c>
      <c r="C198" s="22">
        <v>43484</v>
      </c>
      <c r="D198" s="1" t="s">
        <v>72</v>
      </c>
      <c r="E198" s="3" t="s">
        <v>206</v>
      </c>
      <c r="F198" s="3">
        <v>7</v>
      </c>
      <c r="G198" s="3" t="s">
        <v>83</v>
      </c>
      <c r="H198" s="3" t="s">
        <v>67</v>
      </c>
      <c r="I198" s="3"/>
      <c r="J198" s="3">
        <v>6</v>
      </c>
      <c r="K198" s="3">
        <v>1</v>
      </c>
      <c r="L198" s="3">
        <v>11.525</v>
      </c>
      <c r="M198" s="90">
        <f t="shared" si="0"/>
        <v>62.47288503253796</v>
      </c>
      <c r="S198" s="90"/>
    </row>
    <row r="199" spans="1:19" x14ac:dyDescent="0.35">
      <c r="A199" s="1" t="s">
        <v>162</v>
      </c>
      <c r="B199" s="1">
        <v>2019</v>
      </c>
      <c r="C199" s="22">
        <v>43484</v>
      </c>
      <c r="D199" s="1" t="s">
        <v>72</v>
      </c>
      <c r="E199" s="3" t="s">
        <v>206</v>
      </c>
      <c r="F199" s="3">
        <v>7</v>
      </c>
      <c r="G199" s="3" t="s">
        <v>142</v>
      </c>
      <c r="H199" s="3" t="s">
        <v>61</v>
      </c>
      <c r="I199" s="3"/>
      <c r="J199" s="3">
        <v>11</v>
      </c>
      <c r="K199" s="3">
        <v>2</v>
      </c>
      <c r="L199" s="3">
        <v>11.57</v>
      </c>
      <c r="M199" s="90">
        <f t="shared" si="0"/>
        <v>62.22990492653414</v>
      </c>
      <c r="S199" s="90"/>
    </row>
    <row r="200" spans="1:19" x14ac:dyDescent="0.35">
      <c r="A200" s="1" t="s">
        <v>162</v>
      </c>
      <c r="B200" s="1">
        <v>2019</v>
      </c>
      <c r="C200" s="22">
        <v>43484</v>
      </c>
      <c r="D200" s="1" t="s">
        <v>72</v>
      </c>
      <c r="E200" s="3" t="s">
        <v>206</v>
      </c>
      <c r="F200" s="3">
        <v>8</v>
      </c>
      <c r="G200" s="3" t="s">
        <v>140</v>
      </c>
      <c r="H200" s="3" t="s">
        <v>165</v>
      </c>
      <c r="I200" s="3"/>
      <c r="J200" s="3">
        <v>7</v>
      </c>
      <c r="K200" s="3">
        <v>1</v>
      </c>
      <c r="L200" s="3">
        <v>11.526</v>
      </c>
      <c r="M200" s="90">
        <f t="shared" si="0"/>
        <v>62.467464862051017</v>
      </c>
      <c r="S200" s="90"/>
    </row>
    <row r="201" spans="1:19" x14ac:dyDescent="0.35">
      <c r="A201" s="1" t="s">
        <v>162</v>
      </c>
      <c r="B201" s="1">
        <v>2019</v>
      </c>
      <c r="C201" s="22">
        <v>43484</v>
      </c>
      <c r="D201" s="1" t="s">
        <v>72</v>
      </c>
      <c r="E201" s="3" t="s">
        <v>206</v>
      </c>
      <c r="F201" s="3">
        <v>8</v>
      </c>
      <c r="G201" s="3" t="s">
        <v>124</v>
      </c>
      <c r="H201" s="3" t="s">
        <v>123</v>
      </c>
      <c r="I201" s="3"/>
      <c r="J201" s="3">
        <v>10</v>
      </c>
      <c r="K201" s="3">
        <v>2</v>
      </c>
      <c r="L201" s="3">
        <v>11.574</v>
      </c>
      <c r="M201" s="90">
        <f t="shared" si="0"/>
        <v>62.208398133748055</v>
      </c>
      <c r="S201" s="90"/>
    </row>
    <row r="202" spans="1:19" x14ac:dyDescent="0.35">
      <c r="A202" s="1" t="s">
        <v>162</v>
      </c>
      <c r="B202" s="1">
        <v>2019</v>
      </c>
      <c r="C202" s="22">
        <v>43484</v>
      </c>
      <c r="D202" s="1" t="s">
        <v>72</v>
      </c>
      <c r="E202" s="3" t="s">
        <v>207</v>
      </c>
      <c r="F202" s="3">
        <v>1</v>
      </c>
      <c r="G202" s="3" t="s">
        <v>80</v>
      </c>
      <c r="H202" s="3" t="s">
        <v>65</v>
      </c>
      <c r="I202" s="3"/>
      <c r="J202" s="3">
        <v>1</v>
      </c>
      <c r="K202" s="3">
        <v>1</v>
      </c>
      <c r="L202" s="3">
        <v>11.202</v>
      </c>
      <c r="M202" s="90">
        <f t="shared" ref="M202:M233" si="1">3.6*200/L202</f>
        <v>64.274236743438678</v>
      </c>
      <c r="N202">
        <v>1</v>
      </c>
      <c r="O202">
        <v>11.276999999999999</v>
      </c>
      <c r="P202" s="105">
        <f t="shared" ref="P202:P217" si="2">3.6*200/O202</f>
        <v>63.846767757382288</v>
      </c>
      <c r="S202" s="90"/>
    </row>
    <row r="203" spans="1:19" x14ac:dyDescent="0.35">
      <c r="A203" s="1" t="s">
        <v>162</v>
      </c>
      <c r="B203" s="1">
        <v>2019</v>
      </c>
      <c r="C203" s="22">
        <v>43484</v>
      </c>
      <c r="D203" s="1" t="s">
        <v>72</v>
      </c>
      <c r="E203" s="3" t="s">
        <v>207</v>
      </c>
      <c r="F203" s="3">
        <v>1</v>
      </c>
      <c r="G203" s="3" t="s">
        <v>140</v>
      </c>
      <c r="H203" s="3" t="s">
        <v>165</v>
      </c>
      <c r="I203" s="3"/>
      <c r="J203" s="3">
        <v>7</v>
      </c>
      <c r="K203" s="3">
        <v>2</v>
      </c>
      <c r="L203" s="3">
        <v>11.568</v>
      </c>
      <c r="M203" s="90">
        <f t="shared" si="1"/>
        <v>62.240663900414937</v>
      </c>
      <c r="N203">
        <v>2</v>
      </c>
      <c r="O203">
        <v>11.843999999999999</v>
      </c>
      <c r="P203" s="105">
        <f t="shared" si="2"/>
        <v>60.790273556231007</v>
      </c>
      <c r="S203" s="90"/>
    </row>
    <row r="204" spans="1:19" x14ac:dyDescent="0.35">
      <c r="A204" s="1" t="s">
        <v>162</v>
      </c>
      <c r="B204" s="1">
        <v>2019</v>
      </c>
      <c r="C204" s="22">
        <v>43484</v>
      </c>
      <c r="D204" s="1" t="s">
        <v>72</v>
      </c>
      <c r="E204" s="3" t="s">
        <v>207</v>
      </c>
      <c r="F204" s="3">
        <v>2</v>
      </c>
      <c r="G204" s="3" t="s">
        <v>139</v>
      </c>
      <c r="H204" s="3" t="s">
        <v>36</v>
      </c>
      <c r="I204" s="3"/>
      <c r="J204" s="3">
        <v>3</v>
      </c>
      <c r="K204" s="3">
        <v>1</v>
      </c>
      <c r="L204" s="3">
        <v>11.36</v>
      </c>
      <c r="M204" s="90">
        <f t="shared" si="1"/>
        <v>63.380281690140848</v>
      </c>
      <c r="N204">
        <v>1</v>
      </c>
      <c r="O204">
        <v>11.657999999999999</v>
      </c>
      <c r="P204" s="105">
        <f t="shared" si="2"/>
        <v>61.760164693772516</v>
      </c>
      <c r="S204" s="90"/>
    </row>
    <row r="205" spans="1:19" x14ac:dyDescent="0.35">
      <c r="A205" s="1" t="s">
        <v>162</v>
      </c>
      <c r="B205" s="1">
        <v>2019</v>
      </c>
      <c r="C205" s="22">
        <v>43484</v>
      </c>
      <c r="D205" s="1" t="s">
        <v>72</v>
      </c>
      <c r="E205" s="3" t="s">
        <v>207</v>
      </c>
      <c r="F205" s="3">
        <v>2</v>
      </c>
      <c r="G205" s="3" t="s">
        <v>83</v>
      </c>
      <c r="H205" s="3" t="s">
        <v>67</v>
      </c>
      <c r="I205" s="3"/>
      <c r="J205" s="3">
        <v>6</v>
      </c>
      <c r="K205" s="3">
        <v>2</v>
      </c>
      <c r="L205" s="3">
        <v>11.471</v>
      </c>
      <c r="M205" s="90">
        <f t="shared" si="1"/>
        <v>62.766977595676053</v>
      </c>
      <c r="N205">
        <v>2</v>
      </c>
      <c r="O205">
        <v>11.728</v>
      </c>
      <c r="P205" s="105">
        <f t="shared" si="2"/>
        <v>61.391541609822646</v>
      </c>
      <c r="S205" s="90"/>
    </row>
    <row r="206" spans="1:19" x14ac:dyDescent="0.35">
      <c r="A206" s="1" t="s">
        <v>162</v>
      </c>
      <c r="B206" s="1">
        <v>2019</v>
      </c>
      <c r="C206" s="22">
        <v>43484</v>
      </c>
      <c r="D206" s="1" t="s">
        <v>72</v>
      </c>
      <c r="E206" s="3" t="s">
        <v>207</v>
      </c>
      <c r="F206" s="3">
        <v>3</v>
      </c>
      <c r="G206" s="3" t="s">
        <v>30</v>
      </c>
      <c r="H206" s="3" t="s">
        <v>31</v>
      </c>
      <c r="I206" s="3"/>
      <c r="J206" s="3">
        <v>2</v>
      </c>
      <c r="K206" s="3">
        <v>1</v>
      </c>
      <c r="L206" s="3">
        <v>11.205</v>
      </c>
      <c r="M206" s="90">
        <f t="shared" si="1"/>
        <v>64.257028112449802</v>
      </c>
      <c r="N206">
        <v>1</v>
      </c>
      <c r="O206">
        <v>11.483000000000001</v>
      </c>
      <c r="P206" s="105">
        <f t="shared" si="2"/>
        <v>62.701384655577804</v>
      </c>
      <c r="S206" s="90"/>
    </row>
    <row r="207" spans="1:19" x14ac:dyDescent="0.35">
      <c r="A207" s="1" t="s">
        <v>162</v>
      </c>
      <c r="B207" s="1">
        <v>2019</v>
      </c>
      <c r="C207" s="22">
        <v>43484</v>
      </c>
      <c r="D207" s="1" t="s">
        <v>72</v>
      </c>
      <c r="E207" s="3" t="s">
        <v>207</v>
      </c>
      <c r="F207" s="3">
        <v>3</v>
      </c>
      <c r="G207" s="3" t="s">
        <v>136</v>
      </c>
      <c r="H207" s="3" t="s">
        <v>25</v>
      </c>
      <c r="I207" s="3"/>
      <c r="J207" s="3">
        <v>8</v>
      </c>
      <c r="K207" s="3">
        <v>2</v>
      </c>
      <c r="L207" s="3">
        <v>11.279</v>
      </c>
      <c r="M207" s="90">
        <f t="shared" si="1"/>
        <v>63.835446404823124</v>
      </c>
      <c r="N207">
        <v>2</v>
      </c>
      <c r="O207">
        <v>11.531000000000001</v>
      </c>
      <c r="P207" s="105">
        <f t="shared" si="2"/>
        <v>62.440378111178561</v>
      </c>
      <c r="S207" s="90"/>
    </row>
    <row r="208" spans="1:19" x14ac:dyDescent="0.35">
      <c r="A208" s="1" t="s">
        <v>162</v>
      </c>
      <c r="B208" s="1">
        <v>2019</v>
      </c>
      <c r="C208" s="22">
        <v>43484</v>
      </c>
      <c r="D208" s="1" t="s">
        <v>72</v>
      </c>
      <c r="E208" s="3" t="s">
        <v>207</v>
      </c>
      <c r="F208" s="3">
        <v>4</v>
      </c>
      <c r="G208" s="3" t="s">
        <v>138</v>
      </c>
      <c r="H208" s="3" t="s">
        <v>29</v>
      </c>
      <c r="I208" s="3"/>
      <c r="J208" s="3">
        <v>4</v>
      </c>
      <c r="K208" s="3">
        <v>1</v>
      </c>
      <c r="L208" s="3">
        <v>11.481999999999999</v>
      </c>
      <c r="M208" s="90">
        <f t="shared" si="1"/>
        <v>62.706845497300122</v>
      </c>
      <c r="N208">
        <v>1</v>
      </c>
      <c r="O208">
        <v>11.411</v>
      </c>
      <c r="P208" s="105">
        <f t="shared" si="2"/>
        <v>63.097011655420211</v>
      </c>
      <c r="S208" s="90"/>
    </row>
    <row r="209" spans="1:19" x14ac:dyDescent="0.35">
      <c r="A209" s="1" t="s">
        <v>162</v>
      </c>
      <c r="B209" s="1">
        <v>2019</v>
      </c>
      <c r="C209" s="22">
        <v>43484</v>
      </c>
      <c r="D209" s="1" t="s">
        <v>72</v>
      </c>
      <c r="E209" s="3" t="s">
        <v>207</v>
      </c>
      <c r="F209" s="3">
        <v>4</v>
      </c>
      <c r="G209" s="3" t="s">
        <v>16</v>
      </c>
      <c r="H209" s="3" t="s">
        <v>17</v>
      </c>
      <c r="I209" s="3"/>
      <c r="J209" s="3">
        <v>5</v>
      </c>
      <c r="K209" s="3">
        <v>2</v>
      </c>
      <c r="L209" s="3">
        <v>11.526999999999999</v>
      </c>
      <c r="M209" s="90">
        <f t="shared" si="1"/>
        <v>62.462045631994449</v>
      </c>
      <c r="N209">
        <v>2</v>
      </c>
      <c r="O209">
        <v>11.618</v>
      </c>
      <c r="P209" s="105">
        <f t="shared" si="2"/>
        <v>61.97280082630401</v>
      </c>
      <c r="S209" s="90"/>
    </row>
    <row r="210" spans="1:19" x14ac:dyDescent="0.35">
      <c r="A210" s="1" t="s">
        <v>162</v>
      </c>
      <c r="B210" s="1">
        <v>2019</v>
      </c>
      <c r="C210" s="22">
        <v>43484</v>
      </c>
      <c r="D210" s="1" t="s">
        <v>72</v>
      </c>
      <c r="E210" s="3" t="s">
        <v>208</v>
      </c>
      <c r="F210" s="3">
        <v>1</v>
      </c>
      <c r="G210" s="3" t="s">
        <v>80</v>
      </c>
      <c r="H210" s="3" t="s">
        <v>65</v>
      </c>
      <c r="I210" s="3"/>
      <c r="J210" s="3">
        <v>1</v>
      </c>
      <c r="K210" s="3">
        <v>1</v>
      </c>
      <c r="L210" s="3">
        <v>11.05</v>
      </c>
      <c r="M210" s="90">
        <f t="shared" si="1"/>
        <v>65.158371040723978</v>
      </c>
      <c r="N210">
        <v>1</v>
      </c>
      <c r="O210">
        <v>11.063000000000001</v>
      </c>
      <c r="P210" s="105">
        <f t="shared" si="2"/>
        <v>65.081804212238993</v>
      </c>
      <c r="S210" s="90"/>
    </row>
    <row r="211" spans="1:19" x14ac:dyDescent="0.35">
      <c r="A211" s="1" t="s">
        <v>162</v>
      </c>
      <c r="B211" s="1">
        <v>2019</v>
      </c>
      <c r="C211" s="22">
        <v>43484</v>
      </c>
      <c r="D211" s="1" t="s">
        <v>72</v>
      </c>
      <c r="E211" s="3" t="s">
        <v>208</v>
      </c>
      <c r="F211" s="3">
        <v>1</v>
      </c>
      <c r="G211" s="3" t="s">
        <v>138</v>
      </c>
      <c r="H211" s="3" t="s">
        <v>29</v>
      </c>
      <c r="I211" s="3"/>
      <c r="J211" s="3">
        <v>4</v>
      </c>
      <c r="K211" s="3">
        <v>2</v>
      </c>
      <c r="L211" s="3">
        <v>11.277000000000001</v>
      </c>
      <c r="M211" s="90">
        <f t="shared" si="1"/>
        <v>63.846767757382274</v>
      </c>
      <c r="N211">
        <v>2</v>
      </c>
      <c r="O211">
        <v>11.278</v>
      </c>
      <c r="P211" s="105">
        <f t="shared" si="2"/>
        <v>63.841106579180703</v>
      </c>
      <c r="S211" s="90"/>
    </row>
    <row r="212" spans="1:19" x14ac:dyDescent="0.35">
      <c r="A212" s="1" t="s">
        <v>162</v>
      </c>
      <c r="B212" s="1">
        <v>2019</v>
      </c>
      <c r="C212" s="22">
        <v>43484</v>
      </c>
      <c r="D212" s="1" t="s">
        <v>72</v>
      </c>
      <c r="E212" s="3" t="s">
        <v>208</v>
      </c>
      <c r="F212" s="3">
        <v>2</v>
      </c>
      <c r="G212" s="3" t="s">
        <v>30</v>
      </c>
      <c r="H212" s="3" t="s">
        <v>31</v>
      </c>
      <c r="I212" s="3"/>
      <c r="J212" s="3">
        <v>2</v>
      </c>
      <c r="K212" s="3">
        <v>1</v>
      </c>
      <c r="L212" s="3">
        <v>11.241</v>
      </c>
      <c r="M212" s="90">
        <f t="shared" si="1"/>
        <v>64.051240992794234</v>
      </c>
      <c r="N212">
        <v>1</v>
      </c>
      <c r="O212">
        <v>11.343</v>
      </c>
      <c r="P212" s="105">
        <f t="shared" si="2"/>
        <v>63.475271092303622</v>
      </c>
      <c r="S212" s="90"/>
    </row>
    <row r="213" spans="1:19" x14ac:dyDescent="0.35">
      <c r="A213" s="1" t="s">
        <v>162</v>
      </c>
      <c r="B213" s="1">
        <v>2019</v>
      </c>
      <c r="C213" s="22">
        <v>43484</v>
      </c>
      <c r="D213" s="1" t="s">
        <v>72</v>
      </c>
      <c r="E213" s="3" t="s">
        <v>208</v>
      </c>
      <c r="F213" s="3">
        <v>2</v>
      </c>
      <c r="G213" s="3" t="s">
        <v>139</v>
      </c>
      <c r="H213" s="3" t="s">
        <v>36</v>
      </c>
      <c r="I213" s="3"/>
      <c r="J213" s="3">
        <v>3</v>
      </c>
      <c r="K213" s="3">
        <v>2</v>
      </c>
      <c r="L213" s="3">
        <v>11.326000000000001</v>
      </c>
      <c r="M213" s="90">
        <f t="shared" si="1"/>
        <v>63.570545647183472</v>
      </c>
      <c r="N213">
        <v>2</v>
      </c>
      <c r="O213">
        <v>11.404999999999999</v>
      </c>
      <c r="P213" s="105">
        <f t="shared" si="2"/>
        <v>63.130206049978085</v>
      </c>
      <c r="S213" s="90"/>
    </row>
    <row r="214" spans="1:19" x14ac:dyDescent="0.35">
      <c r="A214" s="1" t="s">
        <v>162</v>
      </c>
      <c r="B214" s="1">
        <v>2019</v>
      </c>
      <c r="C214" s="22">
        <v>43484</v>
      </c>
      <c r="D214" s="1" t="s">
        <v>72</v>
      </c>
      <c r="E214" s="3" t="s">
        <v>209</v>
      </c>
      <c r="F214" s="3" t="s">
        <v>210</v>
      </c>
      <c r="G214" s="3" t="s">
        <v>80</v>
      </c>
      <c r="H214" s="3" t="s">
        <v>65</v>
      </c>
      <c r="I214" s="3"/>
      <c r="J214" s="3">
        <v>1</v>
      </c>
      <c r="K214" s="3">
        <v>1</v>
      </c>
      <c r="L214" s="3">
        <v>11.208</v>
      </c>
      <c r="M214" s="90">
        <f t="shared" si="1"/>
        <v>64.239828693790145</v>
      </c>
      <c r="N214">
        <v>1</v>
      </c>
      <c r="O214">
        <v>11.141999999999999</v>
      </c>
      <c r="P214" s="105">
        <f t="shared" si="2"/>
        <v>64.620355411954762</v>
      </c>
      <c r="S214" s="90"/>
    </row>
    <row r="215" spans="1:19" x14ac:dyDescent="0.35">
      <c r="A215" s="1" t="s">
        <v>162</v>
      </c>
      <c r="B215" s="1">
        <v>2019</v>
      </c>
      <c r="C215" s="22">
        <v>43484</v>
      </c>
      <c r="D215" s="1" t="s">
        <v>72</v>
      </c>
      <c r="E215" s="3" t="s">
        <v>209</v>
      </c>
      <c r="F215" s="3" t="s">
        <v>210</v>
      </c>
      <c r="G215" s="3" t="s">
        <v>30</v>
      </c>
      <c r="H215" s="3" t="s">
        <v>31</v>
      </c>
      <c r="I215" s="3"/>
      <c r="J215" s="3">
        <v>2</v>
      </c>
      <c r="K215" s="3">
        <v>2</v>
      </c>
      <c r="L215" s="3">
        <v>11.434000000000001</v>
      </c>
      <c r="M215" s="90">
        <f t="shared" si="1"/>
        <v>62.970089207626373</v>
      </c>
      <c r="N215">
        <v>2</v>
      </c>
      <c r="O215">
        <v>11.292999999999999</v>
      </c>
      <c r="P215" s="105">
        <f t="shared" si="2"/>
        <v>63.756309218099709</v>
      </c>
      <c r="S215" s="90"/>
    </row>
    <row r="216" spans="1:19" x14ac:dyDescent="0.35">
      <c r="A216" s="1" t="s">
        <v>162</v>
      </c>
      <c r="B216" s="1">
        <v>2019</v>
      </c>
      <c r="C216" s="22">
        <v>43484</v>
      </c>
      <c r="D216" s="1" t="s">
        <v>72</v>
      </c>
      <c r="E216" s="3" t="s">
        <v>209</v>
      </c>
      <c r="F216" s="3" t="s">
        <v>211</v>
      </c>
      <c r="G216" s="3" t="s">
        <v>139</v>
      </c>
      <c r="H216" s="3" t="s">
        <v>36</v>
      </c>
      <c r="I216" s="3"/>
      <c r="J216" s="3">
        <v>3</v>
      </c>
      <c r="K216" s="3">
        <v>2</v>
      </c>
      <c r="L216" s="3">
        <v>11.496</v>
      </c>
      <c r="M216" s="90">
        <f t="shared" si="1"/>
        <v>62.630480167014611</v>
      </c>
      <c r="N216">
        <v>1</v>
      </c>
      <c r="O216">
        <v>11.576000000000001</v>
      </c>
      <c r="P216" s="105">
        <f t="shared" si="2"/>
        <v>62.197650310988251</v>
      </c>
      <c r="Q216">
        <v>1</v>
      </c>
      <c r="R216">
        <v>11.497999999999999</v>
      </c>
      <c r="S216" s="90">
        <f>3.6*200/R216</f>
        <v>62.619586014959125</v>
      </c>
    </row>
    <row r="217" spans="1:19" x14ac:dyDescent="0.35">
      <c r="A217" s="1" t="s">
        <v>162</v>
      </c>
      <c r="B217" s="1">
        <v>2019</v>
      </c>
      <c r="C217" s="22">
        <v>43484</v>
      </c>
      <c r="D217" s="1" t="s">
        <v>72</v>
      </c>
      <c r="E217" s="3" t="s">
        <v>209</v>
      </c>
      <c r="F217" s="3" t="s">
        <v>211</v>
      </c>
      <c r="G217" s="3" t="s">
        <v>138</v>
      </c>
      <c r="H217" s="3" t="s">
        <v>29</v>
      </c>
      <c r="I217" s="3"/>
      <c r="J217" s="3">
        <v>4</v>
      </c>
      <c r="K217" s="3">
        <v>1</v>
      </c>
      <c r="L217" s="3">
        <v>11.474</v>
      </c>
      <c r="M217" s="90">
        <f t="shared" si="1"/>
        <v>62.750566498169775</v>
      </c>
      <c r="N217">
        <v>2</v>
      </c>
      <c r="O217">
        <v>11.622</v>
      </c>
      <c r="P217" s="105">
        <f t="shared" si="2"/>
        <v>61.951471347444503</v>
      </c>
      <c r="Q217">
        <v>2</v>
      </c>
      <c r="R217">
        <v>11.537999999999998</v>
      </c>
      <c r="S217" s="90">
        <f>3.6*200/R217</f>
        <v>62.402496099844001</v>
      </c>
    </row>
    <row r="218" spans="1:19" x14ac:dyDescent="0.35">
      <c r="A218" s="1" t="s">
        <v>130</v>
      </c>
      <c r="B218" s="1">
        <v>2019</v>
      </c>
      <c r="C218" s="2">
        <v>43491</v>
      </c>
      <c r="D218" s="1" t="s">
        <v>72</v>
      </c>
      <c r="E218" s="1" t="s">
        <v>205</v>
      </c>
      <c r="F218" s="3">
        <v>1</v>
      </c>
      <c r="G218" s="3" t="s">
        <v>111</v>
      </c>
      <c r="H218" s="3" t="s">
        <v>163</v>
      </c>
      <c r="I218" s="3"/>
      <c r="J218" s="3"/>
      <c r="K218" s="3">
        <v>1</v>
      </c>
      <c r="L218" s="3">
        <v>11.494</v>
      </c>
      <c r="M218" s="90">
        <f t="shared" si="1"/>
        <v>62.641378110318428</v>
      </c>
      <c r="S218" s="30"/>
    </row>
    <row r="219" spans="1:19" x14ac:dyDescent="0.35">
      <c r="A219" s="1" t="s">
        <v>130</v>
      </c>
      <c r="B219" s="1">
        <v>2019</v>
      </c>
      <c r="C219" s="2">
        <v>43491</v>
      </c>
      <c r="D219" s="1" t="s">
        <v>72</v>
      </c>
      <c r="E219" s="1" t="s">
        <v>205</v>
      </c>
      <c r="F219" s="3">
        <v>1</v>
      </c>
      <c r="G219" s="3" t="s">
        <v>60</v>
      </c>
      <c r="H219" s="3" t="s">
        <v>61</v>
      </c>
      <c r="I219" s="3"/>
      <c r="J219" s="3"/>
      <c r="K219" s="3">
        <v>2</v>
      </c>
      <c r="L219" s="3">
        <v>11.664999999999999</v>
      </c>
      <c r="M219" s="90">
        <f t="shared" si="1"/>
        <v>61.7231033004715</v>
      </c>
      <c r="S219" s="30"/>
    </row>
    <row r="220" spans="1:19" x14ac:dyDescent="0.35">
      <c r="A220" s="1" t="s">
        <v>130</v>
      </c>
      <c r="B220" s="1">
        <v>2019</v>
      </c>
      <c r="C220" s="2">
        <v>43491</v>
      </c>
      <c r="D220" s="1" t="s">
        <v>72</v>
      </c>
      <c r="E220" s="1" t="s">
        <v>205</v>
      </c>
      <c r="F220" s="3">
        <v>2</v>
      </c>
      <c r="G220" s="3" t="s">
        <v>178</v>
      </c>
      <c r="H220" s="3" t="s">
        <v>159</v>
      </c>
      <c r="I220" s="3"/>
      <c r="J220" s="3"/>
      <c r="K220" s="3">
        <v>1</v>
      </c>
      <c r="L220" s="3">
        <v>11.749000000000001</v>
      </c>
      <c r="M220" s="90">
        <f t="shared" si="1"/>
        <v>61.281811217975992</v>
      </c>
      <c r="S220" s="30"/>
    </row>
    <row r="221" spans="1:19" x14ac:dyDescent="0.35">
      <c r="A221" s="1" t="s">
        <v>130</v>
      </c>
      <c r="B221" s="1">
        <v>2019</v>
      </c>
      <c r="C221" s="2">
        <v>43491</v>
      </c>
      <c r="D221" s="1" t="s">
        <v>72</v>
      </c>
      <c r="E221" s="1" t="s">
        <v>205</v>
      </c>
      <c r="F221" s="3">
        <v>2</v>
      </c>
      <c r="G221" s="3" t="s">
        <v>100</v>
      </c>
      <c r="H221" s="3" t="s">
        <v>47</v>
      </c>
      <c r="I221" s="3"/>
      <c r="J221" s="3"/>
      <c r="K221" s="3">
        <v>2</v>
      </c>
      <c r="L221" s="3">
        <v>12.466000000000001</v>
      </c>
      <c r="M221" s="90">
        <f t="shared" si="1"/>
        <v>57.757099310123529</v>
      </c>
      <c r="S221" s="30"/>
    </row>
    <row r="222" spans="1:19" x14ac:dyDescent="0.35">
      <c r="A222" s="1" t="s">
        <v>130</v>
      </c>
      <c r="B222" s="1">
        <v>2019</v>
      </c>
      <c r="C222" s="2">
        <v>43491</v>
      </c>
      <c r="D222" s="1" t="s">
        <v>72</v>
      </c>
      <c r="E222" s="1" t="s">
        <v>205</v>
      </c>
      <c r="F222" s="3">
        <v>3</v>
      </c>
      <c r="G222" s="3" t="s">
        <v>136</v>
      </c>
      <c r="H222" s="3" t="s">
        <v>25</v>
      </c>
      <c r="I222" s="3"/>
      <c r="J222" s="3"/>
      <c r="K222" s="3">
        <v>1</v>
      </c>
      <c r="L222" s="3">
        <v>11.672000000000001</v>
      </c>
      <c r="M222" s="90">
        <f t="shared" si="1"/>
        <v>61.686086360520903</v>
      </c>
      <c r="S222" s="30"/>
    </row>
    <row r="223" spans="1:19" x14ac:dyDescent="0.35">
      <c r="A223" s="1" t="s">
        <v>130</v>
      </c>
      <c r="B223" s="1">
        <v>2019</v>
      </c>
      <c r="C223" s="2">
        <v>43491</v>
      </c>
      <c r="D223" s="1" t="s">
        <v>72</v>
      </c>
      <c r="E223" s="1" t="s">
        <v>205</v>
      </c>
      <c r="F223" s="3">
        <v>3</v>
      </c>
      <c r="G223" s="3" t="s">
        <v>181</v>
      </c>
      <c r="H223" s="3" t="s">
        <v>182</v>
      </c>
      <c r="I223" s="3"/>
      <c r="J223" s="3"/>
      <c r="K223" s="3">
        <v>2</v>
      </c>
      <c r="L223" s="3">
        <v>11.692</v>
      </c>
      <c r="M223" s="90">
        <f t="shared" si="1"/>
        <v>61.580567909681832</v>
      </c>
      <c r="S223" s="30"/>
    </row>
    <row r="224" spans="1:19" x14ac:dyDescent="0.35">
      <c r="A224" s="1" t="s">
        <v>130</v>
      </c>
      <c r="B224" s="1">
        <v>2019</v>
      </c>
      <c r="C224" s="2">
        <v>43491</v>
      </c>
      <c r="D224" s="1" t="s">
        <v>72</v>
      </c>
      <c r="E224" s="1" t="s">
        <v>205</v>
      </c>
      <c r="F224" s="3">
        <v>4</v>
      </c>
      <c r="G224" s="3" t="s">
        <v>164</v>
      </c>
      <c r="H224" s="3" t="s">
        <v>36</v>
      </c>
      <c r="I224" s="3"/>
      <c r="J224" s="3"/>
      <c r="K224" s="3">
        <v>1</v>
      </c>
      <c r="L224" s="3">
        <v>11.919</v>
      </c>
      <c r="M224" s="90">
        <f t="shared" si="1"/>
        <v>60.407752328215452</v>
      </c>
      <c r="S224" s="30"/>
    </row>
    <row r="225" spans="1:19" x14ac:dyDescent="0.35">
      <c r="A225" s="1" t="s">
        <v>130</v>
      </c>
      <c r="B225" s="1">
        <v>2019</v>
      </c>
      <c r="C225" s="2">
        <v>43491</v>
      </c>
      <c r="D225" s="1" t="s">
        <v>72</v>
      </c>
      <c r="E225" s="1" t="s">
        <v>205</v>
      </c>
      <c r="F225" s="3">
        <v>4</v>
      </c>
      <c r="G225" s="3" t="s">
        <v>180</v>
      </c>
      <c r="H225" s="3" t="s">
        <v>27</v>
      </c>
      <c r="I225" s="3"/>
      <c r="J225" s="3"/>
      <c r="K225" s="3">
        <v>2</v>
      </c>
      <c r="L225" s="3">
        <v>12.32</v>
      </c>
      <c r="M225" s="90">
        <f t="shared" si="1"/>
        <v>58.441558441558442</v>
      </c>
      <c r="S225" s="30"/>
    </row>
    <row r="226" spans="1:19" x14ac:dyDescent="0.35">
      <c r="A226" s="1" t="s">
        <v>130</v>
      </c>
      <c r="B226" s="1">
        <v>2019</v>
      </c>
      <c r="C226" s="2">
        <v>43491</v>
      </c>
      <c r="D226" s="1" t="s">
        <v>72</v>
      </c>
      <c r="E226" s="1" t="s">
        <v>205</v>
      </c>
      <c r="F226" s="3">
        <v>5</v>
      </c>
      <c r="G226" s="3" t="s">
        <v>132</v>
      </c>
      <c r="H226" s="3" t="s">
        <v>179</v>
      </c>
      <c r="I226" s="3"/>
      <c r="J226" s="3"/>
      <c r="K226" s="3">
        <v>1</v>
      </c>
      <c r="L226" s="3">
        <v>11.387</v>
      </c>
      <c r="M226" s="90">
        <f t="shared" si="1"/>
        <v>63.229999121805562</v>
      </c>
      <c r="S226" s="30"/>
    </row>
    <row r="227" spans="1:19" x14ac:dyDescent="0.35">
      <c r="A227" s="1" t="s">
        <v>130</v>
      </c>
      <c r="B227" s="1">
        <v>2019</v>
      </c>
      <c r="C227" s="2">
        <v>43491</v>
      </c>
      <c r="D227" s="1" t="s">
        <v>72</v>
      </c>
      <c r="E227" s="1" t="s">
        <v>205</v>
      </c>
      <c r="F227" s="3">
        <v>5</v>
      </c>
      <c r="G227" s="3" t="s">
        <v>39</v>
      </c>
      <c r="H227" s="3" t="s">
        <v>40</v>
      </c>
      <c r="I227" s="3"/>
      <c r="J227" s="3"/>
      <c r="K227" s="3">
        <v>2</v>
      </c>
      <c r="L227" s="3">
        <v>11.433</v>
      </c>
      <c r="M227" s="90">
        <f t="shared" si="1"/>
        <v>62.97559695617948</v>
      </c>
      <c r="S227" s="30"/>
    </row>
    <row r="228" spans="1:19" x14ac:dyDescent="0.35">
      <c r="A228" s="1" t="s">
        <v>130</v>
      </c>
      <c r="B228" s="1">
        <v>2019</v>
      </c>
      <c r="C228" s="2">
        <v>43491</v>
      </c>
      <c r="D228" s="1" t="s">
        <v>72</v>
      </c>
      <c r="E228" s="1" t="s">
        <v>205</v>
      </c>
      <c r="F228" s="3">
        <v>6</v>
      </c>
      <c r="G228" s="3" t="s">
        <v>33</v>
      </c>
      <c r="H228" s="3" t="s">
        <v>27</v>
      </c>
      <c r="I228" s="3"/>
      <c r="J228" s="3"/>
      <c r="K228" s="3">
        <v>1</v>
      </c>
      <c r="L228" s="3">
        <v>12.03</v>
      </c>
      <c r="M228" s="90">
        <f t="shared" si="1"/>
        <v>59.850374064837908</v>
      </c>
      <c r="S228" s="30"/>
    </row>
    <row r="229" spans="1:19" x14ac:dyDescent="0.35">
      <c r="A229" s="1" t="s">
        <v>130</v>
      </c>
      <c r="B229" s="1">
        <v>2019</v>
      </c>
      <c r="C229" s="2">
        <v>43491</v>
      </c>
      <c r="D229" s="1" t="s">
        <v>72</v>
      </c>
      <c r="E229" s="1" t="s">
        <v>205</v>
      </c>
      <c r="F229" s="3">
        <v>6</v>
      </c>
      <c r="G229" s="3" t="s">
        <v>50</v>
      </c>
      <c r="H229" s="3" t="s">
        <v>51</v>
      </c>
      <c r="I229" s="3"/>
      <c r="J229" s="3"/>
      <c r="K229" s="3">
        <v>2</v>
      </c>
      <c r="L229" s="3">
        <v>12.039</v>
      </c>
      <c r="M229" s="90">
        <f t="shared" si="1"/>
        <v>59.805631696984804</v>
      </c>
      <c r="S229" s="30"/>
    </row>
    <row r="230" spans="1:19" x14ac:dyDescent="0.35">
      <c r="A230" s="1" t="s">
        <v>130</v>
      </c>
      <c r="B230" s="1">
        <v>2019</v>
      </c>
      <c r="C230" s="2">
        <v>43491</v>
      </c>
      <c r="D230" s="1" t="s">
        <v>72</v>
      </c>
      <c r="E230" s="1" t="s">
        <v>205</v>
      </c>
      <c r="F230" s="3">
        <v>7</v>
      </c>
      <c r="G230" s="3" t="s">
        <v>83</v>
      </c>
      <c r="H230" s="3" t="s">
        <v>67</v>
      </c>
      <c r="I230" s="3"/>
      <c r="J230" s="3"/>
      <c r="K230" s="3">
        <v>1</v>
      </c>
      <c r="L230" s="3">
        <v>11.769</v>
      </c>
      <c r="M230" s="90">
        <f t="shared" si="1"/>
        <v>61.177670150395102</v>
      </c>
      <c r="S230" s="30"/>
    </row>
    <row r="231" spans="1:19" x14ac:dyDescent="0.35">
      <c r="A231" s="1" t="s">
        <v>130</v>
      </c>
      <c r="B231" s="1">
        <v>2019</v>
      </c>
      <c r="C231" s="2">
        <v>43491</v>
      </c>
      <c r="D231" s="1" t="s">
        <v>72</v>
      </c>
      <c r="E231" s="1" t="s">
        <v>205</v>
      </c>
      <c r="F231" s="3">
        <v>7</v>
      </c>
      <c r="G231" s="3" t="s">
        <v>150</v>
      </c>
      <c r="H231" s="3" t="s">
        <v>31</v>
      </c>
      <c r="I231" s="3"/>
      <c r="J231" s="3"/>
      <c r="K231" s="3">
        <v>2</v>
      </c>
      <c r="L231" s="3">
        <v>11.81</v>
      </c>
      <c r="M231" s="90">
        <f t="shared" si="1"/>
        <v>60.96528365791702</v>
      </c>
      <c r="S231" s="30"/>
    </row>
    <row r="232" spans="1:19" x14ac:dyDescent="0.35">
      <c r="A232" s="1" t="s">
        <v>130</v>
      </c>
      <c r="B232" s="1">
        <v>2019</v>
      </c>
      <c r="C232" s="2">
        <v>43491</v>
      </c>
      <c r="D232" s="1" t="s">
        <v>72</v>
      </c>
      <c r="E232" s="1" t="s">
        <v>205</v>
      </c>
      <c r="F232" s="3">
        <v>8</v>
      </c>
      <c r="G232" s="3" t="s">
        <v>122</v>
      </c>
      <c r="H232" s="3" t="s">
        <v>123</v>
      </c>
      <c r="I232" s="3"/>
      <c r="J232" s="3"/>
      <c r="K232" s="3">
        <v>1</v>
      </c>
      <c r="L232" s="3">
        <v>12.012</v>
      </c>
      <c r="M232" s="90">
        <f t="shared" si="1"/>
        <v>59.940059940059939</v>
      </c>
      <c r="S232" s="30"/>
    </row>
    <row r="233" spans="1:19" x14ac:dyDescent="0.35">
      <c r="A233" s="1" t="s">
        <v>130</v>
      </c>
      <c r="B233" s="1">
        <v>2019</v>
      </c>
      <c r="C233" s="2">
        <v>43491</v>
      </c>
      <c r="D233" s="1" t="s">
        <v>72</v>
      </c>
      <c r="E233" s="1" t="s">
        <v>205</v>
      </c>
      <c r="F233" s="3">
        <v>8</v>
      </c>
      <c r="G233" s="3" t="s">
        <v>140</v>
      </c>
      <c r="H233" s="3" t="s">
        <v>29</v>
      </c>
      <c r="I233" s="3"/>
      <c r="J233" s="3"/>
      <c r="K233" s="3">
        <v>2</v>
      </c>
      <c r="L233" s="3">
        <v>12.095000000000001</v>
      </c>
      <c r="M233" s="90">
        <f t="shared" si="1"/>
        <v>59.528730880529139</v>
      </c>
      <c r="S233" s="30"/>
    </row>
    <row r="234" spans="1:19" x14ac:dyDescent="0.35">
      <c r="A234" s="1" t="s">
        <v>130</v>
      </c>
      <c r="B234" s="1">
        <v>2019</v>
      </c>
      <c r="C234" s="2">
        <v>43491</v>
      </c>
      <c r="D234" s="1" t="s">
        <v>72</v>
      </c>
      <c r="E234" s="1" t="s">
        <v>205</v>
      </c>
      <c r="F234" s="3">
        <v>9</v>
      </c>
      <c r="G234" s="3" t="s">
        <v>147</v>
      </c>
      <c r="H234" s="3" t="s">
        <v>148</v>
      </c>
      <c r="I234" s="3"/>
      <c r="J234" s="3"/>
      <c r="K234" s="3">
        <v>1</v>
      </c>
      <c r="L234" s="3">
        <v>11.487</v>
      </c>
      <c r="M234" s="90">
        <f t="shared" ref="M234:M246" si="3">3.6*200/L234</f>
        <v>62.679550796552626</v>
      </c>
      <c r="S234" s="30"/>
    </row>
    <row r="235" spans="1:19" x14ac:dyDescent="0.35">
      <c r="A235" s="1" t="s">
        <v>130</v>
      </c>
      <c r="B235" s="1">
        <v>2019</v>
      </c>
      <c r="C235" s="2">
        <v>43491</v>
      </c>
      <c r="D235" s="1" t="s">
        <v>72</v>
      </c>
      <c r="E235" s="1" t="s">
        <v>205</v>
      </c>
      <c r="F235" s="3">
        <v>9</v>
      </c>
      <c r="G235" s="3" t="s">
        <v>52</v>
      </c>
      <c r="H235" s="3" t="s">
        <v>53</v>
      </c>
      <c r="I235" s="3"/>
      <c r="J235" s="3"/>
      <c r="K235" s="3">
        <v>2</v>
      </c>
      <c r="L235" s="3">
        <v>12.105</v>
      </c>
      <c r="M235" s="90">
        <f t="shared" si="3"/>
        <v>59.479553903345725</v>
      </c>
      <c r="S235" s="30"/>
    </row>
    <row r="236" spans="1:19" x14ac:dyDescent="0.35">
      <c r="A236" s="1" t="s">
        <v>130</v>
      </c>
      <c r="B236" s="1">
        <v>2019</v>
      </c>
      <c r="C236" s="2">
        <v>43491</v>
      </c>
      <c r="D236" s="1" t="s">
        <v>72</v>
      </c>
      <c r="E236" s="1" t="s">
        <v>205</v>
      </c>
      <c r="F236" s="3">
        <v>10</v>
      </c>
      <c r="G236" s="3" t="s">
        <v>142</v>
      </c>
      <c r="H236" s="3" t="s">
        <v>61</v>
      </c>
      <c r="I236" s="3"/>
      <c r="J236" s="3"/>
      <c r="K236" s="3">
        <v>1</v>
      </c>
      <c r="L236" s="3">
        <v>11.638999999999999</v>
      </c>
      <c r="M236" s="90">
        <f t="shared" si="3"/>
        <v>61.860984620671886</v>
      </c>
      <c r="S236" s="30"/>
    </row>
    <row r="237" spans="1:19" x14ac:dyDescent="0.35">
      <c r="A237" s="1" t="s">
        <v>130</v>
      </c>
      <c r="B237" s="1">
        <v>2019</v>
      </c>
      <c r="C237" s="2">
        <v>43491</v>
      </c>
      <c r="D237" s="1" t="s">
        <v>72</v>
      </c>
      <c r="E237" s="1" t="s">
        <v>205</v>
      </c>
      <c r="F237" s="3">
        <v>10</v>
      </c>
      <c r="G237" s="3" t="s">
        <v>124</v>
      </c>
      <c r="H237" s="3" t="s">
        <v>123</v>
      </c>
      <c r="I237" s="3"/>
      <c r="J237" s="3"/>
      <c r="K237" s="3">
        <v>2</v>
      </c>
      <c r="L237" s="3">
        <v>11.68</v>
      </c>
      <c r="M237" s="90">
        <f t="shared" si="3"/>
        <v>61.643835616438359</v>
      </c>
      <c r="S237" s="30"/>
    </row>
    <row r="238" spans="1:19" x14ac:dyDescent="0.35">
      <c r="A238" s="1" t="s">
        <v>130</v>
      </c>
      <c r="B238" s="1">
        <v>2019</v>
      </c>
      <c r="C238" s="2">
        <v>43491</v>
      </c>
      <c r="D238" s="1" t="s">
        <v>72</v>
      </c>
      <c r="E238" s="1" t="s">
        <v>205</v>
      </c>
      <c r="F238" s="3">
        <v>11</v>
      </c>
      <c r="G238" s="3" t="s">
        <v>101</v>
      </c>
      <c r="H238" s="3" t="s">
        <v>47</v>
      </c>
      <c r="I238" s="3"/>
      <c r="J238" s="3"/>
      <c r="K238" s="3">
        <v>1</v>
      </c>
      <c r="L238" s="3">
        <v>11.791</v>
      </c>
      <c r="M238" s="90">
        <f t="shared" si="3"/>
        <v>61.063523026036805</v>
      </c>
      <c r="S238" s="30"/>
    </row>
    <row r="239" spans="1:19" x14ac:dyDescent="0.35">
      <c r="A239" s="1" t="s">
        <v>130</v>
      </c>
      <c r="B239" s="1">
        <v>2019</v>
      </c>
      <c r="C239" s="2">
        <v>43491</v>
      </c>
      <c r="D239" s="1" t="s">
        <v>72</v>
      </c>
      <c r="E239" s="1" t="s">
        <v>205</v>
      </c>
      <c r="F239" s="3">
        <v>11</v>
      </c>
      <c r="G239" s="3" t="s">
        <v>149</v>
      </c>
      <c r="H239" s="3" t="s">
        <v>56</v>
      </c>
      <c r="I239" s="3"/>
      <c r="J239" s="3"/>
      <c r="K239" s="3">
        <v>2</v>
      </c>
      <c r="L239" s="3">
        <v>11.943</v>
      </c>
      <c r="M239" s="90">
        <f t="shared" si="3"/>
        <v>60.286360211002261</v>
      </c>
      <c r="S239" s="30"/>
    </row>
    <row r="240" spans="1:19" x14ac:dyDescent="0.35">
      <c r="A240" s="1" t="s">
        <v>130</v>
      </c>
      <c r="B240" s="1">
        <v>2019</v>
      </c>
      <c r="C240" s="2">
        <v>43491</v>
      </c>
      <c r="D240" s="1" t="s">
        <v>72</v>
      </c>
      <c r="E240" s="1" t="s">
        <v>205</v>
      </c>
      <c r="F240" s="3">
        <v>12</v>
      </c>
      <c r="G240" s="3" t="s">
        <v>97</v>
      </c>
      <c r="H240" s="3" t="s">
        <v>153</v>
      </c>
      <c r="I240" s="3"/>
      <c r="J240" s="3"/>
      <c r="K240" s="3">
        <v>1</v>
      </c>
      <c r="L240" s="3">
        <v>11.776999999999999</v>
      </c>
      <c r="M240" s="90">
        <f t="shared" si="3"/>
        <v>61.136112762163542</v>
      </c>
      <c r="S240" s="30"/>
    </row>
    <row r="241" spans="1:19" x14ac:dyDescent="0.35">
      <c r="A241" s="1" t="s">
        <v>130</v>
      </c>
      <c r="B241" s="1">
        <v>2019</v>
      </c>
      <c r="C241" s="2">
        <v>43491</v>
      </c>
      <c r="D241" s="1" t="s">
        <v>72</v>
      </c>
      <c r="E241" s="1" t="s">
        <v>205</v>
      </c>
      <c r="F241" s="3">
        <v>12</v>
      </c>
      <c r="G241" s="3" t="s">
        <v>99</v>
      </c>
      <c r="H241" s="3" t="s">
        <v>67</v>
      </c>
      <c r="I241" s="3"/>
      <c r="J241" s="3"/>
      <c r="K241" s="3">
        <v>2</v>
      </c>
      <c r="L241" s="3">
        <v>11.838999999999999</v>
      </c>
      <c r="M241" s="90">
        <f t="shared" si="3"/>
        <v>60.815947292845685</v>
      </c>
      <c r="S241" s="30"/>
    </row>
    <row r="242" spans="1:19" x14ac:dyDescent="0.35">
      <c r="A242" s="1" t="s">
        <v>130</v>
      </c>
      <c r="B242" s="1">
        <v>2019</v>
      </c>
      <c r="C242" s="2">
        <v>43491</v>
      </c>
      <c r="D242" s="1" t="s">
        <v>72</v>
      </c>
      <c r="E242" s="1" t="s">
        <v>206</v>
      </c>
      <c r="F242" s="3">
        <v>1</v>
      </c>
      <c r="G242" s="3" t="s">
        <v>80</v>
      </c>
      <c r="H242" s="3" t="s">
        <v>65</v>
      </c>
      <c r="I242" s="3"/>
      <c r="J242" s="3"/>
      <c r="K242" s="3">
        <v>1</v>
      </c>
      <c r="L242" s="3">
        <v>11.712</v>
      </c>
      <c r="M242" s="90">
        <f t="shared" si="3"/>
        <v>61.475409836065573</v>
      </c>
      <c r="S242" s="30"/>
    </row>
    <row r="243" spans="1:19" x14ac:dyDescent="0.35">
      <c r="A243" s="1" t="s">
        <v>130</v>
      </c>
      <c r="B243" s="1">
        <v>2019</v>
      </c>
      <c r="C243" s="2">
        <v>43491</v>
      </c>
      <c r="D243" s="1" t="s">
        <v>72</v>
      </c>
      <c r="E243" s="1" t="s">
        <v>206</v>
      </c>
      <c r="F243" s="3">
        <v>1</v>
      </c>
      <c r="G243" s="3" t="s">
        <v>97</v>
      </c>
      <c r="H243" s="3" t="s">
        <v>153</v>
      </c>
      <c r="I243" s="3"/>
      <c r="J243" s="3"/>
      <c r="K243" s="3">
        <v>2</v>
      </c>
      <c r="L243" s="3">
        <v>11.962999999999999</v>
      </c>
      <c r="M243" s="90">
        <f t="shared" si="3"/>
        <v>60.185572180891086</v>
      </c>
      <c r="S243" s="30"/>
    </row>
    <row r="244" spans="1:19" x14ac:dyDescent="0.35">
      <c r="A244" s="1" t="s">
        <v>130</v>
      </c>
      <c r="B244" s="1">
        <v>2019</v>
      </c>
      <c r="C244" s="2">
        <v>43491</v>
      </c>
      <c r="D244" s="1" t="s">
        <v>72</v>
      </c>
      <c r="E244" s="1" t="s">
        <v>206</v>
      </c>
      <c r="F244" s="3">
        <v>2</v>
      </c>
      <c r="G244" s="3" t="s">
        <v>30</v>
      </c>
      <c r="H244" s="3" t="s">
        <v>31</v>
      </c>
      <c r="I244" s="3"/>
      <c r="J244" s="3"/>
      <c r="K244" s="3">
        <v>1</v>
      </c>
      <c r="L244" s="3">
        <v>11.661</v>
      </c>
      <c r="M244" s="90">
        <f t="shared" si="3"/>
        <v>61.744275791098538</v>
      </c>
      <c r="S244" s="30"/>
    </row>
    <row r="245" spans="1:19" x14ac:dyDescent="0.35">
      <c r="A245" s="1" t="s">
        <v>130</v>
      </c>
      <c r="B245" s="1">
        <v>2019</v>
      </c>
      <c r="C245" s="2">
        <v>43491</v>
      </c>
      <c r="D245" s="1" t="s">
        <v>72</v>
      </c>
      <c r="E245" s="1" t="s">
        <v>206</v>
      </c>
      <c r="F245" s="3">
        <v>2</v>
      </c>
      <c r="G245" s="3" t="s">
        <v>101</v>
      </c>
      <c r="H245" s="3" t="s">
        <v>47</v>
      </c>
      <c r="I245" s="3"/>
      <c r="J245" s="3"/>
      <c r="K245" s="3">
        <v>2</v>
      </c>
      <c r="L245" s="3">
        <v>11.728</v>
      </c>
      <c r="M245" s="90">
        <f t="shared" si="3"/>
        <v>61.391541609822646</v>
      </c>
      <c r="S245" s="30"/>
    </row>
    <row r="246" spans="1:19" x14ac:dyDescent="0.35">
      <c r="A246" s="1" t="s">
        <v>130</v>
      </c>
      <c r="B246" s="1">
        <v>2019</v>
      </c>
      <c r="C246" s="2">
        <v>43491</v>
      </c>
      <c r="D246" s="1" t="s">
        <v>72</v>
      </c>
      <c r="E246" s="1" t="s">
        <v>206</v>
      </c>
      <c r="F246" s="3">
        <v>3</v>
      </c>
      <c r="G246" s="3" t="s">
        <v>142</v>
      </c>
      <c r="H246" s="3" t="s">
        <v>61</v>
      </c>
      <c r="I246" s="3"/>
      <c r="J246" s="3"/>
      <c r="K246" s="3">
        <v>1</v>
      </c>
      <c r="L246" s="3">
        <v>11.661</v>
      </c>
      <c r="M246" s="90">
        <f t="shared" si="3"/>
        <v>61.744275791098538</v>
      </c>
      <c r="S246" s="30"/>
    </row>
    <row r="247" spans="1:19" x14ac:dyDescent="0.35">
      <c r="A247" s="1" t="s">
        <v>130</v>
      </c>
      <c r="B247" s="1">
        <v>2019</v>
      </c>
      <c r="C247" s="2">
        <v>43491</v>
      </c>
      <c r="D247" s="1" t="s">
        <v>72</v>
      </c>
      <c r="E247" s="1" t="s">
        <v>206</v>
      </c>
      <c r="F247" s="3">
        <v>3</v>
      </c>
      <c r="G247" s="3" t="s">
        <v>137</v>
      </c>
      <c r="H247" s="3" t="s">
        <v>38</v>
      </c>
      <c r="I247" s="3"/>
      <c r="J247" s="3"/>
      <c r="K247" s="3">
        <v>2</v>
      </c>
      <c r="L247" s="3" t="s">
        <v>212</v>
      </c>
      <c r="M247" s="3"/>
      <c r="S247" s="30"/>
    </row>
    <row r="248" spans="1:19" x14ac:dyDescent="0.35">
      <c r="A248" s="1" t="s">
        <v>130</v>
      </c>
      <c r="B248" s="1">
        <v>2019</v>
      </c>
      <c r="C248" s="2">
        <v>43491</v>
      </c>
      <c r="D248" s="1" t="s">
        <v>72</v>
      </c>
      <c r="E248" s="1" t="s">
        <v>206</v>
      </c>
      <c r="F248" s="3">
        <v>4</v>
      </c>
      <c r="G248" s="3" t="s">
        <v>147</v>
      </c>
      <c r="H248" s="3" t="s">
        <v>148</v>
      </c>
      <c r="I248" s="3"/>
      <c r="J248" s="3"/>
      <c r="K248" s="3">
        <v>1</v>
      </c>
      <c r="L248" s="3">
        <v>11.339</v>
      </c>
      <c r="M248" s="90">
        <f t="shared" ref="M248:M279" si="4">3.6*200/L248</f>
        <v>63.497662933239262</v>
      </c>
      <c r="S248" s="30"/>
    </row>
    <row r="249" spans="1:19" x14ac:dyDescent="0.35">
      <c r="A249" s="1" t="s">
        <v>130</v>
      </c>
      <c r="B249" s="1">
        <v>2019</v>
      </c>
      <c r="C249" s="2">
        <v>43491</v>
      </c>
      <c r="D249" s="1" t="s">
        <v>72</v>
      </c>
      <c r="E249" s="1" t="s">
        <v>206</v>
      </c>
      <c r="F249" s="3">
        <v>4</v>
      </c>
      <c r="G249" s="3" t="s">
        <v>14</v>
      </c>
      <c r="H249" s="3" t="s">
        <v>15</v>
      </c>
      <c r="I249" s="3"/>
      <c r="J249" s="3"/>
      <c r="K249" s="3">
        <v>2</v>
      </c>
      <c r="L249" s="3">
        <v>11.412000000000001</v>
      </c>
      <c r="M249" s="90">
        <f t="shared" si="4"/>
        <v>63.09148264984227</v>
      </c>
      <c r="S249" s="30"/>
    </row>
    <row r="250" spans="1:19" x14ac:dyDescent="0.35">
      <c r="A250" s="1" t="s">
        <v>130</v>
      </c>
      <c r="B250" s="1">
        <v>2019</v>
      </c>
      <c r="C250" s="2">
        <v>43491</v>
      </c>
      <c r="D250" s="1" t="s">
        <v>72</v>
      </c>
      <c r="E250" s="1" t="s">
        <v>206</v>
      </c>
      <c r="F250" s="3">
        <v>5</v>
      </c>
      <c r="G250" s="3" t="s">
        <v>122</v>
      </c>
      <c r="H250" s="3" t="s">
        <v>123</v>
      </c>
      <c r="I250" s="3"/>
      <c r="J250" s="3"/>
      <c r="K250" s="3">
        <v>1</v>
      </c>
      <c r="L250" s="3">
        <v>11.765000000000001</v>
      </c>
      <c r="M250" s="90">
        <f t="shared" si="4"/>
        <v>61.198470038249042</v>
      </c>
      <c r="N250" s="3"/>
      <c r="O250" s="3"/>
      <c r="S250" s="30"/>
    </row>
    <row r="251" spans="1:19" x14ac:dyDescent="0.35">
      <c r="A251" s="1" t="s">
        <v>130</v>
      </c>
      <c r="B251" s="1">
        <v>2019</v>
      </c>
      <c r="C251" s="2">
        <v>43491</v>
      </c>
      <c r="D251" s="1" t="s">
        <v>72</v>
      </c>
      <c r="E251" s="1" t="s">
        <v>206</v>
      </c>
      <c r="F251" s="3">
        <v>5</v>
      </c>
      <c r="G251" s="3" t="s">
        <v>111</v>
      </c>
      <c r="H251" s="3" t="s">
        <v>163</v>
      </c>
      <c r="I251" s="3"/>
      <c r="J251" s="3"/>
      <c r="K251" s="3">
        <v>2</v>
      </c>
      <c r="L251" s="3">
        <v>12.287000000000001</v>
      </c>
      <c r="M251" s="90">
        <f t="shared" si="4"/>
        <v>58.598518759664685</v>
      </c>
      <c r="N251" s="3"/>
      <c r="O251" s="3"/>
      <c r="S251" s="30"/>
    </row>
    <row r="252" spans="1:19" x14ac:dyDescent="0.35">
      <c r="A252" s="1" t="s">
        <v>130</v>
      </c>
      <c r="B252" s="1">
        <v>2019</v>
      </c>
      <c r="C252" s="2">
        <v>43491</v>
      </c>
      <c r="D252" s="1" t="s">
        <v>72</v>
      </c>
      <c r="E252" s="1" t="s">
        <v>206</v>
      </c>
      <c r="F252" s="3">
        <v>6</v>
      </c>
      <c r="G252" s="3" t="s">
        <v>178</v>
      </c>
      <c r="H252" s="3" t="s">
        <v>159</v>
      </c>
      <c r="I252" s="3"/>
      <c r="J252" s="3"/>
      <c r="K252" s="3">
        <v>1</v>
      </c>
      <c r="L252" s="3">
        <v>11.554</v>
      </c>
      <c r="M252" s="90">
        <f t="shared" si="4"/>
        <v>62.316081010905314</v>
      </c>
      <c r="N252" s="3"/>
      <c r="O252" s="3"/>
      <c r="S252" s="30"/>
    </row>
    <row r="253" spans="1:19" x14ac:dyDescent="0.35">
      <c r="A253" s="1" t="s">
        <v>130</v>
      </c>
      <c r="B253" s="1">
        <v>2019</v>
      </c>
      <c r="C253" s="2">
        <v>43491</v>
      </c>
      <c r="D253" s="1" t="s">
        <v>72</v>
      </c>
      <c r="E253" s="1" t="s">
        <v>206</v>
      </c>
      <c r="F253" s="3">
        <v>6</v>
      </c>
      <c r="G253" s="3" t="s">
        <v>83</v>
      </c>
      <c r="H253" s="3" t="s">
        <v>67</v>
      </c>
      <c r="I253" s="3"/>
      <c r="J253" s="3"/>
      <c r="K253" s="3">
        <v>2</v>
      </c>
      <c r="L253" s="3">
        <v>11.633000000000001</v>
      </c>
      <c r="M253" s="90">
        <f t="shared" si="4"/>
        <v>61.892890913779759</v>
      </c>
      <c r="N253" s="3"/>
      <c r="O253" s="3"/>
      <c r="S253" s="30"/>
    </row>
    <row r="254" spans="1:19" x14ac:dyDescent="0.35">
      <c r="A254" s="1" t="s">
        <v>130</v>
      </c>
      <c r="B254" s="1">
        <v>2019</v>
      </c>
      <c r="C254" s="2">
        <v>43491</v>
      </c>
      <c r="D254" s="1" t="s">
        <v>72</v>
      </c>
      <c r="E254" s="1" t="s">
        <v>206</v>
      </c>
      <c r="F254" s="3">
        <v>7</v>
      </c>
      <c r="G254" s="3" t="s">
        <v>33</v>
      </c>
      <c r="H254" s="3" t="s">
        <v>27</v>
      </c>
      <c r="I254" s="3"/>
      <c r="J254" s="3"/>
      <c r="K254" s="3">
        <v>1</v>
      </c>
      <c r="L254" s="3">
        <v>11.571</v>
      </c>
      <c r="M254" s="90">
        <f t="shared" si="4"/>
        <v>62.2245268343272</v>
      </c>
      <c r="N254" s="3"/>
      <c r="O254" s="3"/>
      <c r="S254" s="30"/>
    </row>
    <row r="255" spans="1:19" x14ac:dyDescent="0.35">
      <c r="A255" s="1" t="s">
        <v>130</v>
      </c>
      <c r="B255" s="1">
        <v>2019</v>
      </c>
      <c r="C255" s="2">
        <v>43491</v>
      </c>
      <c r="D255" s="1" t="s">
        <v>72</v>
      </c>
      <c r="E255" s="1" t="s">
        <v>206</v>
      </c>
      <c r="F255" s="3">
        <v>7</v>
      </c>
      <c r="G255" s="3" t="s">
        <v>136</v>
      </c>
      <c r="H255" s="3" t="s">
        <v>25</v>
      </c>
      <c r="I255" s="3"/>
      <c r="J255" s="3"/>
      <c r="K255" s="3">
        <v>2</v>
      </c>
      <c r="L255" s="3">
        <v>11.631</v>
      </c>
      <c r="M255" s="90">
        <f t="shared" si="4"/>
        <v>61.903533660046428</v>
      </c>
      <c r="N255" s="3"/>
      <c r="O255" s="3"/>
      <c r="S255" s="30"/>
    </row>
    <row r="256" spans="1:19" x14ac:dyDescent="0.35">
      <c r="A256" s="1" t="s">
        <v>130</v>
      </c>
      <c r="B256" s="1">
        <v>2019</v>
      </c>
      <c r="C256" s="2">
        <v>43491</v>
      </c>
      <c r="D256" s="1" t="s">
        <v>72</v>
      </c>
      <c r="E256" s="1" t="s">
        <v>206</v>
      </c>
      <c r="F256" s="3">
        <v>8</v>
      </c>
      <c r="G256" s="3" t="s">
        <v>164</v>
      </c>
      <c r="H256" s="3" t="s">
        <v>36</v>
      </c>
      <c r="I256" s="3"/>
      <c r="J256" s="3"/>
      <c r="K256" s="3">
        <v>1</v>
      </c>
      <c r="L256" s="3">
        <v>11.579000000000001</v>
      </c>
      <c r="M256" s="90">
        <f t="shared" si="4"/>
        <v>62.181535538474819</v>
      </c>
      <c r="N256" s="3"/>
      <c r="O256" s="3"/>
      <c r="S256" s="30"/>
    </row>
    <row r="257" spans="1:19" x14ac:dyDescent="0.35">
      <c r="A257" s="1" t="s">
        <v>130</v>
      </c>
      <c r="B257" s="1">
        <v>2019</v>
      </c>
      <c r="C257" s="2">
        <v>43491</v>
      </c>
      <c r="D257" s="1" t="s">
        <v>72</v>
      </c>
      <c r="E257" s="1" t="s">
        <v>206</v>
      </c>
      <c r="F257" s="3">
        <v>8</v>
      </c>
      <c r="G257" s="3" t="s">
        <v>132</v>
      </c>
      <c r="H257" s="3" t="s">
        <v>179</v>
      </c>
      <c r="I257" s="3"/>
      <c r="J257" s="3"/>
      <c r="K257" s="3">
        <v>2</v>
      </c>
      <c r="L257" s="3">
        <v>11.729000000000001</v>
      </c>
      <c r="M257" s="90">
        <f t="shared" si="4"/>
        <v>61.38630744308977</v>
      </c>
      <c r="N257" s="3"/>
      <c r="O257" s="3"/>
      <c r="S257" s="30"/>
    </row>
    <row r="258" spans="1:19" x14ac:dyDescent="0.35">
      <c r="A258" s="1" t="s">
        <v>130</v>
      </c>
      <c r="B258" s="1">
        <v>2019</v>
      </c>
      <c r="C258" s="2">
        <v>43491</v>
      </c>
      <c r="D258" s="1" t="s">
        <v>72</v>
      </c>
      <c r="E258" s="1" t="s">
        <v>207</v>
      </c>
      <c r="F258" s="3">
        <v>1</v>
      </c>
      <c r="G258" s="3" t="s">
        <v>80</v>
      </c>
      <c r="H258" s="3" t="s">
        <v>65</v>
      </c>
      <c r="I258" s="3"/>
      <c r="J258" s="3"/>
      <c r="K258" s="3">
        <v>1</v>
      </c>
      <c r="L258" s="3">
        <v>11.26</v>
      </c>
      <c r="M258" s="90">
        <f t="shared" si="4"/>
        <v>63.943161634103021</v>
      </c>
      <c r="N258" s="3">
        <v>1</v>
      </c>
      <c r="O258" s="3">
        <v>11.839</v>
      </c>
      <c r="P258" s="105">
        <f t="shared" ref="P258:P273" si="5">3.6*200/O258</f>
        <v>60.815947292845678</v>
      </c>
      <c r="S258" s="30"/>
    </row>
    <row r="259" spans="1:19" x14ac:dyDescent="0.35">
      <c r="A259" s="1" t="s">
        <v>130</v>
      </c>
      <c r="B259" s="1">
        <v>2019</v>
      </c>
      <c r="C259" s="2">
        <v>43491</v>
      </c>
      <c r="D259" s="1" t="s">
        <v>72</v>
      </c>
      <c r="E259" s="1" t="s">
        <v>207</v>
      </c>
      <c r="F259" s="3">
        <v>1</v>
      </c>
      <c r="G259" s="3" t="s">
        <v>164</v>
      </c>
      <c r="H259" s="3" t="s">
        <v>36</v>
      </c>
      <c r="I259" s="3"/>
      <c r="J259" s="3"/>
      <c r="K259" s="3">
        <v>2</v>
      </c>
      <c r="L259" s="3">
        <v>11.513</v>
      </c>
      <c r="M259" s="90">
        <f t="shared" si="4"/>
        <v>62.538000521150003</v>
      </c>
      <c r="N259" s="3">
        <v>2</v>
      </c>
      <c r="O259" s="3">
        <v>12.117000000000001</v>
      </c>
      <c r="P259" s="105">
        <f t="shared" si="5"/>
        <v>59.420648675414704</v>
      </c>
      <c r="S259" s="30"/>
    </row>
    <row r="260" spans="1:19" x14ac:dyDescent="0.35">
      <c r="A260" s="1" t="s">
        <v>130</v>
      </c>
      <c r="B260" s="1">
        <v>2019</v>
      </c>
      <c r="C260" s="2">
        <v>43491</v>
      </c>
      <c r="D260" s="1" t="s">
        <v>72</v>
      </c>
      <c r="E260" s="1" t="s">
        <v>207</v>
      </c>
      <c r="F260" s="3">
        <v>2</v>
      </c>
      <c r="G260" s="3" t="s">
        <v>30</v>
      </c>
      <c r="H260" s="3" t="s">
        <v>31</v>
      </c>
      <c r="I260" s="3"/>
      <c r="J260" s="3"/>
      <c r="K260" s="3">
        <v>1</v>
      </c>
      <c r="L260" s="3">
        <v>11.643000000000001</v>
      </c>
      <c r="M260" s="90">
        <f t="shared" si="4"/>
        <v>61.839732027827878</v>
      </c>
      <c r="N260" s="3">
        <v>1</v>
      </c>
      <c r="O260" s="3">
        <v>11.347</v>
      </c>
      <c r="P260" s="105">
        <f t="shared" si="5"/>
        <v>63.452895038336123</v>
      </c>
      <c r="S260" s="30"/>
    </row>
    <row r="261" spans="1:19" x14ac:dyDescent="0.35">
      <c r="A261" s="1" t="s">
        <v>130</v>
      </c>
      <c r="B261" s="1">
        <v>2019</v>
      </c>
      <c r="C261" s="2">
        <v>43491</v>
      </c>
      <c r="D261" s="1" t="s">
        <v>72</v>
      </c>
      <c r="E261" s="1" t="s">
        <v>207</v>
      </c>
      <c r="F261" s="3">
        <v>2</v>
      </c>
      <c r="G261" s="3" t="s">
        <v>33</v>
      </c>
      <c r="H261" s="3" t="s">
        <v>27</v>
      </c>
      <c r="I261" s="3"/>
      <c r="J261" s="3"/>
      <c r="K261" s="3">
        <v>2</v>
      </c>
      <c r="L261" s="3">
        <v>11.756</v>
      </c>
      <c r="M261" s="90">
        <f t="shared" si="4"/>
        <v>61.245321537938075</v>
      </c>
      <c r="N261" s="3">
        <v>2</v>
      </c>
      <c r="O261" s="3">
        <v>11.481</v>
      </c>
      <c r="P261" s="105">
        <f t="shared" si="5"/>
        <v>62.712307290305723</v>
      </c>
      <c r="S261" s="30"/>
    </row>
    <row r="262" spans="1:19" x14ac:dyDescent="0.35">
      <c r="A262" s="1" t="s">
        <v>130</v>
      </c>
      <c r="B262" s="1">
        <v>2019</v>
      </c>
      <c r="C262" s="2">
        <v>43491</v>
      </c>
      <c r="D262" s="1" t="s">
        <v>72</v>
      </c>
      <c r="E262" s="1" t="s">
        <v>207</v>
      </c>
      <c r="F262" s="3">
        <v>3</v>
      </c>
      <c r="G262" s="3" t="s">
        <v>178</v>
      </c>
      <c r="H262" s="3" t="s">
        <v>159</v>
      </c>
      <c r="I262" s="3"/>
      <c r="J262" s="3"/>
      <c r="K262" s="3">
        <v>1</v>
      </c>
      <c r="L262" s="3">
        <v>11.667999999999999</v>
      </c>
      <c r="M262" s="90">
        <f t="shared" si="4"/>
        <v>61.707233459033255</v>
      </c>
      <c r="N262" s="3">
        <v>1</v>
      </c>
      <c r="O262" s="3">
        <v>11.805</v>
      </c>
      <c r="P262" s="105">
        <f t="shared" si="5"/>
        <v>60.991105463786532</v>
      </c>
      <c r="S262" s="30"/>
    </row>
    <row r="263" spans="1:19" x14ac:dyDescent="0.35">
      <c r="A263" s="1" t="s">
        <v>130</v>
      </c>
      <c r="B263" s="1">
        <v>2019</v>
      </c>
      <c r="C263" s="2">
        <v>43491</v>
      </c>
      <c r="D263" s="1" t="s">
        <v>72</v>
      </c>
      <c r="E263" s="1" t="s">
        <v>207</v>
      </c>
      <c r="F263" s="3">
        <v>3</v>
      </c>
      <c r="G263" s="3" t="s">
        <v>142</v>
      </c>
      <c r="H263" s="3" t="s">
        <v>61</v>
      </c>
      <c r="I263" s="3"/>
      <c r="J263" s="3"/>
      <c r="K263" s="3">
        <v>2</v>
      </c>
      <c r="L263" s="3">
        <v>11.719999999999999</v>
      </c>
      <c r="M263" s="90">
        <f t="shared" si="4"/>
        <v>61.433447098976117</v>
      </c>
      <c r="N263" s="3">
        <v>2</v>
      </c>
      <c r="O263" s="3">
        <v>12.03</v>
      </c>
      <c r="P263" s="105">
        <f t="shared" si="5"/>
        <v>59.850374064837908</v>
      </c>
      <c r="S263" s="30"/>
    </row>
    <row r="264" spans="1:19" x14ac:dyDescent="0.35">
      <c r="A264" s="1" t="s">
        <v>130</v>
      </c>
      <c r="B264" s="1">
        <v>2019</v>
      </c>
      <c r="C264" s="2">
        <v>43491</v>
      </c>
      <c r="D264" s="1" t="s">
        <v>72</v>
      </c>
      <c r="E264" s="1" t="s">
        <v>207</v>
      </c>
      <c r="F264" s="3">
        <v>4</v>
      </c>
      <c r="G264" s="3" t="s">
        <v>122</v>
      </c>
      <c r="H264" s="3" t="s">
        <v>123</v>
      </c>
      <c r="I264" s="3"/>
      <c r="J264" s="3"/>
      <c r="K264" s="3">
        <v>2</v>
      </c>
      <c r="L264" s="3">
        <v>11.615</v>
      </c>
      <c r="M264" s="90">
        <f t="shared" si="4"/>
        <v>61.988807576409812</v>
      </c>
      <c r="N264" s="3">
        <v>1</v>
      </c>
      <c r="O264" s="3">
        <v>11.56</v>
      </c>
      <c r="P264" s="105">
        <f t="shared" si="5"/>
        <v>62.283737024221452</v>
      </c>
      <c r="Q264">
        <v>1</v>
      </c>
      <c r="R264">
        <v>12.039</v>
      </c>
      <c r="S264" s="90">
        <f>3.6*200/R264</f>
        <v>59.805631696984804</v>
      </c>
    </row>
    <row r="265" spans="1:19" x14ac:dyDescent="0.35">
      <c r="A265" s="1" t="s">
        <v>130</v>
      </c>
      <c r="B265" s="1">
        <v>2019</v>
      </c>
      <c r="C265" s="2">
        <v>43491</v>
      </c>
      <c r="D265" s="1" t="s">
        <v>72</v>
      </c>
      <c r="E265" s="1" t="s">
        <v>207</v>
      </c>
      <c r="F265" s="3">
        <v>4</v>
      </c>
      <c r="G265" s="3" t="s">
        <v>147</v>
      </c>
      <c r="H265" s="3" t="s">
        <v>148</v>
      </c>
      <c r="I265" s="3"/>
      <c r="J265" s="3"/>
      <c r="K265" s="3">
        <v>1</v>
      </c>
      <c r="L265" s="3">
        <v>11.419</v>
      </c>
      <c r="M265" s="90">
        <f t="shared" si="4"/>
        <v>63.052806725632713</v>
      </c>
      <c r="N265" s="3">
        <v>2</v>
      </c>
      <c r="O265" s="3">
        <v>11.614000000000001</v>
      </c>
      <c r="P265" s="105">
        <f t="shared" si="5"/>
        <v>61.994144997416903</v>
      </c>
      <c r="Q265">
        <v>2</v>
      </c>
      <c r="R265">
        <v>12.142999999999999</v>
      </c>
      <c r="S265" s="90">
        <f>3.6*200/R265</f>
        <v>59.293420077410858</v>
      </c>
    </row>
    <row r="266" spans="1:19" x14ac:dyDescent="0.35">
      <c r="A266" s="1" t="s">
        <v>130</v>
      </c>
      <c r="B266" s="1">
        <v>2019</v>
      </c>
      <c r="C266" s="2">
        <v>43491</v>
      </c>
      <c r="D266" s="1" t="s">
        <v>72</v>
      </c>
      <c r="E266" s="43" t="s">
        <v>208</v>
      </c>
      <c r="F266">
        <v>1</v>
      </c>
      <c r="G266" t="s">
        <v>80</v>
      </c>
      <c r="H266" t="s">
        <v>65</v>
      </c>
      <c r="K266" s="48">
        <v>1</v>
      </c>
      <c r="L266">
        <v>11.816000000000001</v>
      </c>
      <c r="M266" s="90">
        <f t="shared" si="4"/>
        <v>60.934326337169935</v>
      </c>
      <c r="N266">
        <v>1</v>
      </c>
      <c r="O266">
        <v>11.726000000000001</v>
      </c>
      <c r="P266" s="105">
        <f t="shared" si="5"/>
        <v>61.402012621524811</v>
      </c>
      <c r="S266" s="3"/>
    </row>
    <row r="267" spans="1:19" x14ac:dyDescent="0.35">
      <c r="A267" s="1" t="s">
        <v>130</v>
      </c>
      <c r="B267" s="1">
        <v>2019</v>
      </c>
      <c r="C267" s="2">
        <v>43491</v>
      </c>
      <c r="D267" s="1" t="s">
        <v>72</v>
      </c>
      <c r="E267" s="43" t="s">
        <v>208</v>
      </c>
      <c r="F267">
        <v>1</v>
      </c>
      <c r="G267" t="s">
        <v>122</v>
      </c>
      <c r="H267" t="s">
        <v>123</v>
      </c>
      <c r="K267" s="48">
        <v>2</v>
      </c>
      <c r="L267">
        <v>11.964</v>
      </c>
      <c r="M267" s="90">
        <f t="shared" si="4"/>
        <v>60.180541624874621</v>
      </c>
      <c r="N267">
        <v>2</v>
      </c>
      <c r="O267">
        <v>11.97</v>
      </c>
      <c r="P267" s="105">
        <f t="shared" si="5"/>
        <v>60.150375939849624</v>
      </c>
      <c r="S267" s="3"/>
    </row>
    <row r="268" spans="1:19" x14ac:dyDescent="0.35">
      <c r="A268" s="1" t="s">
        <v>130</v>
      </c>
      <c r="B268" s="1">
        <v>2019</v>
      </c>
      <c r="C268" s="2">
        <v>43491</v>
      </c>
      <c r="D268" s="1" t="s">
        <v>72</v>
      </c>
      <c r="E268" s="43" t="s">
        <v>208</v>
      </c>
      <c r="F268">
        <v>2</v>
      </c>
      <c r="G268" t="s">
        <v>178</v>
      </c>
      <c r="H268" t="s">
        <v>159</v>
      </c>
      <c r="K268" s="48">
        <v>2</v>
      </c>
      <c r="L268">
        <v>11.526</v>
      </c>
      <c r="M268" s="90">
        <f t="shared" si="4"/>
        <v>62.467464862051017</v>
      </c>
      <c r="N268">
        <v>1</v>
      </c>
      <c r="O268">
        <v>11.407</v>
      </c>
      <c r="P268" s="105">
        <f t="shared" si="5"/>
        <v>63.11913737178925</v>
      </c>
      <c r="Q268">
        <v>1</v>
      </c>
      <c r="R268">
        <v>11.742000000000001</v>
      </c>
      <c r="S268" s="90">
        <f>3.6*200/R268</f>
        <v>61.318344404701065</v>
      </c>
    </row>
    <row r="269" spans="1:19" x14ac:dyDescent="0.35">
      <c r="A269" s="1" t="s">
        <v>130</v>
      </c>
      <c r="B269" s="1">
        <v>2019</v>
      </c>
      <c r="C269" s="2">
        <v>43491</v>
      </c>
      <c r="D269" s="1" t="s">
        <v>72</v>
      </c>
      <c r="E269" s="43" t="s">
        <v>208</v>
      </c>
      <c r="F269">
        <v>2</v>
      </c>
      <c r="G269" t="s">
        <v>30</v>
      </c>
      <c r="H269" t="s">
        <v>31</v>
      </c>
      <c r="K269" s="48">
        <v>1</v>
      </c>
      <c r="L269">
        <v>11.523</v>
      </c>
      <c r="M269" s="90">
        <f t="shared" si="4"/>
        <v>62.483728195782348</v>
      </c>
      <c r="N269">
        <v>2</v>
      </c>
      <c r="O269">
        <v>11.428000000000001</v>
      </c>
      <c r="P269" s="105">
        <f t="shared" si="5"/>
        <v>63.003150157507868</v>
      </c>
      <c r="Q269">
        <v>2</v>
      </c>
      <c r="R269">
        <v>11.795000000000002</v>
      </c>
      <c r="S269" s="90">
        <f>3.6*200/R269</f>
        <v>61.042814752013555</v>
      </c>
    </row>
    <row r="270" spans="1:19" x14ac:dyDescent="0.35">
      <c r="A270" s="1" t="s">
        <v>130</v>
      </c>
      <c r="B270" s="1">
        <v>2019</v>
      </c>
      <c r="C270" s="2">
        <v>43491</v>
      </c>
      <c r="D270" s="1" t="s">
        <v>72</v>
      </c>
      <c r="E270" s="43" t="s">
        <v>209</v>
      </c>
      <c r="F270" t="s">
        <v>210</v>
      </c>
      <c r="G270" t="s">
        <v>80</v>
      </c>
      <c r="H270" t="s">
        <v>65</v>
      </c>
      <c r="K270" s="48">
        <v>1</v>
      </c>
      <c r="L270">
        <v>11.545</v>
      </c>
      <c r="M270" s="90">
        <f t="shared" si="4"/>
        <v>62.364660025985273</v>
      </c>
      <c r="N270">
        <v>1</v>
      </c>
      <c r="O270">
        <v>11.792999999999999</v>
      </c>
      <c r="P270" s="105">
        <f t="shared" si="5"/>
        <v>61.053167133045029</v>
      </c>
      <c r="S270" s="90"/>
    </row>
    <row r="271" spans="1:19" x14ac:dyDescent="0.35">
      <c r="A271" s="1" t="s">
        <v>130</v>
      </c>
      <c r="B271" s="1">
        <v>2019</v>
      </c>
      <c r="C271" s="2">
        <v>43491</v>
      </c>
      <c r="D271" s="1" t="s">
        <v>72</v>
      </c>
      <c r="E271" s="43" t="s">
        <v>209</v>
      </c>
      <c r="F271" t="s">
        <v>210</v>
      </c>
      <c r="G271" t="s">
        <v>178</v>
      </c>
      <c r="H271" t="s">
        <v>159</v>
      </c>
      <c r="K271" s="48">
        <v>2</v>
      </c>
      <c r="L271">
        <v>12.022</v>
      </c>
      <c r="M271" s="90">
        <f t="shared" si="4"/>
        <v>59.890201297621026</v>
      </c>
      <c r="N271">
        <v>2</v>
      </c>
      <c r="O271">
        <v>13.026</v>
      </c>
      <c r="P271" s="105">
        <f t="shared" si="5"/>
        <v>55.274067250115152</v>
      </c>
      <c r="S271" s="90"/>
    </row>
    <row r="272" spans="1:19" x14ac:dyDescent="0.35">
      <c r="A272" s="1" t="s">
        <v>130</v>
      </c>
      <c r="B272" s="1">
        <v>2019</v>
      </c>
      <c r="C272" s="2">
        <v>43491</v>
      </c>
      <c r="D272" s="1" t="s">
        <v>72</v>
      </c>
      <c r="E272" s="43" t="s">
        <v>209</v>
      </c>
      <c r="F272" t="s">
        <v>211</v>
      </c>
      <c r="G272" t="s">
        <v>122</v>
      </c>
      <c r="H272" t="s">
        <v>123</v>
      </c>
      <c r="K272" s="48">
        <v>1</v>
      </c>
      <c r="L272">
        <v>11.44</v>
      </c>
      <c r="M272" s="90">
        <f t="shared" si="4"/>
        <v>62.93706293706294</v>
      </c>
      <c r="N272">
        <v>1</v>
      </c>
      <c r="O272">
        <v>11.452999999999999</v>
      </c>
      <c r="P272" s="105">
        <f t="shared" si="5"/>
        <v>62.865624727145729</v>
      </c>
      <c r="S272" s="90"/>
    </row>
    <row r="273" spans="1:19" x14ac:dyDescent="0.35">
      <c r="A273" s="1" t="s">
        <v>130</v>
      </c>
      <c r="B273" s="1">
        <v>2019</v>
      </c>
      <c r="C273" s="2">
        <v>43491</v>
      </c>
      <c r="D273" s="1" t="s">
        <v>72</v>
      </c>
      <c r="E273" s="43" t="s">
        <v>209</v>
      </c>
      <c r="F273" t="s">
        <v>211</v>
      </c>
      <c r="G273" t="s">
        <v>30</v>
      </c>
      <c r="H273" t="s">
        <v>31</v>
      </c>
      <c r="K273" s="48">
        <v>2</v>
      </c>
      <c r="L273">
        <v>11.468999999999999</v>
      </c>
      <c r="M273" s="90">
        <f t="shared" si="4"/>
        <v>62.777923097044209</v>
      </c>
      <c r="N273">
        <v>2</v>
      </c>
      <c r="O273">
        <v>11.66</v>
      </c>
      <c r="P273" s="105">
        <f t="shared" si="5"/>
        <v>61.749571183533448</v>
      </c>
      <c r="S273" s="90"/>
    </row>
    <row r="274" spans="1:19" x14ac:dyDescent="0.35">
      <c r="A274" s="4" t="s">
        <v>176</v>
      </c>
      <c r="B274" s="4">
        <v>2019</v>
      </c>
      <c r="C274" s="5">
        <v>43524</v>
      </c>
      <c r="D274" s="4" t="s">
        <v>13</v>
      </c>
      <c r="E274" s="43" t="s">
        <v>205</v>
      </c>
      <c r="F274">
        <v>1</v>
      </c>
      <c r="G274" t="s">
        <v>113</v>
      </c>
      <c r="H274" t="s">
        <v>121</v>
      </c>
      <c r="J274">
        <v>9</v>
      </c>
      <c r="K274" s="48">
        <v>1</v>
      </c>
      <c r="L274">
        <v>12.292</v>
      </c>
      <c r="M274" s="90">
        <f t="shared" si="4"/>
        <v>58.574682720468601</v>
      </c>
      <c r="S274" s="30"/>
    </row>
    <row r="275" spans="1:19" x14ac:dyDescent="0.35">
      <c r="A275" s="4" t="s">
        <v>176</v>
      </c>
      <c r="B275" s="4">
        <v>2019</v>
      </c>
      <c r="C275" s="5">
        <v>43524</v>
      </c>
      <c r="D275" s="4" t="s">
        <v>13</v>
      </c>
      <c r="E275" s="43" t="s">
        <v>205</v>
      </c>
      <c r="F275">
        <v>1</v>
      </c>
      <c r="G275" t="s">
        <v>166</v>
      </c>
      <c r="H275" t="s">
        <v>121</v>
      </c>
      <c r="J275">
        <v>28</v>
      </c>
      <c r="K275" s="48">
        <v>2</v>
      </c>
      <c r="L275">
        <v>12.298</v>
      </c>
      <c r="M275" s="90">
        <f t="shared" si="4"/>
        <v>58.546105057732966</v>
      </c>
      <c r="S275" s="30"/>
    </row>
    <row r="276" spans="1:19" x14ac:dyDescent="0.35">
      <c r="A276" s="4" t="s">
        <v>176</v>
      </c>
      <c r="B276" s="4">
        <v>2019</v>
      </c>
      <c r="C276" s="5">
        <v>43524</v>
      </c>
      <c r="D276" s="4" t="s">
        <v>13</v>
      </c>
      <c r="E276" s="43" t="s">
        <v>205</v>
      </c>
      <c r="F276">
        <v>2</v>
      </c>
      <c r="G276" t="s">
        <v>139</v>
      </c>
      <c r="H276" t="s">
        <v>36</v>
      </c>
      <c r="J276">
        <v>10</v>
      </c>
      <c r="K276" s="48">
        <v>1</v>
      </c>
      <c r="L276">
        <v>11.722</v>
      </c>
      <c r="M276" s="90">
        <f t="shared" si="4"/>
        <v>61.422965364272308</v>
      </c>
      <c r="S276" s="30"/>
    </row>
    <row r="277" spans="1:19" x14ac:dyDescent="0.35">
      <c r="A277" s="4" t="s">
        <v>176</v>
      </c>
      <c r="B277" s="4">
        <v>2019</v>
      </c>
      <c r="C277" s="5">
        <v>43524</v>
      </c>
      <c r="D277" s="4" t="s">
        <v>13</v>
      </c>
      <c r="E277" s="43" t="s">
        <v>205</v>
      </c>
      <c r="F277">
        <v>2</v>
      </c>
      <c r="G277" t="s">
        <v>99</v>
      </c>
      <c r="H277" t="s">
        <v>67</v>
      </c>
      <c r="J277">
        <v>27</v>
      </c>
      <c r="K277" s="48">
        <v>2</v>
      </c>
      <c r="L277">
        <v>11.888</v>
      </c>
      <c r="M277" s="90">
        <f t="shared" si="4"/>
        <v>60.565275908479137</v>
      </c>
      <c r="S277" s="30"/>
    </row>
    <row r="278" spans="1:19" x14ac:dyDescent="0.35">
      <c r="A278" s="4" t="s">
        <v>176</v>
      </c>
      <c r="B278" s="4">
        <v>2019</v>
      </c>
      <c r="C278" s="5">
        <v>43524</v>
      </c>
      <c r="D278" s="4" t="s">
        <v>13</v>
      </c>
      <c r="E278" s="43" t="s">
        <v>205</v>
      </c>
      <c r="F278">
        <v>3</v>
      </c>
      <c r="G278" t="s">
        <v>23</v>
      </c>
      <c r="H278" t="s">
        <v>15</v>
      </c>
      <c r="J278">
        <v>11</v>
      </c>
      <c r="K278" s="48">
        <v>1</v>
      </c>
      <c r="L278">
        <v>11.347</v>
      </c>
      <c r="M278" s="90">
        <f t="shared" si="4"/>
        <v>63.452895038336123</v>
      </c>
      <c r="S278" s="30"/>
    </row>
    <row r="279" spans="1:19" x14ac:dyDescent="0.35">
      <c r="A279" s="4" t="s">
        <v>176</v>
      </c>
      <c r="B279" s="4">
        <v>2019</v>
      </c>
      <c r="C279" s="5">
        <v>43524</v>
      </c>
      <c r="D279" s="4" t="s">
        <v>13</v>
      </c>
      <c r="E279" s="43" t="s">
        <v>205</v>
      </c>
      <c r="F279">
        <v>3</v>
      </c>
      <c r="G279" t="s">
        <v>50</v>
      </c>
      <c r="H279" t="s">
        <v>51</v>
      </c>
      <c r="J279">
        <v>26</v>
      </c>
      <c r="K279" s="48">
        <v>2</v>
      </c>
      <c r="L279">
        <v>11.891</v>
      </c>
      <c r="M279" s="90">
        <f t="shared" si="4"/>
        <v>60.549995795139182</v>
      </c>
      <c r="S279" s="30"/>
    </row>
    <row r="280" spans="1:19" x14ac:dyDescent="0.35">
      <c r="A280" s="4" t="s">
        <v>176</v>
      </c>
      <c r="B280" s="4">
        <v>2019</v>
      </c>
      <c r="C280" s="5">
        <v>43524</v>
      </c>
      <c r="D280" s="4" t="s">
        <v>13</v>
      </c>
      <c r="E280" s="43" t="s">
        <v>205</v>
      </c>
      <c r="F280">
        <v>4</v>
      </c>
      <c r="G280" t="s">
        <v>30</v>
      </c>
      <c r="H280" t="s">
        <v>31</v>
      </c>
      <c r="J280">
        <v>5</v>
      </c>
      <c r="K280" s="48">
        <v>1</v>
      </c>
      <c r="L280">
        <v>11.704000000000001</v>
      </c>
      <c r="M280" s="90">
        <f t="shared" ref="M280:M306" si="6">3.6*200/L280</f>
        <v>61.517429938482564</v>
      </c>
      <c r="S280" s="30"/>
    </row>
    <row r="281" spans="1:19" x14ac:dyDescent="0.35">
      <c r="A281" s="4" t="s">
        <v>176</v>
      </c>
      <c r="B281" s="4">
        <v>2019</v>
      </c>
      <c r="C281" s="5">
        <v>43524</v>
      </c>
      <c r="D281" s="4" t="s">
        <v>13</v>
      </c>
      <c r="E281" s="43" t="s">
        <v>205</v>
      </c>
      <c r="F281">
        <v>4</v>
      </c>
      <c r="G281" t="s">
        <v>20</v>
      </c>
      <c r="H281" t="s">
        <v>21</v>
      </c>
      <c r="J281">
        <v>25</v>
      </c>
      <c r="K281" s="48">
        <v>2</v>
      </c>
      <c r="L281">
        <v>11.781000000000001</v>
      </c>
      <c r="M281" s="90">
        <f t="shared" si="6"/>
        <v>61.11535523300229</v>
      </c>
      <c r="S281" s="30"/>
    </row>
    <row r="282" spans="1:19" x14ac:dyDescent="0.35">
      <c r="A282" s="4" t="s">
        <v>176</v>
      </c>
      <c r="B282" s="4">
        <v>2019</v>
      </c>
      <c r="C282" s="5">
        <v>43524</v>
      </c>
      <c r="D282" s="4" t="s">
        <v>13</v>
      </c>
      <c r="E282" s="43" t="s">
        <v>205</v>
      </c>
      <c r="F282">
        <v>5</v>
      </c>
      <c r="G282" t="s">
        <v>138</v>
      </c>
      <c r="H282" t="s">
        <v>29</v>
      </c>
      <c r="J282">
        <v>12</v>
      </c>
      <c r="K282" s="48">
        <v>1</v>
      </c>
      <c r="L282">
        <v>11.577999999999999</v>
      </c>
      <c r="M282" s="90">
        <f t="shared" si="6"/>
        <v>62.186906201416484</v>
      </c>
      <c r="S282" s="30"/>
    </row>
    <row r="283" spans="1:19" x14ac:dyDescent="0.35">
      <c r="A283" s="4" t="s">
        <v>176</v>
      </c>
      <c r="B283" s="4">
        <v>2019</v>
      </c>
      <c r="C283" s="5">
        <v>43524</v>
      </c>
      <c r="D283" s="4" t="s">
        <v>13</v>
      </c>
      <c r="E283" s="43" t="s">
        <v>205</v>
      </c>
      <c r="F283">
        <v>5</v>
      </c>
      <c r="G283" t="s">
        <v>97</v>
      </c>
      <c r="H283" t="s">
        <v>40</v>
      </c>
      <c r="J283">
        <v>24</v>
      </c>
      <c r="K283" s="48">
        <v>2</v>
      </c>
      <c r="L283">
        <v>12.136999999999999</v>
      </c>
      <c r="M283" s="90">
        <f t="shared" si="6"/>
        <v>59.322732141385849</v>
      </c>
      <c r="S283" s="30"/>
    </row>
    <row r="284" spans="1:19" x14ac:dyDescent="0.35">
      <c r="A284" s="4" t="s">
        <v>176</v>
      </c>
      <c r="B284" s="4">
        <v>2019</v>
      </c>
      <c r="C284" s="5">
        <v>43524</v>
      </c>
      <c r="D284" s="4" t="s">
        <v>13</v>
      </c>
      <c r="E284" s="43" t="s">
        <v>205</v>
      </c>
      <c r="F284">
        <v>6</v>
      </c>
      <c r="G284" t="s">
        <v>111</v>
      </c>
      <c r="H284" t="s">
        <v>121</v>
      </c>
      <c r="J284">
        <v>6</v>
      </c>
      <c r="K284" s="48">
        <v>1</v>
      </c>
      <c r="L284">
        <v>11.536</v>
      </c>
      <c r="M284" s="90">
        <f t="shared" si="6"/>
        <v>62.413314840499311</v>
      </c>
      <c r="S284" s="30"/>
    </row>
    <row r="285" spans="1:19" x14ac:dyDescent="0.35">
      <c r="A285" s="4" t="s">
        <v>176</v>
      </c>
      <c r="B285" s="4">
        <v>2019</v>
      </c>
      <c r="C285" s="5">
        <v>43524</v>
      </c>
      <c r="D285" s="4" t="s">
        <v>13</v>
      </c>
      <c r="E285" s="43" t="s">
        <v>205</v>
      </c>
      <c r="F285">
        <v>6</v>
      </c>
      <c r="G285" t="s">
        <v>140</v>
      </c>
      <c r="H285" t="s">
        <v>29</v>
      </c>
      <c r="J285">
        <v>23</v>
      </c>
      <c r="K285" s="48">
        <v>2</v>
      </c>
      <c r="L285">
        <v>11.84</v>
      </c>
      <c r="M285" s="90">
        <f t="shared" si="6"/>
        <v>60.810810810810814</v>
      </c>
      <c r="S285" s="30"/>
    </row>
    <row r="286" spans="1:19" x14ac:dyDescent="0.35">
      <c r="A286" s="4" t="s">
        <v>176</v>
      </c>
      <c r="B286" s="4">
        <v>2019</v>
      </c>
      <c r="C286" s="5">
        <v>43524</v>
      </c>
      <c r="D286" s="4" t="s">
        <v>13</v>
      </c>
      <c r="E286" s="43" t="s">
        <v>205</v>
      </c>
      <c r="F286" s="48">
        <v>7</v>
      </c>
      <c r="G286" t="s">
        <v>73</v>
      </c>
      <c r="H286" t="s">
        <v>19</v>
      </c>
      <c r="J286">
        <v>7</v>
      </c>
      <c r="K286" s="48">
        <v>1</v>
      </c>
      <c r="L286">
        <v>11.488</v>
      </c>
      <c r="M286" s="90">
        <f t="shared" si="6"/>
        <v>62.674094707520894</v>
      </c>
      <c r="S286" s="30"/>
    </row>
    <row r="287" spans="1:19" x14ac:dyDescent="0.35">
      <c r="A287" s="4" t="s">
        <v>176</v>
      </c>
      <c r="B287" s="4">
        <v>2019</v>
      </c>
      <c r="C287" s="5">
        <v>43524</v>
      </c>
      <c r="D287" s="4" t="s">
        <v>13</v>
      </c>
      <c r="E287" s="43" t="s">
        <v>205</v>
      </c>
      <c r="F287" s="48">
        <v>7</v>
      </c>
      <c r="G287" t="s">
        <v>178</v>
      </c>
      <c r="H287" t="s">
        <v>159</v>
      </c>
      <c r="J287">
        <v>22</v>
      </c>
      <c r="K287" s="48">
        <v>2</v>
      </c>
      <c r="L287">
        <v>11.536999999999999</v>
      </c>
      <c r="M287" s="90">
        <f t="shared" si="6"/>
        <v>62.407905001300172</v>
      </c>
      <c r="S287" s="30"/>
    </row>
    <row r="288" spans="1:19" x14ac:dyDescent="0.35">
      <c r="A288" s="4" t="s">
        <v>176</v>
      </c>
      <c r="B288" s="4">
        <v>2019</v>
      </c>
      <c r="C288" s="5">
        <v>43524</v>
      </c>
      <c r="D288" s="4" t="s">
        <v>13</v>
      </c>
      <c r="E288" s="43" t="s">
        <v>205</v>
      </c>
      <c r="F288" s="48">
        <v>8</v>
      </c>
      <c r="G288" t="s">
        <v>142</v>
      </c>
      <c r="H288" t="s">
        <v>61</v>
      </c>
      <c r="J288">
        <v>8</v>
      </c>
      <c r="K288" s="48">
        <v>1</v>
      </c>
      <c r="L288">
        <v>11.507</v>
      </c>
      <c r="M288" s="90">
        <f t="shared" si="6"/>
        <v>62.57060919440341</v>
      </c>
      <c r="S288" s="30"/>
    </row>
    <row r="289" spans="1:19" x14ac:dyDescent="0.35">
      <c r="A289" s="4" t="s">
        <v>176</v>
      </c>
      <c r="B289" s="4">
        <v>2019</v>
      </c>
      <c r="C289" s="5">
        <v>43524</v>
      </c>
      <c r="D289" s="4" t="s">
        <v>13</v>
      </c>
      <c r="E289" s="43" t="s">
        <v>205</v>
      </c>
      <c r="F289" s="18">
        <v>8</v>
      </c>
      <c r="G289" t="s">
        <v>26</v>
      </c>
      <c r="H289" t="s">
        <v>27</v>
      </c>
      <c r="J289">
        <v>17</v>
      </c>
      <c r="K289" s="48">
        <v>2</v>
      </c>
      <c r="L289">
        <v>11.565</v>
      </c>
      <c r="M289" s="90">
        <f t="shared" si="6"/>
        <v>62.256809338521407</v>
      </c>
      <c r="S289" s="30"/>
    </row>
    <row r="290" spans="1:19" x14ac:dyDescent="0.35">
      <c r="A290" s="42" t="s">
        <v>176</v>
      </c>
      <c r="B290" s="42">
        <v>2019</v>
      </c>
      <c r="C290" s="80">
        <v>43524</v>
      </c>
      <c r="D290" s="42" t="s">
        <v>13</v>
      </c>
      <c r="E290" s="43" t="s">
        <v>205</v>
      </c>
      <c r="F290">
        <v>9</v>
      </c>
      <c r="G290" t="s">
        <v>136</v>
      </c>
      <c r="H290" t="s">
        <v>25</v>
      </c>
      <c r="J290">
        <v>13</v>
      </c>
      <c r="K290" s="48">
        <v>1</v>
      </c>
      <c r="L290">
        <v>11.617000000000001</v>
      </c>
      <c r="M290" s="90">
        <f t="shared" si="6"/>
        <v>61.97813549109064</v>
      </c>
      <c r="S290" s="30"/>
    </row>
    <row r="291" spans="1:19" x14ac:dyDescent="0.35">
      <c r="A291" s="42" t="s">
        <v>176</v>
      </c>
      <c r="B291" s="4">
        <v>2019</v>
      </c>
      <c r="C291" s="80">
        <v>43524</v>
      </c>
      <c r="D291" s="42" t="s">
        <v>13</v>
      </c>
      <c r="E291" s="43" t="s">
        <v>205</v>
      </c>
      <c r="F291">
        <v>9</v>
      </c>
      <c r="G291" t="s">
        <v>124</v>
      </c>
      <c r="H291" t="s">
        <v>123</v>
      </c>
      <c r="J291">
        <v>21</v>
      </c>
      <c r="K291" s="48">
        <v>2</v>
      </c>
      <c r="L291">
        <v>11.714</v>
      </c>
      <c r="M291" s="90">
        <f t="shared" si="6"/>
        <v>61.464913778384833</v>
      </c>
      <c r="S291" s="30"/>
    </row>
    <row r="292" spans="1:19" x14ac:dyDescent="0.35">
      <c r="A292" s="42" t="s">
        <v>176</v>
      </c>
      <c r="B292" s="42">
        <v>2019</v>
      </c>
      <c r="C292" s="80">
        <v>43524</v>
      </c>
      <c r="D292" s="42" t="s">
        <v>13</v>
      </c>
      <c r="E292" s="43" t="s">
        <v>205</v>
      </c>
      <c r="F292">
        <v>10</v>
      </c>
      <c r="G292" t="s">
        <v>122</v>
      </c>
      <c r="H292" t="s">
        <v>123</v>
      </c>
      <c r="J292">
        <v>14</v>
      </c>
      <c r="K292" s="48">
        <v>1</v>
      </c>
      <c r="L292">
        <v>11.279</v>
      </c>
      <c r="M292" s="90">
        <f t="shared" si="6"/>
        <v>63.835446404823124</v>
      </c>
      <c r="S292" s="30"/>
    </row>
    <row r="293" spans="1:19" x14ac:dyDescent="0.35">
      <c r="A293" s="42" t="s">
        <v>176</v>
      </c>
      <c r="B293" s="4">
        <v>2019</v>
      </c>
      <c r="C293" s="80">
        <v>43524</v>
      </c>
      <c r="D293" s="42" t="s">
        <v>13</v>
      </c>
      <c r="E293" s="43" t="s">
        <v>205</v>
      </c>
      <c r="F293">
        <v>10</v>
      </c>
      <c r="G293" t="s">
        <v>157</v>
      </c>
      <c r="H293" t="s">
        <v>38</v>
      </c>
      <c r="J293">
        <v>20</v>
      </c>
      <c r="K293" s="48">
        <v>2</v>
      </c>
      <c r="L293">
        <v>11.334999999999999</v>
      </c>
      <c r="M293" s="90">
        <f t="shared" si="6"/>
        <v>63.520070577856202</v>
      </c>
      <c r="S293" s="30"/>
    </row>
    <row r="294" spans="1:19" x14ac:dyDescent="0.35">
      <c r="A294" s="42" t="s">
        <v>176</v>
      </c>
      <c r="B294" s="42">
        <v>2019</v>
      </c>
      <c r="C294" s="80">
        <v>43524</v>
      </c>
      <c r="D294" s="42" t="s">
        <v>13</v>
      </c>
      <c r="E294" s="43" t="s">
        <v>205</v>
      </c>
      <c r="F294">
        <v>11</v>
      </c>
      <c r="G294" t="s">
        <v>43</v>
      </c>
      <c r="H294" t="s">
        <v>44</v>
      </c>
      <c r="J294">
        <v>15</v>
      </c>
      <c r="K294" s="48">
        <v>1</v>
      </c>
      <c r="L294">
        <v>11.641</v>
      </c>
      <c r="M294" s="90">
        <f t="shared" si="6"/>
        <v>61.850356498582599</v>
      </c>
      <c r="S294" s="30"/>
    </row>
    <row r="295" spans="1:19" x14ac:dyDescent="0.35">
      <c r="A295" s="42" t="s">
        <v>176</v>
      </c>
      <c r="B295" s="4">
        <v>2019</v>
      </c>
      <c r="C295" s="80">
        <v>43524</v>
      </c>
      <c r="D295" s="42" t="s">
        <v>13</v>
      </c>
      <c r="E295" s="43" t="s">
        <v>205</v>
      </c>
      <c r="F295">
        <v>11</v>
      </c>
      <c r="G295" t="s">
        <v>177</v>
      </c>
      <c r="H295" t="s">
        <v>19</v>
      </c>
      <c r="J295">
        <v>19</v>
      </c>
      <c r="K295" s="48">
        <v>2</v>
      </c>
      <c r="L295">
        <v>11.75</v>
      </c>
      <c r="M295" s="90">
        <f t="shared" si="6"/>
        <v>61.276595744680854</v>
      </c>
      <c r="S295" s="30"/>
    </row>
    <row r="296" spans="1:19" x14ac:dyDescent="0.35">
      <c r="A296" s="42" t="s">
        <v>176</v>
      </c>
      <c r="B296" s="42">
        <v>2019</v>
      </c>
      <c r="C296" s="80">
        <v>43524</v>
      </c>
      <c r="D296" s="42" t="s">
        <v>13</v>
      </c>
      <c r="E296" s="43" t="s">
        <v>205</v>
      </c>
      <c r="F296">
        <v>12</v>
      </c>
      <c r="G296" t="s">
        <v>83</v>
      </c>
      <c r="H296" t="s">
        <v>67</v>
      </c>
      <c r="J296">
        <v>16</v>
      </c>
      <c r="K296" s="48">
        <v>1</v>
      </c>
      <c r="L296">
        <v>11.491</v>
      </c>
      <c r="M296" s="90">
        <f t="shared" si="6"/>
        <v>62.657732138195108</v>
      </c>
      <c r="P296" s="3"/>
      <c r="S296" s="30"/>
    </row>
    <row r="297" spans="1:19" x14ac:dyDescent="0.35">
      <c r="A297" s="42" t="s">
        <v>176</v>
      </c>
      <c r="B297" s="4">
        <v>2019</v>
      </c>
      <c r="C297" s="80">
        <v>43524</v>
      </c>
      <c r="D297" s="42" t="s">
        <v>13</v>
      </c>
      <c r="E297" s="43" t="s">
        <v>205</v>
      </c>
      <c r="F297">
        <v>12</v>
      </c>
      <c r="G297" t="s">
        <v>132</v>
      </c>
      <c r="H297" t="s">
        <v>65</v>
      </c>
      <c r="J297">
        <v>18</v>
      </c>
      <c r="K297" s="48">
        <v>2</v>
      </c>
      <c r="L297">
        <v>11.510999999999999</v>
      </c>
      <c r="M297" s="90">
        <f t="shared" si="6"/>
        <v>62.548866301798284</v>
      </c>
      <c r="P297" s="3"/>
      <c r="S297" s="30"/>
    </row>
    <row r="298" spans="1:19" x14ac:dyDescent="0.35">
      <c r="A298" s="42" t="s">
        <v>176</v>
      </c>
      <c r="B298" s="42">
        <v>2019</v>
      </c>
      <c r="C298" s="80">
        <v>43524</v>
      </c>
      <c r="D298" s="42" t="s">
        <v>13</v>
      </c>
      <c r="E298" s="43" t="s">
        <v>206</v>
      </c>
      <c r="F298">
        <v>1</v>
      </c>
      <c r="G298" t="s">
        <v>135</v>
      </c>
      <c r="H298" t="s">
        <v>36</v>
      </c>
      <c r="J298">
        <v>2</v>
      </c>
      <c r="K298" s="48">
        <v>1</v>
      </c>
      <c r="L298">
        <v>11.397</v>
      </c>
      <c r="M298" s="90">
        <f t="shared" si="6"/>
        <v>63.174519610423793</v>
      </c>
      <c r="P298" s="3"/>
      <c r="S298" s="30"/>
    </row>
    <row r="299" spans="1:19" x14ac:dyDescent="0.35">
      <c r="A299" s="42" t="s">
        <v>176</v>
      </c>
      <c r="B299" s="4">
        <v>2019</v>
      </c>
      <c r="C299" s="80">
        <v>43524</v>
      </c>
      <c r="D299" s="42" t="s">
        <v>13</v>
      </c>
      <c r="E299" s="43" t="s">
        <v>206</v>
      </c>
      <c r="F299">
        <v>1</v>
      </c>
      <c r="G299" t="s">
        <v>83</v>
      </c>
      <c r="H299" t="s">
        <v>67</v>
      </c>
      <c r="J299">
        <v>16</v>
      </c>
      <c r="K299" s="48">
        <v>2</v>
      </c>
      <c r="L299">
        <v>11.576000000000001</v>
      </c>
      <c r="M299" s="90">
        <f t="shared" si="6"/>
        <v>62.197650310988251</v>
      </c>
      <c r="P299" s="3"/>
      <c r="S299" s="30"/>
    </row>
    <row r="300" spans="1:19" x14ac:dyDescent="0.35">
      <c r="A300" s="42" t="s">
        <v>176</v>
      </c>
      <c r="B300" s="42">
        <v>2019</v>
      </c>
      <c r="C300" s="80">
        <v>43524</v>
      </c>
      <c r="D300" s="42" t="s">
        <v>13</v>
      </c>
      <c r="E300" s="43" t="s">
        <v>206</v>
      </c>
      <c r="F300">
        <v>2</v>
      </c>
      <c r="G300" t="s">
        <v>80</v>
      </c>
      <c r="H300" t="s">
        <v>65</v>
      </c>
      <c r="J300">
        <v>1</v>
      </c>
      <c r="K300" s="48">
        <v>1</v>
      </c>
      <c r="L300">
        <v>11.297000000000001</v>
      </c>
      <c r="M300" s="90">
        <f t="shared" si="6"/>
        <v>63.733734619810569</v>
      </c>
      <c r="P300" s="3"/>
      <c r="S300" s="30"/>
    </row>
    <row r="301" spans="1:19" x14ac:dyDescent="0.35">
      <c r="A301" s="42" t="s">
        <v>176</v>
      </c>
      <c r="B301" s="4">
        <v>2019</v>
      </c>
      <c r="C301" s="80">
        <v>43524</v>
      </c>
      <c r="D301" s="42" t="s">
        <v>13</v>
      </c>
      <c r="E301" s="43" t="s">
        <v>206</v>
      </c>
      <c r="F301">
        <v>2</v>
      </c>
      <c r="G301" t="s">
        <v>43</v>
      </c>
      <c r="H301" t="s">
        <v>44</v>
      </c>
      <c r="J301">
        <v>15</v>
      </c>
      <c r="K301" s="48">
        <v>2</v>
      </c>
      <c r="L301">
        <v>11.518000000000001</v>
      </c>
      <c r="M301" s="90">
        <f t="shared" si="6"/>
        <v>62.510852578572667</v>
      </c>
      <c r="P301" s="3"/>
      <c r="S301" s="30"/>
    </row>
    <row r="302" spans="1:19" x14ac:dyDescent="0.35">
      <c r="A302" s="42" t="s">
        <v>176</v>
      </c>
      <c r="B302" s="42">
        <v>2019</v>
      </c>
      <c r="C302" s="80">
        <v>43524</v>
      </c>
      <c r="D302" s="42" t="s">
        <v>13</v>
      </c>
      <c r="E302" s="43" t="s">
        <v>206</v>
      </c>
      <c r="F302">
        <v>3</v>
      </c>
      <c r="G302" t="s">
        <v>16</v>
      </c>
      <c r="H302" t="s">
        <v>17</v>
      </c>
      <c r="J302">
        <v>3</v>
      </c>
      <c r="K302" s="48">
        <v>1</v>
      </c>
      <c r="L302">
        <v>11.7</v>
      </c>
      <c r="M302" s="90">
        <f t="shared" si="6"/>
        <v>61.53846153846154</v>
      </c>
      <c r="P302" s="3"/>
      <c r="S302" s="89"/>
    </row>
    <row r="303" spans="1:19" x14ac:dyDescent="0.35">
      <c r="A303" s="42" t="s">
        <v>176</v>
      </c>
      <c r="B303" s="4">
        <v>2019</v>
      </c>
      <c r="C303" s="80">
        <v>43524</v>
      </c>
      <c r="D303" s="42" t="s">
        <v>13</v>
      </c>
      <c r="E303" s="43" t="s">
        <v>206</v>
      </c>
      <c r="F303">
        <v>3</v>
      </c>
      <c r="G303" t="s">
        <v>122</v>
      </c>
      <c r="H303" t="s">
        <v>123</v>
      </c>
      <c r="J303">
        <v>14</v>
      </c>
      <c r="K303" s="48">
        <v>2</v>
      </c>
      <c r="L303">
        <v>11.926</v>
      </c>
      <c r="M303" s="90">
        <f t="shared" si="6"/>
        <v>60.372295824249541</v>
      </c>
      <c r="P303" s="3"/>
      <c r="S303" s="89"/>
    </row>
    <row r="304" spans="1:19" x14ac:dyDescent="0.35">
      <c r="A304" s="42" t="s">
        <v>176</v>
      </c>
      <c r="B304" s="42">
        <v>2019</v>
      </c>
      <c r="C304" s="80">
        <v>43524</v>
      </c>
      <c r="D304" s="42" t="s">
        <v>13</v>
      </c>
      <c r="E304" s="43" t="s">
        <v>206</v>
      </c>
      <c r="F304">
        <v>4</v>
      </c>
      <c r="G304" t="s">
        <v>14</v>
      </c>
      <c r="H304" t="s">
        <v>15</v>
      </c>
      <c r="J304">
        <v>4</v>
      </c>
      <c r="K304" s="48">
        <v>1</v>
      </c>
      <c r="L304">
        <v>11.311</v>
      </c>
      <c r="M304" s="90">
        <f t="shared" si="6"/>
        <v>63.654849261780569</v>
      </c>
      <c r="P304" s="3"/>
      <c r="S304" s="89"/>
    </row>
    <row r="305" spans="1:19" x14ac:dyDescent="0.35">
      <c r="A305" s="42" t="s">
        <v>176</v>
      </c>
      <c r="B305" s="4">
        <v>2019</v>
      </c>
      <c r="C305" s="80">
        <v>43524</v>
      </c>
      <c r="D305" s="42" t="s">
        <v>13</v>
      </c>
      <c r="E305" s="43" t="s">
        <v>206</v>
      </c>
      <c r="F305">
        <v>4</v>
      </c>
      <c r="G305" t="s">
        <v>136</v>
      </c>
      <c r="H305" t="s">
        <v>25</v>
      </c>
      <c r="J305">
        <v>13</v>
      </c>
      <c r="K305" s="48">
        <v>2</v>
      </c>
      <c r="L305">
        <v>11.443999999999999</v>
      </c>
      <c r="M305" s="90">
        <f t="shared" si="6"/>
        <v>62.915064662705355</v>
      </c>
      <c r="P305" s="3"/>
      <c r="S305" s="89"/>
    </row>
    <row r="306" spans="1:19" x14ac:dyDescent="0.35">
      <c r="A306" s="42" t="s">
        <v>176</v>
      </c>
      <c r="B306" s="42">
        <v>2019</v>
      </c>
      <c r="C306" s="80">
        <v>43524</v>
      </c>
      <c r="D306" s="42" t="s">
        <v>13</v>
      </c>
      <c r="E306" s="43" t="s">
        <v>206</v>
      </c>
      <c r="F306">
        <v>5</v>
      </c>
      <c r="G306" t="s">
        <v>142</v>
      </c>
      <c r="H306" t="s">
        <v>61</v>
      </c>
      <c r="J306">
        <v>8</v>
      </c>
      <c r="K306" s="48">
        <v>1</v>
      </c>
      <c r="L306">
        <v>11.551</v>
      </c>
      <c r="M306" s="90">
        <f t="shared" si="6"/>
        <v>62.332265604709548</v>
      </c>
      <c r="P306" s="3"/>
      <c r="S306" s="89"/>
    </row>
    <row r="307" spans="1:19" x14ac:dyDescent="0.35">
      <c r="A307" s="42" t="s">
        <v>176</v>
      </c>
      <c r="B307" s="4">
        <v>2019</v>
      </c>
      <c r="C307" s="80">
        <v>43524</v>
      </c>
      <c r="D307" s="42" t="s">
        <v>13</v>
      </c>
      <c r="E307" s="43" t="s">
        <v>206</v>
      </c>
      <c r="F307">
        <v>5</v>
      </c>
      <c r="G307" t="s">
        <v>113</v>
      </c>
      <c r="H307" t="s">
        <v>121</v>
      </c>
      <c r="J307">
        <v>9</v>
      </c>
      <c r="K307" s="48">
        <v>2</v>
      </c>
      <c r="L307" t="s">
        <v>212</v>
      </c>
      <c r="M307" s="3"/>
      <c r="P307" s="3"/>
      <c r="S307" s="89"/>
    </row>
    <row r="308" spans="1:19" x14ac:dyDescent="0.35">
      <c r="A308" s="42" t="s">
        <v>176</v>
      </c>
      <c r="B308" s="42">
        <v>2019</v>
      </c>
      <c r="C308" s="80">
        <v>43524</v>
      </c>
      <c r="D308" s="42" t="s">
        <v>13</v>
      </c>
      <c r="E308" s="43" t="s">
        <v>206</v>
      </c>
      <c r="F308">
        <v>6</v>
      </c>
      <c r="G308" t="s">
        <v>73</v>
      </c>
      <c r="H308" t="s">
        <v>19</v>
      </c>
      <c r="J308">
        <v>7</v>
      </c>
      <c r="K308" s="48">
        <v>1</v>
      </c>
      <c r="L308">
        <v>11.372</v>
      </c>
      <c r="M308" s="90">
        <f t="shared" ref="M308:M339" si="7">3.6*200/L308</f>
        <v>63.313401336616252</v>
      </c>
      <c r="P308" s="3"/>
      <c r="S308" s="89"/>
    </row>
    <row r="309" spans="1:19" x14ac:dyDescent="0.35">
      <c r="A309" s="42" t="s">
        <v>176</v>
      </c>
      <c r="B309" s="4">
        <v>2019</v>
      </c>
      <c r="C309" s="80">
        <v>43524</v>
      </c>
      <c r="D309" s="42" t="s">
        <v>13</v>
      </c>
      <c r="E309" s="43" t="s">
        <v>206</v>
      </c>
      <c r="F309">
        <v>6</v>
      </c>
      <c r="G309" t="s">
        <v>139</v>
      </c>
      <c r="H309" t="s">
        <v>36</v>
      </c>
      <c r="J309">
        <v>10</v>
      </c>
      <c r="K309" s="48">
        <v>2</v>
      </c>
      <c r="L309">
        <v>11.420999999999999</v>
      </c>
      <c r="M309" s="90">
        <f t="shared" si="7"/>
        <v>63.04176516942475</v>
      </c>
      <c r="P309" s="3"/>
      <c r="S309" s="89"/>
    </row>
    <row r="310" spans="1:19" x14ac:dyDescent="0.35">
      <c r="A310" s="42" t="s">
        <v>176</v>
      </c>
      <c r="B310" s="42">
        <v>2019</v>
      </c>
      <c r="C310" s="80">
        <v>43524</v>
      </c>
      <c r="D310" s="42" t="s">
        <v>13</v>
      </c>
      <c r="E310" s="43" t="s">
        <v>206</v>
      </c>
      <c r="F310">
        <v>7</v>
      </c>
      <c r="G310" t="s">
        <v>111</v>
      </c>
      <c r="H310" t="s">
        <v>121</v>
      </c>
      <c r="J310">
        <v>6</v>
      </c>
      <c r="K310" s="48">
        <v>1</v>
      </c>
      <c r="L310">
        <v>11.387</v>
      </c>
      <c r="M310" s="90">
        <f t="shared" si="7"/>
        <v>63.229999121805562</v>
      </c>
      <c r="P310" s="3"/>
      <c r="S310" s="30"/>
    </row>
    <row r="311" spans="1:19" x14ac:dyDescent="0.35">
      <c r="A311" s="42" t="s">
        <v>176</v>
      </c>
      <c r="B311" s="4">
        <v>2019</v>
      </c>
      <c r="C311" s="80">
        <v>43524</v>
      </c>
      <c r="D311" s="42" t="s">
        <v>13</v>
      </c>
      <c r="E311" s="43" t="s">
        <v>206</v>
      </c>
      <c r="F311">
        <v>7</v>
      </c>
      <c r="G311" t="s">
        <v>23</v>
      </c>
      <c r="H311" t="s">
        <v>15</v>
      </c>
      <c r="J311">
        <v>11</v>
      </c>
      <c r="K311" s="48">
        <v>2</v>
      </c>
      <c r="L311">
        <v>11.4</v>
      </c>
      <c r="M311" s="90">
        <f t="shared" si="7"/>
        <v>63.157894736842103</v>
      </c>
      <c r="P311" s="3"/>
      <c r="S311" s="30"/>
    </row>
    <row r="312" spans="1:19" x14ac:dyDescent="0.35">
      <c r="A312" s="4" t="s">
        <v>176</v>
      </c>
      <c r="B312" s="4">
        <v>2019</v>
      </c>
      <c r="C312" s="5">
        <v>43524</v>
      </c>
      <c r="D312" s="4" t="s">
        <v>13</v>
      </c>
      <c r="E312" s="43" t="s">
        <v>206</v>
      </c>
      <c r="F312">
        <v>8</v>
      </c>
      <c r="G312" t="s">
        <v>30</v>
      </c>
      <c r="H312" t="s">
        <v>31</v>
      </c>
      <c r="J312">
        <v>5</v>
      </c>
      <c r="K312" s="48">
        <v>1</v>
      </c>
      <c r="L312">
        <v>11.225</v>
      </c>
      <c r="M312" s="90">
        <f t="shared" si="7"/>
        <v>64.142538975501111</v>
      </c>
      <c r="S312" s="30"/>
    </row>
    <row r="313" spans="1:19" x14ac:dyDescent="0.35">
      <c r="A313" s="4" t="s">
        <v>176</v>
      </c>
      <c r="B313" s="4">
        <v>2019</v>
      </c>
      <c r="C313" s="5">
        <v>43524</v>
      </c>
      <c r="D313" s="4" t="s">
        <v>13</v>
      </c>
      <c r="E313" s="43" t="s">
        <v>206</v>
      </c>
      <c r="F313">
        <v>8</v>
      </c>
      <c r="G313" t="s">
        <v>138</v>
      </c>
      <c r="H313" t="s">
        <v>29</v>
      </c>
      <c r="J313">
        <v>12</v>
      </c>
      <c r="K313" s="48">
        <v>2</v>
      </c>
      <c r="L313">
        <v>11.305</v>
      </c>
      <c r="M313" s="90">
        <f t="shared" si="7"/>
        <v>63.688633348076074</v>
      </c>
      <c r="S313" s="30"/>
    </row>
    <row r="314" spans="1:19" x14ac:dyDescent="0.35">
      <c r="A314" s="4" t="s">
        <v>176</v>
      </c>
      <c r="B314" s="4">
        <v>2019</v>
      </c>
      <c r="C314" s="5">
        <v>43524</v>
      </c>
      <c r="D314" s="4" t="s">
        <v>13</v>
      </c>
      <c r="E314" s="43" t="s">
        <v>207</v>
      </c>
      <c r="F314">
        <v>1</v>
      </c>
      <c r="G314" t="s">
        <v>135</v>
      </c>
      <c r="H314" t="s">
        <v>36</v>
      </c>
      <c r="J314">
        <v>2</v>
      </c>
      <c r="K314" s="48">
        <v>1</v>
      </c>
      <c r="L314">
        <v>10.895</v>
      </c>
      <c r="M314" s="90">
        <f t="shared" si="7"/>
        <v>66.085360256998626</v>
      </c>
      <c r="N314">
        <v>1</v>
      </c>
      <c r="O314">
        <v>11.355</v>
      </c>
      <c r="P314" s="105">
        <f t="shared" ref="P314:P329" si="8">3.6*200/O314</f>
        <v>63.408190224570674</v>
      </c>
      <c r="S314" s="30"/>
    </row>
    <row r="315" spans="1:19" x14ac:dyDescent="0.35">
      <c r="A315" s="4" t="s">
        <v>176</v>
      </c>
      <c r="B315" s="4">
        <v>2019</v>
      </c>
      <c r="C315" s="5">
        <v>43524</v>
      </c>
      <c r="D315" s="4" t="s">
        <v>13</v>
      </c>
      <c r="E315" s="43" t="s">
        <v>207</v>
      </c>
      <c r="F315">
        <v>1</v>
      </c>
      <c r="G315" t="s">
        <v>30</v>
      </c>
      <c r="H315" t="s">
        <v>31</v>
      </c>
      <c r="J315">
        <v>5</v>
      </c>
      <c r="K315" s="48">
        <v>2</v>
      </c>
      <c r="L315">
        <v>10.977</v>
      </c>
      <c r="M315" s="90">
        <f t="shared" si="7"/>
        <v>65.591691719048924</v>
      </c>
      <c r="N315">
        <v>2</v>
      </c>
      <c r="O315">
        <v>11.395</v>
      </c>
      <c r="P315" s="105">
        <f t="shared" si="8"/>
        <v>63.18560772268539</v>
      </c>
      <c r="S315" s="30"/>
    </row>
    <row r="316" spans="1:19" x14ac:dyDescent="0.35">
      <c r="A316" s="4" t="s">
        <v>176</v>
      </c>
      <c r="B316" s="4">
        <v>2019</v>
      </c>
      <c r="C316" s="5">
        <v>43524</v>
      </c>
      <c r="D316" s="4" t="s">
        <v>13</v>
      </c>
      <c r="E316" s="43" t="s">
        <v>207</v>
      </c>
      <c r="F316">
        <v>2</v>
      </c>
      <c r="G316" t="s">
        <v>80</v>
      </c>
      <c r="H316" t="s">
        <v>65</v>
      </c>
      <c r="J316">
        <v>1</v>
      </c>
      <c r="K316" s="48">
        <v>1</v>
      </c>
      <c r="L316">
        <v>11.282999999999999</v>
      </c>
      <c r="M316" s="90">
        <f t="shared" si="7"/>
        <v>63.81281574049455</v>
      </c>
      <c r="N316">
        <v>1</v>
      </c>
      <c r="O316">
        <v>11.237</v>
      </c>
      <c r="P316" s="105">
        <f t="shared" si="8"/>
        <v>64.074041114176381</v>
      </c>
      <c r="S316" s="30"/>
    </row>
    <row r="317" spans="1:19" x14ac:dyDescent="0.35">
      <c r="A317" s="4" t="s">
        <v>176</v>
      </c>
      <c r="B317" s="4">
        <v>2019</v>
      </c>
      <c r="C317" s="5">
        <v>43524</v>
      </c>
      <c r="D317" s="4" t="s">
        <v>13</v>
      </c>
      <c r="E317" s="43" t="s">
        <v>207</v>
      </c>
      <c r="F317">
        <v>2</v>
      </c>
      <c r="G317" t="s">
        <v>111</v>
      </c>
      <c r="H317" t="s">
        <v>121</v>
      </c>
      <c r="J317">
        <v>6</v>
      </c>
      <c r="K317" s="48">
        <v>2</v>
      </c>
      <c r="L317">
        <v>11.466999999999999</v>
      </c>
      <c r="M317" s="90">
        <f t="shared" si="7"/>
        <v>62.78887241649953</v>
      </c>
      <c r="N317">
        <v>2</v>
      </c>
      <c r="O317">
        <v>11.641999999999999</v>
      </c>
      <c r="P317" s="105">
        <f t="shared" si="8"/>
        <v>61.845043806906034</v>
      </c>
      <c r="S317" s="30"/>
    </row>
    <row r="318" spans="1:19" x14ac:dyDescent="0.35">
      <c r="A318" s="4" t="s">
        <v>176</v>
      </c>
      <c r="B318" s="4">
        <v>2019</v>
      </c>
      <c r="C318" s="5">
        <v>43524</v>
      </c>
      <c r="D318" s="4" t="s">
        <v>13</v>
      </c>
      <c r="E318" s="43" t="s">
        <v>207</v>
      </c>
      <c r="F318">
        <v>3</v>
      </c>
      <c r="G318" t="s">
        <v>16</v>
      </c>
      <c r="H318" t="s">
        <v>17</v>
      </c>
      <c r="J318">
        <v>3</v>
      </c>
      <c r="K318" s="48">
        <v>1</v>
      </c>
      <c r="L318">
        <v>11.336</v>
      </c>
      <c r="M318" s="90">
        <f t="shared" si="7"/>
        <v>63.51446718419195</v>
      </c>
      <c r="N318">
        <v>1</v>
      </c>
      <c r="O318">
        <v>11.132999999999999</v>
      </c>
      <c r="P318" s="105">
        <f t="shared" si="8"/>
        <v>64.672594987873893</v>
      </c>
      <c r="S318" s="30"/>
    </row>
    <row r="319" spans="1:19" x14ac:dyDescent="0.35">
      <c r="A319" s="4" t="s">
        <v>176</v>
      </c>
      <c r="B319" s="4">
        <v>2019</v>
      </c>
      <c r="C319" s="5">
        <v>43524</v>
      </c>
      <c r="D319" s="4" t="s">
        <v>13</v>
      </c>
      <c r="E319" s="43" t="s">
        <v>207</v>
      </c>
      <c r="F319">
        <v>3</v>
      </c>
      <c r="G319" t="s">
        <v>73</v>
      </c>
      <c r="H319" t="s">
        <v>19</v>
      </c>
      <c r="J319">
        <v>7</v>
      </c>
      <c r="K319" s="48">
        <v>2</v>
      </c>
      <c r="L319">
        <v>11.347</v>
      </c>
      <c r="M319" s="90">
        <f t="shared" si="7"/>
        <v>63.452895038336123</v>
      </c>
      <c r="N319">
        <v>2</v>
      </c>
      <c r="O319">
        <v>11.478</v>
      </c>
      <c r="P319" s="105">
        <f t="shared" si="8"/>
        <v>62.728698379508629</v>
      </c>
      <c r="S319" s="30"/>
    </row>
    <row r="320" spans="1:19" x14ac:dyDescent="0.35">
      <c r="A320" s="4" t="s">
        <v>176</v>
      </c>
      <c r="B320" s="4">
        <v>2019</v>
      </c>
      <c r="C320" s="5">
        <v>43524</v>
      </c>
      <c r="D320" s="4" t="s">
        <v>13</v>
      </c>
      <c r="E320" s="43" t="s">
        <v>207</v>
      </c>
      <c r="F320">
        <v>4</v>
      </c>
      <c r="G320" t="s">
        <v>14</v>
      </c>
      <c r="H320" t="s">
        <v>15</v>
      </c>
      <c r="J320">
        <v>4</v>
      </c>
      <c r="K320" s="48">
        <v>1</v>
      </c>
      <c r="L320">
        <v>11.455</v>
      </c>
      <c r="M320" s="90">
        <f t="shared" si="7"/>
        <v>62.854648625054558</v>
      </c>
      <c r="N320">
        <v>1</v>
      </c>
      <c r="O320">
        <v>11.493</v>
      </c>
      <c r="P320" s="105">
        <f t="shared" si="8"/>
        <v>62.646828504306967</v>
      </c>
      <c r="S320" s="30"/>
    </row>
    <row r="321" spans="1:19" x14ac:dyDescent="0.35">
      <c r="A321" s="4" t="s">
        <v>176</v>
      </c>
      <c r="B321" s="4">
        <v>2019</v>
      </c>
      <c r="C321" s="5">
        <v>43524</v>
      </c>
      <c r="D321" s="4" t="s">
        <v>13</v>
      </c>
      <c r="E321" s="43" t="s">
        <v>207</v>
      </c>
      <c r="F321">
        <v>4</v>
      </c>
      <c r="G321" t="s">
        <v>142</v>
      </c>
      <c r="H321" t="s">
        <v>61</v>
      </c>
      <c r="J321">
        <v>8</v>
      </c>
      <c r="K321" s="48">
        <v>2</v>
      </c>
      <c r="L321">
        <v>11.519</v>
      </c>
      <c r="M321" s="90">
        <f t="shared" si="7"/>
        <v>62.505425818213389</v>
      </c>
      <c r="N321">
        <v>2</v>
      </c>
      <c r="O321">
        <v>11.539</v>
      </c>
      <c r="P321" s="105">
        <f t="shared" si="8"/>
        <v>62.397088135886996</v>
      </c>
      <c r="S321" s="30"/>
    </row>
    <row r="322" spans="1:19" x14ac:dyDescent="0.35">
      <c r="A322" s="4" t="s">
        <v>176</v>
      </c>
      <c r="B322" s="4">
        <v>2019</v>
      </c>
      <c r="C322" s="5">
        <v>43525</v>
      </c>
      <c r="D322" s="4" t="s">
        <v>13</v>
      </c>
      <c r="E322" s="43" t="s">
        <v>208</v>
      </c>
      <c r="F322">
        <v>1</v>
      </c>
      <c r="G322" t="s">
        <v>135</v>
      </c>
      <c r="H322" t="s">
        <v>36</v>
      </c>
      <c r="J322">
        <v>2</v>
      </c>
      <c r="K322" s="48">
        <v>1</v>
      </c>
      <c r="L322">
        <v>11.324999999999999</v>
      </c>
      <c r="M322" s="90">
        <f t="shared" si="7"/>
        <v>63.576158940397356</v>
      </c>
      <c r="N322">
        <v>1</v>
      </c>
      <c r="O322">
        <v>11.132999999999999</v>
      </c>
      <c r="P322" s="105">
        <f t="shared" si="8"/>
        <v>64.672594987873893</v>
      </c>
      <c r="S322" s="30"/>
    </row>
    <row r="323" spans="1:19" x14ac:dyDescent="0.35">
      <c r="A323" s="4" t="s">
        <v>176</v>
      </c>
      <c r="B323" s="4">
        <v>2019</v>
      </c>
      <c r="C323" s="5">
        <v>43525</v>
      </c>
      <c r="D323" s="4" t="s">
        <v>13</v>
      </c>
      <c r="E323" s="43" t="s">
        <v>208</v>
      </c>
      <c r="F323">
        <v>1</v>
      </c>
      <c r="G323" t="s">
        <v>14</v>
      </c>
      <c r="H323" t="s">
        <v>15</v>
      </c>
      <c r="J323">
        <v>4</v>
      </c>
      <c r="K323" s="48">
        <v>2</v>
      </c>
      <c r="L323">
        <v>11.481</v>
      </c>
      <c r="M323" s="90">
        <f t="shared" si="7"/>
        <v>62.712307290305723</v>
      </c>
      <c r="N323">
        <v>2</v>
      </c>
      <c r="O323">
        <v>11.286999999999999</v>
      </c>
      <c r="P323" s="105">
        <f t="shared" si="8"/>
        <v>63.790201116328525</v>
      </c>
      <c r="S323" s="30"/>
    </row>
    <row r="324" spans="1:19" x14ac:dyDescent="0.35">
      <c r="A324" s="4" t="s">
        <v>176</v>
      </c>
      <c r="B324" s="4">
        <v>2019</v>
      </c>
      <c r="C324" s="5">
        <v>43525</v>
      </c>
      <c r="D324" s="4" t="s">
        <v>13</v>
      </c>
      <c r="E324" s="43" t="s">
        <v>208</v>
      </c>
      <c r="F324">
        <v>2</v>
      </c>
      <c r="G324" t="s">
        <v>80</v>
      </c>
      <c r="H324" t="s">
        <v>65</v>
      </c>
      <c r="J324">
        <v>1</v>
      </c>
      <c r="K324" s="48">
        <v>1</v>
      </c>
      <c r="L324">
        <v>11.177</v>
      </c>
      <c r="M324" s="90">
        <f t="shared" si="7"/>
        <v>64.418001252572253</v>
      </c>
      <c r="N324">
        <v>1</v>
      </c>
      <c r="O324">
        <v>11.215999999999999</v>
      </c>
      <c r="P324" s="105">
        <f t="shared" si="8"/>
        <v>64.194008559201151</v>
      </c>
      <c r="S324" s="30"/>
    </row>
    <row r="325" spans="1:19" x14ac:dyDescent="0.35">
      <c r="A325" s="4" t="s">
        <v>176</v>
      </c>
      <c r="B325" s="4">
        <v>2019</v>
      </c>
      <c r="C325" s="5">
        <v>43525</v>
      </c>
      <c r="D325" s="4" t="s">
        <v>13</v>
      </c>
      <c r="E325" s="43" t="s">
        <v>208</v>
      </c>
      <c r="F325">
        <v>2</v>
      </c>
      <c r="G325" t="s">
        <v>16</v>
      </c>
      <c r="H325" t="s">
        <v>17</v>
      </c>
      <c r="J325">
        <v>3</v>
      </c>
      <c r="K325" s="48">
        <v>2</v>
      </c>
      <c r="L325">
        <v>11.224</v>
      </c>
      <c r="M325" s="90">
        <f t="shared" si="7"/>
        <v>64.148253741981463</v>
      </c>
      <c r="N325">
        <v>2</v>
      </c>
      <c r="O325">
        <v>11.267999999999999</v>
      </c>
      <c r="P325" s="105">
        <f t="shared" si="8"/>
        <v>63.89776357827477</v>
      </c>
      <c r="S325" s="30"/>
    </row>
    <row r="326" spans="1:19" x14ac:dyDescent="0.35">
      <c r="A326" s="4" t="s">
        <v>176</v>
      </c>
      <c r="B326" s="4">
        <v>2019</v>
      </c>
      <c r="C326" s="5">
        <v>43525</v>
      </c>
      <c r="D326" s="4" t="s">
        <v>13</v>
      </c>
      <c r="E326" s="43" t="s">
        <v>209</v>
      </c>
      <c r="F326" t="s">
        <v>210</v>
      </c>
      <c r="G326" t="s">
        <v>80</v>
      </c>
      <c r="H326" t="s">
        <v>65</v>
      </c>
      <c r="J326">
        <v>1</v>
      </c>
      <c r="K326" s="48">
        <v>1</v>
      </c>
      <c r="L326">
        <v>11.276</v>
      </c>
      <c r="M326" s="90">
        <f t="shared" si="7"/>
        <v>63.852429939694929</v>
      </c>
      <c r="N326">
        <v>1</v>
      </c>
      <c r="O326">
        <v>11.112</v>
      </c>
      <c r="P326" s="105">
        <f t="shared" si="8"/>
        <v>64.794816414686821</v>
      </c>
      <c r="S326" s="30"/>
    </row>
    <row r="327" spans="1:19" x14ac:dyDescent="0.35">
      <c r="A327" s="4" t="s">
        <v>176</v>
      </c>
      <c r="B327" s="4">
        <v>2019</v>
      </c>
      <c r="C327" s="5">
        <v>43525</v>
      </c>
      <c r="D327" s="4" t="s">
        <v>13</v>
      </c>
      <c r="E327" s="43" t="s">
        <v>209</v>
      </c>
      <c r="F327" t="s">
        <v>210</v>
      </c>
      <c r="G327" t="s">
        <v>135</v>
      </c>
      <c r="H327" t="s">
        <v>36</v>
      </c>
      <c r="J327">
        <v>2</v>
      </c>
      <c r="K327" s="48">
        <v>2</v>
      </c>
      <c r="L327">
        <v>11.33</v>
      </c>
      <c r="M327" s="90">
        <f t="shared" si="7"/>
        <v>63.548102383053838</v>
      </c>
      <c r="N327">
        <v>2</v>
      </c>
      <c r="O327">
        <v>11.247</v>
      </c>
      <c r="P327" s="105">
        <f t="shared" si="8"/>
        <v>64.017071218991731</v>
      </c>
      <c r="S327" s="30"/>
    </row>
    <row r="328" spans="1:19" x14ac:dyDescent="0.35">
      <c r="A328" s="4" t="s">
        <v>176</v>
      </c>
      <c r="B328" s="4">
        <v>2019</v>
      </c>
      <c r="C328" s="5">
        <v>43525</v>
      </c>
      <c r="D328" s="4" t="s">
        <v>13</v>
      </c>
      <c r="E328" s="43" t="s">
        <v>209</v>
      </c>
      <c r="F328" t="s">
        <v>211</v>
      </c>
      <c r="G328" t="s">
        <v>16</v>
      </c>
      <c r="H328" t="s">
        <v>17</v>
      </c>
      <c r="J328">
        <v>3</v>
      </c>
      <c r="K328" s="48">
        <v>1</v>
      </c>
      <c r="L328">
        <v>11.349</v>
      </c>
      <c r="M328" s="90">
        <f t="shared" si="7"/>
        <v>63.441712926249011</v>
      </c>
      <c r="N328">
        <v>1</v>
      </c>
      <c r="O328">
        <v>11.167999999999999</v>
      </c>
      <c r="P328" s="105">
        <f t="shared" si="8"/>
        <v>64.469914040114617</v>
      </c>
      <c r="S328" s="30"/>
    </row>
    <row r="329" spans="1:19" x14ac:dyDescent="0.35">
      <c r="A329" s="4" t="s">
        <v>176</v>
      </c>
      <c r="B329" s="4">
        <v>2019</v>
      </c>
      <c r="C329" s="5">
        <v>43525</v>
      </c>
      <c r="D329" s="4" t="s">
        <v>13</v>
      </c>
      <c r="E329" s="43" t="s">
        <v>209</v>
      </c>
      <c r="F329" t="s">
        <v>211</v>
      </c>
      <c r="G329" t="s">
        <v>14</v>
      </c>
      <c r="H329" t="s">
        <v>15</v>
      </c>
      <c r="J329">
        <v>4</v>
      </c>
      <c r="K329" s="48">
        <v>2</v>
      </c>
      <c r="L329">
        <v>11.44</v>
      </c>
      <c r="M329" s="90">
        <f t="shared" si="7"/>
        <v>62.93706293706294</v>
      </c>
      <c r="N329">
        <v>2</v>
      </c>
      <c r="O329">
        <v>11.331999999999999</v>
      </c>
      <c r="P329" s="105">
        <f t="shared" si="8"/>
        <v>63.536886692552073</v>
      </c>
      <c r="S329" s="30"/>
    </row>
    <row r="330" spans="1:19" x14ac:dyDescent="0.35">
      <c r="A330" s="4" t="s">
        <v>173</v>
      </c>
      <c r="B330" s="4">
        <v>2019</v>
      </c>
      <c r="C330" s="22">
        <v>43771</v>
      </c>
      <c r="D330" s="4" t="s">
        <v>72</v>
      </c>
      <c r="E330" s="43" t="s">
        <v>205</v>
      </c>
      <c r="F330">
        <v>1</v>
      </c>
      <c r="G330" t="s">
        <v>136</v>
      </c>
      <c r="H330" t="s">
        <v>25</v>
      </c>
      <c r="J330">
        <v>5</v>
      </c>
      <c r="K330" s="48">
        <v>1</v>
      </c>
      <c r="L330">
        <v>11.677</v>
      </c>
      <c r="M330" s="90">
        <f t="shared" si="7"/>
        <v>61.659672861180098</v>
      </c>
      <c r="S330" s="30"/>
    </row>
    <row r="331" spans="1:19" x14ac:dyDescent="0.35">
      <c r="A331" s="4" t="s">
        <v>173</v>
      </c>
      <c r="B331" s="4">
        <v>2019</v>
      </c>
      <c r="C331" s="22">
        <v>43771</v>
      </c>
      <c r="D331" s="4" t="s">
        <v>72</v>
      </c>
      <c r="E331" s="43" t="s">
        <v>205</v>
      </c>
      <c r="F331">
        <v>1</v>
      </c>
      <c r="G331" t="s">
        <v>150</v>
      </c>
      <c r="H331" t="s">
        <v>31</v>
      </c>
      <c r="J331">
        <v>28</v>
      </c>
      <c r="K331" s="48">
        <v>2</v>
      </c>
      <c r="L331">
        <v>11.796999999999999</v>
      </c>
      <c r="M331" s="90">
        <f t="shared" si="7"/>
        <v>61.032465881156234</v>
      </c>
      <c r="S331" s="30"/>
    </row>
    <row r="332" spans="1:19" x14ac:dyDescent="0.35">
      <c r="A332" s="4" t="s">
        <v>173</v>
      </c>
      <c r="B332" s="4">
        <v>2019</v>
      </c>
      <c r="C332" s="22">
        <v>43771</v>
      </c>
      <c r="D332" s="4" t="s">
        <v>72</v>
      </c>
      <c r="E332" s="43" t="s">
        <v>205</v>
      </c>
      <c r="F332">
        <v>2</v>
      </c>
      <c r="G332" t="s">
        <v>22</v>
      </c>
      <c r="H332" t="s">
        <v>172</v>
      </c>
      <c r="J332">
        <v>11</v>
      </c>
      <c r="K332">
        <v>1</v>
      </c>
      <c r="L332">
        <v>11.198</v>
      </c>
      <c r="M332" s="90">
        <f t="shared" si="7"/>
        <v>64.297195927844257</v>
      </c>
      <c r="S332" s="30"/>
    </row>
    <row r="333" spans="1:19" x14ac:dyDescent="0.35">
      <c r="A333" s="4" t="s">
        <v>173</v>
      </c>
      <c r="B333" s="4">
        <v>2019</v>
      </c>
      <c r="C333" s="22">
        <v>43771</v>
      </c>
      <c r="D333" s="4" t="s">
        <v>72</v>
      </c>
      <c r="E333" s="43" t="s">
        <v>205</v>
      </c>
      <c r="F333">
        <v>2</v>
      </c>
      <c r="G333" t="s">
        <v>149</v>
      </c>
      <c r="H333" t="s">
        <v>56</v>
      </c>
      <c r="J333">
        <v>27</v>
      </c>
      <c r="K333">
        <v>2</v>
      </c>
      <c r="L333">
        <v>11.341000000000001</v>
      </c>
      <c r="M333" s="90">
        <f t="shared" si="7"/>
        <v>63.4864650383564</v>
      </c>
      <c r="S333" s="30"/>
    </row>
    <row r="334" spans="1:19" x14ac:dyDescent="0.35">
      <c r="A334" s="4" t="s">
        <v>173</v>
      </c>
      <c r="B334" s="4">
        <v>2019</v>
      </c>
      <c r="C334" s="22">
        <v>43771</v>
      </c>
      <c r="D334" s="4" t="s">
        <v>72</v>
      </c>
      <c r="E334" s="43" t="s">
        <v>205</v>
      </c>
      <c r="F334">
        <v>3</v>
      </c>
      <c r="G334" t="s">
        <v>16</v>
      </c>
      <c r="H334" t="s">
        <v>17</v>
      </c>
      <c r="J334">
        <v>12</v>
      </c>
      <c r="K334">
        <v>1</v>
      </c>
      <c r="L334">
        <v>11.715</v>
      </c>
      <c r="M334" s="90">
        <f t="shared" si="7"/>
        <v>61.459667093469911</v>
      </c>
      <c r="S334" s="30"/>
    </row>
    <row r="335" spans="1:19" x14ac:dyDescent="0.35">
      <c r="A335" s="4" t="s">
        <v>173</v>
      </c>
      <c r="B335" s="4">
        <v>2019</v>
      </c>
      <c r="C335" s="22">
        <v>43771</v>
      </c>
      <c r="D335" s="4" t="s">
        <v>72</v>
      </c>
      <c r="E335" s="43" t="s">
        <v>205</v>
      </c>
      <c r="F335">
        <v>3</v>
      </c>
      <c r="G335" t="s">
        <v>119</v>
      </c>
      <c r="H335" t="s">
        <v>21</v>
      </c>
      <c r="J335">
        <v>26</v>
      </c>
      <c r="K335">
        <v>2</v>
      </c>
      <c r="L335">
        <v>12.05</v>
      </c>
      <c r="M335" s="90">
        <f t="shared" si="7"/>
        <v>59.751037344398334</v>
      </c>
      <c r="S335" s="30"/>
    </row>
    <row r="336" spans="1:19" x14ac:dyDescent="0.35">
      <c r="A336" s="79" t="s">
        <v>173</v>
      </c>
      <c r="B336" s="79">
        <v>2019</v>
      </c>
      <c r="C336" s="9">
        <v>43771</v>
      </c>
      <c r="D336" s="79" t="s">
        <v>72</v>
      </c>
      <c r="E336" s="43" t="s">
        <v>205</v>
      </c>
      <c r="F336">
        <v>4</v>
      </c>
      <c r="G336" t="s">
        <v>30</v>
      </c>
      <c r="H336" t="s">
        <v>31</v>
      </c>
      <c r="J336">
        <v>13</v>
      </c>
      <c r="K336">
        <v>1</v>
      </c>
      <c r="L336">
        <v>11.65</v>
      </c>
      <c r="M336" s="90">
        <f t="shared" si="7"/>
        <v>61.802575107296136</v>
      </c>
      <c r="S336" s="30"/>
    </row>
    <row r="337" spans="1:19" x14ac:dyDescent="0.35">
      <c r="A337" s="79" t="s">
        <v>173</v>
      </c>
      <c r="B337" s="79">
        <v>2019</v>
      </c>
      <c r="C337" s="9">
        <v>43771</v>
      </c>
      <c r="D337" s="79" t="s">
        <v>72</v>
      </c>
      <c r="E337" s="43" t="s">
        <v>205</v>
      </c>
      <c r="F337">
        <v>4</v>
      </c>
      <c r="G337" t="s">
        <v>147</v>
      </c>
      <c r="H337" t="s">
        <v>148</v>
      </c>
      <c r="J337">
        <v>25</v>
      </c>
      <c r="K337">
        <v>2</v>
      </c>
      <c r="L337">
        <v>11.784000000000001</v>
      </c>
      <c r="M337" s="90">
        <f t="shared" si="7"/>
        <v>61.099796334012218</v>
      </c>
      <c r="S337" s="30"/>
    </row>
    <row r="338" spans="1:19" x14ac:dyDescent="0.35">
      <c r="A338" s="79" t="s">
        <v>173</v>
      </c>
      <c r="B338" s="79">
        <v>2019</v>
      </c>
      <c r="C338" s="9">
        <v>43771</v>
      </c>
      <c r="D338" s="79" t="s">
        <v>72</v>
      </c>
      <c r="E338" s="43" t="s">
        <v>205</v>
      </c>
      <c r="F338">
        <v>5</v>
      </c>
      <c r="G338" t="s">
        <v>111</v>
      </c>
      <c r="H338" t="s">
        <v>121</v>
      </c>
      <c r="J338">
        <v>2</v>
      </c>
      <c r="K338">
        <v>1</v>
      </c>
      <c r="L338">
        <v>11.276999999999999</v>
      </c>
      <c r="M338" s="90">
        <f t="shared" si="7"/>
        <v>63.846767757382288</v>
      </c>
      <c r="S338" s="30"/>
    </row>
    <row r="339" spans="1:19" x14ac:dyDescent="0.35">
      <c r="A339" s="79" t="s">
        <v>173</v>
      </c>
      <c r="B339" s="79">
        <v>2019</v>
      </c>
      <c r="C339" s="9">
        <v>43771</v>
      </c>
      <c r="D339" s="79" t="s">
        <v>72</v>
      </c>
      <c r="E339" s="43" t="s">
        <v>205</v>
      </c>
      <c r="F339">
        <v>5</v>
      </c>
      <c r="G339" t="s">
        <v>170</v>
      </c>
      <c r="H339" t="s">
        <v>59</v>
      </c>
      <c r="J339">
        <v>24</v>
      </c>
      <c r="K339">
        <v>2</v>
      </c>
      <c r="L339">
        <v>11.517999999999999</v>
      </c>
      <c r="M339" s="90">
        <f t="shared" si="7"/>
        <v>62.510852578572674</v>
      </c>
      <c r="S339" s="30"/>
    </row>
    <row r="340" spans="1:19" x14ac:dyDescent="0.35">
      <c r="A340" s="79" t="s">
        <v>173</v>
      </c>
      <c r="B340" s="79">
        <v>2019</v>
      </c>
      <c r="C340" s="9">
        <v>43771</v>
      </c>
      <c r="D340" s="79" t="s">
        <v>72</v>
      </c>
      <c r="E340" s="43" t="s">
        <v>205</v>
      </c>
      <c r="F340">
        <v>6</v>
      </c>
      <c r="G340" t="s">
        <v>78</v>
      </c>
      <c r="H340" t="s">
        <v>19</v>
      </c>
      <c r="J340">
        <v>6</v>
      </c>
      <c r="K340">
        <v>1</v>
      </c>
      <c r="L340">
        <v>11.308999999999999</v>
      </c>
      <c r="M340" s="90">
        <f t="shared" ref="M340:M366" si="9">3.6*200/L340</f>
        <v>63.666106640728628</v>
      </c>
      <c r="S340" s="30"/>
    </row>
    <row r="341" spans="1:19" x14ac:dyDescent="0.35">
      <c r="A341" s="79" t="s">
        <v>173</v>
      </c>
      <c r="B341" s="79">
        <v>2019</v>
      </c>
      <c r="C341" s="9">
        <v>43771</v>
      </c>
      <c r="D341" s="79" t="s">
        <v>72</v>
      </c>
      <c r="E341" s="43" t="s">
        <v>205</v>
      </c>
      <c r="F341">
        <v>6</v>
      </c>
      <c r="G341" t="s">
        <v>39</v>
      </c>
      <c r="H341" t="s">
        <v>40</v>
      </c>
      <c r="J341">
        <v>23</v>
      </c>
      <c r="K341">
        <v>2</v>
      </c>
      <c r="L341">
        <v>11.385999999999999</v>
      </c>
      <c r="M341" s="90">
        <f t="shared" si="9"/>
        <v>63.235552432812227</v>
      </c>
      <c r="S341" s="30"/>
    </row>
    <row r="342" spans="1:19" x14ac:dyDescent="0.35">
      <c r="A342" s="79" t="s">
        <v>173</v>
      </c>
      <c r="B342" s="79">
        <v>2019</v>
      </c>
      <c r="C342" s="9">
        <v>43771</v>
      </c>
      <c r="D342" s="79" t="s">
        <v>72</v>
      </c>
      <c r="E342" s="43" t="s">
        <v>205</v>
      </c>
      <c r="F342">
        <v>7</v>
      </c>
      <c r="G342" t="s">
        <v>73</v>
      </c>
      <c r="H342" t="s">
        <v>19</v>
      </c>
      <c r="J342">
        <v>7</v>
      </c>
      <c r="K342">
        <v>1</v>
      </c>
      <c r="L342">
        <v>11.536</v>
      </c>
      <c r="M342" s="90">
        <f t="shared" si="9"/>
        <v>62.413314840499311</v>
      </c>
      <c r="S342" s="30"/>
    </row>
    <row r="343" spans="1:19" x14ac:dyDescent="0.35">
      <c r="A343" s="79" t="s">
        <v>173</v>
      </c>
      <c r="B343" s="79">
        <v>2019</v>
      </c>
      <c r="C343" s="9">
        <v>43771</v>
      </c>
      <c r="D343" s="79" t="s">
        <v>72</v>
      </c>
      <c r="E343" s="43" t="s">
        <v>205</v>
      </c>
      <c r="F343">
        <v>7</v>
      </c>
      <c r="G343" t="s">
        <v>101</v>
      </c>
      <c r="H343" t="s">
        <v>47</v>
      </c>
      <c r="J343">
        <v>22</v>
      </c>
      <c r="K343">
        <v>2</v>
      </c>
      <c r="L343">
        <v>11.562999999999999</v>
      </c>
      <c r="M343" s="90">
        <f t="shared" si="9"/>
        <v>62.267577618265165</v>
      </c>
      <c r="S343" s="30"/>
    </row>
    <row r="344" spans="1:19" x14ac:dyDescent="0.35">
      <c r="A344" s="79" t="s">
        <v>173</v>
      </c>
      <c r="B344" s="79">
        <v>2019</v>
      </c>
      <c r="C344" s="9">
        <v>43771</v>
      </c>
      <c r="D344" s="79" t="s">
        <v>72</v>
      </c>
      <c r="E344" s="43" t="s">
        <v>205</v>
      </c>
      <c r="F344">
        <v>8</v>
      </c>
      <c r="G344" t="s">
        <v>24</v>
      </c>
      <c r="H344" t="s">
        <v>154</v>
      </c>
      <c r="J344">
        <v>14</v>
      </c>
      <c r="K344">
        <v>1</v>
      </c>
      <c r="L344">
        <v>11.552</v>
      </c>
      <c r="M344" s="90">
        <f t="shared" si="9"/>
        <v>62.326869806094187</v>
      </c>
      <c r="S344" s="30"/>
    </row>
    <row r="345" spans="1:19" x14ac:dyDescent="0.35">
      <c r="A345" s="79" t="s">
        <v>173</v>
      </c>
      <c r="B345" s="79">
        <v>2019</v>
      </c>
      <c r="C345" s="9">
        <v>43771</v>
      </c>
      <c r="D345" s="79" t="s">
        <v>72</v>
      </c>
      <c r="E345" s="43" t="s">
        <v>205</v>
      </c>
      <c r="F345">
        <v>8</v>
      </c>
      <c r="G345" t="s">
        <v>142</v>
      </c>
      <c r="H345" t="s">
        <v>61</v>
      </c>
      <c r="J345">
        <v>21</v>
      </c>
      <c r="K345">
        <v>2</v>
      </c>
      <c r="L345">
        <v>11.623999999999999</v>
      </c>
      <c r="M345" s="90">
        <f t="shared" si="9"/>
        <v>61.940812112869928</v>
      </c>
      <c r="S345" s="30"/>
    </row>
    <row r="346" spans="1:19" x14ac:dyDescent="0.35">
      <c r="A346" s="79" t="s">
        <v>173</v>
      </c>
      <c r="B346" s="79">
        <v>2019</v>
      </c>
      <c r="C346" s="9">
        <v>43771</v>
      </c>
      <c r="D346" s="79" t="s">
        <v>72</v>
      </c>
      <c r="E346" s="43" t="s">
        <v>205</v>
      </c>
      <c r="F346">
        <v>9</v>
      </c>
      <c r="G346" t="s">
        <v>99</v>
      </c>
      <c r="H346" t="s">
        <v>67</v>
      </c>
      <c r="J346">
        <v>4</v>
      </c>
      <c r="K346">
        <v>1</v>
      </c>
      <c r="L346">
        <v>11.686</v>
      </c>
      <c r="M346" s="90">
        <f t="shared" si="9"/>
        <v>61.612185521136404</v>
      </c>
      <c r="S346" s="30"/>
    </row>
    <row r="347" spans="1:19" x14ac:dyDescent="0.35">
      <c r="A347" s="79" t="s">
        <v>173</v>
      </c>
      <c r="B347" s="79">
        <v>2019</v>
      </c>
      <c r="C347" s="9">
        <v>43771</v>
      </c>
      <c r="D347" s="79" t="s">
        <v>72</v>
      </c>
      <c r="E347" s="43" t="s">
        <v>205</v>
      </c>
      <c r="F347">
        <v>9</v>
      </c>
      <c r="G347" t="s">
        <v>167</v>
      </c>
      <c r="H347" t="s">
        <v>121</v>
      </c>
      <c r="J347">
        <v>20</v>
      </c>
      <c r="K347">
        <v>2</v>
      </c>
      <c r="L347">
        <v>11.734999999999999</v>
      </c>
      <c r="M347" s="90">
        <f t="shared" si="9"/>
        <v>61.354921175969324</v>
      </c>
      <c r="S347" s="30"/>
    </row>
    <row r="348" spans="1:19" x14ac:dyDescent="0.35">
      <c r="A348" s="79" t="s">
        <v>173</v>
      </c>
      <c r="B348" s="79">
        <v>2019</v>
      </c>
      <c r="C348" s="9">
        <v>43771</v>
      </c>
      <c r="D348" s="79" t="s">
        <v>72</v>
      </c>
      <c r="E348" s="43" t="s">
        <v>205</v>
      </c>
      <c r="F348">
        <v>10</v>
      </c>
      <c r="G348" t="s">
        <v>20</v>
      </c>
      <c r="H348" t="s">
        <v>21</v>
      </c>
      <c r="J348">
        <v>15</v>
      </c>
      <c r="K348">
        <v>1</v>
      </c>
      <c r="L348">
        <v>11.436</v>
      </c>
      <c r="M348" s="90">
        <f t="shared" si="9"/>
        <v>62.959076600209862</v>
      </c>
      <c r="S348" s="30"/>
    </row>
    <row r="349" spans="1:19" x14ac:dyDescent="0.35">
      <c r="A349" s="79" t="s">
        <v>173</v>
      </c>
      <c r="B349" s="79">
        <v>2019</v>
      </c>
      <c r="C349" s="9">
        <v>43771</v>
      </c>
      <c r="D349" s="79" t="s">
        <v>72</v>
      </c>
      <c r="E349" s="43" t="s">
        <v>205</v>
      </c>
      <c r="F349">
        <v>10</v>
      </c>
      <c r="G349" t="s">
        <v>124</v>
      </c>
      <c r="H349" t="s">
        <v>123</v>
      </c>
      <c r="J349">
        <v>19</v>
      </c>
      <c r="K349">
        <v>2</v>
      </c>
      <c r="L349">
        <v>11.574999999999999</v>
      </c>
      <c r="M349" s="90">
        <f t="shared" si="9"/>
        <v>62.203023758099356</v>
      </c>
      <c r="S349" s="30"/>
    </row>
    <row r="350" spans="1:19" x14ac:dyDescent="0.35">
      <c r="A350" s="79" t="s">
        <v>173</v>
      </c>
      <c r="B350" s="79">
        <v>2019</v>
      </c>
      <c r="C350" s="9">
        <v>43771</v>
      </c>
      <c r="D350" s="79" t="s">
        <v>72</v>
      </c>
      <c r="E350" s="43" t="s">
        <v>205</v>
      </c>
      <c r="F350">
        <v>11</v>
      </c>
      <c r="G350" t="s">
        <v>52</v>
      </c>
      <c r="H350" t="s">
        <v>53</v>
      </c>
      <c r="J350">
        <v>16</v>
      </c>
      <c r="K350">
        <v>1</v>
      </c>
      <c r="L350">
        <v>11.331</v>
      </c>
      <c r="M350" s="90">
        <f t="shared" si="9"/>
        <v>63.542494042891185</v>
      </c>
      <c r="S350" s="30"/>
    </row>
    <row r="351" spans="1:19" x14ac:dyDescent="0.35">
      <c r="A351" s="79" t="s">
        <v>173</v>
      </c>
      <c r="B351" s="79">
        <v>2019</v>
      </c>
      <c r="C351" s="9">
        <v>43771</v>
      </c>
      <c r="D351" s="79" t="s">
        <v>72</v>
      </c>
      <c r="E351" s="43" t="s">
        <v>205</v>
      </c>
      <c r="F351">
        <v>11</v>
      </c>
      <c r="G351" t="s">
        <v>132</v>
      </c>
      <c r="H351" t="s">
        <v>156</v>
      </c>
      <c r="J351">
        <v>17</v>
      </c>
      <c r="K351">
        <v>2</v>
      </c>
      <c r="L351">
        <v>11.418999999999999</v>
      </c>
      <c r="M351" s="90">
        <f t="shared" si="9"/>
        <v>63.052806725632728</v>
      </c>
      <c r="S351" s="30"/>
    </row>
    <row r="352" spans="1:19" x14ac:dyDescent="0.35">
      <c r="A352" s="79" t="s">
        <v>173</v>
      </c>
      <c r="B352" s="79">
        <v>2019</v>
      </c>
      <c r="C352" s="9">
        <v>43771</v>
      </c>
      <c r="D352" s="79" t="s">
        <v>72</v>
      </c>
      <c r="E352" s="43" t="s">
        <v>205</v>
      </c>
      <c r="F352">
        <v>12</v>
      </c>
      <c r="G352" t="s">
        <v>122</v>
      </c>
      <c r="H352" t="s">
        <v>123</v>
      </c>
      <c r="J352">
        <v>8</v>
      </c>
      <c r="K352">
        <v>1</v>
      </c>
      <c r="L352">
        <v>11.525</v>
      </c>
      <c r="M352" s="90">
        <f t="shared" si="9"/>
        <v>62.47288503253796</v>
      </c>
      <c r="S352" s="30"/>
    </row>
    <row r="353" spans="1:19" x14ac:dyDescent="0.35">
      <c r="A353" s="79" t="s">
        <v>173</v>
      </c>
      <c r="B353" s="79">
        <v>2019</v>
      </c>
      <c r="C353" s="9">
        <v>43771</v>
      </c>
      <c r="D353" s="79" t="s">
        <v>72</v>
      </c>
      <c r="E353" s="43" t="s">
        <v>205</v>
      </c>
      <c r="F353">
        <v>12</v>
      </c>
      <c r="G353" t="s">
        <v>83</v>
      </c>
      <c r="H353" t="s">
        <v>67</v>
      </c>
      <c r="J353">
        <v>18</v>
      </c>
      <c r="K353">
        <v>2</v>
      </c>
      <c r="L353">
        <v>11.566000000000001</v>
      </c>
      <c r="M353" s="90">
        <f t="shared" si="9"/>
        <v>62.251426595192804</v>
      </c>
      <c r="S353" s="30"/>
    </row>
    <row r="354" spans="1:19" x14ac:dyDescent="0.35">
      <c r="A354" s="79" t="s">
        <v>173</v>
      </c>
      <c r="B354" s="79">
        <v>2019</v>
      </c>
      <c r="C354" s="9">
        <v>43771</v>
      </c>
      <c r="D354" s="79" t="s">
        <v>72</v>
      </c>
      <c r="E354" s="43" t="s">
        <v>206</v>
      </c>
      <c r="F354">
        <v>1</v>
      </c>
      <c r="G354" t="s">
        <v>122</v>
      </c>
      <c r="H354" t="s">
        <v>123</v>
      </c>
      <c r="J354">
        <v>8</v>
      </c>
      <c r="K354">
        <v>1</v>
      </c>
      <c r="L354">
        <v>11.37</v>
      </c>
      <c r="M354" s="90">
        <f t="shared" si="9"/>
        <v>63.324538258575203</v>
      </c>
      <c r="S354" s="30"/>
    </row>
    <row r="355" spans="1:19" x14ac:dyDescent="0.35">
      <c r="A355" s="79" t="s">
        <v>173</v>
      </c>
      <c r="B355" s="79">
        <v>2019</v>
      </c>
      <c r="C355" s="9">
        <v>43771</v>
      </c>
      <c r="D355" s="79" t="s">
        <v>72</v>
      </c>
      <c r="E355" s="43" t="s">
        <v>206</v>
      </c>
      <c r="F355">
        <v>1</v>
      </c>
      <c r="G355" t="s">
        <v>14</v>
      </c>
      <c r="H355" t="s">
        <v>172</v>
      </c>
      <c r="J355">
        <v>9</v>
      </c>
      <c r="K355">
        <v>2</v>
      </c>
      <c r="L355">
        <v>11.399999999999999</v>
      </c>
      <c r="M355" s="90">
        <f t="shared" si="9"/>
        <v>63.15789473684211</v>
      </c>
      <c r="S355" s="30"/>
    </row>
    <row r="356" spans="1:19" x14ac:dyDescent="0.35">
      <c r="A356" s="79" t="s">
        <v>173</v>
      </c>
      <c r="B356" s="79">
        <v>2019</v>
      </c>
      <c r="C356" s="9">
        <v>43771</v>
      </c>
      <c r="D356" s="79" t="s">
        <v>72</v>
      </c>
      <c r="E356" s="43" t="s">
        <v>206</v>
      </c>
      <c r="F356">
        <v>2</v>
      </c>
      <c r="G356" t="s">
        <v>80</v>
      </c>
      <c r="H356" t="s">
        <v>65</v>
      </c>
      <c r="J356">
        <v>1</v>
      </c>
      <c r="K356">
        <v>1</v>
      </c>
      <c r="L356">
        <v>11.321999999999999</v>
      </c>
      <c r="M356" s="90">
        <f t="shared" si="9"/>
        <v>63.593004769475364</v>
      </c>
      <c r="S356" s="30"/>
    </row>
    <row r="357" spans="1:19" x14ac:dyDescent="0.35">
      <c r="A357" s="79" t="s">
        <v>173</v>
      </c>
      <c r="B357" s="79">
        <v>2019</v>
      </c>
      <c r="C357" s="9">
        <v>43771</v>
      </c>
      <c r="D357" s="79" t="s">
        <v>72</v>
      </c>
      <c r="E357" s="43" t="s">
        <v>206</v>
      </c>
      <c r="F357">
        <v>2</v>
      </c>
      <c r="G357" t="s">
        <v>52</v>
      </c>
      <c r="H357" t="s">
        <v>53</v>
      </c>
      <c r="J357">
        <v>16</v>
      </c>
      <c r="K357">
        <v>2</v>
      </c>
      <c r="L357">
        <v>11.943</v>
      </c>
      <c r="M357" s="90">
        <f t="shared" si="9"/>
        <v>60.286360211002261</v>
      </c>
      <c r="S357" s="30"/>
    </row>
    <row r="358" spans="1:19" x14ac:dyDescent="0.35">
      <c r="A358" s="79" t="s">
        <v>173</v>
      </c>
      <c r="B358" s="79">
        <v>2019</v>
      </c>
      <c r="C358" s="9">
        <v>43771</v>
      </c>
      <c r="D358" s="79" t="s">
        <v>72</v>
      </c>
      <c r="E358" s="43" t="s">
        <v>206</v>
      </c>
      <c r="F358">
        <v>3</v>
      </c>
      <c r="G358" t="s">
        <v>23</v>
      </c>
      <c r="H358" t="s">
        <v>15</v>
      </c>
      <c r="J358">
        <v>3</v>
      </c>
      <c r="K358">
        <v>1</v>
      </c>
      <c r="L358">
        <v>10.997</v>
      </c>
      <c r="M358" s="90">
        <f t="shared" si="9"/>
        <v>65.47240156406292</v>
      </c>
      <c r="S358" s="30"/>
    </row>
    <row r="359" spans="1:19" x14ac:dyDescent="0.35">
      <c r="A359" s="79" t="s">
        <v>173</v>
      </c>
      <c r="B359" s="79">
        <v>2019</v>
      </c>
      <c r="C359" s="9">
        <v>43771</v>
      </c>
      <c r="D359" s="79" t="s">
        <v>72</v>
      </c>
      <c r="E359" s="43" t="s">
        <v>206</v>
      </c>
      <c r="F359">
        <v>3</v>
      </c>
      <c r="G359" t="s">
        <v>20</v>
      </c>
      <c r="H359" t="s">
        <v>21</v>
      </c>
      <c r="J359">
        <v>15</v>
      </c>
      <c r="K359">
        <v>2</v>
      </c>
      <c r="L359">
        <v>11.087999999999999</v>
      </c>
      <c r="M359" s="90">
        <f t="shared" si="9"/>
        <v>64.935064935064943</v>
      </c>
      <c r="S359" s="30"/>
    </row>
    <row r="360" spans="1:19" x14ac:dyDescent="0.35">
      <c r="A360" s="79" t="s">
        <v>173</v>
      </c>
      <c r="B360" s="79">
        <v>2019</v>
      </c>
      <c r="C360" s="9">
        <v>43771</v>
      </c>
      <c r="D360" s="79" t="s">
        <v>72</v>
      </c>
      <c r="E360" s="43" t="s">
        <v>206</v>
      </c>
      <c r="F360">
        <v>4</v>
      </c>
      <c r="G360" t="s">
        <v>99</v>
      </c>
      <c r="H360" t="s">
        <v>67</v>
      </c>
      <c r="J360">
        <v>4</v>
      </c>
      <c r="K360">
        <v>1</v>
      </c>
      <c r="L360">
        <v>11.345000000000001</v>
      </c>
      <c r="M360" s="90">
        <f t="shared" si="9"/>
        <v>63.464081092992501</v>
      </c>
      <c r="S360" s="30"/>
    </row>
    <row r="361" spans="1:19" x14ac:dyDescent="0.35">
      <c r="A361" s="79" t="s">
        <v>173</v>
      </c>
      <c r="B361" s="79">
        <v>2019</v>
      </c>
      <c r="C361" s="9">
        <v>43771</v>
      </c>
      <c r="D361" s="79" t="s">
        <v>72</v>
      </c>
      <c r="E361" s="43" t="s">
        <v>206</v>
      </c>
      <c r="F361">
        <v>4</v>
      </c>
      <c r="G361" t="s">
        <v>137</v>
      </c>
      <c r="H361" t="s">
        <v>38</v>
      </c>
      <c r="J361">
        <v>10</v>
      </c>
      <c r="K361">
        <v>2</v>
      </c>
      <c r="L361">
        <v>11.345000000000001</v>
      </c>
      <c r="M361" s="90">
        <f t="shared" si="9"/>
        <v>63.464081092992501</v>
      </c>
      <c r="S361" s="30"/>
    </row>
    <row r="362" spans="1:19" x14ac:dyDescent="0.35">
      <c r="A362" s="79" t="s">
        <v>173</v>
      </c>
      <c r="B362" s="79">
        <v>2019</v>
      </c>
      <c r="C362" s="9">
        <v>43771</v>
      </c>
      <c r="D362" s="79" t="s">
        <v>72</v>
      </c>
      <c r="E362" s="43" t="s">
        <v>206</v>
      </c>
      <c r="F362">
        <v>5</v>
      </c>
      <c r="G362" t="s">
        <v>136</v>
      </c>
      <c r="H362" t="s">
        <v>25</v>
      </c>
      <c r="J362">
        <v>5</v>
      </c>
      <c r="K362">
        <v>1</v>
      </c>
      <c r="L362">
        <v>11.449</v>
      </c>
      <c r="M362" s="90">
        <f t="shared" si="9"/>
        <v>62.88758843567124</v>
      </c>
      <c r="S362" s="30"/>
    </row>
    <row r="363" spans="1:19" x14ac:dyDescent="0.35">
      <c r="A363" s="79" t="s">
        <v>173</v>
      </c>
      <c r="B363" s="79">
        <v>2019</v>
      </c>
      <c r="C363" s="9">
        <v>43771</v>
      </c>
      <c r="D363" s="79" t="s">
        <v>72</v>
      </c>
      <c r="E363" s="43" t="s">
        <v>206</v>
      </c>
      <c r="F363">
        <v>5</v>
      </c>
      <c r="G363" t="s">
        <v>24</v>
      </c>
      <c r="H363" t="s">
        <v>154</v>
      </c>
      <c r="J363">
        <v>14</v>
      </c>
      <c r="K363">
        <v>2</v>
      </c>
      <c r="L363">
        <v>11.766</v>
      </c>
      <c r="M363" s="90">
        <f t="shared" si="9"/>
        <v>61.193268740438555</v>
      </c>
      <c r="S363" s="30"/>
    </row>
    <row r="364" spans="1:19" x14ac:dyDescent="0.35">
      <c r="A364" s="79" t="s">
        <v>173</v>
      </c>
      <c r="B364" s="79">
        <v>2019</v>
      </c>
      <c r="C364" s="9">
        <v>43771</v>
      </c>
      <c r="D364" s="79" t="s">
        <v>72</v>
      </c>
      <c r="E364" s="43" t="s">
        <v>206</v>
      </c>
      <c r="F364">
        <v>6</v>
      </c>
      <c r="G364" t="s">
        <v>73</v>
      </c>
      <c r="H364" t="s">
        <v>19</v>
      </c>
      <c r="J364">
        <v>7</v>
      </c>
      <c r="K364">
        <v>1</v>
      </c>
      <c r="L364">
        <v>11.433</v>
      </c>
      <c r="M364" s="90">
        <f t="shared" si="9"/>
        <v>62.97559695617948</v>
      </c>
      <c r="S364" s="30"/>
    </row>
    <row r="365" spans="1:19" x14ac:dyDescent="0.35">
      <c r="A365" s="79" t="s">
        <v>173</v>
      </c>
      <c r="B365" s="79">
        <v>2019</v>
      </c>
      <c r="C365" s="9">
        <v>43771</v>
      </c>
      <c r="D365" s="79" t="s">
        <v>72</v>
      </c>
      <c r="E365" s="43" t="s">
        <v>206</v>
      </c>
      <c r="F365">
        <v>6</v>
      </c>
      <c r="G365" t="s">
        <v>22</v>
      </c>
      <c r="H365" t="s">
        <v>172</v>
      </c>
      <c r="J365">
        <v>11</v>
      </c>
      <c r="K365">
        <v>2</v>
      </c>
      <c r="L365">
        <v>11.507999999999999</v>
      </c>
      <c r="M365" s="90">
        <f t="shared" si="9"/>
        <v>62.565172054223154</v>
      </c>
      <c r="S365" s="30"/>
    </row>
    <row r="366" spans="1:19" x14ac:dyDescent="0.35">
      <c r="A366" s="79" t="s">
        <v>173</v>
      </c>
      <c r="B366" s="79">
        <v>2019</v>
      </c>
      <c r="C366" s="9">
        <v>43771</v>
      </c>
      <c r="D366" s="79" t="s">
        <v>72</v>
      </c>
      <c r="E366" s="43" t="s">
        <v>206</v>
      </c>
      <c r="F366">
        <v>7</v>
      </c>
      <c r="G366" t="s">
        <v>78</v>
      </c>
      <c r="H366" t="s">
        <v>19</v>
      </c>
      <c r="J366">
        <v>6</v>
      </c>
      <c r="K366">
        <v>1</v>
      </c>
      <c r="L366">
        <v>11.395</v>
      </c>
      <c r="M366" s="90">
        <f t="shared" si="9"/>
        <v>63.18560772268539</v>
      </c>
      <c r="S366" s="30"/>
    </row>
    <row r="367" spans="1:19" x14ac:dyDescent="0.35">
      <c r="A367" s="79" t="s">
        <v>173</v>
      </c>
      <c r="B367" s="79">
        <v>2019</v>
      </c>
      <c r="C367" s="9">
        <v>43771</v>
      </c>
      <c r="D367" s="79" t="s">
        <v>72</v>
      </c>
      <c r="E367" s="43" t="s">
        <v>206</v>
      </c>
      <c r="F367">
        <v>7</v>
      </c>
      <c r="G367" t="s">
        <v>16</v>
      </c>
      <c r="H367" t="s">
        <v>17</v>
      </c>
      <c r="J367">
        <v>12</v>
      </c>
      <c r="K367">
        <v>2</v>
      </c>
      <c r="L367" t="s">
        <v>212</v>
      </c>
      <c r="M367" s="3"/>
      <c r="S367" s="30"/>
    </row>
    <row r="368" spans="1:19" x14ac:dyDescent="0.35">
      <c r="A368" s="79" t="s">
        <v>173</v>
      </c>
      <c r="B368" s="79">
        <v>2019</v>
      </c>
      <c r="C368" s="9">
        <v>43771</v>
      </c>
      <c r="D368" s="79" t="s">
        <v>72</v>
      </c>
      <c r="E368" s="43" t="s">
        <v>206</v>
      </c>
      <c r="F368">
        <v>8</v>
      </c>
      <c r="G368" t="s">
        <v>111</v>
      </c>
      <c r="H368" t="s">
        <v>121</v>
      </c>
      <c r="J368">
        <v>2</v>
      </c>
      <c r="K368">
        <v>1</v>
      </c>
      <c r="L368">
        <v>11.058</v>
      </c>
      <c r="M368" s="90">
        <f t="shared" ref="M368:M431" si="10">3.6*200/L368</f>
        <v>65.111231687466088</v>
      </c>
      <c r="S368" s="30"/>
    </row>
    <row r="369" spans="1:19" x14ac:dyDescent="0.35">
      <c r="A369" s="79" t="s">
        <v>173</v>
      </c>
      <c r="B369" s="79">
        <v>2019</v>
      </c>
      <c r="C369" s="9">
        <v>43771</v>
      </c>
      <c r="D369" s="79" t="s">
        <v>72</v>
      </c>
      <c r="E369" s="43" t="s">
        <v>206</v>
      </c>
      <c r="F369">
        <v>8</v>
      </c>
      <c r="G369" t="s">
        <v>30</v>
      </c>
      <c r="H369" t="s">
        <v>31</v>
      </c>
      <c r="J369">
        <v>13</v>
      </c>
      <c r="K369">
        <v>2</v>
      </c>
      <c r="L369">
        <v>11.065999999999999</v>
      </c>
      <c r="M369" s="90">
        <f t="shared" si="10"/>
        <v>65.064160491595885</v>
      </c>
      <c r="S369" s="30"/>
    </row>
    <row r="370" spans="1:19" x14ac:dyDescent="0.35">
      <c r="A370" s="79" t="s">
        <v>173</v>
      </c>
      <c r="B370" s="79">
        <v>2019</v>
      </c>
      <c r="C370" s="9">
        <v>43771</v>
      </c>
      <c r="D370" s="79" t="s">
        <v>72</v>
      </c>
      <c r="E370" s="43" t="s">
        <v>207</v>
      </c>
      <c r="F370">
        <v>1</v>
      </c>
      <c r="G370" t="s">
        <v>111</v>
      </c>
      <c r="H370" t="s">
        <v>121</v>
      </c>
      <c r="J370">
        <v>2</v>
      </c>
      <c r="K370">
        <v>1</v>
      </c>
      <c r="L370">
        <v>11.103999999999999</v>
      </c>
      <c r="M370" s="90">
        <f t="shared" si="10"/>
        <v>64.84149855907782</v>
      </c>
      <c r="N370">
        <v>1</v>
      </c>
      <c r="O370">
        <v>11.089</v>
      </c>
      <c r="S370" s="30"/>
    </row>
    <row r="371" spans="1:19" x14ac:dyDescent="0.35">
      <c r="A371" s="79" t="s">
        <v>173</v>
      </c>
      <c r="B371" s="79">
        <v>2019</v>
      </c>
      <c r="C371" s="9">
        <v>43771</v>
      </c>
      <c r="D371" s="79" t="s">
        <v>72</v>
      </c>
      <c r="E371" s="43" t="s">
        <v>207</v>
      </c>
      <c r="F371">
        <v>1</v>
      </c>
      <c r="G371" t="s">
        <v>122</v>
      </c>
      <c r="H371" t="s">
        <v>123</v>
      </c>
      <c r="J371">
        <v>8</v>
      </c>
      <c r="K371">
        <v>2</v>
      </c>
      <c r="L371">
        <v>11.744999999999999</v>
      </c>
      <c r="M371" s="90">
        <f t="shared" si="10"/>
        <v>61.30268199233717</v>
      </c>
      <c r="N371">
        <v>2</v>
      </c>
      <c r="O371">
        <v>11.16</v>
      </c>
      <c r="S371" s="30"/>
    </row>
    <row r="372" spans="1:19" x14ac:dyDescent="0.35">
      <c r="A372" s="79" t="s">
        <v>173</v>
      </c>
      <c r="B372" s="79">
        <v>2019</v>
      </c>
      <c r="C372" s="9">
        <v>43771</v>
      </c>
      <c r="D372" s="79" t="s">
        <v>72</v>
      </c>
      <c r="E372" s="43" t="s">
        <v>207</v>
      </c>
      <c r="F372">
        <v>2</v>
      </c>
      <c r="G372" t="s">
        <v>80</v>
      </c>
      <c r="H372" t="s">
        <v>65</v>
      </c>
      <c r="J372">
        <v>1</v>
      </c>
      <c r="K372">
        <v>1</v>
      </c>
      <c r="L372">
        <v>11.22</v>
      </c>
      <c r="M372" s="90">
        <f t="shared" si="10"/>
        <v>64.171122994652407</v>
      </c>
      <c r="N372">
        <v>1</v>
      </c>
      <c r="O372">
        <v>10.977</v>
      </c>
      <c r="S372" s="30"/>
    </row>
    <row r="373" spans="1:19" x14ac:dyDescent="0.35">
      <c r="A373" s="79" t="s">
        <v>173</v>
      </c>
      <c r="B373" s="79">
        <v>2019</v>
      </c>
      <c r="C373" s="9">
        <v>43771</v>
      </c>
      <c r="D373" s="79" t="s">
        <v>72</v>
      </c>
      <c r="E373" s="43" t="s">
        <v>207</v>
      </c>
      <c r="F373">
        <v>2</v>
      </c>
      <c r="G373" t="s">
        <v>78</v>
      </c>
      <c r="H373" t="s">
        <v>19</v>
      </c>
      <c r="J373">
        <v>6</v>
      </c>
      <c r="K373">
        <v>2</v>
      </c>
      <c r="L373">
        <v>11.388</v>
      </c>
      <c r="M373" s="90">
        <f t="shared" si="10"/>
        <v>63.224446786090624</v>
      </c>
      <c r="N373">
        <v>2</v>
      </c>
      <c r="O373">
        <v>11.092000000000001</v>
      </c>
      <c r="S373" s="30"/>
    </row>
    <row r="374" spans="1:19" x14ac:dyDescent="0.35">
      <c r="A374" s="79" t="s">
        <v>173</v>
      </c>
      <c r="B374" s="79">
        <v>2019</v>
      </c>
      <c r="C374" s="9">
        <v>43771</v>
      </c>
      <c r="D374" s="79" t="s">
        <v>72</v>
      </c>
      <c r="E374" s="43" t="s">
        <v>207</v>
      </c>
      <c r="F374">
        <v>3</v>
      </c>
      <c r="G374" t="s">
        <v>23</v>
      </c>
      <c r="H374" t="s">
        <v>15</v>
      </c>
      <c r="J374">
        <v>3</v>
      </c>
      <c r="K374">
        <v>1</v>
      </c>
      <c r="L374">
        <v>11.154</v>
      </c>
      <c r="M374" s="90">
        <f t="shared" si="10"/>
        <v>64.550833781603018</v>
      </c>
      <c r="N374">
        <v>2</v>
      </c>
      <c r="O374">
        <v>11.211</v>
      </c>
      <c r="Q374">
        <v>1</v>
      </c>
      <c r="R374">
        <v>11.346</v>
      </c>
      <c r="S374" s="30">
        <f>3.6*200/R374</f>
        <v>63.458487572712848</v>
      </c>
    </row>
    <row r="375" spans="1:19" x14ac:dyDescent="0.35">
      <c r="A375" s="79" t="s">
        <v>173</v>
      </c>
      <c r="B375" s="79">
        <v>2019</v>
      </c>
      <c r="C375" s="9">
        <v>43771</v>
      </c>
      <c r="D375" s="79" t="s">
        <v>72</v>
      </c>
      <c r="E375" s="43" t="s">
        <v>207</v>
      </c>
      <c r="F375">
        <v>3</v>
      </c>
      <c r="G375" t="s">
        <v>73</v>
      </c>
      <c r="H375" t="s">
        <v>19</v>
      </c>
      <c r="J375">
        <v>7</v>
      </c>
      <c r="K375">
        <v>2</v>
      </c>
      <c r="L375">
        <v>11.536999999999999</v>
      </c>
      <c r="M375" s="90">
        <f t="shared" si="10"/>
        <v>62.407905001300172</v>
      </c>
      <c r="N375">
        <v>1</v>
      </c>
      <c r="O375">
        <v>11.207000000000001</v>
      </c>
      <c r="Q375">
        <v>2</v>
      </c>
      <c r="R375">
        <v>11.856</v>
      </c>
      <c r="S375" s="30">
        <f>3.6*200/R375</f>
        <v>60.728744939271259</v>
      </c>
    </row>
    <row r="376" spans="1:19" x14ac:dyDescent="0.35">
      <c r="A376" s="79" t="s">
        <v>173</v>
      </c>
      <c r="B376" s="79">
        <v>2019</v>
      </c>
      <c r="C376" s="9">
        <v>43771</v>
      </c>
      <c r="D376" s="79" t="s">
        <v>72</v>
      </c>
      <c r="E376" s="43" t="s">
        <v>207</v>
      </c>
      <c r="F376">
        <v>4</v>
      </c>
      <c r="G376" t="s">
        <v>99</v>
      </c>
      <c r="H376" t="s">
        <v>67</v>
      </c>
      <c r="J376">
        <v>4</v>
      </c>
      <c r="K376">
        <v>1</v>
      </c>
      <c r="L376">
        <v>11.387</v>
      </c>
      <c r="M376" s="90">
        <f t="shared" si="10"/>
        <v>63.229999121805562</v>
      </c>
      <c r="N376">
        <v>1</v>
      </c>
      <c r="O376">
        <v>11.462</v>
      </c>
      <c r="S376" s="30"/>
    </row>
    <row r="377" spans="1:19" x14ac:dyDescent="0.35">
      <c r="A377" s="79" t="s">
        <v>173</v>
      </c>
      <c r="B377" s="79">
        <v>2019</v>
      </c>
      <c r="C377" s="9">
        <v>43771</v>
      </c>
      <c r="D377" s="79" t="s">
        <v>72</v>
      </c>
      <c r="E377" s="43" t="s">
        <v>207</v>
      </c>
      <c r="F377">
        <v>4</v>
      </c>
      <c r="G377" t="s">
        <v>136</v>
      </c>
      <c r="H377" t="s">
        <v>25</v>
      </c>
      <c r="J377">
        <v>5</v>
      </c>
      <c r="K377">
        <v>2</v>
      </c>
      <c r="L377">
        <v>11.393000000000001</v>
      </c>
      <c r="M377" s="90">
        <f t="shared" si="10"/>
        <v>63.196699727903095</v>
      </c>
      <c r="N377">
        <v>2</v>
      </c>
      <c r="O377">
        <v>11.516999999999999</v>
      </c>
      <c r="S377" s="30"/>
    </row>
    <row r="378" spans="1:19" x14ac:dyDescent="0.35">
      <c r="A378" s="79" t="s">
        <v>173</v>
      </c>
      <c r="B378" s="79">
        <v>2019</v>
      </c>
      <c r="C378" s="9">
        <v>43771</v>
      </c>
      <c r="D378" s="79" t="s">
        <v>72</v>
      </c>
      <c r="E378" s="43" t="s">
        <v>208</v>
      </c>
      <c r="F378">
        <v>1</v>
      </c>
      <c r="G378" t="s">
        <v>111</v>
      </c>
      <c r="H378" t="s">
        <v>121</v>
      </c>
      <c r="J378">
        <v>2</v>
      </c>
      <c r="K378">
        <v>1</v>
      </c>
      <c r="L378">
        <v>11.231999999999999</v>
      </c>
      <c r="M378" s="90">
        <f t="shared" si="10"/>
        <v>64.102564102564102</v>
      </c>
      <c r="N378">
        <v>1</v>
      </c>
      <c r="O378">
        <v>11.316000000000001</v>
      </c>
      <c r="S378" s="30"/>
    </row>
    <row r="379" spans="1:19" x14ac:dyDescent="0.35">
      <c r="A379" s="79" t="s">
        <v>173</v>
      </c>
      <c r="B379" s="79">
        <v>2019</v>
      </c>
      <c r="C379" s="9">
        <v>43771</v>
      </c>
      <c r="D379" s="79" t="s">
        <v>72</v>
      </c>
      <c r="E379" s="43" t="s">
        <v>208</v>
      </c>
      <c r="F379">
        <v>1</v>
      </c>
      <c r="G379" t="s">
        <v>99</v>
      </c>
      <c r="H379" t="s">
        <v>67</v>
      </c>
      <c r="J379">
        <v>4</v>
      </c>
      <c r="K379">
        <v>2</v>
      </c>
      <c r="L379">
        <v>11.485999999999999</v>
      </c>
      <c r="M379" s="90">
        <f t="shared" si="10"/>
        <v>62.685007835625989</v>
      </c>
      <c r="N379">
        <v>2</v>
      </c>
      <c r="O379">
        <v>11.862</v>
      </c>
      <c r="S379" s="30"/>
    </row>
    <row r="380" spans="1:19" x14ac:dyDescent="0.35">
      <c r="A380" s="79" t="s">
        <v>173</v>
      </c>
      <c r="B380" s="79">
        <v>2019</v>
      </c>
      <c r="C380" s="9">
        <v>43771</v>
      </c>
      <c r="D380" s="79" t="s">
        <v>72</v>
      </c>
      <c r="E380" s="43" t="s">
        <v>208</v>
      </c>
      <c r="F380">
        <v>2</v>
      </c>
      <c r="G380" t="s">
        <v>80</v>
      </c>
      <c r="H380" t="s">
        <v>65</v>
      </c>
      <c r="J380">
        <v>1</v>
      </c>
      <c r="K380">
        <v>1</v>
      </c>
      <c r="L380">
        <v>10.996</v>
      </c>
      <c r="M380" s="90">
        <f t="shared" si="10"/>
        <v>65.478355765732985</v>
      </c>
      <c r="N380">
        <v>1</v>
      </c>
      <c r="O380">
        <v>11.282</v>
      </c>
      <c r="S380" s="30"/>
    </row>
    <row r="381" spans="1:19" x14ac:dyDescent="0.35">
      <c r="A381" s="79" t="s">
        <v>173</v>
      </c>
      <c r="B381" s="79">
        <v>2019</v>
      </c>
      <c r="C381" s="9">
        <v>43771</v>
      </c>
      <c r="D381" s="79" t="s">
        <v>72</v>
      </c>
      <c r="E381" s="43" t="s">
        <v>208</v>
      </c>
      <c r="F381">
        <v>2</v>
      </c>
      <c r="G381" t="s">
        <v>23</v>
      </c>
      <c r="H381" t="s">
        <v>15</v>
      </c>
      <c r="J381">
        <v>3</v>
      </c>
      <c r="K381">
        <v>2</v>
      </c>
      <c r="L381">
        <v>11.037000000000001</v>
      </c>
      <c r="M381" s="90">
        <f t="shared" si="10"/>
        <v>65.235118238651808</v>
      </c>
      <c r="N381">
        <v>2</v>
      </c>
      <c r="O381">
        <v>11.311</v>
      </c>
      <c r="S381" s="30"/>
    </row>
    <row r="382" spans="1:19" x14ac:dyDescent="0.35">
      <c r="A382" s="79" t="s">
        <v>173</v>
      </c>
      <c r="B382" s="79">
        <v>2019</v>
      </c>
      <c r="C382" s="9">
        <v>43771</v>
      </c>
      <c r="D382" s="79" t="s">
        <v>72</v>
      </c>
      <c r="E382" s="43" t="s">
        <v>209</v>
      </c>
      <c r="F382" t="s">
        <v>210</v>
      </c>
      <c r="G382" t="s">
        <v>80</v>
      </c>
      <c r="H382" t="s">
        <v>65</v>
      </c>
      <c r="J382">
        <v>1</v>
      </c>
      <c r="K382">
        <v>1</v>
      </c>
      <c r="L382">
        <v>10.948</v>
      </c>
      <c r="M382" s="90">
        <f t="shared" si="10"/>
        <v>65.765436609426374</v>
      </c>
      <c r="N382">
        <v>1</v>
      </c>
      <c r="O382">
        <v>11.340999999999999</v>
      </c>
      <c r="S382" s="30"/>
    </row>
    <row r="383" spans="1:19" x14ac:dyDescent="0.35">
      <c r="A383" s="79" t="s">
        <v>173</v>
      </c>
      <c r="B383" s="79">
        <v>2019</v>
      </c>
      <c r="C383" s="9">
        <v>43771</v>
      </c>
      <c r="D383" s="79" t="s">
        <v>72</v>
      </c>
      <c r="E383" s="43" t="s">
        <v>209</v>
      </c>
      <c r="F383" t="s">
        <v>210</v>
      </c>
      <c r="G383" t="s">
        <v>111</v>
      </c>
      <c r="H383" t="s">
        <v>121</v>
      </c>
      <c r="J383">
        <v>2</v>
      </c>
      <c r="K383">
        <v>2</v>
      </c>
      <c r="L383">
        <v>10.96</v>
      </c>
      <c r="M383" s="90">
        <f t="shared" si="10"/>
        <v>65.693430656934297</v>
      </c>
      <c r="N383">
        <v>2</v>
      </c>
      <c r="O383">
        <v>11.516</v>
      </c>
      <c r="S383" s="30"/>
    </row>
    <row r="384" spans="1:19" x14ac:dyDescent="0.35">
      <c r="A384" s="79" t="s">
        <v>173</v>
      </c>
      <c r="B384" s="79">
        <v>2019</v>
      </c>
      <c r="C384" s="9">
        <v>43771</v>
      </c>
      <c r="D384" s="79" t="s">
        <v>72</v>
      </c>
      <c r="E384" s="43" t="s">
        <v>209</v>
      </c>
      <c r="F384" t="s">
        <v>211</v>
      </c>
      <c r="G384" t="s">
        <v>23</v>
      </c>
      <c r="H384" t="s">
        <v>15</v>
      </c>
      <c r="J384">
        <v>3</v>
      </c>
      <c r="K384">
        <v>1</v>
      </c>
      <c r="L384">
        <v>11.010999999999999</v>
      </c>
      <c r="M384" s="90">
        <f t="shared" si="10"/>
        <v>65.389156298247215</v>
      </c>
      <c r="N384">
        <v>1</v>
      </c>
      <c r="O384">
        <v>11.218</v>
      </c>
      <c r="S384" s="30"/>
    </row>
    <row r="385" spans="1:19" x14ac:dyDescent="0.35">
      <c r="A385" s="79" t="s">
        <v>173</v>
      </c>
      <c r="B385" s="79">
        <v>2019</v>
      </c>
      <c r="C385" s="9">
        <v>43771</v>
      </c>
      <c r="D385" s="79" t="s">
        <v>72</v>
      </c>
      <c r="E385" s="43" t="s">
        <v>209</v>
      </c>
      <c r="F385" t="s">
        <v>211</v>
      </c>
      <c r="G385" t="s">
        <v>99</v>
      </c>
      <c r="H385" t="s">
        <v>67</v>
      </c>
      <c r="J385">
        <v>4</v>
      </c>
      <c r="K385">
        <v>2</v>
      </c>
      <c r="L385">
        <v>11.347</v>
      </c>
      <c r="M385" s="90">
        <f t="shared" si="10"/>
        <v>63.452895038336123</v>
      </c>
      <c r="N385">
        <v>2</v>
      </c>
      <c r="O385">
        <v>11.523999999999999</v>
      </c>
      <c r="S385" s="30"/>
    </row>
    <row r="386" spans="1:19" x14ac:dyDescent="0.35">
      <c r="A386" s="71" t="s">
        <v>103</v>
      </c>
      <c r="B386" s="71">
        <v>2019</v>
      </c>
      <c r="C386" s="9">
        <v>43779</v>
      </c>
      <c r="D386" s="71" t="s">
        <v>72</v>
      </c>
      <c r="E386" s="43" t="s">
        <v>205</v>
      </c>
      <c r="F386">
        <v>1</v>
      </c>
      <c r="G386" t="s">
        <v>113</v>
      </c>
      <c r="H386" t="s">
        <v>121</v>
      </c>
      <c r="J386">
        <v>9</v>
      </c>
      <c r="K386">
        <v>1</v>
      </c>
      <c r="L386">
        <v>11.634</v>
      </c>
      <c r="M386" s="90">
        <f t="shared" si="10"/>
        <v>61.887570912841667</v>
      </c>
      <c r="S386" s="30"/>
    </row>
    <row r="387" spans="1:19" x14ac:dyDescent="0.35">
      <c r="A387" s="71" t="s">
        <v>103</v>
      </c>
      <c r="B387" s="71">
        <v>2019</v>
      </c>
      <c r="C387" s="9">
        <v>43779</v>
      </c>
      <c r="D387" s="71" t="s">
        <v>72</v>
      </c>
      <c r="E387" s="43" t="s">
        <v>205</v>
      </c>
      <c r="F387">
        <v>1</v>
      </c>
      <c r="G387" t="s">
        <v>169</v>
      </c>
      <c r="H387" t="s">
        <v>49</v>
      </c>
      <c r="J387">
        <v>28</v>
      </c>
      <c r="K387">
        <v>2</v>
      </c>
      <c r="L387">
        <v>11.712</v>
      </c>
      <c r="M387" s="90">
        <f t="shared" si="10"/>
        <v>61.475409836065573</v>
      </c>
      <c r="S387" s="30"/>
    </row>
    <row r="388" spans="1:19" x14ac:dyDescent="0.35">
      <c r="A388" s="71" t="s">
        <v>103</v>
      </c>
      <c r="B388" s="71">
        <v>2019</v>
      </c>
      <c r="C388" s="9">
        <v>43779</v>
      </c>
      <c r="D388" s="71" t="s">
        <v>72</v>
      </c>
      <c r="E388" s="43" t="s">
        <v>205</v>
      </c>
      <c r="F388">
        <v>2</v>
      </c>
      <c r="G388" t="s">
        <v>30</v>
      </c>
      <c r="H388" t="s">
        <v>31</v>
      </c>
      <c r="J388">
        <v>3</v>
      </c>
      <c r="K388">
        <v>1</v>
      </c>
      <c r="L388">
        <v>12.444000000000001</v>
      </c>
      <c r="M388" s="90">
        <f t="shared" si="10"/>
        <v>57.859209257473481</v>
      </c>
      <c r="S388" s="30"/>
    </row>
    <row r="389" spans="1:19" x14ac:dyDescent="0.35">
      <c r="A389" s="71" t="s">
        <v>103</v>
      </c>
      <c r="B389" s="71">
        <v>2019</v>
      </c>
      <c r="C389" s="9">
        <v>43779</v>
      </c>
      <c r="D389" s="71" t="s">
        <v>72</v>
      </c>
      <c r="E389" s="43" t="s">
        <v>205</v>
      </c>
      <c r="F389">
        <v>2</v>
      </c>
      <c r="G389" t="s">
        <v>149</v>
      </c>
      <c r="H389" t="s">
        <v>56</v>
      </c>
      <c r="J389">
        <v>27</v>
      </c>
      <c r="K389">
        <v>2</v>
      </c>
      <c r="L389">
        <v>12.655000000000001</v>
      </c>
      <c r="M389" s="90">
        <f t="shared" si="10"/>
        <v>56.894508099565385</v>
      </c>
      <c r="S389" s="30"/>
    </row>
    <row r="390" spans="1:19" x14ac:dyDescent="0.35">
      <c r="A390" s="71" t="s">
        <v>103</v>
      </c>
      <c r="B390" s="71">
        <v>2019</v>
      </c>
      <c r="C390" s="9">
        <v>43779</v>
      </c>
      <c r="D390" s="71" t="s">
        <v>72</v>
      </c>
      <c r="E390" s="43" t="s">
        <v>205</v>
      </c>
      <c r="F390">
        <v>3</v>
      </c>
      <c r="G390" t="s">
        <v>137</v>
      </c>
      <c r="H390" t="s">
        <v>38</v>
      </c>
      <c r="J390">
        <v>6</v>
      </c>
      <c r="K390">
        <v>1</v>
      </c>
      <c r="L390">
        <v>11.41</v>
      </c>
      <c r="M390" s="90">
        <f t="shared" si="10"/>
        <v>63.102541630148991</v>
      </c>
      <c r="S390" s="30"/>
    </row>
    <row r="391" spans="1:19" x14ac:dyDescent="0.35">
      <c r="A391" s="71" t="s">
        <v>103</v>
      </c>
      <c r="B391" s="71">
        <v>2019</v>
      </c>
      <c r="C391" s="9">
        <v>43779</v>
      </c>
      <c r="D391" s="71" t="s">
        <v>72</v>
      </c>
      <c r="E391" s="43" t="s">
        <v>205</v>
      </c>
      <c r="F391">
        <v>3</v>
      </c>
      <c r="G391" t="s">
        <v>95</v>
      </c>
      <c r="H391" t="s">
        <v>155</v>
      </c>
      <c r="J391">
        <v>26</v>
      </c>
      <c r="K391">
        <v>2</v>
      </c>
      <c r="L391">
        <v>11.635</v>
      </c>
      <c r="M391" s="90">
        <f t="shared" si="10"/>
        <v>61.882251826385904</v>
      </c>
      <c r="S391" s="30"/>
    </row>
    <row r="392" spans="1:19" x14ac:dyDescent="0.35">
      <c r="A392" s="1" t="s">
        <v>103</v>
      </c>
      <c r="B392" s="1">
        <v>2019</v>
      </c>
      <c r="C392" s="22">
        <v>43779</v>
      </c>
      <c r="D392" s="1" t="s">
        <v>72</v>
      </c>
      <c r="E392" s="43" t="s">
        <v>205</v>
      </c>
      <c r="F392">
        <v>4</v>
      </c>
      <c r="G392" t="s">
        <v>22</v>
      </c>
      <c r="H392" t="s">
        <v>172</v>
      </c>
      <c r="J392">
        <v>10</v>
      </c>
      <c r="K392">
        <v>1</v>
      </c>
      <c r="L392">
        <v>11.64</v>
      </c>
      <c r="M392" s="90">
        <f t="shared" si="10"/>
        <v>61.855670103092784</v>
      </c>
      <c r="S392" s="30"/>
    </row>
    <row r="393" spans="1:19" x14ac:dyDescent="0.35">
      <c r="A393" s="1" t="s">
        <v>103</v>
      </c>
      <c r="B393" s="1">
        <v>2019</v>
      </c>
      <c r="C393" s="22">
        <v>43779</v>
      </c>
      <c r="D393" s="1" t="s">
        <v>72</v>
      </c>
      <c r="E393" s="43" t="s">
        <v>205</v>
      </c>
      <c r="F393">
        <v>4</v>
      </c>
      <c r="G393" t="s">
        <v>96</v>
      </c>
      <c r="H393" t="s">
        <v>19</v>
      </c>
      <c r="J393">
        <v>25</v>
      </c>
      <c r="K393">
        <v>2</v>
      </c>
      <c r="L393">
        <v>11.976000000000001</v>
      </c>
      <c r="M393" s="90">
        <f t="shared" si="10"/>
        <v>60.120240480961918</v>
      </c>
      <c r="S393" s="30"/>
    </row>
    <row r="394" spans="1:19" x14ac:dyDescent="0.35">
      <c r="A394" s="71" t="s">
        <v>103</v>
      </c>
      <c r="B394" s="71">
        <v>2019</v>
      </c>
      <c r="C394" s="22">
        <v>43779</v>
      </c>
      <c r="D394" s="71" t="s">
        <v>72</v>
      </c>
      <c r="E394" s="43" t="s">
        <v>205</v>
      </c>
      <c r="F394">
        <v>5</v>
      </c>
      <c r="G394" t="s">
        <v>73</v>
      </c>
      <c r="H394" t="s">
        <v>74</v>
      </c>
      <c r="J394">
        <v>7</v>
      </c>
      <c r="K394">
        <v>1</v>
      </c>
      <c r="L394">
        <v>11.917999999999999</v>
      </c>
      <c r="M394" s="90">
        <f t="shared" si="10"/>
        <v>60.412820943111264</v>
      </c>
      <c r="S394" s="30"/>
    </row>
    <row r="395" spans="1:19" x14ac:dyDescent="0.35">
      <c r="A395" s="71" t="s">
        <v>103</v>
      </c>
      <c r="B395" s="71">
        <v>2019</v>
      </c>
      <c r="C395" s="22">
        <v>43779</v>
      </c>
      <c r="D395" s="71" t="s">
        <v>72</v>
      </c>
      <c r="E395" s="43" t="s">
        <v>205</v>
      </c>
      <c r="F395">
        <v>5</v>
      </c>
      <c r="G395" t="s">
        <v>39</v>
      </c>
      <c r="H395" t="s">
        <v>40</v>
      </c>
      <c r="J395">
        <v>24</v>
      </c>
      <c r="K395">
        <v>2</v>
      </c>
      <c r="L395">
        <v>12.042999999999999</v>
      </c>
      <c r="M395" s="90">
        <f t="shared" si="10"/>
        <v>59.785767665863993</v>
      </c>
      <c r="S395" s="30"/>
    </row>
    <row r="396" spans="1:19" x14ac:dyDescent="0.35">
      <c r="A396" s="71" t="s">
        <v>103</v>
      </c>
      <c r="B396" s="71">
        <v>2019</v>
      </c>
      <c r="C396" s="22">
        <v>43779</v>
      </c>
      <c r="D396" s="71" t="s">
        <v>72</v>
      </c>
      <c r="E396" s="43" t="s">
        <v>205</v>
      </c>
      <c r="F396">
        <v>6</v>
      </c>
      <c r="G396" t="s">
        <v>78</v>
      </c>
      <c r="H396" t="s">
        <v>19</v>
      </c>
      <c r="J396">
        <v>11</v>
      </c>
      <c r="K396">
        <v>1</v>
      </c>
      <c r="L396">
        <v>11.297000000000001</v>
      </c>
      <c r="M396" s="90">
        <f t="shared" si="10"/>
        <v>63.733734619810569</v>
      </c>
      <c r="S396" s="30"/>
    </row>
    <row r="397" spans="1:19" x14ac:dyDescent="0.35">
      <c r="A397" s="71" t="s">
        <v>103</v>
      </c>
      <c r="B397" s="71">
        <v>2019</v>
      </c>
      <c r="C397" s="22">
        <v>43779</v>
      </c>
      <c r="D397" s="71" t="s">
        <v>72</v>
      </c>
      <c r="E397" s="43" t="s">
        <v>205</v>
      </c>
      <c r="F397">
        <v>6</v>
      </c>
      <c r="G397" t="s">
        <v>52</v>
      </c>
      <c r="H397" t="s">
        <v>53</v>
      </c>
      <c r="J397">
        <v>23</v>
      </c>
      <c r="K397">
        <v>2</v>
      </c>
      <c r="L397">
        <v>11.382000000000001</v>
      </c>
      <c r="M397" s="90">
        <f t="shared" si="10"/>
        <v>63.257775434897198</v>
      </c>
      <c r="S397" s="30"/>
    </row>
    <row r="398" spans="1:19" x14ac:dyDescent="0.35">
      <c r="A398" s="71" t="s">
        <v>103</v>
      </c>
      <c r="B398" s="71">
        <v>2019</v>
      </c>
      <c r="C398" s="22">
        <v>43779</v>
      </c>
      <c r="D398" s="71" t="s">
        <v>72</v>
      </c>
      <c r="E398" s="43" t="s">
        <v>205</v>
      </c>
      <c r="F398">
        <v>7</v>
      </c>
      <c r="G398" t="s">
        <v>16</v>
      </c>
      <c r="H398" t="s">
        <v>17</v>
      </c>
      <c r="J398">
        <v>12</v>
      </c>
      <c r="K398">
        <v>1</v>
      </c>
      <c r="L398">
        <v>11.57</v>
      </c>
      <c r="M398" s="90">
        <f t="shared" si="10"/>
        <v>62.22990492653414</v>
      </c>
      <c r="S398" s="30"/>
    </row>
    <row r="399" spans="1:19" x14ac:dyDescent="0.35">
      <c r="A399" s="71" t="s">
        <v>103</v>
      </c>
      <c r="B399" s="71">
        <v>2019</v>
      </c>
      <c r="C399" s="22">
        <v>43779</v>
      </c>
      <c r="D399" s="71" t="s">
        <v>72</v>
      </c>
      <c r="E399" s="43" t="s">
        <v>205</v>
      </c>
      <c r="F399">
        <v>7</v>
      </c>
      <c r="G399" t="s">
        <v>132</v>
      </c>
      <c r="H399" t="s">
        <v>156</v>
      </c>
      <c r="J399">
        <v>22</v>
      </c>
      <c r="K399">
        <v>2</v>
      </c>
      <c r="L399">
        <v>11.702999999999999</v>
      </c>
      <c r="M399" s="90">
        <f t="shared" si="10"/>
        <v>61.52268649064343</v>
      </c>
      <c r="S399" s="30"/>
    </row>
    <row r="400" spans="1:19" x14ac:dyDescent="0.35">
      <c r="A400" s="71" t="s">
        <v>103</v>
      </c>
      <c r="B400" s="71">
        <v>2019</v>
      </c>
      <c r="C400" s="22">
        <v>43779</v>
      </c>
      <c r="D400" s="71" t="s">
        <v>72</v>
      </c>
      <c r="E400" s="43" t="s">
        <v>205</v>
      </c>
      <c r="F400">
        <v>8</v>
      </c>
      <c r="G400" t="s">
        <v>20</v>
      </c>
      <c r="H400" t="s">
        <v>21</v>
      </c>
      <c r="J400">
        <v>8</v>
      </c>
      <c r="K400">
        <v>1</v>
      </c>
      <c r="L400">
        <v>11.602</v>
      </c>
      <c r="M400" s="90">
        <f t="shared" si="10"/>
        <v>62.058265816238581</v>
      </c>
      <c r="S400" s="30"/>
    </row>
    <row r="401" spans="1:19" x14ac:dyDescent="0.35">
      <c r="A401" s="71" t="s">
        <v>103</v>
      </c>
      <c r="B401" s="71">
        <v>2019</v>
      </c>
      <c r="C401" s="22">
        <v>43779</v>
      </c>
      <c r="D401" s="71" t="s">
        <v>72</v>
      </c>
      <c r="E401" s="43" t="s">
        <v>205</v>
      </c>
      <c r="F401">
        <v>8</v>
      </c>
      <c r="G401" t="s">
        <v>147</v>
      </c>
      <c r="H401" t="s">
        <v>148</v>
      </c>
      <c r="J401">
        <v>21</v>
      </c>
      <c r="K401">
        <v>2</v>
      </c>
      <c r="L401">
        <v>11.725</v>
      </c>
      <c r="M401" s="90">
        <f t="shared" si="10"/>
        <v>61.407249466950958</v>
      </c>
      <c r="S401" s="30"/>
    </row>
    <row r="402" spans="1:19" x14ac:dyDescent="0.35">
      <c r="A402" s="71" t="s">
        <v>103</v>
      </c>
      <c r="B402" s="71">
        <v>2019</v>
      </c>
      <c r="C402" s="22">
        <v>43779</v>
      </c>
      <c r="D402" s="71" t="s">
        <v>72</v>
      </c>
      <c r="E402" s="43" t="s">
        <v>205</v>
      </c>
      <c r="F402">
        <v>9</v>
      </c>
      <c r="G402" t="s">
        <v>99</v>
      </c>
      <c r="H402" t="s">
        <v>67</v>
      </c>
      <c r="J402">
        <v>13</v>
      </c>
      <c r="K402">
        <v>1</v>
      </c>
      <c r="L402">
        <v>11.384</v>
      </c>
      <c r="M402" s="90">
        <f t="shared" si="10"/>
        <v>63.246661981728742</v>
      </c>
      <c r="S402" s="30"/>
    </row>
    <row r="403" spans="1:19" x14ac:dyDescent="0.35">
      <c r="A403" s="71" t="s">
        <v>103</v>
      </c>
      <c r="B403" s="71">
        <v>2019</v>
      </c>
      <c r="C403" s="22">
        <v>43779</v>
      </c>
      <c r="D403" s="71" t="s">
        <v>72</v>
      </c>
      <c r="E403" s="43" t="s">
        <v>205</v>
      </c>
      <c r="F403">
        <v>9</v>
      </c>
      <c r="G403" t="s">
        <v>124</v>
      </c>
      <c r="H403" t="s">
        <v>123</v>
      </c>
      <c r="J403">
        <v>20</v>
      </c>
      <c r="K403">
        <v>2</v>
      </c>
      <c r="L403">
        <v>11.561</v>
      </c>
      <c r="M403" s="90">
        <f t="shared" si="10"/>
        <v>62.278349623734968</v>
      </c>
      <c r="S403" s="30"/>
    </row>
    <row r="404" spans="1:19" x14ac:dyDescent="0.35">
      <c r="A404" s="71" t="s">
        <v>103</v>
      </c>
      <c r="B404" s="71">
        <v>2019</v>
      </c>
      <c r="C404" s="22">
        <v>43779</v>
      </c>
      <c r="D404" s="71" t="s">
        <v>72</v>
      </c>
      <c r="E404" s="43" t="s">
        <v>205</v>
      </c>
      <c r="F404">
        <v>10</v>
      </c>
      <c r="G404" t="s">
        <v>83</v>
      </c>
      <c r="H404" t="s">
        <v>67</v>
      </c>
      <c r="J404">
        <v>16</v>
      </c>
      <c r="K404">
        <v>1</v>
      </c>
      <c r="L404">
        <v>11.869</v>
      </c>
      <c r="M404" s="90">
        <f t="shared" si="10"/>
        <v>60.662229336928135</v>
      </c>
      <c r="S404" s="30"/>
    </row>
    <row r="405" spans="1:19" x14ac:dyDescent="0.35">
      <c r="A405" s="71" t="s">
        <v>103</v>
      </c>
      <c r="B405" s="71">
        <v>2019</v>
      </c>
      <c r="C405" s="22">
        <v>43779</v>
      </c>
      <c r="D405" s="71" t="s">
        <v>72</v>
      </c>
      <c r="E405" s="43" t="s">
        <v>205</v>
      </c>
      <c r="F405">
        <v>10</v>
      </c>
      <c r="G405" t="s">
        <v>24</v>
      </c>
      <c r="H405" t="s">
        <v>154</v>
      </c>
      <c r="J405">
        <v>17</v>
      </c>
      <c r="K405">
        <v>2</v>
      </c>
      <c r="L405">
        <v>11.903</v>
      </c>
      <c r="M405" s="90">
        <f t="shared" si="10"/>
        <v>60.488952364950009</v>
      </c>
      <c r="S405" s="30"/>
    </row>
    <row r="406" spans="1:19" x14ac:dyDescent="0.35">
      <c r="A406" s="71" t="s">
        <v>103</v>
      </c>
      <c r="B406" s="71">
        <v>2019</v>
      </c>
      <c r="C406" s="22">
        <v>43779</v>
      </c>
      <c r="D406" s="71" t="s">
        <v>72</v>
      </c>
      <c r="E406" s="43" t="s">
        <v>205</v>
      </c>
      <c r="F406">
        <v>11</v>
      </c>
      <c r="G406" t="s">
        <v>76</v>
      </c>
      <c r="H406" t="s">
        <v>155</v>
      </c>
      <c r="J406">
        <v>15</v>
      </c>
      <c r="K406">
        <v>1</v>
      </c>
      <c r="L406">
        <v>11.772</v>
      </c>
      <c r="M406" s="90">
        <f t="shared" si="10"/>
        <v>61.162079510703364</v>
      </c>
      <c r="S406" s="30"/>
    </row>
    <row r="407" spans="1:19" x14ac:dyDescent="0.35">
      <c r="A407" s="71" t="s">
        <v>103</v>
      </c>
      <c r="B407" s="71">
        <v>2019</v>
      </c>
      <c r="C407" s="22">
        <v>43779</v>
      </c>
      <c r="D407" s="71" t="s">
        <v>72</v>
      </c>
      <c r="E407" s="43" t="s">
        <v>205</v>
      </c>
      <c r="F407">
        <v>11</v>
      </c>
      <c r="G407" t="s">
        <v>122</v>
      </c>
      <c r="H407" t="s">
        <v>123</v>
      </c>
      <c r="J407">
        <v>18</v>
      </c>
      <c r="K407">
        <v>2</v>
      </c>
      <c r="L407">
        <v>11.972</v>
      </c>
      <c r="M407" s="90">
        <f t="shared" si="10"/>
        <v>60.140327430671569</v>
      </c>
      <c r="S407" s="30"/>
    </row>
    <row r="408" spans="1:19" x14ac:dyDescent="0.35">
      <c r="A408" s="71" t="s">
        <v>103</v>
      </c>
      <c r="B408" s="71">
        <v>2019</v>
      </c>
      <c r="C408" s="22">
        <v>43779</v>
      </c>
      <c r="D408" s="71" t="s">
        <v>72</v>
      </c>
      <c r="E408" s="43" t="s">
        <v>205</v>
      </c>
      <c r="F408">
        <v>12</v>
      </c>
      <c r="G408" t="s">
        <v>164</v>
      </c>
      <c r="H408" t="s">
        <v>36</v>
      </c>
      <c r="J408">
        <v>14</v>
      </c>
      <c r="K408">
        <v>1</v>
      </c>
      <c r="L408">
        <v>11.638999999999999</v>
      </c>
      <c r="M408" s="90">
        <f t="shared" si="10"/>
        <v>61.860984620671886</v>
      </c>
      <c r="S408" s="30"/>
    </row>
    <row r="409" spans="1:19" x14ac:dyDescent="0.35">
      <c r="A409" s="71" t="s">
        <v>103</v>
      </c>
      <c r="B409" s="71">
        <v>2019</v>
      </c>
      <c r="C409" s="22">
        <v>43779</v>
      </c>
      <c r="D409" s="71" t="s">
        <v>72</v>
      </c>
      <c r="E409" s="43" t="s">
        <v>205</v>
      </c>
      <c r="F409">
        <v>12</v>
      </c>
      <c r="G409" t="s">
        <v>101</v>
      </c>
      <c r="H409" t="s">
        <v>47</v>
      </c>
      <c r="J409">
        <v>19</v>
      </c>
      <c r="K409">
        <v>2</v>
      </c>
      <c r="L409">
        <v>11.696999999999999</v>
      </c>
      <c r="M409" s="90">
        <f t="shared" si="10"/>
        <v>61.5542446781226</v>
      </c>
      <c r="S409" s="30"/>
    </row>
    <row r="410" spans="1:19" x14ac:dyDescent="0.35">
      <c r="A410" s="71" t="s">
        <v>103</v>
      </c>
      <c r="B410" s="71">
        <v>2019</v>
      </c>
      <c r="C410" s="22">
        <v>43779</v>
      </c>
      <c r="D410" s="71" t="s">
        <v>72</v>
      </c>
      <c r="E410" s="43" t="s">
        <v>206</v>
      </c>
      <c r="F410">
        <v>1</v>
      </c>
      <c r="G410" t="s">
        <v>14</v>
      </c>
      <c r="H410" t="s">
        <v>172</v>
      </c>
      <c r="J410">
        <v>4</v>
      </c>
      <c r="K410">
        <v>1</v>
      </c>
      <c r="L410">
        <v>11.234999999999999</v>
      </c>
      <c r="M410" s="90">
        <f t="shared" si="10"/>
        <v>64.085447263017357</v>
      </c>
      <c r="S410" s="30"/>
    </row>
    <row r="411" spans="1:19" x14ac:dyDescent="0.35">
      <c r="A411" s="71" t="s">
        <v>103</v>
      </c>
      <c r="B411" s="71">
        <v>2019</v>
      </c>
      <c r="C411" s="22">
        <v>43779</v>
      </c>
      <c r="D411" s="71" t="s">
        <v>72</v>
      </c>
      <c r="E411" s="43" t="s">
        <v>206</v>
      </c>
      <c r="F411">
        <v>1</v>
      </c>
      <c r="G411" t="s">
        <v>164</v>
      </c>
      <c r="H411" t="s">
        <v>36</v>
      </c>
      <c r="J411">
        <v>14</v>
      </c>
      <c r="K411">
        <v>2</v>
      </c>
      <c r="L411">
        <v>11.266999999999999</v>
      </c>
      <c r="M411" s="90">
        <f t="shared" si="10"/>
        <v>63.903434809621018</v>
      </c>
      <c r="S411" s="30"/>
    </row>
    <row r="412" spans="1:19" x14ac:dyDescent="0.35">
      <c r="A412" s="71" t="s">
        <v>103</v>
      </c>
      <c r="B412" s="71">
        <v>2019</v>
      </c>
      <c r="C412" s="22">
        <v>43779</v>
      </c>
      <c r="D412" s="71" t="s">
        <v>72</v>
      </c>
      <c r="E412" s="43" t="s">
        <v>206</v>
      </c>
      <c r="F412">
        <v>2</v>
      </c>
      <c r="G412" t="s">
        <v>23</v>
      </c>
      <c r="H412" t="s">
        <v>15</v>
      </c>
      <c r="J412">
        <v>2</v>
      </c>
      <c r="K412">
        <v>1</v>
      </c>
      <c r="L412">
        <v>11.342000000000001</v>
      </c>
      <c r="M412" s="90">
        <f t="shared" si="10"/>
        <v>63.480867571856813</v>
      </c>
      <c r="S412" s="30"/>
    </row>
    <row r="413" spans="1:19" x14ac:dyDescent="0.35">
      <c r="A413" s="71" t="s">
        <v>103</v>
      </c>
      <c r="B413" s="71">
        <v>2019</v>
      </c>
      <c r="C413" s="22">
        <v>43779</v>
      </c>
      <c r="D413" s="71" t="s">
        <v>72</v>
      </c>
      <c r="E413" s="43" t="s">
        <v>206</v>
      </c>
      <c r="F413">
        <v>2</v>
      </c>
      <c r="G413" t="s">
        <v>76</v>
      </c>
      <c r="H413" t="s">
        <v>155</v>
      </c>
      <c r="J413">
        <v>15</v>
      </c>
      <c r="K413">
        <v>2</v>
      </c>
      <c r="L413">
        <v>11.466000000000001</v>
      </c>
      <c r="M413" s="90">
        <f t="shared" si="10"/>
        <v>62.794348508634215</v>
      </c>
      <c r="S413" s="30"/>
    </row>
    <row r="414" spans="1:19" x14ac:dyDescent="0.35">
      <c r="A414" s="71" t="s">
        <v>103</v>
      </c>
      <c r="B414" s="71">
        <v>2019</v>
      </c>
      <c r="C414" s="22">
        <v>43779</v>
      </c>
      <c r="D414" s="71" t="s">
        <v>72</v>
      </c>
      <c r="E414" s="43" t="s">
        <v>206</v>
      </c>
      <c r="F414">
        <v>3</v>
      </c>
      <c r="G414" t="s">
        <v>136</v>
      </c>
      <c r="H414" t="s">
        <v>25</v>
      </c>
      <c r="J414">
        <v>5</v>
      </c>
      <c r="K414">
        <v>1</v>
      </c>
      <c r="L414">
        <v>11.849</v>
      </c>
      <c r="M414" s="90">
        <f t="shared" si="10"/>
        <v>60.764621487045318</v>
      </c>
      <c r="S414" s="30"/>
    </row>
    <row r="415" spans="1:19" x14ac:dyDescent="0.35">
      <c r="A415" s="71" t="s">
        <v>103</v>
      </c>
      <c r="B415" s="71">
        <v>2019</v>
      </c>
      <c r="C415" s="22">
        <v>43779</v>
      </c>
      <c r="D415" s="71" t="s">
        <v>72</v>
      </c>
      <c r="E415" s="43" t="s">
        <v>206</v>
      </c>
      <c r="F415">
        <v>3</v>
      </c>
      <c r="G415" t="s">
        <v>83</v>
      </c>
      <c r="H415" t="s">
        <v>67</v>
      </c>
      <c r="J415">
        <v>16</v>
      </c>
      <c r="K415">
        <v>2</v>
      </c>
      <c r="L415">
        <v>11.859</v>
      </c>
      <c r="M415" s="90">
        <f t="shared" si="10"/>
        <v>60.713382241335694</v>
      </c>
      <c r="S415" s="30"/>
    </row>
    <row r="416" spans="1:19" x14ac:dyDescent="0.35">
      <c r="A416" s="71" t="s">
        <v>103</v>
      </c>
      <c r="B416" s="71">
        <v>2019</v>
      </c>
      <c r="C416" s="22">
        <v>43779</v>
      </c>
      <c r="D416" s="71" t="s">
        <v>72</v>
      </c>
      <c r="E416" s="43" t="s">
        <v>206</v>
      </c>
      <c r="F416">
        <v>4</v>
      </c>
      <c r="G416" t="s">
        <v>80</v>
      </c>
      <c r="H416" t="s">
        <v>65</v>
      </c>
      <c r="J416">
        <v>1</v>
      </c>
      <c r="K416">
        <v>1</v>
      </c>
      <c r="L416">
        <v>11.34</v>
      </c>
      <c r="M416" s="90">
        <f t="shared" si="10"/>
        <v>63.492063492063494</v>
      </c>
      <c r="S416" s="30"/>
    </row>
    <row r="417" spans="1:19" x14ac:dyDescent="0.35">
      <c r="A417" s="71" t="s">
        <v>103</v>
      </c>
      <c r="B417" s="71">
        <v>2019</v>
      </c>
      <c r="C417" s="22">
        <v>43779</v>
      </c>
      <c r="D417" s="71" t="s">
        <v>72</v>
      </c>
      <c r="E417" s="43" t="s">
        <v>206</v>
      </c>
      <c r="F417">
        <v>4</v>
      </c>
      <c r="G417" t="s">
        <v>99</v>
      </c>
      <c r="H417" t="s">
        <v>67</v>
      </c>
      <c r="J417">
        <v>13</v>
      </c>
      <c r="K417">
        <v>2</v>
      </c>
      <c r="L417">
        <v>11.507999999999999</v>
      </c>
      <c r="M417" s="90">
        <f t="shared" si="10"/>
        <v>62.565172054223154</v>
      </c>
      <c r="S417" s="30"/>
    </row>
    <row r="418" spans="1:19" x14ac:dyDescent="0.35">
      <c r="A418" s="71" t="s">
        <v>103</v>
      </c>
      <c r="B418" s="71">
        <v>2019</v>
      </c>
      <c r="C418" s="22">
        <v>43779</v>
      </c>
      <c r="D418" s="71" t="s">
        <v>72</v>
      </c>
      <c r="E418" s="43" t="s">
        <v>206</v>
      </c>
      <c r="F418">
        <v>5</v>
      </c>
      <c r="G418" t="s">
        <v>20</v>
      </c>
      <c r="H418" t="s">
        <v>21</v>
      </c>
      <c r="J418">
        <v>8</v>
      </c>
      <c r="K418">
        <v>1</v>
      </c>
      <c r="L418">
        <v>11.438000000000001</v>
      </c>
      <c r="M418" s="90">
        <f t="shared" si="10"/>
        <v>62.948067844028671</v>
      </c>
      <c r="S418" s="30"/>
    </row>
    <row r="419" spans="1:19" x14ac:dyDescent="0.35">
      <c r="A419" s="71" t="s">
        <v>103</v>
      </c>
      <c r="B419" s="71">
        <v>2019</v>
      </c>
      <c r="C419" s="22">
        <v>43779</v>
      </c>
      <c r="D419" s="71" t="s">
        <v>72</v>
      </c>
      <c r="E419" s="43" t="s">
        <v>206</v>
      </c>
      <c r="F419">
        <v>5</v>
      </c>
      <c r="G419" t="s">
        <v>113</v>
      </c>
      <c r="H419" t="s">
        <v>121</v>
      </c>
      <c r="J419">
        <v>9</v>
      </c>
      <c r="K419">
        <v>2</v>
      </c>
      <c r="L419">
        <v>11.458</v>
      </c>
      <c r="M419" s="90">
        <f t="shared" si="10"/>
        <v>62.838191656484554</v>
      </c>
      <c r="S419" s="30"/>
    </row>
    <row r="420" spans="1:19" x14ac:dyDescent="0.35">
      <c r="A420" s="71" t="s">
        <v>103</v>
      </c>
      <c r="B420" s="71">
        <v>2019</v>
      </c>
      <c r="C420" s="22">
        <v>43779</v>
      </c>
      <c r="D420" s="71" t="s">
        <v>72</v>
      </c>
      <c r="E420" s="43" t="s">
        <v>206</v>
      </c>
      <c r="F420">
        <v>6</v>
      </c>
      <c r="G420" t="s">
        <v>30</v>
      </c>
      <c r="H420" t="s">
        <v>31</v>
      </c>
      <c r="J420">
        <v>3</v>
      </c>
      <c r="K420">
        <v>1</v>
      </c>
      <c r="L420">
        <v>11.323</v>
      </c>
      <c r="M420" s="90">
        <f t="shared" si="10"/>
        <v>63.587388501280579</v>
      </c>
      <c r="S420" s="30"/>
    </row>
    <row r="421" spans="1:19" x14ac:dyDescent="0.35">
      <c r="A421" s="71" t="s">
        <v>103</v>
      </c>
      <c r="B421" s="71">
        <v>2019</v>
      </c>
      <c r="C421" s="22">
        <v>43779</v>
      </c>
      <c r="D421" s="71" t="s">
        <v>72</v>
      </c>
      <c r="E421" s="43" t="s">
        <v>206</v>
      </c>
      <c r="F421">
        <v>6</v>
      </c>
      <c r="G421" t="s">
        <v>16</v>
      </c>
      <c r="H421" t="s">
        <v>17</v>
      </c>
      <c r="J421">
        <v>12</v>
      </c>
      <c r="K421">
        <v>2</v>
      </c>
      <c r="L421">
        <v>11.407</v>
      </c>
      <c r="M421" s="90">
        <f t="shared" si="10"/>
        <v>63.11913737178925</v>
      </c>
      <c r="S421" s="30"/>
    </row>
    <row r="422" spans="1:19" x14ac:dyDescent="0.35">
      <c r="A422" s="71" t="s">
        <v>103</v>
      </c>
      <c r="B422" s="71">
        <v>2019</v>
      </c>
      <c r="C422" s="22">
        <v>43779</v>
      </c>
      <c r="D422" s="71" t="s">
        <v>72</v>
      </c>
      <c r="E422" s="43" t="s">
        <v>206</v>
      </c>
      <c r="F422">
        <v>7</v>
      </c>
      <c r="G422" t="s">
        <v>137</v>
      </c>
      <c r="H422" t="s">
        <v>38</v>
      </c>
      <c r="J422">
        <v>6</v>
      </c>
      <c r="K422">
        <v>1</v>
      </c>
      <c r="L422">
        <v>11.173</v>
      </c>
      <c r="M422" s="90">
        <f t="shared" si="10"/>
        <v>64.441063277544075</v>
      </c>
      <c r="S422" s="30"/>
    </row>
    <row r="423" spans="1:19" x14ac:dyDescent="0.35">
      <c r="A423" s="71" t="s">
        <v>103</v>
      </c>
      <c r="B423" s="71">
        <v>2019</v>
      </c>
      <c r="C423" s="22">
        <v>43779</v>
      </c>
      <c r="D423" s="71" t="s">
        <v>72</v>
      </c>
      <c r="E423" s="43" t="s">
        <v>206</v>
      </c>
      <c r="F423">
        <v>7</v>
      </c>
      <c r="G423" t="s">
        <v>78</v>
      </c>
      <c r="H423" t="s">
        <v>19</v>
      </c>
      <c r="J423">
        <v>11</v>
      </c>
      <c r="K423">
        <v>2</v>
      </c>
      <c r="L423">
        <v>11.244</v>
      </c>
      <c r="M423" s="90">
        <f t="shared" si="10"/>
        <v>64.034151547492002</v>
      </c>
      <c r="S423" s="30"/>
    </row>
    <row r="424" spans="1:19" x14ac:dyDescent="0.35">
      <c r="A424" s="71" t="s">
        <v>103</v>
      </c>
      <c r="B424" s="71">
        <v>2019</v>
      </c>
      <c r="C424" s="22">
        <v>43779</v>
      </c>
      <c r="D424" s="71" t="s">
        <v>72</v>
      </c>
      <c r="E424" s="43" t="s">
        <v>206</v>
      </c>
      <c r="F424">
        <v>8</v>
      </c>
      <c r="G424" t="s">
        <v>73</v>
      </c>
      <c r="H424" t="s">
        <v>74</v>
      </c>
      <c r="J424">
        <v>7</v>
      </c>
      <c r="K424">
        <v>1</v>
      </c>
      <c r="L424">
        <v>11.662000000000001</v>
      </c>
      <c r="M424" s="90">
        <f t="shared" si="10"/>
        <v>61.738981306808434</v>
      </c>
      <c r="S424" s="30"/>
    </row>
    <row r="425" spans="1:19" x14ac:dyDescent="0.35">
      <c r="A425" s="71" t="s">
        <v>103</v>
      </c>
      <c r="B425" s="71">
        <v>2019</v>
      </c>
      <c r="C425" s="22">
        <v>43779</v>
      </c>
      <c r="D425" s="71" t="s">
        <v>72</v>
      </c>
      <c r="E425" s="43" t="s">
        <v>206</v>
      </c>
      <c r="F425">
        <v>8</v>
      </c>
      <c r="G425" t="s">
        <v>22</v>
      </c>
      <c r="H425" t="s">
        <v>172</v>
      </c>
      <c r="J425">
        <v>10</v>
      </c>
      <c r="K425">
        <v>2</v>
      </c>
      <c r="L425">
        <v>11.827</v>
      </c>
      <c r="M425" s="90">
        <f t="shared" si="10"/>
        <v>60.877652828274286</v>
      </c>
      <c r="S425" s="30"/>
    </row>
    <row r="426" spans="1:19" x14ac:dyDescent="0.35">
      <c r="A426" s="71" t="s">
        <v>103</v>
      </c>
      <c r="B426" s="71">
        <v>2019</v>
      </c>
      <c r="C426" s="22">
        <v>43779</v>
      </c>
      <c r="D426" s="71" t="s">
        <v>72</v>
      </c>
      <c r="E426" s="43" t="s">
        <v>207</v>
      </c>
      <c r="F426">
        <v>1</v>
      </c>
      <c r="G426" t="s">
        <v>14</v>
      </c>
      <c r="H426" t="s">
        <v>172</v>
      </c>
      <c r="J426">
        <v>4</v>
      </c>
      <c r="K426">
        <v>1</v>
      </c>
      <c r="L426">
        <v>11.087</v>
      </c>
      <c r="M426" s="90">
        <f t="shared" si="10"/>
        <v>64.940921800306668</v>
      </c>
      <c r="N426">
        <v>1</v>
      </c>
      <c r="O426">
        <v>10.99</v>
      </c>
      <c r="P426" s="105">
        <f t="shared" ref="P426:P441" si="11">3.6*200/O426</f>
        <v>65.514103730664246</v>
      </c>
      <c r="S426" s="30"/>
    </row>
    <row r="427" spans="1:19" x14ac:dyDescent="0.35">
      <c r="A427" s="71" t="s">
        <v>103</v>
      </c>
      <c r="B427" s="71">
        <v>2019</v>
      </c>
      <c r="C427" s="22">
        <v>43779</v>
      </c>
      <c r="D427" s="71" t="s">
        <v>72</v>
      </c>
      <c r="E427" s="43" t="s">
        <v>207</v>
      </c>
      <c r="F427">
        <v>1</v>
      </c>
      <c r="G427" t="s">
        <v>73</v>
      </c>
      <c r="H427" t="s">
        <v>74</v>
      </c>
      <c r="J427">
        <v>7</v>
      </c>
      <c r="K427">
        <v>2</v>
      </c>
      <c r="L427">
        <v>11.289</v>
      </c>
      <c r="M427" s="90">
        <f t="shared" si="10"/>
        <v>63.778899813978214</v>
      </c>
      <c r="N427">
        <v>2</v>
      </c>
      <c r="O427">
        <v>11.447000000000001</v>
      </c>
      <c r="P427" s="105">
        <f t="shared" si="11"/>
        <v>62.898576046125619</v>
      </c>
      <c r="S427" s="30"/>
    </row>
    <row r="428" spans="1:19" x14ac:dyDescent="0.35">
      <c r="A428" s="71" t="s">
        <v>103</v>
      </c>
      <c r="B428" s="71">
        <v>2019</v>
      </c>
      <c r="C428" s="22">
        <v>43779</v>
      </c>
      <c r="D428" s="71" t="s">
        <v>72</v>
      </c>
      <c r="E428" s="43" t="s">
        <v>207</v>
      </c>
      <c r="F428">
        <v>2</v>
      </c>
      <c r="G428" t="s">
        <v>23</v>
      </c>
      <c r="H428" t="s">
        <v>15</v>
      </c>
      <c r="J428">
        <v>2</v>
      </c>
      <c r="K428">
        <v>1</v>
      </c>
      <c r="L428">
        <v>11.202999999999999</v>
      </c>
      <c r="M428" s="90">
        <f t="shared" si="10"/>
        <v>64.268499509060078</v>
      </c>
      <c r="N428">
        <v>1</v>
      </c>
      <c r="O428">
        <v>11.243</v>
      </c>
      <c r="P428" s="105">
        <f t="shared" si="11"/>
        <v>64.039847015921012</v>
      </c>
      <c r="S428" s="30"/>
    </row>
    <row r="429" spans="1:19" x14ac:dyDescent="0.35">
      <c r="A429" s="71" t="s">
        <v>103</v>
      </c>
      <c r="B429" s="71">
        <v>2019</v>
      </c>
      <c r="C429" s="22">
        <v>43779</v>
      </c>
      <c r="D429" s="71" t="s">
        <v>72</v>
      </c>
      <c r="E429" s="43" t="s">
        <v>207</v>
      </c>
      <c r="F429">
        <v>2</v>
      </c>
      <c r="G429" t="s">
        <v>137</v>
      </c>
      <c r="H429" t="s">
        <v>38</v>
      </c>
      <c r="J429">
        <v>6</v>
      </c>
      <c r="K429">
        <v>2</v>
      </c>
      <c r="L429">
        <v>11.205</v>
      </c>
      <c r="M429" s="90">
        <f t="shared" si="10"/>
        <v>64.257028112449802</v>
      </c>
      <c r="N429">
        <v>2</v>
      </c>
      <c r="O429">
        <v>11.280000000000001</v>
      </c>
      <c r="P429" s="105">
        <f t="shared" si="11"/>
        <v>63.829787234042549</v>
      </c>
      <c r="S429" s="30"/>
    </row>
    <row r="430" spans="1:19" x14ac:dyDescent="0.35">
      <c r="A430" s="71" t="s">
        <v>103</v>
      </c>
      <c r="B430" s="71">
        <v>2019</v>
      </c>
      <c r="C430" s="22">
        <v>43779</v>
      </c>
      <c r="D430" s="71" t="s">
        <v>72</v>
      </c>
      <c r="E430" s="43" t="s">
        <v>207</v>
      </c>
      <c r="F430">
        <v>3</v>
      </c>
      <c r="G430" t="s">
        <v>30</v>
      </c>
      <c r="H430" t="s">
        <v>31</v>
      </c>
      <c r="J430">
        <v>3</v>
      </c>
      <c r="K430">
        <v>1</v>
      </c>
      <c r="L430">
        <v>11.625</v>
      </c>
      <c r="M430" s="90">
        <f t="shared" si="10"/>
        <v>61.935483870967744</v>
      </c>
      <c r="N430">
        <v>1</v>
      </c>
      <c r="O430">
        <v>11.207000000000001</v>
      </c>
      <c r="P430" s="105">
        <f t="shared" si="11"/>
        <v>64.245560810207905</v>
      </c>
      <c r="S430" s="30"/>
    </row>
    <row r="431" spans="1:19" x14ac:dyDescent="0.35">
      <c r="A431" s="71" t="s">
        <v>103</v>
      </c>
      <c r="B431" s="71">
        <v>2019</v>
      </c>
      <c r="C431" s="22">
        <v>43779</v>
      </c>
      <c r="D431" s="71" t="s">
        <v>72</v>
      </c>
      <c r="E431" s="43" t="s">
        <v>207</v>
      </c>
      <c r="F431">
        <v>3</v>
      </c>
      <c r="G431" t="s">
        <v>136</v>
      </c>
      <c r="H431" t="s">
        <v>25</v>
      </c>
      <c r="J431">
        <v>5</v>
      </c>
      <c r="K431">
        <v>2</v>
      </c>
      <c r="L431">
        <v>11.829000000000001</v>
      </c>
      <c r="M431" s="90">
        <f t="shared" si="10"/>
        <v>60.867359878265276</v>
      </c>
      <c r="N431">
        <v>2</v>
      </c>
      <c r="O431">
        <v>11.265000000000001</v>
      </c>
      <c r="P431" s="105">
        <f t="shared" si="11"/>
        <v>63.914780292942737</v>
      </c>
      <c r="S431" s="30"/>
    </row>
    <row r="432" spans="1:19" x14ac:dyDescent="0.35">
      <c r="A432" s="71" t="s">
        <v>103</v>
      </c>
      <c r="B432" s="71">
        <v>2019</v>
      </c>
      <c r="C432" s="22">
        <v>43779</v>
      </c>
      <c r="D432" s="71" t="s">
        <v>72</v>
      </c>
      <c r="E432" s="43" t="s">
        <v>207</v>
      </c>
      <c r="F432">
        <v>4</v>
      </c>
      <c r="G432" t="s">
        <v>80</v>
      </c>
      <c r="H432" t="s">
        <v>65</v>
      </c>
      <c r="J432">
        <v>1</v>
      </c>
      <c r="K432">
        <v>1</v>
      </c>
      <c r="L432">
        <v>11.25</v>
      </c>
      <c r="M432" s="90">
        <f t="shared" ref="M432:M495" si="12">3.6*200/L432</f>
        <v>64</v>
      </c>
      <c r="N432">
        <v>1</v>
      </c>
      <c r="O432">
        <v>11.085000000000001</v>
      </c>
      <c r="P432" s="105">
        <f t="shared" si="11"/>
        <v>64.952638700947219</v>
      </c>
      <c r="S432" s="30"/>
    </row>
    <row r="433" spans="1:19" x14ac:dyDescent="0.35">
      <c r="A433" s="71" t="s">
        <v>103</v>
      </c>
      <c r="B433" s="71">
        <v>2019</v>
      </c>
      <c r="C433" s="22">
        <v>43779</v>
      </c>
      <c r="D433" s="71" t="s">
        <v>72</v>
      </c>
      <c r="E433" s="43" t="s">
        <v>207</v>
      </c>
      <c r="F433">
        <v>4</v>
      </c>
      <c r="G433" t="s">
        <v>20</v>
      </c>
      <c r="H433" t="s">
        <v>21</v>
      </c>
      <c r="J433">
        <v>8</v>
      </c>
      <c r="K433">
        <v>2</v>
      </c>
      <c r="L433">
        <v>11.632999999999999</v>
      </c>
      <c r="M433" s="90">
        <f t="shared" si="12"/>
        <v>61.892890913779766</v>
      </c>
      <c r="N433">
        <v>2</v>
      </c>
      <c r="O433">
        <v>11.255000000000001</v>
      </c>
      <c r="P433" s="105">
        <f t="shared" si="11"/>
        <v>63.971568191914699</v>
      </c>
      <c r="S433" s="30"/>
    </row>
    <row r="434" spans="1:19" x14ac:dyDescent="0.35">
      <c r="A434" s="71" t="s">
        <v>103</v>
      </c>
      <c r="B434" s="71">
        <v>2019</v>
      </c>
      <c r="C434" s="22">
        <v>43779</v>
      </c>
      <c r="D434" s="71" t="s">
        <v>72</v>
      </c>
      <c r="E434" s="43" t="s">
        <v>208</v>
      </c>
      <c r="F434">
        <v>1</v>
      </c>
      <c r="G434" t="s">
        <v>80</v>
      </c>
      <c r="H434" t="s">
        <v>65</v>
      </c>
      <c r="J434">
        <v>1</v>
      </c>
      <c r="K434">
        <v>1</v>
      </c>
      <c r="L434">
        <v>11.205</v>
      </c>
      <c r="M434" s="90">
        <f t="shared" si="12"/>
        <v>64.257028112449802</v>
      </c>
      <c r="N434">
        <v>1</v>
      </c>
      <c r="O434">
        <v>11.196</v>
      </c>
      <c r="P434" s="105">
        <f t="shared" si="11"/>
        <v>64.308681672025727</v>
      </c>
      <c r="S434" s="30"/>
    </row>
    <row r="435" spans="1:19" x14ac:dyDescent="0.35">
      <c r="A435" s="71" t="s">
        <v>103</v>
      </c>
      <c r="B435" s="71">
        <v>2019</v>
      </c>
      <c r="C435" s="22">
        <v>43779</v>
      </c>
      <c r="D435" s="71" t="s">
        <v>72</v>
      </c>
      <c r="E435" s="43" t="s">
        <v>208</v>
      </c>
      <c r="F435">
        <v>1</v>
      </c>
      <c r="G435" t="s">
        <v>14</v>
      </c>
      <c r="H435" t="s">
        <v>172</v>
      </c>
      <c r="J435">
        <v>4</v>
      </c>
      <c r="K435">
        <v>2</v>
      </c>
      <c r="L435">
        <v>11.322000000000001</v>
      </c>
      <c r="M435" s="90">
        <f t="shared" si="12"/>
        <v>63.59300476947535</v>
      </c>
      <c r="N435">
        <v>2</v>
      </c>
      <c r="O435">
        <v>11.25</v>
      </c>
      <c r="P435" s="105">
        <f t="shared" si="11"/>
        <v>64</v>
      </c>
      <c r="S435" s="30"/>
    </row>
    <row r="436" spans="1:19" x14ac:dyDescent="0.35">
      <c r="A436" s="1" t="s">
        <v>103</v>
      </c>
      <c r="B436" s="1">
        <v>2019</v>
      </c>
      <c r="C436" s="22">
        <v>43779</v>
      </c>
      <c r="D436" s="1" t="s">
        <v>72</v>
      </c>
      <c r="E436" s="43" t="s">
        <v>208</v>
      </c>
      <c r="F436">
        <v>2</v>
      </c>
      <c r="G436" t="s">
        <v>23</v>
      </c>
      <c r="H436" t="s">
        <v>15</v>
      </c>
      <c r="J436">
        <v>2</v>
      </c>
      <c r="K436">
        <v>1</v>
      </c>
      <c r="L436">
        <v>11.272</v>
      </c>
      <c r="M436" s="90">
        <f t="shared" si="12"/>
        <v>63.875088715400992</v>
      </c>
      <c r="N436">
        <v>1</v>
      </c>
      <c r="O436">
        <v>11.302</v>
      </c>
      <c r="P436" s="105">
        <f t="shared" si="11"/>
        <v>63.705538842682714</v>
      </c>
      <c r="S436" s="30"/>
    </row>
    <row r="437" spans="1:19" x14ac:dyDescent="0.35">
      <c r="A437" s="1" t="s">
        <v>103</v>
      </c>
      <c r="B437" s="1">
        <v>2019</v>
      </c>
      <c r="C437" s="22">
        <v>43779</v>
      </c>
      <c r="D437" s="1" t="s">
        <v>72</v>
      </c>
      <c r="E437" s="43" t="s">
        <v>208</v>
      </c>
      <c r="F437">
        <v>2</v>
      </c>
      <c r="G437" t="s">
        <v>30</v>
      </c>
      <c r="H437" t="s">
        <v>31</v>
      </c>
      <c r="J437">
        <v>3</v>
      </c>
      <c r="K437">
        <v>2</v>
      </c>
      <c r="L437">
        <v>11.336</v>
      </c>
      <c r="M437" s="90">
        <f t="shared" si="12"/>
        <v>63.51446718419195</v>
      </c>
      <c r="N437">
        <v>2</v>
      </c>
      <c r="O437">
        <v>11.449</v>
      </c>
      <c r="P437" s="105">
        <f t="shared" si="11"/>
        <v>62.88758843567124</v>
      </c>
      <c r="S437" s="30"/>
    </row>
    <row r="438" spans="1:19" x14ac:dyDescent="0.35">
      <c r="A438" s="1" t="s">
        <v>103</v>
      </c>
      <c r="B438" s="1">
        <v>2019</v>
      </c>
      <c r="C438" s="22">
        <v>43779</v>
      </c>
      <c r="D438" s="1" t="s">
        <v>72</v>
      </c>
      <c r="E438" s="43" t="s">
        <v>209</v>
      </c>
      <c r="F438" t="s">
        <v>210</v>
      </c>
      <c r="G438" t="s">
        <v>80</v>
      </c>
      <c r="H438" t="s">
        <v>65</v>
      </c>
      <c r="J438">
        <v>1</v>
      </c>
      <c r="K438">
        <v>1</v>
      </c>
      <c r="L438">
        <v>11.217000000000001</v>
      </c>
      <c r="M438" s="90">
        <f t="shared" si="12"/>
        <v>64.18828563787109</v>
      </c>
      <c r="N438">
        <v>1</v>
      </c>
      <c r="O438">
        <v>11.17</v>
      </c>
      <c r="P438" s="105">
        <f t="shared" si="11"/>
        <v>64.458370635631155</v>
      </c>
      <c r="S438" s="30"/>
    </row>
    <row r="439" spans="1:19" x14ac:dyDescent="0.35">
      <c r="A439" s="1" t="s">
        <v>103</v>
      </c>
      <c r="B439" s="1">
        <v>2019</v>
      </c>
      <c r="C439" s="22">
        <v>43779</v>
      </c>
      <c r="D439" s="1" t="s">
        <v>72</v>
      </c>
      <c r="E439" s="43" t="s">
        <v>209</v>
      </c>
      <c r="F439" t="s">
        <v>210</v>
      </c>
      <c r="G439" t="s">
        <v>23</v>
      </c>
      <c r="H439" t="s">
        <v>15</v>
      </c>
      <c r="J439">
        <v>2</v>
      </c>
      <c r="K439">
        <v>2</v>
      </c>
      <c r="L439">
        <v>11.271000000000001</v>
      </c>
      <c r="M439" s="90">
        <f t="shared" si="12"/>
        <v>63.880755922278411</v>
      </c>
      <c r="N439">
        <v>2</v>
      </c>
      <c r="O439">
        <v>11.189</v>
      </c>
      <c r="P439" s="105">
        <f t="shared" si="11"/>
        <v>64.348914112074354</v>
      </c>
      <c r="S439" s="30"/>
    </row>
    <row r="440" spans="1:19" x14ac:dyDescent="0.35">
      <c r="A440" s="1" t="s">
        <v>103</v>
      </c>
      <c r="B440" s="1">
        <v>2019</v>
      </c>
      <c r="C440" s="22">
        <v>43779</v>
      </c>
      <c r="D440" s="1" t="s">
        <v>72</v>
      </c>
      <c r="E440" s="43" t="s">
        <v>209</v>
      </c>
      <c r="F440" t="s">
        <v>211</v>
      </c>
      <c r="G440" t="s">
        <v>30</v>
      </c>
      <c r="H440" t="s">
        <v>31</v>
      </c>
      <c r="J440">
        <v>3</v>
      </c>
      <c r="K440">
        <v>1</v>
      </c>
      <c r="L440">
        <v>11.441000000000001</v>
      </c>
      <c r="M440" s="90">
        <f t="shared" si="12"/>
        <v>62.931561926405031</v>
      </c>
      <c r="N440">
        <v>1</v>
      </c>
      <c r="O440">
        <v>11.276</v>
      </c>
      <c r="P440" s="105">
        <f t="shared" si="11"/>
        <v>63.852429939694929</v>
      </c>
      <c r="S440" s="30"/>
    </row>
    <row r="441" spans="1:19" x14ac:dyDescent="0.35">
      <c r="A441" s="1" t="s">
        <v>103</v>
      </c>
      <c r="B441" s="1">
        <v>2019</v>
      </c>
      <c r="C441" s="22">
        <v>43779</v>
      </c>
      <c r="D441" s="1" t="s">
        <v>72</v>
      </c>
      <c r="E441" s="43" t="s">
        <v>209</v>
      </c>
      <c r="F441" t="s">
        <v>211</v>
      </c>
      <c r="G441" t="s">
        <v>14</v>
      </c>
      <c r="H441" t="s">
        <v>172</v>
      </c>
      <c r="J441">
        <v>4</v>
      </c>
      <c r="K441">
        <v>2</v>
      </c>
      <c r="L441">
        <v>11.46</v>
      </c>
      <c r="M441" s="90">
        <f t="shared" si="12"/>
        <v>62.827225130890049</v>
      </c>
      <c r="N441">
        <v>2</v>
      </c>
      <c r="O441">
        <v>11.29</v>
      </c>
      <c r="P441" s="105">
        <f t="shared" si="11"/>
        <v>63.773250664304697</v>
      </c>
      <c r="S441" s="30"/>
    </row>
    <row r="442" spans="1:19" x14ac:dyDescent="0.35">
      <c r="A442" s="1" t="s">
        <v>130</v>
      </c>
      <c r="B442" s="1">
        <v>2019</v>
      </c>
      <c r="C442" s="2">
        <v>43799</v>
      </c>
      <c r="D442" s="1" t="s">
        <v>72</v>
      </c>
      <c r="E442" s="43" t="s">
        <v>205</v>
      </c>
      <c r="F442">
        <v>1</v>
      </c>
      <c r="G442" t="s">
        <v>30</v>
      </c>
      <c r="H442" t="s">
        <v>31</v>
      </c>
      <c r="J442">
        <v>4</v>
      </c>
      <c r="K442">
        <v>1</v>
      </c>
      <c r="L442">
        <v>12.308</v>
      </c>
      <c r="M442" s="90">
        <f t="shared" si="12"/>
        <v>58.498537536561585</v>
      </c>
      <c r="S442" s="30"/>
    </row>
    <row r="443" spans="1:19" x14ac:dyDescent="0.35">
      <c r="A443" s="1" t="s">
        <v>130</v>
      </c>
      <c r="B443" s="1">
        <v>2019</v>
      </c>
      <c r="C443" s="2">
        <v>43799</v>
      </c>
      <c r="D443" s="1" t="s">
        <v>72</v>
      </c>
      <c r="E443" s="43" t="s">
        <v>205</v>
      </c>
      <c r="F443">
        <v>1</v>
      </c>
      <c r="G443" t="s">
        <v>76</v>
      </c>
      <c r="H443" t="s">
        <v>155</v>
      </c>
      <c r="J443">
        <v>28</v>
      </c>
      <c r="K443">
        <v>2</v>
      </c>
      <c r="L443">
        <v>12.343999999999999</v>
      </c>
      <c r="M443" s="90">
        <f t="shared" si="12"/>
        <v>58.327932598833442</v>
      </c>
      <c r="S443" s="30"/>
    </row>
    <row r="444" spans="1:19" x14ac:dyDescent="0.35">
      <c r="A444" s="1" t="s">
        <v>130</v>
      </c>
      <c r="B444" s="1">
        <v>2019</v>
      </c>
      <c r="C444" s="2">
        <v>43799</v>
      </c>
      <c r="D444" s="1" t="s">
        <v>72</v>
      </c>
      <c r="E444" s="43" t="s">
        <v>205</v>
      </c>
      <c r="F444">
        <v>2</v>
      </c>
      <c r="G444" t="s">
        <v>99</v>
      </c>
      <c r="H444" t="s">
        <v>67</v>
      </c>
      <c r="J444">
        <v>10</v>
      </c>
      <c r="K444">
        <v>1</v>
      </c>
      <c r="L444">
        <v>11.651999999999999</v>
      </c>
      <c r="M444" s="90">
        <f t="shared" si="12"/>
        <v>61.791967044284249</v>
      </c>
      <c r="S444" s="30"/>
    </row>
    <row r="445" spans="1:19" x14ac:dyDescent="0.35">
      <c r="A445" s="1" t="s">
        <v>130</v>
      </c>
      <c r="B445" s="1">
        <v>2019</v>
      </c>
      <c r="C445" s="2">
        <v>43799</v>
      </c>
      <c r="D445" s="1" t="s">
        <v>72</v>
      </c>
      <c r="E445" s="43" t="s">
        <v>205</v>
      </c>
      <c r="F445">
        <v>2</v>
      </c>
      <c r="G445" t="s">
        <v>96</v>
      </c>
      <c r="H445" t="s">
        <v>19</v>
      </c>
      <c r="J445">
        <v>27</v>
      </c>
      <c r="K445">
        <v>2</v>
      </c>
      <c r="L445">
        <v>11.87</v>
      </c>
      <c r="M445" s="90">
        <f t="shared" si="12"/>
        <v>60.65711878685763</v>
      </c>
      <c r="S445" s="30"/>
    </row>
    <row r="446" spans="1:19" x14ac:dyDescent="0.35">
      <c r="A446" s="1" t="s">
        <v>130</v>
      </c>
      <c r="B446" s="1">
        <v>2019</v>
      </c>
      <c r="C446" s="2">
        <v>43799</v>
      </c>
      <c r="D446" s="1" t="s">
        <v>72</v>
      </c>
      <c r="E446" s="43" t="s">
        <v>205</v>
      </c>
      <c r="F446">
        <v>3</v>
      </c>
      <c r="G446" t="s">
        <v>78</v>
      </c>
      <c r="H446" t="s">
        <v>19</v>
      </c>
      <c r="J446">
        <v>5</v>
      </c>
      <c r="K446">
        <v>1</v>
      </c>
      <c r="L446">
        <v>11.430999999999999</v>
      </c>
      <c r="M446" s="90">
        <f t="shared" si="12"/>
        <v>62.986615344239354</v>
      </c>
      <c r="S446" s="30"/>
    </row>
    <row r="447" spans="1:19" x14ac:dyDescent="0.35">
      <c r="A447" s="1" t="s">
        <v>130</v>
      </c>
      <c r="B447" s="1">
        <v>2019</v>
      </c>
      <c r="C447" s="2">
        <v>43799</v>
      </c>
      <c r="D447" s="1" t="s">
        <v>72</v>
      </c>
      <c r="E447" s="43" t="s">
        <v>205</v>
      </c>
      <c r="F447">
        <v>3</v>
      </c>
      <c r="G447" t="s">
        <v>124</v>
      </c>
      <c r="H447" t="s">
        <v>123</v>
      </c>
      <c r="J447">
        <v>26</v>
      </c>
      <c r="K447">
        <v>2</v>
      </c>
      <c r="L447">
        <v>11.725999999999999</v>
      </c>
      <c r="M447" s="90">
        <f t="shared" si="12"/>
        <v>61.402012621524818</v>
      </c>
      <c r="S447" s="30"/>
    </row>
    <row r="448" spans="1:19" x14ac:dyDescent="0.35">
      <c r="A448" s="1" t="s">
        <v>130</v>
      </c>
      <c r="B448" s="1">
        <v>2019</v>
      </c>
      <c r="C448" s="2">
        <v>43799</v>
      </c>
      <c r="D448" s="1" t="s">
        <v>72</v>
      </c>
      <c r="E448" s="43" t="s">
        <v>205</v>
      </c>
      <c r="F448">
        <v>4</v>
      </c>
      <c r="G448" t="s">
        <v>137</v>
      </c>
      <c r="H448" t="s">
        <v>38</v>
      </c>
      <c r="J448">
        <v>6</v>
      </c>
      <c r="K448">
        <v>1</v>
      </c>
      <c r="L448">
        <v>11.335000000000001</v>
      </c>
      <c r="M448" s="90">
        <f t="shared" si="12"/>
        <v>63.520070577856195</v>
      </c>
      <c r="S448" s="30"/>
    </row>
    <row r="449" spans="1:19" x14ac:dyDescent="0.35">
      <c r="A449" s="1" t="s">
        <v>130</v>
      </c>
      <c r="B449" s="1">
        <v>2019</v>
      </c>
      <c r="C449" s="2">
        <v>43799</v>
      </c>
      <c r="D449" s="1" t="s">
        <v>72</v>
      </c>
      <c r="E449" s="43" t="s">
        <v>205</v>
      </c>
      <c r="F449">
        <v>4</v>
      </c>
      <c r="G449" t="s">
        <v>28</v>
      </c>
      <c r="H449" t="s">
        <v>29</v>
      </c>
      <c r="J449">
        <v>25</v>
      </c>
      <c r="K449">
        <v>2</v>
      </c>
      <c r="L449">
        <v>11.424000000000001</v>
      </c>
      <c r="M449" s="90">
        <f t="shared" si="12"/>
        <v>63.02521008403361</v>
      </c>
      <c r="S449" s="30"/>
    </row>
    <row r="450" spans="1:19" x14ac:dyDescent="0.35">
      <c r="A450" s="1" t="s">
        <v>130</v>
      </c>
      <c r="B450" s="1">
        <v>2019</v>
      </c>
      <c r="C450" s="2">
        <v>43799</v>
      </c>
      <c r="D450" s="1" t="s">
        <v>72</v>
      </c>
      <c r="E450" s="43" t="s">
        <v>205</v>
      </c>
      <c r="F450">
        <v>5</v>
      </c>
      <c r="G450" t="s">
        <v>138</v>
      </c>
      <c r="H450" t="s">
        <v>165</v>
      </c>
      <c r="J450">
        <v>11</v>
      </c>
      <c r="K450">
        <v>1</v>
      </c>
      <c r="L450">
        <v>11.365</v>
      </c>
      <c r="M450" s="90">
        <f t="shared" si="12"/>
        <v>63.352397712274524</v>
      </c>
      <c r="S450" s="30"/>
    </row>
    <row r="451" spans="1:19" x14ac:dyDescent="0.35">
      <c r="A451" s="1" t="s">
        <v>130</v>
      </c>
      <c r="B451" s="1">
        <v>2019</v>
      </c>
      <c r="C451" s="2">
        <v>43799</v>
      </c>
      <c r="D451" s="1" t="s">
        <v>72</v>
      </c>
      <c r="E451" s="43" t="s">
        <v>205</v>
      </c>
      <c r="F451">
        <v>5</v>
      </c>
      <c r="G451" t="s">
        <v>122</v>
      </c>
      <c r="H451" t="s">
        <v>123</v>
      </c>
      <c r="J451">
        <v>24</v>
      </c>
      <c r="K451">
        <v>2</v>
      </c>
      <c r="L451">
        <v>11.418000000000001</v>
      </c>
      <c r="M451" s="90">
        <f t="shared" si="12"/>
        <v>63.058328954282707</v>
      </c>
      <c r="S451" s="30"/>
    </row>
    <row r="452" spans="1:19" x14ac:dyDescent="0.35">
      <c r="A452" s="1" t="s">
        <v>130</v>
      </c>
      <c r="B452" s="1">
        <v>2019</v>
      </c>
      <c r="C452" s="2">
        <v>43799</v>
      </c>
      <c r="D452" s="1" t="s">
        <v>72</v>
      </c>
      <c r="E452" s="43" t="s">
        <v>205</v>
      </c>
      <c r="F452">
        <v>6</v>
      </c>
      <c r="G452" t="s">
        <v>73</v>
      </c>
      <c r="H452" t="s">
        <v>74</v>
      </c>
      <c r="J452">
        <v>12</v>
      </c>
      <c r="K452">
        <v>1</v>
      </c>
      <c r="L452">
        <v>11.3</v>
      </c>
      <c r="M452" s="90">
        <f t="shared" si="12"/>
        <v>63.716814159292028</v>
      </c>
      <c r="S452" s="30"/>
    </row>
    <row r="453" spans="1:19" x14ac:dyDescent="0.35">
      <c r="A453" s="1" t="s">
        <v>130</v>
      </c>
      <c r="B453" s="1">
        <v>2019</v>
      </c>
      <c r="C453" s="2">
        <v>43799</v>
      </c>
      <c r="D453" s="1" t="s">
        <v>72</v>
      </c>
      <c r="E453" s="43" t="s">
        <v>205</v>
      </c>
      <c r="F453">
        <v>6</v>
      </c>
      <c r="G453" t="s">
        <v>26</v>
      </c>
      <c r="H453" t="s">
        <v>27</v>
      </c>
      <c r="J453">
        <v>23</v>
      </c>
      <c r="K453">
        <v>2</v>
      </c>
      <c r="L453">
        <v>11.321000000000002</v>
      </c>
      <c r="M453" s="90">
        <f t="shared" si="12"/>
        <v>63.59862202985601</v>
      </c>
      <c r="S453" s="30"/>
    </row>
    <row r="454" spans="1:19" x14ac:dyDescent="0.35">
      <c r="A454" s="1" t="s">
        <v>130</v>
      </c>
      <c r="B454" s="1">
        <v>2019</v>
      </c>
      <c r="C454" s="2">
        <v>43799</v>
      </c>
      <c r="D454" s="1" t="s">
        <v>72</v>
      </c>
      <c r="E454" s="43" t="s">
        <v>205</v>
      </c>
      <c r="F454">
        <v>7</v>
      </c>
      <c r="G454" t="s">
        <v>141</v>
      </c>
      <c r="H454" t="s">
        <v>44</v>
      </c>
      <c r="J454">
        <v>7</v>
      </c>
      <c r="K454">
        <v>1</v>
      </c>
      <c r="L454">
        <v>11.544</v>
      </c>
      <c r="M454" s="90">
        <f t="shared" si="12"/>
        <v>62.370062370062371</v>
      </c>
      <c r="S454" s="30"/>
    </row>
    <row r="455" spans="1:19" x14ac:dyDescent="0.35">
      <c r="A455" s="1" t="s">
        <v>130</v>
      </c>
      <c r="B455" s="1">
        <v>2019</v>
      </c>
      <c r="C455" s="2">
        <v>43799</v>
      </c>
      <c r="D455" s="1" t="s">
        <v>72</v>
      </c>
      <c r="E455" s="43" t="s">
        <v>205</v>
      </c>
      <c r="F455">
        <v>7</v>
      </c>
      <c r="G455" t="s">
        <v>168</v>
      </c>
      <c r="H455" t="s">
        <v>148</v>
      </c>
      <c r="J455">
        <v>22</v>
      </c>
      <c r="K455">
        <v>2</v>
      </c>
      <c r="L455">
        <v>11.662000000000001</v>
      </c>
      <c r="M455" s="90">
        <f t="shared" si="12"/>
        <v>61.738981306808434</v>
      </c>
      <c r="S455" s="30"/>
    </row>
    <row r="456" spans="1:19" x14ac:dyDescent="0.35">
      <c r="A456" s="1" t="s">
        <v>130</v>
      </c>
      <c r="B456" s="1">
        <v>2019</v>
      </c>
      <c r="C456" s="2">
        <v>43799</v>
      </c>
      <c r="D456" s="1" t="s">
        <v>72</v>
      </c>
      <c r="E456" s="43" t="s">
        <v>205</v>
      </c>
      <c r="F456">
        <v>8</v>
      </c>
      <c r="G456" t="s">
        <v>97</v>
      </c>
      <c r="H456" t="s">
        <v>153</v>
      </c>
      <c r="J456">
        <v>13</v>
      </c>
      <c r="K456">
        <v>1</v>
      </c>
      <c r="L456">
        <v>12.004</v>
      </c>
      <c r="M456" s="90">
        <f t="shared" si="12"/>
        <v>59.980006664445185</v>
      </c>
      <c r="S456" s="30"/>
    </row>
    <row r="457" spans="1:19" x14ac:dyDescent="0.35">
      <c r="A457" s="1" t="s">
        <v>130</v>
      </c>
      <c r="B457" s="1">
        <v>2019</v>
      </c>
      <c r="C457" s="2">
        <v>43799</v>
      </c>
      <c r="D457" s="1" t="s">
        <v>72</v>
      </c>
      <c r="E457" s="43" t="s">
        <v>205</v>
      </c>
      <c r="F457">
        <v>8</v>
      </c>
      <c r="G457" t="s">
        <v>167</v>
      </c>
      <c r="H457" t="s">
        <v>121</v>
      </c>
      <c r="J457">
        <v>21</v>
      </c>
      <c r="K457">
        <v>2</v>
      </c>
      <c r="L457">
        <v>12.032999999999999</v>
      </c>
      <c r="M457" s="90">
        <f t="shared" si="12"/>
        <v>59.835452505609574</v>
      </c>
      <c r="S457" s="30"/>
    </row>
    <row r="458" spans="1:19" x14ac:dyDescent="0.35">
      <c r="A458" s="1" t="s">
        <v>130</v>
      </c>
      <c r="B458" s="1">
        <v>2019</v>
      </c>
      <c r="C458" s="2">
        <v>43799</v>
      </c>
      <c r="D458" s="1" t="s">
        <v>72</v>
      </c>
      <c r="E458" s="43" t="s">
        <v>205</v>
      </c>
      <c r="F458">
        <v>9</v>
      </c>
      <c r="G458" t="s">
        <v>43</v>
      </c>
      <c r="H458" t="s">
        <v>44</v>
      </c>
      <c r="J458">
        <v>8</v>
      </c>
      <c r="K458">
        <v>1</v>
      </c>
      <c r="L458">
        <v>11.45</v>
      </c>
      <c r="M458" s="90">
        <f t="shared" si="12"/>
        <v>62.882096069869</v>
      </c>
      <c r="S458" s="30"/>
    </row>
    <row r="459" spans="1:19" x14ac:dyDescent="0.35">
      <c r="A459" s="1" t="s">
        <v>130</v>
      </c>
      <c r="B459" s="1">
        <v>2019</v>
      </c>
      <c r="C459" s="2">
        <v>43799</v>
      </c>
      <c r="D459" s="1" t="s">
        <v>72</v>
      </c>
      <c r="E459" s="43" t="s">
        <v>205</v>
      </c>
      <c r="F459">
        <v>9</v>
      </c>
      <c r="G459" t="s">
        <v>52</v>
      </c>
      <c r="H459" t="s">
        <v>53</v>
      </c>
      <c r="J459">
        <v>17</v>
      </c>
      <c r="K459">
        <v>2</v>
      </c>
      <c r="L459">
        <v>11.507999999999999</v>
      </c>
      <c r="M459" s="90">
        <f t="shared" si="12"/>
        <v>62.565172054223154</v>
      </c>
      <c r="S459" s="30"/>
    </row>
    <row r="460" spans="1:19" x14ac:dyDescent="0.35">
      <c r="A460" s="1" t="s">
        <v>130</v>
      </c>
      <c r="B460" s="1">
        <v>2019</v>
      </c>
      <c r="C460" s="2">
        <v>43799</v>
      </c>
      <c r="D460" s="1" t="s">
        <v>72</v>
      </c>
      <c r="E460" s="43" t="s">
        <v>205</v>
      </c>
      <c r="F460">
        <v>10</v>
      </c>
      <c r="G460" t="s">
        <v>101</v>
      </c>
      <c r="H460" t="s">
        <v>47</v>
      </c>
      <c r="J460">
        <v>14</v>
      </c>
      <c r="K460">
        <v>1</v>
      </c>
      <c r="L460">
        <v>11.446999999999999</v>
      </c>
      <c r="M460" s="90">
        <f t="shared" si="12"/>
        <v>62.898576046125626</v>
      </c>
      <c r="S460" s="30"/>
    </row>
    <row r="461" spans="1:19" x14ac:dyDescent="0.35">
      <c r="A461" s="1" t="s">
        <v>130</v>
      </c>
      <c r="B461" s="1">
        <v>2019</v>
      </c>
      <c r="C461" s="2">
        <v>43799</v>
      </c>
      <c r="D461" s="1" t="s">
        <v>72</v>
      </c>
      <c r="E461" s="43" t="s">
        <v>205</v>
      </c>
      <c r="F461">
        <v>10</v>
      </c>
      <c r="G461" t="s">
        <v>24</v>
      </c>
      <c r="H461" t="s">
        <v>154</v>
      </c>
      <c r="J461">
        <v>20</v>
      </c>
      <c r="K461">
        <v>2</v>
      </c>
      <c r="L461">
        <v>11.542</v>
      </c>
      <c r="M461" s="90">
        <f t="shared" si="12"/>
        <v>62.380869866574251</v>
      </c>
      <c r="S461" s="30"/>
    </row>
    <row r="462" spans="1:19" x14ac:dyDescent="0.35">
      <c r="A462" s="1" t="s">
        <v>130</v>
      </c>
      <c r="B462" s="1">
        <v>2019</v>
      </c>
      <c r="C462" s="2">
        <v>43799</v>
      </c>
      <c r="D462" s="1" t="s">
        <v>72</v>
      </c>
      <c r="E462" s="43" t="s">
        <v>205</v>
      </c>
      <c r="F462">
        <v>11</v>
      </c>
      <c r="G462" t="s">
        <v>39</v>
      </c>
      <c r="H462" t="s">
        <v>40</v>
      </c>
      <c r="J462">
        <v>16</v>
      </c>
      <c r="K462">
        <v>1</v>
      </c>
      <c r="L462">
        <v>11.518000000000001</v>
      </c>
      <c r="M462" s="90">
        <f t="shared" si="12"/>
        <v>62.510852578572667</v>
      </c>
      <c r="S462" s="30"/>
    </row>
    <row r="463" spans="1:19" x14ac:dyDescent="0.35">
      <c r="A463" s="1" t="s">
        <v>130</v>
      </c>
      <c r="B463" s="1">
        <v>2019</v>
      </c>
      <c r="C463" s="2">
        <v>43799</v>
      </c>
      <c r="D463" s="1" t="s">
        <v>72</v>
      </c>
      <c r="E463" s="43" t="s">
        <v>205</v>
      </c>
      <c r="F463">
        <v>11</v>
      </c>
      <c r="G463" t="s">
        <v>157</v>
      </c>
      <c r="H463" t="s">
        <v>38</v>
      </c>
      <c r="J463">
        <v>18</v>
      </c>
      <c r="K463">
        <v>2</v>
      </c>
      <c r="L463">
        <v>11.591000000000001</v>
      </c>
      <c r="M463" s="90">
        <f t="shared" si="12"/>
        <v>62.117159865412816</v>
      </c>
      <c r="S463" s="30"/>
    </row>
    <row r="464" spans="1:19" x14ac:dyDescent="0.35">
      <c r="A464" s="1" t="s">
        <v>130</v>
      </c>
      <c r="B464" s="1">
        <v>2019</v>
      </c>
      <c r="C464" s="2">
        <v>43799</v>
      </c>
      <c r="D464" s="1" t="s">
        <v>72</v>
      </c>
      <c r="E464" s="43" t="s">
        <v>205</v>
      </c>
      <c r="F464">
        <v>12</v>
      </c>
      <c r="G464" t="s">
        <v>132</v>
      </c>
      <c r="H464" t="s">
        <v>156</v>
      </c>
      <c r="J464">
        <v>15</v>
      </c>
      <c r="K464">
        <v>1</v>
      </c>
      <c r="L464">
        <v>11.472</v>
      </c>
      <c r="M464" s="90">
        <f t="shared" si="12"/>
        <v>62.761506276150634</v>
      </c>
      <c r="S464" s="30"/>
    </row>
    <row r="465" spans="1:19" x14ac:dyDescent="0.35">
      <c r="A465" s="1" t="s">
        <v>130</v>
      </c>
      <c r="B465" s="1">
        <v>2019</v>
      </c>
      <c r="C465" s="2">
        <v>43799</v>
      </c>
      <c r="D465" s="1" t="s">
        <v>72</v>
      </c>
      <c r="E465" s="43" t="s">
        <v>205</v>
      </c>
      <c r="F465">
        <v>12</v>
      </c>
      <c r="G465" t="s">
        <v>166</v>
      </c>
      <c r="H465" t="s">
        <v>121</v>
      </c>
      <c r="J465">
        <v>19</v>
      </c>
      <c r="K465">
        <v>2</v>
      </c>
      <c r="L465">
        <v>11.478</v>
      </c>
      <c r="M465" s="90">
        <f t="shared" si="12"/>
        <v>62.728698379508629</v>
      </c>
      <c r="S465" s="30"/>
    </row>
    <row r="466" spans="1:19" x14ac:dyDescent="0.35">
      <c r="A466" s="1" t="s">
        <v>130</v>
      </c>
      <c r="B466" s="1">
        <v>2019</v>
      </c>
      <c r="C466" s="2">
        <v>43799</v>
      </c>
      <c r="D466" s="1" t="s">
        <v>72</v>
      </c>
      <c r="E466" s="43" t="s">
        <v>206</v>
      </c>
      <c r="F466">
        <v>1</v>
      </c>
      <c r="G466" t="s">
        <v>80</v>
      </c>
      <c r="H466" t="s">
        <v>65</v>
      </c>
      <c r="J466">
        <v>1</v>
      </c>
      <c r="K466">
        <v>1</v>
      </c>
      <c r="L466">
        <v>11.311</v>
      </c>
      <c r="M466" s="90">
        <f t="shared" si="12"/>
        <v>63.654849261780569</v>
      </c>
      <c r="S466" s="30"/>
    </row>
    <row r="467" spans="1:19" x14ac:dyDescent="0.35">
      <c r="A467" s="1" t="s">
        <v>130</v>
      </c>
      <c r="B467" s="1">
        <v>2019</v>
      </c>
      <c r="C467" s="2">
        <v>43799</v>
      </c>
      <c r="D467" s="1" t="s">
        <v>72</v>
      </c>
      <c r="E467" s="43" t="s">
        <v>206</v>
      </c>
      <c r="F467">
        <v>1</v>
      </c>
      <c r="G467" t="s">
        <v>132</v>
      </c>
      <c r="H467" t="s">
        <v>156</v>
      </c>
      <c r="J467">
        <v>15</v>
      </c>
      <c r="K467">
        <v>2</v>
      </c>
      <c r="L467">
        <v>11.475999999999999</v>
      </c>
      <c r="M467" s="90">
        <f t="shared" si="12"/>
        <v>62.739630533286864</v>
      </c>
      <c r="S467" s="30"/>
    </row>
    <row r="468" spans="1:19" x14ac:dyDescent="0.35">
      <c r="A468" s="1" t="s">
        <v>130</v>
      </c>
      <c r="B468" s="1">
        <v>2019</v>
      </c>
      <c r="C468" s="2">
        <v>43799</v>
      </c>
      <c r="D468" s="1" t="s">
        <v>72</v>
      </c>
      <c r="E468" s="43" t="s">
        <v>206</v>
      </c>
      <c r="F468">
        <v>2</v>
      </c>
      <c r="G468" t="s">
        <v>33</v>
      </c>
      <c r="H468" t="s">
        <v>146</v>
      </c>
      <c r="J468">
        <v>3</v>
      </c>
      <c r="K468">
        <v>1</v>
      </c>
      <c r="L468">
        <v>11.170999999999999</v>
      </c>
      <c r="M468" s="90">
        <f t="shared" si="12"/>
        <v>64.452600483394505</v>
      </c>
      <c r="S468" s="30"/>
    </row>
    <row r="469" spans="1:19" x14ac:dyDescent="0.35">
      <c r="A469" s="1" t="s">
        <v>130</v>
      </c>
      <c r="B469" s="1">
        <v>2019</v>
      </c>
      <c r="C469" s="2">
        <v>43799</v>
      </c>
      <c r="D469" s="1" t="s">
        <v>72</v>
      </c>
      <c r="E469" s="43" t="s">
        <v>206</v>
      </c>
      <c r="F469">
        <v>2</v>
      </c>
      <c r="G469" t="s">
        <v>39</v>
      </c>
      <c r="H469" t="s">
        <v>40</v>
      </c>
      <c r="J469">
        <v>16</v>
      </c>
      <c r="K469">
        <v>2</v>
      </c>
      <c r="L469">
        <v>11.257999999999999</v>
      </c>
      <c r="M469" s="90">
        <f t="shared" si="12"/>
        <v>63.954521229348025</v>
      </c>
      <c r="S469" s="30"/>
    </row>
    <row r="470" spans="1:19" x14ac:dyDescent="0.35">
      <c r="A470" s="1" t="s">
        <v>130</v>
      </c>
      <c r="B470" s="1">
        <v>2019</v>
      </c>
      <c r="C470" s="2">
        <v>43799</v>
      </c>
      <c r="D470" s="1" t="s">
        <v>72</v>
      </c>
      <c r="E470" s="43" t="s">
        <v>206</v>
      </c>
      <c r="F470">
        <v>3</v>
      </c>
      <c r="G470" t="s">
        <v>23</v>
      </c>
      <c r="H470" t="s">
        <v>15</v>
      </c>
      <c r="J470">
        <v>2</v>
      </c>
      <c r="K470">
        <v>1</v>
      </c>
      <c r="L470">
        <v>11.224</v>
      </c>
      <c r="M470" s="90">
        <f t="shared" si="12"/>
        <v>64.148253741981463</v>
      </c>
      <c r="S470" s="30"/>
    </row>
    <row r="471" spans="1:19" x14ac:dyDescent="0.35">
      <c r="A471" s="1" t="s">
        <v>130</v>
      </c>
      <c r="B471" s="1">
        <v>2019</v>
      </c>
      <c r="C471" s="2">
        <v>43799</v>
      </c>
      <c r="D471" s="1" t="s">
        <v>72</v>
      </c>
      <c r="E471" s="43" t="s">
        <v>206</v>
      </c>
      <c r="F471">
        <v>3</v>
      </c>
      <c r="G471" t="s">
        <v>101</v>
      </c>
      <c r="H471" t="s">
        <v>47</v>
      </c>
      <c r="J471">
        <v>14</v>
      </c>
      <c r="K471">
        <v>2</v>
      </c>
      <c r="L471">
        <v>11.377000000000001</v>
      </c>
      <c r="M471" s="90">
        <f t="shared" si="12"/>
        <v>63.285576162432974</v>
      </c>
      <c r="S471" s="30"/>
    </row>
    <row r="472" spans="1:19" x14ac:dyDescent="0.35">
      <c r="A472" s="1" t="s">
        <v>130</v>
      </c>
      <c r="B472" s="1">
        <v>2019</v>
      </c>
      <c r="C472" s="2">
        <v>43799</v>
      </c>
      <c r="D472" s="1" t="s">
        <v>72</v>
      </c>
      <c r="E472" s="43" t="s">
        <v>206</v>
      </c>
      <c r="F472">
        <v>4</v>
      </c>
      <c r="G472" t="s">
        <v>43</v>
      </c>
      <c r="H472" t="s">
        <v>44</v>
      </c>
      <c r="J472">
        <v>8</v>
      </c>
      <c r="K472">
        <v>1</v>
      </c>
      <c r="L472">
        <v>11.45</v>
      </c>
      <c r="M472" s="90">
        <f t="shared" si="12"/>
        <v>62.882096069869</v>
      </c>
      <c r="S472" s="30"/>
    </row>
    <row r="473" spans="1:19" x14ac:dyDescent="0.35">
      <c r="A473" s="1" t="s">
        <v>130</v>
      </c>
      <c r="B473" s="1">
        <v>2019</v>
      </c>
      <c r="C473" s="2">
        <v>43799</v>
      </c>
      <c r="D473" s="1" t="s">
        <v>72</v>
      </c>
      <c r="E473" s="43" t="s">
        <v>206</v>
      </c>
      <c r="F473">
        <v>4</v>
      </c>
      <c r="G473" t="s">
        <v>22</v>
      </c>
      <c r="H473" t="s">
        <v>15</v>
      </c>
      <c r="J473">
        <v>9</v>
      </c>
      <c r="K473">
        <v>2</v>
      </c>
      <c r="L473">
        <v>11.498999999999999</v>
      </c>
      <c r="M473" s="90">
        <f t="shared" si="12"/>
        <v>62.614140360031314</v>
      </c>
      <c r="S473" s="30"/>
    </row>
    <row r="474" spans="1:19" x14ac:dyDescent="0.35">
      <c r="A474" s="1" t="s">
        <v>130</v>
      </c>
      <c r="B474" s="1">
        <v>2019</v>
      </c>
      <c r="C474" s="2">
        <v>43799</v>
      </c>
      <c r="D474" s="1" t="s">
        <v>72</v>
      </c>
      <c r="E474" s="43" t="s">
        <v>206</v>
      </c>
      <c r="F474">
        <v>5</v>
      </c>
      <c r="G474" t="s">
        <v>30</v>
      </c>
      <c r="H474" t="s">
        <v>31</v>
      </c>
      <c r="J474">
        <v>4</v>
      </c>
      <c r="K474">
        <v>1</v>
      </c>
      <c r="L474">
        <v>11.976000000000001</v>
      </c>
      <c r="M474" s="90">
        <f t="shared" si="12"/>
        <v>60.120240480961918</v>
      </c>
      <c r="S474" s="30"/>
    </row>
    <row r="475" spans="1:19" x14ac:dyDescent="0.35">
      <c r="A475" s="1" t="s">
        <v>130</v>
      </c>
      <c r="B475" s="1">
        <v>2019</v>
      </c>
      <c r="C475" s="2">
        <v>43799</v>
      </c>
      <c r="D475" s="1" t="s">
        <v>72</v>
      </c>
      <c r="E475" s="43" t="s">
        <v>206</v>
      </c>
      <c r="F475">
        <v>5</v>
      </c>
      <c r="G475" t="s">
        <v>97</v>
      </c>
      <c r="H475" t="s">
        <v>153</v>
      </c>
      <c r="J475">
        <v>13</v>
      </c>
      <c r="K475">
        <v>2</v>
      </c>
      <c r="L475">
        <v>12</v>
      </c>
      <c r="M475" s="90">
        <f t="shared" si="12"/>
        <v>60</v>
      </c>
      <c r="S475" s="30"/>
    </row>
    <row r="476" spans="1:19" x14ac:dyDescent="0.35">
      <c r="A476" s="1" t="s">
        <v>130</v>
      </c>
      <c r="B476" s="1">
        <v>2019</v>
      </c>
      <c r="C476" s="2">
        <v>43799</v>
      </c>
      <c r="D476" s="1" t="s">
        <v>72</v>
      </c>
      <c r="E476" s="43" t="s">
        <v>206</v>
      </c>
      <c r="F476">
        <v>6</v>
      </c>
      <c r="G476" t="s">
        <v>141</v>
      </c>
      <c r="H476" t="s">
        <v>44</v>
      </c>
      <c r="J476">
        <v>7</v>
      </c>
      <c r="K476">
        <v>1</v>
      </c>
      <c r="L476">
        <v>11.545</v>
      </c>
      <c r="M476" s="90">
        <f t="shared" si="12"/>
        <v>62.364660025985273</v>
      </c>
      <c r="S476" s="30"/>
    </row>
    <row r="477" spans="1:19" x14ac:dyDescent="0.35">
      <c r="A477" s="1" t="s">
        <v>130</v>
      </c>
      <c r="B477" s="1">
        <v>2019</v>
      </c>
      <c r="C477" s="2">
        <v>43799</v>
      </c>
      <c r="D477" s="1" t="s">
        <v>72</v>
      </c>
      <c r="E477" s="43" t="s">
        <v>206</v>
      </c>
      <c r="F477">
        <v>6</v>
      </c>
      <c r="G477" t="s">
        <v>99</v>
      </c>
      <c r="H477" t="s">
        <v>67</v>
      </c>
      <c r="J477">
        <v>10</v>
      </c>
      <c r="K477">
        <v>2</v>
      </c>
      <c r="L477">
        <v>11.571999999999999</v>
      </c>
      <c r="M477" s="90">
        <f t="shared" si="12"/>
        <v>62.21914967162116</v>
      </c>
      <c r="S477" s="30"/>
    </row>
    <row r="478" spans="1:19" x14ac:dyDescent="0.35">
      <c r="A478" s="1" t="s">
        <v>130</v>
      </c>
      <c r="B478" s="1">
        <v>2019</v>
      </c>
      <c r="C478" s="2">
        <v>43799</v>
      </c>
      <c r="D478" s="1" t="s">
        <v>72</v>
      </c>
      <c r="E478" s="43" t="s">
        <v>206</v>
      </c>
      <c r="F478">
        <v>7</v>
      </c>
      <c r="G478" t="s">
        <v>78</v>
      </c>
      <c r="H478" t="s">
        <v>19</v>
      </c>
      <c r="J478">
        <v>5</v>
      </c>
      <c r="K478">
        <v>1</v>
      </c>
      <c r="L478">
        <v>11.108000000000001</v>
      </c>
      <c r="M478" s="90">
        <f t="shared" si="12"/>
        <v>64.818149081742888</v>
      </c>
      <c r="S478" s="30"/>
    </row>
    <row r="479" spans="1:19" x14ac:dyDescent="0.35">
      <c r="A479" s="1" t="s">
        <v>130</v>
      </c>
      <c r="B479" s="1">
        <v>2019</v>
      </c>
      <c r="C479" s="2">
        <v>43799</v>
      </c>
      <c r="D479" s="1" t="s">
        <v>72</v>
      </c>
      <c r="E479" s="43" t="s">
        <v>206</v>
      </c>
      <c r="F479">
        <v>7</v>
      </c>
      <c r="G479" t="s">
        <v>73</v>
      </c>
      <c r="H479" t="s">
        <v>74</v>
      </c>
      <c r="J479">
        <v>12</v>
      </c>
      <c r="K479">
        <v>2</v>
      </c>
      <c r="L479">
        <v>11.186</v>
      </c>
      <c r="M479" s="90">
        <f t="shared" si="12"/>
        <v>64.366172000715181</v>
      </c>
      <c r="S479" s="30"/>
    </row>
    <row r="480" spans="1:19" x14ac:dyDescent="0.35">
      <c r="A480" s="1" t="s">
        <v>130</v>
      </c>
      <c r="B480" s="1">
        <v>2019</v>
      </c>
      <c r="C480" s="2">
        <v>43799</v>
      </c>
      <c r="D480" s="1" t="s">
        <v>72</v>
      </c>
      <c r="E480" s="43" t="s">
        <v>206</v>
      </c>
      <c r="F480">
        <v>8</v>
      </c>
      <c r="G480" t="s">
        <v>137</v>
      </c>
      <c r="H480" t="s">
        <v>38</v>
      </c>
      <c r="J480">
        <v>6</v>
      </c>
      <c r="K480">
        <v>1</v>
      </c>
      <c r="L480">
        <v>11.356999999999999</v>
      </c>
      <c r="M480" s="90">
        <f t="shared" si="12"/>
        <v>63.397023861935374</v>
      </c>
      <c r="S480" s="30"/>
    </row>
    <row r="481" spans="1:19" x14ac:dyDescent="0.35">
      <c r="A481" s="1" t="s">
        <v>130</v>
      </c>
      <c r="B481" s="1">
        <v>2019</v>
      </c>
      <c r="C481" s="2">
        <v>43799</v>
      </c>
      <c r="D481" s="1" t="s">
        <v>72</v>
      </c>
      <c r="E481" s="43" t="s">
        <v>206</v>
      </c>
      <c r="F481">
        <v>8</v>
      </c>
      <c r="G481" t="s">
        <v>138</v>
      </c>
      <c r="H481" t="s">
        <v>165</v>
      </c>
      <c r="J481">
        <v>11</v>
      </c>
      <c r="K481">
        <v>2</v>
      </c>
      <c r="L481">
        <v>11.394</v>
      </c>
      <c r="M481" s="90">
        <f t="shared" si="12"/>
        <v>63.191153238546605</v>
      </c>
      <c r="S481" s="30"/>
    </row>
    <row r="482" spans="1:19" x14ac:dyDescent="0.35">
      <c r="A482" s="1" t="s">
        <v>130</v>
      </c>
      <c r="B482" s="1">
        <v>2019</v>
      </c>
      <c r="C482" s="2">
        <v>43799</v>
      </c>
      <c r="D482" s="1" t="s">
        <v>72</v>
      </c>
      <c r="E482" s="43" t="s">
        <v>207</v>
      </c>
      <c r="F482">
        <v>1</v>
      </c>
      <c r="G482" t="s">
        <v>80</v>
      </c>
      <c r="H482" t="s">
        <v>65</v>
      </c>
      <c r="J482">
        <v>1</v>
      </c>
      <c r="K482">
        <v>1</v>
      </c>
      <c r="L482">
        <v>11.077999999999999</v>
      </c>
      <c r="M482" s="90">
        <f t="shared" si="12"/>
        <v>64.993681169886258</v>
      </c>
      <c r="N482">
        <v>1</v>
      </c>
      <c r="O482">
        <v>11.515000000000001</v>
      </c>
      <c r="P482" s="105">
        <f t="shared" ref="P482:P497" si="13">3.6*200/O482</f>
        <v>62.527138514980457</v>
      </c>
      <c r="S482" s="30"/>
    </row>
    <row r="483" spans="1:19" x14ac:dyDescent="0.35">
      <c r="A483" s="1" t="s">
        <v>130</v>
      </c>
      <c r="B483" s="1">
        <v>2019</v>
      </c>
      <c r="C483" s="2">
        <v>43799</v>
      </c>
      <c r="D483" s="1" t="s">
        <v>72</v>
      </c>
      <c r="E483" s="43" t="s">
        <v>207</v>
      </c>
      <c r="F483">
        <v>1</v>
      </c>
      <c r="G483" t="s">
        <v>137</v>
      </c>
      <c r="H483" t="s">
        <v>38</v>
      </c>
      <c r="J483">
        <v>6</v>
      </c>
      <c r="K483">
        <v>2</v>
      </c>
      <c r="L483">
        <v>11.113999999999999</v>
      </c>
      <c r="M483" s="90">
        <f t="shared" si="12"/>
        <v>64.783156379341378</v>
      </c>
      <c r="N483">
        <v>2</v>
      </c>
      <c r="O483">
        <v>11.734</v>
      </c>
      <c r="P483" s="105">
        <f t="shared" si="13"/>
        <v>61.360149991477755</v>
      </c>
      <c r="S483" s="30"/>
    </row>
    <row r="484" spans="1:19" x14ac:dyDescent="0.35">
      <c r="A484" s="1" t="s">
        <v>130</v>
      </c>
      <c r="B484" s="1">
        <v>2019</v>
      </c>
      <c r="C484" s="2">
        <v>43799</v>
      </c>
      <c r="D484" s="1" t="s">
        <v>72</v>
      </c>
      <c r="E484" s="43" t="s">
        <v>207</v>
      </c>
      <c r="F484">
        <v>2</v>
      </c>
      <c r="G484" t="s">
        <v>33</v>
      </c>
      <c r="H484" t="s">
        <v>146</v>
      </c>
      <c r="J484">
        <v>3</v>
      </c>
      <c r="K484">
        <v>1</v>
      </c>
      <c r="L484">
        <v>11.324</v>
      </c>
      <c r="M484" s="90">
        <f t="shared" si="12"/>
        <v>63.581773225008831</v>
      </c>
      <c r="N484">
        <v>1</v>
      </c>
      <c r="O484">
        <v>11.372999999999999</v>
      </c>
      <c r="P484" s="105">
        <f t="shared" si="13"/>
        <v>63.307834344500137</v>
      </c>
      <c r="S484" s="30"/>
    </row>
    <row r="485" spans="1:19" x14ac:dyDescent="0.35">
      <c r="A485" s="1" t="s">
        <v>130</v>
      </c>
      <c r="B485" s="1">
        <v>2019</v>
      </c>
      <c r="C485" s="2">
        <v>43799</v>
      </c>
      <c r="D485" s="1" t="s">
        <v>72</v>
      </c>
      <c r="E485" s="43" t="s">
        <v>207</v>
      </c>
      <c r="F485">
        <v>2</v>
      </c>
      <c r="G485" t="s">
        <v>78</v>
      </c>
      <c r="H485" t="s">
        <v>19</v>
      </c>
      <c r="J485">
        <v>5</v>
      </c>
      <c r="K485">
        <v>2</v>
      </c>
      <c r="L485">
        <v>11.44</v>
      </c>
      <c r="M485" s="90">
        <f t="shared" si="12"/>
        <v>62.93706293706294</v>
      </c>
      <c r="N485">
        <v>2</v>
      </c>
      <c r="O485">
        <v>11.54</v>
      </c>
      <c r="P485" s="105">
        <f t="shared" si="13"/>
        <v>62.391681109185448</v>
      </c>
      <c r="S485" s="30"/>
    </row>
    <row r="486" spans="1:19" x14ac:dyDescent="0.35">
      <c r="A486" s="1" t="s">
        <v>130</v>
      </c>
      <c r="B486" s="1">
        <v>2019</v>
      </c>
      <c r="C486" s="2">
        <v>43799</v>
      </c>
      <c r="D486" s="1" t="s">
        <v>72</v>
      </c>
      <c r="E486" s="43" t="s">
        <v>207</v>
      </c>
      <c r="F486">
        <v>3</v>
      </c>
      <c r="G486" t="s">
        <v>23</v>
      </c>
      <c r="H486" t="s">
        <v>15</v>
      </c>
      <c r="J486">
        <v>2</v>
      </c>
      <c r="K486">
        <v>1</v>
      </c>
      <c r="L486">
        <v>11.188000000000001</v>
      </c>
      <c r="M486" s="90">
        <f t="shared" si="12"/>
        <v>64.354665713264211</v>
      </c>
      <c r="N486">
        <v>1</v>
      </c>
      <c r="O486">
        <v>11.105</v>
      </c>
      <c r="P486" s="105">
        <f t="shared" si="13"/>
        <v>64.835659612787026</v>
      </c>
      <c r="S486" s="30"/>
    </row>
    <row r="487" spans="1:19" x14ac:dyDescent="0.35">
      <c r="A487" s="1" t="s">
        <v>130</v>
      </c>
      <c r="B487" s="1">
        <v>2019</v>
      </c>
      <c r="C487" s="2">
        <v>43799</v>
      </c>
      <c r="D487" s="1" t="s">
        <v>72</v>
      </c>
      <c r="E487" s="43" t="s">
        <v>207</v>
      </c>
      <c r="F487">
        <v>3</v>
      </c>
      <c r="G487" t="s">
        <v>141</v>
      </c>
      <c r="H487" t="s">
        <v>44</v>
      </c>
      <c r="J487">
        <v>7</v>
      </c>
      <c r="K487">
        <v>2</v>
      </c>
      <c r="L487">
        <v>11.284000000000001</v>
      </c>
      <c r="M487" s="90">
        <f t="shared" si="12"/>
        <v>63.807160581354125</v>
      </c>
      <c r="N487">
        <v>2</v>
      </c>
      <c r="O487">
        <v>11.235000000000001</v>
      </c>
      <c r="P487" s="105">
        <f t="shared" si="13"/>
        <v>64.085447263017343</v>
      </c>
      <c r="S487" s="30"/>
    </row>
    <row r="488" spans="1:19" x14ac:dyDescent="0.35">
      <c r="A488" s="1" t="s">
        <v>130</v>
      </c>
      <c r="B488" s="1">
        <v>2019</v>
      </c>
      <c r="C488" s="2">
        <v>43799</v>
      </c>
      <c r="D488" s="1" t="s">
        <v>72</v>
      </c>
      <c r="E488" s="43" t="s">
        <v>207</v>
      </c>
      <c r="F488">
        <v>4</v>
      </c>
      <c r="G488" t="s">
        <v>30</v>
      </c>
      <c r="H488" t="s">
        <v>31</v>
      </c>
      <c r="J488">
        <v>4</v>
      </c>
      <c r="K488">
        <v>1</v>
      </c>
      <c r="L488">
        <v>11.747</v>
      </c>
      <c r="M488" s="90">
        <f t="shared" si="12"/>
        <v>61.292244828466842</v>
      </c>
      <c r="N488">
        <v>1</v>
      </c>
      <c r="O488">
        <v>11.244</v>
      </c>
      <c r="P488" s="105">
        <f t="shared" si="13"/>
        <v>64.034151547492002</v>
      </c>
      <c r="S488" s="30"/>
    </row>
    <row r="489" spans="1:19" x14ac:dyDescent="0.35">
      <c r="A489" s="1" t="s">
        <v>130</v>
      </c>
      <c r="B489" s="1">
        <v>2019</v>
      </c>
      <c r="C489" s="2">
        <v>43799</v>
      </c>
      <c r="D489" s="1" t="s">
        <v>72</v>
      </c>
      <c r="E489" s="43" t="s">
        <v>207</v>
      </c>
      <c r="F489">
        <v>4</v>
      </c>
      <c r="G489" t="s">
        <v>43</v>
      </c>
      <c r="H489" t="s">
        <v>44</v>
      </c>
      <c r="J489">
        <v>8</v>
      </c>
      <c r="K489">
        <v>2</v>
      </c>
      <c r="L489">
        <v>11.776</v>
      </c>
      <c r="M489" s="90">
        <f t="shared" si="12"/>
        <v>61.141304347826086</v>
      </c>
      <c r="N489">
        <v>2</v>
      </c>
      <c r="O489">
        <v>11.629</v>
      </c>
      <c r="P489" s="105">
        <f t="shared" si="13"/>
        <v>61.914180067073694</v>
      </c>
      <c r="S489" s="30"/>
    </row>
    <row r="490" spans="1:19" x14ac:dyDescent="0.35">
      <c r="A490" s="1" t="s">
        <v>130</v>
      </c>
      <c r="B490" s="1">
        <v>2019</v>
      </c>
      <c r="C490" s="2">
        <v>43799</v>
      </c>
      <c r="D490" s="1" t="s">
        <v>72</v>
      </c>
      <c r="E490" s="43" t="s">
        <v>208</v>
      </c>
      <c r="F490">
        <v>1</v>
      </c>
      <c r="G490" t="s">
        <v>80</v>
      </c>
      <c r="H490" t="s">
        <v>65</v>
      </c>
      <c r="J490">
        <v>1</v>
      </c>
      <c r="K490">
        <v>1</v>
      </c>
      <c r="L490">
        <v>11.36</v>
      </c>
      <c r="M490" s="90">
        <f t="shared" si="12"/>
        <v>63.380281690140848</v>
      </c>
      <c r="N490">
        <v>1</v>
      </c>
      <c r="O490">
        <v>11.414</v>
      </c>
      <c r="P490" s="105">
        <f t="shared" si="13"/>
        <v>63.080427545120031</v>
      </c>
      <c r="S490" s="30"/>
    </row>
    <row r="491" spans="1:19" x14ac:dyDescent="0.35">
      <c r="A491" s="1" t="s">
        <v>130</v>
      </c>
      <c r="B491" s="1">
        <v>2019</v>
      </c>
      <c r="C491" s="2">
        <v>43799</v>
      </c>
      <c r="D491" s="1" t="s">
        <v>72</v>
      </c>
      <c r="E491" s="43" t="s">
        <v>208</v>
      </c>
      <c r="F491">
        <v>1</v>
      </c>
      <c r="G491" t="s">
        <v>30</v>
      </c>
      <c r="H491" t="s">
        <v>31</v>
      </c>
      <c r="J491">
        <v>4</v>
      </c>
      <c r="K491">
        <v>2</v>
      </c>
      <c r="L491">
        <v>11.427</v>
      </c>
      <c r="M491" s="90">
        <f t="shared" si="12"/>
        <v>63.008663691257553</v>
      </c>
      <c r="N491">
        <v>2</v>
      </c>
      <c r="O491">
        <v>12.087999999999999</v>
      </c>
      <c r="P491" s="105">
        <f t="shared" si="13"/>
        <v>59.563203176704171</v>
      </c>
      <c r="S491" s="30"/>
    </row>
    <row r="492" spans="1:19" x14ac:dyDescent="0.35">
      <c r="A492" s="1" t="s">
        <v>130</v>
      </c>
      <c r="B492" s="1">
        <v>2019</v>
      </c>
      <c r="C492" s="2">
        <v>43799</v>
      </c>
      <c r="D492" s="1" t="s">
        <v>72</v>
      </c>
      <c r="E492" s="43" t="s">
        <v>208</v>
      </c>
      <c r="F492">
        <v>2</v>
      </c>
      <c r="G492" t="s">
        <v>23</v>
      </c>
      <c r="H492" t="s">
        <v>15</v>
      </c>
      <c r="J492">
        <v>2</v>
      </c>
      <c r="K492">
        <v>2</v>
      </c>
      <c r="L492">
        <v>11.211</v>
      </c>
      <c r="M492" s="90">
        <f t="shared" si="12"/>
        <v>64.222638480064219</v>
      </c>
      <c r="N492">
        <v>1</v>
      </c>
      <c r="O492">
        <v>11.237</v>
      </c>
      <c r="P492" s="105">
        <f t="shared" si="13"/>
        <v>64.074041114176381</v>
      </c>
      <c r="Q492">
        <v>1</v>
      </c>
      <c r="R492">
        <v>11.246</v>
      </c>
      <c r="S492" s="30">
        <f>3.6*200/R492</f>
        <v>64.022763649297531</v>
      </c>
    </row>
    <row r="493" spans="1:19" x14ac:dyDescent="0.35">
      <c r="A493" s="1" t="s">
        <v>130</v>
      </c>
      <c r="B493" s="1">
        <v>2019</v>
      </c>
      <c r="C493" s="2">
        <v>43799</v>
      </c>
      <c r="D493" s="1" t="s">
        <v>72</v>
      </c>
      <c r="E493" s="43" t="s">
        <v>208</v>
      </c>
      <c r="F493">
        <v>2</v>
      </c>
      <c r="G493" t="s">
        <v>33</v>
      </c>
      <c r="H493" t="s">
        <v>146</v>
      </c>
      <c r="J493">
        <v>3</v>
      </c>
      <c r="K493">
        <v>1</v>
      </c>
      <c r="L493">
        <v>11.207000000000001</v>
      </c>
      <c r="M493" s="90">
        <f t="shared" si="12"/>
        <v>64.245560810207905</v>
      </c>
      <c r="N493">
        <v>2</v>
      </c>
      <c r="O493">
        <v>11.34</v>
      </c>
      <c r="P493" s="105">
        <f t="shared" si="13"/>
        <v>63.492063492063494</v>
      </c>
      <c r="Q493">
        <v>2</v>
      </c>
      <c r="R493">
        <v>11.283000000000001</v>
      </c>
      <c r="S493" s="30">
        <f>3.6*200/R493</f>
        <v>63.812815740494543</v>
      </c>
    </row>
    <row r="494" spans="1:19" x14ac:dyDescent="0.35">
      <c r="A494" s="1" t="s">
        <v>130</v>
      </c>
      <c r="B494" s="1">
        <v>2019</v>
      </c>
      <c r="C494" s="2">
        <v>43799</v>
      </c>
      <c r="D494" s="1" t="s">
        <v>72</v>
      </c>
      <c r="E494" s="43" t="s">
        <v>209</v>
      </c>
      <c r="F494" t="s">
        <v>210</v>
      </c>
      <c r="G494" t="s">
        <v>80</v>
      </c>
      <c r="H494" t="s">
        <v>65</v>
      </c>
      <c r="J494">
        <v>1</v>
      </c>
      <c r="K494">
        <v>1</v>
      </c>
      <c r="L494">
        <v>11.131</v>
      </c>
      <c r="M494" s="90">
        <f t="shared" si="12"/>
        <v>64.684215254694095</v>
      </c>
      <c r="N494">
        <v>1</v>
      </c>
      <c r="O494">
        <v>11.106999999999999</v>
      </c>
      <c r="P494" s="105">
        <f t="shared" si="13"/>
        <v>64.823984874403536</v>
      </c>
      <c r="S494" s="30"/>
    </row>
    <row r="495" spans="1:19" x14ac:dyDescent="0.35">
      <c r="A495" s="1" t="s">
        <v>130</v>
      </c>
      <c r="B495" s="1">
        <v>2019</v>
      </c>
      <c r="C495" s="2">
        <v>43799</v>
      </c>
      <c r="D495" s="1" t="s">
        <v>72</v>
      </c>
      <c r="E495" s="43" t="s">
        <v>209</v>
      </c>
      <c r="F495" t="s">
        <v>210</v>
      </c>
      <c r="G495" t="s">
        <v>23</v>
      </c>
      <c r="H495" t="s">
        <v>15</v>
      </c>
      <c r="J495">
        <v>2</v>
      </c>
      <c r="K495">
        <v>2</v>
      </c>
      <c r="L495">
        <v>11.162000000000001</v>
      </c>
      <c r="M495" s="90">
        <f t="shared" si="12"/>
        <v>64.504569073642713</v>
      </c>
      <c r="N495">
        <v>2</v>
      </c>
      <c r="O495">
        <v>11.222</v>
      </c>
      <c r="P495" s="105">
        <f t="shared" si="13"/>
        <v>64.159686330422389</v>
      </c>
      <c r="S495" s="30"/>
    </row>
    <row r="496" spans="1:19" x14ac:dyDescent="0.35">
      <c r="A496" s="1" t="s">
        <v>130</v>
      </c>
      <c r="B496" s="1">
        <v>2019</v>
      </c>
      <c r="C496" s="2">
        <v>43799</v>
      </c>
      <c r="D496" s="1" t="s">
        <v>72</v>
      </c>
      <c r="E496" s="43" t="s">
        <v>209</v>
      </c>
      <c r="F496" t="s">
        <v>211</v>
      </c>
      <c r="G496" t="s">
        <v>33</v>
      </c>
      <c r="H496" t="s">
        <v>146</v>
      </c>
      <c r="J496">
        <v>3</v>
      </c>
      <c r="K496">
        <v>1</v>
      </c>
      <c r="L496">
        <v>11.39</v>
      </c>
      <c r="M496" s="90">
        <f t="shared" ref="M496:M559" si="14">3.6*200/L496</f>
        <v>63.21334503950834</v>
      </c>
      <c r="N496">
        <v>2</v>
      </c>
      <c r="O496">
        <v>11.407</v>
      </c>
      <c r="P496" s="105">
        <f t="shared" si="13"/>
        <v>63.11913737178925</v>
      </c>
      <c r="Q496">
        <v>1</v>
      </c>
      <c r="R496">
        <v>11.363</v>
      </c>
      <c r="S496" s="30">
        <f>3.6*200/R496</f>
        <v>63.363548358708087</v>
      </c>
    </row>
    <row r="497" spans="1:19" x14ac:dyDescent="0.35">
      <c r="A497" s="1" t="s">
        <v>130</v>
      </c>
      <c r="B497" s="1">
        <v>2019</v>
      </c>
      <c r="C497" s="2">
        <v>43799</v>
      </c>
      <c r="D497" s="1" t="s">
        <v>72</v>
      </c>
      <c r="E497" s="43" t="s">
        <v>209</v>
      </c>
      <c r="F497" t="s">
        <v>211</v>
      </c>
      <c r="G497" t="s">
        <v>30</v>
      </c>
      <c r="H497" t="s">
        <v>31</v>
      </c>
      <c r="J497">
        <v>4</v>
      </c>
      <c r="K497">
        <v>2</v>
      </c>
      <c r="L497">
        <v>11.424000000000001</v>
      </c>
      <c r="M497" s="90">
        <f t="shared" si="14"/>
        <v>63.02521008403361</v>
      </c>
      <c r="N497">
        <v>1</v>
      </c>
      <c r="O497">
        <v>11.394</v>
      </c>
      <c r="P497" s="105">
        <f t="shared" si="13"/>
        <v>63.191153238546605</v>
      </c>
      <c r="Q497">
        <v>2</v>
      </c>
      <c r="R497">
        <v>11.365</v>
      </c>
      <c r="S497" s="30">
        <f>3.6*200/R497</f>
        <v>63.352397712274524</v>
      </c>
    </row>
    <row r="498" spans="1:19" x14ac:dyDescent="0.35">
      <c r="A498" s="4" t="s">
        <v>162</v>
      </c>
      <c r="B498" s="4">
        <v>2019</v>
      </c>
      <c r="C498" s="5">
        <v>43806</v>
      </c>
      <c r="D498" s="4" t="s">
        <v>72</v>
      </c>
      <c r="E498" s="43" t="s">
        <v>205</v>
      </c>
      <c r="F498">
        <v>1</v>
      </c>
      <c r="G498" t="s">
        <v>138</v>
      </c>
      <c r="H498" t="s">
        <v>29</v>
      </c>
      <c r="J498">
        <v>6</v>
      </c>
      <c r="K498">
        <v>1</v>
      </c>
      <c r="L498">
        <v>11.567</v>
      </c>
      <c r="M498" s="90">
        <f t="shared" si="14"/>
        <v>62.246044782571104</v>
      </c>
      <c r="S498" s="30"/>
    </row>
    <row r="499" spans="1:19" x14ac:dyDescent="0.35">
      <c r="A499" s="4" t="s">
        <v>162</v>
      </c>
      <c r="B499" s="4">
        <v>2019</v>
      </c>
      <c r="C499" s="5">
        <v>43806</v>
      </c>
      <c r="D499" s="4" t="s">
        <v>72</v>
      </c>
      <c r="E499" s="43" t="s">
        <v>205</v>
      </c>
      <c r="F499">
        <v>1</v>
      </c>
      <c r="G499" t="s">
        <v>50</v>
      </c>
      <c r="H499" t="s">
        <v>51</v>
      </c>
      <c r="J499">
        <v>28</v>
      </c>
      <c r="K499">
        <v>2</v>
      </c>
      <c r="L499">
        <v>11.835000000000001</v>
      </c>
      <c r="M499" s="90">
        <f t="shared" si="14"/>
        <v>60.836501901140679</v>
      </c>
      <c r="S499" s="30"/>
    </row>
    <row r="500" spans="1:19" x14ac:dyDescent="0.35">
      <c r="A500" s="4" t="s">
        <v>162</v>
      </c>
      <c r="B500" s="4">
        <v>2019</v>
      </c>
      <c r="C500" s="5">
        <v>43806</v>
      </c>
      <c r="D500" s="4" t="s">
        <v>72</v>
      </c>
      <c r="E500" s="43" t="s">
        <v>205</v>
      </c>
      <c r="F500">
        <v>2</v>
      </c>
      <c r="G500" t="s">
        <v>113</v>
      </c>
      <c r="H500" t="s">
        <v>163</v>
      </c>
      <c r="J500">
        <v>4</v>
      </c>
      <c r="K500">
        <v>1</v>
      </c>
      <c r="L500">
        <v>11.608000000000001</v>
      </c>
      <c r="M500" s="90">
        <f t="shared" si="14"/>
        <v>62.026188835286007</v>
      </c>
      <c r="S500" s="30"/>
    </row>
    <row r="501" spans="1:19" x14ac:dyDescent="0.35">
      <c r="A501" s="4" t="s">
        <v>162</v>
      </c>
      <c r="B501" s="4">
        <v>2019</v>
      </c>
      <c r="C501" s="5">
        <v>43806</v>
      </c>
      <c r="D501" s="4" t="s">
        <v>72</v>
      </c>
      <c r="E501" s="43" t="s">
        <v>205</v>
      </c>
      <c r="F501">
        <v>2</v>
      </c>
      <c r="G501" t="s">
        <v>158</v>
      </c>
      <c r="H501" t="s">
        <v>159</v>
      </c>
      <c r="J501">
        <v>27</v>
      </c>
      <c r="K501">
        <v>2</v>
      </c>
      <c r="L501">
        <v>11.697000000000001</v>
      </c>
      <c r="M501" s="90">
        <f t="shared" si="14"/>
        <v>61.554244678122593</v>
      </c>
      <c r="S501" s="30"/>
    </row>
    <row r="502" spans="1:19" x14ac:dyDescent="0.35">
      <c r="A502" s="4" t="s">
        <v>162</v>
      </c>
      <c r="B502" s="4">
        <v>2019</v>
      </c>
      <c r="C502" s="5">
        <v>43806</v>
      </c>
      <c r="D502" s="4" t="s">
        <v>72</v>
      </c>
      <c r="E502" s="43" t="s">
        <v>205</v>
      </c>
      <c r="F502">
        <v>3</v>
      </c>
      <c r="G502" t="s">
        <v>141</v>
      </c>
      <c r="H502" t="s">
        <v>44</v>
      </c>
      <c r="J502">
        <v>7</v>
      </c>
      <c r="K502">
        <v>1</v>
      </c>
      <c r="L502">
        <v>11.471</v>
      </c>
      <c r="M502" s="90">
        <f t="shared" si="14"/>
        <v>62.766977595676053</v>
      </c>
      <c r="S502" s="30"/>
    </row>
    <row r="503" spans="1:19" x14ac:dyDescent="0.35">
      <c r="A503" s="4" t="s">
        <v>162</v>
      </c>
      <c r="B503" s="4">
        <v>2019</v>
      </c>
      <c r="C503" s="5">
        <v>43806</v>
      </c>
      <c r="D503" s="4" t="s">
        <v>72</v>
      </c>
      <c r="E503" s="43" t="s">
        <v>205</v>
      </c>
      <c r="F503">
        <v>3</v>
      </c>
      <c r="G503" t="s">
        <v>46</v>
      </c>
      <c r="H503" t="s">
        <v>47</v>
      </c>
      <c r="J503">
        <v>26</v>
      </c>
      <c r="K503">
        <v>2</v>
      </c>
      <c r="L503">
        <v>12.744</v>
      </c>
      <c r="M503" s="90">
        <f t="shared" si="14"/>
        <v>56.497175141242941</v>
      </c>
      <c r="S503" s="30"/>
    </row>
    <row r="504" spans="1:19" x14ac:dyDescent="0.35">
      <c r="A504" s="4" t="s">
        <v>162</v>
      </c>
      <c r="B504" s="4">
        <v>2019</v>
      </c>
      <c r="C504" s="5">
        <v>43806</v>
      </c>
      <c r="D504" s="4" t="s">
        <v>72</v>
      </c>
      <c r="E504" s="43" t="s">
        <v>205</v>
      </c>
      <c r="F504">
        <v>4</v>
      </c>
      <c r="G504" t="s">
        <v>52</v>
      </c>
      <c r="H504" t="s">
        <v>53</v>
      </c>
      <c r="J504">
        <v>9</v>
      </c>
      <c r="K504">
        <v>1</v>
      </c>
      <c r="L504" t="s">
        <v>213</v>
      </c>
      <c r="M504" s="90" t="e">
        <f t="shared" si="14"/>
        <v>#VALUE!</v>
      </c>
      <c r="S504" s="30"/>
    </row>
    <row r="505" spans="1:19" x14ac:dyDescent="0.35">
      <c r="A505" s="4" t="s">
        <v>162</v>
      </c>
      <c r="B505" s="4">
        <v>2019</v>
      </c>
      <c r="C505" s="5">
        <v>43806</v>
      </c>
      <c r="D505" s="4" t="s">
        <v>72</v>
      </c>
      <c r="E505" s="43" t="s">
        <v>205</v>
      </c>
      <c r="F505">
        <v>4</v>
      </c>
      <c r="G505" t="s">
        <v>150</v>
      </c>
      <c r="H505" t="s">
        <v>31</v>
      </c>
      <c r="J505">
        <v>25</v>
      </c>
      <c r="K505">
        <v>2</v>
      </c>
      <c r="L505" t="s">
        <v>213</v>
      </c>
      <c r="M505" s="90" t="e">
        <f t="shared" si="14"/>
        <v>#VALUE!</v>
      </c>
      <c r="S505" s="30"/>
    </row>
    <row r="506" spans="1:19" x14ac:dyDescent="0.35">
      <c r="A506" s="4" t="s">
        <v>162</v>
      </c>
      <c r="B506" s="4">
        <v>2019</v>
      </c>
      <c r="C506" s="5">
        <v>43806</v>
      </c>
      <c r="D506" s="4" t="s">
        <v>72</v>
      </c>
      <c r="E506" s="43" t="s">
        <v>205</v>
      </c>
      <c r="F506">
        <v>5</v>
      </c>
      <c r="G506" t="s">
        <v>30</v>
      </c>
      <c r="H506" t="s">
        <v>31</v>
      </c>
      <c r="J506">
        <v>8</v>
      </c>
      <c r="K506">
        <v>1</v>
      </c>
      <c r="L506">
        <v>11.987</v>
      </c>
      <c r="M506" s="90">
        <f t="shared" si="14"/>
        <v>60.065070493034121</v>
      </c>
      <c r="S506" s="30"/>
    </row>
    <row r="507" spans="1:19" x14ac:dyDescent="0.35">
      <c r="A507" s="4" t="s">
        <v>162</v>
      </c>
      <c r="B507" s="4">
        <v>2019</v>
      </c>
      <c r="C507" s="5">
        <v>43806</v>
      </c>
      <c r="D507" s="4" t="s">
        <v>72</v>
      </c>
      <c r="E507" s="43" t="s">
        <v>205</v>
      </c>
      <c r="F507">
        <v>5</v>
      </c>
      <c r="G507" t="s">
        <v>144</v>
      </c>
      <c r="H507" t="s">
        <v>145</v>
      </c>
      <c r="J507">
        <v>24</v>
      </c>
      <c r="K507">
        <v>2</v>
      </c>
      <c r="L507">
        <v>12.036</v>
      </c>
      <c r="M507" s="90">
        <f t="shared" si="14"/>
        <v>59.820538384845463</v>
      </c>
      <c r="S507" s="30"/>
    </row>
    <row r="508" spans="1:19" x14ac:dyDescent="0.35">
      <c r="A508" s="4" t="s">
        <v>162</v>
      </c>
      <c r="B508" s="4">
        <v>2019</v>
      </c>
      <c r="C508" s="5">
        <v>43806</v>
      </c>
      <c r="D508" s="4" t="s">
        <v>72</v>
      </c>
      <c r="E508" s="43" t="s">
        <v>205</v>
      </c>
      <c r="F508">
        <v>6</v>
      </c>
      <c r="G508" t="s">
        <v>43</v>
      </c>
      <c r="H508" t="s">
        <v>44</v>
      </c>
      <c r="J508">
        <v>10</v>
      </c>
      <c r="K508">
        <v>1</v>
      </c>
      <c r="L508" t="s">
        <v>213</v>
      </c>
      <c r="M508" s="90" t="e">
        <f t="shared" si="14"/>
        <v>#VALUE!</v>
      </c>
      <c r="S508" s="30"/>
    </row>
    <row r="509" spans="1:19" x14ac:dyDescent="0.35">
      <c r="A509" s="4" t="s">
        <v>162</v>
      </c>
      <c r="B509" s="4">
        <v>2019</v>
      </c>
      <c r="C509" s="5">
        <v>43806</v>
      </c>
      <c r="D509" s="4" t="s">
        <v>72</v>
      </c>
      <c r="E509" s="43" t="s">
        <v>205</v>
      </c>
      <c r="F509">
        <v>6</v>
      </c>
      <c r="G509" t="s">
        <v>100</v>
      </c>
      <c r="H509" t="s">
        <v>47</v>
      </c>
      <c r="J509">
        <v>23</v>
      </c>
      <c r="K509">
        <v>2</v>
      </c>
      <c r="L509" t="s">
        <v>213</v>
      </c>
      <c r="M509" s="90" t="e">
        <f t="shared" si="14"/>
        <v>#VALUE!</v>
      </c>
      <c r="S509" s="30"/>
    </row>
    <row r="510" spans="1:19" x14ac:dyDescent="0.35">
      <c r="A510" s="4" t="s">
        <v>162</v>
      </c>
      <c r="B510" s="4">
        <v>2019</v>
      </c>
      <c r="C510" s="5">
        <v>43806</v>
      </c>
      <c r="D510" s="4" t="s">
        <v>72</v>
      </c>
      <c r="E510" s="43" t="s">
        <v>205</v>
      </c>
      <c r="F510">
        <v>7</v>
      </c>
      <c r="G510" t="s">
        <v>20</v>
      </c>
      <c r="H510" t="s">
        <v>21</v>
      </c>
      <c r="J510">
        <v>11</v>
      </c>
      <c r="K510">
        <v>1</v>
      </c>
      <c r="L510" t="s">
        <v>213</v>
      </c>
      <c r="M510" s="90" t="e">
        <f t="shared" si="14"/>
        <v>#VALUE!</v>
      </c>
      <c r="S510" s="30"/>
    </row>
    <row r="511" spans="1:19" x14ac:dyDescent="0.35">
      <c r="A511" s="4" t="s">
        <v>162</v>
      </c>
      <c r="B511" s="4">
        <v>2019</v>
      </c>
      <c r="C511" s="5">
        <v>43806</v>
      </c>
      <c r="D511" s="4" t="s">
        <v>72</v>
      </c>
      <c r="E511" s="43" t="s">
        <v>205</v>
      </c>
      <c r="F511">
        <v>7</v>
      </c>
      <c r="G511" t="s">
        <v>157</v>
      </c>
      <c r="H511" t="s">
        <v>38</v>
      </c>
      <c r="J511">
        <v>22</v>
      </c>
      <c r="K511">
        <v>2</v>
      </c>
      <c r="L511" t="s">
        <v>213</v>
      </c>
      <c r="M511" s="90" t="e">
        <f t="shared" si="14"/>
        <v>#VALUE!</v>
      </c>
      <c r="S511" s="30"/>
    </row>
    <row r="512" spans="1:19" x14ac:dyDescent="0.35">
      <c r="A512" s="4" t="s">
        <v>162</v>
      </c>
      <c r="B512" s="4">
        <v>2019</v>
      </c>
      <c r="C512" s="5">
        <v>43806</v>
      </c>
      <c r="D512" s="4" t="s">
        <v>72</v>
      </c>
      <c r="E512" s="43" t="s">
        <v>205</v>
      </c>
      <c r="F512">
        <v>8</v>
      </c>
      <c r="G512" t="s">
        <v>140</v>
      </c>
      <c r="H512" t="s">
        <v>29</v>
      </c>
      <c r="J512">
        <v>12</v>
      </c>
      <c r="K512">
        <v>1</v>
      </c>
      <c r="L512">
        <v>11.419</v>
      </c>
      <c r="M512" s="90">
        <f t="shared" si="14"/>
        <v>63.052806725632713</v>
      </c>
      <c r="S512" s="30"/>
    </row>
    <row r="513" spans="1:19" x14ac:dyDescent="0.35">
      <c r="A513" s="4" t="s">
        <v>162</v>
      </c>
      <c r="B513" s="4">
        <v>2019</v>
      </c>
      <c r="C513" s="5">
        <v>43806</v>
      </c>
      <c r="D513" s="4" t="s">
        <v>72</v>
      </c>
      <c r="E513" s="43" t="s">
        <v>205</v>
      </c>
      <c r="F513">
        <v>8</v>
      </c>
      <c r="G513" t="s">
        <v>60</v>
      </c>
      <c r="H513" t="s">
        <v>61</v>
      </c>
      <c r="J513">
        <v>21</v>
      </c>
      <c r="K513">
        <v>2</v>
      </c>
      <c r="L513">
        <v>11.557</v>
      </c>
      <c r="M513" s="90">
        <f t="shared" si="14"/>
        <v>62.299904819589855</v>
      </c>
      <c r="S513" s="30"/>
    </row>
    <row r="514" spans="1:19" x14ac:dyDescent="0.35">
      <c r="A514" s="4" t="s">
        <v>162</v>
      </c>
      <c r="B514" s="4">
        <v>2019</v>
      </c>
      <c r="C514" s="5">
        <v>43806</v>
      </c>
      <c r="D514" s="4" t="s">
        <v>72</v>
      </c>
      <c r="E514" s="43" t="s">
        <v>205</v>
      </c>
      <c r="F514">
        <v>9</v>
      </c>
      <c r="G514" t="s">
        <v>39</v>
      </c>
      <c r="H514" t="s">
        <v>40</v>
      </c>
      <c r="J514">
        <v>13</v>
      </c>
      <c r="K514">
        <v>1</v>
      </c>
      <c r="L514">
        <v>11.597</v>
      </c>
      <c r="M514" s="90">
        <f t="shared" si="14"/>
        <v>62.085021988445291</v>
      </c>
      <c r="S514" s="30"/>
    </row>
    <row r="515" spans="1:19" x14ac:dyDescent="0.35">
      <c r="A515" s="4" t="s">
        <v>162</v>
      </c>
      <c r="B515" s="4">
        <v>2019</v>
      </c>
      <c r="C515" s="5">
        <v>43806</v>
      </c>
      <c r="D515" s="4" t="s">
        <v>72</v>
      </c>
      <c r="E515" s="43" t="s">
        <v>205</v>
      </c>
      <c r="F515">
        <v>9</v>
      </c>
      <c r="G515" t="s">
        <v>97</v>
      </c>
      <c r="H515" t="s">
        <v>153</v>
      </c>
      <c r="J515">
        <v>20</v>
      </c>
      <c r="K515">
        <v>2</v>
      </c>
      <c r="L515">
        <v>11.622</v>
      </c>
      <c r="M515" s="90">
        <f t="shared" si="14"/>
        <v>61.951471347444503</v>
      </c>
      <c r="S515" s="30"/>
    </row>
    <row r="516" spans="1:19" x14ac:dyDescent="0.35">
      <c r="A516" s="4" t="s">
        <v>162</v>
      </c>
      <c r="B516" s="4">
        <v>2019</v>
      </c>
      <c r="C516" s="5">
        <v>43806</v>
      </c>
      <c r="D516" s="4" t="s">
        <v>72</v>
      </c>
      <c r="E516" s="43" t="s">
        <v>205</v>
      </c>
      <c r="F516">
        <v>10</v>
      </c>
      <c r="G516" t="s">
        <v>164</v>
      </c>
      <c r="H516" t="s">
        <v>36</v>
      </c>
      <c r="J516">
        <v>14</v>
      </c>
      <c r="K516">
        <v>1</v>
      </c>
      <c r="L516">
        <v>11.148999999999999</v>
      </c>
      <c r="M516" s="90">
        <f t="shared" si="14"/>
        <v>64.579782940174013</v>
      </c>
      <c r="S516" s="30"/>
    </row>
    <row r="517" spans="1:19" x14ac:dyDescent="0.35">
      <c r="A517" s="4" t="s">
        <v>162</v>
      </c>
      <c r="B517" s="4">
        <v>2019</v>
      </c>
      <c r="C517" s="5">
        <v>43806</v>
      </c>
      <c r="D517" s="4" t="s">
        <v>72</v>
      </c>
      <c r="E517" s="71" t="s">
        <v>205</v>
      </c>
      <c r="F517">
        <v>10</v>
      </c>
      <c r="G517" t="s">
        <v>119</v>
      </c>
      <c r="H517" t="s">
        <v>21</v>
      </c>
      <c r="J517">
        <v>19</v>
      </c>
      <c r="K517">
        <v>2</v>
      </c>
      <c r="L517">
        <v>11.523</v>
      </c>
      <c r="M517" s="90">
        <f t="shared" si="14"/>
        <v>62.483728195782348</v>
      </c>
      <c r="S517" s="30"/>
    </row>
    <row r="518" spans="1:19" x14ac:dyDescent="0.35">
      <c r="A518" s="4" t="s">
        <v>162</v>
      </c>
      <c r="B518" s="4">
        <v>2019</v>
      </c>
      <c r="C518" s="5">
        <v>43806</v>
      </c>
      <c r="D518" s="4" t="s">
        <v>72</v>
      </c>
      <c r="E518" s="71" t="s">
        <v>205</v>
      </c>
      <c r="F518">
        <v>11</v>
      </c>
      <c r="G518" t="s">
        <v>147</v>
      </c>
      <c r="H518" t="s">
        <v>148</v>
      </c>
      <c r="J518">
        <v>16</v>
      </c>
      <c r="K518">
        <v>1</v>
      </c>
      <c r="L518">
        <v>11.526999999999999</v>
      </c>
      <c r="M518" s="90">
        <f t="shared" si="14"/>
        <v>62.462045631994449</v>
      </c>
      <c r="S518" s="30"/>
    </row>
    <row r="519" spans="1:19" x14ac:dyDescent="0.35">
      <c r="A519" s="4" t="s">
        <v>162</v>
      </c>
      <c r="B519" s="4">
        <v>2019</v>
      </c>
      <c r="C519" s="5">
        <v>43806</v>
      </c>
      <c r="D519" s="4" t="s">
        <v>72</v>
      </c>
      <c r="E519" s="43" t="s">
        <v>205</v>
      </c>
      <c r="F519">
        <v>11</v>
      </c>
      <c r="G519" t="s">
        <v>142</v>
      </c>
      <c r="H519" t="s">
        <v>61</v>
      </c>
      <c r="J519">
        <v>17</v>
      </c>
      <c r="K519">
        <v>2</v>
      </c>
      <c r="L519">
        <v>11.718</v>
      </c>
      <c r="M519" s="90">
        <f t="shared" si="14"/>
        <v>61.443932411674346</v>
      </c>
      <c r="S519" s="30"/>
    </row>
    <row r="520" spans="1:19" x14ac:dyDescent="0.35">
      <c r="A520" s="4" t="s">
        <v>162</v>
      </c>
      <c r="B520" s="4">
        <v>2019</v>
      </c>
      <c r="C520" s="5">
        <v>43806</v>
      </c>
      <c r="D520" s="4" t="s">
        <v>72</v>
      </c>
      <c r="E520" s="71" t="s">
        <v>205</v>
      </c>
      <c r="F520">
        <v>12</v>
      </c>
      <c r="G520" t="s">
        <v>132</v>
      </c>
      <c r="H520" t="s">
        <v>65</v>
      </c>
      <c r="J520">
        <v>15</v>
      </c>
      <c r="K520">
        <v>1</v>
      </c>
      <c r="L520">
        <v>11.618</v>
      </c>
      <c r="M520" s="90">
        <f t="shared" si="14"/>
        <v>61.97280082630401</v>
      </c>
      <c r="S520" s="30"/>
    </row>
    <row r="521" spans="1:19" x14ac:dyDescent="0.35">
      <c r="A521" s="4" t="s">
        <v>162</v>
      </c>
      <c r="B521" s="4">
        <v>2019</v>
      </c>
      <c r="C521" s="5">
        <v>43806</v>
      </c>
      <c r="D521" s="4" t="s">
        <v>72</v>
      </c>
      <c r="E521" s="71" t="s">
        <v>205</v>
      </c>
      <c r="F521">
        <v>12</v>
      </c>
      <c r="G521" t="s">
        <v>149</v>
      </c>
      <c r="H521" t="s">
        <v>56</v>
      </c>
      <c r="J521">
        <v>18</v>
      </c>
      <c r="K521">
        <v>2</v>
      </c>
      <c r="L521">
        <v>11.65</v>
      </c>
      <c r="M521" s="90">
        <f t="shared" si="14"/>
        <v>61.802575107296136</v>
      </c>
      <c r="S521" s="30"/>
    </row>
    <row r="522" spans="1:19" x14ac:dyDescent="0.35">
      <c r="A522" s="4" t="s">
        <v>162</v>
      </c>
      <c r="B522" s="4">
        <v>2019</v>
      </c>
      <c r="C522" s="5">
        <v>43806</v>
      </c>
      <c r="D522" s="4" t="s">
        <v>72</v>
      </c>
      <c r="E522" s="43" t="s">
        <v>206</v>
      </c>
      <c r="F522">
        <v>1</v>
      </c>
      <c r="G522" t="s">
        <v>135</v>
      </c>
      <c r="H522" t="s">
        <v>36</v>
      </c>
      <c r="J522">
        <v>3</v>
      </c>
      <c r="K522">
        <v>1</v>
      </c>
      <c r="L522">
        <v>11.573</v>
      </c>
      <c r="M522" s="90">
        <f t="shared" si="14"/>
        <v>62.21377343817506</v>
      </c>
      <c r="S522" s="30"/>
    </row>
    <row r="523" spans="1:19" x14ac:dyDescent="0.35">
      <c r="A523" s="4" t="s">
        <v>162</v>
      </c>
      <c r="B523" s="4">
        <v>2019</v>
      </c>
      <c r="C523" s="5">
        <v>43806</v>
      </c>
      <c r="D523" s="4" t="s">
        <v>72</v>
      </c>
      <c r="E523" s="71" t="s">
        <v>206</v>
      </c>
      <c r="F523">
        <v>1</v>
      </c>
      <c r="G523" t="s">
        <v>132</v>
      </c>
      <c r="H523" t="s">
        <v>65</v>
      </c>
      <c r="J523">
        <v>15</v>
      </c>
      <c r="K523">
        <v>2</v>
      </c>
      <c r="L523">
        <v>11.726000000000001</v>
      </c>
      <c r="M523" s="90">
        <f t="shared" si="14"/>
        <v>61.402012621524811</v>
      </c>
      <c r="S523" s="30"/>
    </row>
    <row r="524" spans="1:19" x14ac:dyDescent="0.35">
      <c r="A524" s="4" t="s">
        <v>162</v>
      </c>
      <c r="B524" s="4">
        <v>2019</v>
      </c>
      <c r="C524" s="5">
        <v>43806</v>
      </c>
      <c r="D524" s="4" t="s">
        <v>72</v>
      </c>
      <c r="E524" s="71" t="s">
        <v>206</v>
      </c>
      <c r="F524">
        <v>2</v>
      </c>
      <c r="G524" t="s">
        <v>33</v>
      </c>
      <c r="H524" t="s">
        <v>146</v>
      </c>
      <c r="J524">
        <v>2</v>
      </c>
      <c r="K524">
        <v>1</v>
      </c>
      <c r="L524">
        <v>11.375999999999999</v>
      </c>
      <c r="M524" s="90">
        <f t="shared" si="14"/>
        <v>63.291139240506332</v>
      </c>
      <c r="S524" s="30"/>
    </row>
    <row r="525" spans="1:19" x14ac:dyDescent="0.35">
      <c r="A525" s="4" t="s">
        <v>162</v>
      </c>
      <c r="B525" s="4">
        <v>2019</v>
      </c>
      <c r="C525" s="5">
        <v>43806</v>
      </c>
      <c r="D525" s="4" t="s">
        <v>72</v>
      </c>
      <c r="E525" s="43" t="s">
        <v>206</v>
      </c>
      <c r="F525">
        <v>2</v>
      </c>
      <c r="G525" t="s">
        <v>147</v>
      </c>
      <c r="H525" t="s">
        <v>148</v>
      </c>
      <c r="J525">
        <v>16</v>
      </c>
      <c r="K525">
        <v>2</v>
      </c>
      <c r="L525">
        <v>11.494999999999999</v>
      </c>
      <c r="M525" s="90">
        <f t="shared" si="14"/>
        <v>62.635928664636801</v>
      </c>
      <c r="S525" s="30"/>
    </row>
    <row r="526" spans="1:19" x14ac:dyDescent="0.35">
      <c r="A526" s="4" t="s">
        <v>162</v>
      </c>
      <c r="B526" s="4">
        <v>2019</v>
      </c>
      <c r="C526" s="5">
        <v>43806</v>
      </c>
      <c r="D526" s="4" t="s">
        <v>72</v>
      </c>
      <c r="E526" s="71" t="s">
        <v>206</v>
      </c>
      <c r="F526">
        <v>3</v>
      </c>
      <c r="G526" t="s">
        <v>26</v>
      </c>
      <c r="H526" t="s">
        <v>27</v>
      </c>
      <c r="J526">
        <v>5</v>
      </c>
      <c r="K526">
        <v>1</v>
      </c>
      <c r="L526">
        <v>11.244</v>
      </c>
      <c r="M526" s="90">
        <f t="shared" si="14"/>
        <v>64.034151547492002</v>
      </c>
      <c r="S526" s="30"/>
    </row>
    <row r="527" spans="1:19" x14ac:dyDescent="0.35">
      <c r="A527" s="4" t="s">
        <v>162</v>
      </c>
      <c r="B527" s="4">
        <v>2019</v>
      </c>
      <c r="C527" s="5">
        <v>43806</v>
      </c>
      <c r="D527" s="4" t="s">
        <v>72</v>
      </c>
      <c r="E527" s="71" t="s">
        <v>206</v>
      </c>
      <c r="F527">
        <v>3</v>
      </c>
      <c r="G527" t="s">
        <v>164</v>
      </c>
      <c r="H527" t="s">
        <v>36</v>
      </c>
      <c r="J527">
        <v>14</v>
      </c>
      <c r="K527">
        <v>2</v>
      </c>
      <c r="L527">
        <v>11.26</v>
      </c>
      <c r="M527" s="90">
        <f t="shared" si="14"/>
        <v>63.943161634103021</v>
      </c>
      <c r="S527" s="30"/>
    </row>
    <row r="528" spans="1:19" x14ac:dyDescent="0.35">
      <c r="A528" s="4" t="s">
        <v>162</v>
      </c>
      <c r="B528" s="4">
        <v>2019</v>
      </c>
      <c r="C528" s="5">
        <v>43806</v>
      </c>
      <c r="D528" s="4" t="s">
        <v>72</v>
      </c>
      <c r="E528" s="43" t="s">
        <v>206</v>
      </c>
      <c r="F528">
        <v>4</v>
      </c>
      <c r="G528" t="s">
        <v>111</v>
      </c>
      <c r="H528" t="s">
        <v>121</v>
      </c>
      <c r="J528">
        <v>1</v>
      </c>
      <c r="K528">
        <v>1</v>
      </c>
      <c r="L528">
        <v>11.173</v>
      </c>
      <c r="M528" s="90">
        <f t="shared" si="14"/>
        <v>64.441063277544075</v>
      </c>
      <c r="S528" s="30"/>
    </row>
    <row r="529" spans="1:19" x14ac:dyDescent="0.35">
      <c r="A529" s="4" t="s">
        <v>162</v>
      </c>
      <c r="B529" s="4">
        <v>2019</v>
      </c>
      <c r="C529" s="5">
        <v>43806</v>
      </c>
      <c r="D529" s="4" t="s">
        <v>72</v>
      </c>
      <c r="E529" s="71" t="s">
        <v>206</v>
      </c>
      <c r="F529">
        <v>4</v>
      </c>
      <c r="G529" t="s">
        <v>39</v>
      </c>
      <c r="H529" t="s">
        <v>40</v>
      </c>
      <c r="J529">
        <v>13</v>
      </c>
      <c r="K529">
        <v>2</v>
      </c>
      <c r="L529">
        <v>11.815</v>
      </c>
      <c r="M529" s="90">
        <f t="shared" si="14"/>
        <v>60.939483707151929</v>
      </c>
      <c r="S529" s="30"/>
    </row>
    <row r="530" spans="1:19" x14ac:dyDescent="0.35">
      <c r="A530" s="4" t="s">
        <v>162</v>
      </c>
      <c r="B530" s="4">
        <v>2019</v>
      </c>
      <c r="C530" s="5">
        <v>43806</v>
      </c>
      <c r="D530" s="4" t="s">
        <v>72</v>
      </c>
      <c r="E530" s="71" t="s">
        <v>206</v>
      </c>
      <c r="F530">
        <v>5</v>
      </c>
      <c r="G530" t="s">
        <v>138</v>
      </c>
      <c r="H530" t="s">
        <v>29</v>
      </c>
      <c r="J530">
        <v>6</v>
      </c>
      <c r="K530">
        <v>1</v>
      </c>
      <c r="L530">
        <v>11.13</v>
      </c>
      <c r="M530" s="90">
        <f t="shared" si="14"/>
        <v>64.690026954177895</v>
      </c>
      <c r="S530" s="30"/>
    </row>
    <row r="531" spans="1:19" x14ac:dyDescent="0.35">
      <c r="A531" s="4" t="s">
        <v>162</v>
      </c>
      <c r="B531" s="4">
        <v>2019</v>
      </c>
      <c r="C531" s="5">
        <v>43806</v>
      </c>
      <c r="D531" s="4" t="s">
        <v>72</v>
      </c>
      <c r="E531" s="43" t="s">
        <v>206</v>
      </c>
      <c r="F531">
        <v>5</v>
      </c>
      <c r="G531" t="s">
        <v>140</v>
      </c>
      <c r="H531" t="s">
        <v>29</v>
      </c>
      <c r="J531">
        <v>12</v>
      </c>
      <c r="K531">
        <v>2</v>
      </c>
      <c r="L531">
        <v>11.227</v>
      </c>
      <c r="M531" s="90">
        <f t="shared" si="14"/>
        <v>64.131112496659838</v>
      </c>
      <c r="S531" s="30"/>
    </row>
    <row r="532" spans="1:19" x14ac:dyDescent="0.35">
      <c r="A532" s="4" t="s">
        <v>162</v>
      </c>
      <c r="B532" s="4">
        <v>2019</v>
      </c>
      <c r="C532" s="5">
        <v>43806</v>
      </c>
      <c r="D532" s="4" t="s">
        <v>72</v>
      </c>
      <c r="E532" s="71" t="s">
        <v>206</v>
      </c>
      <c r="F532">
        <v>6</v>
      </c>
      <c r="G532" t="s">
        <v>113</v>
      </c>
      <c r="H532" t="s">
        <v>163</v>
      </c>
      <c r="J532">
        <v>4</v>
      </c>
      <c r="K532">
        <v>1</v>
      </c>
      <c r="L532">
        <v>11.404</v>
      </c>
      <c r="M532" s="90">
        <f t="shared" si="14"/>
        <v>63.135741844966681</v>
      </c>
      <c r="S532" s="30"/>
    </row>
    <row r="533" spans="1:19" x14ac:dyDescent="0.35">
      <c r="A533" s="4" t="s">
        <v>162</v>
      </c>
      <c r="B533" s="4">
        <v>2019</v>
      </c>
      <c r="C533" s="5">
        <v>43806</v>
      </c>
      <c r="D533" s="4" t="s">
        <v>72</v>
      </c>
      <c r="E533" s="71" t="s">
        <v>206</v>
      </c>
      <c r="F533">
        <v>6</v>
      </c>
      <c r="G533" t="s">
        <v>20</v>
      </c>
      <c r="H533" t="s">
        <v>21</v>
      </c>
      <c r="J533">
        <v>11</v>
      </c>
      <c r="K533">
        <v>2</v>
      </c>
      <c r="L533">
        <v>11.717000000000001</v>
      </c>
      <c r="M533" s="90">
        <f t="shared" si="14"/>
        <v>61.449176410343945</v>
      </c>
      <c r="S533" s="30"/>
    </row>
    <row r="534" spans="1:19" x14ac:dyDescent="0.35">
      <c r="A534" s="4" t="s">
        <v>162</v>
      </c>
      <c r="B534" s="4">
        <v>2019</v>
      </c>
      <c r="C534" s="5">
        <v>43806</v>
      </c>
      <c r="D534" s="4" t="s">
        <v>72</v>
      </c>
      <c r="E534" s="71" t="s">
        <v>206</v>
      </c>
      <c r="F534">
        <v>7</v>
      </c>
      <c r="G534" t="s">
        <v>141</v>
      </c>
      <c r="H534" t="s">
        <v>44</v>
      </c>
      <c r="J534">
        <v>7</v>
      </c>
      <c r="K534">
        <v>1</v>
      </c>
      <c r="L534">
        <v>11.874000000000001</v>
      </c>
      <c r="M534" s="90">
        <f t="shared" si="14"/>
        <v>60.636685194542693</v>
      </c>
      <c r="S534" s="30"/>
    </row>
    <row r="535" spans="1:19" x14ac:dyDescent="0.35">
      <c r="A535" s="4" t="s">
        <v>162</v>
      </c>
      <c r="B535" s="4">
        <v>2019</v>
      </c>
      <c r="C535" s="5">
        <v>43806</v>
      </c>
      <c r="D535" s="4" t="s">
        <v>72</v>
      </c>
      <c r="E535" s="71" t="s">
        <v>206</v>
      </c>
      <c r="F535">
        <v>7</v>
      </c>
      <c r="G535" t="s">
        <v>43</v>
      </c>
      <c r="H535" t="s">
        <v>44</v>
      </c>
      <c r="J535">
        <v>10</v>
      </c>
      <c r="K535">
        <v>2</v>
      </c>
      <c r="L535">
        <v>13.609</v>
      </c>
      <c r="M535" s="90">
        <f t="shared" si="14"/>
        <v>52.906165037842605</v>
      </c>
      <c r="S535" s="30"/>
    </row>
    <row r="536" spans="1:19" x14ac:dyDescent="0.35">
      <c r="A536" s="4" t="s">
        <v>162</v>
      </c>
      <c r="B536" s="4">
        <v>2019</v>
      </c>
      <c r="C536" s="5">
        <v>43806</v>
      </c>
      <c r="D536" s="4" t="s">
        <v>72</v>
      </c>
      <c r="E536" s="71" t="s">
        <v>206</v>
      </c>
      <c r="F536">
        <v>8</v>
      </c>
      <c r="G536" t="s">
        <v>30</v>
      </c>
      <c r="H536" t="s">
        <v>31</v>
      </c>
      <c r="J536">
        <v>8</v>
      </c>
      <c r="K536">
        <v>1</v>
      </c>
      <c r="L536">
        <v>11.192</v>
      </c>
      <c r="M536" s="90">
        <f t="shared" si="14"/>
        <v>64.331665475339534</v>
      </c>
      <c r="S536" s="30"/>
    </row>
    <row r="537" spans="1:19" x14ac:dyDescent="0.35">
      <c r="A537" s="4" t="s">
        <v>162</v>
      </c>
      <c r="B537" s="4">
        <v>2019</v>
      </c>
      <c r="C537" s="5">
        <v>43806</v>
      </c>
      <c r="D537" s="4" t="s">
        <v>72</v>
      </c>
      <c r="E537" s="71" t="s">
        <v>206</v>
      </c>
      <c r="F537">
        <v>8</v>
      </c>
      <c r="G537" t="s">
        <v>52</v>
      </c>
      <c r="H537" t="s">
        <v>53</v>
      </c>
      <c r="J537">
        <v>9</v>
      </c>
      <c r="K537">
        <v>2</v>
      </c>
      <c r="L537">
        <v>11.268000000000001</v>
      </c>
      <c r="M537" s="90">
        <f t="shared" si="14"/>
        <v>63.897763578274756</v>
      </c>
      <c r="S537" s="30"/>
    </row>
    <row r="538" spans="1:19" x14ac:dyDescent="0.35">
      <c r="A538" s="4" t="s">
        <v>162</v>
      </c>
      <c r="B538" s="4">
        <v>2019</v>
      </c>
      <c r="C538" s="5">
        <v>43806</v>
      </c>
      <c r="D538" s="4" t="s">
        <v>72</v>
      </c>
      <c r="E538" s="71" t="s">
        <v>207</v>
      </c>
      <c r="F538">
        <v>1</v>
      </c>
      <c r="G538" t="s">
        <v>135</v>
      </c>
      <c r="H538" t="s">
        <v>36</v>
      </c>
      <c r="J538">
        <v>3</v>
      </c>
      <c r="K538">
        <v>1</v>
      </c>
      <c r="L538">
        <v>11.061999999999999</v>
      </c>
      <c r="M538" s="90">
        <f t="shared" si="14"/>
        <v>65.087687579099622</v>
      </c>
      <c r="N538">
        <v>1</v>
      </c>
      <c r="O538">
        <v>11.356</v>
      </c>
      <c r="S538" s="30"/>
    </row>
    <row r="539" spans="1:19" x14ac:dyDescent="0.35">
      <c r="A539" s="4" t="s">
        <v>162</v>
      </c>
      <c r="B539" s="4">
        <v>2019</v>
      </c>
      <c r="C539" s="5">
        <v>43806</v>
      </c>
      <c r="D539" s="4" t="s">
        <v>72</v>
      </c>
      <c r="E539" s="71" t="s">
        <v>207</v>
      </c>
      <c r="F539">
        <v>1</v>
      </c>
      <c r="G539" t="s">
        <v>30</v>
      </c>
      <c r="H539" t="s">
        <v>31</v>
      </c>
      <c r="J539">
        <v>8</v>
      </c>
      <c r="K539">
        <v>2</v>
      </c>
      <c r="L539">
        <v>12.639999999999999</v>
      </c>
      <c r="M539" s="90">
        <f t="shared" si="14"/>
        <v>56.962025316455701</v>
      </c>
      <c r="N539">
        <v>2</v>
      </c>
      <c r="O539">
        <v>11.375</v>
      </c>
      <c r="S539" s="30"/>
    </row>
    <row r="540" spans="1:19" x14ac:dyDescent="0.35">
      <c r="A540" s="4" t="s">
        <v>162</v>
      </c>
      <c r="B540" s="4">
        <v>2019</v>
      </c>
      <c r="C540" s="5">
        <v>43806</v>
      </c>
      <c r="D540" s="4" t="s">
        <v>72</v>
      </c>
      <c r="E540" s="71" t="s">
        <v>207</v>
      </c>
      <c r="F540">
        <v>2</v>
      </c>
      <c r="G540" t="s">
        <v>33</v>
      </c>
      <c r="H540" t="s">
        <v>146</v>
      </c>
      <c r="J540">
        <v>2</v>
      </c>
      <c r="K540">
        <v>2</v>
      </c>
      <c r="L540">
        <v>11.407</v>
      </c>
      <c r="M540" s="90">
        <f t="shared" si="14"/>
        <v>63.11913737178925</v>
      </c>
      <c r="N540">
        <v>1</v>
      </c>
      <c r="O540">
        <v>11.185</v>
      </c>
      <c r="Q540">
        <v>1</v>
      </c>
      <c r="R540">
        <v>11.576000000000001</v>
      </c>
      <c r="S540" s="30">
        <f>3.6*200/R540</f>
        <v>62.197650310988251</v>
      </c>
    </row>
    <row r="541" spans="1:19" x14ac:dyDescent="0.35">
      <c r="A541" s="4" t="s">
        <v>162</v>
      </c>
      <c r="B541" s="4">
        <v>2019</v>
      </c>
      <c r="C541" s="5">
        <v>43806</v>
      </c>
      <c r="D541" s="4" t="s">
        <v>72</v>
      </c>
      <c r="E541" s="71" t="s">
        <v>207</v>
      </c>
      <c r="F541">
        <v>2</v>
      </c>
      <c r="G541" t="s">
        <v>141</v>
      </c>
      <c r="H541" t="s">
        <v>44</v>
      </c>
      <c r="J541">
        <v>7</v>
      </c>
      <c r="K541">
        <v>1</v>
      </c>
      <c r="L541">
        <v>11.356</v>
      </c>
      <c r="M541" s="90">
        <f t="shared" si="14"/>
        <v>63.40260655160268</v>
      </c>
      <c r="N541">
        <v>2</v>
      </c>
      <c r="O541">
        <v>11.347000000000001</v>
      </c>
      <c r="Q541">
        <v>2</v>
      </c>
      <c r="R541">
        <v>12.188000000000001</v>
      </c>
      <c r="S541" s="30">
        <f>3.6*200/R541</f>
        <v>59.074499507712503</v>
      </c>
    </row>
    <row r="542" spans="1:19" x14ac:dyDescent="0.35">
      <c r="A542" s="4" t="s">
        <v>162</v>
      </c>
      <c r="B542" s="4">
        <v>2019</v>
      </c>
      <c r="C542" s="5">
        <v>43806</v>
      </c>
      <c r="D542" s="4" t="s">
        <v>72</v>
      </c>
      <c r="E542" s="71" t="s">
        <v>207</v>
      </c>
      <c r="F542">
        <v>3</v>
      </c>
      <c r="G542" t="s">
        <v>113</v>
      </c>
      <c r="H542" t="s">
        <v>163</v>
      </c>
      <c r="J542">
        <v>4</v>
      </c>
      <c r="K542">
        <v>2</v>
      </c>
      <c r="L542">
        <v>11.276</v>
      </c>
      <c r="M542" s="90">
        <f t="shared" si="14"/>
        <v>63.852429939694929</v>
      </c>
      <c r="N542">
        <v>1</v>
      </c>
      <c r="O542">
        <v>11.186999999999999</v>
      </c>
      <c r="Q542">
        <v>1</v>
      </c>
      <c r="R542">
        <v>11.436999999999999</v>
      </c>
      <c r="S542" s="30">
        <f>3.6*200/R542</f>
        <v>62.953571740841134</v>
      </c>
    </row>
    <row r="543" spans="1:19" x14ac:dyDescent="0.35">
      <c r="A543" s="4" t="s">
        <v>162</v>
      </c>
      <c r="B543" s="4">
        <v>2019</v>
      </c>
      <c r="C543" s="5">
        <v>43806</v>
      </c>
      <c r="D543" s="4" t="s">
        <v>72</v>
      </c>
      <c r="E543" s="71" t="s">
        <v>207</v>
      </c>
      <c r="F543">
        <v>3</v>
      </c>
      <c r="G543" t="s">
        <v>26</v>
      </c>
      <c r="H543" t="s">
        <v>27</v>
      </c>
      <c r="J543">
        <v>5</v>
      </c>
      <c r="K543">
        <v>1</v>
      </c>
      <c r="L543">
        <v>11.17</v>
      </c>
      <c r="M543" s="90">
        <f t="shared" si="14"/>
        <v>64.458370635631155</v>
      </c>
      <c r="N543">
        <v>2</v>
      </c>
      <c r="O543">
        <v>11.695</v>
      </c>
      <c r="Q543">
        <v>2</v>
      </c>
      <c r="R543">
        <v>11.481</v>
      </c>
      <c r="S543" s="30">
        <f>3.6*200/R543</f>
        <v>62.712307290305723</v>
      </c>
    </row>
    <row r="544" spans="1:19" x14ac:dyDescent="0.35">
      <c r="A544" s="4" t="s">
        <v>162</v>
      </c>
      <c r="B544" s="4">
        <v>2019</v>
      </c>
      <c r="C544" s="5">
        <v>43806</v>
      </c>
      <c r="D544" s="4" t="s">
        <v>72</v>
      </c>
      <c r="E544" s="71" t="s">
        <v>207</v>
      </c>
      <c r="F544">
        <v>4</v>
      </c>
      <c r="G544" t="s">
        <v>111</v>
      </c>
      <c r="H544" t="s">
        <v>121</v>
      </c>
      <c r="J544">
        <v>1</v>
      </c>
      <c r="K544">
        <v>1</v>
      </c>
      <c r="L544">
        <v>10.898999999999999</v>
      </c>
      <c r="M544" s="90">
        <f t="shared" si="14"/>
        <v>66.061106523534278</v>
      </c>
      <c r="N544">
        <v>1</v>
      </c>
      <c r="O544">
        <v>11.173</v>
      </c>
      <c r="S544" s="30"/>
    </row>
    <row r="545" spans="1:19" x14ac:dyDescent="0.35">
      <c r="A545" s="4" t="s">
        <v>162</v>
      </c>
      <c r="B545" s="4">
        <v>2019</v>
      </c>
      <c r="C545" s="5">
        <v>43806</v>
      </c>
      <c r="D545" s="4" t="s">
        <v>72</v>
      </c>
      <c r="E545" s="71" t="s">
        <v>207</v>
      </c>
      <c r="F545">
        <v>4</v>
      </c>
      <c r="G545" t="s">
        <v>138</v>
      </c>
      <c r="H545" t="s">
        <v>29</v>
      </c>
      <c r="J545">
        <v>6</v>
      </c>
      <c r="K545">
        <v>2</v>
      </c>
      <c r="L545">
        <v>11.976999999999999</v>
      </c>
      <c r="M545" s="90">
        <f t="shared" si="14"/>
        <v>60.115220839943234</v>
      </c>
      <c r="N545">
        <v>2</v>
      </c>
      <c r="O545">
        <v>11.252000000000001</v>
      </c>
      <c r="S545" s="30"/>
    </row>
    <row r="546" spans="1:19" x14ac:dyDescent="0.35">
      <c r="A546" s="4" t="s">
        <v>162</v>
      </c>
      <c r="B546" s="4">
        <v>2019</v>
      </c>
      <c r="C546" s="5">
        <v>43806</v>
      </c>
      <c r="D546" s="4" t="s">
        <v>72</v>
      </c>
      <c r="E546" s="71" t="s">
        <v>208</v>
      </c>
      <c r="F546">
        <v>1</v>
      </c>
      <c r="G546" t="s">
        <v>111</v>
      </c>
      <c r="H546" t="s">
        <v>121</v>
      </c>
      <c r="J546">
        <v>1</v>
      </c>
      <c r="K546">
        <v>1</v>
      </c>
      <c r="L546">
        <v>11.321999999999999</v>
      </c>
      <c r="M546" s="90">
        <f t="shared" si="14"/>
        <v>63.593004769475364</v>
      </c>
      <c r="N546">
        <v>1</v>
      </c>
      <c r="O546">
        <v>11.226000000000001</v>
      </c>
      <c r="S546" s="30"/>
    </row>
    <row r="547" spans="1:19" x14ac:dyDescent="0.35">
      <c r="A547" s="4" t="s">
        <v>162</v>
      </c>
      <c r="B547" s="4">
        <v>2019</v>
      </c>
      <c r="C547" s="5">
        <v>43806</v>
      </c>
      <c r="D547" s="4" t="s">
        <v>72</v>
      </c>
      <c r="E547" s="71" t="s">
        <v>208</v>
      </c>
      <c r="F547">
        <v>1</v>
      </c>
      <c r="G547" t="s">
        <v>135</v>
      </c>
      <c r="H547" t="s">
        <v>36</v>
      </c>
      <c r="J547">
        <v>3</v>
      </c>
      <c r="K547">
        <v>2</v>
      </c>
      <c r="L547">
        <v>11.468</v>
      </c>
      <c r="M547" s="90">
        <f t="shared" si="14"/>
        <v>62.783397279386115</v>
      </c>
      <c r="N547">
        <v>2</v>
      </c>
      <c r="O547">
        <v>11.387</v>
      </c>
      <c r="S547" s="30"/>
    </row>
    <row r="548" spans="1:19" x14ac:dyDescent="0.35">
      <c r="A548" s="4" t="s">
        <v>162</v>
      </c>
      <c r="B548" s="4">
        <v>2019</v>
      </c>
      <c r="C548" s="5">
        <v>43806</v>
      </c>
      <c r="D548" s="4" t="s">
        <v>72</v>
      </c>
      <c r="E548" s="43" t="s">
        <v>208</v>
      </c>
      <c r="F548">
        <v>2</v>
      </c>
      <c r="G548" t="s">
        <v>33</v>
      </c>
      <c r="H548" t="s">
        <v>146</v>
      </c>
      <c r="J548">
        <v>2</v>
      </c>
      <c r="K548">
        <v>2</v>
      </c>
      <c r="L548">
        <v>11.475999999999999</v>
      </c>
      <c r="M548" s="90">
        <f t="shared" si="14"/>
        <v>62.739630533286864</v>
      </c>
      <c r="N548">
        <v>1</v>
      </c>
      <c r="O548">
        <v>11.303000000000001</v>
      </c>
      <c r="Q548">
        <v>1</v>
      </c>
      <c r="R548">
        <v>11.51</v>
      </c>
      <c r="S548" s="30">
        <f>3.6*200/R548</f>
        <v>62.554300608166812</v>
      </c>
    </row>
    <row r="549" spans="1:19" x14ac:dyDescent="0.35">
      <c r="A549" s="4" t="s">
        <v>162</v>
      </c>
      <c r="B549" s="4">
        <v>2019</v>
      </c>
      <c r="C549" s="5">
        <v>43806</v>
      </c>
      <c r="D549" s="4" t="s">
        <v>72</v>
      </c>
      <c r="E549" s="43" t="s">
        <v>208</v>
      </c>
      <c r="F549">
        <v>2</v>
      </c>
      <c r="G549" t="s">
        <v>113</v>
      </c>
      <c r="H549" t="s">
        <v>163</v>
      </c>
      <c r="J549">
        <v>4</v>
      </c>
      <c r="K549">
        <v>1</v>
      </c>
      <c r="L549">
        <v>11.433</v>
      </c>
      <c r="M549" s="90">
        <f t="shared" si="14"/>
        <v>62.97559695617948</v>
      </c>
      <c r="N549">
        <v>2</v>
      </c>
      <c r="O549">
        <v>11.32</v>
      </c>
      <c r="Q549">
        <v>2</v>
      </c>
      <c r="R549">
        <v>11.526999999999999</v>
      </c>
      <c r="S549" s="30">
        <f>3.6*200/R549</f>
        <v>62.462045631994449</v>
      </c>
    </row>
    <row r="550" spans="1:19" x14ac:dyDescent="0.35">
      <c r="A550" s="4" t="s">
        <v>162</v>
      </c>
      <c r="B550" s="4">
        <v>2019</v>
      </c>
      <c r="C550" s="5">
        <v>43806</v>
      </c>
      <c r="D550" s="4" t="s">
        <v>72</v>
      </c>
      <c r="E550" s="43" t="s">
        <v>209</v>
      </c>
      <c r="F550" t="s">
        <v>210</v>
      </c>
      <c r="G550" t="s">
        <v>111</v>
      </c>
      <c r="H550" t="s">
        <v>121</v>
      </c>
      <c r="J550">
        <v>1</v>
      </c>
      <c r="K550">
        <v>2</v>
      </c>
      <c r="L550">
        <v>11.304</v>
      </c>
      <c r="M550" s="90">
        <f t="shared" si="14"/>
        <v>63.694267515923563</v>
      </c>
      <c r="N550">
        <v>1</v>
      </c>
      <c r="O550">
        <v>11.196999999999999</v>
      </c>
      <c r="Q550">
        <v>1</v>
      </c>
      <c r="R550">
        <v>11.329000000000001</v>
      </c>
      <c r="S550" s="30">
        <f>3.6*200/R550</f>
        <v>63.553711713302143</v>
      </c>
    </row>
    <row r="551" spans="1:19" x14ac:dyDescent="0.35">
      <c r="A551" s="4" t="s">
        <v>162</v>
      </c>
      <c r="B551" s="4">
        <v>2019</v>
      </c>
      <c r="C551" s="5">
        <v>43806</v>
      </c>
      <c r="D551" s="4" t="s">
        <v>72</v>
      </c>
      <c r="E551" s="43" t="s">
        <v>209</v>
      </c>
      <c r="F551" t="s">
        <v>210</v>
      </c>
      <c r="G551" t="s">
        <v>33</v>
      </c>
      <c r="H551" t="s">
        <v>146</v>
      </c>
      <c r="J551">
        <v>2</v>
      </c>
      <c r="K551">
        <v>1</v>
      </c>
      <c r="L551">
        <v>11.297000000000001</v>
      </c>
      <c r="M551" s="90">
        <f t="shared" si="14"/>
        <v>63.733734619810569</v>
      </c>
      <c r="N551">
        <v>2</v>
      </c>
      <c r="O551">
        <v>11.962</v>
      </c>
      <c r="Q551">
        <v>2</v>
      </c>
      <c r="R551">
        <v>11.348000000000001</v>
      </c>
      <c r="S551" s="30">
        <f>3.6*200/R551</f>
        <v>63.447303489601687</v>
      </c>
    </row>
    <row r="552" spans="1:19" x14ac:dyDescent="0.35">
      <c r="A552" s="4" t="s">
        <v>162</v>
      </c>
      <c r="B552" s="4">
        <v>2019</v>
      </c>
      <c r="C552" s="5">
        <v>43806</v>
      </c>
      <c r="D552" s="4" t="s">
        <v>72</v>
      </c>
      <c r="E552" s="43" t="s">
        <v>209</v>
      </c>
      <c r="F552" t="s">
        <v>211</v>
      </c>
      <c r="G552" t="s">
        <v>135</v>
      </c>
      <c r="H552" t="s">
        <v>36</v>
      </c>
      <c r="J552">
        <v>3</v>
      </c>
      <c r="K552">
        <v>1</v>
      </c>
      <c r="L552">
        <v>11.393000000000001</v>
      </c>
      <c r="M552" s="90">
        <f t="shared" si="14"/>
        <v>63.196699727903095</v>
      </c>
      <c r="N552">
        <v>1</v>
      </c>
      <c r="O552">
        <v>11.374000000000001</v>
      </c>
      <c r="S552" s="30"/>
    </row>
    <row r="553" spans="1:19" x14ac:dyDescent="0.35">
      <c r="A553" s="4" t="s">
        <v>162</v>
      </c>
      <c r="B553" s="4">
        <v>2019</v>
      </c>
      <c r="C553" s="5">
        <v>43806</v>
      </c>
      <c r="D553" s="4" t="s">
        <v>72</v>
      </c>
      <c r="E553" s="43" t="s">
        <v>209</v>
      </c>
      <c r="F553" t="s">
        <v>211</v>
      </c>
      <c r="G553" t="s">
        <v>113</v>
      </c>
      <c r="H553" t="s">
        <v>163</v>
      </c>
      <c r="J553">
        <v>4</v>
      </c>
      <c r="K553">
        <v>2</v>
      </c>
      <c r="L553">
        <v>11.438000000000001</v>
      </c>
      <c r="M553" s="90">
        <f t="shared" si="14"/>
        <v>62.948067844028671</v>
      </c>
      <c r="N553">
        <v>2</v>
      </c>
      <c r="O553">
        <v>11.428000000000001</v>
      </c>
      <c r="S553" s="30"/>
    </row>
    <row r="554" spans="1:19" x14ac:dyDescent="0.35">
      <c r="A554" s="1" t="s">
        <v>152</v>
      </c>
      <c r="B554" s="1">
        <v>2019</v>
      </c>
      <c r="C554" s="2">
        <v>43813</v>
      </c>
      <c r="D554" s="1" t="s">
        <v>72</v>
      </c>
      <c r="E554" s="43" t="s">
        <v>205</v>
      </c>
      <c r="F554">
        <v>1</v>
      </c>
      <c r="G554" t="s">
        <v>26</v>
      </c>
      <c r="H554" t="s">
        <v>27</v>
      </c>
      <c r="J554">
        <v>5</v>
      </c>
      <c r="K554">
        <v>1</v>
      </c>
      <c r="L554">
        <v>11.145</v>
      </c>
      <c r="M554" s="90">
        <f t="shared" si="14"/>
        <v>64.602960969044418</v>
      </c>
      <c r="S554" s="30"/>
    </row>
    <row r="555" spans="1:19" x14ac:dyDescent="0.35">
      <c r="A555" s="1" t="s">
        <v>152</v>
      </c>
      <c r="B555" s="1">
        <v>2019</v>
      </c>
      <c r="C555" s="2">
        <v>43813</v>
      </c>
      <c r="D555" s="1" t="s">
        <v>72</v>
      </c>
      <c r="E555" s="43" t="s">
        <v>205</v>
      </c>
      <c r="F555">
        <v>1</v>
      </c>
      <c r="G555" t="s">
        <v>143</v>
      </c>
      <c r="H555" t="s">
        <v>121</v>
      </c>
      <c r="J555">
        <v>28</v>
      </c>
      <c r="K555">
        <v>2</v>
      </c>
      <c r="L555">
        <v>11.516</v>
      </c>
      <c r="M555" s="90">
        <f t="shared" si="14"/>
        <v>62.521708926710666</v>
      </c>
      <c r="S555" s="30"/>
    </row>
    <row r="556" spans="1:19" x14ac:dyDescent="0.35">
      <c r="A556" s="1" t="s">
        <v>152</v>
      </c>
      <c r="B556" s="1">
        <v>2019</v>
      </c>
      <c r="C556" s="2">
        <v>43813</v>
      </c>
      <c r="D556" s="1" t="s">
        <v>72</v>
      </c>
      <c r="E556" s="43" t="s">
        <v>205</v>
      </c>
      <c r="F556">
        <v>2</v>
      </c>
      <c r="G556" t="s">
        <v>20</v>
      </c>
      <c r="H556" t="s">
        <v>21</v>
      </c>
      <c r="J556">
        <v>4</v>
      </c>
      <c r="K556">
        <v>1</v>
      </c>
      <c r="L556">
        <v>11.682</v>
      </c>
      <c r="M556" s="90">
        <f t="shared" si="14"/>
        <v>61.633281972265024</v>
      </c>
      <c r="S556" s="30"/>
    </row>
    <row r="557" spans="1:19" x14ac:dyDescent="0.35">
      <c r="A557" s="1" t="s">
        <v>152</v>
      </c>
      <c r="B557" s="1">
        <v>2019</v>
      </c>
      <c r="C557" s="2">
        <v>43813</v>
      </c>
      <c r="D557" s="1" t="s">
        <v>72</v>
      </c>
      <c r="E557" s="43" t="s">
        <v>205</v>
      </c>
      <c r="F557">
        <v>2</v>
      </c>
      <c r="G557" t="s">
        <v>119</v>
      </c>
      <c r="H557" t="s">
        <v>21</v>
      </c>
      <c r="J557">
        <v>27</v>
      </c>
      <c r="K557">
        <v>2</v>
      </c>
      <c r="L557">
        <v>12.067</v>
      </c>
      <c r="M557" s="90">
        <f t="shared" si="14"/>
        <v>59.666860031490842</v>
      </c>
      <c r="S557" s="30"/>
    </row>
    <row r="558" spans="1:19" x14ac:dyDescent="0.35">
      <c r="A558" s="1" t="s">
        <v>152</v>
      </c>
      <c r="B558" s="1">
        <v>2019</v>
      </c>
      <c r="C558" s="2">
        <v>43813</v>
      </c>
      <c r="D558" s="1" t="s">
        <v>72</v>
      </c>
      <c r="E558" s="43" t="s">
        <v>205</v>
      </c>
      <c r="F558">
        <v>3</v>
      </c>
      <c r="G558" t="s">
        <v>139</v>
      </c>
      <c r="H558" t="s">
        <v>36</v>
      </c>
      <c r="J558">
        <v>6</v>
      </c>
      <c r="K558">
        <v>1</v>
      </c>
      <c r="L558">
        <v>11.298999999999999</v>
      </c>
      <c r="M558" s="90">
        <f t="shared" si="14"/>
        <v>63.722453314452608</v>
      </c>
      <c r="S558" s="30"/>
    </row>
    <row r="559" spans="1:19" x14ac:dyDescent="0.35">
      <c r="A559" s="1" t="s">
        <v>152</v>
      </c>
      <c r="B559" s="1">
        <v>2019</v>
      </c>
      <c r="C559" s="2">
        <v>43813</v>
      </c>
      <c r="D559" s="1" t="s">
        <v>72</v>
      </c>
      <c r="E559" s="43" t="s">
        <v>205</v>
      </c>
      <c r="F559">
        <v>3</v>
      </c>
      <c r="G559" t="s">
        <v>60</v>
      </c>
      <c r="H559" t="s">
        <v>61</v>
      </c>
      <c r="J559">
        <v>26</v>
      </c>
      <c r="K559">
        <v>2</v>
      </c>
      <c r="L559">
        <v>11.639999999999999</v>
      </c>
      <c r="M559" s="90">
        <f t="shared" si="14"/>
        <v>61.855670103092791</v>
      </c>
      <c r="S559" s="30"/>
    </row>
    <row r="560" spans="1:19" x14ac:dyDescent="0.35">
      <c r="A560" s="1" t="s">
        <v>152</v>
      </c>
      <c r="B560" s="1">
        <v>2019</v>
      </c>
      <c r="C560" s="2">
        <v>43813</v>
      </c>
      <c r="D560" s="1" t="s">
        <v>72</v>
      </c>
      <c r="E560" s="43" t="s">
        <v>205</v>
      </c>
      <c r="F560">
        <v>4</v>
      </c>
      <c r="G560" t="s">
        <v>138</v>
      </c>
      <c r="H560" t="s">
        <v>29</v>
      </c>
      <c r="J560">
        <v>10</v>
      </c>
      <c r="K560">
        <v>1</v>
      </c>
      <c r="L560">
        <v>11.164999999999999</v>
      </c>
      <c r="M560" s="90">
        <f t="shared" ref="M560:M623" si="15">3.6*200/L560</f>
        <v>64.487236901030016</v>
      </c>
      <c r="S560" s="30"/>
    </row>
    <row r="561" spans="1:19" x14ac:dyDescent="0.35">
      <c r="A561" s="1" t="s">
        <v>152</v>
      </c>
      <c r="B561" s="1">
        <v>2019</v>
      </c>
      <c r="C561" s="2">
        <v>43813</v>
      </c>
      <c r="D561" s="1" t="s">
        <v>72</v>
      </c>
      <c r="E561" s="43" t="s">
        <v>205</v>
      </c>
      <c r="F561">
        <v>4</v>
      </c>
      <c r="G561" t="s">
        <v>50</v>
      </c>
      <c r="H561" t="s">
        <v>51</v>
      </c>
      <c r="J561">
        <v>25</v>
      </c>
      <c r="K561">
        <v>2</v>
      </c>
      <c r="L561">
        <v>11.486999999999998</v>
      </c>
      <c r="M561" s="90">
        <f t="shared" si="15"/>
        <v>62.679550796552633</v>
      </c>
      <c r="S561" s="30"/>
    </row>
    <row r="562" spans="1:19" x14ac:dyDescent="0.35">
      <c r="A562" s="1" t="s">
        <v>152</v>
      </c>
      <c r="B562" s="1">
        <v>2019</v>
      </c>
      <c r="C562" s="2">
        <v>43813</v>
      </c>
      <c r="D562" s="1" t="s">
        <v>72</v>
      </c>
      <c r="E562" s="43" t="s">
        <v>205</v>
      </c>
      <c r="F562">
        <v>5</v>
      </c>
      <c r="G562" t="s">
        <v>30</v>
      </c>
      <c r="H562" t="s">
        <v>31</v>
      </c>
      <c r="J562">
        <v>7</v>
      </c>
      <c r="K562">
        <v>1</v>
      </c>
      <c r="L562">
        <v>11.468</v>
      </c>
      <c r="M562" s="90">
        <f t="shared" si="15"/>
        <v>62.783397279386115</v>
      </c>
      <c r="S562" s="30"/>
    </row>
    <row r="563" spans="1:19" x14ac:dyDescent="0.35">
      <c r="A563" s="1" t="s">
        <v>152</v>
      </c>
      <c r="B563" s="1">
        <v>2019</v>
      </c>
      <c r="C563" s="2">
        <v>43813</v>
      </c>
      <c r="D563" s="1" t="s">
        <v>72</v>
      </c>
      <c r="E563" s="43" t="s">
        <v>205</v>
      </c>
      <c r="F563">
        <v>5</v>
      </c>
      <c r="G563" t="s">
        <v>149</v>
      </c>
      <c r="H563" t="s">
        <v>56</v>
      </c>
      <c r="J563">
        <v>24</v>
      </c>
      <c r="K563">
        <v>2</v>
      </c>
      <c r="L563">
        <v>11.59</v>
      </c>
      <c r="M563" s="90">
        <f t="shared" si="15"/>
        <v>62.122519413287314</v>
      </c>
      <c r="S563" s="30"/>
    </row>
    <row r="564" spans="1:19" x14ac:dyDescent="0.35">
      <c r="A564" s="1" t="s">
        <v>152</v>
      </c>
      <c r="B564" s="1">
        <v>2019</v>
      </c>
      <c r="C564" s="2">
        <v>43813</v>
      </c>
      <c r="D564" s="1" t="s">
        <v>72</v>
      </c>
      <c r="E564" s="43" t="s">
        <v>205</v>
      </c>
      <c r="F564">
        <v>6</v>
      </c>
      <c r="G564" t="s">
        <v>43</v>
      </c>
      <c r="H564" t="s">
        <v>44</v>
      </c>
      <c r="J564">
        <v>11</v>
      </c>
      <c r="K564">
        <v>1</v>
      </c>
      <c r="L564">
        <v>11.234</v>
      </c>
      <c r="M564" s="90">
        <f t="shared" si="15"/>
        <v>64.091151860423707</v>
      </c>
      <c r="S564" s="30"/>
    </row>
    <row r="565" spans="1:19" x14ac:dyDescent="0.35">
      <c r="A565" s="1" t="s">
        <v>152</v>
      </c>
      <c r="B565" s="1">
        <v>2019</v>
      </c>
      <c r="C565" s="2">
        <v>43813</v>
      </c>
      <c r="D565" s="1" t="s">
        <v>72</v>
      </c>
      <c r="E565" s="43" t="s">
        <v>205</v>
      </c>
      <c r="F565">
        <v>6</v>
      </c>
      <c r="G565" t="s">
        <v>157</v>
      </c>
      <c r="H565" t="s">
        <v>38</v>
      </c>
      <c r="J565">
        <v>23</v>
      </c>
      <c r="K565">
        <v>2</v>
      </c>
      <c r="L565">
        <v>11.417999999999999</v>
      </c>
      <c r="M565" s="90">
        <f t="shared" si="15"/>
        <v>63.058328954282715</v>
      </c>
      <c r="S565" s="30"/>
    </row>
    <row r="566" spans="1:19" x14ac:dyDescent="0.35">
      <c r="A566" s="1" t="s">
        <v>152</v>
      </c>
      <c r="B566" s="1">
        <v>2019</v>
      </c>
      <c r="C566" s="2">
        <v>43813</v>
      </c>
      <c r="D566" s="1" t="s">
        <v>72</v>
      </c>
      <c r="E566" s="43" t="s">
        <v>205</v>
      </c>
      <c r="F566">
        <v>7</v>
      </c>
      <c r="G566" t="s">
        <v>140</v>
      </c>
      <c r="H566" t="s">
        <v>29</v>
      </c>
      <c r="J566">
        <v>12</v>
      </c>
      <c r="K566">
        <v>1</v>
      </c>
      <c r="L566">
        <v>11.648</v>
      </c>
      <c r="M566" s="90">
        <f t="shared" si="15"/>
        <v>61.813186813186817</v>
      </c>
      <c r="S566" s="30"/>
    </row>
    <row r="567" spans="1:19" x14ac:dyDescent="0.35">
      <c r="A567" s="1" t="s">
        <v>152</v>
      </c>
      <c r="B567" s="1">
        <v>2019</v>
      </c>
      <c r="C567" s="2">
        <v>43813</v>
      </c>
      <c r="D567" s="1" t="s">
        <v>72</v>
      </c>
      <c r="E567" s="43" t="s">
        <v>205</v>
      </c>
      <c r="F567">
        <v>7</v>
      </c>
      <c r="G567" t="s">
        <v>147</v>
      </c>
      <c r="H567" t="s">
        <v>148</v>
      </c>
      <c r="J567">
        <v>22</v>
      </c>
      <c r="K567">
        <v>2</v>
      </c>
      <c r="L567">
        <v>11.724</v>
      </c>
      <c r="M567" s="90">
        <f t="shared" si="15"/>
        <v>61.412487205731829</v>
      </c>
      <c r="S567" s="30"/>
    </row>
    <row r="568" spans="1:19" x14ac:dyDescent="0.35">
      <c r="A568" s="1" t="s">
        <v>152</v>
      </c>
      <c r="B568" s="1">
        <v>2019</v>
      </c>
      <c r="C568" s="2">
        <v>43813</v>
      </c>
      <c r="D568" s="1" t="s">
        <v>72</v>
      </c>
      <c r="E568" s="43" t="s">
        <v>205</v>
      </c>
      <c r="F568">
        <v>8</v>
      </c>
      <c r="G568" t="s">
        <v>141</v>
      </c>
      <c r="H568" t="s">
        <v>44</v>
      </c>
      <c r="J568">
        <v>13</v>
      </c>
      <c r="K568">
        <v>1</v>
      </c>
      <c r="L568">
        <v>11.385999999999999</v>
      </c>
      <c r="M568" s="90">
        <f t="shared" si="15"/>
        <v>63.235552432812227</v>
      </c>
      <c r="S568" s="30"/>
    </row>
    <row r="569" spans="1:19" x14ac:dyDescent="0.35">
      <c r="A569" s="1" t="s">
        <v>152</v>
      </c>
      <c r="B569" s="1">
        <v>2019</v>
      </c>
      <c r="C569" s="2">
        <v>43813</v>
      </c>
      <c r="D569" s="1" t="s">
        <v>72</v>
      </c>
      <c r="E569" s="43" t="s">
        <v>205</v>
      </c>
      <c r="F569">
        <v>8</v>
      </c>
      <c r="G569" t="s">
        <v>142</v>
      </c>
      <c r="H569" t="s">
        <v>61</v>
      </c>
      <c r="J569">
        <v>21</v>
      </c>
      <c r="K569">
        <v>2</v>
      </c>
      <c r="L569">
        <v>11.393999999999998</v>
      </c>
      <c r="M569" s="90">
        <f t="shared" si="15"/>
        <v>63.191153238546612</v>
      </c>
      <c r="S569" s="30"/>
    </row>
    <row r="570" spans="1:19" x14ac:dyDescent="0.35">
      <c r="A570" s="1" t="s">
        <v>152</v>
      </c>
      <c r="B570" s="1">
        <v>2019</v>
      </c>
      <c r="C570" s="2">
        <v>43813</v>
      </c>
      <c r="D570" s="1" t="s">
        <v>72</v>
      </c>
      <c r="E570" s="43" t="s">
        <v>205</v>
      </c>
      <c r="F570">
        <v>9</v>
      </c>
      <c r="G570" t="s">
        <v>52</v>
      </c>
      <c r="H570" t="s">
        <v>53</v>
      </c>
      <c r="J570">
        <v>14</v>
      </c>
      <c r="K570">
        <v>1</v>
      </c>
      <c r="L570">
        <v>11.266</v>
      </c>
      <c r="M570" s="90">
        <f t="shared" si="15"/>
        <v>63.909107047754304</v>
      </c>
      <c r="S570" s="30"/>
    </row>
    <row r="571" spans="1:19" x14ac:dyDescent="0.35">
      <c r="A571" s="1" t="s">
        <v>152</v>
      </c>
      <c r="B571" s="1">
        <v>2019</v>
      </c>
      <c r="C571" s="2">
        <v>43813</v>
      </c>
      <c r="D571" s="1" t="s">
        <v>72</v>
      </c>
      <c r="E571" s="43" t="s">
        <v>205</v>
      </c>
      <c r="F571">
        <v>9</v>
      </c>
      <c r="G571" t="s">
        <v>132</v>
      </c>
      <c r="H571" t="s">
        <v>156</v>
      </c>
      <c r="J571">
        <v>20</v>
      </c>
      <c r="K571">
        <v>2</v>
      </c>
      <c r="L571">
        <v>11.372999999999999</v>
      </c>
      <c r="M571" s="90">
        <f t="shared" si="15"/>
        <v>63.307834344500137</v>
      </c>
      <c r="S571" s="30"/>
    </row>
    <row r="572" spans="1:19" x14ac:dyDescent="0.35">
      <c r="A572" s="1" t="s">
        <v>152</v>
      </c>
      <c r="B572" s="1">
        <v>2019</v>
      </c>
      <c r="C572" s="2">
        <v>43813</v>
      </c>
      <c r="D572" s="1" t="s">
        <v>72</v>
      </c>
      <c r="E572" s="43" t="s">
        <v>205</v>
      </c>
      <c r="F572">
        <v>10</v>
      </c>
      <c r="G572" t="s">
        <v>136</v>
      </c>
      <c r="H572" t="s">
        <v>25</v>
      </c>
      <c r="J572">
        <v>8</v>
      </c>
      <c r="K572">
        <v>1</v>
      </c>
      <c r="L572">
        <v>11.603999999999999</v>
      </c>
      <c r="M572" s="90">
        <f t="shared" si="15"/>
        <v>62.047569803516033</v>
      </c>
      <c r="S572" s="30"/>
    </row>
    <row r="573" spans="1:19" x14ac:dyDescent="0.35">
      <c r="A573" s="1" t="s">
        <v>152</v>
      </c>
      <c r="B573" s="1">
        <v>2019</v>
      </c>
      <c r="C573" s="2">
        <v>43813</v>
      </c>
      <c r="D573" s="1" t="s">
        <v>72</v>
      </c>
      <c r="E573" s="71" t="s">
        <v>205</v>
      </c>
      <c r="F573">
        <v>10</v>
      </c>
      <c r="G573" t="s">
        <v>76</v>
      </c>
      <c r="H573" t="s">
        <v>155</v>
      </c>
      <c r="J573">
        <v>19</v>
      </c>
      <c r="K573">
        <v>2</v>
      </c>
      <c r="L573">
        <v>11.611999999999998</v>
      </c>
      <c r="M573" s="90">
        <f t="shared" si="15"/>
        <v>62.004822597313137</v>
      </c>
      <c r="S573" s="30"/>
    </row>
    <row r="574" spans="1:19" x14ac:dyDescent="0.35">
      <c r="A574" s="1" t="s">
        <v>152</v>
      </c>
      <c r="B574" s="1">
        <v>2019</v>
      </c>
      <c r="C574" s="2">
        <v>43813</v>
      </c>
      <c r="D574" s="1" t="s">
        <v>72</v>
      </c>
      <c r="E574" s="71" t="s">
        <v>205</v>
      </c>
      <c r="F574">
        <v>11</v>
      </c>
      <c r="G574" t="s">
        <v>97</v>
      </c>
      <c r="H574" t="s">
        <v>153</v>
      </c>
      <c r="J574">
        <v>15</v>
      </c>
      <c r="K574">
        <v>1</v>
      </c>
      <c r="L574">
        <v>11.624000000000001</v>
      </c>
      <c r="M574" s="90">
        <f t="shared" si="15"/>
        <v>61.940812112869921</v>
      </c>
      <c r="S574" s="30"/>
    </row>
    <row r="575" spans="1:19" x14ac:dyDescent="0.35">
      <c r="A575" s="1" t="s">
        <v>152</v>
      </c>
      <c r="B575" s="1">
        <v>2019</v>
      </c>
      <c r="C575" s="2">
        <v>43813</v>
      </c>
      <c r="D575" s="1" t="s">
        <v>72</v>
      </c>
      <c r="E575" s="43" t="s">
        <v>205</v>
      </c>
      <c r="F575">
        <v>11</v>
      </c>
      <c r="G575" t="s">
        <v>24</v>
      </c>
      <c r="H575" t="s">
        <v>154</v>
      </c>
      <c r="J575">
        <v>18</v>
      </c>
      <c r="K575">
        <v>2</v>
      </c>
      <c r="L575">
        <v>11.677000000000001</v>
      </c>
      <c r="M575" s="90">
        <f t="shared" si="15"/>
        <v>61.659672861180091</v>
      </c>
      <c r="S575" s="30"/>
    </row>
    <row r="576" spans="1:19" x14ac:dyDescent="0.35">
      <c r="A576" s="1" t="s">
        <v>152</v>
      </c>
      <c r="B576" s="1">
        <v>2019</v>
      </c>
      <c r="C576" s="2">
        <v>43813</v>
      </c>
      <c r="D576" s="1" t="s">
        <v>72</v>
      </c>
      <c r="E576" s="71" t="s">
        <v>205</v>
      </c>
      <c r="F576">
        <v>12</v>
      </c>
      <c r="G576" t="s">
        <v>83</v>
      </c>
      <c r="H576" t="s">
        <v>67</v>
      </c>
      <c r="J576">
        <v>16</v>
      </c>
      <c r="K576">
        <v>1</v>
      </c>
      <c r="L576">
        <v>11.568</v>
      </c>
      <c r="M576" s="90">
        <f t="shared" si="15"/>
        <v>62.240663900414937</v>
      </c>
      <c r="S576" s="30"/>
    </row>
    <row r="577" spans="1:19" x14ac:dyDescent="0.35">
      <c r="A577" s="1" t="s">
        <v>152</v>
      </c>
      <c r="B577" s="1">
        <v>2019</v>
      </c>
      <c r="C577" s="2">
        <v>43813</v>
      </c>
      <c r="D577" s="1" t="s">
        <v>72</v>
      </c>
      <c r="E577" s="71" t="s">
        <v>205</v>
      </c>
      <c r="F577">
        <v>12</v>
      </c>
      <c r="G577" t="s">
        <v>39</v>
      </c>
      <c r="H577" t="s">
        <v>40</v>
      </c>
      <c r="J577">
        <v>17</v>
      </c>
      <c r="K577">
        <v>2</v>
      </c>
      <c r="L577">
        <v>11.593999999999999</v>
      </c>
      <c r="M577" s="90">
        <f t="shared" si="15"/>
        <v>62.101086769018458</v>
      </c>
      <c r="S577" s="30"/>
    </row>
    <row r="578" spans="1:19" x14ac:dyDescent="0.35">
      <c r="A578" s="1" t="s">
        <v>152</v>
      </c>
      <c r="B578" s="1">
        <v>2019</v>
      </c>
      <c r="C578" s="2">
        <v>43813</v>
      </c>
      <c r="D578" s="1" t="s">
        <v>72</v>
      </c>
      <c r="E578" s="43" t="s">
        <v>206</v>
      </c>
      <c r="F578">
        <v>1</v>
      </c>
      <c r="G578" t="s">
        <v>80</v>
      </c>
      <c r="H578" t="s">
        <v>65</v>
      </c>
      <c r="J578">
        <v>1</v>
      </c>
      <c r="K578">
        <v>1</v>
      </c>
      <c r="L578">
        <v>11.345000000000001</v>
      </c>
      <c r="M578" s="90">
        <f t="shared" si="15"/>
        <v>63.464081092992501</v>
      </c>
      <c r="S578" s="30"/>
    </row>
    <row r="579" spans="1:19" x14ac:dyDescent="0.35">
      <c r="A579" s="1" t="s">
        <v>152</v>
      </c>
      <c r="B579" s="1">
        <v>2019</v>
      </c>
      <c r="C579" s="2">
        <v>43813</v>
      </c>
      <c r="D579" s="1" t="s">
        <v>72</v>
      </c>
      <c r="E579" s="71" t="s">
        <v>206</v>
      </c>
      <c r="F579">
        <v>1</v>
      </c>
      <c r="G579" t="s">
        <v>83</v>
      </c>
      <c r="H579" t="s">
        <v>67</v>
      </c>
      <c r="J579">
        <v>16</v>
      </c>
      <c r="K579">
        <v>2</v>
      </c>
      <c r="L579">
        <v>11.706000000000001</v>
      </c>
      <c r="M579" s="90">
        <f t="shared" si="15"/>
        <v>61.506919528446943</v>
      </c>
      <c r="S579" s="30"/>
    </row>
    <row r="580" spans="1:19" x14ac:dyDescent="0.35">
      <c r="A580" s="1" t="s">
        <v>152</v>
      </c>
      <c r="B580" s="1">
        <v>2019</v>
      </c>
      <c r="C580" s="2">
        <v>43813</v>
      </c>
      <c r="D580" s="1" t="s">
        <v>72</v>
      </c>
      <c r="E580" s="71" t="s">
        <v>206</v>
      </c>
      <c r="F580">
        <v>2</v>
      </c>
      <c r="G580" t="s">
        <v>135</v>
      </c>
      <c r="H580" t="s">
        <v>36</v>
      </c>
      <c r="J580">
        <v>2</v>
      </c>
      <c r="K580">
        <v>1</v>
      </c>
      <c r="L580">
        <v>11.11</v>
      </c>
      <c r="M580" s="90">
        <f t="shared" si="15"/>
        <v>64.806480648064806</v>
      </c>
      <c r="S580" s="30"/>
    </row>
    <row r="581" spans="1:19" x14ac:dyDescent="0.35">
      <c r="A581" s="1" t="s">
        <v>152</v>
      </c>
      <c r="B581" s="1">
        <v>2019</v>
      </c>
      <c r="C581" s="2">
        <v>43813</v>
      </c>
      <c r="D581" s="1" t="s">
        <v>72</v>
      </c>
      <c r="E581" s="43" t="s">
        <v>206</v>
      </c>
      <c r="F581">
        <v>2</v>
      </c>
      <c r="G581" t="s">
        <v>97</v>
      </c>
      <c r="H581" t="s">
        <v>153</v>
      </c>
      <c r="J581">
        <v>15</v>
      </c>
      <c r="K581">
        <v>2</v>
      </c>
      <c r="L581">
        <v>11.208</v>
      </c>
      <c r="M581" s="90">
        <f t="shared" si="15"/>
        <v>64.239828693790145</v>
      </c>
      <c r="S581" s="30"/>
    </row>
    <row r="582" spans="1:19" x14ac:dyDescent="0.35">
      <c r="A582" s="1" t="s">
        <v>152</v>
      </c>
      <c r="B582" s="1">
        <v>2019</v>
      </c>
      <c r="C582" s="2">
        <v>43813</v>
      </c>
      <c r="D582" s="1" t="s">
        <v>72</v>
      </c>
      <c r="E582" s="71" t="s">
        <v>206</v>
      </c>
      <c r="F582">
        <v>3</v>
      </c>
      <c r="G582" t="s">
        <v>136</v>
      </c>
      <c r="H582" t="s">
        <v>25</v>
      </c>
      <c r="J582">
        <v>8</v>
      </c>
      <c r="K582">
        <v>1</v>
      </c>
      <c r="L582">
        <v>11.191000000000001</v>
      </c>
      <c r="M582" s="90">
        <f t="shared" si="15"/>
        <v>64.337413993387543</v>
      </c>
      <c r="S582" s="30"/>
    </row>
    <row r="583" spans="1:19" x14ac:dyDescent="0.35">
      <c r="A583" s="1" t="s">
        <v>152</v>
      </c>
      <c r="B583" s="1">
        <v>2019</v>
      </c>
      <c r="C583" s="2">
        <v>43813</v>
      </c>
      <c r="D583" s="1" t="s">
        <v>72</v>
      </c>
      <c r="E583" s="71" t="s">
        <v>206</v>
      </c>
      <c r="F583">
        <v>3</v>
      </c>
      <c r="G583" t="s">
        <v>33</v>
      </c>
      <c r="H583" t="s">
        <v>146</v>
      </c>
      <c r="J583">
        <v>9</v>
      </c>
      <c r="K583">
        <v>2</v>
      </c>
      <c r="L583">
        <v>11.198</v>
      </c>
      <c r="M583" s="90">
        <f t="shared" si="15"/>
        <v>64.297195927844257</v>
      </c>
      <c r="S583" s="30"/>
    </row>
    <row r="584" spans="1:19" x14ac:dyDescent="0.35">
      <c r="A584" s="1" t="s">
        <v>152</v>
      </c>
      <c r="B584" s="1">
        <v>2019</v>
      </c>
      <c r="C584" s="2">
        <v>43813</v>
      </c>
      <c r="D584" s="1" t="s">
        <v>72</v>
      </c>
      <c r="E584" s="43" t="s">
        <v>206</v>
      </c>
      <c r="F584">
        <v>4</v>
      </c>
      <c r="G584" t="s">
        <v>111</v>
      </c>
      <c r="H584" t="s">
        <v>121</v>
      </c>
      <c r="J584">
        <v>3</v>
      </c>
      <c r="K584">
        <v>1</v>
      </c>
      <c r="L584">
        <v>11.157999999999999</v>
      </c>
      <c r="M584" s="90">
        <f t="shared" si="15"/>
        <v>64.527693134970434</v>
      </c>
      <c r="S584" s="30"/>
    </row>
    <row r="585" spans="1:19" x14ac:dyDescent="0.35">
      <c r="A585" s="1" t="s">
        <v>152</v>
      </c>
      <c r="B585" s="1">
        <v>2019</v>
      </c>
      <c r="C585" s="2">
        <v>43813</v>
      </c>
      <c r="D585" s="1" t="s">
        <v>72</v>
      </c>
      <c r="E585" s="71" t="s">
        <v>206</v>
      </c>
      <c r="F585">
        <v>4</v>
      </c>
      <c r="G585" t="s">
        <v>52</v>
      </c>
      <c r="H585" t="s">
        <v>53</v>
      </c>
      <c r="J585">
        <v>14</v>
      </c>
      <c r="K585">
        <v>2</v>
      </c>
      <c r="L585">
        <v>11.295</v>
      </c>
      <c r="M585" s="90">
        <f t="shared" si="15"/>
        <v>63.745019920318725</v>
      </c>
      <c r="S585" s="30"/>
    </row>
    <row r="586" spans="1:19" x14ac:dyDescent="0.35">
      <c r="A586" s="1" t="s">
        <v>152</v>
      </c>
      <c r="B586" s="1">
        <v>2019</v>
      </c>
      <c r="C586" s="2">
        <v>43813</v>
      </c>
      <c r="D586" s="1" t="s">
        <v>72</v>
      </c>
      <c r="E586" s="71" t="s">
        <v>206</v>
      </c>
      <c r="F586">
        <v>5</v>
      </c>
      <c r="G586" t="s">
        <v>26</v>
      </c>
      <c r="H586" t="s">
        <v>27</v>
      </c>
      <c r="J586">
        <v>5</v>
      </c>
      <c r="K586">
        <v>1</v>
      </c>
      <c r="L586">
        <v>11.207000000000001</v>
      </c>
      <c r="M586" s="90">
        <f t="shared" si="15"/>
        <v>64.245560810207905</v>
      </c>
      <c r="S586" s="30"/>
    </row>
    <row r="587" spans="1:19" x14ac:dyDescent="0.35">
      <c r="A587" s="1" t="s">
        <v>152</v>
      </c>
      <c r="B587" s="1">
        <v>2019</v>
      </c>
      <c r="C587" s="2">
        <v>43813</v>
      </c>
      <c r="D587" s="1" t="s">
        <v>72</v>
      </c>
      <c r="E587" s="43" t="s">
        <v>206</v>
      </c>
      <c r="F587">
        <v>5</v>
      </c>
      <c r="G587" t="s">
        <v>141</v>
      </c>
      <c r="H587" t="s">
        <v>44</v>
      </c>
      <c r="J587">
        <v>13</v>
      </c>
      <c r="K587">
        <v>2</v>
      </c>
      <c r="L587">
        <v>11.24</v>
      </c>
      <c r="M587" s="90">
        <f t="shared" si="15"/>
        <v>64.056939501779354</v>
      </c>
      <c r="S587" s="30"/>
    </row>
    <row r="588" spans="1:19" x14ac:dyDescent="0.35">
      <c r="A588" s="1" t="s">
        <v>152</v>
      </c>
      <c r="B588" s="1">
        <v>2019</v>
      </c>
      <c r="C588" s="2">
        <v>43813</v>
      </c>
      <c r="D588" s="1" t="s">
        <v>72</v>
      </c>
      <c r="E588" s="71" t="s">
        <v>206</v>
      </c>
      <c r="F588">
        <v>6</v>
      </c>
      <c r="G588" t="s">
        <v>20</v>
      </c>
      <c r="H588" t="s">
        <v>21</v>
      </c>
      <c r="J588">
        <v>4</v>
      </c>
      <c r="K588">
        <v>1</v>
      </c>
      <c r="L588">
        <v>11.297000000000001</v>
      </c>
      <c r="M588" s="90">
        <f t="shared" si="15"/>
        <v>63.733734619810569</v>
      </c>
      <c r="P588" s="3"/>
      <c r="S588" s="30"/>
    </row>
    <row r="589" spans="1:19" x14ac:dyDescent="0.35">
      <c r="A589" s="1" t="s">
        <v>152</v>
      </c>
      <c r="B589" s="1">
        <v>2019</v>
      </c>
      <c r="C589" s="2">
        <v>43813</v>
      </c>
      <c r="D589" s="1" t="s">
        <v>72</v>
      </c>
      <c r="E589" s="71" t="s">
        <v>206</v>
      </c>
      <c r="F589">
        <v>6</v>
      </c>
      <c r="G589" t="s">
        <v>140</v>
      </c>
      <c r="H589" t="s">
        <v>29</v>
      </c>
      <c r="J589">
        <v>12</v>
      </c>
      <c r="K589">
        <v>2</v>
      </c>
      <c r="L589">
        <v>11.307</v>
      </c>
      <c r="M589" s="90">
        <f t="shared" si="15"/>
        <v>63.677368002122577</v>
      </c>
      <c r="P589" s="3"/>
      <c r="S589" s="30"/>
    </row>
    <row r="590" spans="1:19" x14ac:dyDescent="0.35">
      <c r="A590" s="1" t="s">
        <v>152</v>
      </c>
      <c r="B590" s="1">
        <v>2019</v>
      </c>
      <c r="C590" s="2">
        <v>43813</v>
      </c>
      <c r="D590" s="1" t="s">
        <v>72</v>
      </c>
      <c r="E590" s="71" t="s">
        <v>206</v>
      </c>
      <c r="F590">
        <v>7</v>
      </c>
      <c r="G590" t="s">
        <v>139</v>
      </c>
      <c r="H590" t="s">
        <v>36</v>
      </c>
      <c r="J590">
        <v>6</v>
      </c>
      <c r="K590">
        <v>1</v>
      </c>
      <c r="L590">
        <v>11.278</v>
      </c>
      <c r="M590" s="90">
        <f t="shared" si="15"/>
        <v>63.841106579180703</v>
      </c>
      <c r="P590" s="3"/>
      <c r="S590" s="30"/>
    </row>
    <row r="591" spans="1:19" x14ac:dyDescent="0.35">
      <c r="A591" s="1" t="s">
        <v>152</v>
      </c>
      <c r="B591" s="1">
        <v>2019</v>
      </c>
      <c r="C591" s="2">
        <v>43813</v>
      </c>
      <c r="D591" s="1" t="s">
        <v>72</v>
      </c>
      <c r="E591" s="71" t="s">
        <v>206</v>
      </c>
      <c r="F591">
        <v>7</v>
      </c>
      <c r="G591" t="s">
        <v>43</v>
      </c>
      <c r="H591" t="s">
        <v>44</v>
      </c>
      <c r="J591">
        <v>11</v>
      </c>
      <c r="K591">
        <v>2</v>
      </c>
      <c r="L591">
        <v>11.337</v>
      </c>
      <c r="M591" s="90">
        <f t="shared" si="15"/>
        <v>63.508864779042078</v>
      </c>
      <c r="P591" s="3"/>
      <c r="S591" s="30"/>
    </row>
    <row r="592" spans="1:19" x14ac:dyDescent="0.35">
      <c r="A592" s="1" t="s">
        <v>152</v>
      </c>
      <c r="B592" s="1">
        <v>2019</v>
      </c>
      <c r="C592" s="2">
        <v>43813</v>
      </c>
      <c r="D592" s="1" t="s">
        <v>72</v>
      </c>
      <c r="E592" s="71" t="s">
        <v>206</v>
      </c>
      <c r="F592">
        <v>8</v>
      </c>
      <c r="G592" t="s">
        <v>30</v>
      </c>
      <c r="H592" t="s">
        <v>31</v>
      </c>
      <c r="J592">
        <v>7</v>
      </c>
      <c r="K592">
        <v>1</v>
      </c>
      <c r="L592">
        <v>11.257</v>
      </c>
      <c r="M592" s="90">
        <f t="shared" si="15"/>
        <v>63.960202540641383</v>
      </c>
      <c r="P592" s="3"/>
      <c r="S592" s="30"/>
    </row>
    <row r="593" spans="1:19" x14ac:dyDescent="0.35">
      <c r="A593" s="1" t="s">
        <v>152</v>
      </c>
      <c r="B593" s="1">
        <v>2019</v>
      </c>
      <c r="C593" s="2">
        <v>43813</v>
      </c>
      <c r="D593" s="1" t="s">
        <v>72</v>
      </c>
      <c r="E593" s="71" t="s">
        <v>206</v>
      </c>
      <c r="F593">
        <v>8</v>
      </c>
      <c r="G593" t="s">
        <v>138</v>
      </c>
      <c r="H593" t="s">
        <v>29</v>
      </c>
      <c r="J593">
        <v>10</v>
      </c>
      <c r="K593">
        <v>2</v>
      </c>
      <c r="L593">
        <v>11.340999999999999</v>
      </c>
      <c r="M593" s="90">
        <f t="shared" si="15"/>
        <v>63.486465038356407</v>
      </c>
      <c r="P593" s="3"/>
      <c r="S593" s="30"/>
    </row>
    <row r="594" spans="1:19" x14ac:dyDescent="0.35">
      <c r="A594" s="1" t="s">
        <v>152</v>
      </c>
      <c r="B594" s="1">
        <v>2019</v>
      </c>
      <c r="C594" s="2">
        <v>43813</v>
      </c>
      <c r="D594" s="1" t="s">
        <v>72</v>
      </c>
      <c r="E594" s="71" t="s">
        <v>207</v>
      </c>
      <c r="F594">
        <v>1</v>
      </c>
      <c r="G594" t="s">
        <v>80</v>
      </c>
      <c r="H594" t="s">
        <v>65</v>
      </c>
      <c r="J594">
        <v>1</v>
      </c>
      <c r="K594">
        <v>1</v>
      </c>
      <c r="L594">
        <v>11.446</v>
      </c>
      <c r="M594" s="90">
        <f t="shared" si="15"/>
        <v>62.9040712912808</v>
      </c>
      <c r="N594">
        <v>1</v>
      </c>
      <c r="O594">
        <v>11.018000000000001</v>
      </c>
      <c r="P594" s="3"/>
      <c r="S594" s="30"/>
    </row>
    <row r="595" spans="1:19" x14ac:dyDescent="0.35">
      <c r="A595" s="1" t="s">
        <v>152</v>
      </c>
      <c r="B595" s="1">
        <v>2019</v>
      </c>
      <c r="C595" s="2">
        <v>43813</v>
      </c>
      <c r="D595" s="1" t="s">
        <v>72</v>
      </c>
      <c r="E595" s="71" t="s">
        <v>207</v>
      </c>
      <c r="F595">
        <v>1</v>
      </c>
      <c r="G595" t="s">
        <v>30</v>
      </c>
      <c r="H595" t="s">
        <v>31</v>
      </c>
      <c r="J595">
        <v>7</v>
      </c>
      <c r="K595">
        <v>2</v>
      </c>
      <c r="L595">
        <v>13.777999999999999</v>
      </c>
      <c r="M595" s="90">
        <f t="shared" si="15"/>
        <v>52.257221657715206</v>
      </c>
      <c r="N595">
        <v>2</v>
      </c>
      <c r="O595">
        <v>11.21</v>
      </c>
      <c r="P595" s="3"/>
      <c r="S595" s="30"/>
    </row>
    <row r="596" spans="1:19" x14ac:dyDescent="0.35">
      <c r="A596" s="1" t="s">
        <v>152</v>
      </c>
      <c r="B596" s="1">
        <v>2019</v>
      </c>
      <c r="C596" s="2">
        <v>43813</v>
      </c>
      <c r="D596" s="1" t="s">
        <v>72</v>
      </c>
      <c r="E596" s="71" t="s">
        <v>207</v>
      </c>
      <c r="F596">
        <v>2</v>
      </c>
      <c r="G596" t="s">
        <v>135</v>
      </c>
      <c r="H596" t="s">
        <v>36</v>
      </c>
      <c r="J596">
        <v>2</v>
      </c>
      <c r="K596">
        <v>1</v>
      </c>
      <c r="L596">
        <v>11.266999999999999</v>
      </c>
      <c r="M596" s="90">
        <f t="shared" si="15"/>
        <v>63.903434809621018</v>
      </c>
      <c r="N596">
        <v>1</v>
      </c>
      <c r="O596">
        <v>11.337999999999999</v>
      </c>
      <c r="P596" s="3"/>
      <c r="S596" s="30"/>
    </row>
    <row r="597" spans="1:19" x14ac:dyDescent="0.35">
      <c r="A597" s="1" t="s">
        <v>152</v>
      </c>
      <c r="B597" s="1">
        <v>2019</v>
      </c>
      <c r="C597" s="2">
        <v>43813</v>
      </c>
      <c r="D597" s="1" t="s">
        <v>72</v>
      </c>
      <c r="E597" s="71" t="s">
        <v>207</v>
      </c>
      <c r="F597">
        <v>2</v>
      </c>
      <c r="G597" t="s">
        <v>139</v>
      </c>
      <c r="H597" t="s">
        <v>36</v>
      </c>
      <c r="J597">
        <v>6</v>
      </c>
      <c r="K597">
        <v>2</v>
      </c>
      <c r="L597">
        <v>11.337</v>
      </c>
      <c r="M597" s="90">
        <f t="shared" si="15"/>
        <v>63.508864779042078</v>
      </c>
      <c r="N597">
        <v>2</v>
      </c>
      <c r="O597">
        <v>11.52</v>
      </c>
      <c r="P597" s="3"/>
      <c r="S597" s="30"/>
    </row>
    <row r="598" spans="1:19" x14ac:dyDescent="0.35">
      <c r="A598" s="1" t="s">
        <v>152</v>
      </c>
      <c r="B598" s="1">
        <v>2019</v>
      </c>
      <c r="C598" s="2">
        <v>43813</v>
      </c>
      <c r="D598" s="1" t="s">
        <v>72</v>
      </c>
      <c r="E598" s="71" t="s">
        <v>207</v>
      </c>
      <c r="F598">
        <v>3</v>
      </c>
      <c r="G598" t="s">
        <v>20</v>
      </c>
      <c r="H598" t="s">
        <v>21</v>
      </c>
      <c r="J598">
        <v>4</v>
      </c>
      <c r="K598">
        <v>1</v>
      </c>
      <c r="L598">
        <v>11.481999999999999</v>
      </c>
      <c r="M598" s="90">
        <f t="shared" si="15"/>
        <v>62.706845497300122</v>
      </c>
      <c r="N598">
        <v>1</v>
      </c>
      <c r="O598">
        <v>11.34</v>
      </c>
      <c r="P598" s="3"/>
      <c r="S598" s="30"/>
    </row>
    <row r="599" spans="1:19" x14ac:dyDescent="0.35">
      <c r="A599" s="1" t="s">
        <v>152</v>
      </c>
      <c r="B599" s="1">
        <v>2019</v>
      </c>
      <c r="C599" s="2">
        <v>43813</v>
      </c>
      <c r="D599" s="1" t="s">
        <v>72</v>
      </c>
      <c r="E599" s="71" t="s">
        <v>207</v>
      </c>
      <c r="F599">
        <v>3</v>
      </c>
      <c r="G599" t="s">
        <v>136</v>
      </c>
      <c r="H599" t="s">
        <v>25</v>
      </c>
      <c r="J599">
        <v>8</v>
      </c>
      <c r="K599">
        <v>2</v>
      </c>
      <c r="L599">
        <v>11.561999999999999</v>
      </c>
      <c r="M599" s="90">
        <f t="shared" si="15"/>
        <v>62.272963155163467</v>
      </c>
      <c r="N599">
        <v>2</v>
      </c>
      <c r="O599">
        <v>11.439</v>
      </c>
      <c r="P599" s="3"/>
      <c r="S599" s="30"/>
    </row>
    <row r="600" spans="1:19" x14ac:dyDescent="0.35">
      <c r="A600" s="1" t="s">
        <v>152</v>
      </c>
      <c r="B600" s="1">
        <v>2019</v>
      </c>
      <c r="C600" s="2">
        <v>43813</v>
      </c>
      <c r="D600" s="1" t="s">
        <v>72</v>
      </c>
      <c r="E600" s="71" t="s">
        <v>207</v>
      </c>
      <c r="F600">
        <v>4</v>
      </c>
      <c r="G600" t="s">
        <v>111</v>
      </c>
      <c r="H600" t="s">
        <v>121</v>
      </c>
      <c r="J600">
        <v>3</v>
      </c>
      <c r="K600">
        <v>1</v>
      </c>
      <c r="L600">
        <v>11.183999999999999</v>
      </c>
      <c r="M600" s="90">
        <f t="shared" si="15"/>
        <v>64.377682403433482</v>
      </c>
      <c r="N600">
        <v>1</v>
      </c>
      <c r="O600">
        <v>11.065</v>
      </c>
      <c r="P600" s="3"/>
      <c r="S600" s="30"/>
    </row>
    <row r="601" spans="1:19" x14ac:dyDescent="0.35">
      <c r="A601" s="1" t="s">
        <v>152</v>
      </c>
      <c r="B601" s="1">
        <v>2019</v>
      </c>
      <c r="C601" s="2">
        <v>43813</v>
      </c>
      <c r="D601" s="1" t="s">
        <v>72</v>
      </c>
      <c r="E601" s="71" t="s">
        <v>207</v>
      </c>
      <c r="F601">
        <v>4</v>
      </c>
      <c r="G601" t="s">
        <v>26</v>
      </c>
      <c r="H601" t="s">
        <v>27</v>
      </c>
      <c r="J601">
        <v>5</v>
      </c>
      <c r="K601">
        <v>2</v>
      </c>
      <c r="L601">
        <v>11.331</v>
      </c>
      <c r="M601" s="90">
        <f t="shared" si="15"/>
        <v>63.542494042891185</v>
      </c>
      <c r="N601">
        <v>2</v>
      </c>
      <c r="O601">
        <v>11.164999999999999</v>
      </c>
      <c r="P601" s="3"/>
      <c r="S601" s="30"/>
    </row>
    <row r="602" spans="1:19" x14ac:dyDescent="0.35">
      <c r="A602" s="1" t="s">
        <v>152</v>
      </c>
      <c r="B602" s="1">
        <v>2019</v>
      </c>
      <c r="C602" s="2">
        <v>43813</v>
      </c>
      <c r="D602" s="1" t="s">
        <v>72</v>
      </c>
      <c r="E602" s="71" t="s">
        <v>208</v>
      </c>
      <c r="F602">
        <v>1</v>
      </c>
      <c r="G602" t="s">
        <v>80</v>
      </c>
      <c r="H602" t="s">
        <v>65</v>
      </c>
      <c r="J602">
        <v>1</v>
      </c>
      <c r="K602">
        <v>1</v>
      </c>
      <c r="L602">
        <v>11.257</v>
      </c>
      <c r="M602" s="90">
        <f t="shared" si="15"/>
        <v>63.960202540641383</v>
      </c>
      <c r="N602">
        <v>1</v>
      </c>
      <c r="O602">
        <v>11.074999999999999</v>
      </c>
      <c r="P602" s="3"/>
      <c r="S602" s="30"/>
    </row>
    <row r="603" spans="1:19" x14ac:dyDescent="0.35">
      <c r="A603" s="1" t="s">
        <v>152</v>
      </c>
      <c r="B603" s="1">
        <v>2019</v>
      </c>
      <c r="C603" s="2">
        <v>43813</v>
      </c>
      <c r="D603" s="1" t="s">
        <v>72</v>
      </c>
      <c r="E603" s="71" t="s">
        <v>208</v>
      </c>
      <c r="F603">
        <v>1</v>
      </c>
      <c r="G603" t="s">
        <v>111</v>
      </c>
      <c r="H603" t="s">
        <v>121</v>
      </c>
      <c r="J603">
        <v>3</v>
      </c>
      <c r="K603">
        <v>2</v>
      </c>
      <c r="L603">
        <v>11.356</v>
      </c>
      <c r="M603" s="90">
        <f t="shared" si="15"/>
        <v>63.40260655160268</v>
      </c>
      <c r="N603">
        <v>2</v>
      </c>
      <c r="O603">
        <v>11.226999999999999</v>
      </c>
      <c r="P603" s="3"/>
      <c r="S603" s="30"/>
    </row>
    <row r="604" spans="1:19" x14ac:dyDescent="0.35">
      <c r="A604" s="43" t="s">
        <v>152</v>
      </c>
      <c r="B604" s="43">
        <v>2019</v>
      </c>
      <c r="C604" s="73">
        <v>43813</v>
      </c>
      <c r="D604" s="43" t="s">
        <v>72</v>
      </c>
      <c r="E604" s="43" t="s">
        <v>208</v>
      </c>
      <c r="F604">
        <v>2</v>
      </c>
      <c r="G604" t="s">
        <v>135</v>
      </c>
      <c r="H604" t="s">
        <v>36</v>
      </c>
      <c r="J604">
        <v>2</v>
      </c>
      <c r="K604">
        <v>1</v>
      </c>
      <c r="L604">
        <v>11.191000000000001</v>
      </c>
      <c r="M604" s="90">
        <f t="shared" si="15"/>
        <v>64.337413993387543</v>
      </c>
      <c r="N604">
        <v>1</v>
      </c>
      <c r="O604">
        <v>11.143000000000001</v>
      </c>
      <c r="S604" s="30"/>
    </row>
    <row r="605" spans="1:19" x14ac:dyDescent="0.35">
      <c r="A605" s="43" t="s">
        <v>152</v>
      </c>
      <c r="B605" s="43">
        <v>2019</v>
      </c>
      <c r="C605" s="73">
        <v>43813</v>
      </c>
      <c r="D605" s="43" t="s">
        <v>72</v>
      </c>
      <c r="E605" s="43" t="s">
        <v>208</v>
      </c>
      <c r="F605">
        <v>2</v>
      </c>
      <c r="G605" t="s">
        <v>20</v>
      </c>
      <c r="H605" t="s">
        <v>21</v>
      </c>
      <c r="J605">
        <v>4</v>
      </c>
      <c r="K605">
        <v>2</v>
      </c>
      <c r="L605">
        <v>11.258000000000001</v>
      </c>
      <c r="M605" s="90">
        <f t="shared" si="15"/>
        <v>63.954521229348018</v>
      </c>
      <c r="N605">
        <v>2</v>
      </c>
      <c r="O605">
        <v>11.211</v>
      </c>
      <c r="S605" s="30"/>
    </row>
    <row r="606" spans="1:19" x14ac:dyDescent="0.35">
      <c r="A606" s="43" t="s">
        <v>152</v>
      </c>
      <c r="B606" s="43">
        <v>2019</v>
      </c>
      <c r="C606" s="73">
        <v>43813</v>
      </c>
      <c r="D606" s="43" t="s">
        <v>72</v>
      </c>
      <c r="E606" s="43" t="s">
        <v>209</v>
      </c>
      <c r="F606" t="s">
        <v>210</v>
      </c>
      <c r="G606" t="s">
        <v>80</v>
      </c>
      <c r="H606" t="s">
        <v>65</v>
      </c>
      <c r="J606">
        <v>1</v>
      </c>
      <c r="K606">
        <v>1</v>
      </c>
      <c r="L606">
        <v>11.303000000000001</v>
      </c>
      <c r="M606" s="90">
        <f t="shared" si="15"/>
        <v>63.699902680704234</v>
      </c>
      <c r="N606">
        <v>1</v>
      </c>
      <c r="O606">
        <v>11.239000000000001</v>
      </c>
      <c r="S606" s="30"/>
    </row>
    <row r="607" spans="1:19" x14ac:dyDescent="0.35">
      <c r="A607" s="43" t="s">
        <v>152</v>
      </c>
      <c r="B607" s="43">
        <v>2019</v>
      </c>
      <c r="C607" s="73">
        <v>43813</v>
      </c>
      <c r="D607" s="43" t="s">
        <v>72</v>
      </c>
      <c r="E607" s="43" t="s">
        <v>209</v>
      </c>
      <c r="F607" t="s">
        <v>210</v>
      </c>
      <c r="G607" t="s">
        <v>135</v>
      </c>
      <c r="H607" t="s">
        <v>36</v>
      </c>
      <c r="J607">
        <v>2</v>
      </c>
      <c r="K607">
        <v>2</v>
      </c>
      <c r="L607">
        <v>11.467000000000001</v>
      </c>
      <c r="M607" s="90">
        <f t="shared" si="15"/>
        <v>62.788872416499515</v>
      </c>
      <c r="N607">
        <v>2</v>
      </c>
      <c r="O607">
        <v>11.356000000000002</v>
      </c>
      <c r="S607" s="30"/>
    </row>
    <row r="608" spans="1:19" x14ac:dyDescent="0.35">
      <c r="A608" s="43" t="s">
        <v>152</v>
      </c>
      <c r="B608" s="43">
        <v>2019</v>
      </c>
      <c r="C608" s="73">
        <v>43813</v>
      </c>
      <c r="D608" s="43" t="s">
        <v>72</v>
      </c>
      <c r="E608" s="43" t="s">
        <v>209</v>
      </c>
      <c r="F608" t="s">
        <v>211</v>
      </c>
      <c r="G608" t="s">
        <v>111</v>
      </c>
      <c r="H608" t="s">
        <v>121</v>
      </c>
      <c r="J608">
        <v>3</v>
      </c>
      <c r="K608">
        <v>1</v>
      </c>
      <c r="L608">
        <v>11.331</v>
      </c>
      <c r="M608" s="90">
        <f t="shared" si="15"/>
        <v>63.542494042891185</v>
      </c>
      <c r="N608">
        <v>1</v>
      </c>
      <c r="O608">
        <v>11.391999999999999</v>
      </c>
      <c r="S608" s="30"/>
    </row>
    <row r="609" spans="1:19" x14ac:dyDescent="0.35">
      <c r="A609" s="43" t="s">
        <v>152</v>
      </c>
      <c r="B609" s="43">
        <v>2019</v>
      </c>
      <c r="C609" s="73">
        <v>43813</v>
      </c>
      <c r="D609" s="43" t="s">
        <v>72</v>
      </c>
      <c r="E609" s="43" t="s">
        <v>209</v>
      </c>
      <c r="F609" t="s">
        <v>211</v>
      </c>
      <c r="G609" t="s">
        <v>20</v>
      </c>
      <c r="H609" t="s">
        <v>21</v>
      </c>
      <c r="J609">
        <v>4</v>
      </c>
      <c r="K609">
        <v>2</v>
      </c>
      <c r="L609">
        <v>11.405999999999999</v>
      </c>
      <c r="M609" s="90">
        <f t="shared" si="15"/>
        <v>63.124671225670703</v>
      </c>
      <c r="N609">
        <v>2</v>
      </c>
      <c r="O609">
        <v>11.657999999999999</v>
      </c>
      <c r="S609" s="30"/>
    </row>
    <row r="610" spans="1:19" x14ac:dyDescent="0.35">
      <c r="A610" s="42" t="s">
        <v>94</v>
      </c>
      <c r="B610" s="42">
        <v>2020</v>
      </c>
      <c r="C610" s="80">
        <v>43855</v>
      </c>
      <c r="D610" s="42" t="s">
        <v>72</v>
      </c>
      <c r="E610" s="43" t="s">
        <v>205</v>
      </c>
      <c r="F610">
        <v>1</v>
      </c>
      <c r="G610" t="s">
        <v>54</v>
      </c>
      <c r="H610" t="s">
        <v>44</v>
      </c>
      <c r="J610">
        <v>12</v>
      </c>
      <c r="K610">
        <v>1</v>
      </c>
      <c r="L610">
        <v>11.863</v>
      </c>
      <c r="M610" s="90">
        <f t="shared" si="15"/>
        <v>60.692910730843799</v>
      </c>
      <c r="S610" s="30"/>
    </row>
    <row r="611" spans="1:19" x14ac:dyDescent="0.35">
      <c r="A611" s="42" t="s">
        <v>94</v>
      </c>
      <c r="B611" s="42">
        <v>2020</v>
      </c>
      <c r="C611" s="80">
        <v>43855</v>
      </c>
      <c r="D611" s="42" t="s">
        <v>72</v>
      </c>
      <c r="E611" s="43" t="s">
        <v>205</v>
      </c>
      <c r="F611">
        <v>1</v>
      </c>
      <c r="G611" t="s">
        <v>160</v>
      </c>
      <c r="H611" t="s">
        <v>161</v>
      </c>
      <c r="J611">
        <v>22</v>
      </c>
      <c r="K611">
        <v>2</v>
      </c>
      <c r="L611">
        <v>11.995999999999999</v>
      </c>
      <c r="M611" s="90">
        <f t="shared" si="15"/>
        <v>60.020006668889636</v>
      </c>
      <c r="S611" s="30"/>
    </row>
    <row r="612" spans="1:19" x14ac:dyDescent="0.35">
      <c r="A612" s="48" t="s">
        <v>94</v>
      </c>
      <c r="B612" s="48">
        <v>2020</v>
      </c>
      <c r="C612" s="80">
        <v>43855</v>
      </c>
      <c r="D612" s="48" t="s">
        <v>72</v>
      </c>
      <c r="E612" s="43" t="s">
        <v>205</v>
      </c>
      <c r="F612">
        <v>2</v>
      </c>
      <c r="G612" t="s">
        <v>124</v>
      </c>
      <c r="H612" t="s">
        <v>123</v>
      </c>
      <c r="J612">
        <v>13</v>
      </c>
      <c r="K612">
        <v>1</v>
      </c>
      <c r="L612">
        <v>11.759</v>
      </c>
      <c r="M612" s="90">
        <f t="shared" si="15"/>
        <v>61.229696402755337</v>
      </c>
      <c r="S612" s="30"/>
    </row>
    <row r="613" spans="1:19" x14ac:dyDescent="0.35">
      <c r="A613" s="48" t="s">
        <v>94</v>
      </c>
      <c r="B613" s="48">
        <v>2020</v>
      </c>
      <c r="C613" s="80">
        <v>43855</v>
      </c>
      <c r="D613" s="48" t="s">
        <v>72</v>
      </c>
      <c r="E613" s="43" t="s">
        <v>205</v>
      </c>
      <c r="F613">
        <v>2</v>
      </c>
      <c r="G613" t="s">
        <v>169</v>
      </c>
      <c r="H613" t="s">
        <v>49</v>
      </c>
      <c r="J613">
        <v>21</v>
      </c>
      <c r="K613">
        <v>2</v>
      </c>
      <c r="L613">
        <v>11.829000000000001</v>
      </c>
      <c r="M613" s="90">
        <f t="shared" si="15"/>
        <v>60.867359878265276</v>
      </c>
      <c r="S613" s="30"/>
    </row>
    <row r="614" spans="1:19" x14ac:dyDescent="0.35">
      <c r="A614" s="48" t="s">
        <v>94</v>
      </c>
      <c r="B614" s="48">
        <v>2020</v>
      </c>
      <c r="C614" s="80">
        <v>43855</v>
      </c>
      <c r="D614" s="48" t="s">
        <v>72</v>
      </c>
      <c r="E614" s="43" t="s">
        <v>205</v>
      </c>
      <c r="F614">
        <v>3</v>
      </c>
      <c r="G614" t="s">
        <v>50</v>
      </c>
      <c r="H614" t="s">
        <v>51</v>
      </c>
      <c r="J614">
        <v>8</v>
      </c>
      <c r="K614">
        <v>1</v>
      </c>
      <c r="L614">
        <v>11.366</v>
      </c>
      <c r="M614" s="90">
        <f t="shared" si="15"/>
        <v>63.346823860636988</v>
      </c>
      <c r="S614" s="30"/>
    </row>
    <row r="615" spans="1:19" x14ac:dyDescent="0.35">
      <c r="A615" s="48" t="s">
        <v>94</v>
      </c>
      <c r="B615" s="48">
        <v>2020</v>
      </c>
      <c r="C615" s="80">
        <v>43855</v>
      </c>
      <c r="D615" s="48" t="s">
        <v>72</v>
      </c>
      <c r="E615" s="43" t="s">
        <v>205</v>
      </c>
      <c r="F615">
        <v>3</v>
      </c>
      <c r="G615" t="s">
        <v>151</v>
      </c>
      <c r="H615" t="s">
        <v>63</v>
      </c>
      <c r="J615">
        <v>20</v>
      </c>
      <c r="K615">
        <v>2</v>
      </c>
      <c r="L615">
        <v>11.875999999999999</v>
      </c>
      <c r="M615" s="90">
        <f t="shared" si="15"/>
        <v>60.626473560121255</v>
      </c>
      <c r="S615" s="30"/>
    </row>
    <row r="616" spans="1:19" x14ac:dyDescent="0.35">
      <c r="A616" s="48" t="s">
        <v>94</v>
      </c>
      <c r="B616" s="48">
        <v>2020</v>
      </c>
      <c r="C616" s="80">
        <v>43855</v>
      </c>
      <c r="D616" s="48" t="s">
        <v>72</v>
      </c>
      <c r="E616" s="43" t="s">
        <v>205</v>
      </c>
      <c r="F616">
        <v>4</v>
      </c>
      <c r="G616" t="s">
        <v>142</v>
      </c>
      <c r="H616" t="s">
        <v>61</v>
      </c>
      <c r="J616">
        <v>14</v>
      </c>
      <c r="K616">
        <v>1</v>
      </c>
      <c r="L616">
        <v>11.755000000000001</v>
      </c>
      <c r="M616" s="90">
        <f t="shared" si="15"/>
        <v>61.250531688643129</v>
      </c>
      <c r="S616" s="30"/>
    </row>
    <row r="617" spans="1:19" x14ac:dyDescent="0.35">
      <c r="A617" s="48" t="s">
        <v>94</v>
      </c>
      <c r="B617" s="48">
        <v>2020</v>
      </c>
      <c r="C617" s="80">
        <v>43855</v>
      </c>
      <c r="D617" s="48" t="s">
        <v>72</v>
      </c>
      <c r="E617" s="43" t="s">
        <v>205</v>
      </c>
      <c r="F617">
        <v>4</v>
      </c>
      <c r="G617" t="s">
        <v>119</v>
      </c>
      <c r="H617" t="s">
        <v>21</v>
      </c>
      <c r="J617">
        <v>19</v>
      </c>
      <c r="K617">
        <v>2</v>
      </c>
      <c r="L617">
        <v>11.755000000000001</v>
      </c>
      <c r="M617" s="90">
        <f t="shared" si="15"/>
        <v>61.250531688643129</v>
      </c>
      <c r="S617" s="30"/>
    </row>
    <row r="618" spans="1:19" x14ac:dyDescent="0.35">
      <c r="A618" s="48" t="s">
        <v>94</v>
      </c>
      <c r="B618" s="48">
        <v>2020</v>
      </c>
      <c r="C618" s="80">
        <v>43855</v>
      </c>
      <c r="D618" s="48" t="s">
        <v>72</v>
      </c>
      <c r="E618" s="43" t="s">
        <v>205</v>
      </c>
      <c r="F618">
        <v>5</v>
      </c>
      <c r="G618" t="s">
        <v>60</v>
      </c>
      <c r="H618" t="s">
        <v>61</v>
      </c>
      <c r="J618">
        <v>15</v>
      </c>
      <c r="K618">
        <v>1</v>
      </c>
      <c r="L618">
        <v>11.795999999999999</v>
      </c>
      <c r="M618" s="90">
        <f t="shared" si="15"/>
        <v>61.037639877924725</v>
      </c>
      <c r="S618" s="30"/>
    </row>
    <row r="619" spans="1:19" x14ac:dyDescent="0.35">
      <c r="A619" s="48" t="s">
        <v>94</v>
      </c>
      <c r="B619" s="48">
        <v>2020</v>
      </c>
      <c r="C619" s="80">
        <v>43855</v>
      </c>
      <c r="D619" s="48" t="s">
        <v>72</v>
      </c>
      <c r="E619" s="43" t="s">
        <v>205</v>
      </c>
      <c r="F619">
        <v>5</v>
      </c>
      <c r="G619" t="s">
        <v>150</v>
      </c>
      <c r="H619" t="s">
        <v>31</v>
      </c>
      <c r="J619">
        <v>18</v>
      </c>
      <c r="K619">
        <v>2</v>
      </c>
      <c r="L619">
        <v>11.883999999999999</v>
      </c>
      <c r="M619" s="90">
        <f t="shared" si="15"/>
        <v>60.585661393470218</v>
      </c>
      <c r="S619" s="30"/>
    </row>
    <row r="620" spans="1:19" x14ac:dyDescent="0.35">
      <c r="A620" s="48" t="s">
        <v>94</v>
      </c>
      <c r="B620" s="48">
        <v>2020</v>
      </c>
      <c r="C620" s="80">
        <v>43855</v>
      </c>
      <c r="D620" s="48" t="s">
        <v>72</v>
      </c>
      <c r="E620" s="43" t="s">
        <v>205</v>
      </c>
      <c r="F620">
        <v>6</v>
      </c>
      <c r="G620" t="s">
        <v>147</v>
      </c>
      <c r="H620" t="s">
        <v>148</v>
      </c>
      <c r="J620">
        <v>16</v>
      </c>
      <c r="K620">
        <v>1</v>
      </c>
      <c r="L620">
        <v>11.862</v>
      </c>
      <c r="M620" s="90">
        <f t="shared" si="15"/>
        <v>60.698027314112288</v>
      </c>
      <c r="S620" s="30"/>
    </row>
    <row r="621" spans="1:19" x14ac:dyDescent="0.35">
      <c r="A621" s="48" t="s">
        <v>94</v>
      </c>
      <c r="B621" s="48">
        <v>2020</v>
      </c>
      <c r="C621" s="80">
        <v>43855</v>
      </c>
      <c r="D621" s="48" t="s">
        <v>72</v>
      </c>
      <c r="E621" s="43" t="s">
        <v>205</v>
      </c>
      <c r="F621">
        <v>6</v>
      </c>
      <c r="G621" t="s">
        <v>149</v>
      </c>
      <c r="H621" t="s">
        <v>56</v>
      </c>
      <c r="J621">
        <v>17</v>
      </c>
      <c r="K621">
        <v>2</v>
      </c>
      <c r="L621">
        <v>11.939</v>
      </c>
      <c r="M621" s="90">
        <f t="shared" si="15"/>
        <v>60.306558338219283</v>
      </c>
      <c r="S621" s="30"/>
    </row>
    <row r="622" spans="1:19" x14ac:dyDescent="0.35">
      <c r="A622" s="48" t="s">
        <v>94</v>
      </c>
      <c r="B622" s="48">
        <v>2020</v>
      </c>
      <c r="C622" s="80">
        <v>43855</v>
      </c>
      <c r="D622" s="48" t="s">
        <v>72</v>
      </c>
      <c r="E622" s="43" t="s">
        <v>206</v>
      </c>
      <c r="F622">
        <v>1</v>
      </c>
      <c r="G622" t="s">
        <v>33</v>
      </c>
      <c r="H622" t="s">
        <v>27</v>
      </c>
      <c r="J622">
        <v>2</v>
      </c>
      <c r="K622">
        <v>1</v>
      </c>
      <c r="L622">
        <v>11.491</v>
      </c>
      <c r="M622" s="90">
        <f t="shared" si="15"/>
        <v>62.657732138195108</v>
      </c>
      <c r="S622" s="30"/>
    </row>
    <row r="623" spans="1:19" x14ac:dyDescent="0.35">
      <c r="A623" s="48" t="s">
        <v>94</v>
      </c>
      <c r="B623" s="48">
        <v>2020</v>
      </c>
      <c r="C623" s="80">
        <v>43855</v>
      </c>
      <c r="D623" s="48" t="s">
        <v>72</v>
      </c>
      <c r="E623" s="43" t="s">
        <v>206</v>
      </c>
      <c r="F623">
        <v>1</v>
      </c>
      <c r="G623" t="s">
        <v>147</v>
      </c>
      <c r="H623" t="s">
        <v>148</v>
      </c>
      <c r="J623">
        <v>16</v>
      </c>
      <c r="K623">
        <v>2</v>
      </c>
      <c r="L623">
        <v>11.655999999999999</v>
      </c>
      <c r="M623" s="90">
        <f t="shared" si="15"/>
        <v>61.770761839396023</v>
      </c>
      <c r="S623" s="30"/>
    </row>
    <row r="624" spans="1:19" x14ac:dyDescent="0.35">
      <c r="A624" s="48" t="s">
        <v>94</v>
      </c>
      <c r="B624" s="48">
        <v>2020</v>
      </c>
      <c r="C624" s="80">
        <v>43855</v>
      </c>
      <c r="D624" s="48" t="s">
        <v>72</v>
      </c>
      <c r="E624" s="43" t="s">
        <v>206</v>
      </c>
      <c r="F624">
        <v>2</v>
      </c>
      <c r="G624" t="s">
        <v>73</v>
      </c>
      <c r="H624" t="s">
        <v>19</v>
      </c>
      <c r="J624">
        <v>1</v>
      </c>
      <c r="K624">
        <v>1</v>
      </c>
      <c r="L624">
        <v>11.92</v>
      </c>
      <c r="M624" s="90">
        <f t="shared" ref="M624:M687" si="16">3.6*200/L624</f>
        <v>60.402684563758392</v>
      </c>
      <c r="S624" s="30"/>
    </row>
    <row r="625" spans="1:19" x14ac:dyDescent="0.35">
      <c r="A625" s="48" t="s">
        <v>94</v>
      </c>
      <c r="B625" s="48">
        <v>2020</v>
      </c>
      <c r="C625" s="80">
        <v>43855</v>
      </c>
      <c r="D625" s="48" t="s">
        <v>72</v>
      </c>
      <c r="E625" s="43" t="s">
        <v>206</v>
      </c>
      <c r="F625">
        <v>2</v>
      </c>
      <c r="G625" t="s">
        <v>60</v>
      </c>
      <c r="H625" t="s">
        <v>61</v>
      </c>
      <c r="J625">
        <v>15</v>
      </c>
      <c r="K625">
        <v>2</v>
      </c>
      <c r="L625">
        <v>12.036</v>
      </c>
      <c r="M625" s="90">
        <f t="shared" si="16"/>
        <v>59.820538384845463</v>
      </c>
      <c r="S625" s="30"/>
    </row>
    <row r="626" spans="1:19" x14ac:dyDescent="0.35">
      <c r="A626" s="48" t="s">
        <v>94</v>
      </c>
      <c r="B626" s="48">
        <v>2020</v>
      </c>
      <c r="C626" s="80">
        <v>43855</v>
      </c>
      <c r="D626" s="48" t="s">
        <v>72</v>
      </c>
      <c r="E626" s="43" t="s">
        <v>206</v>
      </c>
      <c r="F626">
        <v>3</v>
      </c>
      <c r="G626" t="s">
        <v>16</v>
      </c>
      <c r="H626" t="s">
        <v>17</v>
      </c>
      <c r="J626">
        <v>4</v>
      </c>
      <c r="K626">
        <v>1</v>
      </c>
      <c r="L626">
        <v>11.657999999999999</v>
      </c>
      <c r="M626" s="90">
        <f t="shared" si="16"/>
        <v>61.760164693772516</v>
      </c>
      <c r="S626" s="30"/>
    </row>
    <row r="627" spans="1:19" x14ac:dyDescent="0.35">
      <c r="A627" s="48" t="s">
        <v>94</v>
      </c>
      <c r="B627" s="48">
        <v>2020</v>
      </c>
      <c r="C627" s="80">
        <v>43855</v>
      </c>
      <c r="D627" s="48" t="s">
        <v>72</v>
      </c>
      <c r="E627" s="43" t="s">
        <v>206</v>
      </c>
      <c r="F627">
        <v>3</v>
      </c>
      <c r="G627" t="s">
        <v>142</v>
      </c>
      <c r="H627" t="s">
        <v>61</v>
      </c>
      <c r="J627">
        <v>14</v>
      </c>
      <c r="K627">
        <v>2</v>
      </c>
      <c r="L627">
        <v>11.747999999999999</v>
      </c>
      <c r="M627" s="90">
        <f t="shared" si="16"/>
        <v>61.287027579162412</v>
      </c>
      <c r="S627" s="30"/>
    </row>
    <row r="628" spans="1:19" x14ac:dyDescent="0.35">
      <c r="A628" s="48" t="s">
        <v>94</v>
      </c>
      <c r="B628" s="48">
        <v>2020</v>
      </c>
      <c r="C628" s="80">
        <v>43855</v>
      </c>
      <c r="D628" s="48" t="s">
        <v>72</v>
      </c>
      <c r="E628" s="43" t="s">
        <v>206</v>
      </c>
      <c r="F628">
        <v>4</v>
      </c>
      <c r="G628" t="s">
        <v>50</v>
      </c>
      <c r="H628" t="s">
        <v>51</v>
      </c>
      <c r="J628">
        <v>8</v>
      </c>
      <c r="K628">
        <v>1</v>
      </c>
      <c r="L628">
        <v>11.53</v>
      </c>
      <c r="M628" s="90">
        <f t="shared" si="16"/>
        <v>62.44579358196011</v>
      </c>
      <c r="S628" s="30"/>
    </row>
    <row r="629" spans="1:19" x14ac:dyDescent="0.35">
      <c r="A629" s="48" t="s">
        <v>94</v>
      </c>
      <c r="B629" s="48">
        <v>2020</v>
      </c>
      <c r="C629" s="80">
        <v>43855</v>
      </c>
      <c r="D629" s="48" t="s">
        <v>72</v>
      </c>
      <c r="E629" s="71" t="s">
        <v>206</v>
      </c>
      <c r="F629">
        <v>4</v>
      </c>
      <c r="G629" t="s">
        <v>52</v>
      </c>
      <c r="H629" t="s">
        <v>53</v>
      </c>
      <c r="J629">
        <v>9</v>
      </c>
      <c r="K629">
        <v>2</v>
      </c>
      <c r="L629">
        <v>11.533999999999999</v>
      </c>
      <c r="M629" s="90">
        <f t="shared" si="16"/>
        <v>62.424137333102138</v>
      </c>
      <c r="S629" s="30"/>
    </row>
    <row r="630" spans="1:19" x14ac:dyDescent="0.35">
      <c r="A630" s="48" t="s">
        <v>94</v>
      </c>
      <c r="B630" s="48">
        <v>2020</v>
      </c>
      <c r="C630" s="80">
        <v>43855</v>
      </c>
      <c r="D630" s="48" t="s">
        <v>72</v>
      </c>
      <c r="E630" s="71" t="s">
        <v>206</v>
      </c>
      <c r="F630">
        <v>5</v>
      </c>
      <c r="G630" t="s">
        <v>83</v>
      </c>
      <c r="H630" t="s">
        <v>67</v>
      </c>
      <c r="J630">
        <v>3</v>
      </c>
      <c r="K630">
        <v>1</v>
      </c>
      <c r="L630">
        <v>11.456</v>
      </c>
      <c r="M630" s="90">
        <f t="shared" si="16"/>
        <v>62.849162011173185</v>
      </c>
      <c r="S630" s="30"/>
    </row>
    <row r="631" spans="1:19" x14ac:dyDescent="0.35">
      <c r="A631" s="48" t="s">
        <v>94</v>
      </c>
      <c r="B631" s="48">
        <v>2020</v>
      </c>
      <c r="C631" s="80">
        <v>43855</v>
      </c>
      <c r="D631" s="48" t="s">
        <v>72</v>
      </c>
      <c r="E631" s="43" t="s">
        <v>206</v>
      </c>
      <c r="F631">
        <v>5</v>
      </c>
      <c r="G631" t="s">
        <v>124</v>
      </c>
      <c r="H631" t="s">
        <v>123</v>
      </c>
      <c r="J631">
        <v>13</v>
      </c>
      <c r="K631">
        <v>2</v>
      </c>
      <c r="L631">
        <v>11.469999999999999</v>
      </c>
      <c r="M631" s="90">
        <f t="shared" si="16"/>
        <v>62.772449869224069</v>
      </c>
      <c r="S631" s="30"/>
    </row>
    <row r="632" spans="1:19" x14ac:dyDescent="0.35">
      <c r="A632" s="48" t="s">
        <v>94</v>
      </c>
      <c r="B632" s="48">
        <v>2020</v>
      </c>
      <c r="C632" s="80">
        <v>43855</v>
      </c>
      <c r="D632" s="48" t="s">
        <v>72</v>
      </c>
      <c r="E632" s="71" t="s">
        <v>206</v>
      </c>
      <c r="F632">
        <v>6</v>
      </c>
      <c r="G632" t="s">
        <v>141</v>
      </c>
      <c r="H632" t="s">
        <v>44</v>
      </c>
      <c r="J632">
        <v>5</v>
      </c>
      <c r="K632">
        <v>1</v>
      </c>
      <c r="L632">
        <v>11.465999999999999</v>
      </c>
      <c r="M632" s="90">
        <f t="shared" si="16"/>
        <v>62.794348508634229</v>
      </c>
      <c r="S632" s="30"/>
    </row>
    <row r="633" spans="1:19" x14ac:dyDescent="0.35">
      <c r="A633" s="48" t="s">
        <v>94</v>
      </c>
      <c r="B633" s="48">
        <v>2020</v>
      </c>
      <c r="C633" s="80">
        <v>43855</v>
      </c>
      <c r="D633" s="48" t="s">
        <v>72</v>
      </c>
      <c r="E633" s="71" t="s">
        <v>206</v>
      </c>
      <c r="F633">
        <v>6</v>
      </c>
      <c r="G633" t="s">
        <v>54</v>
      </c>
      <c r="H633" t="s">
        <v>44</v>
      </c>
      <c r="J633">
        <v>12</v>
      </c>
      <c r="K633">
        <v>2</v>
      </c>
      <c r="L633">
        <v>11.472999999999999</v>
      </c>
      <c r="M633" s="90">
        <f t="shared" si="16"/>
        <v>62.756035910398332</v>
      </c>
      <c r="S633" s="30"/>
    </row>
    <row r="634" spans="1:19" x14ac:dyDescent="0.35">
      <c r="A634" s="48" t="s">
        <v>94</v>
      </c>
      <c r="B634" s="48">
        <v>2020</v>
      </c>
      <c r="C634" s="80">
        <v>43855</v>
      </c>
      <c r="D634" s="48" t="s">
        <v>72</v>
      </c>
      <c r="E634" s="43" t="s">
        <v>206</v>
      </c>
      <c r="F634">
        <v>7</v>
      </c>
      <c r="G634" t="s">
        <v>122</v>
      </c>
      <c r="H634" t="s">
        <v>123</v>
      </c>
      <c r="J634">
        <v>7</v>
      </c>
      <c r="K634">
        <v>1</v>
      </c>
      <c r="L634">
        <v>11.49</v>
      </c>
      <c r="M634" s="90">
        <f t="shared" si="16"/>
        <v>62.663185378590079</v>
      </c>
      <c r="S634" s="30"/>
    </row>
    <row r="635" spans="1:19" x14ac:dyDescent="0.35">
      <c r="A635" s="48" t="s">
        <v>94</v>
      </c>
      <c r="B635" s="48">
        <v>2020</v>
      </c>
      <c r="C635" s="80">
        <v>43855</v>
      </c>
      <c r="D635" s="48" t="s">
        <v>72</v>
      </c>
      <c r="E635" s="71" t="s">
        <v>206</v>
      </c>
      <c r="F635">
        <v>7</v>
      </c>
      <c r="G635" t="s">
        <v>41</v>
      </c>
      <c r="H635" t="s">
        <v>146</v>
      </c>
      <c r="J635">
        <v>10</v>
      </c>
      <c r="K635">
        <v>2</v>
      </c>
      <c r="L635">
        <v>11.670999999999999</v>
      </c>
      <c r="M635" s="90">
        <f t="shared" si="16"/>
        <v>61.691371776197414</v>
      </c>
      <c r="S635" s="30"/>
    </row>
    <row r="636" spans="1:19" x14ac:dyDescent="0.35">
      <c r="A636" s="48" t="s">
        <v>94</v>
      </c>
      <c r="B636" s="48">
        <v>2020</v>
      </c>
      <c r="C636" s="80">
        <v>43855</v>
      </c>
      <c r="D636" s="48" t="s">
        <v>72</v>
      </c>
      <c r="E636" s="71" t="s">
        <v>206</v>
      </c>
      <c r="F636">
        <v>8</v>
      </c>
      <c r="G636" t="s">
        <v>99</v>
      </c>
      <c r="H636" t="s">
        <v>67</v>
      </c>
      <c r="J636">
        <v>6</v>
      </c>
      <c r="K636">
        <v>1</v>
      </c>
      <c r="L636">
        <v>11.430999999999999</v>
      </c>
      <c r="M636" s="90">
        <f t="shared" si="16"/>
        <v>62.986615344239354</v>
      </c>
      <c r="S636" s="30"/>
    </row>
    <row r="637" spans="1:19" x14ac:dyDescent="0.35">
      <c r="A637" s="48" t="s">
        <v>94</v>
      </c>
      <c r="B637" s="48">
        <v>2020</v>
      </c>
      <c r="C637" s="80">
        <v>43855</v>
      </c>
      <c r="D637" s="48" t="s">
        <v>72</v>
      </c>
      <c r="E637" s="43" t="s">
        <v>206</v>
      </c>
      <c r="F637">
        <v>8</v>
      </c>
      <c r="G637" t="s">
        <v>20</v>
      </c>
      <c r="H637" t="s">
        <v>21</v>
      </c>
      <c r="J637">
        <v>11</v>
      </c>
      <c r="K637">
        <v>2</v>
      </c>
      <c r="L637">
        <v>11.468</v>
      </c>
      <c r="M637" s="90">
        <f t="shared" si="16"/>
        <v>62.783397279386115</v>
      </c>
      <c r="S637" s="30"/>
    </row>
    <row r="638" spans="1:19" x14ac:dyDescent="0.35">
      <c r="A638" s="48" t="s">
        <v>94</v>
      </c>
      <c r="B638" s="48">
        <v>2020</v>
      </c>
      <c r="C638" s="80">
        <v>43855</v>
      </c>
      <c r="D638" s="48" t="s">
        <v>72</v>
      </c>
      <c r="E638" s="71" t="s">
        <v>207</v>
      </c>
      <c r="F638">
        <v>1</v>
      </c>
      <c r="G638" t="s">
        <v>33</v>
      </c>
      <c r="H638" t="s">
        <v>27</v>
      </c>
      <c r="J638">
        <v>2</v>
      </c>
      <c r="K638">
        <v>2</v>
      </c>
      <c r="L638">
        <v>11.384</v>
      </c>
      <c r="M638" s="90">
        <f t="shared" si="16"/>
        <v>63.246661981728742</v>
      </c>
      <c r="N638">
        <v>1</v>
      </c>
      <c r="O638">
        <v>11.422000000000001</v>
      </c>
      <c r="Q638">
        <v>1</v>
      </c>
      <c r="R638">
        <v>11.327999999999999</v>
      </c>
      <c r="S638" s="30">
        <f>3.6*200/R638</f>
        <v>63.559322033898312</v>
      </c>
    </row>
    <row r="639" spans="1:19" x14ac:dyDescent="0.35">
      <c r="A639" s="48" t="s">
        <v>94</v>
      </c>
      <c r="B639" s="48">
        <v>2020</v>
      </c>
      <c r="C639" s="80">
        <v>43855</v>
      </c>
      <c r="D639" s="48" t="s">
        <v>72</v>
      </c>
      <c r="E639" s="71" t="s">
        <v>207</v>
      </c>
      <c r="F639">
        <v>1</v>
      </c>
      <c r="G639" t="s">
        <v>99</v>
      </c>
      <c r="H639" t="s">
        <v>67</v>
      </c>
      <c r="J639">
        <v>6</v>
      </c>
      <c r="K639">
        <v>1</v>
      </c>
      <c r="L639">
        <v>11.379</v>
      </c>
      <c r="M639" s="90">
        <f t="shared" si="16"/>
        <v>63.274452939625625</v>
      </c>
      <c r="N639">
        <v>2</v>
      </c>
      <c r="O639">
        <v>11.969000000000001</v>
      </c>
      <c r="Q639">
        <v>2</v>
      </c>
      <c r="R639">
        <v>12.282999999999999</v>
      </c>
      <c r="S639" s="30">
        <f>3.6*200/R639</f>
        <v>58.617601563136041</v>
      </c>
    </row>
    <row r="640" spans="1:19" x14ac:dyDescent="0.35">
      <c r="A640" s="48" t="s">
        <v>94</v>
      </c>
      <c r="B640" s="48">
        <v>2020</v>
      </c>
      <c r="C640" s="80">
        <v>43855</v>
      </c>
      <c r="D640" s="48" t="s">
        <v>72</v>
      </c>
      <c r="E640" s="43" t="s">
        <v>207</v>
      </c>
      <c r="F640">
        <v>2</v>
      </c>
      <c r="G640" t="s">
        <v>73</v>
      </c>
      <c r="H640" t="s">
        <v>19</v>
      </c>
      <c r="J640">
        <v>1</v>
      </c>
      <c r="K640">
        <v>1</v>
      </c>
      <c r="L640">
        <v>11.347</v>
      </c>
      <c r="M640" s="90">
        <f t="shared" si="16"/>
        <v>63.452895038336123</v>
      </c>
      <c r="N640">
        <v>1</v>
      </c>
      <c r="O640">
        <v>11.512</v>
      </c>
      <c r="S640" s="30"/>
    </row>
    <row r="641" spans="1:19" x14ac:dyDescent="0.35">
      <c r="A641" s="48" t="s">
        <v>94</v>
      </c>
      <c r="B641" s="48">
        <v>2020</v>
      </c>
      <c r="C641" s="80">
        <v>43855</v>
      </c>
      <c r="D641" s="48" t="s">
        <v>72</v>
      </c>
      <c r="E641" s="71" t="s">
        <v>207</v>
      </c>
      <c r="F641">
        <v>2</v>
      </c>
      <c r="G641" t="s">
        <v>122</v>
      </c>
      <c r="H641" t="s">
        <v>123</v>
      </c>
      <c r="J641">
        <v>7</v>
      </c>
      <c r="K641">
        <v>2</v>
      </c>
      <c r="L641">
        <v>11.545</v>
      </c>
      <c r="M641" s="90">
        <f t="shared" si="16"/>
        <v>62.364660025985273</v>
      </c>
      <c r="N641">
        <v>2</v>
      </c>
      <c r="O641">
        <v>11.719000000000001</v>
      </c>
      <c r="S641" s="30"/>
    </row>
    <row r="642" spans="1:19" x14ac:dyDescent="0.35">
      <c r="A642" s="48" t="s">
        <v>94</v>
      </c>
      <c r="B642" s="48">
        <v>2020</v>
      </c>
      <c r="C642" s="80">
        <v>43855</v>
      </c>
      <c r="D642" s="48" t="s">
        <v>72</v>
      </c>
      <c r="E642" s="71" t="s">
        <v>207</v>
      </c>
      <c r="F642">
        <v>3</v>
      </c>
      <c r="G642" t="s">
        <v>16</v>
      </c>
      <c r="H642" t="s">
        <v>17</v>
      </c>
      <c r="J642">
        <v>4</v>
      </c>
      <c r="K642">
        <v>1</v>
      </c>
      <c r="L642">
        <v>11.42</v>
      </c>
      <c r="M642" s="90">
        <f t="shared" si="16"/>
        <v>63.047285464098074</v>
      </c>
      <c r="N642">
        <v>1</v>
      </c>
      <c r="O642">
        <v>11.401</v>
      </c>
      <c r="S642" s="30"/>
    </row>
    <row r="643" spans="1:19" x14ac:dyDescent="0.35">
      <c r="A643" s="48" t="s">
        <v>94</v>
      </c>
      <c r="B643" s="48">
        <v>2020</v>
      </c>
      <c r="C643" s="80">
        <v>43855</v>
      </c>
      <c r="D643" s="48" t="s">
        <v>72</v>
      </c>
      <c r="E643" s="43" t="s">
        <v>207</v>
      </c>
      <c r="F643">
        <v>3</v>
      </c>
      <c r="G643" t="s">
        <v>141</v>
      </c>
      <c r="H643" t="s">
        <v>44</v>
      </c>
      <c r="J643">
        <v>5</v>
      </c>
      <c r="K643">
        <v>2</v>
      </c>
      <c r="L643">
        <v>11.565</v>
      </c>
      <c r="M643" s="90">
        <f t="shared" si="16"/>
        <v>62.256809338521407</v>
      </c>
      <c r="N643">
        <v>2</v>
      </c>
      <c r="O643">
        <v>11.442</v>
      </c>
      <c r="S643" s="30"/>
    </row>
    <row r="644" spans="1:19" x14ac:dyDescent="0.35">
      <c r="A644" s="48" t="s">
        <v>94</v>
      </c>
      <c r="B644" s="48">
        <v>2020</v>
      </c>
      <c r="C644" s="80">
        <v>43855</v>
      </c>
      <c r="D644" s="48" t="s">
        <v>72</v>
      </c>
      <c r="E644" s="71" t="s">
        <v>207</v>
      </c>
      <c r="F644">
        <v>4</v>
      </c>
      <c r="G644" t="s">
        <v>83</v>
      </c>
      <c r="H644" t="s">
        <v>67</v>
      </c>
      <c r="J644">
        <v>3</v>
      </c>
      <c r="K644">
        <v>2</v>
      </c>
      <c r="L644">
        <v>11.449</v>
      </c>
      <c r="M644" s="90">
        <f t="shared" si="16"/>
        <v>62.88758843567124</v>
      </c>
      <c r="N644">
        <v>1</v>
      </c>
      <c r="O644">
        <v>11.64</v>
      </c>
      <c r="P644" s="3"/>
      <c r="Q644">
        <v>1</v>
      </c>
      <c r="R644">
        <v>12.095000000000001</v>
      </c>
      <c r="S644" s="30">
        <f>3.6*200/R644</f>
        <v>59.528730880529139</v>
      </c>
    </row>
    <row r="645" spans="1:19" x14ac:dyDescent="0.35">
      <c r="A645" s="48" t="s">
        <v>94</v>
      </c>
      <c r="B645" s="48">
        <v>2020</v>
      </c>
      <c r="C645" s="80">
        <v>43855</v>
      </c>
      <c r="D645" s="48" t="s">
        <v>72</v>
      </c>
      <c r="E645" s="71" t="s">
        <v>207</v>
      </c>
      <c r="F645">
        <v>4</v>
      </c>
      <c r="G645" t="s">
        <v>50</v>
      </c>
      <c r="H645" t="s">
        <v>51</v>
      </c>
      <c r="J645">
        <v>8</v>
      </c>
      <c r="K645">
        <v>1</v>
      </c>
      <c r="L645">
        <v>11.443</v>
      </c>
      <c r="M645" s="90">
        <f t="shared" si="16"/>
        <v>62.920562789478289</v>
      </c>
      <c r="N645">
        <v>2</v>
      </c>
      <c r="O645">
        <v>11.645000000000001</v>
      </c>
      <c r="P645" s="3"/>
      <c r="Q645">
        <v>2</v>
      </c>
      <c r="R645">
        <v>12.174000000000001</v>
      </c>
      <c r="S645" s="30">
        <f>3.6*200/R645</f>
        <v>59.142434696895016</v>
      </c>
    </row>
    <row r="646" spans="1:19" x14ac:dyDescent="0.35">
      <c r="A646" s="48" t="s">
        <v>94</v>
      </c>
      <c r="B646" s="48">
        <v>2020</v>
      </c>
      <c r="C646" s="80">
        <v>43855</v>
      </c>
      <c r="D646" s="48" t="s">
        <v>72</v>
      </c>
      <c r="E646" s="71" t="s">
        <v>208</v>
      </c>
      <c r="F646">
        <v>1</v>
      </c>
      <c r="G646" t="s">
        <v>33</v>
      </c>
      <c r="H646" t="s">
        <v>27</v>
      </c>
      <c r="J646">
        <v>2</v>
      </c>
      <c r="K646">
        <v>1</v>
      </c>
      <c r="L646">
        <v>11.670999999999999</v>
      </c>
      <c r="M646" s="90">
        <f t="shared" si="16"/>
        <v>61.691371776197414</v>
      </c>
      <c r="N646">
        <v>1</v>
      </c>
      <c r="O646">
        <v>11.648</v>
      </c>
      <c r="P646" s="3"/>
      <c r="S646" s="30"/>
    </row>
    <row r="647" spans="1:19" x14ac:dyDescent="0.35">
      <c r="A647" s="48" t="s">
        <v>94</v>
      </c>
      <c r="B647" s="48">
        <v>2020</v>
      </c>
      <c r="C647" s="80">
        <v>43855</v>
      </c>
      <c r="D647" s="48" t="s">
        <v>72</v>
      </c>
      <c r="E647" s="71" t="s">
        <v>208</v>
      </c>
      <c r="F647">
        <v>1</v>
      </c>
      <c r="G647" t="s">
        <v>83</v>
      </c>
      <c r="H647" t="s">
        <v>67</v>
      </c>
      <c r="J647">
        <v>3</v>
      </c>
      <c r="K647">
        <v>2</v>
      </c>
      <c r="L647">
        <v>12.036999999999999</v>
      </c>
      <c r="M647" s="90">
        <f t="shared" si="16"/>
        <v>59.815568663288197</v>
      </c>
      <c r="N647">
        <v>2</v>
      </c>
      <c r="O647">
        <v>11.875</v>
      </c>
      <c r="P647" s="3"/>
      <c r="S647" s="30"/>
    </row>
    <row r="648" spans="1:19" x14ac:dyDescent="0.35">
      <c r="A648" s="48" t="s">
        <v>94</v>
      </c>
      <c r="B648" s="48">
        <v>2020</v>
      </c>
      <c r="C648" s="80">
        <v>43855</v>
      </c>
      <c r="D648" s="48" t="s">
        <v>72</v>
      </c>
      <c r="E648" s="71" t="s">
        <v>208</v>
      </c>
      <c r="F648">
        <v>2</v>
      </c>
      <c r="G648" t="s">
        <v>73</v>
      </c>
      <c r="H648" t="s">
        <v>19</v>
      </c>
      <c r="J648">
        <v>1</v>
      </c>
      <c r="K648">
        <v>1</v>
      </c>
      <c r="L648">
        <v>11.395</v>
      </c>
      <c r="M648" s="90">
        <f t="shared" si="16"/>
        <v>63.18560772268539</v>
      </c>
      <c r="N648">
        <v>1</v>
      </c>
      <c r="O648">
        <v>11.471</v>
      </c>
      <c r="P648" s="3"/>
      <c r="S648" s="30"/>
    </row>
    <row r="649" spans="1:19" x14ac:dyDescent="0.35">
      <c r="A649" s="48" t="s">
        <v>94</v>
      </c>
      <c r="B649" s="48">
        <v>2020</v>
      </c>
      <c r="C649" s="80">
        <v>43855</v>
      </c>
      <c r="D649" s="48" t="s">
        <v>72</v>
      </c>
      <c r="E649" s="71" t="s">
        <v>208</v>
      </c>
      <c r="F649">
        <v>2</v>
      </c>
      <c r="G649" t="s">
        <v>16</v>
      </c>
      <c r="H649" t="s">
        <v>17</v>
      </c>
      <c r="J649">
        <v>4</v>
      </c>
      <c r="K649">
        <v>2</v>
      </c>
      <c r="L649">
        <v>11.417999999999999</v>
      </c>
      <c r="M649" s="90">
        <f t="shared" si="16"/>
        <v>63.058328954282715</v>
      </c>
      <c r="N649">
        <v>2</v>
      </c>
      <c r="O649">
        <v>11.512</v>
      </c>
      <c r="P649" s="3"/>
      <c r="S649" s="30"/>
    </row>
    <row r="650" spans="1:19" x14ac:dyDescent="0.35">
      <c r="A650" s="48" t="s">
        <v>94</v>
      </c>
      <c r="B650" s="48">
        <v>2020</v>
      </c>
      <c r="C650" s="80">
        <v>43855</v>
      </c>
      <c r="D650" s="48" t="s">
        <v>72</v>
      </c>
      <c r="E650" s="71" t="s">
        <v>209</v>
      </c>
      <c r="F650" t="s">
        <v>210</v>
      </c>
      <c r="G650" t="s">
        <v>73</v>
      </c>
      <c r="H650" t="s">
        <v>19</v>
      </c>
      <c r="J650">
        <v>1</v>
      </c>
      <c r="K650">
        <v>1</v>
      </c>
      <c r="L650">
        <v>11.326000000000001</v>
      </c>
      <c r="M650" s="90">
        <f t="shared" si="16"/>
        <v>63.570545647183472</v>
      </c>
      <c r="N650">
        <v>1</v>
      </c>
      <c r="O650">
        <v>11.467000000000001</v>
      </c>
      <c r="P650" s="3"/>
      <c r="S650" s="30"/>
    </row>
    <row r="651" spans="1:19" x14ac:dyDescent="0.35">
      <c r="A651" s="48" t="s">
        <v>94</v>
      </c>
      <c r="B651" s="48">
        <v>2020</v>
      </c>
      <c r="C651" s="80">
        <v>43855</v>
      </c>
      <c r="D651" s="48" t="s">
        <v>72</v>
      </c>
      <c r="E651" s="71" t="s">
        <v>209</v>
      </c>
      <c r="F651" t="s">
        <v>210</v>
      </c>
      <c r="G651" t="s">
        <v>33</v>
      </c>
      <c r="H651" t="s">
        <v>27</v>
      </c>
      <c r="J651">
        <v>2</v>
      </c>
      <c r="K651">
        <v>2</v>
      </c>
      <c r="L651">
        <v>11.415000000000001</v>
      </c>
      <c r="M651" s="90">
        <f t="shared" si="16"/>
        <v>63.074901445466487</v>
      </c>
      <c r="N651">
        <v>2</v>
      </c>
      <c r="O651">
        <v>11.614000000000001</v>
      </c>
      <c r="P651" s="3"/>
      <c r="S651" s="30"/>
    </row>
    <row r="652" spans="1:19" x14ac:dyDescent="0.35">
      <c r="A652" s="48" t="s">
        <v>94</v>
      </c>
      <c r="B652" s="48">
        <v>2020</v>
      </c>
      <c r="C652" s="80">
        <v>43855</v>
      </c>
      <c r="D652" s="48" t="s">
        <v>72</v>
      </c>
      <c r="E652" s="71" t="s">
        <v>209</v>
      </c>
      <c r="F652" t="s">
        <v>211</v>
      </c>
      <c r="G652" t="s">
        <v>83</v>
      </c>
      <c r="H652" t="s">
        <v>67</v>
      </c>
      <c r="J652">
        <v>3</v>
      </c>
      <c r="K652">
        <v>1</v>
      </c>
      <c r="L652">
        <v>11.848000000000001</v>
      </c>
      <c r="M652" s="90">
        <f t="shared" si="16"/>
        <v>60.769750168804855</v>
      </c>
      <c r="N652">
        <v>2</v>
      </c>
      <c r="O652">
        <v>11.837000000000002</v>
      </c>
      <c r="P652" s="3"/>
      <c r="Q652">
        <v>1</v>
      </c>
      <c r="R652">
        <v>11.529</v>
      </c>
      <c r="S652" s="30">
        <f>3.6*200/R652</f>
        <v>62.451209992193597</v>
      </c>
    </row>
    <row r="653" spans="1:19" x14ac:dyDescent="0.35">
      <c r="A653" s="48" t="s">
        <v>94</v>
      </c>
      <c r="B653" s="48">
        <v>2020</v>
      </c>
      <c r="C653" s="80">
        <v>43855</v>
      </c>
      <c r="D653" s="48" t="s">
        <v>72</v>
      </c>
      <c r="E653" s="71" t="s">
        <v>209</v>
      </c>
      <c r="F653" t="s">
        <v>211</v>
      </c>
      <c r="G653" t="s">
        <v>16</v>
      </c>
      <c r="H653" t="s">
        <v>17</v>
      </c>
      <c r="J653">
        <v>4</v>
      </c>
      <c r="K653">
        <v>2</v>
      </c>
      <c r="L653">
        <v>11.851000000000001</v>
      </c>
      <c r="M653" s="90">
        <f t="shared" si="16"/>
        <v>60.754366720108003</v>
      </c>
      <c r="N653">
        <v>1</v>
      </c>
      <c r="O653">
        <v>11.691000000000001</v>
      </c>
      <c r="P653" s="3"/>
      <c r="Q653">
        <v>2</v>
      </c>
      <c r="R653">
        <v>11.544</v>
      </c>
      <c r="S653" s="30">
        <f>3.6*200/R653</f>
        <v>62.370062370062371</v>
      </c>
    </row>
    <row r="654" spans="1:19" x14ac:dyDescent="0.35">
      <c r="A654" s="48" t="s">
        <v>134</v>
      </c>
      <c r="B654" s="48">
        <v>2020</v>
      </c>
      <c r="C654" s="9">
        <v>43888</v>
      </c>
      <c r="D654" s="48" t="s">
        <v>13</v>
      </c>
      <c r="E654" s="71" t="s">
        <v>205</v>
      </c>
      <c r="F654">
        <v>1</v>
      </c>
      <c r="G654" t="s">
        <v>135</v>
      </c>
      <c r="H654" t="s">
        <v>36</v>
      </c>
      <c r="J654">
        <v>10</v>
      </c>
      <c r="K654">
        <v>1</v>
      </c>
      <c r="L654">
        <v>11.502000000000001</v>
      </c>
      <c r="M654" s="90">
        <f t="shared" si="16"/>
        <v>62.59780907668231</v>
      </c>
      <c r="P654" s="3"/>
      <c r="S654" s="30"/>
    </row>
    <row r="655" spans="1:19" x14ac:dyDescent="0.35">
      <c r="A655" s="48" t="s">
        <v>134</v>
      </c>
      <c r="B655" s="48">
        <v>2020</v>
      </c>
      <c r="C655" s="9">
        <v>43888</v>
      </c>
      <c r="D655" s="48" t="s">
        <v>13</v>
      </c>
      <c r="E655" s="71" t="s">
        <v>205</v>
      </c>
      <c r="F655">
        <v>1</v>
      </c>
      <c r="G655" t="s">
        <v>124</v>
      </c>
      <c r="H655" t="s">
        <v>123</v>
      </c>
      <c r="J655">
        <v>28</v>
      </c>
      <c r="K655">
        <v>2</v>
      </c>
      <c r="L655">
        <v>11.638</v>
      </c>
      <c r="M655" s="90">
        <f t="shared" si="16"/>
        <v>61.86630005155525</v>
      </c>
      <c r="P655" s="3"/>
      <c r="S655" s="30"/>
    </row>
    <row r="656" spans="1:19" x14ac:dyDescent="0.35">
      <c r="A656" s="48" t="s">
        <v>134</v>
      </c>
      <c r="B656" s="48">
        <v>2020</v>
      </c>
      <c r="C656" s="9">
        <v>43888</v>
      </c>
      <c r="D656" s="48" t="s">
        <v>13</v>
      </c>
      <c r="E656" s="71" t="s">
        <v>205</v>
      </c>
      <c r="F656">
        <v>2</v>
      </c>
      <c r="G656" t="s">
        <v>26</v>
      </c>
      <c r="H656" t="s">
        <v>27</v>
      </c>
      <c r="J656">
        <v>11</v>
      </c>
      <c r="K656">
        <v>1</v>
      </c>
      <c r="L656">
        <v>11.084</v>
      </c>
      <c r="M656" s="90">
        <f t="shared" si="16"/>
        <v>64.958498736918088</v>
      </c>
      <c r="P656" s="3"/>
      <c r="S656" s="30"/>
    </row>
    <row r="657" spans="1:19" x14ac:dyDescent="0.35">
      <c r="A657" s="48" t="s">
        <v>134</v>
      </c>
      <c r="B657" s="48">
        <v>2020</v>
      </c>
      <c r="C657" s="9">
        <v>43888</v>
      </c>
      <c r="D657" s="48" t="s">
        <v>13</v>
      </c>
      <c r="E657" s="71" t="s">
        <v>205</v>
      </c>
      <c r="F657">
        <v>2</v>
      </c>
      <c r="G657" t="s">
        <v>41</v>
      </c>
      <c r="H657" t="s">
        <v>27</v>
      </c>
      <c r="J657">
        <v>27</v>
      </c>
      <c r="K657">
        <v>2</v>
      </c>
      <c r="L657">
        <v>11.368</v>
      </c>
      <c r="M657" s="90">
        <f t="shared" si="16"/>
        <v>63.335679099225892</v>
      </c>
      <c r="P657" s="3"/>
      <c r="S657" s="30"/>
    </row>
    <row r="658" spans="1:19" x14ac:dyDescent="0.35">
      <c r="A658" s="48" t="s">
        <v>134</v>
      </c>
      <c r="B658" s="48">
        <v>2020</v>
      </c>
      <c r="C658" s="9">
        <v>43888</v>
      </c>
      <c r="D658" s="48" t="s">
        <v>13</v>
      </c>
      <c r="E658" s="71" t="s">
        <v>205</v>
      </c>
      <c r="F658">
        <v>3</v>
      </c>
      <c r="G658" t="s">
        <v>33</v>
      </c>
      <c r="H658" t="s">
        <v>27</v>
      </c>
      <c r="J658">
        <v>4</v>
      </c>
      <c r="K658">
        <v>1</v>
      </c>
      <c r="L658">
        <v>11.106</v>
      </c>
      <c r="M658" s="90">
        <f t="shared" si="16"/>
        <v>64.829821717990271</v>
      </c>
      <c r="P658" s="3"/>
      <c r="S658" s="30"/>
    </row>
    <row r="659" spans="1:19" x14ac:dyDescent="0.35">
      <c r="A659" s="48" t="s">
        <v>134</v>
      </c>
      <c r="B659" s="48">
        <v>2020</v>
      </c>
      <c r="C659" s="9">
        <v>43888</v>
      </c>
      <c r="D659" s="48" t="s">
        <v>13</v>
      </c>
      <c r="E659" s="71" t="s">
        <v>205</v>
      </c>
      <c r="F659">
        <v>3</v>
      </c>
      <c r="G659" t="s">
        <v>39</v>
      </c>
      <c r="H659" t="s">
        <v>40</v>
      </c>
      <c r="J659">
        <v>26</v>
      </c>
      <c r="K659">
        <v>2</v>
      </c>
      <c r="L659">
        <v>11.204000000000001</v>
      </c>
      <c r="M659" s="90">
        <f t="shared" si="16"/>
        <v>64.262763298821852</v>
      </c>
      <c r="P659" s="3"/>
      <c r="S659" s="30"/>
    </row>
    <row r="660" spans="1:19" x14ac:dyDescent="0.35">
      <c r="A660" s="48" t="s">
        <v>134</v>
      </c>
      <c r="B660" s="48">
        <v>2020</v>
      </c>
      <c r="C660" s="9">
        <v>43888</v>
      </c>
      <c r="D660" s="3" t="s">
        <v>13</v>
      </c>
      <c r="E660" s="43" t="s">
        <v>205</v>
      </c>
      <c r="F660">
        <v>4</v>
      </c>
      <c r="G660" t="s">
        <v>73</v>
      </c>
      <c r="H660" t="s">
        <v>19</v>
      </c>
      <c r="J660">
        <v>6</v>
      </c>
      <c r="K660">
        <v>1</v>
      </c>
      <c r="L660">
        <v>11.337</v>
      </c>
      <c r="M660" s="90">
        <f t="shared" si="16"/>
        <v>63.508864779042078</v>
      </c>
      <c r="S660" s="30"/>
    </row>
    <row r="661" spans="1:19" x14ac:dyDescent="0.35">
      <c r="A661" s="48" t="s">
        <v>134</v>
      </c>
      <c r="B661" s="48">
        <v>2020</v>
      </c>
      <c r="C661" s="9">
        <v>43888</v>
      </c>
      <c r="D661" s="3" t="s">
        <v>13</v>
      </c>
      <c r="E661" s="43" t="s">
        <v>205</v>
      </c>
      <c r="F661">
        <v>4</v>
      </c>
      <c r="G661" t="s">
        <v>83</v>
      </c>
      <c r="H661" t="s">
        <v>67</v>
      </c>
      <c r="J661">
        <v>25</v>
      </c>
      <c r="K661">
        <v>2</v>
      </c>
      <c r="L661">
        <v>11.58</v>
      </c>
      <c r="M661" s="90">
        <f t="shared" si="16"/>
        <v>62.176165803108809</v>
      </c>
      <c r="S661" s="30"/>
    </row>
    <row r="662" spans="1:19" x14ac:dyDescent="0.35">
      <c r="A662" s="48" t="s">
        <v>134</v>
      </c>
      <c r="B662" s="48">
        <v>2020</v>
      </c>
      <c r="C662" s="9">
        <v>43888</v>
      </c>
      <c r="D662" s="3" t="s">
        <v>13</v>
      </c>
      <c r="E662" s="43" t="s">
        <v>205</v>
      </c>
      <c r="F662">
        <v>5</v>
      </c>
      <c r="G662" t="s">
        <v>16</v>
      </c>
      <c r="H662" t="s">
        <v>17</v>
      </c>
      <c r="J662">
        <v>12</v>
      </c>
      <c r="K662">
        <v>1</v>
      </c>
      <c r="L662">
        <v>11.303000000000001</v>
      </c>
      <c r="M662" s="90">
        <f t="shared" si="16"/>
        <v>63.699902680704234</v>
      </c>
      <c r="S662" s="30"/>
    </row>
    <row r="663" spans="1:19" x14ac:dyDescent="0.35">
      <c r="A663" s="48" t="s">
        <v>134</v>
      </c>
      <c r="B663" s="48">
        <v>2020</v>
      </c>
      <c r="C663" s="9">
        <v>43888</v>
      </c>
      <c r="D663" s="3" t="s">
        <v>13</v>
      </c>
      <c r="E663" s="43" t="s">
        <v>205</v>
      </c>
      <c r="F663">
        <v>5</v>
      </c>
      <c r="G663" t="s">
        <v>20</v>
      </c>
      <c r="H663" t="s">
        <v>21</v>
      </c>
      <c r="J663">
        <v>24</v>
      </c>
      <c r="K663">
        <v>2</v>
      </c>
      <c r="L663">
        <v>11.404000000000002</v>
      </c>
      <c r="M663" s="90">
        <f t="shared" si="16"/>
        <v>63.135741844966667</v>
      </c>
      <c r="S663" s="30"/>
    </row>
    <row r="664" spans="1:19" x14ac:dyDescent="0.35">
      <c r="A664" s="48" t="s">
        <v>134</v>
      </c>
      <c r="B664" s="48">
        <v>2020</v>
      </c>
      <c r="C664" s="9">
        <v>43888</v>
      </c>
      <c r="D664" s="3" t="s">
        <v>13</v>
      </c>
      <c r="E664" s="43" t="s">
        <v>205</v>
      </c>
      <c r="F664">
        <v>6</v>
      </c>
      <c r="G664" t="s">
        <v>136</v>
      </c>
      <c r="H664" t="s">
        <v>25</v>
      </c>
      <c r="J664">
        <v>13</v>
      </c>
      <c r="K664">
        <v>1</v>
      </c>
      <c r="L664">
        <v>11.276999999999999</v>
      </c>
      <c r="M664" s="90">
        <f t="shared" si="16"/>
        <v>63.846767757382288</v>
      </c>
      <c r="S664" s="30"/>
    </row>
    <row r="665" spans="1:19" x14ac:dyDescent="0.35">
      <c r="A665" s="48" t="s">
        <v>134</v>
      </c>
      <c r="B665" s="48">
        <v>2020</v>
      </c>
      <c r="C665" s="9">
        <v>43888</v>
      </c>
      <c r="D665" s="3" t="s">
        <v>13</v>
      </c>
      <c r="E665" s="43" t="s">
        <v>205</v>
      </c>
      <c r="F665">
        <v>6</v>
      </c>
      <c r="G665" t="s">
        <v>113</v>
      </c>
      <c r="H665" t="s">
        <v>121</v>
      </c>
      <c r="J665">
        <v>23</v>
      </c>
      <c r="K665">
        <v>2</v>
      </c>
      <c r="L665">
        <v>11.504999999999999</v>
      </c>
      <c r="M665" s="90">
        <f t="shared" si="16"/>
        <v>62.581486310299873</v>
      </c>
      <c r="S665" s="30"/>
    </row>
    <row r="666" spans="1:19" x14ac:dyDescent="0.35">
      <c r="A666" s="48" t="s">
        <v>134</v>
      </c>
      <c r="B666" s="48">
        <v>2020</v>
      </c>
      <c r="C666" s="9">
        <v>43888</v>
      </c>
      <c r="D666" s="3" t="s">
        <v>13</v>
      </c>
      <c r="E666" s="43" t="s">
        <v>205</v>
      </c>
      <c r="F666">
        <v>7</v>
      </c>
      <c r="G666" t="s">
        <v>122</v>
      </c>
      <c r="H666" t="s">
        <v>123</v>
      </c>
      <c r="J666">
        <v>8</v>
      </c>
      <c r="K666">
        <v>1</v>
      </c>
      <c r="L666">
        <v>11.127000000000001</v>
      </c>
      <c r="M666" s="90">
        <f t="shared" si="16"/>
        <v>64.70746832030197</v>
      </c>
      <c r="S666" s="30"/>
    </row>
    <row r="667" spans="1:19" x14ac:dyDescent="0.35">
      <c r="A667" s="48" t="s">
        <v>134</v>
      </c>
      <c r="B667" s="48">
        <v>2020</v>
      </c>
      <c r="C667" s="9">
        <v>43888</v>
      </c>
      <c r="D667" s="3" t="s">
        <v>13</v>
      </c>
      <c r="E667" s="43" t="s">
        <v>205</v>
      </c>
      <c r="F667">
        <v>7</v>
      </c>
      <c r="G667" t="s">
        <v>52</v>
      </c>
      <c r="H667" t="s">
        <v>53</v>
      </c>
      <c r="J667">
        <v>17</v>
      </c>
      <c r="K667">
        <v>2</v>
      </c>
      <c r="L667">
        <v>11.143000000000001</v>
      </c>
      <c r="M667" s="90">
        <f t="shared" si="16"/>
        <v>64.614556223638161</v>
      </c>
      <c r="S667" s="30"/>
    </row>
    <row r="668" spans="1:19" x14ac:dyDescent="0.35">
      <c r="A668" s="48" t="s">
        <v>134</v>
      </c>
      <c r="B668" s="48">
        <v>2020</v>
      </c>
      <c r="C668" s="9">
        <v>43888</v>
      </c>
      <c r="D668" s="3" t="s">
        <v>13</v>
      </c>
      <c r="E668" s="43" t="s">
        <v>205</v>
      </c>
      <c r="F668">
        <v>8</v>
      </c>
      <c r="G668" t="s">
        <v>43</v>
      </c>
      <c r="H668" t="s">
        <v>44</v>
      </c>
      <c r="J668">
        <v>7</v>
      </c>
      <c r="K668">
        <v>1</v>
      </c>
      <c r="L668">
        <v>11.129</v>
      </c>
      <c r="M668" s="90">
        <f t="shared" si="16"/>
        <v>64.69583969808609</v>
      </c>
      <c r="S668" s="30"/>
    </row>
    <row r="669" spans="1:19" x14ac:dyDescent="0.35">
      <c r="A669" s="48" t="s">
        <v>134</v>
      </c>
      <c r="B669" s="48">
        <v>2020</v>
      </c>
      <c r="C669" s="9">
        <v>43888</v>
      </c>
      <c r="D669" s="3" t="s">
        <v>13</v>
      </c>
      <c r="E669" s="43" t="s">
        <v>205</v>
      </c>
      <c r="F669">
        <v>8</v>
      </c>
      <c r="G669" t="s">
        <v>141</v>
      </c>
      <c r="H669" t="s">
        <v>44</v>
      </c>
      <c r="J669">
        <v>22</v>
      </c>
      <c r="K669">
        <v>2</v>
      </c>
      <c r="L669">
        <v>11.163</v>
      </c>
      <c r="M669" s="90">
        <f t="shared" si="16"/>
        <v>64.498790647675349</v>
      </c>
      <c r="S669" s="30"/>
    </row>
    <row r="670" spans="1:19" x14ac:dyDescent="0.35">
      <c r="A670" s="48" t="s">
        <v>134</v>
      </c>
      <c r="B670" s="48">
        <v>2020</v>
      </c>
      <c r="C670" s="9">
        <v>43888</v>
      </c>
      <c r="D670" s="3" t="s">
        <v>13</v>
      </c>
      <c r="E670" s="43" t="s">
        <v>205</v>
      </c>
      <c r="F670">
        <v>9</v>
      </c>
      <c r="G670" t="s">
        <v>137</v>
      </c>
      <c r="H670" t="s">
        <v>38</v>
      </c>
      <c r="J670">
        <v>14</v>
      </c>
      <c r="K670">
        <v>1</v>
      </c>
      <c r="L670">
        <v>11.295999999999999</v>
      </c>
      <c r="M670" s="90">
        <f t="shared" si="16"/>
        <v>63.73937677053825</v>
      </c>
      <c r="S670" s="30"/>
    </row>
    <row r="671" spans="1:19" x14ac:dyDescent="0.35">
      <c r="A671" s="48" t="s">
        <v>134</v>
      </c>
      <c r="B671" s="48">
        <v>2020</v>
      </c>
      <c r="C671" s="9">
        <v>43888</v>
      </c>
      <c r="D671" s="3" t="s">
        <v>13</v>
      </c>
      <c r="E671" s="43" t="s">
        <v>205</v>
      </c>
      <c r="F671">
        <v>9</v>
      </c>
      <c r="G671" t="s">
        <v>140</v>
      </c>
      <c r="H671" t="s">
        <v>29</v>
      </c>
      <c r="J671">
        <v>21</v>
      </c>
      <c r="K671">
        <v>2</v>
      </c>
      <c r="L671">
        <v>11.324999999999999</v>
      </c>
      <c r="M671" s="90">
        <f t="shared" si="16"/>
        <v>63.576158940397356</v>
      </c>
      <c r="S671" s="30"/>
    </row>
    <row r="672" spans="1:19" x14ac:dyDescent="0.35">
      <c r="A672" s="48" t="s">
        <v>134</v>
      </c>
      <c r="B672" s="48">
        <v>2020</v>
      </c>
      <c r="C672" s="9">
        <v>43888</v>
      </c>
      <c r="D672" s="3" t="s">
        <v>13</v>
      </c>
      <c r="E672" s="43" t="s">
        <v>205</v>
      </c>
      <c r="F672">
        <v>10</v>
      </c>
      <c r="G672" t="s">
        <v>111</v>
      </c>
      <c r="H672" t="s">
        <v>121</v>
      </c>
      <c r="J672">
        <v>2</v>
      </c>
      <c r="K672">
        <v>1</v>
      </c>
      <c r="L672">
        <v>11.169</v>
      </c>
      <c r="M672" s="90">
        <f t="shared" si="16"/>
        <v>64.464141821112008</v>
      </c>
      <c r="S672" s="30"/>
    </row>
    <row r="673" spans="1:19" x14ac:dyDescent="0.35">
      <c r="A673" s="48" t="s">
        <v>134</v>
      </c>
      <c r="B673" s="48">
        <v>2020</v>
      </c>
      <c r="C673" s="9">
        <v>43888</v>
      </c>
      <c r="D673" s="3" t="s">
        <v>13</v>
      </c>
      <c r="E673" s="43" t="s">
        <v>205</v>
      </c>
      <c r="F673">
        <v>10</v>
      </c>
      <c r="G673" t="s">
        <v>139</v>
      </c>
      <c r="H673" t="s">
        <v>36</v>
      </c>
      <c r="J673">
        <v>20</v>
      </c>
      <c r="K673">
        <v>2</v>
      </c>
      <c r="L673">
        <v>11.476000000000001</v>
      </c>
      <c r="M673" s="90">
        <f t="shared" si="16"/>
        <v>62.739630533286856</v>
      </c>
      <c r="S673" s="30"/>
    </row>
    <row r="674" spans="1:19" x14ac:dyDescent="0.35">
      <c r="A674" s="48" t="s">
        <v>134</v>
      </c>
      <c r="B674" s="48">
        <v>2020</v>
      </c>
      <c r="C674" s="9">
        <v>43888</v>
      </c>
      <c r="D674" s="3" t="s">
        <v>13</v>
      </c>
      <c r="E674" s="43" t="s">
        <v>205</v>
      </c>
      <c r="F674">
        <v>11</v>
      </c>
      <c r="G674" t="s">
        <v>97</v>
      </c>
      <c r="H674" t="s">
        <v>40</v>
      </c>
      <c r="J674">
        <v>16</v>
      </c>
      <c r="K674">
        <v>1</v>
      </c>
      <c r="L674">
        <v>11.329000000000001</v>
      </c>
      <c r="M674" s="90">
        <f t="shared" si="16"/>
        <v>63.553711713302143</v>
      </c>
      <c r="S674" s="30"/>
    </row>
    <row r="675" spans="1:19" x14ac:dyDescent="0.35">
      <c r="A675" s="48" t="s">
        <v>134</v>
      </c>
      <c r="B675" s="48">
        <v>2020</v>
      </c>
      <c r="C675" s="9">
        <v>43888</v>
      </c>
      <c r="D675" s="3" t="s">
        <v>13</v>
      </c>
      <c r="E675" s="43" t="s">
        <v>205</v>
      </c>
      <c r="F675">
        <v>11</v>
      </c>
      <c r="G675" t="s">
        <v>24</v>
      </c>
      <c r="H675" t="s">
        <v>25</v>
      </c>
      <c r="J675">
        <v>18</v>
      </c>
      <c r="K675">
        <v>2</v>
      </c>
      <c r="L675">
        <v>11.364000000000001</v>
      </c>
      <c r="M675" s="90">
        <f t="shared" si="16"/>
        <v>63.357972544878557</v>
      </c>
      <c r="S675" s="30"/>
    </row>
    <row r="676" spans="1:19" x14ac:dyDescent="0.35">
      <c r="A676" s="48" t="s">
        <v>134</v>
      </c>
      <c r="B676" s="48">
        <v>2020</v>
      </c>
      <c r="C676" s="9">
        <v>43888</v>
      </c>
      <c r="D676" s="3" t="s">
        <v>13</v>
      </c>
      <c r="E676" s="43" t="s">
        <v>205</v>
      </c>
      <c r="F676">
        <v>12</v>
      </c>
      <c r="G676" t="s">
        <v>30</v>
      </c>
      <c r="H676" t="s">
        <v>31</v>
      </c>
      <c r="J676">
        <v>15</v>
      </c>
      <c r="K676">
        <v>1</v>
      </c>
      <c r="L676">
        <v>10.994</v>
      </c>
      <c r="M676" s="90">
        <f t="shared" si="16"/>
        <v>65.490267418591955</v>
      </c>
      <c r="S676" s="30"/>
    </row>
    <row r="677" spans="1:19" x14ac:dyDescent="0.35">
      <c r="A677" s="48" t="s">
        <v>134</v>
      </c>
      <c r="B677" s="48">
        <v>2020</v>
      </c>
      <c r="C677" s="9">
        <v>43888</v>
      </c>
      <c r="D677" s="3" t="s">
        <v>13</v>
      </c>
      <c r="E677" s="43" t="s">
        <v>205</v>
      </c>
      <c r="F677">
        <v>12</v>
      </c>
      <c r="G677" t="s">
        <v>138</v>
      </c>
      <c r="H677" t="s">
        <v>29</v>
      </c>
      <c r="J677">
        <v>19</v>
      </c>
      <c r="K677">
        <v>2</v>
      </c>
      <c r="L677">
        <v>11.052</v>
      </c>
      <c r="M677" s="90">
        <f t="shared" si="16"/>
        <v>65.146579804560261</v>
      </c>
      <c r="S677" s="30"/>
    </row>
    <row r="678" spans="1:19" x14ac:dyDescent="0.35">
      <c r="A678" s="48" t="s">
        <v>134</v>
      </c>
      <c r="B678" s="48">
        <v>2020</v>
      </c>
      <c r="C678" s="9">
        <v>43888</v>
      </c>
      <c r="D678" s="3" t="s">
        <v>13</v>
      </c>
      <c r="E678" s="43" t="s">
        <v>206</v>
      </c>
      <c r="F678">
        <v>1</v>
      </c>
      <c r="G678" t="s">
        <v>23</v>
      </c>
      <c r="H678" t="s">
        <v>15</v>
      </c>
      <c r="J678">
        <v>1</v>
      </c>
      <c r="K678">
        <v>1</v>
      </c>
      <c r="L678">
        <v>11.007</v>
      </c>
      <c r="M678" s="90">
        <f t="shared" si="16"/>
        <v>65.412919051512674</v>
      </c>
      <c r="S678" s="30"/>
    </row>
    <row r="679" spans="1:19" x14ac:dyDescent="0.35">
      <c r="A679" s="48" t="s">
        <v>134</v>
      </c>
      <c r="B679" s="48">
        <v>2020</v>
      </c>
      <c r="C679" s="9">
        <v>43888</v>
      </c>
      <c r="D679" s="3" t="s">
        <v>13</v>
      </c>
      <c r="E679" s="43" t="s">
        <v>206</v>
      </c>
      <c r="F679">
        <v>1</v>
      </c>
      <c r="G679" t="s">
        <v>30</v>
      </c>
      <c r="H679" t="s">
        <v>31</v>
      </c>
      <c r="J679">
        <v>15</v>
      </c>
      <c r="K679">
        <v>2</v>
      </c>
      <c r="L679">
        <v>11.138999999999999</v>
      </c>
      <c r="M679" s="90">
        <f t="shared" si="16"/>
        <v>64.637759224346894</v>
      </c>
      <c r="S679" s="30"/>
    </row>
    <row r="680" spans="1:19" x14ac:dyDescent="0.35">
      <c r="A680" s="48" t="s">
        <v>134</v>
      </c>
      <c r="B680" s="48">
        <v>2020</v>
      </c>
      <c r="C680" s="9">
        <v>43888</v>
      </c>
      <c r="D680" s="3" t="s">
        <v>13</v>
      </c>
      <c r="E680" s="43" t="s">
        <v>206</v>
      </c>
      <c r="F680">
        <v>2</v>
      </c>
      <c r="G680" t="s">
        <v>14</v>
      </c>
      <c r="H680" t="s">
        <v>15</v>
      </c>
      <c r="J680">
        <v>5</v>
      </c>
      <c r="K680">
        <v>1</v>
      </c>
      <c r="L680">
        <v>11.298999999999999</v>
      </c>
      <c r="M680" s="90">
        <f t="shared" si="16"/>
        <v>63.722453314452608</v>
      </c>
      <c r="S680" s="30"/>
    </row>
    <row r="681" spans="1:19" x14ac:dyDescent="0.35">
      <c r="A681" s="48" t="s">
        <v>134</v>
      </c>
      <c r="B681" s="48">
        <v>2020</v>
      </c>
      <c r="C681" s="9">
        <v>43888</v>
      </c>
      <c r="D681" s="3" t="s">
        <v>13</v>
      </c>
      <c r="E681" s="43" t="s">
        <v>206</v>
      </c>
      <c r="F681">
        <v>2</v>
      </c>
      <c r="G681" t="s">
        <v>97</v>
      </c>
      <c r="H681" t="s">
        <v>40</v>
      </c>
      <c r="J681">
        <v>16</v>
      </c>
      <c r="K681">
        <v>2</v>
      </c>
      <c r="L681">
        <v>11.686</v>
      </c>
      <c r="M681" s="90">
        <f t="shared" si="16"/>
        <v>61.612185521136404</v>
      </c>
      <c r="S681" s="30"/>
    </row>
    <row r="682" spans="1:19" x14ac:dyDescent="0.35">
      <c r="A682" s="48" t="s">
        <v>134</v>
      </c>
      <c r="B682" s="48">
        <v>2020</v>
      </c>
      <c r="C682" s="9">
        <v>43888</v>
      </c>
      <c r="D682" s="3" t="s">
        <v>13</v>
      </c>
      <c r="E682" s="43" t="s">
        <v>206</v>
      </c>
      <c r="F682">
        <v>3</v>
      </c>
      <c r="G682" t="s">
        <v>111</v>
      </c>
      <c r="H682" t="s">
        <v>121</v>
      </c>
      <c r="J682">
        <v>2</v>
      </c>
      <c r="K682">
        <v>1</v>
      </c>
      <c r="L682">
        <v>11.105</v>
      </c>
      <c r="M682" s="90">
        <f t="shared" si="16"/>
        <v>64.835659612787026</v>
      </c>
      <c r="S682" s="30"/>
    </row>
    <row r="683" spans="1:19" x14ac:dyDescent="0.35">
      <c r="A683" s="48" t="s">
        <v>134</v>
      </c>
      <c r="B683" s="48">
        <v>2020</v>
      </c>
      <c r="C683" s="9">
        <v>43888</v>
      </c>
      <c r="D683" s="3" t="s">
        <v>13</v>
      </c>
      <c r="E683" s="43" t="s">
        <v>206</v>
      </c>
      <c r="F683">
        <v>3</v>
      </c>
      <c r="G683" t="s">
        <v>78</v>
      </c>
      <c r="H683" t="s">
        <v>19</v>
      </c>
      <c r="J683">
        <v>9</v>
      </c>
      <c r="K683">
        <v>2</v>
      </c>
      <c r="L683">
        <v>11.134</v>
      </c>
      <c r="M683" s="90">
        <f t="shared" si="16"/>
        <v>64.666786419974855</v>
      </c>
      <c r="S683" s="30"/>
    </row>
    <row r="684" spans="1:19" x14ac:dyDescent="0.35">
      <c r="A684" s="48" t="s">
        <v>134</v>
      </c>
      <c r="B684" s="48">
        <v>2020</v>
      </c>
      <c r="C684" s="9">
        <v>43888</v>
      </c>
      <c r="D684" s="3" t="s">
        <v>13</v>
      </c>
      <c r="E684" s="43" t="s">
        <v>206</v>
      </c>
      <c r="F684">
        <v>4</v>
      </c>
      <c r="G684" t="s">
        <v>80</v>
      </c>
      <c r="H684" t="s">
        <v>65</v>
      </c>
      <c r="J684">
        <v>3</v>
      </c>
      <c r="K684">
        <v>1</v>
      </c>
      <c r="L684">
        <v>11.206</v>
      </c>
      <c r="M684" s="90">
        <f t="shared" si="16"/>
        <v>64.251293949669829</v>
      </c>
      <c r="S684" s="30"/>
    </row>
    <row r="685" spans="1:19" x14ac:dyDescent="0.35">
      <c r="A685" s="48" t="s">
        <v>134</v>
      </c>
      <c r="B685" s="48">
        <v>2020</v>
      </c>
      <c r="C685" s="9">
        <v>43888</v>
      </c>
      <c r="D685" s="3" t="s">
        <v>13</v>
      </c>
      <c r="E685" s="71" t="s">
        <v>206</v>
      </c>
      <c r="F685">
        <v>4</v>
      </c>
      <c r="G685" t="s">
        <v>137</v>
      </c>
      <c r="H685" t="s">
        <v>38</v>
      </c>
      <c r="J685">
        <v>14</v>
      </c>
      <c r="K685">
        <v>2</v>
      </c>
      <c r="L685">
        <v>11.331</v>
      </c>
      <c r="M685" s="90">
        <f t="shared" si="16"/>
        <v>63.542494042891185</v>
      </c>
      <c r="S685" s="30"/>
    </row>
    <row r="686" spans="1:19" x14ac:dyDescent="0.35">
      <c r="A686" s="48" t="s">
        <v>134</v>
      </c>
      <c r="B686" s="48">
        <v>2020</v>
      </c>
      <c r="C686" s="9">
        <v>43888</v>
      </c>
      <c r="D686" s="3" t="s">
        <v>13</v>
      </c>
      <c r="E686" s="71" t="s">
        <v>206</v>
      </c>
      <c r="F686">
        <v>5</v>
      </c>
      <c r="G686" t="s">
        <v>43</v>
      </c>
      <c r="H686" t="s">
        <v>44</v>
      </c>
      <c r="J686">
        <v>7</v>
      </c>
      <c r="K686">
        <v>1</v>
      </c>
      <c r="L686">
        <v>11.207000000000001</v>
      </c>
      <c r="M686" s="90">
        <f t="shared" si="16"/>
        <v>64.245560810207905</v>
      </c>
      <c r="S686" s="30"/>
    </row>
    <row r="687" spans="1:19" x14ac:dyDescent="0.35">
      <c r="A687" s="48" t="s">
        <v>134</v>
      </c>
      <c r="B687" s="48">
        <v>2020</v>
      </c>
      <c r="C687" s="9">
        <v>43888</v>
      </c>
      <c r="D687" s="3" t="s">
        <v>13</v>
      </c>
      <c r="E687" s="43" t="s">
        <v>206</v>
      </c>
      <c r="F687">
        <v>5</v>
      </c>
      <c r="G687" t="s">
        <v>135</v>
      </c>
      <c r="H687" t="s">
        <v>36</v>
      </c>
      <c r="J687">
        <v>10</v>
      </c>
      <c r="K687">
        <v>2</v>
      </c>
      <c r="L687">
        <v>11.211</v>
      </c>
      <c r="M687" s="90">
        <f t="shared" si="16"/>
        <v>64.222638480064219</v>
      </c>
      <c r="S687" s="30"/>
    </row>
    <row r="688" spans="1:19" x14ac:dyDescent="0.35">
      <c r="A688" s="48" t="s">
        <v>134</v>
      </c>
      <c r="B688" s="48">
        <v>2020</v>
      </c>
      <c r="C688" s="9">
        <v>43888</v>
      </c>
      <c r="D688" s="3" t="s">
        <v>13</v>
      </c>
      <c r="E688" s="71" t="s">
        <v>206</v>
      </c>
      <c r="F688">
        <v>6</v>
      </c>
      <c r="G688" t="s">
        <v>122</v>
      </c>
      <c r="H688" t="s">
        <v>123</v>
      </c>
      <c r="J688">
        <v>8</v>
      </c>
      <c r="K688">
        <v>1</v>
      </c>
      <c r="L688">
        <v>11.15</v>
      </c>
      <c r="M688" s="90">
        <f t="shared" ref="M688:M751" si="17">3.6*200/L688</f>
        <v>64.573991031390136</v>
      </c>
      <c r="S688" s="30"/>
    </row>
    <row r="689" spans="1:19" x14ac:dyDescent="0.35">
      <c r="A689" s="48" t="s">
        <v>134</v>
      </c>
      <c r="B689" s="48">
        <v>2020</v>
      </c>
      <c r="C689" s="9">
        <v>43888</v>
      </c>
      <c r="D689" s="3" t="s">
        <v>13</v>
      </c>
      <c r="E689" s="71" t="s">
        <v>206</v>
      </c>
      <c r="F689">
        <v>6</v>
      </c>
      <c r="G689" t="s">
        <v>26</v>
      </c>
      <c r="H689" t="s">
        <v>27</v>
      </c>
      <c r="J689">
        <v>11</v>
      </c>
      <c r="K689">
        <v>2</v>
      </c>
      <c r="L689">
        <v>11.191000000000001</v>
      </c>
      <c r="M689" s="90">
        <f t="shared" si="17"/>
        <v>64.337413993387543</v>
      </c>
      <c r="S689" s="30"/>
    </row>
    <row r="690" spans="1:19" x14ac:dyDescent="0.35">
      <c r="A690" s="48" t="s">
        <v>134</v>
      </c>
      <c r="B690" s="48">
        <v>2020</v>
      </c>
      <c r="C690" s="9">
        <v>43888</v>
      </c>
      <c r="D690" s="3" t="s">
        <v>13</v>
      </c>
      <c r="E690" s="43" t="s">
        <v>206</v>
      </c>
      <c r="F690">
        <v>7</v>
      </c>
      <c r="G690" t="s">
        <v>33</v>
      </c>
      <c r="H690" t="s">
        <v>27</v>
      </c>
      <c r="J690">
        <v>4</v>
      </c>
      <c r="K690">
        <v>1</v>
      </c>
      <c r="L690">
        <v>11.102</v>
      </c>
      <c r="M690" s="90">
        <f t="shared" si="17"/>
        <v>64.853179607277966</v>
      </c>
      <c r="S690" s="30"/>
    </row>
    <row r="691" spans="1:19" x14ac:dyDescent="0.35">
      <c r="A691" s="48" t="s">
        <v>134</v>
      </c>
      <c r="B691" s="48">
        <v>2020</v>
      </c>
      <c r="C691" s="9">
        <v>43888</v>
      </c>
      <c r="D691" s="3" t="s">
        <v>13</v>
      </c>
      <c r="E691" s="71" t="s">
        <v>206</v>
      </c>
      <c r="F691">
        <v>7</v>
      </c>
      <c r="G691" t="s">
        <v>136</v>
      </c>
      <c r="H691" t="s">
        <v>25</v>
      </c>
      <c r="J691">
        <v>13</v>
      </c>
      <c r="K691">
        <v>2</v>
      </c>
      <c r="L691">
        <v>11.139000000000001</v>
      </c>
      <c r="M691" s="90">
        <f t="shared" si="17"/>
        <v>64.63775922434688</v>
      </c>
      <c r="S691" s="30"/>
    </row>
    <row r="692" spans="1:19" x14ac:dyDescent="0.35">
      <c r="A692" s="48" t="s">
        <v>134</v>
      </c>
      <c r="B692" s="48">
        <v>2020</v>
      </c>
      <c r="C692" s="9">
        <v>43888</v>
      </c>
      <c r="D692" s="3" t="s">
        <v>13</v>
      </c>
      <c r="E692" s="71" t="s">
        <v>206</v>
      </c>
      <c r="F692">
        <v>8</v>
      </c>
      <c r="G692" t="s">
        <v>73</v>
      </c>
      <c r="H692" t="s">
        <v>19</v>
      </c>
      <c r="J692">
        <v>6</v>
      </c>
      <c r="K692">
        <v>1</v>
      </c>
      <c r="L692">
        <v>11.132</v>
      </c>
      <c r="M692" s="90">
        <f t="shared" si="17"/>
        <v>64.678404599353215</v>
      </c>
      <c r="S692" s="30"/>
    </row>
    <row r="693" spans="1:19" x14ac:dyDescent="0.35">
      <c r="A693" s="48" t="s">
        <v>134</v>
      </c>
      <c r="B693" s="48">
        <v>2020</v>
      </c>
      <c r="C693" s="9">
        <v>43888</v>
      </c>
      <c r="D693" s="3" t="s">
        <v>13</v>
      </c>
      <c r="E693" s="43" t="s">
        <v>206</v>
      </c>
      <c r="F693">
        <v>8</v>
      </c>
      <c r="G693" t="s">
        <v>16</v>
      </c>
      <c r="H693" t="s">
        <v>17</v>
      </c>
      <c r="J693">
        <v>12</v>
      </c>
      <c r="K693">
        <v>2</v>
      </c>
      <c r="L693">
        <v>11.180999999999999</v>
      </c>
      <c r="M693" s="90">
        <f t="shared" si="17"/>
        <v>64.394955728467949</v>
      </c>
      <c r="S693" s="30"/>
    </row>
    <row r="694" spans="1:19" x14ac:dyDescent="0.35">
      <c r="A694" s="48" t="s">
        <v>134</v>
      </c>
      <c r="B694" s="48">
        <v>2020</v>
      </c>
      <c r="C694" s="9">
        <v>43888</v>
      </c>
      <c r="D694" s="3" t="s">
        <v>13</v>
      </c>
      <c r="E694" s="71" t="s">
        <v>207</v>
      </c>
      <c r="F694">
        <v>1</v>
      </c>
      <c r="G694" t="s">
        <v>23</v>
      </c>
      <c r="H694" t="s">
        <v>15</v>
      </c>
      <c r="J694">
        <v>1</v>
      </c>
      <c r="K694">
        <v>1</v>
      </c>
      <c r="L694">
        <v>10.958</v>
      </c>
      <c r="M694" s="90">
        <f t="shared" si="17"/>
        <v>65.705420697207515</v>
      </c>
      <c r="N694">
        <v>1</v>
      </c>
      <c r="O694">
        <v>10.896000000000001</v>
      </c>
      <c r="S694" s="30"/>
    </row>
    <row r="695" spans="1:19" x14ac:dyDescent="0.35">
      <c r="A695" s="48" t="s">
        <v>134</v>
      </c>
      <c r="B695" s="48">
        <v>2020</v>
      </c>
      <c r="C695" s="9">
        <v>43888</v>
      </c>
      <c r="D695" s="3" t="s">
        <v>13</v>
      </c>
      <c r="E695" s="71" t="s">
        <v>207</v>
      </c>
      <c r="F695">
        <v>1</v>
      </c>
      <c r="G695" t="s">
        <v>73</v>
      </c>
      <c r="H695" t="s">
        <v>19</v>
      </c>
      <c r="J695">
        <v>6</v>
      </c>
      <c r="K695">
        <v>2</v>
      </c>
      <c r="L695">
        <v>10.974</v>
      </c>
      <c r="M695" s="90">
        <f t="shared" si="17"/>
        <v>65.609622744669224</v>
      </c>
      <c r="N695">
        <v>2</v>
      </c>
      <c r="O695">
        <v>11.037000000000001</v>
      </c>
      <c r="S695" s="30"/>
    </row>
    <row r="696" spans="1:19" x14ac:dyDescent="0.35">
      <c r="A696" s="48" t="s">
        <v>134</v>
      </c>
      <c r="B696" s="48">
        <v>2020</v>
      </c>
      <c r="C696" s="9">
        <v>43888</v>
      </c>
      <c r="D696" s="3" t="s">
        <v>13</v>
      </c>
      <c r="E696" s="43" t="s">
        <v>207</v>
      </c>
      <c r="F696">
        <v>2</v>
      </c>
      <c r="G696" t="s">
        <v>33</v>
      </c>
      <c r="H696" t="s">
        <v>27</v>
      </c>
      <c r="J696">
        <v>4</v>
      </c>
      <c r="K696">
        <v>1</v>
      </c>
      <c r="L696">
        <v>11.282999999999999</v>
      </c>
      <c r="M696" s="90">
        <f t="shared" si="17"/>
        <v>63.81281574049455</v>
      </c>
      <c r="N696">
        <v>1</v>
      </c>
      <c r="O696">
        <v>11.266999999999999</v>
      </c>
      <c r="S696" s="30"/>
    </row>
    <row r="697" spans="1:19" x14ac:dyDescent="0.35">
      <c r="A697" s="48" t="s">
        <v>134</v>
      </c>
      <c r="B697" s="48">
        <v>2020</v>
      </c>
      <c r="C697" s="9">
        <v>43888</v>
      </c>
      <c r="D697" s="3" t="s">
        <v>13</v>
      </c>
      <c r="E697" s="71" t="s">
        <v>207</v>
      </c>
      <c r="F697">
        <v>2</v>
      </c>
      <c r="G697" t="s">
        <v>14</v>
      </c>
      <c r="H697" t="s">
        <v>15</v>
      </c>
      <c r="J697">
        <v>5</v>
      </c>
      <c r="K697">
        <v>2</v>
      </c>
      <c r="L697">
        <v>11.29</v>
      </c>
      <c r="M697" s="105">
        <f t="shared" si="17"/>
        <v>63.773250664304697</v>
      </c>
      <c r="N697">
        <v>2</v>
      </c>
      <c r="O697">
        <v>11.276999999999999</v>
      </c>
      <c r="S697" s="30"/>
    </row>
    <row r="698" spans="1:19" x14ac:dyDescent="0.35">
      <c r="A698" s="48" t="s">
        <v>134</v>
      </c>
      <c r="B698" s="48">
        <v>2020</v>
      </c>
      <c r="C698" s="9">
        <v>43888</v>
      </c>
      <c r="D698" s="3" t="s">
        <v>13</v>
      </c>
      <c r="E698" s="71" t="s">
        <v>207</v>
      </c>
      <c r="F698">
        <v>3</v>
      </c>
      <c r="G698" t="s">
        <v>111</v>
      </c>
      <c r="H698" t="s">
        <v>121</v>
      </c>
      <c r="J698">
        <v>2</v>
      </c>
      <c r="K698">
        <v>1</v>
      </c>
      <c r="L698">
        <v>11.281000000000001</v>
      </c>
      <c r="M698" s="90">
        <f t="shared" si="17"/>
        <v>63.824129066572112</v>
      </c>
      <c r="N698">
        <v>1</v>
      </c>
      <c r="O698">
        <v>11.223000000000001</v>
      </c>
      <c r="S698" s="30"/>
    </row>
    <row r="699" spans="1:19" x14ac:dyDescent="0.35">
      <c r="A699" s="48" t="s">
        <v>134</v>
      </c>
      <c r="B699" s="48">
        <v>2020</v>
      </c>
      <c r="C699" s="9">
        <v>43888</v>
      </c>
      <c r="D699" s="3" t="s">
        <v>13</v>
      </c>
      <c r="E699" s="43" t="s">
        <v>207</v>
      </c>
      <c r="F699">
        <v>3</v>
      </c>
      <c r="G699" t="s">
        <v>122</v>
      </c>
      <c r="H699" t="s">
        <v>123</v>
      </c>
      <c r="J699">
        <v>8</v>
      </c>
      <c r="K699">
        <v>2</v>
      </c>
      <c r="L699">
        <v>11.401</v>
      </c>
      <c r="M699" s="90">
        <f t="shared" si="17"/>
        <v>63.152355056573988</v>
      </c>
      <c r="N699">
        <v>2</v>
      </c>
      <c r="O699">
        <v>11.362</v>
      </c>
      <c r="S699" s="30"/>
    </row>
    <row r="700" spans="1:19" x14ac:dyDescent="0.35">
      <c r="A700" s="48" t="s">
        <v>134</v>
      </c>
      <c r="B700" s="48">
        <v>2020</v>
      </c>
      <c r="C700" s="9">
        <v>43888</v>
      </c>
      <c r="D700" s="3" t="s">
        <v>13</v>
      </c>
      <c r="E700" s="71" t="s">
        <v>207</v>
      </c>
      <c r="F700">
        <v>4</v>
      </c>
      <c r="G700" t="s">
        <v>80</v>
      </c>
      <c r="H700" t="s">
        <v>65</v>
      </c>
      <c r="J700">
        <v>3</v>
      </c>
      <c r="K700">
        <v>1</v>
      </c>
      <c r="L700">
        <v>11.224</v>
      </c>
      <c r="M700" s="90">
        <f t="shared" si="17"/>
        <v>64.148253741981463</v>
      </c>
      <c r="N700">
        <v>1</v>
      </c>
      <c r="O700">
        <v>11.208</v>
      </c>
      <c r="S700" s="30"/>
    </row>
    <row r="701" spans="1:19" x14ac:dyDescent="0.35">
      <c r="A701" s="48" t="s">
        <v>134</v>
      </c>
      <c r="B701" s="48">
        <v>2020</v>
      </c>
      <c r="C701" s="9">
        <v>43888</v>
      </c>
      <c r="D701" s="3" t="s">
        <v>13</v>
      </c>
      <c r="E701" s="71" t="s">
        <v>207</v>
      </c>
      <c r="F701">
        <v>4</v>
      </c>
      <c r="G701" t="s">
        <v>43</v>
      </c>
      <c r="H701" t="s">
        <v>44</v>
      </c>
      <c r="J701">
        <v>7</v>
      </c>
      <c r="K701">
        <v>2</v>
      </c>
      <c r="L701">
        <v>11.286</v>
      </c>
      <c r="M701" s="90">
        <f t="shared" si="17"/>
        <v>63.795853269537481</v>
      </c>
      <c r="N701">
        <v>2</v>
      </c>
      <c r="O701">
        <v>11.454000000000001</v>
      </c>
      <c r="S701" s="30"/>
    </row>
    <row r="702" spans="1:19" x14ac:dyDescent="0.35">
      <c r="A702" s="48" t="s">
        <v>134</v>
      </c>
      <c r="B702" s="48">
        <v>2020</v>
      </c>
      <c r="C702" s="9">
        <v>43889</v>
      </c>
      <c r="D702" s="3" t="s">
        <v>13</v>
      </c>
      <c r="E702" s="71" t="s">
        <v>208</v>
      </c>
      <c r="F702">
        <v>1</v>
      </c>
      <c r="G702" t="s">
        <v>23</v>
      </c>
      <c r="H702" t="s">
        <v>15</v>
      </c>
      <c r="J702">
        <v>1</v>
      </c>
      <c r="K702">
        <v>1</v>
      </c>
      <c r="L702">
        <v>10.852</v>
      </c>
      <c r="M702" s="90">
        <f t="shared" si="17"/>
        <v>66.347217102838187</v>
      </c>
      <c r="N702">
        <v>1</v>
      </c>
      <c r="O702">
        <v>10.901</v>
      </c>
      <c r="S702" s="30"/>
    </row>
    <row r="703" spans="1:19" x14ac:dyDescent="0.35">
      <c r="A703" s="48" t="s">
        <v>134</v>
      </c>
      <c r="B703" s="48">
        <v>2020</v>
      </c>
      <c r="C703" s="9">
        <v>43889</v>
      </c>
      <c r="D703" s="3" t="s">
        <v>13</v>
      </c>
      <c r="E703" s="71" t="s">
        <v>208</v>
      </c>
      <c r="F703">
        <v>1</v>
      </c>
      <c r="G703" t="s">
        <v>80</v>
      </c>
      <c r="H703" t="s">
        <v>65</v>
      </c>
      <c r="J703">
        <v>3</v>
      </c>
      <c r="K703">
        <v>2</v>
      </c>
      <c r="L703">
        <v>10.96</v>
      </c>
      <c r="M703" s="90">
        <f t="shared" si="17"/>
        <v>65.693430656934297</v>
      </c>
      <c r="N703">
        <v>2</v>
      </c>
      <c r="O703">
        <v>11.04</v>
      </c>
      <c r="S703" s="30"/>
    </row>
    <row r="704" spans="1:19" x14ac:dyDescent="0.35">
      <c r="A704" s="48" t="s">
        <v>134</v>
      </c>
      <c r="B704" s="48">
        <v>2020</v>
      </c>
      <c r="C704" s="9">
        <v>43889</v>
      </c>
      <c r="D704" s="3" t="s">
        <v>13</v>
      </c>
      <c r="E704" s="71" t="s">
        <v>208</v>
      </c>
      <c r="F704">
        <v>2</v>
      </c>
      <c r="G704" t="s">
        <v>111</v>
      </c>
      <c r="H704" t="s">
        <v>121</v>
      </c>
      <c r="J704">
        <v>2</v>
      </c>
      <c r="K704">
        <v>1</v>
      </c>
      <c r="L704">
        <v>11.128</v>
      </c>
      <c r="M704" s="90">
        <f t="shared" si="17"/>
        <v>64.701653486700209</v>
      </c>
      <c r="N704">
        <v>2</v>
      </c>
      <c r="O704">
        <v>11.241</v>
      </c>
      <c r="Q704">
        <v>1</v>
      </c>
      <c r="R704">
        <v>11.324</v>
      </c>
      <c r="S704" s="30">
        <f>3.6*200/R704</f>
        <v>63.581773225008831</v>
      </c>
    </row>
    <row r="705" spans="1:19" x14ac:dyDescent="0.35">
      <c r="A705" s="48" t="s">
        <v>134</v>
      </c>
      <c r="B705" s="48">
        <v>2020</v>
      </c>
      <c r="C705" s="9">
        <v>43889</v>
      </c>
      <c r="D705" s="3" t="s">
        <v>13</v>
      </c>
      <c r="E705" s="71" t="s">
        <v>208</v>
      </c>
      <c r="F705">
        <v>2</v>
      </c>
      <c r="G705" t="s">
        <v>33</v>
      </c>
      <c r="H705" t="s">
        <v>27</v>
      </c>
      <c r="J705">
        <v>4</v>
      </c>
      <c r="K705">
        <v>2</v>
      </c>
      <c r="L705">
        <v>11.192</v>
      </c>
      <c r="M705" s="90">
        <f t="shared" si="17"/>
        <v>64.331665475339534</v>
      </c>
      <c r="N705">
        <v>1</v>
      </c>
      <c r="O705">
        <v>11.195</v>
      </c>
      <c r="Q705">
        <v>2</v>
      </c>
      <c r="R705">
        <v>11.39</v>
      </c>
      <c r="S705" s="30">
        <f>3.6*200/R705</f>
        <v>63.21334503950834</v>
      </c>
    </row>
    <row r="706" spans="1:19" x14ac:dyDescent="0.35">
      <c r="A706" s="48" t="s">
        <v>134</v>
      </c>
      <c r="B706" s="48">
        <v>2020</v>
      </c>
      <c r="C706" s="9">
        <v>43889</v>
      </c>
      <c r="D706" s="3" t="s">
        <v>13</v>
      </c>
      <c r="E706" s="71" t="s">
        <v>209</v>
      </c>
      <c r="F706" t="s">
        <v>210</v>
      </c>
      <c r="G706" t="s">
        <v>23</v>
      </c>
      <c r="H706" t="s">
        <v>15</v>
      </c>
      <c r="J706">
        <v>1</v>
      </c>
      <c r="K706">
        <v>1</v>
      </c>
      <c r="L706">
        <v>11.004</v>
      </c>
      <c r="M706" s="90">
        <f t="shared" si="17"/>
        <v>65.430752453653213</v>
      </c>
      <c r="N706">
        <v>1</v>
      </c>
      <c r="O706">
        <v>10.906000000000001</v>
      </c>
      <c r="S706" s="30"/>
    </row>
    <row r="707" spans="1:19" x14ac:dyDescent="0.35">
      <c r="A707" s="48" t="s">
        <v>134</v>
      </c>
      <c r="B707" s="48">
        <v>2020</v>
      </c>
      <c r="C707" s="9">
        <v>43889</v>
      </c>
      <c r="D707" s="3" t="s">
        <v>13</v>
      </c>
      <c r="E707" s="71" t="s">
        <v>209</v>
      </c>
      <c r="F707" t="s">
        <v>210</v>
      </c>
      <c r="G707" t="s">
        <v>111</v>
      </c>
      <c r="H707" t="s">
        <v>121</v>
      </c>
      <c r="J707">
        <v>2</v>
      </c>
      <c r="K707">
        <v>2</v>
      </c>
      <c r="L707">
        <v>11.190999999999999</v>
      </c>
      <c r="M707" s="90">
        <f t="shared" si="17"/>
        <v>64.337413993387543</v>
      </c>
      <c r="N707">
        <v>2</v>
      </c>
      <c r="O707">
        <v>11.044</v>
      </c>
      <c r="S707" s="30"/>
    </row>
    <row r="708" spans="1:19" x14ac:dyDescent="0.35">
      <c r="A708" s="48" t="s">
        <v>134</v>
      </c>
      <c r="B708" s="48">
        <v>2020</v>
      </c>
      <c r="C708" s="9">
        <v>43889</v>
      </c>
      <c r="D708" s="3" t="s">
        <v>13</v>
      </c>
      <c r="E708" s="71" t="s">
        <v>209</v>
      </c>
      <c r="F708" t="s">
        <v>211</v>
      </c>
      <c r="G708" t="s">
        <v>80</v>
      </c>
      <c r="H708" t="s">
        <v>65</v>
      </c>
      <c r="J708">
        <v>3</v>
      </c>
      <c r="K708">
        <v>1</v>
      </c>
      <c r="L708">
        <v>11.2</v>
      </c>
      <c r="M708" s="90">
        <f t="shared" si="17"/>
        <v>64.285714285714292</v>
      </c>
      <c r="N708">
        <v>1</v>
      </c>
      <c r="O708">
        <v>10.965</v>
      </c>
      <c r="S708" s="30"/>
    </row>
    <row r="709" spans="1:19" x14ac:dyDescent="0.35">
      <c r="A709" s="48" t="s">
        <v>134</v>
      </c>
      <c r="B709" s="48">
        <v>2020</v>
      </c>
      <c r="C709" s="9">
        <v>43889</v>
      </c>
      <c r="D709" s="3" t="s">
        <v>13</v>
      </c>
      <c r="E709" s="71" t="s">
        <v>209</v>
      </c>
      <c r="F709" t="s">
        <v>211</v>
      </c>
      <c r="G709" t="s">
        <v>33</v>
      </c>
      <c r="H709" t="s">
        <v>27</v>
      </c>
      <c r="J709">
        <v>4</v>
      </c>
      <c r="K709">
        <v>2</v>
      </c>
      <c r="L709">
        <v>11.312999999999999</v>
      </c>
      <c r="M709" s="90">
        <f t="shared" si="17"/>
        <v>63.643595863166276</v>
      </c>
      <c r="N709">
        <v>2</v>
      </c>
      <c r="O709">
        <v>11.071999999999999</v>
      </c>
      <c r="S709" s="30"/>
    </row>
    <row r="710" spans="1:19" x14ac:dyDescent="0.35">
      <c r="A710" s="43" t="s">
        <v>130</v>
      </c>
      <c r="B710" s="43">
        <v>2021</v>
      </c>
      <c r="C710" s="73">
        <v>44330</v>
      </c>
      <c r="D710" s="1" t="s">
        <v>72</v>
      </c>
      <c r="E710" s="71" t="s">
        <v>206</v>
      </c>
      <c r="F710">
        <v>1</v>
      </c>
      <c r="G710" t="s">
        <v>52</v>
      </c>
      <c r="H710" t="s">
        <v>53</v>
      </c>
      <c r="J710">
        <v>6</v>
      </c>
      <c r="K710">
        <v>1</v>
      </c>
      <c r="L710">
        <v>11.69</v>
      </c>
      <c r="M710" s="90">
        <f t="shared" si="17"/>
        <v>61.591103507271171</v>
      </c>
      <c r="S710" s="30"/>
    </row>
    <row r="711" spans="1:19" x14ac:dyDescent="0.35">
      <c r="A711" s="43" t="s">
        <v>130</v>
      </c>
      <c r="B711" s="43">
        <v>2021</v>
      </c>
      <c r="C711" s="73">
        <v>44330</v>
      </c>
      <c r="D711" s="1" t="s">
        <v>72</v>
      </c>
      <c r="E711" s="71" t="s">
        <v>206</v>
      </c>
      <c r="F711">
        <v>1</v>
      </c>
      <c r="G711" t="s">
        <v>60</v>
      </c>
      <c r="H711" t="s">
        <v>61</v>
      </c>
      <c r="J711">
        <v>12</v>
      </c>
      <c r="K711">
        <v>2</v>
      </c>
      <c r="L711">
        <v>11.927999999999999</v>
      </c>
      <c r="M711" s="90">
        <f t="shared" si="17"/>
        <v>60.362173038229379</v>
      </c>
      <c r="S711" s="30"/>
    </row>
    <row r="712" spans="1:19" x14ac:dyDescent="0.35">
      <c r="A712" s="43" t="s">
        <v>130</v>
      </c>
      <c r="B712" s="43">
        <v>2021</v>
      </c>
      <c r="C712" s="73">
        <v>44330</v>
      </c>
      <c r="D712" s="1" t="s">
        <v>72</v>
      </c>
      <c r="E712" s="71" t="s">
        <v>206</v>
      </c>
      <c r="F712">
        <v>2</v>
      </c>
      <c r="G712" t="s">
        <v>42</v>
      </c>
      <c r="H712" t="s">
        <v>98</v>
      </c>
      <c r="J712">
        <v>4</v>
      </c>
      <c r="K712">
        <v>1</v>
      </c>
      <c r="L712">
        <v>11.768000000000001</v>
      </c>
      <c r="M712" s="90">
        <f t="shared" si="17"/>
        <v>61.182868796736912</v>
      </c>
      <c r="S712" s="30"/>
    </row>
    <row r="713" spans="1:19" x14ac:dyDescent="0.35">
      <c r="A713" s="43" t="s">
        <v>130</v>
      </c>
      <c r="B713" s="43">
        <v>2021</v>
      </c>
      <c r="C713" s="73">
        <v>44330</v>
      </c>
      <c r="D713" s="1" t="s">
        <v>72</v>
      </c>
      <c r="E713" s="71" t="s">
        <v>206</v>
      </c>
      <c r="F713">
        <v>2</v>
      </c>
      <c r="G713" t="s">
        <v>58</v>
      </c>
      <c r="H713" t="s">
        <v>133</v>
      </c>
      <c r="J713">
        <v>11</v>
      </c>
      <c r="K713">
        <v>2</v>
      </c>
      <c r="L713">
        <v>12.032</v>
      </c>
      <c r="M713" s="90">
        <f t="shared" si="17"/>
        <v>59.840425531914896</v>
      </c>
      <c r="S713" s="30"/>
    </row>
    <row r="714" spans="1:19" x14ac:dyDescent="0.35">
      <c r="A714" s="43" t="s">
        <v>130</v>
      </c>
      <c r="B714" s="43">
        <v>2021</v>
      </c>
      <c r="C714" s="73">
        <v>44330</v>
      </c>
      <c r="D714" s="1" t="s">
        <v>72</v>
      </c>
      <c r="E714" s="71" t="s">
        <v>206</v>
      </c>
      <c r="F714">
        <v>3</v>
      </c>
      <c r="G714" t="s">
        <v>83</v>
      </c>
      <c r="H714" t="s">
        <v>67</v>
      </c>
      <c r="J714">
        <v>7</v>
      </c>
      <c r="K714">
        <v>1</v>
      </c>
      <c r="L714">
        <v>11.474</v>
      </c>
      <c r="M714" s="90">
        <f t="shared" si="17"/>
        <v>62.750566498169775</v>
      </c>
      <c r="S714" s="30"/>
    </row>
    <row r="715" spans="1:19" x14ac:dyDescent="0.35">
      <c r="A715" s="43" t="s">
        <v>130</v>
      </c>
      <c r="B715" s="43">
        <v>2021</v>
      </c>
      <c r="C715" s="73">
        <v>44330</v>
      </c>
      <c r="D715" s="1" t="s">
        <v>72</v>
      </c>
      <c r="E715" s="71" t="s">
        <v>206</v>
      </c>
      <c r="F715">
        <v>3</v>
      </c>
      <c r="G715" t="s">
        <v>132</v>
      </c>
      <c r="H715" t="s">
        <v>65</v>
      </c>
      <c r="J715">
        <v>10</v>
      </c>
      <c r="K715">
        <v>2</v>
      </c>
      <c r="L715">
        <v>11.595000000000001</v>
      </c>
      <c r="M715" s="90">
        <f t="shared" si="17"/>
        <v>62.095730918499349</v>
      </c>
      <c r="S715" s="30"/>
    </row>
    <row r="716" spans="1:19" x14ac:dyDescent="0.35">
      <c r="A716" s="1" t="s">
        <v>130</v>
      </c>
      <c r="B716" s="1">
        <v>2021</v>
      </c>
      <c r="C716" s="2">
        <v>44330</v>
      </c>
      <c r="D716" s="1" t="s">
        <v>72</v>
      </c>
      <c r="E716" s="43" t="s">
        <v>206</v>
      </c>
      <c r="F716">
        <v>4</v>
      </c>
      <c r="G716" t="s">
        <v>108</v>
      </c>
      <c r="H716" t="s">
        <v>63</v>
      </c>
      <c r="J716">
        <v>8</v>
      </c>
      <c r="K716">
        <v>1</v>
      </c>
      <c r="L716">
        <v>11.821999999999999</v>
      </c>
      <c r="M716" s="90">
        <f t="shared" si="17"/>
        <v>60.903400439857897</v>
      </c>
      <c r="S716" s="30"/>
    </row>
    <row r="717" spans="1:19" x14ac:dyDescent="0.35">
      <c r="A717" s="1" t="s">
        <v>130</v>
      </c>
      <c r="B717" s="1">
        <v>2021</v>
      </c>
      <c r="C717" s="2">
        <v>44330</v>
      </c>
      <c r="D717" s="1" t="s">
        <v>72</v>
      </c>
      <c r="E717" s="43" t="s">
        <v>206</v>
      </c>
      <c r="F717">
        <v>4</v>
      </c>
      <c r="G717" t="s">
        <v>99</v>
      </c>
      <c r="H717" t="s">
        <v>67</v>
      </c>
      <c r="J717">
        <v>9</v>
      </c>
      <c r="K717">
        <v>2</v>
      </c>
      <c r="L717">
        <v>11.87</v>
      </c>
      <c r="M717" s="90">
        <f t="shared" si="17"/>
        <v>60.65711878685763</v>
      </c>
      <c r="S717" s="30"/>
    </row>
    <row r="718" spans="1:19" x14ac:dyDescent="0.35">
      <c r="A718" s="1" t="s">
        <v>130</v>
      </c>
      <c r="B718" s="1">
        <v>2021</v>
      </c>
      <c r="C718" s="2">
        <v>44330</v>
      </c>
      <c r="D718" s="1" t="s">
        <v>72</v>
      </c>
      <c r="E718" s="43" t="s">
        <v>207</v>
      </c>
      <c r="F718">
        <v>1</v>
      </c>
      <c r="G718" t="s">
        <v>80</v>
      </c>
      <c r="H718" t="s">
        <v>65</v>
      </c>
      <c r="J718">
        <v>1</v>
      </c>
      <c r="K718">
        <v>1</v>
      </c>
      <c r="L718">
        <v>11.218999999999999</v>
      </c>
      <c r="M718" s="90">
        <f t="shared" si="17"/>
        <v>64.176842855869509</v>
      </c>
      <c r="N718">
        <v>1</v>
      </c>
      <c r="O718">
        <v>11.881</v>
      </c>
      <c r="S718" s="30"/>
    </row>
    <row r="719" spans="1:19" x14ac:dyDescent="0.35">
      <c r="A719" s="1" t="s">
        <v>130</v>
      </c>
      <c r="B719" s="1">
        <v>2021</v>
      </c>
      <c r="C719" s="2">
        <v>44330</v>
      </c>
      <c r="D719" s="1" t="s">
        <v>72</v>
      </c>
      <c r="E719" s="43" t="s">
        <v>207</v>
      </c>
      <c r="F719">
        <v>1</v>
      </c>
      <c r="G719" t="s">
        <v>108</v>
      </c>
      <c r="H719" t="s">
        <v>63</v>
      </c>
      <c r="J719">
        <v>8</v>
      </c>
      <c r="K719">
        <v>2</v>
      </c>
      <c r="L719">
        <v>11.641999999999999</v>
      </c>
      <c r="M719" s="90">
        <f t="shared" si="17"/>
        <v>61.845043806906034</v>
      </c>
      <c r="N719">
        <v>2</v>
      </c>
      <c r="O719">
        <v>12.143000000000001</v>
      </c>
      <c r="S719" s="30"/>
    </row>
    <row r="720" spans="1:19" x14ac:dyDescent="0.35">
      <c r="A720" s="1" t="s">
        <v>130</v>
      </c>
      <c r="B720" s="1">
        <v>2021</v>
      </c>
      <c r="C720" s="2">
        <v>44330</v>
      </c>
      <c r="D720" s="1" t="s">
        <v>72</v>
      </c>
      <c r="E720" s="43" t="s">
        <v>207</v>
      </c>
      <c r="F720">
        <v>2</v>
      </c>
      <c r="G720" t="s">
        <v>97</v>
      </c>
      <c r="H720" t="s">
        <v>40</v>
      </c>
      <c r="J720">
        <v>2</v>
      </c>
      <c r="K720">
        <v>1</v>
      </c>
      <c r="L720">
        <v>11.603</v>
      </c>
      <c r="M720" s="90">
        <f t="shared" si="17"/>
        <v>62.052917348961479</v>
      </c>
      <c r="N720">
        <v>1</v>
      </c>
      <c r="O720">
        <v>11.558</v>
      </c>
      <c r="S720" s="30"/>
    </row>
    <row r="721" spans="1:19" x14ac:dyDescent="0.35">
      <c r="A721" s="1" t="s">
        <v>130</v>
      </c>
      <c r="B721" s="1">
        <v>2021</v>
      </c>
      <c r="C721" s="2">
        <v>44330</v>
      </c>
      <c r="D721" s="1" t="s">
        <v>72</v>
      </c>
      <c r="E721" s="43" t="s">
        <v>207</v>
      </c>
      <c r="F721">
        <v>2</v>
      </c>
      <c r="G721" t="s">
        <v>83</v>
      </c>
      <c r="H721" t="s">
        <v>67</v>
      </c>
      <c r="J721">
        <v>7</v>
      </c>
      <c r="K721">
        <v>2</v>
      </c>
      <c r="L721">
        <v>11.69</v>
      </c>
      <c r="M721" s="90">
        <f t="shared" si="17"/>
        <v>61.591103507271171</v>
      </c>
      <c r="N721">
        <v>2</v>
      </c>
      <c r="O721">
        <v>11.712999999999999</v>
      </c>
      <c r="S721" s="30"/>
    </row>
    <row r="722" spans="1:19" x14ac:dyDescent="0.35">
      <c r="A722" s="1" t="s">
        <v>130</v>
      </c>
      <c r="B722" s="1">
        <v>2021</v>
      </c>
      <c r="C722" s="2">
        <v>44330</v>
      </c>
      <c r="D722" s="1" t="s">
        <v>72</v>
      </c>
      <c r="E722" s="43" t="s">
        <v>207</v>
      </c>
      <c r="F722">
        <v>3</v>
      </c>
      <c r="G722" t="s">
        <v>42</v>
      </c>
      <c r="H722" t="s">
        <v>98</v>
      </c>
      <c r="J722">
        <v>4</v>
      </c>
      <c r="K722">
        <v>1</v>
      </c>
      <c r="L722">
        <v>11.734999999999999</v>
      </c>
      <c r="M722" s="90">
        <f t="shared" si="17"/>
        <v>61.354921175969324</v>
      </c>
      <c r="N722">
        <v>2</v>
      </c>
      <c r="O722">
        <v>11.218</v>
      </c>
      <c r="Q722">
        <v>1</v>
      </c>
      <c r="R722">
        <v>11.548999999999999</v>
      </c>
      <c r="S722" s="30">
        <f>3.6*200/R722</f>
        <v>62.343060005195255</v>
      </c>
    </row>
    <row r="723" spans="1:19" x14ac:dyDescent="0.35">
      <c r="A723" s="1" t="s">
        <v>130</v>
      </c>
      <c r="B723" s="1">
        <v>2021</v>
      </c>
      <c r="C723" s="2">
        <v>44330</v>
      </c>
      <c r="D723" s="1" t="s">
        <v>72</v>
      </c>
      <c r="E723" s="43" t="s">
        <v>207</v>
      </c>
      <c r="F723">
        <v>3</v>
      </c>
      <c r="G723" t="s">
        <v>39</v>
      </c>
      <c r="H723" t="s">
        <v>131</v>
      </c>
      <c r="J723">
        <v>5</v>
      </c>
      <c r="K723">
        <v>2</v>
      </c>
      <c r="L723">
        <v>11.753</v>
      </c>
      <c r="M723" s="90">
        <f t="shared" si="17"/>
        <v>61.260954649876624</v>
      </c>
      <c r="N723">
        <v>1</v>
      </c>
      <c r="O723">
        <v>11.079000000000001</v>
      </c>
      <c r="Q723">
        <v>2</v>
      </c>
      <c r="R723">
        <v>13.792</v>
      </c>
      <c r="S723" s="30">
        <f>3.6*200/R723</f>
        <v>52.204176334106727</v>
      </c>
    </row>
    <row r="724" spans="1:19" x14ac:dyDescent="0.35">
      <c r="A724" s="1" t="s">
        <v>130</v>
      </c>
      <c r="B724" s="1">
        <v>2021</v>
      </c>
      <c r="C724" s="2">
        <v>44330</v>
      </c>
      <c r="D724" s="1" t="s">
        <v>72</v>
      </c>
      <c r="E724" s="43" t="s">
        <v>207</v>
      </c>
      <c r="F724">
        <v>4</v>
      </c>
      <c r="G724" t="s">
        <v>45</v>
      </c>
      <c r="H724" t="s">
        <v>98</v>
      </c>
      <c r="J724">
        <v>3</v>
      </c>
      <c r="K724">
        <v>1</v>
      </c>
      <c r="L724">
        <v>11.488</v>
      </c>
      <c r="M724" s="90">
        <f t="shared" si="17"/>
        <v>62.674094707520894</v>
      </c>
      <c r="N724">
        <v>1</v>
      </c>
      <c r="O724">
        <v>11.391999999999999</v>
      </c>
      <c r="S724" s="30"/>
    </row>
    <row r="725" spans="1:19" x14ac:dyDescent="0.35">
      <c r="A725" s="1" t="s">
        <v>130</v>
      </c>
      <c r="B725" s="1">
        <v>2021</v>
      </c>
      <c r="C725" s="2">
        <v>44330</v>
      </c>
      <c r="D725" s="1" t="s">
        <v>72</v>
      </c>
      <c r="E725" s="43" t="s">
        <v>207</v>
      </c>
      <c r="F725">
        <v>4</v>
      </c>
      <c r="G725" t="s">
        <v>52</v>
      </c>
      <c r="H725" t="s">
        <v>53</v>
      </c>
      <c r="J725">
        <v>6</v>
      </c>
      <c r="K725">
        <v>2</v>
      </c>
      <c r="L725">
        <v>11.84</v>
      </c>
      <c r="M725" s="90">
        <f t="shared" si="17"/>
        <v>60.810810810810814</v>
      </c>
      <c r="N725">
        <v>2</v>
      </c>
      <c r="O725">
        <v>11.588999999999999</v>
      </c>
      <c r="S725" s="30"/>
    </row>
    <row r="726" spans="1:19" x14ac:dyDescent="0.35">
      <c r="A726" s="1" t="s">
        <v>130</v>
      </c>
      <c r="B726" s="1">
        <v>2021</v>
      </c>
      <c r="C726" s="2">
        <v>44330</v>
      </c>
      <c r="D726" s="1" t="s">
        <v>72</v>
      </c>
      <c r="E726" s="43" t="s">
        <v>208</v>
      </c>
      <c r="F726">
        <v>1</v>
      </c>
      <c r="G726" t="s">
        <v>80</v>
      </c>
      <c r="H726" t="s">
        <v>65</v>
      </c>
      <c r="J726">
        <v>1</v>
      </c>
      <c r="K726">
        <v>1</v>
      </c>
      <c r="L726">
        <v>11.214</v>
      </c>
      <c r="M726" s="90">
        <f t="shared" si="17"/>
        <v>64.205457463884429</v>
      </c>
      <c r="N726">
        <v>1</v>
      </c>
      <c r="O726">
        <v>11.278</v>
      </c>
      <c r="S726" s="30"/>
    </row>
    <row r="727" spans="1:19" x14ac:dyDescent="0.35">
      <c r="A727" s="1" t="s">
        <v>130</v>
      </c>
      <c r="B727" s="1">
        <v>2021</v>
      </c>
      <c r="C727" s="2">
        <v>44330</v>
      </c>
      <c r="D727" s="1" t="s">
        <v>72</v>
      </c>
      <c r="E727" s="43" t="s">
        <v>208</v>
      </c>
      <c r="F727">
        <v>1</v>
      </c>
      <c r="G727" t="s">
        <v>45</v>
      </c>
      <c r="H727" t="s">
        <v>98</v>
      </c>
      <c r="J727">
        <v>3</v>
      </c>
      <c r="K727">
        <v>2</v>
      </c>
      <c r="L727">
        <v>11.391</v>
      </c>
      <c r="M727" s="90">
        <f t="shared" si="17"/>
        <v>63.207795628127471</v>
      </c>
      <c r="N727">
        <v>2</v>
      </c>
      <c r="O727">
        <v>11.803000000000001</v>
      </c>
      <c r="S727" s="30"/>
    </row>
    <row r="728" spans="1:19" x14ac:dyDescent="0.35">
      <c r="A728" s="1" t="s">
        <v>130</v>
      </c>
      <c r="B728" s="1">
        <v>2021</v>
      </c>
      <c r="C728" s="2">
        <v>44330</v>
      </c>
      <c r="D728" s="1" t="s">
        <v>72</v>
      </c>
      <c r="E728" s="43" t="s">
        <v>208</v>
      </c>
      <c r="F728">
        <v>2</v>
      </c>
      <c r="G728" t="s">
        <v>97</v>
      </c>
      <c r="H728" t="s">
        <v>40</v>
      </c>
      <c r="J728">
        <v>2</v>
      </c>
      <c r="K728">
        <v>1</v>
      </c>
      <c r="L728">
        <v>11.478</v>
      </c>
      <c r="M728" s="90">
        <f t="shared" si="17"/>
        <v>62.728698379508629</v>
      </c>
      <c r="N728">
        <v>1</v>
      </c>
      <c r="O728">
        <v>11.492000000000001</v>
      </c>
      <c r="S728" s="30"/>
    </row>
    <row r="729" spans="1:19" x14ac:dyDescent="0.35">
      <c r="A729" s="1" t="s">
        <v>130</v>
      </c>
      <c r="B729" s="1">
        <v>2021</v>
      </c>
      <c r="C729" s="2">
        <v>44330</v>
      </c>
      <c r="D729" s="1" t="s">
        <v>72</v>
      </c>
      <c r="E729" s="43" t="s">
        <v>208</v>
      </c>
      <c r="F729">
        <v>2</v>
      </c>
      <c r="G729" t="s">
        <v>42</v>
      </c>
      <c r="H729" t="s">
        <v>98</v>
      </c>
      <c r="J729">
        <v>4</v>
      </c>
      <c r="K729">
        <v>2</v>
      </c>
      <c r="L729">
        <v>11.551</v>
      </c>
      <c r="M729" s="90">
        <f t="shared" si="17"/>
        <v>62.332265604709548</v>
      </c>
      <c r="N729">
        <v>2</v>
      </c>
      <c r="O729">
        <v>11.551</v>
      </c>
      <c r="S729" s="30"/>
    </row>
    <row r="730" spans="1:19" x14ac:dyDescent="0.35">
      <c r="A730" s="1" t="s">
        <v>130</v>
      </c>
      <c r="B730" s="1">
        <v>2021</v>
      </c>
      <c r="C730" s="2">
        <v>44330</v>
      </c>
      <c r="D730" s="1" t="s">
        <v>72</v>
      </c>
      <c r="E730" s="43" t="s">
        <v>209</v>
      </c>
      <c r="F730" t="s">
        <v>210</v>
      </c>
      <c r="G730" t="s">
        <v>80</v>
      </c>
      <c r="H730" t="s">
        <v>65</v>
      </c>
      <c r="J730">
        <v>1</v>
      </c>
      <c r="K730">
        <v>1</v>
      </c>
      <c r="L730">
        <v>11.534000000000001</v>
      </c>
      <c r="M730" s="90">
        <f t="shared" si="17"/>
        <v>62.424137333102131</v>
      </c>
      <c r="N730">
        <v>1</v>
      </c>
      <c r="O730">
        <v>11.609</v>
      </c>
      <c r="S730" s="30"/>
    </row>
    <row r="731" spans="1:19" x14ac:dyDescent="0.35">
      <c r="A731" s="1" t="s">
        <v>130</v>
      </c>
      <c r="B731" s="1">
        <v>2021</v>
      </c>
      <c r="C731" s="2">
        <v>44330</v>
      </c>
      <c r="D731" s="1" t="s">
        <v>72</v>
      </c>
      <c r="E731" s="43" t="s">
        <v>209</v>
      </c>
      <c r="F731" t="s">
        <v>210</v>
      </c>
      <c r="G731" t="s">
        <v>97</v>
      </c>
      <c r="H731" t="s">
        <v>40</v>
      </c>
      <c r="J731">
        <v>2</v>
      </c>
      <c r="K731">
        <v>2</v>
      </c>
      <c r="L731">
        <v>11.653</v>
      </c>
      <c r="M731" s="90">
        <f t="shared" si="17"/>
        <v>61.786664378271688</v>
      </c>
      <c r="N731">
        <v>2</v>
      </c>
      <c r="O731">
        <v>11.968</v>
      </c>
      <c r="S731" s="30"/>
    </row>
    <row r="732" spans="1:19" x14ac:dyDescent="0.35">
      <c r="A732" s="1" t="s">
        <v>130</v>
      </c>
      <c r="B732" s="1">
        <v>2021</v>
      </c>
      <c r="C732" s="2">
        <v>44330</v>
      </c>
      <c r="D732" s="1" t="s">
        <v>72</v>
      </c>
      <c r="E732" s="43" t="s">
        <v>209</v>
      </c>
      <c r="F732" t="s">
        <v>211</v>
      </c>
      <c r="G732" t="s">
        <v>45</v>
      </c>
      <c r="H732" t="s">
        <v>98</v>
      </c>
      <c r="J732">
        <v>3</v>
      </c>
      <c r="K732">
        <v>1</v>
      </c>
      <c r="L732">
        <v>11.686</v>
      </c>
      <c r="M732" s="90">
        <f t="shared" si="17"/>
        <v>61.612185521136404</v>
      </c>
      <c r="N732">
        <v>2</v>
      </c>
      <c r="O732">
        <v>12.032</v>
      </c>
      <c r="Q732">
        <v>1</v>
      </c>
      <c r="R732">
        <v>11.657</v>
      </c>
      <c r="S732" s="30">
        <f>3.6*200/R732</f>
        <v>61.765462812044262</v>
      </c>
    </row>
    <row r="733" spans="1:19" x14ac:dyDescent="0.35">
      <c r="A733" s="1" t="s">
        <v>130</v>
      </c>
      <c r="B733" s="1">
        <v>2021</v>
      </c>
      <c r="C733" s="2">
        <v>44330</v>
      </c>
      <c r="D733" s="1" t="s">
        <v>72</v>
      </c>
      <c r="E733" s="43" t="s">
        <v>209</v>
      </c>
      <c r="F733" t="s">
        <v>211</v>
      </c>
      <c r="G733" t="s">
        <v>42</v>
      </c>
      <c r="H733" t="s">
        <v>98</v>
      </c>
      <c r="J733">
        <v>4</v>
      </c>
      <c r="K733">
        <v>2</v>
      </c>
      <c r="L733">
        <v>11.803000000000001</v>
      </c>
      <c r="M733" s="90">
        <f t="shared" si="17"/>
        <v>61.001440311785132</v>
      </c>
      <c r="N733">
        <v>1</v>
      </c>
      <c r="O733">
        <v>11.949</v>
      </c>
      <c r="Q733">
        <v>2</v>
      </c>
      <c r="R733">
        <v>11.727</v>
      </c>
      <c r="S733" s="30">
        <f>3.6*200/R733</f>
        <v>61.396776669224863</v>
      </c>
    </row>
    <row r="734" spans="1:19" x14ac:dyDescent="0.35">
      <c r="A734" s="4" t="s">
        <v>120</v>
      </c>
      <c r="B734" s="4">
        <v>2021</v>
      </c>
      <c r="C734" s="22">
        <v>44386</v>
      </c>
      <c r="D734" s="4" t="s">
        <v>72</v>
      </c>
      <c r="E734" s="43" t="s">
        <v>206</v>
      </c>
      <c r="F734">
        <v>1</v>
      </c>
      <c r="G734" t="s">
        <v>125</v>
      </c>
      <c r="H734" t="s">
        <v>121</v>
      </c>
      <c r="J734">
        <v>2</v>
      </c>
      <c r="K734">
        <v>1</v>
      </c>
      <c r="L734">
        <v>12.573</v>
      </c>
      <c r="M734" s="90">
        <f t="shared" si="17"/>
        <v>57.265569076592698</v>
      </c>
      <c r="S734" s="30"/>
    </row>
    <row r="735" spans="1:19" x14ac:dyDescent="0.35">
      <c r="A735" s="4" t="s">
        <v>120</v>
      </c>
      <c r="B735" s="4">
        <v>2021</v>
      </c>
      <c r="C735" s="22">
        <v>44386</v>
      </c>
      <c r="D735" s="4" t="s">
        <v>72</v>
      </c>
      <c r="E735" s="43" t="s">
        <v>206</v>
      </c>
      <c r="F735">
        <v>1</v>
      </c>
      <c r="G735" t="s">
        <v>115</v>
      </c>
      <c r="H735" t="s">
        <v>31</v>
      </c>
      <c r="J735">
        <v>11</v>
      </c>
      <c r="K735">
        <v>2</v>
      </c>
      <c r="L735">
        <v>12.620000000000001</v>
      </c>
      <c r="M735" s="90">
        <f t="shared" si="17"/>
        <v>57.052297939778128</v>
      </c>
      <c r="S735" s="30"/>
    </row>
    <row r="736" spans="1:19" x14ac:dyDescent="0.35">
      <c r="A736" s="4" t="s">
        <v>120</v>
      </c>
      <c r="B736" s="4">
        <v>2021</v>
      </c>
      <c r="C736" s="22">
        <v>44386</v>
      </c>
      <c r="D736" s="4" t="s">
        <v>72</v>
      </c>
      <c r="E736" s="43" t="s">
        <v>206</v>
      </c>
      <c r="F736">
        <v>2</v>
      </c>
      <c r="G736" t="s">
        <v>126</v>
      </c>
      <c r="H736" t="s">
        <v>127</v>
      </c>
      <c r="J736">
        <v>7</v>
      </c>
      <c r="K736">
        <v>1</v>
      </c>
      <c r="L736">
        <v>11.814</v>
      </c>
      <c r="M736" s="90">
        <f t="shared" si="17"/>
        <v>60.944641950228544</v>
      </c>
      <c r="S736" s="30"/>
    </row>
    <row r="737" spans="1:19" x14ac:dyDescent="0.35">
      <c r="A737" s="4" t="s">
        <v>120</v>
      </c>
      <c r="B737" s="4">
        <v>2021</v>
      </c>
      <c r="C737" s="22">
        <v>44386</v>
      </c>
      <c r="D737" s="4" t="s">
        <v>72</v>
      </c>
      <c r="E737" s="43" t="s">
        <v>206</v>
      </c>
      <c r="F737">
        <v>2</v>
      </c>
      <c r="G737" t="s">
        <v>129</v>
      </c>
      <c r="H737" t="s">
        <v>31</v>
      </c>
      <c r="J737">
        <v>10</v>
      </c>
      <c r="K737">
        <v>2</v>
      </c>
      <c r="L737">
        <v>11.92</v>
      </c>
      <c r="M737" s="90">
        <f t="shared" si="17"/>
        <v>60.402684563758392</v>
      </c>
      <c r="S737" s="30"/>
    </row>
    <row r="738" spans="1:19" x14ac:dyDescent="0.35">
      <c r="A738" s="4" t="s">
        <v>120</v>
      </c>
      <c r="B738" s="4">
        <v>2021</v>
      </c>
      <c r="C738" s="22">
        <v>44386</v>
      </c>
      <c r="D738" s="4" t="s">
        <v>72</v>
      </c>
      <c r="E738" s="43" t="s">
        <v>206</v>
      </c>
      <c r="F738">
        <v>3</v>
      </c>
      <c r="G738" t="s">
        <v>55</v>
      </c>
      <c r="H738" t="s">
        <v>56</v>
      </c>
      <c r="J738">
        <v>8</v>
      </c>
      <c r="K738">
        <v>1</v>
      </c>
      <c r="L738">
        <v>11.903</v>
      </c>
      <c r="M738" s="90">
        <f t="shared" si="17"/>
        <v>60.488952364950009</v>
      </c>
      <c r="S738" s="30"/>
    </row>
    <row r="739" spans="1:19" x14ac:dyDescent="0.35">
      <c r="A739" s="4" t="s">
        <v>120</v>
      </c>
      <c r="B739" s="4">
        <v>2021</v>
      </c>
      <c r="C739" s="22">
        <v>44386</v>
      </c>
      <c r="D739" s="4" t="s">
        <v>72</v>
      </c>
      <c r="E739" s="43" t="s">
        <v>206</v>
      </c>
      <c r="F739">
        <v>3</v>
      </c>
      <c r="G739" t="s">
        <v>128</v>
      </c>
      <c r="H739" t="s">
        <v>15</v>
      </c>
      <c r="J739">
        <v>9</v>
      </c>
      <c r="K739">
        <v>2</v>
      </c>
      <c r="L739">
        <v>12.043000000000001</v>
      </c>
      <c r="M739" s="90">
        <f t="shared" si="17"/>
        <v>59.785767665863979</v>
      </c>
      <c r="S739" s="30"/>
    </row>
    <row r="740" spans="1:19" x14ac:dyDescent="0.35">
      <c r="A740" s="4" t="s">
        <v>120</v>
      </c>
      <c r="B740" s="4">
        <v>2021</v>
      </c>
      <c r="C740" s="22">
        <v>44386</v>
      </c>
      <c r="D740" s="4" t="s">
        <v>72</v>
      </c>
      <c r="E740" s="43" t="s">
        <v>207</v>
      </c>
      <c r="F740">
        <v>1</v>
      </c>
      <c r="G740" t="s">
        <v>111</v>
      </c>
      <c r="H740" t="s">
        <v>121</v>
      </c>
      <c r="J740">
        <v>1</v>
      </c>
      <c r="K740">
        <v>1</v>
      </c>
      <c r="L740">
        <v>11.5</v>
      </c>
      <c r="M740" s="90">
        <f t="shared" si="17"/>
        <v>62.608695652173914</v>
      </c>
      <c r="N740">
        <v>1</v>
      </c>
      <c r="O740">
        <v>11.483000000000001</v>
      </c>
      <c r="P740" s="89">
        <f t="shared" ref="P740:P755" si="18">3.6*200/O740</f>
        <v>62.701384655577804</v>
      </c>
      <c r="S740" s="30"/>
    </row>
    <row r="741" spans="1:19" x14ac:dyDescent="0.35">
      <c r="A741" s="4" t="s">
        <v>120</v>
      </c>
      <c r="B741" s="4">
        <v>2021</v>
      </c>
      <c r="C741" s="22">
        <v>44386</v>
      </c>
      <c r="D741" s="4" t="s">
        <v>72</v>
      </c>
      <c r="E741" s="71" t="s">
        <v>207</v>
      </c>
      <c r="F741">
        <v>1</v>
      </c>
      <c r="G741" t="s">
        <v>55</v>
      </c>
      <c r="H741" t="s">
        <v>56</v>
      </c>
      <c r="J741">
        <v>8</v>
      </c>
      <c r="K741">
        <v>2</v>
      </c>
      <c r="L741">
        <v>12.057</v>
      </c>
      <c r="M741" s="90">
        <f t="shared" si="17"/>
        <v>59.716347350087084</v>
      </c>
      <c r="N741">
        <v>2</v>
      </c>
      <c r="O741">
        <v>12.081000000000001</v>
      </c>
      <c r="P741" s="89">
        <f t="shared" si="18"/>
        <v>59.597715420908855</v>
      </c>
      <c r="S741" s="30"/>
    </row>
    <row r="742" spans="1:19" x14ac:dyDescent="0.35">
      <c r="A742" s="4" t="s">
        <v>120</v>
      </c>
      <c r="B742" s="4">
        <v>2021</v>
      </c>
      <c r="C742" s="22">
        <v>44386</v>
      </c>
      <c r="D742" s="4" t="s">
        <v>72</v>
      </c>
      <c r="E742" s="71" t="s">
        <v>207</v>
      </c>
      <c r="F742">
        <v>2</v>
      </c>
      <c r="G742" t="s">
        <v>122</v>
      </c>
      <c r="H742" t="s">
        <v>123</v>
      </c>
      <c r="J742">
        <v>3</v>
      </c>
      <c r="K742">
        <v>1</v>
      </c>
      <c r="L742">
        <v>11.859</v>
      </c>
      <c r="M742" s="90">
        <f t="shared" si="17"/>
        <v>60.713382241335694</v>
      </c>
      <c r="N742">
        <v>1</v>
      </c>
      <c r="O742">
        <v>12.084</v>
      </c>
      <c r="P742" s="89">
        <f t="shared" si="18"/>
        <v>59.582919563058589</v>
      </c>
      <c r="S742" s="30"/>
    </row>
    <row r="743" spans="1:19" x14ac:dyDescent="0.35">
      <c r="A743" s="4" t="s">
        <v>120</v>
      </c>
      <c r="B743" s="4">
        <v>2021</v>
      </c>
      <c r="C743" s="22">
        <v>44386</v>
      </c>
      <c r="D743" s="4" t="s">
        <v>72</v>
      </c>
      <c r="E743" s="43" t="s">
        <v>207</v>
      </c>
      <c r="F743">
        <v>2</v>
      </c>
      <c r="G743" t="s">
        <v>126</v>
      </c>
      <c r="H743" t="s">
        <v>127</v>
      </c>
      <c r="J743">
        <v>7</v>
      </c>
      <c r="K743">
        <v>2</v>
      </c>
      <c r="L743">
        <v>11.91</v>
      </c>
      <c r="M743" s="90">
        <f t="shared" si="17"/>
        <v>60.45340050377834</v>
      </c>
      <c r="N743">
        <v>2</v>
      </c>
      <c r="O743">
        <v>12.102</v>
      </c>
      <c r="P743" s="89">
        <f t="shared" si="18"/>
        <v>59.494298463063956</v>
      </c>
      <c r="S743" s="30"/>
    </row>
    <row r="744" spans="1:19" x14ac:dyDescent="0.35">
      <c r="A744" s="4" t="s">
        <v>120</v>
      </c>
      <c r="B744" s="4">
        <v>2021</v>
      </c>
      <c r="C744" s="22">
        <v>44386</v>
      </c>
      <c r="D744" s="4" t="s">
        <v>72</v>
      </c>
      <c r="E744" s="71" t="s">
        <v>207</v>
      </c>
      <c r="F744">
        <v>3</v>
      </c>
      <c r="G744" t="s">
        <v>125</v>
      </c>
      <c r="H744" t="s">
        <v>121</v>
      </c>
      <c r="J744">
        <v>2</v>
      </c>
      <c r="K744">
        <v>2</v>
      </c>
      <c r="L744">
        <v>11.302000000000001</v>
      </c>
      <c r="M744" s="90">
        <f t="shared" si="17"/>
        <v>63.705538842682707</v>
      </c>
      <c r="N744">
        <v>1</v>
      </c>
      <c r="O744">
        <v>11.448</v>
      </c>
      <c r="P744" s="89">
        <f t="shared" si="18"/>
        <v>62.893081761006286</v>
      </c>
      <c r="Q744">
        <v>1</v>
      </c>
      <c r="R744">
        <v>11.377000000000001</v>
      </c>
      <c r="S744" s="30">
        <f>3.6*200/R744</f>
        <v>63.285576162432974</v>
      </c>
    </row>
    <row r="745" spans="1:19" x14ac:dyDescent="0.35">
      <c r="A745" s="4" t="s">
        <v>120</v>
      </c>
      <c r="B745" s="4">
        <v>2021</v>
      </c>
      <c r="C745" s="22">
        <v>44386</v>
      </c>
      <c r="D745" s="4" t="s">
        <v>72</v>
      </c>
      <c r="E745" s="71" t="s">
        <v>207</v>
      </c>
      <c r="F745">
        <v>3</v>
      </c>
      <c r="G745" t="s">
        <v>20</v>
      </c>
      <c r="H745" t="s">
        <v>21</v>
      </c>
      <c r="J745">
        <v>5</v>
      </c>
      <c r="K745">
        <v>1</v>
      </c>
      <c r="L745">
        <v>11.284000000000001</v>
      </c>
      <c r="M745" s="90">
        <f t="shared" si="17"/>
        <v>63.807160581354125</v>
      </c>
      <c r="N745">
        <v>2</v>
      </c>
      <c r="O745">
        <v>11.513</v>
      </c>
      <c r="P745" s="89">
        <f t="shared" si="18"/>
        <v>62.538000521150003</v>
      </c>
      <c r="Q745">
        <v>2</v>
      </c>
      <c r="R745">
        <v>11.453000000000001</v>
      </c>
      <c r="S745" s="30">
        <f>3.6*200/R745</f>
        <v>62.865624727145722</v>
      </c>
    </row>
    <row r="746" spans="1:19" x14ac:dyDescent="0.35">
      <c r="A746" s="4" t="s">
        <v>120</v>
      </c>
      <c r="B746" s="4">
        <v>2021</v>
      </c>
      <c r="C746" s="22">
        <v>44386</v>
      </c>
      <c r="D746" s="4" t="s">
        <v>72</v>
      </c>
      <c r="E746" s="43" t="s">
        <v>207</v>
      </c>
      <c r="F746">
        <v>4</v>
      </c>
      <c r="G746" t="s">
        <v>107</v>
      </c>
      <c r="H746" t="s">
        <v>15</v>
      </c>
      <c r="J746">
        <v>4</v>
      </c>
      <c r="K746">
        <v>1</v>
      </c>
      <c r="L746">
        <v>11.55</v>
      </c>
      <c r="M746" s="90">
        <f t="shared" si="17"/>
        <v>62.337662337662337</v>
      </c>
      <c r="N746">
        <v>1</v>
      </c>
      <c r="O746">
        <v>11.571999999999999</v>
      </c>
      <c r="P746" s="89">
        <f t="shared" si="18"/>
        <v>62.21914967162116</v>
      </c>
      <c r="S746" s="3"/>
    </row>
    <row r="747" spans="1:19" x14ac:dyDescent="0.35">
      <c r="A747" s="4" t="s">
        <v>120</v>
      </c>
      <c r="B747" s="4">
        <v>2021</v>
      </c>
      <c r="C747" s="22">
        <v>44386</v>
      </c>
      <c r="D747" s="4" t="s">
        <v>72</v>
      </c>
      <c r="E747" s="71" t="s">
        <v>207</v>
      </c>
      <c r="F747">
        <v>4</v>
      </c>
      <c r="G747" t="s">
        <v>124</v>
      </c>
      <c r="H747" t="s">
        <v>123</v>
      </c>
      <c r="J747">
        <v>6</v>
      </c>
      <c r="K747">
        <v>2</v>
      </c>
      <c r="L747">
        <v>11.602</v>
      </c>
      <c r="M747" s="90">
        <f t="shared" si="17"/>
        <v>62.058265816238581</v>
      </c>
      <c r="N747">
        <v>2</v>
      </c>
      <c r="O747">
        <v>11.632</v>
      </c>
      <c r="P747" s="89">
        <f t="shared" si="18"/>
        <v>61.898211829436043</v>
      </c>
      <c r="S747" s="3"/>
    </row>
    <row r="748" spans="1:19" x14ac:dyDescent="0.35">
      <c r="A748" s="4" t="s">
        <v>120</v>
      </c>
      <c r="B748" s="4">
        <v>2021</v>
      </c>
      <c r="C748" s="22">
        <v>44386</v>
      </c>
      <c r="D748" s="4" t="s">
        <v>72</v>
      </c>
      <c r="E748" s="71" t="s">
        <v>208</v>
      </c>
      <c r="F748">
        <v>1</v>
      </c>
      <c r="G748" t="s">
        <v>111</v>
      </c>
      <c r="H748" t="s">
        <v>121</v>
      </c>
      <c r="J748">
        <v>1</v>
      </c>
      <c r="K748">
        <v>1</v>
      </c>
      <c r="L748">
        <v>11.379</v>
      </c>
      <c r="M748" s="90">
        <f t="shared" si="17"/>
        <v>63.274452939625625</v>
      </c>
      <c r="N748">
        <v>1</v>
      </c>
      <c r="O748">
        <v>11.234999999999999</v>
      </c>
      <c r="P748" s="89">
        <f t="shared" si="18"/>
        <v>64.085447263017357</v>
      </c>
      <c r="S748" s="3"/>
    </row>
    <row r="749" spans="1:19" x14ac:dyDescent="0.35">
      <c r="A749" s="4" t="s">
        <v>120</v>
      </c>
      <c r="B749" s="4">
        <v>2021</v>
      </c>
      <c r="C749" s="22">
        <v>44386</v>
      </c>
      <c r="D749" s="4" t="s">
        <v>72</v>
      </c>
      <c r="E749" s="43" t="s">
        <v>208</v>
      </c>
      <c r="F749">
        <v>1</v>
      </c>
      <c r="G749" t="s">
        <v>107</v>
      </c>
      <c r="H749" t="s">
        <v>15</v>
      </c>
      <c r="J749">
        <v>4</v>
      </c>
      <c r="K749">
        <v>2</v>
      </c>
      <c r="L749">
        <v>11.421999999999999</v>
      </c>
      <c r="M749" s="105">
        <f t="shared" si="17"/>
        <v>63.036245841358785</v>
      </c>
      <c r="N749">
        <v>2</v>
      </c>
      <c r="O749">
        <v>11.382</v>
      </c>
      <c r="P749" s="89">
        <f t="shared" si="18"/>
        <v>63.257775434897205</v>
      </c>
      <c r="S749" s="3"/>
    </row>
    <row r="750" spans="1:19" x14ac:dyDescent="0.35">
      <c r="A750" s="4" t="s">
        <v>120</v>
      </c>
      <c r="B750" s="4">
        <v>2021</v>
      </c>
      <c r="C750" s="22">
        <v>44386</v>
      </c>
      <c r="D750" s="4" t="s">
        <v>72</v>
      </c>
      <c r="E750" s="71" t="s">
        <v>208</v>
      </c>
      <c r="F750">
        <v>2</v>
      </c>
      <c r="G750" t="s">
        <v>125</v>
      </c>
      <c r="H750" t="s">
        <v>121</v>
      </c>
      <c r="J750">
        <v>2</v>
      </c>
      <c r="K750">
        <v>1</v>
      </c>
      <c r="L750">
        <v>11.356</v>
      </c>
      <c r="M750" s="90">
        <f t="shared" si="17"/>
        <v>63.40260655160268</v>
      </c>
      <c r="N750">
        <v>1</v>
      </c>
      <c r="O750">
        <v>11.577</v>
      </c>
      <c r="P750" s="89">
        <f t="shared" si="18"/>
        <v>62.192277792174139</v>
      </c>
      <c r="S750" s="3"/>
    </row>
    <row r="751" spans="1:19" x14ac:dyDescent="0.35">
      <c r="A751" s="4" t="s">
        <v>120</v>
      </c>
      <c r="B751" s="4">
        <v>2021</v>
      </c>
      <c r="C751" s="22">
        <v>44386</v>
      </c>
      <c r="D751" s="4" t="s">
        <v>72</v>
      </c>
      <c r="E751" s="71" t="s">
        <v>208</v>
      </c>
      <c r="F751">
        <v>2</v>
      </c>
      <c r="G751" t="s">
        <v>122</v>
      </c>
      <c r="H751" t="s">
        <v>123</v>
      </c>
      <c r="J751">
        <v>3</v>
      </c>
      <c r="K751">
        <v>2</v>
      </c>
      <c r="L751">
        <v>11.372999999999999</v>
      </c>
      <c r="M751" s="90">
        <f t="shared" si="17"/>
        <v>63.307834344500137</v>
      </c>
      <c r="N751">
        <v>2</v>
      </c>
      <c r="O751">
        <v>11.589</v>
      </c>
      <c r="P751" s="89">
        <f t="shared" si="18"/>
        <v>62.127879886098881</v>
      </c>
      <c r="S751" s="3"/>
    </row>
    <row r="752" spans="1:19" x14ac:dyDescent="0.35">
      <c r="A752" s="4" t="s">
        <v>120</v>
      </c>
      <c r="B752" s="4">
        <v>2021</v>
      </c>
      <c r="C752" s="22">
        <v>44386</v>
      </c>
      <c r="D752" s="4" t="s">
        <v>72</v>
      </c>
      <c r="E752" s="43" t="s">
        <v>209</v>
      </c>
      <c r="F752" t="s">
        <v>210</v>
      </c>
      <c r="G752" t="s">
        <v>111</v>
      </c>
      <c r="H752" t="s">
        <v>121</v>
      </c>
      <c r="J752">
        <v>1</v>
      </c>
      <c r="K752">
        <v>1</v>
      </c>
      <c r="L752">
        <v>10.984999999999999</v>
      </c>
      <c r="M752" s="90">
        <f t="shared" ref="M752:M786" si="19">3.6*200/L752</f>
        <v>65.54392353208921</v>
      </c>
      <c r="N752">
        <v>1</v>
      </c>
      <c r="O752">
        <v>11.103999999999999</v>
      </c>
      <c r="P752" s="89">
        <f t="shared" si="18"/>
        <v>64.84149855907782</v>
      </c>
      <c r="S752" s="3"/>
    </row>
    <row r="753" spans="1:19" x14ac:dyDescent="0.35">
      <c r="A753" s="4" t="s">
        <v>120</v>
      </c>
      <c r="B753" s="4">
        <v>2021</v>
      </c>
      <c r="C753" s="22">
        <v>44386</v>
      </c>
      <c r="D753" s="4" t="s">
        <v>72</v>
      </c>
      <c r="E753" s="71" t="s">
        <v>209</v>
      </c>
      <c r="F753" t="s">
        <v>210</v>
      </c>
      <c r="G753" t="s">
        <v>125</v>
      </c>
      <c r="H753" t="s">
        <v>121</v>
      </c>
      <c r="J753">
        <v>2</v>
      </c>
      <c r="K753">
        <v>2</v>
      </c>
      <c r="L753">
        <v>13.321</v>
      </c>
      <c r="M753" s="90">
        <f t="shared" si="19"/>
        <v>54.049996246528039</v>
      </c>
      <c r="N753">
        <v>2</v>
      </c>
      <c r="O753">
        <v>11.238</v>
      </c>
      <c r="P753" s="89">
        <f t="shared" si="18"/>
        <v>64.068339562199682</v>
      </c>
      <c r="S753" s="3"/>
    </row>
    <row r="754" spans="1:19" x14ac:dyDescent="0.35">
      <c r="A754" s="4" t="s">
        <v>120</v>
      </c>
      <c r="B754" s="4">
        <v>2021</v>
      </c>
      <c r="C754" s="22">
        <v>44386</v>
      </c>
      <c r="D754" s="4" t="s">
        <v>72</v>
      </c>
      <c r="E754" s="71" t="s">
        <v>209</v>
      </c>
      <c r="F754" t="s">
        <v>211</v>
      </c>
      <c r="G754" t="s">
        <v>122</v>
      </c>
      <c r="H754" t="s">
        <v>123</v>
      </c>
      <c r="J754">
        <v>3</v>
      </c>
      <c r="K754">
        <v>2</v>
      </c>
      <c r="L754">
        <v>11.792</v>
      </c>
      <c r="M754" s="90">
        <f t="shared" si="19"/>
        <v>61.058344640434193</v>
      </c>
      <c r="N754">
        <v>1</v>
      </c>
      <c r="O754">
        <v>11.409000000000001</v>
      </c>
      <c r="P754" s="89">
        <f t="shared" si="18"/>
        <v>63.108072574283455</v>
      </c>
      <c r="Q754">
        <v>1</v>
      </c>
      <c r="R754">
        <v>11.499000000000001</v>
      </c>
      <c r="S754" s="30">
        <f>3.6*200/R754</f>
        <v>62.614140360031307</v>
      </c>
    </row>
    <row r="755" spans="1:19" x14ac:dyDescent="0.35">
      <c r="A755" s="4" t="s">
        <v>120</v>
      </c>
      <c r="B755" s="4">
        <v>2021</v>
      </c>
      <c r="C755" s="22">
        <v>44386</v>
      </c>
      <c r="D755" s="4" t="s">
        <v>72</v>
      </c>
      <c r="E755" s="43" t="s">
        <v>209</v>
      </c>
      <c r="F755" t="s">
        <v>211</v>
      </c>
      <c r="G755" t="s">
        <v>107</v>
      </c>
      <c r="H755" t="s">
        <v>15</v>
      </c>
      <c r="J755">
        <v>4</v>
      </c>
      <c r="K755">
        <v>1</v>
      </c>
      <c r="L755">
        <v>11.714</v>
      </c>
      <c r="M755" s="90">
        <f t="shared" si="19"/>
        <v>61.464913778384833</v>
      </c>
      <c r="N755">
        <v>2</v>
      </c>
      <c r="O755">
        <v>11.429</v>
      </c>
      <c r="P755" s="89">
        <f t="shared" si="18"/>
        <v>62.997637588590429</v>
      </c>
      <c r="Q755">
        <v>2</v>
      </c>
      <c r="R755">
        <v>11.58</v>
      </c>
      <c r="S755" s="30">
        <f>3.6*200/R755</f>
        <v>62.176165803108809</v>
      </c>
    </row>
    <row r="756" spans="1:19" x14ac:dyDescent="0.35">
      <c r="A756" s="4" t="s">
        <v>71</v>
      </c>
      <c r="B756" s="4">
        <v>2021</v>
      </c>
      <c r="C756" s="5">
        <v>44449</v>
      </c>
      <c r="D756" s="4" t="s">
        <v>72</v>
      </c>
      <c r="E756" s="71" t="s">
        <v>206</v>
      </c>
      <c r="F756">
        <v>1</v>
      </c>
      <c r="G756" t="s">
        <v>54</v>
      </c>
      <c r="H756" t="s">
        <v>44</v>
      </c>
      <c r="J756">
        <v>4</v>
      </c>
      <c r="K756">
        <v>1</v>
      </c>
      <c r="L756">
        <v>11.816000000000001</v>
      </c>
      <c r="M756" s="90">
        <f t="shared" si="19"/>
        <v>60.934326337169935</v>
      </c>
      <c r="P756" s="3"/>
      <c r="S756" s="30"/>
    </row>
    <row r="757" spans="1:19" x14ac:dyDescent="0.35">
      <c r="A757" s="4" t="s">
        <v>71</v>
      </c>
      <c r="B757" s="4">
        <v>2021</v>
      </c>
      <c r="C757" s="5">
        <v>44449</v>
      </c>
      <c r="D757" s="4" t="s">
        <v>72</v>
      </c>
      <c r="E757" s="71" t="s">
        <v>206</v>
      </c>
      <c r="F757">
        <v>1</v>
      </c>
      <c r="G757" t="s">
        <v>87</v>
      </c>
      <c r="H757" t="s">
        <v>88</v>
      </c>
      <c r="J757">
        <v>12</v>
      </c>
      <c r="K757">
        <v>2</v>
      </c>
      <c r="L757">
        <v>12.783000000000001</v>
      </c>
      <c r="M757" s="90">
        <f t="shared" si="19"/>
        <v>56.324806383478048</v>
      </c>
      <c r="P757" s="3"/>
      <c r="S757" s="30"/>
    </row>
    <row r="758" spans="1:19" x14ac:dyDescent="0.35">
      <c r="A758" s="4" t="s">
        <v>71</v>
      </c>
      <c r="B758" s="4">
        <v>2021</v>
      </c>
      <c r="C758" s="5">
        <v>44449</v>
      </c>
      <c r="D758" s="4" t="s">
        <v>72</v>
      </c>
      <c r="E758" s="71" t="s">
        <v>206</v>
      </c>
      <c r="F758">
        <v>2</v>
      </c>
      <c r="G758" t="s">
        <v>58</v>
      </c>
      <c r="H758" t="s">
        <v>59</v>
      </c>
      <c r="J758">
        <v>6</v>
      </c>
      <c r="K758">
        <v>1</v>
      </c>
      <c r="L758">
        <v>11.804</v>
      </c>
      <c r="M758" s="90">
        <f t="shared" si="19"/>
        <v>60.996272450016939</v>
      </c>
      <c r="P758" s="3"/>
      <c r="S758" s="30"/>
    </row>
    <row r="759" spans="1:19" x14ac:dyDescent="0.35">
      <c r="A759" s="4" t="s">
        <v>71</v>
      </c>
      <c r="B759" s="4">
        <v>2021</v>
      </c>
      <c r="C759" s="5">
        <v>44449</v>
      </c>
      <c r="D759" s="4" t="s">
        <v>72</v>
      </c>
      <c r="E759" s="71" t="s">
        <v>206</v>
      </c>
      <c r="F759">
        <v>2</v>
      </c>
      <c r="G759" t="s">
        <v>100</v>
      </c>
      <c r="H759" t="s">
        <v>47</v>
      </c>
      <c r="J759">
        <v>11</v>
      </c>
      <c r="K759">
        <v>2</v>
      </c>
      <c r="L759">
        <v>11.987</v>
      </c>
      <c r="M759" s="90">
        <f t="shared" si="19"/>
        <v>60.065070493034121</v>
      </c>
      <c r="P759" s="3"/>
      <c r="S759" s="30"/>
    </row>
    <row r="760" spans="1:19" x14ac:dyDescent="0.35">
      <c r="A760" s="4" t="s">
        <v>71</v>
      </c>
      <c r="B760" s="4">
        <v>2021</v>
      </c>
      <c r="C760" s="5">
        <v>44449</v>
      </c>
      <c r="D760" s="4" t="s">
        <v>72</v>
      </c>
      <c r="E760" s="71" t="s">
        <v>206</v>
      </c>
      <c r="F760">
        <v>3</v>
      </c>
      <c r="G760" t="s">
        <v>119</v>
      </c>
      <c r="H760" t="s">
        <v>21</v>
      </c>
      <c r="J760">
        <v>7</v>
      </c>
      <c r="K760">
        <v>1</v>
      </c>
      <c r="L760">
        <v>11.625999999999999</v>
      </c>
      <c r="M760" s="90">
        <f t="shared" si="19"/>
        <v>61.930156545673491</v>
      </c>
      <c r="P760" s="3"/>
      <c r="S760" s="30"/>
    </row>
    <row r="761" spans="1:19" x14ac:dyDescent="0.35">
      <c r="A761" s="4" t="s">
        <v>71</v>
      </c>
      <c r="B761" s="4">
        <v>2021</v>
      </c>
      <c r="C761" s="5">
        <v>44449</v>
      </c>
      <c r="D761" s="4" t="s">
        <v>72</v>
      </c>
      <c r="E761" s="71" t="s">
        <v>206</v>
      </c>
      <c r="F761">
        <v>3</v>
      </c>
      <c r="G761" t="s">
        <v>50</v>
      </c>
      <c r="H761" t="s">
        <v>51</v>
      </c>
      <c r="J761">
        <v>10</v>
      </c>
      <c r="K761">
        <v>2</v>
      </c>
      <c r="L761">
        <v>11.677999999999999</v>
      </c>
      <c r="M761" s="90">
        <f t="shared" si="19"/>
        <v>61.654392875492384</v>
      </c>
      <c r="P761" s="3"/>
      <c r="S761" s="30"/>
    </row>
    <row r="762" spans="1:19" x14ac:dyDescent="0.35">
      <c r="A762" s="4" t="s">
        <v>71</v>
      </c>
      <c r="B762" s="4">
        <v>2021</v>
      </c>
      <c r="C762" s="5">
        <v>44449</v>
      </c>
      <c r="D762" s="4" t="s">
        <v>72</v>
      </c>
      <c r="E762" s="71" t="s">
        <v>206</v>
      </c>
      <c r="F762">
        <v>4</v>
      </c>
      <c r="G762" t="s">
        <v>116</v>
      </c>
      <c r="H762" t="s">
        <v>49</v>
      </c>
      <c r="J762">
        <v>8</v>
      </c>
      <c r="K762">
        <v>1</v>
      </c>
      <c r="L762">
        <v>11.615</v>
      </c>
      <c r="M762" s="90">
        <f t="shared" si="19"/>
        <v>61.988807576409812</v>
      </c>
      <c r="P762" s="3"/>
      <c r="S762" s="30"/>
    </row>
    <row r="763" spans="1:19" x14ac:dyDescent="0.35">
      <c r="A763" s="4" t="s">
        <v>71</v>
      </c>
      <c r="B763" s="4">
        <v>2021</v>
      </c>
      <c r="C763" s="5">
        <v>44449</v>
      </c>
      <c r="D763" s="4" t="s">
        <v>72</v>
      </c>
      <c r="E763" s="71" t="s">
        <v>206</v>
      </c>
      <c r="F763">
        <v>4</v>
      </c>
      <c r="G763" t="s">
        <v>101</v>
      </c>
      <c r="H763" t="s">
        <v>47</v>
      </c>
      <c r="J763">
        <v>9</v>
      </c>
      <c r="K763">
        <v>2</v>
      </c>
      <c r="L763">
        <v>11.677</v>
      </c>
      <c r="M763" s="90">
        <f t="shared" si="19"/>
        <v>61.659672861180098</v>
      </c>
      <c r="P763" s="3"/>
      <c r="S763" s="30"/>
    </row>
    <row r="764" spans="1:19" x14ac:dyDescent="0.35">
      <c r="A764" s="4" t="s">
        <v>71</v>
      </c>
      <c r="B764" s="4">
        <v>2021</v>
      </c>
      <c r="C764" s="5">
        <v>44449</v>
      </c>
      <c r="D764" s="4" t="s">
        <v>72</v>
      </c>
      <c r="E764" s="71" t="s">
        <v>207</v>
      </c>
      <c r="F764">
        <v>1</v>
      </c>
      <c r="G764" t="s">
        <v>16</v>
      </c>
      <c r="H764" t="s">
        <v>17</v>
      </c>
      <c r="J764">
        <v>2</v>
      </c>
      <c r="K764">
        <v>1</v>
      </c>
      <c r="L764">
        <v>11.468999999999999</v>
      </c>
      <c r="M764" s="90">
        <f t="shared" si="19"/>
        <v>62.777923097044209</v>
      </c>
      <c r="N764">
        <v>1</v>
      </c>
      <c r="O764">
        <v>11.409000000000001</v>
      </c>
      <c r="P764" s="3"/>
      <c r="S764" s="30"/>
    </row>
    <row r="765" spans="1:19" x14ac:dyDescent="0.35">
      <c r="A765" s="4" t="s">
        <v>71</v>
      </c>
      <c r="B765" s="4">
        <v>2021</v>
      </c>
      <c r="C765" s="5">
        <v>44449</v>
      </c>
      <c r="D765" s="4" t="s">
        <v>72</v>
      </c>
      <c r="E765" s="71" t="s">
        <v>207</v>
      </c>
      <c r="F765">
        <v>1</v>
      </c>
      <c r="G765" t="s">
        <v>116</v>
      </c>
      <c r="H765" t="s">
        <v>49</v>
      </c>
      <c r="J765">
        <v>8</v>
      </c>
      <c r="K765">
        <v>2</v>
      </c>
      <c r="L765">
        <v>11.597</v>
      </c>
      <c r="M765" s="90">
        <f t="shared" si="19"/>
        <v>62.085021988445291</v>
      </c>
      <c r="N765">
        <v>2</v>
      </c>
      <c r="O765">
        <v>13.267000000000001</v>
      </c>
      <c r="P765" s="3"/>
      <c r="S765" s="30"/>
    </row>
    <row r="766" spans="1:19" x14ac:dyDescent="0.35">
      <c r="A766" s="4" t="s">
        <v>71</v>
      </c>
      <c r="B766" s="4">
        <v>2021</v>
      </c>
      <c r="C766" s="5">
        <v>44449</v>
      </c>
      <c r="D766" s="4" t="s">
        <v>72</v>
      </c>
      <c r="E766" s="71" t="s">
        <v>207</v>
      </c>
      <c r="F766">
        <v>2</v>
      </c>
      <c r="G766" t="s">
        <v>20</v>
      </c>
      <c r="H766" t="s">
        <v>21</v>
      </c>
      <c r="J766">
        <v>1</v>
      </c>
      <c r="K766">
        <v>1</v>
      </c>
      <c r="L766">
        <v>11.351000000000001</v>
      </c>
      <c r="M766" s="90">
        <f t="shared" si="19"/>
        <v>63.430534754647162</v>
      </c>
      <c r="N766">
        <v>1</v>
      </c>
      <c r="O766">
        <v>11.731</v>
      </c>
      <c r="P766" s="3"/>
      <c r="S766" s="30"/>
    </row>
    <row r="767" spans="1:19" x14ac:dyDescent="0.35">
      <c r="A767" s="4" t="s">
        <v>71</v>
      </c>
      <c r="B767" s="4">
        <v>2021</v>
      </c>
      <c r="C767" s="5">
        <v>44449</v>
      </c>
      <c r="D767" s="4" t="s">
        <v>72</v>
      </c>
      <c r="E767" s="71" t="s">
        <v>207</v>
      </c>
      <c r="F767">
        <v>2</v>
      </c>
      <c r="G767" t="s">
        <v>119</v>
      </c>
      <c r="H767" t="s">
        <v>21</v>
      </c>
      <c r="J767">
        <v>7</v>
      </c>
      <c r="K767">
        <v>2</v>
      </c>
      <c r="L767">
        <v>11.433000000000002</v>
      </c>
      <c r="M767" s="90">
        <f t="shared" si="19"/>
        <v>62.975596956179473</v>
      </c>
      <c r="N767">
        <v>2</v>
      </c>
      <c r="O767">
        <v>11.881</v>
      </c>
      <c r="P767" s="3"/>
      <c r="S767" s="30"/>
    </row>
    <row r="768" spans="1:19" x14ac:dyDescent="0.35">
      <c r="A768" s="4" t="s">
        <v>71</v>
      </c>
      <c r="B768" s="4">
        <v>2021</v>
      </c>
      <c r="C768" s="5">
        <v>44449</v>
      </c>
      <c r="D768" s="4" t="s">
        <v>72</v>
      </c>
      <c r="E768" s="71" t="s">
        <v>207</v>
      </c>
      <c r="F768">
        <v>3</v>
      </c>
      <c r="G768" t="s">
        <v>41</v>
      </c>
      <c r="H768" t="s">
        <v>27</v>
      </c>
      <c r="J768">
        <v>3</v>
      </c>
      <c r="K768">
        <v>1</v>
      </c>
      <c r="L768">
        <v>11.233000000000001</v>
      </c>
      <c r="M768" s="90">
        <f t="shared" si="19"/>
        <v>64.096857473515527</v>
      </c>
      <c r="N768">
        <v>1</v>
      </c>
      <c r="O768">
        <v>11.154</v>
      </c>
      <c r="P768" s="3"/>
      <c r="S768" s="30"/>
    </row>
    <row r="769" spans="1:19" x14ac:dyDescent="0.35">
      <c r="A769" s="4" t="s">
        <v>71</v>
      </c>
      <c r="B769" s="4">
        <v>2021</v>
      </c>
      <c r="C769" s="5">
        <v>44449</v>
      </c>
      <c r="D769" s="4" t="s">
        <v>72</v>
      </c>
      <c r="E769" s="71" t="s">
        <v>207</v>
      </c>
      <c r="F769">
        <v>3</v>
      </c>
      <c r="G769" t="s">
        <v>58</v>
      </c>
      <c r="H769" t="s">
        <v>59</v>
      </c>
      <c r="J769">
        <v>6</v>
      </c>
      <c r="K769">
        <v>2</v>
      </c>
      <c r="L769">
        <v>11.5</v>
      </c>
      <c r="M769" s="90">
        <f t="shared" si="19"/>
        <v>62.608695652173914</v>
      </c>
      <c r="N769">
        <v>2</v>
      </c>
      <c r="O769">
        <v>11.374000000000001</v>
      </c>
      <c r="P769" s="3"/>
      <c r="S769" s="30"/>
    </row>
    <row r="770" spans="1:19" x14ac:dyDescent="0.35">
      <c r="A770" s="4" t="s">
        <v>71</v>
      </c>
      <c r="B770" s="4">
        <v>2021</v>
      </c>
      <c r="C770" s="5">
        <v>44449</v>
      </c>
      <c r="D770" s="4" t="s">
        <v>72</v>
      </c>
      <c r="E770" s="71" t="s">
        <v>207</v>
      </c>
      <c r="F770">
        <v>4</v>
      </c>
      <c r="G770" t="s">
        <v>54</v>
      </c>
      <c r="H770" t="s">
        <v>44</v>
      </c>
      <c r="J770">
        <v>4</v>
      </c>
      <c r="K770">
        <v>1</v>
      </c>
      <c r="L770">
        <v>11.032999999999999</v>
      </c>
      <c r="M770" s="90">
        <f t="shared" si="19"/>
        <v>65.258769147104147</v>
      </c>
      <c r="N770">
        <v>1</v>
      </c>
      <c r="O770">
        <v>11.159000000000001</v>
      </c>
      <c r="P770" s="3"/>
      <c r="S770" s="30"/>
    </row>
    <row r="771" spans="1:19" x14ac:dyDescent="0.35">
      <c r="A771" s="4" t="s">
        <v>71</v>
      </c>
      <c r="B771" s="4">
        <v>2021</v>
      </c>
      <c r="C771" s="5">
        <v>44449</v>
      </c>
      <c r="D771" s="4" t="s">
        <v>72</v>
      </c>
      <c r="E771" s="71" t="s">
        <v>207</v>
      </c>
      <c r="F771">
        <v>4</v>
      </c>
      <c r="G771" t="s">
        <v>118</v>
      </c>
      <c r="H771" t="s">
        <v>27</v>
      </c>
      <c r="J771">
        <v>5</v>
      </c>
      <c r="K771">
        <v>2</v>
      </c>
      <c r="L771">
        <v>11.296999999999999</v>
      </c>
      <c r="M771" s="90">
        <f t="shared" si="19"/>
        <v>63.733734619810576</v>
      </c>
      <c r="N771">
        <v>2</v>
      </c>
      <c r="O771">
        <v>11.282</v>
      </c>
      <c r="P771" s="3"/>
      <c r="S771" s="30"/>
    </row>
    <row r="772" spans="1:19" x14ac:dyDescent="0.35">
      <c r="A772" s="4" t="s">
        <v>71</v>
      </c>
      <c r="B772" s="4">
        <v>2021</v>
      </c>
      <c r="C772" s="5">
        <v>44449</v>
      </c>
      <c r="D772" s="4" t="s">
        <v>72</v>
      </c>
      <c r="E772" s="43" t="s">
        <v>208</v>
      </c>
      <c r="F772">
        <v>1</v>
      </c>
      <c r="G772" t="s">
        <v>16</v>
      </c>
      <c r="H772" t="s">
        <v>17</v>
      </c>
      <c r="J772">
        <v>2</v>
      </c>
      <c r="K772">
        <v>2</v>
      </c>
      <c r="L772">
        <v>11.316999999999998</v>
      </c>
      <c r="M772" s="90">
        <f t="shared" si="19"/>
        <v>63.621100998497845</v>
      </c>
      <c r="N772">
        <v>1</v>
      </c>
      <c r="O772">
        <v>11.489000000000001</v>
      </c>
      <c r="Q772">
        <v>1</v>
      </c>
      <c r="R772">
        <v>11.622</v>
      </c>
      <c r="S772" s="30">
        <f>3.6*200/R772</f>
        <v>61.951471347444503</v>
      </c>
    </row>
    <row r="773" spans="1:19" x14ac:dyDescent="0.35">
      <c r="A773" s="4" t="s">
        <v>71</v>
      </c>
      <c r="B773" s="4">
        <v>2021</v>
      </c>
      <c r="C773" s="5">
        <v>44449</v>
      </c>
      <c r="D773" s="4" t="s">
        <v>72</v>
      </c>
      <c r="E773" s="43" t="s">
        <v>208</v>
      </c>
      <c r="F773">
        <v>1</v>
      </c>
      <c r="G773" t="s">
        <v>54</v>
      </c>
      <c r="H773" t="s">
        <v>44</v>
      </c>
      <c r="J773">
        <v>4</v>
      </c>
      <c r="K773">
        <v>1</v>
      </c>
      <c r="L773">
        <v>11.305999999999999</v>
      </c>
      <c r="M773" s="90">
        <f t="shared" si="19"/>
        <v>63.683000176897231</v>
      </c>
      <c r="N773">
        <v>2</v>
      </c>
      <c r="O773">
        <v>11.5</v>
      </c>
      <c r="Q773">
        <v>2</v>
      </c>
      <c r="R773" t="s">
        <v>212</v>
      </c>
      <c r="S773" s="30"/>
    </row>
    <row r="774" spans="1:19" x14ac:dyDescent="0.35">
      <c r="A774" s="4" t="s">
        <v>71</v>
      </c>
      <c r="B774" s="4">
        <v>2021</v>
      </c>
      <c r="C774" s="5">
        <v>44449</v>
      </c>
      <c r="D774" s="4" t="s">
        <v>72</v>
      </c>
      <c r="E774" s="43" t="s">
        <v>208</v>
      </c>
      <c r="F774">
        <v>2</v>
      </c>
      <c r="G774" t="s">
        <v>20</v>
      </c>
      <c r="H774" t="s">
        <v>21</v>
      </c>
      <c r="J774">
        <v>1</v>
      </c>
      <c r="K774">
        <v>1</v>
      </c>
      <c r="L774">
        <v>11.125</v>
      </c>
      <c r="M774" s="90">
        <f t="shared" si="19"/>
        <v>64.719101123595507</v>
      </c>
      <c r="N774">
        <v>1</v>
      </c>
      <c r="O774">
        <v>11.536</v>
      </c>
      <c r="S774" s="30"/>
    </row>
    <row r="775" spans="1:19" x14ac:dyDescent="0.35">
      <c r="A775" s="4" t="s">
        <v>71</v>
      </c>
      <c r="B775" s="4">
        <v>2021</v>
      </c>
      <c r="C775" s="5">
        <v>44449</v>
      </c>
      <c r="D775" s="4" t="s">
        <v>72</v>
      </c>
      <c r="E775" s="43" t="s">
        <v>208</v>
      </c>
      <c r="F775">
        <v>2</v>
      </c>
      <c r="G775" t="s">
        <v>41</v>
      </c>
      <c r="H775" t="s">
        <v>27</v>
      </c>
      <c r="J775">
        <v>3</v>
      </c>
      <c r="K775">
        <v>2</v>
      </c>
      <c r="L775">
        <v>11.28</v>
      </c>
      <c r="M775" s="90">
        <f t="shared" si="19"/>
        <v>63.829787234042556</v>
      </c>
      <c r="N775">
        <v>2</v>
      </c>
      <c r="O775">
        <v>12.282</v>
      </c>
      <c r="S775" s="30"/>
    </row>
    <row r="776" spans="1:19" x14ac:dyDescent="0.35">
      <c r="A776" s="4" t="s">
        <v>71</v>
      </c>
      <c r="B776" s="4">
        <v>2021</v>
      </c>
      <c r="C776" s="5">
        <v>44449</v>
      </c>
      <c r="D776" s="4" t="s">
        <v>72</v>
      </c>
      <c r="E776" s="43" t="s">
        <v>209</v>
      </c>
      <c r="F776" s="79" t="s">
        <v>210</v>
      </c>
      <c r="G776" t="s">
        <v>20</v>
      </c>
      <c r="H776" t="s">
        <v>21</v>
      </c>
      <c r="J776">
        <v>1</v>
      </c>
      <c r="K776">
        <v>1</v>
      </c>
      <c r="L776">
        <v>11.145</v>
      </c>
      <c r="M776" s="90">
        <f t="shared" si="19"/>
        <v>64.602960969044418</v>
      </c>
      <c r="N776">
        <v>1</v>
      </c>
      <c r="O776">
        <v>11.436999999999999</v>
      </c>
      <c r="S776" s="30"/>
    </row>
    <row r="777" spans="1:19" x14ac:dyDescent="0.35">
      <c r="A777" s="4" t="s">
        <v>71</v>
      </c>
      <c r="B777" s="4">
        <v>2021</v>
      </c>
      <c r="C777" s="5">
        <v>44449</v>
      </c>
      <c r="D777" s="4" t="s">
        <v>72</v>
      </c>
      <c r="E777" s="43" t="s">
        <v>209</v>
      </c>
      <c r="F777" s="79" t="s">
        <v>210</v>
      </c>
      <c r="G777" t="s">
        <v>16</v>
      </c>
      <c r="H777" t="s">
        <v>17</v>
      </c>
      <c r="J777">
        <v>2</v>
      </c>
      <c r="K777">
        <v>2</v>
      </c>
      <c r="L777">
        <v>11.272</v>
      </c>
      <c r="M777" s="90">
        <f t="shared" si="19"/>
        <v>63.875088715400992</v>
      </c>
      <c r="N777">
        <v>2</v>
      </c>
      <c r="O777">
        <v>16.954999999999998</v>
      </c>
      <c r="S777" s="30"/>
    </row>
    <row r="778" spans="1:19" x14ac:dyDescent="0.35">
      <c r="A778" s="4" t="s">
        <v>71</v>
      </c>
      <c r="B778" s="4">
        <v>2021</v>
      </c>
      <c r="C778" s="5">
        <v>44449</v>
      </c>
      <c r="D778" s="4" t="s">
        <v>72</v>
      </c>
      <c r="E778" s="43" t="s">
        <v>209</v>
      </c>
      <c r="F778" s="79" t="s">
        <v>211</v>
      </c>
      <c r="G778" t="s">
        <v>41</v>
      </c>
      <c r="H778" t="s">
        <v>27</v>
      </c>
      <c r="J778">
        <v>3</v>
      </c>
      <c r="K778">
        <v>1</v>
      </c>
      <c r="L778">
        <v>11.430999999999999</v>
      </c>
      <c r="M778" s="90">
        <f t="shared" si="19"/>
        <v>62.986615344239354</v>
      </c>
      <c r="N778">
        <v>1</v>
      </c>
      <c r="O778">
        <v>11.209</v>
      </c>
      <c r="S778" s="30"/>
    </row>
    <row r="779" spans="1:19" x14ac:dyDescent="0.35">
      <c r="A779" s="4" t="s">
        <v>71</v>
      </c>
      <c r="B779" s="4">
        <v>2021</v>
      </c>
      <c r="C779" s="5">
        <v>44449</v>
      </c>
      <c r="D779" s="4" t="s">
        <v>72</v>
      </c>
      <c r="E779" s="43" t="s">
        <v>209</v>
      </c>
      <c r="F779" s="79" t="s">
        <v>211</v>
      </c>
      <c r="G779" t="s">
        <v>54</v>
      </c>
      <c r="H779" t="s">
        <v>44</v>
      </c>
      <c r="J779">
        <v>4</v>
      </c>
      <c r="K779">
        <v>2</v>
      </c>
      <c r="L779">
        <v>11.597999999999999</v>
      </c>
      <c r="M779" s="90">
        <f t="shared" si="19"/>
        <v>62.079668908432495</v>
      </c>
      <c r="N779">
        <v>2</v>
      </c>
      <c r="O779">
        <v>11.314</v>
      </c>
      <c r="S779" s="30"/>
    </row>
    <row r="780" spans="1:19" x14ac:dyDescent="0.35">
      <c r="A780" s="4" t="s">
        <v>110</v>
      </c>
      <c r="B780" s="4">
        <v>2021</v>
      </c>
      <c r="C780" s="5">
        <v>44490</v>
      </c>
      <c r="D780" s="4" t="s">
        <v>13</v>
      </c>
      <c r="E780" s="43" t="s">
        <v>205</v>
      </c>
      <c r="F780">
        <v>1</v>
      </c>
      <c r="G780" t="s">
        <v>52</v>
      </c>
      <c r="H780" t="s">
        <v>53</v>
      </c>
      <c r="J780">
        <v>8</v>
      </c>
      <c r="K780">
        <v>1</v>
      </c>
      <c r="L780">
        <v>11.253</v>
      </c>
      <c r="M780" s="90">
        <f t="shared" si="19"/>
        <v>63.982937883231138</v>
      </c>
      <c r="S780" s="30"/>
    </row>
    <row r="781" spans="1:19" x14ac:dyDescent="0.35">
      <c r="A781" s="4" t="s">
        <v>110</v>
      </c>
      <c r="B781" s="4">
        <v>2021</v>
      </c>
      <c r="C781" s="5">
        <v>44490</v>
      </c>
      <c r="D781" s="4" t="s">
        <v>13</v>
      </c>
      <c r="E781" s="43" t="s">
        <v>205</v>
      </c>
      <c r="F781">
        <v>1</v>
      </c>
      <c r="G781" t="s">
        <v>117</v>
      </c>
      <c r="H781" t="s">
        <v>21</v>
      </c>
      <c r="J781">
        <v>24</v>
      </c>
      <c r="K781">
        <v>2</v>
      </c>
      <c r="L781">
        <v>11.377000000000001</v>
      </c>
      <c r="M781" s="90">
        <f t="shared" si="19"/>
        <v>63.285576162432974</v>
      </c>
      <c r="S781" s="30"/>
    </row>
    <row r="782" spans="1:19" x14ac:dyDescent="0.35">
      <c r="A782" s="4" t="s">
        <v>110</v>
      </c>
      <c r="B782" s="4">
        <v>2021</v>
      </c>
      <c r="C782" s="5">
        <v>44490</v>
      </c>
      <c r="D782" s="1" t="s">
        <v>13</v>
      </c>
      <c r="E782" s="43" t="s">
        <v>205</v>
      </c>
      <c r="F782">
        <v>2</v>
      </c>
      <c r="G782" t="s">
        <v>39</v>
      </c>
      <c r="H782" t="s">
        <v>40</v>
      </c>
      <c r="J782">
        <v>10</v>
      </c>
      <c r="K782">
        <v>1</v>
      </c>
      <c r="L782">
        <v>11.792</v>
      </c>
      <c r="M782" s="90">
        <f t="shared" si="19"/>
        <v>61.058344640434193</v>
      </c>
      <c r="S782" s="30"/>
    </row>
    <row r="783" spans="1:19" x14ac:dyDescent="0.35">
      <c r="A783" s="4" t="s">
        <v>110</v>
      </c>
      <c r="B783" s="4">
        <v>2021</v>
      </c>
      <c r="C783" s="5">
        <v>44490</v>
      </c>
      <c r="D783" s="1" t="s">
        <v>13</v>
      </c>
      <c r="E783" s="43" t="s">
        <v>205</v>
      </c>
      <c r="F783">
        <v>2</v>
      </c>
      <c r="G783" t="s">
        <v>60</v>
      </c>
      <c r="H783" t="s">
        <v>61</v>
      </c>
      <c r="J783">
        <v>23</v>
      </c>
      <c r="K783">
        <v>2</v>
      </c>
      <c r="L783">
        <v>12</v>
      </c>
      <c r="M783" s="90">
        <f t="shared" si="19"/>
        <v>60</v>
      </c>
      <c r="S783" s="30"/>
    </row>
    <row r="784" spans="1:19" x14ac:dyDescent="0.35">
      <c r="A784" s="4" t="s">
        <v>110</v>
      </c>
      <c r="B784" s="4">
        <v>2021</v>
      </c>
      <c r="C784" s="5">
        <v>44490</v>
      </c>
      <c r="D784" s="1" t="s">
        <v>13</v>
      </c>
      <c r="E784" s="43" t="s">
        <v>205</v>
      </c>
      <c r="F784">
        <v>3</v>
      </c>
      <c r="G784" t="s">
        <v>24</v>
      </c>
      <c r="H784" t="s">
        <v>25</v>
      </c>
      <c r="J784">
        <v>11</v>
      </c>
      <c r="K784">
        <v>1</v>
      </c>
      <c r="L784">
        <v>12.124000000000001</v>
      </c>
      <c r="M784" s="90">
        <f t="shared" si="19"/>
        <v>59.386341141537443</v>
      </c>
      <c r="S784" s="30"/>
    </row>
    <row r="785" spans="1:19" x14ac:dyDescent="0.35">
      <c r="A785" s="4" t="s">
        <v>110</v>
      </c>
      <c r="B785" s="4">
        <v>2021</v>
      </c>
      <c r="C785" s="5">
        <v>44490</v>
      </c>
      <c r="D785" s="1" t="s">
        <v>13</v>
      </c>
      <c r="E785" s="43" t="s">
        <v>205</v>
      </c>
      <c r="F785">
        <v>3</v>
      </c>
      <c r="G785" t="s">
        <v>116</v>
      </c>
      <c r="H785" t="s">
        <v>49</v>
      </c>
      <c r="J785">
        <v>22</v>
      </c>
      <c r="K785">
        <v>2</v>
      </c>
      <c r="L785">
        <v>12.727</v>
      </c>
      <c r="M785" s="90">
        <f t="shared" si="19"/>
        <v>56.572640842303763</v>
      </c>
      <c r="S785" s="30"/>
    </row>
    <row r="786" spans="1:19" x14ac:dyDescent="0.35">
      <c r="A786" s="4" t="s">
        <v>110</v>
      </c>
      <c r="B786" s="4">
        <v>2021</v>
      </c>
      <c r="C786" s="5">
        <v>44490</v>
      </c>
      <c r="D786" s="1" t="s">
        <v>13</v>
      </c>
      <c r="E786" s="43" t="s">
        <v>205</v>
      </c>
      <c r="F786">
        <v>4</v>
      </c>
      <c r="G786" t="s">
        <v>115</v>
      </c>
      <c r="H786" t="s">
        <v>31</v>
      </c>
      <c r="J786">
        <v>16</v>
      </c>
      <c r="K786">
        <v>1</v>
      </c>
      <c r="L786">
        <v>11.481</v>
      </c>
      <c r="M786" s="90">
        <f t="shared" si="19"/>
        <v>62.712307290305723</v>
      </c>
      <c r="S786" s="30"/>
    </row>
    <row r="787" spans="1:19" x14ac:dyDescent="0.35">
      <c r="A787" s="4" t="s">
        <v>110</v>
      </c>
      <c r="B787" s="4">
        <v>2021</v>
      </c>
      <c r="C787" s="5">
        <v>44490</v>
      </c>
      <c r="D787" s="1" t="s">
        <v>13</v>
      </c>
      <c r="E787" s="43" t="s">
        <v>205</v>
      </c>
      <c r="F787">
        <v>4</v>
      </c>
      <c r="G787" t="s">
        <v>41</v>
      </c>
      <c r="H787" t="s">
        <v>27</v>
      </c>
      <c r="J787">
        <v>17</v>
      </c>
      <c r="K787">
        <v>2</v>
      </c>
      <c r="L787" t="s">
        <v>212</v>
      </c>
      <c r="M787" s="90" t="s">
        <v>212</v>
      </c>
      <c r="S787" s="30"/>
    </row>
    <row r="788" spans="1:19" x14ac:dyDescent="0.35">
      <c r="A788" s="4" t="s">
        <v>110</v>
      </c>
      <c r="B788" s="4">
        <v>2021</v>
      </c>
      <c r="C788" s="5">
        <v>44490</v>
      </c>
      <c r="D788" s="1" t="s">
        <v>13</v>
      </c>
      <c r="E788" s="43" t="s">
        <v>205</v>
      </c>
      <c r="F788">
        <v>5</v>
      </c>
      <c r="G788" t="s">
        <v>111</v>
      </c>
      <c r="H788" t="s">
        <v>112</v>
      </c>
      <c r="J788">
        <v>12</v>
      </c>
      <c r="K788">
        <v>1</v>
      </c>
      <c r="L788">
        <v>11.648999999999999</v>
      </c>
      <c r="M788" s="90">
        <f t="shared" ref="M788:M819" si="20">3.6*200/L788</f>
        <v>61.807880504764363</v>
      </c>
      <c r="S788" s="30"/>
    </row>
    <row r="789" spans="1:19" x14ac:dyDescent="0.35">
      <c r="A789" s="4" t="s">
        <v>110</v>
      </c>
      <c r="B789" s="4">
        <v>2021</v>
      </c>
      <c r="C789" s="5">
        <v>44490</v>
      </c>
      <c r="D789" s="1" t="s">
        <v>13</v>
      </c>
      <c r="E789" s="43" t="s">
        <v>205</v>
      </c>
      <c r="F789">
        <v>5</v>
      </c>
      <c r="G789" t="s">
        <v>108</v>
      </c>
      <c r="H789" t="s">
        <v>63</v>
      </c>
      <c r="J789">
        <v>21</v>
      </c>
      <c r="K789">
        <v>2</v>
      </c>
      <c r="L789">
        <v>11.921999999999999</v>
      </c>
      <c r="M789" s="90">
        <f t="shared" si="20"/>
        <v>60.392551585304489</v>
      </c>
      <c r="S789" s="30"/>
    </row>
    <row r="790" spans="1:19" x14ac:dyDescent="0.35">
      <c r="A790" s="4" t="s">
        <v>110</v>
      </c>
      <c r="B790" s="4">
        <v>2021</v>
      </c>
      <c r="C790" s="5">
        <v>44490</v>
      </c>
      <c r="D790" s="1" t="s">
        <v>13</v>
      </c>
      <c r="E790" s="43" t="s">
        <v>205</v>
      </c>
      <c r="F790">
        <v>6</v>
      </c>
      <c r="G790" t="s">
        <v>113</v>
      </c>
      <c r="H790" t="s">
        <v>112</v>
      </c>
      <c r="J790">
        <v>13</v>
      </c>
      <c r="K790">
        <v>1</v>
      </c>
      <c r="L790">
        <v>11.738</v>
      </c>
      <c r="M790" s="90">
        <f t="shared" si="20"/>
        <v>61.339240074970185</v>
      </c>
      <c r="S790" s="30"/>
    </row>
    <row r="791" spans="1:19" x14ac:dyDescent="0.35">
      <c r="A791" s="4" t="s">
        <v>110</v>
      </c>
      <c r="B791" s="4">
        <v>2021</v>
      </c>
      <c r="C791" s="5">
        <v>44490</v>
      </c>
      <c r="D791" s="1" t="s">
        <v>13</v>
      </c>
      <c r="E791" s="43" t="s">
        <v>205</v>
      </c>
      <c r="F791">
        <v>6</v>
      </c>
      <c r="G791" t="s">
        <v>114</v>
      </c>
      <c r="H791" t="s">
        <v>25</v>
      </c>
      <c r="J791">
        <v>20</v>
      </c>
      <c r="K791">
        <v>2</v>
      </c>
      <c r="L791">
        <v>11.808999999999999</v>
      </c>
      <c r="M791" s="90">
        <f t="shared" si="20"/>
        <v>60.97044626979423</v>
      </c>
      <c r="S791" s="30"/>
    </row>
    <row r="792" spans="1:19" x14ac:dyDescent="0.35">
      <c r="A792" s="4" t="s">
        <v>110</v>
      </c>
      <c r="B792" s="4">
        <v>2021</v>
      </c>
      <c r="C792" s="5">
        <v>44490</v>
      </c>
      <c r="D792" s="1" t="s">
        <v>13</v>
      </c>
      <c r="E792" s="43" t="s">
        <v>205</v>
      </c>
      <c r="F792">
        <v>7</v>
      </c>
      <c r="G792" t="s">
        <v>83</v>
      </c>
      <c r="H792" t="s">
        <v>67</v>
      </c>
      <c r="J792">
        <v>15</v>
      </c>
      <c r="K792">
        <v>1</v>
      </c>
      <c r="L792">
        <v>11.694000000000001</v>
      </c>
      <c r="M792" s="90">
        <f t="shared" si="20"/>
        <v>61.570035915854277</v>
      </c>
      <c r="S792" s="30"/>
    </row>
    <row r="793" spans="1:19" x14ac:dyDescent="0.35">
      <c r="A793" s="4" t="s">
        <v>110</v>
      </c>
      <c r="B793" s="4">
        <v>2021</v>
      </c>
      <c r="C793" s="5">
        <v>44490</v>
      </c>
      <c r="D793" s="1" t="s">
        <v>13</v>
      </c>
      <c r="E793" s="43" t="s">
        <v>205</v>
      </c>
      <c r="F793">
        <v>7</v>
      </c>
      <c r="G793" t="s">
        <v>99</v>
      </c>
      <c r="H793" t="s">
        <v>67</v>
      </c>
      <c r="J793">
        <v>18</v>
      </c>
      <c r="K793">
        <v>2</v>
      </c>
      <c r="L793">
        <v>11.707000000000001</v>
      </c>
      <c r="M793" s="90">
        <f t="shared" si="20"/>
        <v>61.501665670111898</v>
      </c>
      <c r="S793" s="30"/>
    </row>
    <row r="794" spans="1:19" x14ac:dyDescent="0.35">
      <c r="A794" s="4" t="s">
        <v>110</v>
      </c>
      <c r="B794" s="4">
        <v>2021</v>
      </c>
      <c r="C794" s="5">
        <v>44490</v>
      </c>
      <c r="D794" s="1" t="s">
        <v>13</v>
      </c>
      <c r="E794" s="43" t="s">
        <v>205</v>
      </c>
      <c r="F794">
        <v>8</v>
      </c>
      <c r="G794" t="s">
        <v>54</v>
      </c>
      <c r="H794" t="s">
        <v>44</v>
      </c>
      <c r="J794">
        <v>14</v>
      </c>
      <c r="K794">
        <v>1</v>
      </c>
      <c r="L794">
        <v>11.209</v>
      </c>
      <c r="M794" s="90">
        <f t="shared" si="20"/>
        <v>64.234097600142746</v>
      </c>
      <c r="S794" s="30"/>
    </row>
    <row r="795" spans="1:19" x14ac:dyDescent="0.35">
      <c r="A795" s="4" t="s">
        <v>110</v>
      </c>
      <c r="B795" s="4">
        <v>2021</v>
      </c>
      <c r="C795" s="5">
        <v>44490</v>
      </c>
      <c r="D795" s="1" t="s">
        <v>13</v>
      </c>
      <c r="E795" s="43" t="s">
        <v>205</v>
      </c>
      <c r="F795">
        <v>8</v>
      </c>
      <c r="G795" t="s">
        <v>45</v>
      </c>
      <c r="H795" t="s">
        <v>40</v>
      </c>
      <c r="J795">
        <v>19</v>
      </c>
      <c r="K795">
        <v>2</v>
      </c>
      <c r="L795">
        <v>11.318999999999999</v>
      </c>
      <c r="M795" s="90">
        <f t="shared" si="20"/>
        <v>63.609859528226878</v>
      </c>
      <c r="S795" s="30"/>
    </row>
    <row r="796" spans="1:19" x14ac:dyDescent="0.35">
      <c r="A796" s="4" t="s">
        <v>110</v>
      </c>
      <c r="B796" s="4">
        <v>2021</v>
      </c>
      <c r="C796" s="5">
        <v>44490</v>
      </c>
      <c r="D796" s="1" t="s">
        <v>13</v>
      </c>
      <c r="E796" s="43" t="s">
        <v>206</v>
      </c>
      <c r="F796">
        <v>1</v>
      </c>
      <c r="G796" t="s">
        <v>14</v>
      </c>
      <c r="H796" t="s">
        <v>15</v>
      </c>
      <c r="J796">
        <v>2</v>
      </c>
      <c r="K796">
        <v>1</v>
      </c>
      <c r="L796">
        <v>11.289</v>
      </c>
      <c r="M796" s="90">
        <f t="shared" si="20"/>
        <v>63.778899813978214</v>
      </c>
      <c r="S796" s="30"/>
    </row>
    <row r="797" spans="1:19" x14ac:dyDescent="0.35">
      <c r="A797" s="4" t="s">
        <v>110</v>
      </c>
      <c r="B797" s="4">
        <v>2021</v>
      </c>
      <c r="C797" s="5">
        <v>44490</v>
      </c>
      <c r="D797" s="1" t="s">
        <v>13</v>
      </c>
      <c r="E797" s="71" t="s">
        <v>206</v>
      </c>
      <c r="F797">
        <v>1</v>
      </c>
      <c r="G797" t="s">
        <v>54</v>
      </c>
      <c r="H797" t="s">
        <v>44</v>
      </c>
      <c r="J797">
        <v>14</v>
      </c>
      <c r="K797">
        <v>2</v>
      </c>
      <c r="L797">
        <v>11.327</v>
      </c>
      <c r="M797" s="90">
        <f t="shared" si="20"/>
        <v>63.56493334510462</v>
      </c>
      <c r="S797" s="30"/>
    </row>
    <row r="798" spans="1:19" x14ac:dyDescent="0.35">
      <c r="A798" s="4" t="s">
        <v>110</v>
      </c>
      <c r="B798" s="4">
        <v>2021</v>
      </c>
      <c r="C798" s="5">
        <v>44490</v>
      </c>
      <c r="D798" s="1" t="s">
        <v>13</v>
      </c>
      <c r="E798" s="71" t="s">
        <v>206</v>
      </c>
      <c r="F798">
        <v>2</v>
      </c>
      <c r="G798" t="s">
        <v>23</v>
      </c>
      <c r="H798" t="s">
        <v>15</v>
      </c>
      <c r="J798">
        <v>1</v>
      </c>
      <c r="K798">
        <v>1</v>
      </c>
      <c r="L798">
        <v>11.114000000000001</v>
      </c>
      <c r="M798" s="90">
        <f t="shared" si="20"/>
        <v>64.783156379341364</v>
      </c>
      <c r="S798" s="30"/>
    </row>
    <row r="799" spans="1:19" x14ac:dyDescent="0.35">
      <c r="A799" s="4" t="s">
        <v>110</v>
      </c>
      <c r="B799" s="4">
        <v>2021</v>
      </c>
      <c r="C799" s="5">
        <v>44490</v>
      </c>
      <c r="D799" s="1" t="s">
        <v>13</v>
      </c>
      <c r="E799" s="43" t="s">
        <v>206</v>
      </c>
      <c r="F799">
        <v>2</v>
      </c>
      <c r="G799" t="s">
        <v>83</v>
      </c>
      <c r="H799" t="s">
        <v>67</v>
      </c>
      <c r="J799">
        <v>15</v>
      </c>
      <c r="K799">
        <v>2</v>
      </c>
      <c r="L799">
        <v>11.518000000000001</v>
      </c>
      <c r="M799" s="90">
        <f t="shared" si="20"/>
        <v>62.510852578572667</v>
      </c>
      <c r="S799" s="30"/>
    </row>
    <row r="800" spans="1:19" x14ac:dyDescent="0.35">
      <c r="A800" s="4" t="s">
        <v>110</v>
      </c>
      <c r="B800" s="4">
        <v>2021</v>
      </c>
      <c r="C800" s="5">
        <v>44490</v>
      </c>
      <c r="D800" s="1" t="s">
        <v>13</v>
      </c>
      <c r="E800" s="71" t="s">
        <v>206</v>
      </c>
      <c r="F800">
        <v>3</v>
      </c>
      <c r="G800" t="s">
        <v>33</v>
      </c>
      <c r="H800" t="s">
        <v>27</v>
      </c>
      <c r="J800">
        <v>3</v>
      </c>
      <c r="K800">
        <v>1</v>
      </c>
      <c r="L800">
        <v>11.648</v>
      </c>
      <c r="M800" s="90">
        <f t="shared" si="20"/>
        <v>61.813186813186817</v>
      </c>
      <c r="S800" s="30"/>
    </row>
    <row r="801" spans="1:19" x14ac:dyDescent="0.35">
      <c r="A801" s="4" t="s">
        <v>110</v>
      </c>
      <c r="B801" s="4">
        <v>2021</v>
      </c>
      <c r="C801" s="5">
        <v>44490</v>
      </c>
      <c r="D801" s="1" t="s">
        <v>13</v>
      </c>
      <c r="E801" s="71" t="s">
        <v>206</v>
      </c>
      <c r="F801">
        <v>3</v>
      </c>
      <c r="G801" t="s">
        <v>113</v>
      </c>
      <c r="H801" t="s">
        <v>112</v>
      </c>
      <c r="J801">
        <v>13</v>
      </c>
      <c r="K801">
        <v>2</v>
      </c>
      <c r="L801">
        <v>14.696</v>
      </c>
      <c r="M801" s="105">
        <f t="shared" si="20"/>
        <v>48.992923244420254</v>
      </c>
      <c r="S801" s="30"/>
    </row>
    <row r="802" spans="1:19" x14ac:dyDescent="0.35">
      <c r="A802" s="4" t="s">
        <v>110</v>
      </c>
      <c r="B802" s="4">
        <v>2021</v>
      </c>
      <c r="C802" s="5">
        <v>44490</v>
      </c>
      <c r="D802" s="1" t="s">
        <v>13</v>
      </c>
      <c r="E802" s="43" t="s">
        <v>206</v>
      </c>
      <c r="F802">
        <v>4</v>
      </c>
      <c r="G802" t="s">
        <v>16</v>
      </c>
      <c r="H802" t="s">
        <v>17</v>
      </c>
      <c r="J802">
        <v>5</v>
      </c>
      <c r="K802">
        <v>1</v>
      </c>
      <c r="L802">
        <v>11.122999999999999</v>
      </c>
      <c r="M802" s="90">
        <f t="shared" si="20"/>
        <v>64.730738110222063</v>
      </c>
      <c r="S802" s="30"/>
    </row>
    <row r="803" spans="1:19" x14ac:dyDescent="0.35">
      <c r="A803" s="4" t="s">
        <v>110</v>
      </c>
      <c r="B803" s="4">
        <v>2021</v>
      </c>
      <c r="C803" s="5">
        <v>44490</v>
      </c>
      <c r="D803" s="1" t="s">
        <v>13</v>
      </c>
      <c r="E803" s="71" t="s">
        <v>206</v>
      </c>
      <c r="F803">
        <v>4</v>
      </c>
      <c r="G803" t="s">
        <v>111</v>
      </c>
      <c r="H803" t="s">
        <v>112</v>
      </c>
      <c r="J803">
        <v>12</v>
      </c>
      <c r="K803">
        <v>2</v>
      </c>
      <c r="L803">
        <v>11.228999999999999</v>
      </c>
      <c r="M803" s="90">
        <f t="shared" si="20"/>
        <v>64.119690088164575</v>
      </c>
      <c r="S803" s="30"/>
    </row>
    <row r="804" spans="1:19" x14ac:dyDescent="0.35">
      <c r="A804" s="4" t="s">
        <v>110</v>
      </c>
      <c r="B804" s="4">
        <v>2021</v>
      </c>
      <c r="C804" s="5">
        <v>44490</v>
      </c>
      <c r="D804" s="1" t="s">
        <v>13</v>
      </c>
      <c r="E804" s="71" t="s">
        <v>206</v>
      </c>
      <c r="F804">
        <v>5</v>
      </c>
      <c r="G804" t="s">
        <v>26</v>
      </c>
      <c r="H804" t="s">
        <v>27</v>
      </c>
      <c r="J804">
        <v>4</v>
      </c>
      <c r="K804">
        <v>1</v>
      </c>
      <c r="L804">
        <v>11.289</v>
      </c>
      <c r="M804" s="90">
        <f t="shared" si="20"/>
        <v>63.778899813978214</v>
      </c>
      <c r="S804" s="30"/>
    </row>
    <row r="805" spans="1:19" x14ac:dyDescent="0.35">
      <c r="A805" s="4" t="s">
        <v>110</v>
      </c>
      <c r="B805" s="4">
        <v>2021</v>
      </c>
      <c r="C805" s="5">
        <v>44490</v>
      </c>
      <c r="D805" s="1" t="s">
        <v>13</v>
      </c>
      <c r="E805" s="43" t="s">
        <v>206</v>
      </c>
      <c r="F805">
        <v>5</v>
      </c>
      <c r="G805" t="s">
        <v>115</v>
      </c>
      <c r="H805" t="s">
        <v>31</v>
      </c>
      <c r="J805">
        <v>16</v>
      </c>
      <c r="K805">
        <v>2</v>
      </c>
      <c r="L805">
        <v>11.397</v>
      </c>
      <c r="M805" s="90">
        <f t="shared" si="20"/>
        <v>63.174519610423793</v>
      </c>
      <c r="S805" s="30"/>
    </row>
    <row r="806" spans="1:19" x14ac:dyDescent="0.35">
      <c r="A806" s="4" t="s">
        <v>110</v>
      </c>
      <c r="B806" s="4">
        <v>2021</v>
      </c>
      <c r="C806" s="5">
        <v>44490</v>
      </c>
      <c r="D806" s="1" t="s">
        <v>13</v>
      </c>
      <c r="E806" s="71" t="s">
        <v>206</v>
      </c>
      <c r="F806">
        <v>6</v>
      </c>
      <c r="G806" t="s">
        <v>22</v>
      </c>
      <c r="H806" t="s">
        <v>15</v>
      </c>
      <c r="J806">
        <v>6</v>
      </c>
      <c r="K806">
        <v>1</v>
      </c>
      <c r="L806">
        <v>11.212</v>
      </c>
      <c r="M806" s="90">
        <f t="shared" si="20"/>
        <v>64.216910453085987</v>
      </c>
      <c r="S806" s="30"/>
    </row>
    <row r="807" spans="1:19" x14ac:dyDescent="0.35">
      <c r="A807" s="4" t="s">
        <v>110</v>
      </c>
      <c r="B807" s="4">
        <v>2021</v>
      </c>
      <c r="C807" s="5">
        <v>44490</v>
      </c>
      <c r="D807" s="1" t="s">
        <v>13</v>
      </c>
      <c r="E807" s="71" t="s">
        <v>206</v>
      </c>
      <c r="F807">
        <v>6</v>
      </c>
      <c r="G807" t="s">
        <v>24</v>
      </c>
      <c r="H807" t="s">
        <v>25</v>
      </c>
      <c r="J807">
        <v>11</v>
      </c>
      <c r="K807">
        <v>2</v>
      </c>
      <c r="L807">
        <v>11.282999999999999</v>
      </c>
      <c r="M807" s="90">
        <f t="shared" si="20"/>
        <v>63.81281574049455</v>
      </c>
      <c r="S807" s="30"/>
    </row>
    <row r="808" spans="1:19" x14ac:dyDescent="0.35">
      <c r="A808" s="4" t="s">
        <v>110</v>
      </c>
      <c r="B808" s="4">
        <v>2021</v>
      </c>
      <c r="C808" s="5">
        <v>44490</v>
      </c>
      <c r="D808" s="1" t="s">
        <v>13</v>
      </c>
      <c r="E808" s="43" t="s">
        <v>206</v>
      </c>
      <c r="F808">
        <v>7</v>
      </c>
      <c r="G808" t="s">
        <v>78</v>
      </c>
      <c r="H808" t="s">
        <v>19</v>
      </c>
      <c r="J808">
        <v>7</v>
      </c>
      <c r="K808">
        <v>1</v>
      </c>
      <c r="L808">
        <v>11.085000000000001</v>
      </c>
      <c r="M808" s="90">
        <f t="shared" si="20"/>
        <v>64.952638700947219</v>
      </c>
      <c r="S808" s="30"/>
    </row>
    <row r="809" spans="1:19" x14ac:dyDescent="0.35">
      <c r="A809" s="4" t="s">
        <v>110</v>
      </c>
      <c r="B809" s="4">
        <v>2021</v>
      </c>
      <c r="C809" s="5">
        <v>44490</v>
      </c>
      <c r="D809" s="1" t="s">
        <v>13</v>
      </c>
      <c r="E809" s="71" t="s">
        <v>206</v>
      </c>
      <c r="F809">
        <v>7</v>
      </c>
      <c r="G809" t="s">
        <v>39</v>
      </c>
      <c r="H809" t="s">
        <v>40</v>
      </c>
      <c r="J809">
        <v>10</v>
      </c>
      <c r="K809">
        <v>2</v>
      </c>
      <c r="L809">
        <v>11.173</v>
      </c>
      <c r="M809" s="90">
        <f t="shared" si="20"/>
        <v>64.441063277544075</v>
      </c>
      <c r="S809" s="30"/>
    </row>
    <row r="810" spans="1:19" x14ac:dyDescent="0.35">
      <c r="A810" s="4" t="s">
        <v>110</v>
      </c>
      <c r="B810" s="4">
        <v>2021</v>
      </c>
      <c r="C810" s="5">
        <v>44490</v>
      </c>
      <c r="D810" s="1" t="s">
        <v>13</v>
      </c>
      <c r="E810" s="71" t="s">
        <v>206</v>
      </c>
      <c r="F810">
        <v>8</v>
      </c>
      <c r="G810" t="s">
        <v>52</v>
      </c>
      <c r="H810" t="s">
        <v>53</v>
      </c>
      <c r="J810">
        <v>8</v>
      </c>
      <c r="K810">
        <v>1</v>
      </c>
      <c r="L810">
        <v>11.052</v>
      </c>
      <c r="M810" s="90">
        <f t="shared" si="20"/>
        <v>65.146579804560261</v>
      </c>
      <c r="S810" s="30"/>
    </row>
    <row r="811" spans="1:19" x14ac:dyDescent="0.35">
      <c r="A811" s="4" t="s">
        <v>110</v>
      </c>
      <c r="B811" s="4">
        <v>2021</v>
      </c>
      <c r="C811" s="5">
        <v>44490</v>
      </c>
      <c r="D811" s="1" t="s">
        <v>13</v>
      </c>
      <c r="E811" s="43" t="s">
        <v>206</v>
      </c>
      <c r="F811">
        <v>8</v>
      </c>
      <c r="G811" t="s">
        <v>20</v>
      </c>
      <c r="H811" t="s">
        <v>21</v>
      </c>
      <c r="J811">
        <v>9</v>
      </c>
      <c r="K811">
        <v>2</v>
      </c>
      <c r="L811">
        <v>11.074</v>
      </c>
      <c r="M811" s="90">
        <f t="shared" si="20"/>
        <v>65.017157305400033</v>
      </c>
      <c r="S811" s="30"/>
    </row>
    <row r="812" spans="1:19" x14ac:dyDescent="0.35">
      <c r="A812" s="4" t="s">
        <v>110</v>
      </c>
      <c r="B812" s="4">
        <v>2021</v>
      </c>
      <c r="C812" s="5">
        <v>44490</v>
      </c>
      <c r="D812" s="1" t="s">
        <v>13</v>
      </c>
      <c r="E812" s="71" t="s">
        <v>207</v>
      </c>
      <c r="F812">
        <v>1</v>
      </c>
      <c r="G812" t="s">
        <v>14</v>
      </c>
      <c r="H812" t="s">
        <v>15</v>
      </c>
      <c r="J812">
        <v>2</v>
      </c>
      <c r="K812">
        <v>1</v>
      </c>
      <c r="L812">
        <v>11.236000000000001</v>
      </c>
      <c r="M812" s="90">
        <f t="shared" si="20"/>
        <v>64.079743681025278</v>
      </c>
      <c r="N812">
        <v>1</v>
      </c>
      <c r="O812">
        <v>11.398999999999999</v>
      </c>
      <c r="P812" s="3"/>
      <c r="S812" s="30"/>
    </row>
    <row r="813" spans="1:19" x14ac:dyDescent="0.35">
      <c r="A813" s="4" t="s">
        <v>110</v>
      </c>
      <c r="B813" s="4">
        <v>2021</v>
      </c>
      <c r="C813" s="5">
        <v>44490</v>
      </c>
      <c r="D813" s="1" t="s">
        <v>13</v>
      </c>
      <c r="E813" s="71" t="s">
        <v>207</v>
      </c>
      <c r="F813">
        <v>1</v>
      </c>
      <c r="G813" t="s">
        <v>52</v>
      </c>
      <c r="H813" t="s">
        <v>53</v>
      </c>
      <c r="J813">
        <v>8</v>
      </c>
      <c r="K813">
        <v>2</v>
      </c>
      <c r="L813">
        <v>11.362</v>
      </c>
      <c r="M813" s="90">
        <f t="shared" si="20"/>
        <v>63.369125154022178</v>
      </c>
      <c r="N813">
        <v>2</v>
      </c>
      <c r="O813">
        <v>11.497</v>
      </c>
      <c r="P813" s="3"/>
      <c r="S813" s="30"/>
    </row>
    <row r="814" spans="1:19" x14ac:dyDescent="0.35">
      <c r="A814" s="4" t="s">
        <v>110</v>
      </c>
      <c r="B814" s="4">
        <v>2021</v>
      </c>
      <c r="C814" s="5">
        <v>44490</v>
      </c>
      <c r="D814" s="1" t="s">
        <v>13</v>
      </c>
      <c r="E814" s="71" t="s">
        <v>207</v>
      </c>
      <c r="F814">
        <v>2</v>
      </c>
      <c r="G814" t="s">
        <v>23</v>
      </c>
      <c r="H814" t="s">
        <v>15</v>
      </c>
      <c r="J814">
        <v>1</v>
      </c>
      <c r="K814">
        <v>1</v>
      </c>
      <c r="L814">
        <v>11.108000000000001</v>
      </c>
      <c r="M814" s="90">
        <f t="shared" si="20"/>
        <v>64.818149081742888</v>
      </c>
      <c r="N814">
        <v>1</v>
      </c>
      <c r="O814">
        <v>10.935</v>
      </c>
      <c r="P814" s="3"/>
      <c r="S814" s="30"/>
    </row>
    <row r="815" spans="1:19" x14ac:dyDescent="0.35">
      <c r="A815" s="4" t="s">
        <v>110</v>
      </c>
      <c r="B815" s="4">
        <v>2021</v>
      </c>
      <c r="C815" s="5">
        <v>44490</v>
      </c>
      <c r="D815" s="1" t="s">
        <v>13</v>
      </c>
      <c r="E815" s="71" t="s">
        <v>207</v>
      </c>
      <c r="F815">
        <v>2</v>
      </c>
      <c r="G815" t="s">
        <v>78</v>
      </c>
      <c r="H815" t="s">
        <v>19</v>
      </c>
      <c r="J815">
        <v>7</v>
      </c>
      <c r="K815">
        <v>2</v>
      </c>
      <c r="L815">
        <v>11.205</v>
      </c>
      <c r="M815" s="90">
        <f t="shared" si="20"/>
        <v>64.257028112449802</v>
      </c>
      <c r="N815">
        <v>2</v>
      </c>
      <c r="O815">
        <v>11.112</v>
      </c>
      <c r="P815" s="3"/>
      <c r="S815" s="30"/>
    </row>
    <row r="816" spans="1:19" x14ac:dyDescent="0.35">
      <c r="A816" s="4" t="s">
        <v>110</v>
      </c>
      <c r="B816" s="4">
        <v>2021</v>
      </c>
      <c r="C816" s="5">
        <v>44490</v>
      </c>
      <c r="D816" s="1" t="s">
        <v>13</v>
      </c>
      <c r="E816" s="71" t="s">
        <v>207</v>
      </c>
      <c r="F816">
        <v>3</v>
      </c>
      <c r="G816" t="s">
        <v>33</v>
      </c>
      <c r="H816" t="s">
        <v>27</v>
      </c>
      <c r="J816">
        <v>3</v>
      </c>
      <c r="K816">
        <v>1</v>
      </c>
      <c r="L816">
        <v>11.157</v>
      </c>
      <c r="M816" s="90">
        <f t="shared" si="20"/>
        <v>64.533476741059431</v>
      </c>
      <c r="N816">
        <v>1</v>
      </c>
      <c r="O816">
        <v>11.09</v>
      </c>
      <c r="P816" s="3"/>
      <c r="S816" s="30"/>
    </row>
    <row r="817" spans="1:19" x14ac:dyDescent="0.35">
      <c r="A817" s="4" t="s">
        <v>110</v>
      </c>
      <c r="B817" s="4">
        <v>2021</v>
      </c>
      <c r="C817" s="5">
        <v>44490</v>
      </c>
      <c r="D817" s="1" t="s">
        <v>13</v>
      </c>
      <c r="E817" s="71" t="s">
        <v>207</v>
      </c>
      <c r="F817">
        <v>3</v>
      </c>
      <c r="G817" t="s">
        <v>22</v>
      </c>
      <c r="H817" t="s">
        <v>15</v>
      </c>
      <c r="J817">
        <v>6</v>
      </c>
      <c r="K817">
        <v>2</v>
      </c>
      <c r="L817">
        <v>11.208</v>
      </c>
      <c r="M817" s="90">
        <f t="shared" si="20"/>
        <v>64.239828693790145</v>
      </c>
      <c r="N817">
        <v>2</v>
      </c>
      <c r="O817">
        <v>11.173999999999999</v>
      </c>
      <c r="P817" s="3"/>
      <c r="S817" s="30"/>
    </row>
    <row r="818" spans="1:19" x14ac:dyDescent="0.35">
      <c r="A818" s="4" t="s">
        <v>110</v>
      </c>
      <c r="B818" s="4">
        <v>2021</v>
      </c>
      <c r="C818" s="5">
        <v>44490</v>
      </c>
      <c r="D818" s="1" t="s">
        <v>13</v>
      </c>
      <c r="E818" s="71" t="s">
        <v>207</v>
      </c>
      <c r="F818">
        <v>4</v>
      </c>
      <c r="G818" t="s">
        <v>26</v>
      </c>
      <c r="H818" t="s">
        <v>27</v>
      </c>
      <c r="J818">
        <v>4</v>
      </c>
      <c r="K818">
        <v>2</v>
      </c>
      <c r="L818">
        <v>11.186</v>
      </c>
      <c r="M818" s="90">
        <f t="shared" si="20"/>
        <v>64.366172000715181</v>
      </c>
      <c r="N818">
        <v>1</v>
      </c>
      <c r="O818">
        <v>11.006</v>
      </c>
      <c r="P818" s="3"/>
      <c r="Q818">
        <v>1</v>
      </c>
      <c r="R818">
        <v>11.08</v>
      </c>
      <c r="S818" s="30">
        <f>3.6*200/R818</f>
        <v>64.981949458483754</v>
      </c>
    </row>
    <row r="819" spans="1:19" x14ac:dyDescent="0.35">
      <c r="A819" s="4" t="s">
        <v>110</v>
      </c>
      <c r="B819" s="4">
        <v>2021</v>
      </c>
      <c r="C819" s="5">
        <v>44490</v>
      </c>
      <c r="D819" s="1" t="s">
        <v>13</v>
      </c>
      <c r="E819" s="71" t="s">
        <v>207</v>
      </c>
      <c r="F819">
        <v>4</v>
      </c>
      <c r="G819" t="s">
        <v>16</v>
      </c>
      <c r="H819" t="s">
        <v>17</v>
      </c>
      <c r="J819">
        <v>5</v>
      </c>
      <c r="K819">
        <v>1</v>
      </c>
      <c r="L819">
        <v>11.019</v>
      </c>
      <c r="M819" s="90">
        <f t="shared" si="20"/>
        <v>65.341682548325622</v>
      </c>
      <c r="N819">
        <v>2</v>
      </c>
      <c r="O819">
        <v>11.269</v>
      </c>
      <c r="P819" s="3"/>
      <c r="Q819">
        <v>2</v>
      </c>
      <c r="R819">
        <v>11.115</v>
      </c>
      <c r="S819" s="30">
        <f>3.6*200/R819</f>
        <v>64.777327935222672</v>
      </c>
    </row>
    <row r="820" spans="1:19" x14ac:dyDescent="0.35">
      <c r="A820" s="4" t="s">
        <v>110</v>
      </c>
      <c r="B820" s="4">
        <v>2021</v>
      </c>
      <c r="C820" s="5">
        <v>44491</v>
      </c>
      <c r="D820" s="1" t="s">
        <v>13</v>
      </c>
      <c r="E820" s="71" t="s">
        <v>208</v>
      </c>
      <c r="F820">
        <v>1</v>
      </c>
      <c r="G820" t="s">
        <v>14</v>
      </c>
      <c r="H820" t="s">
        <v>15</v>
      </c>
      <c r="J820">
        <v>2</v>
      </c>
      <c r="K820">
        <v>1</v>
      </c>
      <c r="L820">
        <v>11.176</v>
      </c>
      <c r="M820" s="90">
        <f t="shared" ref="M820:M851" si="21">3.6*200/L820</f>
        <v>64.423765211166781</v>
      </c>
      <c r="N820">
        <v>1</v>
      </c>
      <c r="O820">
        <v>10.992000000000001</v>
      </c>
      <c r="P820" s="3"/>
      <c r="S820" s="89"/>
    </row>
    <row r="821" spans="1:19" x14ac:dyDescent="0.35">
      <c r="A821" s="4" t="s">
        <v>110</v>
      </c>
      <c r="B821" s="4">
        <v>2021</v>
      </c>
      <c r="C821" s="5">
        <v>44491</v>
      </c>
      <c r="D821" s="1" t="s">
        <v>13</v>
      </c>
      <c r="E821" s="71" t="s">
        <v>208</v>
      </c>
      <c r="F821">
        <v>1</v>
      </c>
      <c r="G821" t="s">
        <v>26</v>
      </c>
      <c r="H821" t="s">
        <v>27</v>
      </c>
      <c r="J821">
        <v>4</v>
      </c>
      <c r="K821">
        <v>2</v>
      </c>
      <c r="L821">
        <v>11.278</v>
      </c>
      <c r="M821" s="90">
        <f t="shared" si="21"/>
        <v>63.841106579180703</v>
      </c>
      <c r="N821">
        <v>2</v>
      </c>
      <c r="O821">
        <v>11.098000000000001</v>
      </c>
      <c r="P821" s="3"/>
      <c r="S821" s="89"/>
    </row>
    <row r="822" spans="1:19" x14ac:dyDescent="0.35">
      <c r="A822" s="4" t="s">
        <v>110</v>
      </c>
      <c r="B822" s="4">
        <v>2021</v>
      </c>
      <c r="C822" s="5">
        <v>44491</v>
      </c>
      <c r="D822" s="1" t="s">
        <v>13</v>
      </c>
      <c r="E822" s="71" t="s">
        <v>208</v>
      </c>
      <c r="F822">
        <v>2</v>
      </c>
      <c r="G822" t="s">
        <v>23</v>
      </c>
      <c r="H822" t="s">
        <v>15</v>
      </c>
      <c r="J822">
        <v>1</v>
      </c>
      <c r="K822">
        <v>1</v>
      </c>
      <c r="L822">
        <v>10.965999999999999</v>
      </c>
      <c r="M822" s="90">
        <f t="shared" si="21"/>
        <v>65.657486777311689</v>
      </c>
      <c r="N822">
        <v>1</v>
      </c>
      <c r="O822">
        <v>10.936999999999999</v>
      </c>
      <c r="P822" s="3"/>
      <c r="S822" s="30"/>
    </row>
    <row r="823" spans="1:19" x14ac:dyDescent="0.35">
      <c r="A823" s="4" t="s">
        <v>110</v>
      </c>
      <c r="B823" s="4">
        <v>2021</v>
      </c>
      <c r="C823" s="5">
        <v>44491</v>
      </c>
      <c r="D823" s="1" t="s">
        <v>13</v>
      </c>
      <c r="E823" s="71" t="s">
        <v>208</v>
      </c>
      <c r="F823">
        <v>2</v>
      </c>
      <c r="G823" t="s">
        <v>33</v>
      </c>
      <c r="H823" t="s">
        <v>27</v>
      </c>
      <c r="J823">
        <v>3</v>
      </c>
      <c r="K823">
        <v>2</v>
      </c>
      <c r="L823">
        <v>11.036999999999999</v>
      </c>
      <c r="M823" s="90">
        <f t="shared" si="21"/>
        <v>65.235118238651808</v>
      </c>
      <c r="N823">
        <v>2</v>
      </c>
      <c r="O823">
        <v>10.997</v>
      </c>
      <c r="P823" s="3"/>
      <c r="S823" s="30"/>
    </row>
    <row r="824" spans="1:19" x14ac:dyDescent="0.35">
      <c r="A824" s="4" t="s">
        <v>110</v>
      </c>
      <c r="B824" s="4">
        <v>2021</v>
      </c>
      <c r="C824" s="5">
        <v>44491</v>
      </c>
      <c r="D824" s="1" t="s">
        <v>13</v>
      </c>
      <c r="E824" s="71" t="s">
        <v>209</v>
      </c>
      <c r="F824" t="s">
        <v>210</v>
      </c>
      <c r="G824" t="s">
        <v>23</v>
      </c>
      <c r="H824" t="s">
        <v>15</v>
      </c>
      <c r="J824">
        <v>1</v>
      </c>
      <c r="K824">
        <v>1</v>
      </c>
      <c r="L824">
        <v>10.882</v>
      </c>
      <c r="M824" s="90">
        <f t="shared" si="21"/>
        <v>66.164308031611839</v>
      </c>
      <c r="N824">
        <v>1</v>
      </c>
      <c r="O824">
        <v>10.804</v>
      </c>
      <c r="P824" s="3"/>
      <c r="S824" s="30"/>
    </row>
    <row r="825" spans="1:19" x14ac:dyDescent="0.35">
      <c r="A825" s="4" t="s">
        <v>110</v>
      </c>
      <c r="B825" s="4">
        <v>2021</v>
      </c>
      <c r="C825" s="5">
        <v>44491</v>
      </c>
      <c r="D825" s="1" t="s">
        <v>13</v>
      </c>
      <c r="E825" s="71" t="s">
        <v>209</v>
      </c>
      <c r="F825" t="s">
        <v>210</v>
      </c>
      <c r="G825" t="s">
        <v>14</v>
      </c>
      <c r="H825" t="s">
        <v>15</v>
      </c>
      <c r="J825">
        <v>2</v>
      </c>
      <c r="K825">
        <v>2</v>
      </c>
      <c r="L825">
        <v>10.999000000000001</v>
      </c>
      <c r="M825" s="90">
        <f t="shared" si="21"/>
        <v>65.460496408764428</v>
      </c>
      <c r="N825">
        <v>2</v>
      </c>
      <c r="O825">
        <v>10.933</v>
      </c>
      <c r="P825" s="3"/>
      <c r="S825" s="30"/>
    </row>
    <row r="826" spans="1:19" x14ac:dyDescent="0.35">
      <c r="A826" s="4" t="s">
        <v>110</v>
      </c>
      <c r="B826" s="4">
        <v>2021</v>
      </c>
      <c r="C826" s="5">
        <v>44491</v>
      </c>
      <c r="D826" s="1" t="s">
        <v>13</v>
      </c>
      <c r="E826" s="71" t="s">
        <v>209</v>
      </c>
      <c r="F826" t="s">
        <v>211</v>
      </c>
      <c r="G826" t="s">
        <v>33</v>
      </c>
      <c r="H826" t="s">
        <v>27</v>
      </c>
      <c r="J826">
        <v>3</v>
      </c>
      <c r="K826">
        <v>1</v>
      </c>
      <c r="L826">
        <v>11.077</v>
      </c>
      <c r="M826" s="90">
        <f t="shared" si="21"/>
        <v>64.999548614245739</v>
      </c>
      <c r="N826">
        <v>1</v>
      </c>
      <c r="O826">
        <v>11.147</v>
      </c>
      <c r="P826" s="3"/>
      <c r="S826" s="30"/>
    </row>
    <row r="827" spans="1:19" x14ac:dyDescent="0.35">
      <c r="A827" s="4" t="s">
        <v>110</v>
      </c>
      <c r="B827" s="4">
        <v>2021</v>
      </c>
      <c r="C827" s="5">
        <v>44491</v>
      </c>
      <c r="D827" s="1" t="s">
        <v>13</v>
      </c>
      <c r="E827" s="71" t="s">
        <v>209</v>
      </c>
      <c r="F827" t="s">
        <v>211</v>
      </c>
      <c r="G827" t="s">
        <v>26</v>
      </c>
      <c r="H827" t="s">
        <v>27</v>
      </c>
      <c r="J827">
        <v>4</v>
      </c>
      <c r="K827">
        <v>2</v>
      </c>
      <c r="L827">
        <v>11.164</v>
      </c>
      <c r="M827" s="90">
        <f t="shared" si="21"/>
        <v>64.493013256897171</v>
      </c>
      <c r="N827">
        <v>2</v>
      </c>
      <c r="O827">
        <v>11.197000000000001</v>
      </c>
      <c r="P827" s="3"/>
      <c r="S827" s="30"/>
    </row>
    <row r="828" spans="1:19" x14ac:dyDescent="0.35">
      <c r="A828" s="43" t="s">
        <v>103</v>
      </c>
      <c r="B828" s="43">
        <v>2022</v>
      </c>
      <c r="C828" s="73">
        <v>44673</v>
      </c>
      <c r="D828" s="43" t="s">
        <v>72</v>
      </c>
      <c r="E828" s="71" t="s">
        <v>205</v>
      </c>
      <c r="F828">
        <v>1</v>
      </c>
      <c r="G828" t="s">
        <v>20</v>
      </c>
      <c r="H828" t="s">
        <v>21</v>
      </c>
      <c r="J828">
        <v>3</v>
      </c>
      <c r="K828">
        <v>1</v>
      </c>
      <c r="L828">
        <v>11.884</v>
      </c>
      <c r="M828" s="90">
        <f t="shared" si="21"/>
        <v>60.585661393470211</v>
      </c>
      <c r="S828" s="30"/>
    </row>
    <row r="829" spans="1:19" x14ac:dyDescent="0.35">
      <c r="A829" s="43" t="s">
        <v>103</v>
      </c>
      <c r="B829" s="43">
        <v>2022</v>
      </c>
      <c r="C829" s="73">
        <v>44673</v>
      </c>
      <c r="D829" s="43" t="s">
        <v>72</v>
      </c>
      <c r="E829" s="71" t="s">
        <v>205</v>
      </c>
      <c r="F829">
        <v>1</v>
      </c>
      <c r="G829" t="s">
        <v>87</v>
      </c>
      <c r="H829" t="s">
        <v>88</v>
      </c>
      <c r="J829">
        <v>27</v>
      </c>
      <c r="K829">
        <v>2</v>
      </c>
      <c r="L829">
        <v>12.661</v>
      </c>
      <c r="M829" s="90">
        <f t="shared" si="21"/>
        <v>56.867546007424373</v>
      </c>
      <c r="S829" s="30"/>
    </row>
    <row r="830" spans="1:19" x14ac:dyDescent="0.35">
      <c r="A830" s="43" t="s">
        <v>103</v>
      </c>
      <c r="B830" s="43">
        <v>2022</v>
      </c>
      <c r="C830" s="73">
        <v>44673</v>
      </c>
      <c r="D830" s="43" t="s">
        <v>72</v>
      </c>
      <c r="E830" s="71" t="s">
        <v>205</v>
      </c>
      <c r="F830">
        <v>2</v>
      </c>
      <c r="G830" t="s">
        <v>73</v>
      </c>
      <c r="H830" t="s">
        <v>74</v>
      </c>
      <c r="J830">
        <v>2</v>
      </c>
      <c r="K830">
        <v>1</v>
      </c>
      <c r="L830">
        <v>12.041</v>
      </c>
      <c r="M830" s="90">
        <f t="shared" si="21"/>
        <v>59.795698031724939</v>
      </c>
      <c r="S830" s="30"/>
    </row>
    <row r="831" spans="1:19" x14ac:dyDescent="0.35">
      <c r="A831" s="43" t="s">
        <v>103</v>
      </c>
      <c r="B831" s="43">
        <v>2022</v>
      </c>
      <c r="C831" s="73">
        <v>44673</v>
      </c>
      <c r="D831" s="43" t="s">
        <v>72</v>
      </c>
      <c r="E831" s="71" t="s">
        <v>205</v>
      </c>
      <c r="F831">
        <v>2</v>
      </c>
      <c r="G831" t="s">
        <v>84</v>
      </c>
      <c r="H831" t="s">
        <v>85</v>
      </c>
      <c r="J831">
        <v>26</v>
      </c>
      <c r="K831">
        <v>2</v>
      </c>
      <c r="L831">
        <v>12.264000000000001</v>
      </c>
      <c r="M831" s="90">
        <f t="shared" si="21"/>
        <v>58.708414872798429</v>
      </c>
      <c r="S831" s="30"/>
    </row>
    <row r="832" spans="1:19" x14ac:dyDescent="0.35">
      <c r="A832" s="43" t="s">
        <v>103</v>
      </c>
      <c r="B832" s="43">
        <v>2022</v>
      </c>
      <c r="C832" s="73">
        <v>44673</v>
      </c>
      <c r="D832" s="43" t="s">
        <v>72</v>
      </c>
      <c r="E832" s="71" t="s">
        <v>205</v>
      </c>
      <c r="F832">
        <v>3</v>
      </c>
      <c r="G832" t="s">
        <v>24</v>
      </c>
      <c r="H832" t="s">
        <v>25</v>
      </c>
      <c r="J832">
        <v>7</v>
      </c>
      <c r="K832">
        <v>1</v>
      </c>
      <c r="L832">
        <v>11.411</v>
      </c>
      <c r="M832" s="90">
        <f t="shared" si="21"/>
        <v>63.097011655420211</v>
      </c>
      <c r="S832" s="30"/>
    </row>
    <row r="833" spans="1:19" x14ac:dyDescent="0.35">
      <c r="A833" s="43" t="s">
        <v>103</v>
      </c>
      <c r="B833" s="43">
        <v>2022</v>
      </c>
      <c r="C833" s="73">
        <v>44673</v>
      </c>
      <c r="D833" s="43" t="s">
        <v>72</v>
      </c>
      <c r="E833" s="71" t="s">
        <v>205</v>
      </c>
      <c r="F833">
        <v>3</v>
      </c>
      <c r="G833" t="s">
        <v>109</v>
      </c>
      <c r="H833" t="s">
        <v>59</v>
      </c>
      <c r="J833">
        <v>25</v>
      </c>
      <c r="K833">
        <v>2</v>
      </c>
      <c r="L833">
        <v>11.545999999999999</v>
      </c>
      <c r="M833" s="90">
        <f t="shared" si="21"/>
        <v>62.359258617703105</v>
      </c>
      <c r="S833" s="30"/>
    </row>
    <row r="834" spans="1:19" x14ac:dyDescent="0.35">
      <c r="A834" s="43" t="s">
        <v>103</v>
      </c>
      <c r="B834" s="43">
        <v>2022</v>
      </c>
      <c r="C834" s="73">
        <v>44673</v>
      </c>
      <c r="D834" s="43" t="s">
        <v>72</v>
      </c>
      <c r="E834" s="71" t="s">
        <v>205</v>
      </c>
      <c r="F834">
        <v>4</v>
      </c>
      <c r="G834" t="s">
        <v>104</v>
      </c>
      <c r="H834" t="s">
        <v>36</v>
      </c>
      <c r="J834">
        <v>10</v>
      </c>
      <c r="K834">
        <v>1</v>
      </c>
      <c r="L834">
        <v>11.523</v>
      </c>
      <c r="M834" s="90">
        <f t="shared" si="21"/>
        <v>62.483728195782348</v>
      </c>
      <c r="S834" s="30"/>
    </row>
    <row r="835" spans="1:19" x14ac:dyDescent="0.35">
      <c r="A835" s="43" t="s">
        <v>103</v>
      </c>
      <c r="B835" s="43">
        <v>2022</v>
      </c>
      <c r="C835" s="73">
        <v>44673</v>
      </c>
      <c r="D835" s="43" t="s">
        <v>72</v>
      </c>
      <c r="E835" s="71" t="s">
        <v>205</v>
      </c>
      <c r="F835">
        <v>4</v>
      </c>
      <c r="G835" t="s">
        <v>60</v>
      </c>
      <c r="H835" t="s">
        <v>61</v>
      </c>
      <c r="J835">
        <v>24</v>
      </c>
      <c r="K835">
        <v>2</v>
      </c>
      <c r="L835">
        <v>11.888999999999999</v>
      </c>
      <c r="M835" s="90">
        <f t="shared" si="21"/>
        <v>60.560181680545043</v>
      </c>
      <c r="S835" s="30"/>
    </row>
    <row r="836" spans="1:19" x14ac:dyDescent="0.35">
      <c r="A836" s="43" t="s">
        <v>103</v>
      </c>
      <c r="B836" s="43">
        <v>2022</v>
      </c>
      <c r="C836" s="73">
        <v>44673</v>
      </c>
      <c r="D836" s="43" t="s">
        <v>72</v>
      </c>
      <c r="E836" s="71" t="s">
        <v>205</v>
      </c>
      <c r="F836">
        <v>5</v>
      </c>
      <c r="G836" t="s">
        <v>35</v>
      </c>
      <c r="H836" t="s">
        <v>36</v>
      </c>
      <c r="J836">
        <v>11</v>
      </c>
      <c r="K836">
        <v>1</v>
      </c>
      <c r="L836">
        <v>11.518000000000001</v>
      </c>
      <c r="M836" s="90">
        <f t="shared" si="21"/>
        <v>62.510852578572667</v>
      </c>
      <c r="S836" s="30"/>
    </row>
    <row r="837" spans="1:19" x14ac:dyDescent="0.35">
      <c r="A837" s="43" t="s">
        <v>103</v>
      </c>
      <c r="B837" s="43">
        <v>2022</v>
      </c>
      <c r="C837" s="73">
        <v>44673</v>
      </c>
      <c r="D837" s="43" t="s">
        <v>72</v>
      </c>
      <c r="E837" s="71" t="s">
        <v>205</v>
      </c>
      <c r="F837">
        <v>5</v>
      </c>
      <c r="G837" t="s">
        <v>46</v>
      </c>
      <c r="H837" t="s">
        <v>47</v>
      </c>
      <c r="J837">
        <v>23</v>
      </c>
      <c r="K837">
        <v>2</v>
      </c>
      <c r="L837">
        <v>11.586</v>
      </c>
      <c r="M837" s="90">
        <f t="shared" si="21"/>
        <v>62.14396685655101</v>
      </c>
      <c r="S837" s="30"/>
    </row>
    <row r="838" spans="1:19" x14ac:dyDescent="0.35">
      <c r="A838" s="43" t="s">
        <v>103</v>
      </c>
      <c r="B838" s="43">
        <v>2022</v>
      </c>
      <c r="C838" s="73">
        <v>44673</v>
      </c>
      <c r="D838" s="43" t="s">
        <v>72</v>
      </c>
      <c r="E838" s="71" t="s">
        <v>205</v>
      </c>
      <c r="F838">
        <v>6</v>
      </c>
      <c r="G838" t="s">
        <v>105</v>
      </c>
      <c r="H838" t="s">
        <v>106</v>
      </c>
      <c r="J838">
        <v>12</v>
      </c>
      <c r="K838">
        <v>1</v>
      </c>
      <c r="L838">
        <v>11.733000000000001</v>
      </c>
      <c r="M838" s="90">
        <f t="shared" si="21"/>
        <v>61.36537969828688</v>
      </c>
      <c r="S838" s="30"/>
    </row>
    <row r="839" spans="1:19" x14ac:dyDescent="0.35">
      <c r="A839" s="43" t="s">
        <v>103</v>
      </c>
      <c r="B839" s="43">
        <v>2022</v>
      </c>
      <c r="C839" s="73">
        <v>44673</v>
      </c>
      <c r="D839" s="43" t="s">
        <v>72</v>
      </c>
      <c r="E839" s="71" t="s">
        <v>205</v>
      </c>
      <c r="F839">
        <v>6</v>
      </c>
      <c r="G839" t="s">
        <v>58</v>
      </c>
      <c r="H839" t="s">
        <v>59</v>
      </c>
      <c r="J839">
        <v>22</v>
      </c>
      <c r="K839">
        <v>2</v>
      </c>
      <c r="L839">
        <v>11.945</v>
      </c>
      <c r="M839" s="90">
        <f t="shared" si="21"/>
        <v>60.276266220175806</v>
      </c>
      <c r="S839" s="30"/>
    </row>
    <row r="840" spans="1:19" x14ac:dyDescent="0.35">
      <c r="A840" s="43" t="s">
        <v>103</v>
      </c>
      <c r="B840" s="43">
        <v>2022</v>
      </c>
      <c r="C840" s="73">
        <v>44673</v>
      </c>
      <c r="D840" s="43" t="s">
        <v>72</v>
      </c>
      <c r="E840" s="71" t="s">
        <v>205</v>
      </c>
      <c r="F840">
        <v>7</v>
      </c>
      <c r="G840" t="s">
        <v>52</v>
      </c>
      <c r="H840" t="s">
        <v>53</v>
      </c>
      <c r="J840">
        <v>13</v>
      </c>
      <c r="K840">
        <v>1</v>
      </c>
      <c r="L840">
        <v>11.388</v>
      </c>
      <c r="M840" s="90">
        <f t="shared" si="21"/>
        <v>63.224446786090624</v>
      </c>
      <c r="S840" s="30"/>
    </row>
    <row r="841" spans="1:19" x14ac:dyDescent="0.35">
      <c r="A841" s="43" t="s">
        <v>103</v>
      </c>
      <c r="B841" s="43">
        <v>2022</v>
      </c>
      <c r="C841" s="73">
        <v>44673</v>
      </c>
      <c r="D841" s="43" t="s">
        <v>72</v>
      </c>
      <c r="E841" s="71" t="s">
        <v>205</v>
      </c>
      <c r="F841">
        <v>7</v>
      </c>
      <c r="G841" t="s">
        <v>86</v>
      </c>
      <c r="H841" t="s">
        <v>21</v>
      </c>
      <c r="J841">
        <v>21</v>
      </c>
      <c r="K841">
        <v>2</v>
      </c>
      <c r="L841">
        <v>11.532</v>
      </c>
      <c r="M841" s="90">
        <f t="shared" si="21"/>
        <v>62.434963579604577</v>
      </c>
      <c r="S841" s="30"/>
    </row>
    <row r="842" spans="1:19" x14ac:dyDescent="0.35">
      <c r="A842" s="43" t="s">
        <v>103</v>
      </c>
      <c r="B842" s="43">
        <v>2022</v>
      </c>
      <c r="C842" s="73">
        <v>44673</v>
      </c>
      <c r="D842" s="43" t="s">
        <v>72</v>
      </c>
      <c r="E842" s="71" t="s">
        <v>205</v>
      </c>
      <c r="F842">
        <v>8</v>
      </c>
      <c r="G842" t="s">
        <v>57</v>
      </c>
      <c r="H842" t="s">
        <v>47</v>
      </c>
      <c r="J842">
        <v>8</v>
      </c>
      <c r="K842">
        <v>1</v>
      </c>
      <c r="L842">
        <v>11.484999999999999</v>
      </c>
      <c r="M842" s="90">
        <f t="shared" si="21"/>
        <v>62.690465824989118</v>
      </c>
      <c r="S842" s="30"/>
    </row>
    <row r="843" spans="1:19" x14ac:dyDescent="0.35">
      <c r="A843" s="43" t="s">
        <v>103</v>
      </c>
      <c r="B843" s="43">
        <v>2022</v>
      </c>
      <c r="C843" s="73">
        <v>44673</v>
      </c>
      <c r="D843" s="43" t="s">
        <v>72</v>
      </c>
      <c r="E843" s="71" t="s">
        <v>205</v>
      </c>
      <c r="F843">
        <v>8</v>
      </c>
      <c r="G843" t="s">
        <v>96</v>
      </c>
      <c r="H843" t="s">
        <v>19</v>
      </c>
      <c r="J843">
        <v>17</v>
      </c>
      <c r="K843">
        <v>2</v>
      </c>
      <c r="L843">
        <v>11.513999999999999</v>
      </c>
      <c r="M843" s="90">
        <f t="shared" si="21"/>
        <v>62.532569046378327</v>
      </c>
      <c r="S843" s="30"/>
    </row>
    <row r="844" spans="1:19" x14ac:dyDescent="0.35">
      <c r="A844" s="43" t="s">
        <v>103</v>
      </c>
      <c r="B844" s="43">
        <v>2022</v>
      </c>
      <c r="C844" s="73">
        <v>44673</v>
      </c>
      <c r="D844" s="43" t="s">
        <v>72</v>
      </c>
      <c r="E844" s="71" t="s">
        <v>205</v>
      </c>
      <c r="F844">
        <v>9</v>
      </c>
      <c r="G844" t="s">
        <v>50</v>
      </c>
      <c r="H844" t="s">
        <v>51</v>
      </c>
      <c r="J844">
        <v>16</v>
      </c>
      <c r="K844">
        <v>1</v>
      </c>
      <c r="L844">
        <v>11.441000000000001</v>
      </c>
      <c r="M844" s="90">
        <f t="shared" si="21"/>
        <v>62.931561926405031</v>
      </c>
      <c r="S844" s="30"/>
    </row>
    <row r="845" spans="1:19" x14ac:dyDescent="0.35">
      <c r="A845" s="43" t="s">
        <v>103</v>
      </c>
      <c r="B845" s="43">
        <v>2022</v>
      </c>
      <c r="C845" s="73">
        <v>44673</v>
      </c>
      <c r="D845" s="43" t="s">
        <v>72</v>
      </c>
      <c r="E845" s="71" t="s">
        <v>205</v>
      </c>
      <c r="F845">
        <v>9</v>
      </c>
      <c r="G845" t="s">
        <v>75</v>
      </c>
      <c r="H845" t="s">
        <v>19</v>
      </c>
      <c r="J845">
        <v>18</v>
      </c>
      <c r="K845">
        <v>2</v>
      </c>
      <c r="L845">
        <v>11.514000000000001</v>
      </c>
      <c r="M845" s="90">
        <f t="shared" si="21"/>
        <v>62.532569046378313</v>
      </c>
      <c r="S845" s="30"/>
    </row>
    <row r="846" spans="1:19" x14ac:dyDescent="0.35">
      <c r="A846" s="43" t="s">
        <v>103</v>
      </c>
      <c r="B846" s="43">
        <v>2022</v>
      </c>
      <c r="C846" s="73">
        <v>44673</v>
      </c>
      <c r="D846" s="43" t="s">
        <v>72</v>
      </c>
      <c r="E846" s="71" t="s">
        <v>205</v>
      </c>
      <c r="F846">
        <v>10</v>
      </c>
      <c r="G846" t="s">
        <v>107</v>
      </c>
      <c r="H846" t="s">
        <v>15</v>
      </c>
      <c r="J846">
        <v>14</v>
      </c>
      <c r="K846">
        <v>1</v>
      </c>
      <c r="L846">
        <v>11.5</v>
      </c>
      <c r="M846" s="90">
        <f t="shared" si="21"/>
        <v>62.608695652173914</v>
      </c>
      <c r="S846" s="30"/>
    </row>
    <row r="847" spans="1:19" x14ac:dyDescent="0.35">
      <c r="A847" s="43" t="s">
        <v>103</v>
      </c>
      <c r="B847" s="43">
        <v>2022</v>
      </c>
      <c r="C847" s="73">
        <v>44673</v>
      </c>
      <c r="D847" s="43" t="s">
        <v>72</v>
      </c>
      <c r="E847" s="71" t="s">
        <v>205</v>
      </c>
      <c r="F847">
        <v>10</v>
      </c>
      <c r="G847" t="s">
        <v>81</v>
      </c>
      <c r="H847" t="s">
        <v>17</v>
      </c>
      <c r="J847">
        <v>20</v>
      </c>
      <c r="K847">
        <v>2</v>
      </c>
      <c r="L847">
        <v>11.771000000000001</v>
      </c>
      <c r="M847" s="90">
        <f t="shared" si="21"/>
        <v>61.167275507603428</v>
      </c>
      <c r="S847" s="30"/>
    </row>
    <row r="848" spans="1:19" x14ac:dyDescent="0.35">
      <c r="A848" s="43" t="s">
        <v>103</v>
      </c>
      <c r="B848" s="43">
        <v>2022</v>
      </c>
      <c r="C848" s="73">
        <v>44673</v>
      </c>
      <c r="D848" s="43" t="s">
        <v>72</v>
      </c>
      <c r="E848" s="71" t="s">
        <v>205</v>
      </c>
      <c r="F848">
        <v>11</v>
      </c>
      <c r="G848" t="s">
        <v>32</v>
      </c>
      <c r="H848" t="s">
        <v>79</v>
      </c>
      <c r="J848">
        <v>15</v>
      </c>
      <c r="K848">
        <v>1</v>
      </c>
      <c r="L848">
        <v>11.675000000000001</v>
      </c>
      <c r="M848" s="90">
        <f t="shared" si="21"/>
        <v>61.670235546038541</v>
      </c>
      <c r="S848" s="30"/>
    </row>
    <row r="849" spans="1:19" x14ac:dyDescent="0.35">
      <c r="A849" s="43" t="s">
        <v>103</v>
      </c>
      <c r="B849" s="43">
        <v>2022</v>
      </c>
      <c r="C849" s="73">
        <v>44673</v>
      </c>
      <c r="D849" s="43" t="s">
        <v>72</v>
      </c>
      <c r="E849" s="71" t="s">
        <v>205</v>
      </c>
      <c r="F849">
        <v>11</v>
      </c>
      <c r="G849" t="s">
        <v>108</v>
      </c>
      <c r="H849" t="s">
        <v>63</v>
      </c>
      <c r="J849">
        <v>19</v>
      </c>
      <c r="K849">
        <v>2</v>
      </c>
      <c r="L849">
        <v>11.689</v>
      </c>
      <c r="M849" s="90">
        <f t="shared" si="21"/>
        <v>61.596372658054584</v>
      </c>
      <c r="S849" s="30"/>
    </row>
    <row r="850" spans="1:19" x14ac:dyDescent="0.35">
      <c r="A850" s="43" t="s">
        <v>103</v>
      </c>
      <c r="B850" s="43">
        <v>2022</v>
      </c>
      <c r="C850" s="73">
        <v>44673</v>
      </c>
      <c r="D850" s="43" t="s">
        <v>72</v>
      </c>
      <c r="E850" s="71" t="s">
        <v>206</v>
      </c>
      <c r="F850">
        <v>1</v>
      </c>
      <c r="G850" t="s">
        <v>33</v>
      </c>
      <c r="H850" t="s">
        <v>27</v>
      </c>
      <c r="J850">
        <v>1</v>
      </c>
      <c r="K850">
        <v>1</v>
      </c>
      <c r="L850">
        <v>11.118</v>
      </c>
      <c r="M850" s="90">
        <f t="shared" si="21"/>
        <v>64.759848893685913</v>
      </c>
      <c r="S850" s="30"/>
    </row>
    <row r="851" spans="1:19" x14ac:dyDescent="0.35">
      <c r="A851" s="43" t="s">
        <v>103</v>
      </c>
      <c r="B851" s="43">
        <v>2022</v>
      </c>
      <c r="C851" s="73">
        <v>44673</v>
      </c>
      <c r="D851" s="43" t="s">
        <v>72</v>
      </c>
      <c r="E851" s="71" t="s">
        <v>206</v>
      </c>
      <c r="F851">
        <v>1</v>
      </c>
      <c r="G851" t="s">
        <v>32</v>
      </c>
      <c r="H851" t="s">
        <v>79</v>
      </c>
      <c r="J851">
        <v>15</v>
      </c>
      <c r="K851">
        <v>2</v>
      </c>
      <c r="L851">
        <v>12.604000000000001</v>
      </c>
      <c r="M851" s="90">
        <f t="shared" si="21"/>
        <v>57.124722310377656</v>
      </c>
      <c r="S851" s="30"/>
    </row>
    <row r="852" spans="1:19" x14ac:dyDescent="0.35">
      <c r="A852" s="43" t="s">
        <v>103</v>
      </c>
      <c r="B852" s="43">
        <v>2022</v>
      </c>
      <c r="C852" s="73">
        <v>44673</v>
      </c>
      <c r="D852" s="43" t="s">
        <v>72</v>
      </c>
      <c r="E852" s="71" t="s">
        <v>206</v>
      </c>
      <c r="F852">
        <v>2</v>
      </c>
      <c r="G852" t="s">
        <v>16</v>
      </c>
      <c r="H852" t="s">
        <v>17</v>
      </c>
      <c r="J852">
        <v>5</v>
      </c>
      <c r="K852">
        <v>1</v>
      </c>
      <c r="L852">
        <v>11.445</v>
      </c>
      <c r="M852" s="90">
        <f t="shared" ref="M852:M883" si="22">3.6*200/L852</f>
        <v>62.909567496723461</v>
      </c>
      <c r="S852" s="30"/>
    </row>
    <row r="853" spans="1:19" x14ac:dyDescent="0.35">
      <c r="A853" s="43" t="s">
        <v>103</v>
      </c>
      <c r="B853" s="43">
        <v>2022</v>
      </c>
      <c r="C853" s="73">
        <v>44673</v>
      </c>
      <c r="D853" s="43" t="s">
        <v>72</v>
      </c>
      <c r="E853" s="71" t="s">
        <v>206</v>
      </c>
      <c r="F853">
        <v>2</v>
      </c>
      <c r="G853" t="s">
        <v>107</v>
      </c>
      <c r="H853" t="s">
        <v>15</v>
      </c>
      <c r="J853">
        <v>14</v>
      </c>
      <c r="K853">
        <v>2</v>
      </c>
      <c r="L853">
        <v>11.615</v>
      </c>
      <c r="M853" s="90">
        <f t="shared" si="22"/>
        <v>61.988807576409812</v>
      </c>
      <c r="S853" s="30"/>
    </row>
    <row r="854" spans="1:19" x14ac:dyDescent="0.35">
      <c r="A854" s="43" t="s">
        <v>103</v>
      </c>
      <c r="B854" s="43">
        <v>2022</v>
      </c>
      <c r="C854" s="73">
        <v>44673</v>
      </c>
      <c r="D854" s="43" t="s">
        <v>72</v>
      </c>
      <c r="E854" s="71" t="s">
        <v>206</v>
      </c>
      <c r="F854">
        <v>3</v>
      </c>
      <c r="G854" t="s">
        <v>26</v>
      </c>
      <c r="H854" t="s">
        <v>27</v>
      </c>
      <c r="J854">
        <v>6</v>
      </c>
      <c r="K854">
        <v>1</v>
      </c>
      <c r="L854">
        <v>11.292</v>
      </c>
      <c r="M854" s="90">
        <f t="shared" si="22"/>
        <v>63.761955366631241</v>
      </c>
      <c r="S854" s="30"/>
    </row>
    <row r="855" spans="1:19" x14ac:dyDescent="0.35">
      <c r="A855" s="43" t="s">
        <v>103</v>
      </c>
      <c r="B855" s="43">
        <v>2022</v>
      </c>
      <c r="C855" s="73">
        <v>44673</v>
      </c>
      <c r="D855" s="43" t="s">
        <v>72</v>
      </c>
      <c r="E855" s="71" t="s">
        <v>206</v>
      </c>
      <c r="F855">
        <v>3</v>
      </c>
      <c r="G855" t="s">
        <v>50</v>
      </c>
      <c r="H855" t="s">
        <v>51</v>
      </c>
      <c r="J855">
        <v>16</v>
      </c>
      <c r="K855">
        <v>2</v>
      </c>
      <c r="L855">
        <v>11.462</v>
      </c>
      <c r="M855" s="90">
        <f t="shared" si="22"/>
        <v>62.816262432385273</v>
      </c>
      <c r="S855" s="30"/>
    </row>
    <row r="856" spans="1:19" x14ac:dyDescent="0.35">
      <c r="A856" s="43" t="s">
        <v>103</v>
      </c>
      <c r="B856" s="43">
        <v>2022</v>
      </c>
      <c r="C856" s="73">
        <v>44673</v>
      </c>
      <c r="D856" s="43" t="s">
        <v>72</v>
      </c>
      <c r="E856" s="71" t="s">
        <v>206</v>
      </c>
      <c r="F856">
        <v>4</v>
      </c>
      <c r="G856" t="s">
        <v>57</v>
      </c>
      <c r="H856" t="s">
        <v>47</v>
      </c>
      <c r="J856">
        <v>8</v>
      </c>
      <c r="K856">
        <v>1</v>
      </c>
      <c r="L856">
        <v>11.500999999999999</v>
      </c>
      <c r="M856" s="90">
        <f t="shared" si="22"/>
        <v>62.603251891139905</v>
      </c>
      <c r="S856" s="30"/>
    </row>
    <row r="857" spans="1:19" x14ac:dyDescent="0.35">
      <c r="A857" s="43" t="s">
        <v>103</v>
      </c>
      <c r="B857" s="43">
        <v>2022</v>
      </c>
      <c r="C857" s="73">
        <v>44673</v>
      </c>
      <c r="D857" s="43" t="s">
        <v>72</v>
      </c>
      <c r="E857" s="71" t="s">
        <v>206</v>
      </c>
      <c r="F857">
        <v>4</v>
      </c>
      <c r="G857" t="s">
        <v>22</v>
      </c>
      <c r="H857" t="s">
        <v>15</v>
      </c>
      <c r="J857">
        <v>9</v>
      </c>
      <c r="K857">
        <v>2</v>
      </c>
      <c r="L857">
        <v>11.574</v>
      </c>
      <c r="M857" s="90">
        <f t="shared" si="22"/>
        <v>62.208398133748055</v>
      </c>
      <c r="S857" s="30"/>
    </row>
    <row r="858" spans="1:19" x14ac:dyDescent="0.35">
      <c r="A858" s="43" t="s">
        <v>103</v>
      </c>
      <c r="B858" s="43">
        <v>2022</v>
      </c>
      <c r="C858" s="73">
        <v>44673</v>
      </c>
      <c r="D858" s="43" t="s">
        <v>72</v>
      </c>
      <c r="E858" s="71" t="s">
        <v>206</v>
      </c>
      <c r="F858">
        <v>5</v>
      </c>
      <c r="G858" t="s">
        <v>30</v>
      </c>
      <c r="H858" t="s">
        <v>31</v>
      </c>
      <c r="J858">
        <v>4</v>
      </c>
      <c r="K858">
        <v>1</v>
      </c>
      <c r="L858">
        <v>11.167999999999999</v>
      </c>
      <c r="M858" s="90">
        <f t="shared" si="22"/>
        <v>64.469914040114617</v>
      </c>
      <c r="S858" s="30"/>
    </row>
    <row r="859" spans="1:19" x14ac:dyDescent="0.35">
      <c r="A859" s="43" t="s">
        <v>103</v>
      </c>
      <c r="B859" s="43">
        <v>2022</v>
      </c>
      <c r="C859" s="73">
        <v>44673</v>
      </c>
      <c r="D859" s="43" t="s">
        <v>72</v>
      </c>
      <c r="E859" s="71" t="s">
        <v>206</v>
      </c>
      <c r="F859">
        <v>5</v>
      </c>
      <c r="G859" t="s">
        <v>52</v>
      </c>
      <c r="H859" t="s">
        <v>53</v>
      </c>
      <c r="J859">
        <v>13</v>
      </c>
      <c r="K859">
        <v>2</v>
      </c>
      <c r="L859">
        <v>11.308</v>
      </c>
      <c r="M859" s="90">
        <f t="shared" si="22"/>
        <v>63.671736823487798</v>
      </c>
      <c r="S859" s="30"/>
    </row>
    <row r="860" spans="1:19" x14ac:dyDescent="0.35">
      <c r="A860" s="43" t="s">
        <v>103</v>
      </c>
      <c r="B860" s="43">
        <v>2022</v>
      </c>
      <c r="C860" s="73">
        <v>44673</v>
      </c>
      <c r="D860" s="43" t="s">
        <v>72</v>
      </c>
      <c r="E860" s="71" t="s">
        <v>206</v>
      </c>
      <c r="F860">
        <v>6</v>
      </c>
      <c r="G860" t="s">
        <v>20</v>
      </c>
      <c r="H860" t="s">
        <v>21</v>
      </c>
      <c r="J860">
        <v>3</v>
      </c>
      <c r="K860">
        <v>1</v>
      </c>
      <c r="L860">
        <v>11.228999999999999</v>
      </c>
      <c r="M860" s="90">
        <f t="shared" si="22"/>
        <v>64.119690088164575</v>
      </c>
      <c r="P860" s="3"/>
      <c r="S860" s="30"/>
    </row>
    <row r="861" spans="1:19" x14ac:dyDescent="0.35">
      <c r="A861" s="43" t="s">
        <v>103</v>
      </c>
      <c r="B861" s="43">
        <v>2022</v>
      </c>
      <c r="C861" s="73">
        <v>44673</v>
      </c>
      <c r="D861" s="43" t="s">
        <v>72</v>
      </c>
      <c r="E861" s="71" t="s">
        <v>206</v>
      </c>
      <c r="F861">
        <v>6</v>
      </c>
      <c r="G861" t="s">
        <v>105</v>
      </c>
      <c r="H861" t="s">
        <v>106</v>
      </c>
      <c r="J861">
        <v>12</v>
      </c>
      <c r="K861">
        <v>2</v>
      </c>
      <c r="L861">
        <v>11.266999999999999</v>
      </c>
      <c r="M861" s="90">
        <f t="shared" si="22"/>
        <v>63.903434809621018</v>
      </c>
      <c r="P861" s="3"/>
      <c r="S861" s="30"/>
    </row>
    <row r="862" spans="1:19" x14ac:dyDescent="0.35">
      <c r="A862" s="43" t="s">
        <v>103</v>
      </c>
      <c r="B862" s="43">
        <v>2022</v>
      </c>
      <c r="C862" s="73">
        <v>44673</v>
      </c>
      <c r="D862" s="43" t="s">
        <v>72</v>
      </c>
      <c r="E862" s="71" t="s">
        <v>206</v>
      </c>
      <c r="F862">
        <v>7</v>
      </c>
      <c r="G862" t="s">
        <v>73</v>
      </c>
      <c r="H862" t="s">
        <v>74</v>
      </c>
      <c r="J862">
        <v>2</v>
      </c>
      <c r="K862">
        <v>1</v>
      </c>
      <c r="L862">
        <v>11.172000000000001</v>
      </c>
      <c r="M862" s="90">
        <f t="shared" si="22"/>
        <v>64.446831364124591</v>
      </c>
      <c r="P862" s="3"/>
      <c r="S862" s="30"/>
    </row>
    <row r="863" spans="1:19" x14ac:dyDescent="0.35">
      <c r="A863" s="43" t="s">
        <v>103</v>
      </c>
      <c r="B863" s="43">
        <v>2022</v>
      </c>
      <c r="C863" s="73">
        <v>44673</v>
      </c>
      <c r="D863" s="43" t="s">
        <v>72</v>
      </c>
      <c r="E863" s="71" t="s">
        <v>206</v>
      </c>
      <c r="F863">
        <v>7</v>
      </c>
      <c r="G863" t="s">
        <v>35</v>
      </c>
      <c r="H863" t="s">
        <v>36</v>
      </c>
      <c r="J863">
        <v>11</v>
      </c>
      <c r="K863">
        <v>2</v>
      </c>
      <c r="L863">
        <v>11.339</v>
      </c>
      <c r="M863" s="90">
        <f t="shared" si="22"/>
        <v>63.497662933239262</v>
      </c>
      <c r="P863" s="3"/>
      <c r="S863" s="30"/>
    </row>
    <row r="864" spans="1:19" x14ac:dyDescent="0.35">
      <c r="A864" s="43" t="s">
        <v>103</v>
      </c>
      <c r="B864" s="43">
        <v>2022</v>
      </c>
      <c r="C864" s="73">
        <v>44673</v>
      </c>
      <c r="D864" s="43" t="s">
        <v>72</v>
      </c>
      <c r="E864" s="71" t="s">
        <v>206</v>
      </c>
      <c r="F864">
        <v>8</v>
      </c>
      <c r="G864" t="s">
        <v>24</v>
      </c>
      <c r="H864" t="s">
        <v>25</v>
      </c>
      <c r="J864">
        <v>7</v>
      </c>
      <c r="K864">
        <v>1</v>
      </c>
      <c r="L864">
        <v>11.465999999999999</v>
      </c>
      <c r="M864" s="90">
        <f t="shared" si="22"/>
        <v>62.794348508634229</v>
      </c>
      <c r="P864" s="3"/>
      <c r="S864" s="30"/>
    </row>
    <row r="865" spans="1:19" x14ac:dyDescent="0.35">
      <c r="A865" s="43" t="s">
        <v>103</v>
      </c>
      <c r="B865" s="43">
        <v>2022</v>
      </c>
      <c r="C865" s="73">
        <v>44673</v>
      </c>
      <c r="D865" s="43" t="s">
        <v>72</v>
      </c>
      <c r="E865" s="71" t="s">
        <v>206</v>
      </c>
      <c r="F865">
        <v>8</v>
      </c>
      <c r="G865" t="s">
        <v>104</v>
      </c>
      <c r="H865" t="s">
        <v>36</v>
      </c>
      <c r="J865">
        <v>10</v>
      </c>
      <c r="K865">
        <v>2</v>
      </c>
      <c r="L865">
        <v>11.524999999999999</v>
      </c>
      <c r="M865" s="90">
        <f t="shared" si="22"/>
        <v>62.472885032537967</v>
      </c>
      <c r="P865" s="3"/>
      <c r="S865" s="30"/>
    </row>
    <row r="866" spans="1:19" x14ac:dyDescent="0.35">
      <c r="A866" s="43" t="s">
        <v>103</v>
      </c>
      <c r="B866" s="43">
        <v>2022</v>
      </c>
      <c r="C866" s="73">
        <v>44673</v>
      </c>
      <c r="D866" s="43" t="s">
        <v>72</v>
      </c>
      <c r="E866" s="71" t="s">
        <v>207</v>
      </c>
      <c r="F866">
        <v>1</v>
      </c>
      <c r="G866" t="s">
        <v>33</v>
      </c>
      <c r="H866" t="s">
        <v>27</v>
      </c>
      <c r="J866">
        <v>1</v>
      </c>
      <c r="K866">
        <v>1</v>
      </c>
      <c r="L866">
        <v>10.866</v>
      </c>
      <c r="M866" s="90">
        <f t="shared" si="22"/>
        <v>66.261733848702377</v>
      </c>
      <c r="N866">
        <v>1</v>
      </c>
      <c r="O866">
        <v>11.157</v>
      </c>
      <c r="P866" s="3"/>
      <c r="S866" s="30"/>
    </row>
    <row r="867" spans="1:19" x14ac:dyDescent="0.35">
      <c r="A867" s="43" t="s">
        <v>103</v>
      </c>
      <c r="B867" s="43">
        <v>2022</v>
      </c>
      <c r="C867" s="73">
        <v>44673</v>
      </c>
      <c r="D867" s="43" t="s">
        <v>72</v>
      </c>
      <c r="E867" s="71" t="s">
        <v>207</v>
      </c>
      <c r="F867">
        <v>1</v>
      </c>
      <c r="G867" t="s">
        <v>24</v>
      </c>
      <c r="H867" t="s">
        <v>25</v>
      </c>
      <c r="J867">
        <v>7</v>
      </c>
      <c r="K867">
        <v>2</v>
      </c>
      <c r="L867">
        <v>11.266999999999999</v>
      </c>
      <c r="M867" s="90">
        <f t="shared" si="22"/>
        <v>63.903434809621018</v>
      </c>
      <c r="N867">
        <v>2</v>
      </c>
      <c r="O867">
        <v>11.535</v>
      </c>
      <c r="P867" s="3"/>
      <c r="S867" s="30"/>
    </row>
    <row r="868" spans="1:19" x14ac:dyDescent="0.35">
      <c r="A868" s="43" t="s">
        <v>103</v>
      </c>
      <c r="B868" s="43">
        <v>2022</v>
      </c>
      <c r="C868" s="73">
        <v>44673</v>
      </c>
      <c r="D868" s="43" t="s">
        <v>72</v>
      </c>
      <c r="E868" s="71" t="s">
        <v>207</v>
      </c>
      <c r="F868">
        <v>2</v>
      </c>
      <c r="G868" t="s">
        <v>73</v>
      </c>
      <c r="H868" t="s">
        <v>74</v>
      </c>
      <c r="J868">
        <v>2</v>
      </c>
      <c r="K868">
        <v>1</v>
      </c>
      <c r="L868">
        <v>11.015000000000001</v>
      </c>
      <c r="M868" s="90">
        <f t="shared" si="22"/>
        <v>65.365410803449834</v>
      </c>
      <c r="N868">
        <v>1</v>
      </c>
      <c r="O868">
        <v>11.225</v>
      </c>
      <c r="P868" s="3"/>
      <c r="S868" s="30"/>
    </row>
    <row r="869" spans="1:19" x14ac:dyDescent="0.35">
      <c r="A869" s="43" t="s">
        <v>103</v>
      </c>
      <c r="B869" s="43">
        <v>2022</v>
      </c>
      <c r="C869" s="73">
        <v>44673</v>
      </c>
      <c r="D869" s="43" t="s">
        <v>72</v>
      </c>
      <c r="E869" s="71" t="s">
        <v>207</v>
      </c>
      <c r="F869">
        <v>2</v>
      </c>
      <c r="G869" t="s">
        <v>16</v>
      </c>
      <c r="H869" t="s">
        <v>17</v>
      </c>
      <c r="J869">
        <v>5</v>
      </c>
      <c r="K869">
        <v>2</v>
      </c>
      <c r="L869">
        <v>11.074</v>
      </c>
      <c r="M869" s="90">
        <f t="shared" si="22"/>
        <v>65.017157305400033</v>
      </c>
      <c r="N869">
        <v>2</v>
      </c>
      <c r="O869">
        <v>11.266</v>
      </c>
      <c r="P869" s="3"/>
      <c r="S869" s="30"/>
    </row>
    <row r="870" spans="1:19" x14ac:dyDescent="0.35">
      <c r="A870" s="43" t="s">
        <v>103</v>
      </c>
      <c r="B870" s="43">
        <v>2022</v>
      </c>
      <c r="C870" s="73">
        <v>44673</v>
      </c>
      <c r="D870" s="43" t="s">
        <v>72</v>
      </c>
      <c r="E870" s="71" t="s">
        <v>207</v>
      </c>
      <c r="F870">
        <v>3</v>
      </c>
      <c r="G870" t="s">
        <v>20</v>
      </c>
      <c r="H870" t="s">
        <v>21</v>
      </c>
      <c r="J870">
        <v>3</v>
      </c>
      <c r="K870">
        <v>1</v>
      </c>
      <c r="L870">
        <v>11.183</v>
      </c>
      <c r="M870" s="90">
        <f t="shared" si="22"/>
        <v>64.383439148707865</v>
      </c>
      <c r="N870">
        <v>1</v>
      </c>
      <c r="O870">
        <v>11.115</v>
      </c>
      <c r="P870" s="3"/>
      <c r="S870" s="30"/>
    </row>
    <row r="871" spans="1:19" x14ac:dyDescent="0.35">
      <c r="A871" s="43" t="s">
        <v>103</v>
      </c>
      <c r="B871" s="43">
        <v>2022</v>
      </c>
      <c r="C871" s="73">
        <v>44673</v>
      </c>
      <c r="D871" s="43" t="s">
        <v>72</v>
      </c>
      <c r="E871" s="71" t="s">
        <v>207</v>
      </c>
      <c r="F871">
        <v>3</v>
      </c>
      <c r="G871" t="s">
        <v>26</v>
      </c>
      <c r="H871" t="s">
        <v>27</v>
      </c>
      <c r="J871">
        <v>6</v>
      </c>
      <c r="K871">
        <v>2</v>
      </c>
      <c r="L871">
        <v>11.233000000000001</v>
      </c>
      <c r="M871" s="90">
        <f t="shared" si="22"/>
        <v>64.096857473515527</v>
      </c>
      <c r="N871">
        <v>2</v>
      </c>
      <c r="O871">
        <v>11.185</v>
      </c>
      <c r="P871" s="3"/>
      <c r="S871" s="30"/>
    </row>
    <row r="872" spans="1:19" x14ac:dyDescent="0.35">
      <c r="A872" s="43" t="s">
        <v>103</v>
      </c>
      <c r="B872" s="43">
        <v>2022</v>
      </c>
      <c r="C872" s="73">
        <v>44673</v>
      </c>
      <c r="D872" s="43" t="s">
        <v>72</v>
      </c>
      <c r="E872" s="71" t="s">
        <v>207</v>
      </c>
      <c r="F872">
        <v>4</v>
      </c>
      <c r="G872" t="s">
        <v>30</v>
      </c>
      <c r="H872" t="s">
        <v>31</v>
      </c>
      <c r="J872">
        <v>4</v>
      </c>
      <c r="K872">
        <v>1</v>
      </c>
      <c r="L872">
        <v>11.602</v>
      </c>
      <c r="M872" s="90">
        <f t="shared" si="22"/>
        <v>62.058265816238581</v>
      </c>
      <c r="N872">
        <v>1</v>
      </c>
      <c r="O872">
        <v>11.404999999999999</v>
      </c>
      <c r="P872" s="3"/>
      <c r="S872" s="30"/>
    </row>
    <row r="873" spans="1:19" x14ac:dyDescent="0.35">
      <c r="A873" s="43" t="s">
        <v>103</v>
      </c>
      <c r="B873" s="43">
        <v>2022</v>
      </c>
      <c r="C873" s="73">
        <v>44673</v>
      </c>
      <c r="D873" s="43" t="s">
        <v>72</v>
      </c>
      <c r="E873" s="71" t="s">
        <v>207</v>
      </c>
      <c r="F873">
        <v>4</v>
      </c>
      <c r="G873" t="s">
        <v>57</v>
      </c>
      <c r="H873" t="s">
        <v>47</v>
      </c>
      <c r="J873">
        <v>8</v>
      </c>
      <c r="K873">
        <v>2</v>
      </c>
      <c r="L873">
        <v>11.656000000000001</v>
      </c>
      <c r="M873" s="90">
        <f t="shared" si="22"/>
        <v>61.770761839396016</v>
      </c>
      <c r="N873">
        <v>2</v>
      </c>
      <c r="O873">
        <v>11.463999999999999</v>
      </c>
      <c r="P873" s="3"/>
      <c r="S873" s="30"/>
    </row>
    <row r="874" spans="1:19" x14ac:dyDescent="0.35">
      <c r="A874" s="43" t="s">
        <v>103</v>
      </c>
      <c r="B874" s="43">
        <v>2022</v>
      </c>
      <c r="C874" s="73">
        <v>44673</v>
      </c>
      <c r="D874" s="43" t="s">
        <v>72</v>
      </c>
      <c r="E874" s="71" t="s">
        <v>208</v>
      </c>
      <c r="F874">
        <v>1</v>
      </c>
      <c r="G874" t="s">
        <v>33</v>
      </c>
      <c r="H874" t="s">
        <v>27</v>
      </c>
      <c r="J874">
        <v>1</v>
      </c>
      <c r="K874">
        <v>1</v>
      </c>
      <c r="L874">
        <v>11.329000000000001</v>
      </c>
      <c r="M874" s="90">
        <f t="shared" si="22"/>
        <v>63.553711713302143</v>
      </c>
      <c r="N874">
        <v>1</v>
      </c>
      <c r="O874">
        <v>11.009</v>
      </c>
      <c r="P874" s="3"/>
      <c r="S874" s="30"/>
    </row>
    <row r="875" spans="1:19" x14ac:dyDescent="0.35">
      <c r="A875" s="43" t="s">
        <v>103</v>
      </c>
      <c r="B875" s="43">
        <v>2022</v>
      </c>
      <c r="C875" s="73">
        <v>44673</v>
      </c>
      <c r="D875" s="43" t="s">
        <v>72</v>
      </c>
      <c r="E875" s="71" t="s">
        <v>208</v>
      </c>
      <c r="F875">
        <v>1</v>
      </c>
      <c r="G875" t="s">
        <v>30</v>
      </c>
      <c r="H875" t="s">
        <v>31</v>
      </c>
      <c r="J875">
        <v>4</v>
      </c>
      <c r="K875">
        <v>2</v>
      </c>
      <c r="L875">
        <v>11.496</v>
      </c>
      <c r="M875" s="90">
        <f t="shared" si="22"/>
        <v>62.630480167014611</v>
      </c>
      <c r="N875">
        <v>2</v>
      </c>
      <c r="O875">
        <v>13.338000000000001</v>
      </c>
      <c r="P875" s="3"/>
      <c r="S875" s="30"/>
    </row>
    <row r="876" spans="1:19" x14ac:dyDescent="0.35">
      <c r="A876" s="1" t="s">
        <v>103</v>
      </c>
      <c r="B876" s="1">
        <v>2022</v>
      </c>
      <c r="C876" s="2">
        <v>44673</v>
      </c>
      <c r="D876" s="1" t="s">
        <v>72</v>
      </c>
      <c r="E876" s="43" t="s">
        <v>208</v>
      </c>
      <c r="F876">
        <v>2</v>
      </c>
      <c r="G876" t="s">
        <v>73</v>
      </c>
      <c r="H876" t="s">
        <v>74</v>
      </c>
      <c r="J876">
        <v>2</v>
      </c>
      <c r="K876">
        <v>1</v>
      </c>
      <c r="L876">
        <v>11.175000000000001</v>
      </c>
      <c r="M876" s="105">
        <f t="shared" si="22"/>
        <v>64.429530201342274</v>
      </c>
      <c r="N876">
        <v>1</v>
      </c>
      <c r="O876">
        <v>11.302</v>
      </c>
      <c r="S876" s="89"/>
    </row>
    <row r="877" spans="1:19" x14ac:dyDescent="0.35">
      <c r="A877" s="1" t="s">
        <v>103</v>
      </c>
      <c r="B877" s="1">
        <v>2022</v>
      </c>
      <c r="C877" s="2">
        <v>44673</v>
      </c>
      <c r="D877" s="1" t="s">
        <v>72</v>
      </c>
      <c r="E877" s="43" t="s">
        <v>208</v>
      </c>
      <c r="F877">
        <v>2</v>
      </c>
      <c r="G877" t="s">
        <v>20</v>
      </c>
      <c r="H877" t="s">
        <v>21</v>
      </c>
      <c r="J877">
        <v>3</v>
      </c>
      <c r="K877">
        <v>2</v>
      </c>
      <c r="L877">
        <v>11.195</v>
      </c>
      <c r="M877" s="105">
        <f t="shared" si="22"/>
        <v>64.314426083072803</v>
      </c>
      <c r="N877">
        <v>2</v>
      </c>
      <c r="O877">
        <v>11.365</v>
      </c>
      <c r="S877" s="89"/>
    </row>
    <row r="878" spans="1:19" x14ac:dyDescent="0.35">
      <c r="A878" s="1" t="s">
        <v>103</v>
      </c>
      <c r="B878" s="1">
        <v>2022</v>
      </c>
      <c r="C878" s="2">
        <v>44673</v>
      </c>
      <c r="D878" s="1" t="s">
        <v>72</v>
      </c>
      <c r="E878" s="43" t="s">
        <v>209</v>
      </c>
      <c r="F878" t="s">
        <v>210</v>
      </c>
      <c r="G878" t="s">
        <v>33</v>
      </c>
      <c r="H878" t="s">
        <v>27</v>
      </c>
      <c r="J878">
        <v>1</v>
      </c>
      <c r="K878">
        <v>1</v>
      </c>
      <c r="L878">
        <v>10.872999999999999</v>
      </c>
      <c r="M878" s="105">
        <f t="shared" si="22"/>
        <v>66.21907477237194</v>
      </c>
      <c r="N878">
        <v>1</v>
      </c>
      <c r="O878">
        <v>10.955</v>
      </c>
      <c r="S878" s="89"/>
    </row>
    <row r="879" spans="1:19" x14ac:dyDescent="0.35">
      <c r="A879" s="1" t="s">
        <v>103</v>
      </c>
      <c r="B879" s="1">
        <v>2022</v>
      </c>
      <c r="C879" s="2">
        <v>44673</v>
      </c>
      <c r="D879" s="1" t="s">
        <v>72</v>
      </c>
      <c r="E879" s="43" t="s">
        <v>209</v>
      </c>
      <c r="F879" t="s">
        <v>210</v>
      </c>
      <c r="G879" t="s">
        <v>73</v>
      </c>
      <c r="H879" t="s">
        <v>74</v>
      </c>
      <c r="J879">
        <v>2</v>
      </c>
      <c r="K879">
        <v>2</v>
      </c>
      <c r="L879">
        <v>11.107999999999999</v>
      </c>
      <c r="M879" s="105">
        <f t="shared" si="22"/>
        <v>64.818149081742902</v>
      </c>
      <c r="N879">
        <v>2</v>
      </c>
      <c r="O879">
        <v>11.089</v>
      </c>
      <c r="S879" s="89"/>
    </row>
    <row r="880" spans="1:19" x14ac:dyDescent="0.35">
      <c r="A880" s="1" t="s">
        <v>103</v>
      </c>
      <c r="B880" s="1">
        <v>2022</v>
      </c>
      <c r="C880" s="2">
        <v>44673</v>
      </c>
      <c r="D880" s="1" t="s">
        <v>72</v>
      </c>
      <c r="E880" s="43" t="s">
        <v>209</v>
      </c>
      <c r="F880" t="s">
        <v>211</v>
      </c>
      <c r="G880" t="s">
        <v>20</v>
      </c>
      <c r="H880" t="s">
        <v>21</v>
      </c>
      <c r="J880">
        <v>3</v>
      </c>
      <c r="K880">
        <v>1</v>
      </c>
      <c r="L880">
        <v>11.382999999999999</v>
      </c>
      <c r="M880" s="105">
        <f t="shared" si="22"/>
        <v>63.252218220152862</v>
      </c>
      <c r="N880">
        <v>1</v>
      </c>
      <c r="O880">
        <v>11.228999999999999</v>
      </c>
      <c r="S880" s="89"/>
    </row>
    <row r="881" spans="1:19" x14ac:dyDescent="0.35">
      <c r="A881" s="1" t="s">
        <v>103</v>
      </c>
      <c r="B881" s="1">
        <v>2022</v>
      </c>
      <c r="C881" s="2">
        <v>44673</v>
      </c>
      <c r="D881" s="1" t="s">
        <v>72</v>
      </c>
      <c r="E881" s="43" t="s">
        <v>209</v>
      </c>
      <c r="F881" t="s">
        <v>211</v>
      </c>
      <c r="G881" t="s">
        <v>30</v>
      </c>
      <c r="H881" t="s">
        <v>31</v>
      </c>
      <c r="J881">
        <v>4</v>
      </c>
      <c r="K881">
        <v>2</v>
      </c>
      <c r="L881">
        <v>11.421999999999999</v>
      </c>
      <c r="M881" s="105">
        <f t="shared" si="22"/>
        <v>63.036245841358785</v>
      </c>
      <c r="N881">
        <v>2</v>
      </c>
      <c r="O881">
        <v>11.542</v>
      </c>
      <c r="S881" s="89"/>
    </row>
    <row r="882" spans="1:19" x14ac:dyDescent="0.35">
      <c r="A882" s="1" t="s">
        <v>94</v>
      </c>
      <c r="B882" s="1">
        <v>2022</v>
      </c>
      <c r="C882" s="2">
        <v>44694</v>
      </c>
      <c r="D882" s="1" t="s">
        <v>72</v>
      </c>
      <c r="E882" s="43" t="s">
        <v>205</v>
      </c>
      <c r="F882">
        <v>1</v>
      </c>
      <c r="G882" t="s">
        <v>95</v>
      </c>
      <c r="H882" t="s">
        <v>38</v>
      </c>
      <c r="I882" s="74">
        <f>(C882-VLOOKUP(G882,Riders!$A$2:$C$2000,2,FALSE))/365</f>
        <v>122.44931506849315</v>
      </c>
      <c r="J882">
        <v>9</v>
      </c>
      <c r="K882">
        <v>1</v>
      </c>
      <c r="L882">
        <v>11.537000000000001</v>
      </c>
      <c r="M882" s="105">
        <f t="shared" si="22"/>
        <v>62.407905001300158</v>
      </c>
      <c r="S882" s="89"/>
    </row>
    <row r="883" spans="1:19" x14ac:dyDescent="0.35">
      <c r="A883" s="1" t="s">
        <v>94</v>
      </c>
      <c r="B883" s="1">
        <v>2022</v>
      </c>
      <c r="C883" s="2">
        <v>44694</v>
      </c>
      <c r="D883" s="1" t="s">
        <v>72</v>
      </c>
      <c r="E883" s="43" t="s">
        <v>205</v>
      </c>
      <c r="F883">
        <v>1</v>
      </c>
      <c r="G883" t="s">
        <v>84</v>
      </c>
      <c r="H883" t="s">
        <v>85</v>
      </c>
      <c r="I883" s="74">
        <f>(C883-VLOOKUP(G883,Riders!$A$2:$C$2000,2,FALSE))/365</f>
        <v>122.44931506849315</v>
      </c>
      <c r="J883">
        <v>27</v>
      </c>
      <c r="K883">
        <v>2</v>
      </c>
      <c r="L883">
        <v>12.350000000000001</v>
      </c>
      <c r="M883" s="105">
        <f t="shared" si="22"/>
        <v>58.299595141700401</v>
      </c>
      <c r="S883" s="89"/>
    </row>
    <row r="884" spans="1:19" x14ac:dyDescent="0.35">
      <c r="A884" s="1" t="s">
        <v>94</v>
      </c>
      <c r="B884" s="1">
        <v>2022</v>
      </c>
      <c r="C884" s="2">
        <v>44694</v>
      </c>
      <c r="D884" s="1" t="s">
        <v>72</v>
      </c>
      <c r="E884" s="43" t="s">
        <v>205</v>
      </c>
      <c r="F884">
        <v>2</v>
      </c>
      <c r="G884" t="s">
        <v>73</v>
      </c>
      <c r="H884" t="s">
        <v>74</v>
      </c>
      <c r="I884" s="74">
        <f>(C884-VLOOKUP(G884,Riders!$A$2:$C$2000,2,FALSE))/365</f>
        <v>122.44931506849315</v>
      </c>
      <c r="J884">
        <v>6</v>
      </c>
      <c r="K884">
        <v>1</v>
      </c>
      <c r="L884">
        <v>11.444000000000001</v>
      </c>
      <c r="M884" s="105">
        <f t="shared" ref="M884:M915" si="23">3.6*200/L884</f>
        <v>62.91506466270534</v>
      </c>
      <c r="S884" s="89"/>
    </row>
    <row r="885" spans="1:19" x14ac:dyDescent="0.35">
      <c r="A885" s="1" t="s">
        <v>94</v>
      </c>
      <c r="B885" s="1">
        <v>2022</v>
      </c>
      <c r="C885" s="2">
        <v>44694</v>
      </c>
      <c r="D885" s="1" t="s">
        <v>72</v>
      </c>
      <c r="E885" s="43" t="s">
        <v>205</v>
      </c>
      <c r="F885">
        <v>2</v>
      </c>
      <c r="G885" t="s">
        <v>54</v>
      </c>
      <c r="H885" t="s">
        <v>44</v>
      </c>
      <c r="I885" s="74">
        <f>(C885-VLOOKUP(G885,Riders!$A$2:$C$2000,2,FALSE))/365</f>
        <v>24.887671232876713</v>
      </c>
      <c r="J885">
        <v>26</v>
      </c>
      <c r="K885">
        <v>2</v>
      </c>
      <c r="L885">
        <v>11.524000000000001</v>
      </c>
      <c r="M885" s="105">
        <f t="shared" si="23"/>
        <v>62.478306143700102</v>
      </c>
      <c r="S885" s="89"/>
    </row>
    <row r="886" spans="1:19" x14ac:dyDescent="0.35">
      <c r="A886" s="1" t="s">
        <v>94</v>
      </c>
      <c r="B886" s="1">
        <v>2022</v>
      </c>
      <c r="C886" s="2">
        <v>44694</v>
      </c>
      <c r="D886" s="1" t="s">
        <v>72</v>
      </c>
      <c r="E886" s="43" t="s">
        <v>205</v>
      </c>
      <c r="F886">
        <v>3</v>
      </c>
      <c r="G886" t="s">
        <v>76</v>
      </c>
      <c r="H886" t="s">
        <v>38</v>
      </c>
      <c r="I886" s="74">
        <f>(C886-VLOOKUP(G886,Riders!$A$2:$C$2000,2,FALSE))/365</f>
        <v>122.44931506849315</v>
      </c>
      <c r="J886">
        <v>7</v>
      </c>
      <c r="K886">
        <v>1</v>
      </c>
      <c r="L886">
        <v>11.522</v>
      </c>
      <c r="M886" s="105">
        <f t="shared" si="23"/>
        <v>62.489151189029684</v>
      </c>
      <c r="S886" s="89"/>
    </row>
    <row r="887" spans="1:19" x14ac:dyDescent="0.35">
      <c r="A887" s="1" t="s">
        <v>94</v>
      </c>
      <c r="B887" s="1">
        <v>2022</v>
      </c>
      <c r="C887" s="2">
        <v>44694</v>
      </c>
      <c r="D887" s="1" t="s">
        <v>72</v>
      </c>
      <c r="E887" s="43" t="s">
        <v>205</v>
      </c>
      <c r="F887">
        <v>3</v>
      </c>
      <c r="G887" t="s">
        <v>66</v>
      </c>
      <c r="H887" t="s">
        <v>67</v>
      </c>
      <c r="I887" s="74">
        <f>(C887-VLOOKUP(G887,Riders!$A$2:$C$2000,2,FALSE))/365</f>
        <v>19.536986301369861</v>
      </c>
      <c r="J887">
        <v>25</v>
      </c>
      <c r="K887">
        <v>2</v>
      </c>
      <c r="L887">
        <v>12.41</v>
      </c>
      <c r="M887" s="105">
        <f t="shared" si="23"/>
        <v>58.017727639000803</v>
      </c>
      <c r="S887" s="89"/>
    </row>
    <row r="888" spans="1:19" x14ac:dyDescent="0.35">
      <c r="A888" s="1" t="s">
        <v>94</v>
      </c>
      <c r="B888" s="1">
        <v>2022</v>
      </c>
      <c r="C888" s="2">
        <v>44694</v>
      </c>
      <c r="D888" s="1" t="s">
        <v>72</v>
      </c>
      <c r="E888" s="43" t="s">
        <v>205</v>
      </c>
      <c r="F888">
        <v>4</v>
      </c>
      <c r="G888" t="s">
        <v>75</v>
      </c>
      <c r="H888" t="s">
        <v>19</v>
      </c>
      <c r="I888" s="74">
        <f>(C888-VLOOKUP(G888,Riders!$A$2:$C$2000,2,FALSE))/365</f>
        <v>23.972602739726028</v>
      </c>
      <c r="J888">
        <v>10</v>
      </c>
      <c r="K888">
        <v>1</v>
      </c>
      <c r="L888">
        <v>11.452999999999999</v>
      </c>
      <c r="M888" s="105">
        <f t="shared" si="23"/>
        <v>62.865624727145729</v>
      </c>
      <c r="S888" s="89"/>
    </row>
    <row r="889" spans="1:19" x14ac:dyDescent="0.35">
      <c r="A889" s="1" t="s">
        <v>94</v>
      </c>
      <c r="B889" s="1">
        <v>2022</v>
      </c>
      <c r="C889" s="2">
        <v>44694</v>
      </c>
      <c r="D889" s="1" t="s">
        <v>72</v>
      </c>
      <c r="E889" s="43" t="s">
        <v>205</v>
      </c>
      <c r="F889">
        <v>4</v>
      </c>
      <c r="G889" t="s">
        <v>48</v>
      </c>
      <c r="H889" t="s">
        <v>49</v>
      </c>
      <c r="I889" s="74" t="e">
        <f>(C889-VLOOKUP(G889,Riders!$A$2:$C$2000,2,FALSE))/365</f>
        <v>#N/A</v>
      </c>
      <c r="J889">
        <v>24</v>
      </c>
      <c r="K889">
        <v>2</v>
      </c>
      <c r="L889">
        <v>11.551</v>
      </c>
      <c r="M889" s="105">
        <f t="shared" si="23"/>
        <v>62.332265604709548</v>
      </c>
      <c r="S889" s="89"/>
    </row>
    <row r="890" spans="1:19" x14ac:dyDescent="0.35">
      <c r="A890" s="1" t="s">
        <v>94</v>
      </c>
      <c r="B890" s="1">
        <v>2022</v>
      </c>
      <c r="C890" s="2">
        <v>44694</v>
      </c>
      <c r="D890" s="1" t="s">
        <v>72</v>
      </c>
      <c r="E890" s="43" t="s">
        <v>205</v>
      </c>
      <c r="F890">
        <v>5</v>
      </c>
      <c r="G890" t="s">
        <v>96</v>
      </c>
      <c r="H890" t="s">
        <v>19</v>
      </c>
      <c r="I890" s="74">
        <f>(C890-VLOOKUP(G890,Riders!$A$2:$C$2000,2,FALSE))/365</f>
        <v>22.687671232876713</v>
      </c>
      <c r="J890">
        <v>11</v>
      </c>
      <c r="K890">
        <v>1</v>
      </c>
      <c r="L890">
        <v>11.401</v>
      </c>
      <c r="M890" s="105">
        <f t="shared" si="23"/>
        <v>63.152355056573988</v>
      </c>
      <c r="S890" s="89"/>
    </row>
    <row r="891" spans="1:19" x14ac:dyDescent="0.35">
      <c r="A891" s="1" t="s">
        <v>94</v>
      </c>
      <c r="B891" s="1">
        <v>2022</v>
      </c>
      <c r="C891" s="2">
        <v>44694</v>
      </c>
      <c r="D891" s="1" t="s">
        <v>72</v>
      </c>
      <c r="E891" s="43" t="s">
        <v>205</v>
      </c>
      <c r="F891">
        <v>5</v>
      </c>
      <c r="G891" t="s">
        <v>102</v>
      </c>
      <c r="H891" t="s">
        <v>25</v>
      </c>
      <c r="I891" s="74">
        <f>(C891-VLOOKUP(G891,Riders!$A$2:$C$2000,2,FALSE))/365</f>
        <v>22.616438356164384</v>
      </c>
      <c r="J891">
        <v>23</v>
      </c>
      <c r="K891">
        <v>2</v>
      </c>
      <c r="L891">
        <v>11.568</v>
      </c>
      <c r="M891" s="105">
        <f t="shared" si="23"/>
        <v>62.240663900414937</v>
      </c>
      <c r="S891" s="89"/>
    </row>
    <row r="892" spans="1:19" x14ac:dyDescent="0.35">
      <c r="A892" s="1" t="s">
        <v>94</v>
      </c>
      <c r="B892" s="1">
        <v>2022</v>
      </c>
      <c r="C892" s="2">
        <v>44694</v>
      </c>
      <c r="D892" s="1" t="s">
        <v>72</v>
      </c>
      <c r="E892" s="43" t="s">
        <v>205</v>
      </c>
      <c r="F892">
        <v>6</v>
      </c>
      <c r="G892" t="s">
        <v>39</v>
      </c>
      <c r="H892" t="s">
        <v>40</v>
      </c>
      <c r="I892" s="74">
        <f>(C892-VLOOKUP(G892,Riders!$A$2:$C$2000,2,FALSE))/365</f>
        <v>27.756164383561643</v>
      </c>
      <c r="J892">
        <v>8</v>
      </c>
      <c r="K892">
        <v>1</v>
      </c>
      <c r="L892">
        <v>11.343</v>
      </c>
      <c r="M892" s="105">
        <f t="shared" si="23"/>
        <v>63.475271092303622</v>
      </c>
      <c r="S892" s="89"/>
    </row>
    <row r="893" spans="1:19" x14ac:dyDescent="0.35">
      <c r="A893" s="1" t="s">
        <v>94</v>
      </c>
      <c r="B893" s="1">
        <v>2022</v>
      </c>
      <c r="C893" s="2">
        <v>44694</v>
      </c>
      <c r="D893" s="1" t="s">
        <v>72</v>
      </c>
      <c r="E893" s="43" t="s">
        <v>205</v>
      </c>
      <c r="F893">
        <v>6</v>
      </c>
      <c r="G893" t="s">
        <v>55</v>
      </c>
      <c r="H893" t="s">
        <v>56</v>
      </c>
      <c r="I893" s="74">
        <f>(C893-VLOOKUP(G893,Riders!$A$2:$C$2000,2,FALSE))/365</f>
        <v>33.032876712328765</v>
      </c>
      <c r="J893">
        <v>22</v>
      </c>
      <c r="K893">
        <v>2</v>
      </c>
      <c r="L893">
        <v>11.537000000000001</v>
      </c>
      <c r="M893" s="105">
        <f t="shared" si="23"/>
        <v>62.407905001300158</v>
      </c>
      <c r="S893" s="89"/>
    </row>
    <row r="894" spans="1:19" x14ac:dyDescent="0.35">
      <c r="A894" s="1" t="s">
        <v>94</v>
      </c>
      <c r="B894" s="1">
        <v>2022</v>
      </c>
      <c r="C894" s="2">
        <v>44694</v>
      </c>
      <c r="D894" s="1" t="s">
        <v>72</v>
      </c>
      <c r="E894" s="43" t="s">
        <v>205</v>
      </c>
      <c r="F894">
        <v>7</v>
      </c>
      <c r="G894" t="s">
        <v>52</v>
      </c>
      <c r="H894" t="s">
        <v>53</v>
      </c>
      <c r="I894" s="74">
        <f>(C894-VLOOKUP(G894,Riders!$A$2:$C$2000,2,FALSE))/365</f>
        <v>25.175342465753424</v>
      </c>
      <c r="J894">
        <v>12</v>
      </c>
      <c r="K894">
        <v>1</v>
      </c>
      <c r="L894">
        <v>11.161</v>
      </c>
      <c r="M894" s="105">
        <f t="shared" si="23"/>
        <v>64.510348535077497</v>
      </c>
      <c r="S894" s="89"/>
    </row>
    <row r="895" spans="1:19" x14ac:dyDescent="0.35">
      <c r="A895" s="1" t="s">
        <v>94</v>
      </c>
      <c r="B895" s="1">
        <v>2022</v>
      </c>
      <c r="C895" s="2">
        <v>44694</v>
      </c>
      <c r="D895" s="1" t="s">
        <v>72</v>
      </c>
      <c r="E895" s="43" t="s">
        <v>205</v>
      </c>
      <c r="F895">
        <v>7</v>
      </c>
      <c r="G895" t="s">
        <v>50</v>
      </c>
      <c r="H895" t="s">
        <v>51</v>
      </c>
      <c r="I895" s="74">
        <f>(C895-VLOOKUP(G895,Riders!$A$2:$C$2000,2,FALSE))/365</f>
        <v>25.602739726027398</v>
      </c>
      <c r="J895">
        <v>21</v>
      </c>
      <c r="K895">
        <v>2</v>
      </c>
      <c r="L895">
        <v>11.530999999999999</v>
      </c>
      <c r="M895" s="105">
        <f t="shared" si="23"/>
        <v>62.440378111178568</v>
      </c>
      <c r="S895" s="89"/>
    </row>
    <row r="896" spans="1:19" x14ac:dyDescent="0.35">
      <c r="A896" s="1" t="s">
        <v>94</v>
      </c>
      <c r="B896" s="1">
        <v>2022</v>
      </c>
      <c r="C896" s="2">
        <v>44694</v>
      </c>
      <c r="D896" s="1" t="s">
        <v>72</v>
      </c>
      <c r="E896" s="43" t="s">
        <v>205</v>
      </c>
      <c r="F896">
        <v>8</v>
      </c>
      <c r="G896" t="s">
        <v>97</v>
      </c>
      <c r="H896" t="s">
        <v>40</v>
      </c>
      <c r="I896" s="74">
        <f>(C896-VLOOKUP(G896,Riders!$A$2:$C$2000,2,FALSE))/365</f>
        <v>28.334246575342465</v>
      </c>
      <c r="J896">
        <v>13</v>
      </c>
      <c r="K896">
        <v>1</v>
      </c>
      <c r="L896">
        <v>11.506</v>
      </c>
      <c r="M896" s="105">
        <f t="shared" si="23"/>
        <v>62.576047279680168</v>
      </c>
      <c r="S896" s="89"/>
    </row>
    <row r="897" spans="1:19" x14ac:dyDescent="0.35">
      <c r="A897" s="1" t="s">
        <v>94</v>
      </c>
      <c r="B897" s="1">
        <v>2022</v>
      </c>
      <c r="C897" s="2">
        <v>44694</v>
      </c>
      <c r="D897" s="1" t="s">
        <v>72</v>
      </c>
      <c r="E897" s="43" t="s">
        <v>205</v>
      </c>
      <c r="F897">
        <v>8</v>
      </c>
      <c r="G897" t="s">
        <v>45</v>
      </c>
      <c r="H897" t="s">
        <v>98</v>
      </c>
      <c r="I897" s="74">
        <f>(C897-VLOOKUP(G897,Riders!$A$2:$C$2000,2,FALSE))/365</f>
        <v>31.221917808219178</v>
      </c>
      <c r="J897">
        <v>20</v>
      </c>
      <c r="K897">
        <v>2</v>
      </c>
      <c r="L897">
        <v>11.537000000000001</v>
      </c>
      <c r="M897" s="105">
        <f t="shared" si="23"/>
        <v>62.407905001300158</v>
      </c>
      <c r="S897" s="89"/>
    </row>
    <row r="898" spans="1:19" x14ac:dyDescent="0.35">
      <c r="A898" s="1" t="s">
        <v>94</v>
      </c>
      <c r="B898" s="1">
        <v>2022</v>
      </c>
      <c r="C898" s="2">
        <v>44694</v>
      </c>
      <c r="D898" s="1" t="s">
        <v>72</v>
      </c>
      <c r="E898" s="43" t="s">
        <v>205</v>
      </c>
      <c r="F898">
        <v>9</v>
      </c>
      <c r="G898" t="s">
        <v>43</v>
      </c>
      <c r="H898" t="s">
        <v>44</v>
      </c>
      <c r="I898" s="74">
        <f>(C898-VLOOKUP(G898,Riders!$A$2:$C$2000,2,FALSE))/365</f>
        <v>29.482191780821918</v>
      </c>
      <c r="J898">
        <v>14</v>
      </c>
      <c r="K898">
        <v>1</v>
      </c>
      <c r="L898">
        <v>11.301</v>
      </c>
      <c r="M898" s="105">
        <f t="shared" si="23"/>
        <v>63.711176002123707</v>
      </c>
      <c r="S898" s="89"/>
    </row>
    <row r="899" spans="1:19" x14ac:dyDescent="0.35">
      <c r="A899" s="1" t="s">
        <v>94</v>
      </c>
      <c r="B899" s="1">
        <v>2022</v>
      </c>
      <c r="C899" s="2">
        <v>44694</v>
      </c>
      <c r="D899" s="1" t="s">
        <v>72</v>
      </c>
      <c r="E899" s="43" t="s">
        <v>205</v>
      </c>
      <c r="F899">
        <v>9</v>
      </c>
      <c r="G899" t="s">
        <v>101</v>
      </c>
      <c r="H899" t="s">
        <v>47</v>
      </c>
      <c r="I899" s="74">
        <f>(C899-VLOOKUP(G899,Riders!$A$2:$C$2000,2,FALSE))/365</f>
        <v>28.24931506849315</v>
      </c>
      <c r="J899">
        <v>19</v>
      </c>
      <c r="K899">
        <v>2</v>
      </c>
      <c r="L899">
        <v>11.378</v>
      </c>
      <c r="M899" s="105">
        <f t="shared" si="23"/>
        <v>63.280014062225348</v>
      </c>
      <c r="S899" s="89"/>
    </row>
    <row r="900" spans="1:19" x14ac:dyDescent="0.35">
      <c r="A900" s="1" t="s">
        <v>94</v>
      </c>
      <c r="B900" s="1">
        <v>2022</v>
      </c>
      <c r="C900" s="2">
        <v>44694</v>
      </c>
      <c r="D900" s="1" t="s">
        <v>72</v>
      </c>
      <c r="E900" s="43" t="s">
        <v>205</v>
      </c>
      <c r="F900">
        <v>10</v>
      </c>
      <c r="G900" t="s">
        <v>35</v>
      </c>
      <c r="H900" t="s">
        <v>36</v>
      </c>
      <c r="I900" s="74">
        <f>(C900-VLOOKUP(G900,Riders!$A$2:$C$2000,2,FALSE))/365</f>
        <v>122.44931506849315</v>
      </c>
      <c r="J900">
        <v>15</v>
      </c>
      <c r="K900">
        <v>1</v>
      </c>
      <c r="L900">
        <v>11.388</v>
      </c>
      <c r="M900" s="105">
        <f t="shared" si="23"/>
        <v>63.224446786090624</v>
      </c>
      <c r="S900" s="89"/>
    </row>
    <row r="901" spans="1:19" x14ac:dyDescent="0.35">
      <c r="A901" s="1" t="s">
        <v>94</v>
      </c>
      <c r="B901" s="1">
        <v>2022</v>
      </c>
      <c r="C901" s="2">
        <v>44694</v>
      </c>
      <c r="D901" s="1" t="s">
        <v>72</v>
      </c>
      <c r="E901" s="71" t="s">
        <v>205</v>
      </c>
      <c r="F901">
        <v>10</v>
      </c>
      <c r="G901" t="s">
        <v>100</v>
      </c>
      <c r="H901" t="s">
        <v>47</v>
      </c>
      <c r="I901" s="74">
        <f>(C901-VLOOKUP(G901,Riders!$A$2:$C$2000,2,FALSE))/365</f>
        <v>25.241095890410961</v>
      </c>
      <c r="J901">
        <v>18</v>
      </c>
      <c r="K901">
        <v>2</v>
      </c>
      <c r="L901">
        <v>11.491</v>
      </c>
      <c r="M901" s="105">
        <f t="shared" si="23"/>
        <v>62.657732138195108</v>
      </c>
      <c r="S901" s="89"/>
    </row>
    <row r="902" spans="1:19" x14ac:dyDescent="0.35">
      <c r="A902" s="1" t="s">
        <v>94</v>
      </c>
      <c r="B902" s="1">
        <v>2022</v>
      </c>
      <c r="C902" s="2">
        <v>44694</v>
      </c>
      <c r="D902" s="1" t="s">
        <v>72</v>
      </c>
      <c r="E902" s="71" t="s">
        <v>205</v>
      </c>
      <c r="F902">
        <v>11</v>
      </c>
      <c r="G902" t="s">
        <v>42</v>
      </c>
      <c r="H902" t="s">
        <v>98</v>
      </c>
      <c r="I902" s="74">
        <f>(C902-VLOOKUP(G902,Riders!$A$2:$C$2000,2,FALSE))/365</f>
        <v>23.446575342465753</v>
      </c>
      <c r="J902">
        <v>16</v>
      </c>
      <c r="K902">
        <v>1</v>
      </c>
      <c r="L902">
        <v>11.512</v>
      </c>
      <c r="M902" s="105">
        <f t="shared" si="23"/>
        <v>62.543432939541347</v>
      </c>
      <c r="S902" s="89"/>
    </row>
    <row r="903" spans="1:19" x14ac:dyDescent="0.35">
      <c r="A903" s="1" t="s">
        <v>94</v>
      </c>
      <c r="B903" s="1">
        <v>2022</v>
      </c>
      <c r="C903" s="2">
        <v>44694</v>
      </c>
      <c r="D903" s="1" t="s">
        <v>72</v>
      </c>
      <c r="E903" s="43" t="s">
        <v>205</v>
      </c>
      <c r="F903">
        <v>11</v>
      </c>
      <c r="G903" t="s">
        <v>99</v>
      </c>
      <c r="H903" t="s">
        <v>67</v>
      </c>
      <c r="I903" s="74">
        <f>(C903-VLOOKUP(G903,Riders!$A$2:$C$2000,2,FALSE))/365</f>
        <v>30.786301369863015</v>
      </c>
      <c r="J903">
        <v>17</v>
      </c>
      <c r="K903">
        <v>2</v>
      </c>
      <c r="L903">
        <v>11.66</v>
      </c>
      <c r="M903" s="105">
        <f t="shared" si="23"/>
        <v>61.749571183533448</v>
      </c>
      <c r="S903" s="89"/>
    </row>
    <row r="904" spans="1:19" x14ac:dyDescent="0.35">
      <c r="A904" s="10" t="s">
        <v>94</v>
      </c>
      <c r="B904" s="10">
        <v>2022</v>
      </c>
      <c r="C904" s="38">
        <v>44694</v>
      </c>
      <c r="D904" s="10" t="s">
        <v>72</v>
      </c>
      <c r="E904" s="72" t="s">
        <v>206</v>
      </c>
      <c r="F904">
        <v>1</v>
      </c>
      <c r="G904" t="s">
        <v>33</v>
      </c>
      <c r="H904" t="s">
        <v>27</v>
      </c>
      <c r="I904" s="74">
        <f>(C904-VLOOKUP(G904,Riders!$A$2:$C$2000,2,FALSE))/365</f>
        <v>28.479452054794521</v>
      </c>
      <c r="J904">
        <v>2</v>
      </c>
      <c r="K904">
        <v>1</v>
      </c>
      <c r="L904">
        <v>11.715</v>
      </c>
      <c r="M904" s="105">
        <f t="shared" si="23"/>
        <v>61.459667093469911</v>
      </c>
      <c r="S904" s="89"/>
    </row>
    <row r="905" spans="1:19" x14ac:dyDescent="0.35">
      <c r="A905" s="10" t="s">
        <v>94</v>
      </c>
      <c r="B905" s="10">
        <v>2022</v>
      </c>
      <c r="C905" s="38">
        <v>44694</v>
      </c>
      <c r="D905" s="10" t="s">
        <v>72</v>
      </c>
      <c r="E905" s="72" t="s">
        <v>206</v>
      </c>
      <c r="F905">
        <v>1</v>
      </c>
      <c r="G905" t="s">
        <v>42</v>
      </c>
      <c r="H905" t="s">
        <v>98</v>
      </c>
      <c r="I905" s="74">
        <f>(C905-VLOOKUP(G905,Riders!$A$2:$C$2000,2,FALSE))/365</f>
        <v>23.446575342465753</v>
      </c>
      <c r="J905">
        <v>16</v>
      </c>
      <c r="K905">
        <v>2</v>
      </c>
      <c r="L905">
        <v>12.148</v>
      </c>
      <c r="M905" s="105">
        <f t="shared" si="23"/>
        <v>59.26901547579849</v>
      </c>
      <c r="S905" s="89"/>
    </row>
    <row r="906" spans="1:19" x14ac:dyDescent="0.35">
      <c r="A906" s="10" t="s">
        <v>94</v>
      </c>
      <c r="B906" s="10">
        <v>2022</v>
      </c>
      <c r="C906" s="38">
        <v>44694</v>
      </c>
      <c r="D906" s="10" t="s">
        <v>72</v>
      </c>
      <c r="E906" s="92" t="s">
        <v>206</v>
      </c>
      <c r="F906">
        <v>2</v>
      </c>
      <c r="G906" t="s">
        <v>23</v>
      </c>
      <c r="H906" t="s">
        <v>15</v>
      </c>
      <c r="I906" s="74">
        <f>(C906-VLOOKUP(G906,Riders!$A$2:$C$2000,2,FALSE))/365</f>
        <v>24.668493150684931</v>
      </c>
      <c r="J906">
        <v>1</v>
      </c>
      <c r="K906">
        <v>1</v>
      </c>
      <c r="L906">
        <v>11.026</v>
      </c>
      <c r="M906" s="105">
        <f t="shared" si="23"/>
        <v>65.300199528387452</v>
      </c>
      <c r="S906" s="89"/>
    </row>
    <row r="907" spans="1:19" x14ac:dyDescent="0.35">
      <c r="A907" s="10" t="s">
        <v>94</v>
      </c>
      <c r="B907" s="10">
        <v>2022</v>
      </c>
      <c r="C907" s="38">
        <v>44694</v>
      </c>
      <c r="D907" s="10" t="s">
        <v>72</v>
      </c>
      <c r="E907" s="72" t="s">
        <v>206</v>
      </c>
      <c r="F907">
        <v>2</v>
      </c>
      <c r="G907" t="s">
        <v>35</v>
      </c>
      <c r="H907" t="s">
        <v>36</v>
      </c>
      <c r="I907" s="74">
        <f>(C907-VLOOKUP(G907,Riders!$A$2:$C$2000,2,FALSE))/365</f>
        <v>122.44931506849315</v>
      </c>
      <c r="J907">
        <v>15</v>
      </c>
      <c r="K907">
        <v>2</v>
      </c>
      <c r="L907">
        <v>11.068</v>
      </c>
      <c r="M907" s="105">
        <f t="shared" si="23"/>
        <v>65.052403324900624</v>
      </c>
      <c r="S907" s="89"/>
    </row>
    <row r="908" spans="1:19" x14ac:dyDescent="0.35">
      <c r="A908" s="10" t="s">
        <v>94</v>
      </c>
      <c r="B908" s="10">
        <v>2022</v>
      </c>
      <c r="C908" s="38">
        <v>44694</v>
      </c>
      <c r="D908" s="10" t="s">
        <v>72</v>
      </c>
      <c r="E908" s="72" t="s">
        <v>206</v>
      </c>
      <c r="F908">
        <v>3</v>
      </c>
      <c r="G908" t="s">
        <v>26</v>
      </c>
      <c r="H908" t="s">
        <v>27</v>
      </c>
      <c r="I908" s="74">
        <f>(C908-VLOOKUP(G908,Riders!$A$2:$C$2000,2,FALSE))/365</f>
        <v>23.975342465753425</v>
      </c>
      <c r="J908">
        <v>4</v>
      </c>
      <c r="K908">
        <v>1</v>
      </c>
      <c r="L908">
        <v>11.125</v>
      </c>
      <c r="M908" s="105">
        <f t="shared" si="23"/>
        <v>64.719101123595507</v>
      </c>
      <c r="S908" s="89"/>
    </row>
    <row r="909" spans="1:19" x14ac:dyDescent="0.35">
      <c r="A909" s="10" t="s">
        <v>94</v>
      </c>
      <c r="B909" s="10">
        <v>2022</v>
      </c>
      <c r="C909" s="38">
        <v>44694</v>
      </c>
      <c r="D909" s="10" t="s">
        <v>72</v>
      </c>
      <c r="E909" s="92" t="s">
        <v>206</v>
      </c>
      <c r="F909">
        <v>3</v>
      </c>
      <c r="G909" t="s">
        <v>43</v>
      </c>
      <c r="H909" t="s">
        <v>44</v>
      </c>
      <c r="I909" s="74">
        <f>(C909-VLOOKUP(G909,Riders!$A$2:$C$2000,2,FALSE))/365</f>
        <v>29.482191780821918</v>
      </c>
      <c r="J909">
        <v>14</v>
      </c>
      <c r="K909">
        <v>2</v>
      </c>
      <c r="L909">
        <v>11.241</v>
      </c>
      <c r="M909" s="105">
        <f t="shared" si="23"/>
        <v>64.051240992794234</v>
      </c>
      <c r="S909" s="89"/>
    </row>
    <row r="910" spans="1:19" x14ac:dyDescent="0.35">
      <c r="A910" s="10" t="s">
        <v>94</v>
      </c>
      <c r="B910" s="10">
        <v>2022</v>
      </c>
      <c r="C910" s="38">
        <v>44694</v>
      </c>
      <c r="D910" s="10" t="s">
        <v>72</v>
      </c>
      <c r="E910" s="72" t="s">
        <v>206</v>
      </c>
      <c r="F910">
        <v>4</v>
      </c>
      <c r="G910" t="s">
        <v>14</v>
      </c>
      <c r="H910" t="s">
        <v>15</v>
      </c>
      <c r="I910" s="74">
        <f>(C910-VLOOKUP(G910,Riders!$A$2:$C$2000,2,FALSE))/365</f>
        <v>122.44931506849315</v>
      </c>
      <c r="J910">
        <v>5</v>
      </c>
      <c r="K910">
        <v>1</v>
      </c>
      <c r="L910">
        <v>11.291</v>
      </c>
      <c r="M910" s="105">
        <f t="shared" si="23"/>
        <v>63.767602515277652</v>
      </c>
      <c r="S910" s="89"/>
    </row>
    <row r="911" spans="1:19" x14ac:dyDescent="0.35">
      <c r="A911" s="10" t="s">
        <v>94</v>
      </c>
      <c r="B911" s="10">
        <v>2022</v>
      </c>
      <c r="C911" s="38">
        <v>44694</v>
      </c>
      <c r="D911" s="10" t="s">
        <v>72</v>
      </c>
      <c r="E911" s="72" t="s">
        <v>206</v>
      </c>
      <c r="F911">
        <v>4</v>
      </c>
      <c r="G911" t="s">
        <v>97</v>
      </c>
      <c r="H911" t="s">
        <v>40</v>
      </c>
      <c r="I911" s="74">
        <f>(C911-VLOOKUP(G911,Riders!$A$2:$C$2000,2,FALSE))/365</f>
        <v>28.334246575342465</v>
      </c>
      <c r="J911">
        <v>13</v>
      </c>
      <c r="K911">
        <v>2</v>
      </c>
      <c r="L911">
        <v>11.294</v>
      </c>
      <c r="M911" s="105">
        <f t="shared" si="23"/>
        <v>63.75066406941739</v>
      </c>
      <c r="S911" s="89"/>
    </row>
    <row r="912" spans="1:19" x14ac:dyDescent="0.35">
      <c r="A912" s="10" t="s">
        <v>94</v>
      </c>
      <c r="B912" s="10">
        <v>2022</v>
      </c>
      <c r="C912" s="38">
        <v>44694</v>
      </c>
      <c r="D912" s="10" t="s">
        <v>72</v>
      </c>
      <c r="E912" s="92" t="s">
        <v>206</v>
      </c>
      <c r="F912">
        <v>5</v>
      </c>
      <c r="G912" t="s">
        <v>20</v>
      </c>
      <c r="H912" t="s">
        <v>21</v>
      </c>
      <c r="I912" s="74">
        <f>(C912-VLOOKUP(G912,Riders!$A$2:$C$2000,2,FALSE))/365</f>
        <v>26.769863013698629</v>
      </c>
      <c r="J912">
        <v>3</v>
      </c>
      <c r="K912">
        <v>1</v>
      </c>
      <c r="L912">
        <v>11.074</v>
      </c>
      <c r="M912" s="105">
        <f t="shared" si="23"/>
        <v>65.017157305400033</v>
      </c>
      <c r="S912" s="89"/>
    </row>
    <row r="913" spans="1:19" x14ac:dyDescent="0.35">
      <c r="A913" s="10" t="s">
        <v>94</v>
      </c>
      <c r="B913" s="10">
        <v>2022</v>
      </c>
      <c r="C913" s="38">
        <v>44694</v>
      </c>
      <c r="D913" s="10" t="s">
        <v>72</v>
      </c>
      <c r="E913" s="72" t="s">
        <v>206</v>
      </c>
      <c r="F913">
        <v>5</v>
      </c>
      <c r="G913" t="s">
        <v>52</v>
      </c>
      <c r="H913" t="s">
        <v>53</v>
      </c>
      <c r="I913" s="74">
        <f>(C913-VLOOKUP(G913,Riders!$A$2:$C$2000,2,FALSE))/365</f>
        <v>25.175342465753424</v>
      </c>
      <c r="J913">
        <v>12</v>
      </c>
      <c r="K913">
        <v>2</v>
      </c>
      <c r="L913">
        <v>11.148999999999999</v>
      </c>
      <c r="M913" s="105">
        <f t="shared" si="23"/>
        <v>64.579782940174013</v>
      </c>
      <c r="S913" s="89"/>
    </row>
    <row r="914" spans="1:19" x14ac:dyDescent="0.35">
      <c r="A914" s="10" t="s">
        <v>94</v>
      </c>
      <c r="B914" s="10">
        <v>2022</v>
      </c>
      <c r="C914" s="38">
        <v>44694</v>
      </c>
      <c r="D914" s="10" t="s">
        <v>72</v>
      </c>
      <c r="E914" s="72" t="s">
        <v>206</v>
      </c>
      <c r="F914">
        <v>6</v>
      </c>
      <c r="G914" t="s">
        <v>39</v>
      </c>
      <c r="H914" t="s">
        <v>40</v>
      </c>
      <c r="I914" s="74">
        <f>(C914-VLOOKUP(G914,Riders!$A$2:$C$2000,2,FALSE))/365</f>
        <v>27.756164383561643</v>
      </c>
      <c r="J914">
        <v>8</v>
      </c>
      <c r="K914">
        <v>1</v>
      </c>
      <c r="L914">
        <v>11.516999999999999</v>
      </c>
      <c r="M914" s="105">
        <f t="shared" si="23"/>
        <v>62.516280281323262</v>
      </c>
      <c r="S914" s="89"/>
    </row>
    <row r="915" spans="1:19" x14ac:dyDescent="0.35">
      <c r="A915" s="10" t="s">
        <v>94</v>
      </c>
      <c r="B915" s="10">
        <v>2022</v>
      </c>
      <c r="C915" s="38">
        <v>44694</v>
      </c>
      <c r="D915" s="10" t="s">
        <v>72</v>
      </c>
      <c r="E915" s="92" t="s">
        <v>206</v>
      </c>
      <c r="F915">
        <v>6</v>
      </c>
      <c r="G915" t="s">
        <v>95</v>
      </c>
      <c r="H915" t="s">
        <v>38</v>
      </c>
      <c r="I915" s="74">
        <f>(C915-VLOOKUP(G915,Riders!$A$2:$C$2000,2,FALSE))/365</f>
        <v>122.44931506849315</v>
      </c>
      <c r="J915">
        <v>9</v>
      </c>
      <c r="K915">
        <v>2</v>
      </c>
      <c r="L915">
        <v>11.708</v>
      </c>
      <c r="M915" s="105">
        <f t="shared" si="23"/>
        <v>61.496412709258628</v>
      </c>
      <c r="S915" s="89"/>
    </row>
    <row r="916" spans="1:19" x14ac:dyDescent="0.35">
      <c r="A916" s="10" t="s">
        <v>94</v>
      </c>
      <c r="B916" s="10">
        <v>2022</v>
      </c>
      <c r="C916" s="38">
        <v>44694</v>
      </c>
      <c r="D916" s="10" t="s">
        <v>72</v>
      </c>
      <c r="E916" s="72" t="s">
        <v>206</v>
      </c>
      <c r="F916">
        <v>7</v>
      </c>
      <c r="G916" t="s">
        <v>73</v>
      </c>
      <c r="H916" t="s">
        <v>74</v>
      </c>
      <c r="I916" s="74">
        <f>(C916-VLOOKUP(G916,Riders!$A$2:$C$2000,2,FALSE))/365</f>
        <v>122.44931506849315</v>
      </c>
      <c r="J916">
        <v>6</v>
      </c>
      <c r="K916">
        <v>1</v>
      </c>
      <c r="L916">
        <v>11.103</v>
      </c>
      <c r="M916" s="105">
        <f t="shared" ref="M916:M947" si="24">3.6*200/L916</f>
        <v>64.847338557146713</v>
      </c>
      <c r="S916" s="89"/>
    </row>
    <row r="917" spans="1:19" x14ac:dyDescent="0.35">
      <c r="A917" s="10" t="s">
        <v>94</v>
      </c>
      <c r="B917" s="10">
        <v>2022</v>
      </c>
      <c r="C917" s="38">
        <v>44694</v>
      </c>
      <c r="D917" s="10" t="s">
        <v>72</v>
      </c>
      <c r="E917" s="72" t="s">
        <v>206</v>
      </c>
      <c r="F917">
        <v>7</v>
      </c>
      <c r="G917" t="s">
        <v>96</v>
      </c>
      <c r="H917" t="s">
        <v>19</v>
      </c>
      <c r="I917" s="74">
        <f>(C917-VLOOKUP(G917,Riders!$A$2:$C$2000,2,FALSE))/365</f>
        <v>22.687671232876713</v>
      </c>
      <c r="J917">
        <v>11</v>
      </c>
      <c r="K917">
        <v>2</v>
      </c>
      <c r="L917">
        <v>11.193</v>
      </c>
      <c r="M917" s="105">
        <f t="shared" si="24"/>
        <v>64.325917984454577</v>
      </c>
      <c r="S917" s="89"/>
    </row>
    <row r="918" spans="1:19" x14ac:dyDescent="0.35">
      <c r="A918" s="10" t="s">
        <v>94</v>
      </c>
      <c r="B918" s="10">
        <v>2022</v>
      </c>
      <c r="C918" s="38">
        <v>44694</v>
      </c>
      <c r="D918" s="10" t="s">
        <v>72</v>
      </c>
      <c r="E918" s="72" t="s">
        <v>206</v>
      </c>
      <c r="F918">
        <v>8</v>
      </c>
      <c r="G918" t="s">
        <v>76</v>
      </c>
      <c r="H918" t="s">
        <v>38</v>
      </c>
      <c r="I918" s="74">
        <f>(C918-VLOOKUP(G918,Riders!$A$2:$C$2000,2,FALSE))/365</f>
        <v>122.44931506849315</v>
      </c>
      <c r="J918">
        <v>7</v>
      </c>
      <c r="K918">
        <v>1</v>
      </c>
      <c r="L918">
        <v>11.269</v>
      </c>
      <c r="M918" s="105">
        <f t="shared" si="24"/>
        <v>63.892093353447507</v>
      </c>
      <c r="S918" s="89"/>
    </row>
    <row r="919" spans="1:19" x14ac:dyDescent="0.35">
      <c r="A919" s="10" t="s">
        <v>94</v>
      </c>
      <c r="B919" s="10">
        <v>2022</v>
      </c>
      <c r="C919" s="38">
        <v>44694</v>
      </c>
      <c r="D919" s="10" t="s">
        <v>72</v>
      </c>
      <c r="E919" s="72" t="s">
        <v>206</v>
      </c>
      <c r="F919">
        <v>8</v>
      </c>
      <c r="G919" t="s">
        <v>75</v>
      </c>
      <c r="H919" t="s">
        <v>19</v>
      </c>
      <c r="I919" s="74">
        <f>(C919-VLOOKUP(G919,Riders!$A$2:$C$2000,2,FALSE))/365</f>
        <v>23.972602739726028</v>
      </c>
      <c r="J919">
        <v>10</v>
      </c>
      <c r="K919">
        <v>2</v>
      </c>
      <c r="L919">
        <v>11.323</v>
      </c>
      <c r="M919" s="105">
        <f t="shared" si="24"/>
        <v>63.587388501280579</v>
      </c>
      <c r="S919" s="89"/>
    </row>
    <row r="920" spans="1:19" x14ac:dyDescent="0.35">
      <c r="A920" s="30" t="s">
        <v>94</v>
      </c>
      <c r="B920" s="30">
        <v>2022</v>
      </c>
      <c r="C920" s="47">
        <v>44694</v>
      </c>
      <c r="D920" s="30" t="s">
        <v>72</v>
      </c>
      <c r="E920" s="71" t="s">
        <v>207</v>
      </c>
      <c r="F920">
        <v>1</v>
      </c>
      <c r="G920" t="s">
        <v>33</v>
      </c>
      <c r="H920" t="s">
        <v>27</v>
      </c>
      <c r="I920" s="74">
        <f>(C920-VLOOKUP(G920,Riders!$A$2:$C$2000,2,FALSE))/365</f>
        <v>28.479452054794521</v>
      </c>
      <c r="J920">
        <v>2</v>
      </c>
      <c r="K920">
        <v>2</v>
      </c>
      <c r="L920">
        <v>11.433</v>
      </c>
      <c r="M920" s="105">
        <f t="shared" si="24"/>
        <v>62.97559695617948</v>
      </c>
      <c r="N920">
        <v>1</v>
      </c>
      <c r="O920">
        <v>10.971</v>
      </c>
      <c r="Q920">
        <v>1</v>
      </c>
      <c r="R920">
        <v>11.052</v>
      </c>
      <c r="S920" s="89">
        <f>3.6*200/R920</f>
        <v>65.146579804560261</v>
      </c>
    </row>
    <row r="921" spans="1:19" x14ac:dyDescent="0.35">
      <c r="A921" s="30" t="s">
        <v>94</v>
      </c>
      <c r="B921" s="30">
        <v>2022</v>
      </c>
      <c r="C921" s="47">
        <v>44694</v>
      </c>
      <c r="D921" s="30" t="s">
        <v>72</v>
      </c>
      <c r="E921" s="71" t="s">
        <v>207</v>
      </c>
      <c r="F921">
        <v>1</v>
      </c>
      <c r="G921" t="s">
        <v>76</v>
      </c>
      <c r="H921" t="s">
        <v>38</v>
      </c>
      <c r="I921" s="74">
        <f>(C921-VLOOKUP(G921,Riders!$A$2:$C$2000,2,FALSE))/365</f>
        <v>122.44931506849315</v>
      </c>
      <c r="J921">
        <v>7</v>
      </c>
      <c r="K921">
        <v>1</v>
      </c>
      <c r="L921">
        <v>11.42</v>
      </c>
      <c r="M921" s="105">
        <f t="shared" si="24"/>
        <v>63.047285464098074</v>
      </c>
      <c r="N921">
        <v>2</v>
      </c>
      <c r="O921">
        <v>11.696999999999999</v>
      </c>
      <c r="Q921">
        <v>2</v>
      </c>
      <c r="R921">
        <v>11.41</v>
      </c>
      <c r="S921" s="89">
        <f>3.6*200/R921</f>
        <v>63.102541630148991</v>
      </c>
    </row>
    <row r="922" spans="1:19" x14ac:dyDescent="0.35">
      <c r="A922" s="30" t="s">
        <v>94</v>
      </c>
      <c r="B922" s="30">
        <v>2022</v>
      </c>
      <c r="C922" s="47">
        <v>44694</v>
      </c>
      <c r="D922" s="30" t="s">
        <v>72</v>
      </c>
      <c r="E922" s="71" t="s">
        <v>207</v>
      </c>
      <c r="F922">
        <v>2</v>
      </c>
      <c r="G922" t="s">
        <v>23</v>
      </c>
      <c r="H922" t="s">
        <v>15</v>
      </c>
      <c r="I922" s="74">
        <f>(C922-VLOOKUP(G922,Riders!$A$2:$C$2000,2,FALSE))/365</f>
        <v>24.668493150684931</v>
      </c>
      <c r="J922">
        <v>1</v>
      </c>
      <c r="K922">
        <v>1</v>
      </c>
      <c r="L922">
        <v>11.151</v>
      </c>
      <c r="M922" s="105">
        <f t="shared" si="24"/>
        <v>64.568200161420506</v>
      </c>
      <c r="N922">
        <v>1</v>
      </c>
      <c r="O922">
        <v>11.196</v>
      </c>
      <c r="S922" s="89"/>
    </row>
    <row r="923" spans="1:19" x14ac:dyDescent="0.35">
      <c r="A923" s="30" t="s">
        <v>94</v>
      </c>
      <c r="B923" s="30">
        <v>2022</v>
      </c>
      <c r="C923" s="47">
        <v>44694</v>
      </c>
      <c r="D923" s="30" t="s">
        <v>72</v>
      </c>
      <c r="E923" s="71" t="s">
        <v>207</v>
      </c>
      <c r="F923">
        <v>2</v>
      </c>
      <c r="G923" t="s">
        <v>73</v>
      </c>
      <c r="H923" t="s">
        <v>74</v>
      </c>
      <c r="I923" s="74">
        <f>(C923-VLOOKUP(G923,Riders!$A$2:$C$2000,2,FALSE))/365</f>
        <v>122.44931506849315</v>
      </c>
      <c r="J923">
        <v>6</v>
      </c>
      <c r="K923">
        <v>2</v>
      </c>
      <c r="L923">
        <v>11.157999999999999</v>
      </c>
      <c r="M923" s="105">
        <f t="shared" si="24"/>
        <v>64.527693134970434</v>
      </c>
      <c r="N923">
        <v>2</v>
      </c>
      <c r="O923">
        <v>11.263999999999999</v>
      </c>
      <c r="S923" s="89"/>
    </row>
    <row r="924" spans="1:19" x14ac:dyDescent="0.35">
      <c r="A924" s="30" t="s">
        <v>94</v>
      </c>
      <c r="B924" s="30">
        <v>2022</v>
      </c>
      <c r="C924" s="47">
        <v>44694</v>
      </c>
      <c r="D924" s="30" t="s">
        <v>72</v>
      </c>
      <c r="E924" s="71" t="s">
        <v>207</v>
      </c>
      <c r="F924">
        <v>3</v>
      </c>
      <c r="G924" t="s">
        <v>26</v>
      </c>
      <c r="H924" t="s">
        <v>27</v>
      </c>
      <c r="I924" s="74">
        <f>(C924-VLOOKUP(G924,Riders!$A$2:$C$2000,2,FALSE))/365</f>
        <v>23.975342465753425</v>
      </c>
      <c r="J924">
        <v>4</v>
      </c>
      <c r="K924">
        <v>2</v>
      </c>
      <c r="L924">
        <v>11.222000000000001</v>
      </c>
      <c r="M924" s="105">
        <f t="shared" si="24"/>
        <v>64.159686330422375</v>
      </c>
      <c r="N924">
        <v>1</v>
      </c>
      <c r="O924">
        <v>11.417</v>
      </c>
      <c r="Q924">
        <v>1</v>
      </c>
      <c r="R924">
        <v>11.31</v>
      </c>
      <c r="S924" s="89">
        <f>3.6*200/R924</f>
        <v>63.660477453580896</v>
      </c>
    </row>
    <row r="925" spans="1:19" x14ac:dyDescent="0.35">
      <c r="A925" s="30" t="s">
        <v>94</v>
      </c>
      <c r="B925" s="30">
        <v>2022</v>
      </c>
      <c r="C925" s="47">
        <v>44694</v>
      </c>
      <c r="D925" s="30" t="s">
        <v>72</v>
      </c>
      <c r="E925" s="71" t="s">
        <v>207</v>
      </c>
      <c r="F925">
        <v>3</v>
      </c>
      <c r="G925" t="s">
        <v>39</v>
      </c>
      <c r="H925" t="s">
        <v>40</v>
      </c>
      <c r="I925" s="74">
        <f>(C925-VLOOKUP(G925,Riders!$A$2:$C$2000,2,FALSE))/365</f>
        <v>27.756164383561643</v>
      </c>
      <c r="J925">
        <v>8</v>
      </c>
      <c r="K925">
        <v>1</v>
      </c>
      <c r="L925">
        <v>11.204000000000001</v>
      </c>
      <c r="M925" s="105">
        <f t="shared" si="24"/>
        <v>64.262763298821852</v>
      </c>
      <c r="N925">
        <v>2</v>
      </c>
      <c r="O925">
        <v>12.882</v>
      </c>
      <c r="Q925">
        <v>2</v>
      </c>
      <c r="R925">
        <v>12.175000000000001</v>
      </c>
      <c r="S925" s="89">
        <f>3.6*200/R925</f>
        <v>59.137577002053384</v>
      </c>
    </row>
    <row r="926" spans="1:19" x14ac:dyDescent="0.35">
      <c r="A926" s="30" t="s">
        <v>94</v>
      </c>
      <c r="B926" s="30">
        <v>2022</v>
      </c>
      <c r="C926" s="47">
        <v>44694</v>
      </c>
      <c r="D926" s="30" t="s">
        <v>72</v>
      </c>
      <c r="E926" s="71" t="s">
        <v>207</v>
      </c>
      <c r="F926">
        <v>4</v>
      </c>
      <c r="G926" t="s">
        <v>20</v>
      </c>
      <c r="H926" t="s">
        <v>21</v>
      </c>
      <c r="I926" s="74">
        <f>(C926-VLOOKUP(G926,Riders!$A$2:$C$2000,2,FALSE))/365</f>
        <v>26.769863013698629</v>
      </c>
      <c r="J926">
        <v>3</v>
      </c>
      <c r="K926">
        <v>1</v>
      </c>
      <c r="L926">
        <v>11.162000000000001</v>
      </c>
      <c r="M926" s="105">
        <f t="shared" si="24"/>
        <v>64.504569073642713</v>
      </c>
      <c r="N926">
        <v>1</v>
      </c>
      <c r="O926">
        <v>11.105</v>
      </c>
      <c r="S926" s="89"/>
    </row>
    <row r="927" spans="1:19" x14ac:dyDescent="0.35">
      <c r="A927" s="30" t="s">
        <v>94</v>
      </c>
      <c r="B927" s="30">
        <v>2022</v>
      </c>
      <c r="C927" s="47">
        <v>44694</v>
      </c>
      <c r="D927" s="30" t="s">
        <v>72</v>
      </c>
      <c r="E927" s="71" t="s">
        <v>207</v>
      </c>
      <c r="F927">
        <v>4</v>
      </c>
      <c r="G927" t="s">
        <v>14</v>
      </c>
      <c r="H927" t="s">
        <v>15</v>
      </c>
      <c r="I927" s="74">
        <f>(C927-VLOOKUP(G927,Riders!$A$2:$C$2000,2,FALSE))/365</f>
        <v>122.44931506849315</v>
      </c>
      <c r="J927">
        <v>5</v>
      </c>
      <c r="K927">
        <v>2</v>
      </c>
      <c r="L927">
        <v>11.183000000000002</v>
      </c>
      <c r="M927" s="105">
        <f t="shared" si="24"/>
        <v>64.383439148707851</v>
      </c>
      <c r="N927">
        <v>2</v>
      </c>
      <c r="O927">
        <v>11.172000000000001</v>
      </c>
      <c r="S927" s="89"/>
    </row>
    <row r="928" spans="1:19" x14ac:dyDescent="0.35">
      <c r="A928" s="34" t="s">
        <v>94</v>
      </c>
      <c r="B928" s="34">
        <v>2022</v>
      </c>
      <c r="C928" s="39">
        <v>44694</v>
      </c>
      <c r="D928" s="34" t="s">
        <v>72</v>
      </c>
      <c r="E928" s="71" t="s">
        <v>208</v>
      </c>
      <c r="F928">
        <v>1</v>
      </c>
      <c r="G928" t="s">
        <v>33</v>
      </c>
      <c r="H928" t="s">
        <v>27</v>
      </c>
      <c r="I928" s="74">
        <f>(C928-VLOOKUP(G928,Riders!$A$2:$C$2000,2,FALSE))/365</f>
        <v>28.479452054794521</v>
      </c>
      <c r="J928">
        <v>2</v>
      </c>
      <c r="K928">
        <v>1</v>
      </c>
      <c r="L928">
        <v>10.909000000000001</v>
      </c>
      <c r="M928" s="105">
        <f t="shared" si="24"/>
        <v>66.000550004583374</v>
      </c>
      <c r="N928">
        <v>1</v>
      </c>
      <c r="O928">
        <v>10.984</v>
      </c>
      <c r="S928" s="89"/>
    </row>
    <row r="929" spans="1:19" x14ac:dyDescent="0.35">
      <c r="A929" s="34" t="s">
        <v>94</v>
      </c>
      <c r="B929" s="34">
        <v>2022</v>
      </c>
      <c r="C929" s="39">
        <v>44694</v>
      </c>
      <c r="D929" s="34" t="s">
        <v>72</v>
      </c>
      <c r="E929" s="71" t="s">
        <v>208</v>
      </c>
      <c r="F929">
        <v>1</v>
      </c>
      <c r="G929" t="s">
        <v>20</v>
      </c>
      <c r="H929" t="s">
        <v>21</v>
      </c>
      <c r="I929" s="74">
        <f>(C929-VLOOKUP(G929,Riders!$A$2:$C$2000,2,FALSE))/365</f>
        <v>26.769863013698629</v>
      </c>
      <c r="J929">
        <v>3</v>
      </c>
      <c r="K929">
        <v>2</v>
      </c>
      <c r="L929">
        <v>11.168000000000001</v>
      </c>
      <c r="M929" s="105">
        <f t="shared" si="24"/>
        <v>64.469914040114602</v>
      </c>
      <c r="N929">
        <v>2</v>
      </c>
      <c r="O929">
        <v>11.071999999999999</v>
      </c>
      <c r="S929" s="89"/>
    </row>
    <row r="930" spans="1:19" x14ac:dyDescent="0.35">
      <c r="A930" s="34" t="s">
        <v>94</v>
      </c>
      <c r="B930" s="34">
        <v>2022</v>
      </c>
      <c r="C930" s="39">
        <v>44694</v>
      </c>
      <c r="D930" s="34" t="s">
        <v>72</v>
      </c>
      <c r="E930" s="71" t="s">
        <v>208</v>
      </c>
      <c r="F930">
        <v>2</v>
      </c>
      <c r="G930" t="s">
        <v>23</v>
      </c>
      <c r="H930" t="s">
        <v>15</v>
      </c>
      <c r="I930" s="74">
        <f>(C930-VLOOKUP(G930,Riders!$A$2:$C$2000,2,FALSE))/365</f>
        <v>24.668493150684931</v>
      </c>
      <c r="J930">
        <v>1</v>
      </c>
      <c r="K930">
        <v>1</v>
      </c>
      <c r="L930">
        <v>11.186999999999999</v>
      </c>
      <c r="M930" s="105">
        <f t="shared" si="24"/>
        <v>64.360418342719228</v>
      </c>
      <c r="N930">
        <v>1</v>
      </c>
      <c r="O930">
        <v>10.974</v>
      </c>
      <c r="S930" s="89"/>
    </row>
    <row r="931" spans="1:19" x14ac:dyDescent="0.35">
      <c r="A931" s="34" t="s">
        <v>94</v>
      </c>
      <c r="B931" s="34">
        <v>2022</v>
      </c>
      <c r="C931" s="39">
        <v>44694</v>
      </c>
      <c r="D931" s="34" t="s">
        <v>72</v>
      </c>
      <c r="E931" s="71" t="s">
        <v>208</v>
      </c>
      <c r="F931">
        <v>2</v>
      </c>
      <c r="G931" t="s">
        <v>26</v>
      </c>
      <c r="H931" t="s">
        <v>27</v>
      </c>
      <c r="I931" s="74">
        <f>(C931-VLOOKUP(G931,Riders!$A$2:$C$2000,2,FALSE))/365</f>
        <v>23.975342465753425</v>
      </c>
      <c r="J931">
        <v>4</v>
      </c>
      <c r="K931">
        <v>2</v>
      </c>
      <c r="L931">
        <v>11.261999999999999</v>
      </c>
      <c r="M931" s="105">
        <f t="shared" si="24"/>
        <v>63.931806073521585</v>
      </c>
      <c r="N931">
        <v>2</v>
      </c>
      <c r="O931">
        <v>11.077</v>
      </c>
      <c r="S931" s="89"/>
    </row>
    <row r="932" spans="1:19" x14ac:dyDescent="0.35">
      <c r="A932" s="42" t="s">
        <v>94</v>
      </c>
      <c r="B932" s="42">
        <v>2022</v>
      </c>
      <c r="C932" s="80">
        <v>44694</v>
      </c>
      <c r="D932" s="42" t="s">
        <v>72</v>
      </c>
      <c r="E932" s="43" t="s">
        <v>209</v>
      </c>
      <c r="F932" t="s">
        <v>210</v>
      </c>
      <c r="G932" t="s">
        <v>23</v>
      </c>
      <c r="H932" t="s">
        <v>15</v>
      </c>
      <c r="I932" s="74">
        <f>(C932-VLOOKUP(G932,Riders!$A$2:$C$2000,2,FALSE))/365</f>
        <v>24.668493150684931</v>
      </c>
      <c r="J932">
        <v>1</v>
      </c>
      <c r="K932">
        <v>1</v>
      </c>
      <c r="L932">
        <v>11.021000000000001</v>
      </c>
      <c r="M932" s="105">
        <f t="shared" si="24"/>
        <v>65.329824879774975</v>
      </c>
      <c r="N932">
        <v>1</v>
      </c>
      <c r="O932">
        <v>11.132</v>
      </c>
      <c r="S932" s="89"/>
    </row>
    <row r="933" spans="1:19" x14ac:dyDescent="0.35">
      <c r="A933" s="42" t="s">
        <v>94</v>
      </c>
      <c r="B933" s="42">
        <v>2022</v>
      </c>
      <c r="C933" s="80">
        <v>44694</v>
      </c>
      <c r="D933" s="42" t="s">
        <v>72</v>
      </c>
      <c r="E933" s="43" t="s">
        <v>209</v>
      </c>
      <c r="F933" t="s">
        <v>210</v>
      </c>
      <c r="G933" t="s">
        <v>33</v>
      </c>
      <c r="H933" t="s">
        <v>27</v>
      </c>
      <c r="I933" s="74">
        <f>(C933-VLOOKUP(G933,Riders!$A$2:$C$2000,2,FALSE))/365</f>
        <v>28.479452054794521</v>
      </c>
      <c r="J933">
        <v>2</v>
      </c>
      <c r="K933">
        <v>2</v>
      </c>
      <c r="L933">
        <v>11.040000000000001</v>
      </c>
      <c r="M933" s="105">
        <f t="shared" si="24"/>
        <v>65.217391304347814</v>
      </c>
      <c r="N933">
        <v>2</v>
      </c>
      <c r="O933">
        <v>11.139999999999999</v>
      </c>
      <c r="S933" s="89"/>
    </row>
    <row r="934" spans="1:19" x14ac:dyDescent="0.35">
      <c r="A934" s="42" t="s">
        <v>94</v>
      </c>
      <c r="B934" s="42">
        <v>2022</v>
      </c>
      <c r="C934" s="80">
        <v>44694</v>
      </c>
      <c r="D934" s="42" t="s">
        <v>72</v>
      </c>
      <c r="E934" s="43" t="s">
        <v>209</v>
      </c>
      <c r="F934" t="s">
        <v>211</v>
      </c>
      <c r="G934" t="s">
        <v>20</v>
      </c>
      <c r="H934" t="s">
        <v>21</v>
      </c>
      <c r="I934" s="74">
        <f>(C934-VLOOKUP(G934,Riders!$A$2:$C$2000,2,FALSE))/365</f>
        <v>26.769863013698629</v>
      </c>
      <c r="J934">
        <v>3</v>
      </c>
      <c r="K934">
        <v>1</v>
      </c>
      <c r="L934">
        <v>11.084</v>
      </c>
      <c r="M934" s="105">
        <f t="shared" si="24"/>
        <v>64.958498736918088</v>
      </c>
      <c r="N934">
        <v>1</v>
      </c>
      <c r="O934">
        <v>11.137</v>
      </c>
      <c r="S934" s="89"/>
    </row>
    <row r="935" spans="1:19" x14ac:dyDescent="0.35">
      <c r="A935" s="42" t="s">
        <v>94</v>
      </c>
      <c r="B935" s="42">
        <v>2022</v>
      </c>
      <c r="C935" s="80">
        <v>44694</v>
      </c>
      <c r="D935" s="42" t="s">
        <v>72</v>
      </c>
      <c r="E935" s="43" t="s">
        <v>209</v>
      </c>
      <c r="F935" t="s">
        <v>211</v>
      </c>
      <c r="G935" t="s">
        <v>26</v>
      </c>
      <c r="H935" t="s">
        <v>27</v>
      </c>
      <c r="I935" s="74">
        <f>(C935-VLOOKUP(G935,Riders!$A$2:$C$2000,2,FALSE))/365</f>
        <v>23.975342465753425</v>
      </c>
      <c r="J935">
        <v>4</v>
      </c>
      <c r="K935">
        <v>2</v>
      </c>
      <c r="L935">
        <v>11.137</v>
      </c>
      <c r="M935" s="105">
        <f t="shared" si="24"/>
        <v>64.649366974948364</v>
      </c>
      <c r="N935">
        <v>2</v>
      </c>
      <c r="O935">
        <v>11.291</v>
      </c>
      <c r="S935" s="89"/>
    </row>
    <row r="936" spans="1:19" x14ac:dyDescent="0.35">
      <c r="A936" s="43" t="s">
        <v>71</v>
      </c>
      <c r="B936" s="43">
        <v>2022</v>
      </c>
      <c r="C936" s="73">
        <v>44750</v>
      </c>
      <c r="D936" s="43" t="s">
        <v>72</v>
      </c>
      <c r="E936" s="43" t="s">
        <v>205</v>
      </c>
      <c r="F936" s="71">
        <v>1</v>
      </c>
      <c r="G936" s="71" t="s">
        <v>76</v>
      </c>
      <c r="H936" s="71" t="s">
        <v>77</v>
      </c>
      <c r="I936" s="74">
        <f>(C936-VLOOKUP(G936,Riders!$A$2:$C$213,2,FALSE))/365</f>
        <v>122.60273972602739</v>
      </c>
      <c r="J936" s="71">
        <v>7</v>
      </c>
      <c r="K936" s="71">
        <v>1</v>
      </c>
      <c r="L936" s="89">
        <v>11.727</v>
      </c>
      <c r="M936" s="105">
        <f t="shared" si="24"/>
        <v>61.396776669224863</v>
      </c>
      <c r="S936" s="89"/>
    </row>
    <row r="937" spans="1:19" x14ac:dyDescent="0.35">
      <c r="A937" s="43" t="s">
        <v>71</v>
      </c>
      <c r="B937" s="43">
        <v>2022</v>
      </c>
      <c r="C937" s="73">
        <v>44750</v>
      </c>
      <c r="D937" s="43" t="s">
        <v>72</v>
      </c>
      <c r="E937" s="43" t="s">
        <v>205</v>
      </c>
      <c r="F937" s="71">
        <v>1</v>
      </c>
      <c r="G937" s="71" t="s">
        <v>64</v>
      </c>
      <c r="H937" s="71" t="s">
        <v>65</v>
      </c>
      <c r="I937" s="74" t="e">
        <f>(C937-VLOOKUP(G937,Riders!$A$2:$C$213,2,FALSE))/365</f>
        <v>#N/A</v>
      </c>
      <c r="J937" s="71">
        <v>26</v>
      </c>
      <c r="K937" s="71">
        <v>2</v>
      </c>
      <c r="L937" s="89">
        <v>11.809000000000001</v>
      </c>
      <c r="M937" s="105">
        <f t="shared" si="24"/>
        <v>60.970446269794216</v>
      </c>
      <c r="S937" s="89"/>
    </row>
    <row r="938" spans="1:19" x14ac:dyDescent="0.35">
      <c r="A938" s="43" t="s">
        <v>71</v>
      </c>
      <c r="B938" s="43">
        <v>2022</v>
      </c>
      <c r="C938" s="73">
        <v>44750</v>
      </c>
      <c r="D938" s="43" t="s">
        <v>72</v>
      </c>
      <c r="E938" s="43" t="s">
        <v>205</v>
      </c>
      <c r="F938" s="71">
        <v>2</v>
      </c>
      <c r="G938" s="71" t="s">
        <v>78</v>
      </c>
      <c r="H938" s="71" t="s">
        <v>19</v>
      </c>
      <c r="I938" s="74">
        <f>(C938-VLOOKUP(G938,Riders!$A$2:$C$213,2,FALSE))/365</f>
        <v>31.161643835616438</v>
      </c>
      <c r="J938" s="71">
        <v>8</v>
      </c>
      <c r="K938" s="71">
        <v>1</v>
      </c>
      <c r="L938" s="89">
        <v>11.358000000000001</v>
      </c>
      <c r="M938" s="105">
        <f t="shared" si="24"/>
        <v>63.391442155309029</v>
      </c>
      <c r="S938" s="89"/>
    </row>
    <row r="939" spans="1:19" x14ac:dyDescent="0.35">
      <c r="A939" s="43" t="s">
        <v>71</v>
      </c>
      <c r="B939" s="43">
        <v>2022</v>
      </c>
      <c r="C939" s="73">
        <v>44750</v>
      </c>
      <c r="D939" s="43" t="s">
        <v>72</v>
      </c>
      <c r="E939" s="43" t="s">
        <v>205</v>
      </c>
      <c r="F939" s="71">
        <v>2</v>
      </c>
      <c r="G939" s="71" t="s">
        <v>93</v>
      </c>
      <c r="H939" s="71" t="s">
        <v>90</v>
      </c>
      <c r="I939" s="74" t="e">
        <f>(C939-VLOOKUP(G939,Riders!$A$2:$C$213,2,FALSE))/365</f>
        <v>#N/A</v>
      </c>
      <c r="J939" s="71">
        <v>25</v>
      </c>
      <c r="K939" s="71">
        <v>2</v>
      </c>
      <c r="L939" s="89">
        <v>11.721</v>
      </c>
      <c r="M939" s="105">
        <f t="shared" si="24"/>
        <v>61.428205784489379</v>
      </c>
      <c r="S939" s="89"/>
    </row>
    <row r="940" spans="1:19" x14ac:dyDescent="0.35">
      <c r="A940" s="43" t="s">
        <v>71</v>
      </c>
      <c r="B940" s="43">
        <v>2022</v>
      </c>
      <c r="C940" s="73">
        <v>44750</v>
      </c>
      <c r="D940" s="43" t="s">
        <v>72</v>
      </c>
      <c r="E940" s="43" t="s">
        <v>205</v>
      </c>
      <c r="F940" s="71">
        <v>3</v>
      </c>
      <c r="G940" s="71" t="s">
        <v>32</v>
      </c>
      <c r="H940" s="71" t="s">
        <v>79</v>
      </c>
      <c r="I940" s="74" t="e">
        <f>(C940-VLOOKUP(G940,Riders!$A$2:$C$213,2,FALSE))/365</f>
        <v>#N/A</v>
      </c>
      <c r="J940" s="71">
        <v>9</v>
      </c>
      <c r="K940" s="71">
        <v>1</v>
      </c>
      <c r="L940" s="89">
        <v>11.706</v>
      </c>
      <c r="M940" s="105">
        <f t="shared" si="24"/>
        <v>61.50691952844695</v>
      </c>
      <c r="S940" s="89"/>
    </row>
    <row r="941" spans="1:19" x14ac:dyDescent="0.35">
      <c r="A941" s="43" t="s">
        <v>71</v>
      </c>
      <c r="B941" s="43">
        <v>2022</v>
      </c>
      <c r="C941" s="73">
        <v>44750</v>
      </c>
      <c r="D941" s="43" t="s">
        <v>72</v>
      </c>
      <c r="E941" s="43" t="s">
        <v>205</v>
      </c>
      <c r="F941" s="71">
        <v>3</v>
      </c>
      <c r="G941" s="71" t="s">
        <v>91</v>
      </c>
      <c r="H941" s="71" t="s">
        <v>92</v>
      </c>
      <c r="I941" s="74" t="e">
        <f>(C941-VLOOKUP(G941,Riders!$A$2:$C$213,2,FALSE))/365</f>
        <v>#N/A</v>
      </c>
      <c r="J941" s="71">
        <v>24</v>
      </c>
      <c r="K941" s="71">
        <v>2</v>
      </c>
      <c r="L941" s="89">
        <v>11.91</v>
      </c>
      <c r="M941" s="105">
        <f t="shared" si="24"/>
        <v>60.45340050377834</v>
      </c>
      <c r="S941" s="89"/>
    </row>
    <row r="942" spans="1:19" x14ac:dyDescent="0.35">
      <c r="A942" s="43" t="s">
        <v>71</v>
      </c>
      <c r="B942" s="43">
        <v>2022</v>
      </c>
      <c r="C942" s="73">
        <v>44750</v>
      </c>
      <c r="D942" s="43" t="s">
        <v>72</v>
      </c>
      <c r="E942" s="43" t="s">
        <v>205</v>
      </c>
      <c r="F942" s="71">
        <v>4</v>
      </c>
      <c r="G942" s="71" t="s">
        <v>41</v>
      </c>
      <c r="H942" s="71" t="s">
        <v>27</v>
      </c>
      <c r="I942" s="74">
        <f>(C942-VLOOKUP(G942,Riders!$A$2:$C$213,2,FALSE))/365</f>
        <v>26.728767123287671</v>
      </c>
      <c r="J942" s="71">
        <v>10</v>
      </c>
      <c r="K942" s="71">
        <v>1</v>
      </c>
      <c r="L942" s="89">
        <v>11.382</v>
      </c>
      <c r="M942" s="105">
        <f t="shared" si="24"/>
        <v>63.257775434897205</v>
      </c>
      <c r="S942" s="89"/>
    </row>
    <row r="943" spans="1:19" x14ac:dyDescent="0.35">
      <c r="A943" s="43" t="s">
        <v>71</v>
      </c>
      <c r="B943" s="43">
        <v>2022</v>
      </c>
      <c r="C943" s="73">
        <v>44750</v>
      </c>
      <c r="D943" s="43" t="s">
        <v>72</v>
      </c>
      <c r="E943" s="43" t="s">
        <v>205</v>
      </c>
      <c r="F943" s="71">
        <v>4</v>
      </c>
      <c r="G943" s="71" t="s">
        <v>89</v>
      </c>
      <c r="H943" s="71" t="s">
        <v>90</v>
      </c>
      <c r="I943" s="74" t="e">
        <f>(C943-VLOOKUP(G943,Riders!$A$2:$C$213,2,FALSE))/365</f>
        <v>#N/A</v>
      </c>
      <c r="J943" s="71">
        <v>23</v>
      </c>
      <c r="K943" s="71">
        <v>2</v>
      </c>
      <c r="L943" s="89">
        <v>11.792</v>
      </c>
      <c r="M943" s="105">
        <f t="shared" si="24"/>
        <v>61.058344640434193</v>
      </c>
      <c r="S943" s="89"/>
    </row>
    <row r="944" spans="1:19" x14ac:dyDescent="0.35">
      <c r="A944" s="43" t="s">
        <v>71</v>
      </c>
      <c r="B944" s="43">
        <v>2022</v>
      </c>
      <c r="C944" s="73">
        <v>44750</v>
      </c>
      <c r="D944" s="43" t="s">
        <v>72</v>
      </c>
      <c r="E944" s="43" t="s">
        <v>205</v>
      </c>
      <c r="F944" s="71">
        <v>5</v>
      </c>
      <c r="G944" s="71" t="s">
        <v>43</v>
      </c>
      <c r="H944" s="71" t="s">
        <v>44</v>
      </c>
      <c r="I944" s="74">
        <f>(C944-VLOOKUP(G944,Riders!$A$2:$C$213,2,FALSE))/365</f>
        <v>29.635616438356163</v>
      </c>
      <c r="J944" s="71">
        <v>11</v>
      </c>
      <c r="K944" s="71">
        <v>1</v>
      </c>
      <c r="L944" s="89">
        <v>11.584</v>
      </c>
      <c r="M944" s="105">
        <f t="shared" si="24"/>
        <v>62.15469613259669</v>
      </c>
      <c r="S944" s="89"/>
    </row>
    <row r="945" spans="1:19" x14ac:dyDescent="0.35">
      <c r="A945" s="43" t="s">
        <v>71</v>
      </c>
      <c r="B945" s="43">
        <v>2022</v>
      </c>
      <c r="C945" s="73">
        <v>44750</v>
      </c>
      <c r="D945" s="43" t="s">
        <v>72</v>
      </c>
      <c r="E945" s="43" t="s">
        <v>205</v>
      </c>
      <c r="F945" s="71">
        <v>5</v>
      </c>
      <c r="G945" s="71" t="s">
        <v>87</v>
      </c>
      <c r="H945" s="71" t="s">
        <v>88</v>
      </c>
      <c r="I945" s="74" t="e">
        <f>(C945-VLOOKUP(G945,Riders!$A$2:$C$213,2,FALSE))/365</f>
        <v>#N/A</v>
      </c>
      <c r="J945" s="71">
        <v>22</v>
      </c>
      <c r="K945" s="71">
        <v>2</v>
      </c>
      <c r="L945" s="89">
        <v>11.943</v>
      </c>
      <c r="M945" s="105">
        <f t="shared" si="24"/>
        <v>60.286360211002261</v>
      </c>
      <c r="S945" s="89"/>
    </row>
    <row r="946" spans="1:19" x14ac:dyDescent="0.35">
      <c r="A946" s="43" t="s">
        <v>71</v>
      </c>
      <c r="B946" s="43">
        <v>2022</v>
      </c>
      <c r="C946" s="73">
        <v>44750</v>
      </c>
      <c r="D946" s="43" t="s">
        <v>72</v>
      </c>
      <c r="E946" s="43" t="s">
        <v>205</v>
      </c>
      <c r="F946" s="71">
        <v>6</v>
      </c>
      <c r="G946" s="71" t="s">
        <v>80</v>
      </c>
      <c r="H946" s="71" t="s">
        <v>65</v>
      </c>
      <c r="I946" s="74">
        <f>(C946-VLOOKUP(G946,Riders!$A$2:$C$213,2,FALSE))/365</f>
        <v>122.60273972602739</v>
      </c>
      <c r="J946" s="71">
        <v>12</v>
      </c>
      <c r="K946" s="71">
        <v>1</v>
      </c>
      <c r="L946" s="89">
        <v>11.483000000000001</v>
      </c>
      <c r="M946" s="105">
        <f t="shared" si="24"/>
        <v>62.701384655577804</v>
      </c>
      <c r="S946" s="89"/>
    </row>
    <row r="947" spans="1:19" x14ac:dyDescent="0.35">
      <c r="A947" s="43" t="s">
        <v>71</v>
      </c>
      <c r="B947" s="43">
        <v>2022</v>
      </c>
      <c r="C947" s="73">
        <v>44750</v>
      </c>
      <c r="D947" s="43" t="s">
        <v>72</v>
      </c>
      <c r="E947" s="43" t="s">
        <v>205</v>
      </c>
      <c r="F947" s="71">
        <v>6</v>
      </c>
      <c r="G947" s="71" t="s">
        <v>60</v>
      </c>
      <c r="H947" s="71" t="s">
        <v>61</v>
      </c>
      <c r="I947" s="74">
        <f>(C947-VLOOKUP(G947,Riders!$A$2:$C$213,2,FALSE))/365</f>
        <v>33.978082191780821</v>
      </c>
      <c r="J947" s="71">
        <v>21</v>
      </c>
      <c r="K947" s="71">
        <v>2</v>
      </c>
      <c r="L947" s="89">
        <v>11.871</v>
      </c>
      <c r="M947" s="105">
        <f t="shared" si="24"/>
        <v>60.652009097801361</v>
      </c>
      <c r="S947" s="89"/>
    </row>
    <row r="948" spans="1:19" x14ac:dyDescent="0.35">
      <c r="A948" s="43" t="s">
        <v>71</v>
      </c>
      <c r="B948" s="43">
        <v>2022</v>
      </c>
      <c r="C948" s="73">
        <v>44750</v>
      </c>
      <c r="D948" s="43" t="s">
        <v>72</v>
      </c>
      <c r="E948" s="43" t="s">
        <v>205</v>
      </c>
      <c r="F948" s="71">
        <v>7</v>
      </c>
      <c r="G948" s="71" t="s">
        <v>86</v>
      </c>
      <c r="H948" s="71" t="s">
        <v>21</v>
      </c>
      <c r="I948" s="74">
        <f>(C948-VLOOKUP(G948,Riders!$A$2:$C$213,2,FALSE))/365</f>
        <v>23.331506849315069</v>
      </c>
      <c r="J948" s="71">
        <v>16</v>
      </c>
      <c r="K948" s="71">
        <v>1</v>
      </c>
      <c r="L948" s="89">
        <v>11.567</v>
      </c>
      <c r="M948" s="105">
        <f t="shared" ref="M948:M966" si="25">3.6*200/L948</f>
        <v>62.246044782571104</v>
      </c>
      <c r="S948" s="89"/>
    </row>
    <row r="949" spans="1:19" x14ac:dyDescent="0.35">
      <c r="A949" s="43" t="s">
        <v>71</v>
      </c>
      <c r="B949" s="43">
        <v>2022</v>
      </c>
      <c r="C949" s="73">
        <v>44750</v>
      </c>
      <c r="D949" s="43" t="s">
        <v>72</v>
      </c>
      <c r="E949" s="43" t="s">
        <v>205</v>
      </c>
      <c r="F949" s="71">
        <v>7</v>
      </c>
      <c r="G949" s="71" t="s">
        <v>81</v>
      </c>
      <c r="H949" s="71" t="s">
        <v>17</v>
      </c>
      <c r="I949" s="74" t="e">
        <f>(C949-VLOOKUP(G949,Riders!$A$2:$C$213,2,FALSE))/365</f>
        <v>#N/A</v>
      </c>
      <c r="J949" s="71">
        <v>17</v>
      </c>
      <c r="K949" s="71">
        <v>2</v>
      </c>
      <c r="L949" s="89">
        <v>11.589</v>
      </c>
      <c r="M949" s="105">
        <f t="shared" si="25"/>
        <v>62.127879886098881</v>
      </c>
      <c r="S949" s="89"/>
    </row>
    <row r="950" spans="1:19" x14ac:dyDescent="0.35">
      <c r="A950" s="43" t="s">
        <v>71</v>
      </c>
      <c r="B950" s="43">
        <v>2022</v>
      </c>
      <c r="C950" s="73">
        <v>44750</v>
      </c>
      <c r="D950" s="43" t="s">
        <v>72</v>
      </c>
      <c r="E950" s="43" t="s">
        <v>205</v>
      </c>
      <c r="F950" s="71">
        <v>8</v>
      </c>
      <c r="G950" s="71" t="s">
        <v>62</v>
      </c>
      <c r="H950" s="71" t="s">
        <v>63</v>
      </c>
      <c r="I950" s="74" t="e">
        <f>(C950-VLOOKUP(G950,Riders!$A$2:$C$213,2,FALSE))/365</f>
        <v>#N/A</v>
      </c>
      <c r="J950" s="71">
        <v>13</v>
      </c>
      <c r="K950" s="71">
        <v>1</v>
      </c>
      <c r="L950" s="89">
        <v>11.852</v>
      </c>
      <c r="M950" s="105">
        <f t="shared" si="25"/>
        <v>60.749240634492068</v>
      </c>
      <c r="S950" s="89"/>
    </row>
    <row r="951" spans="1:19" x14ac:dyDescent="0.35">
      <c r="A951" s="43" t="s">
        <v>71</v>
      </c>
      <c r="B951" s="43">
        <v>2022</v>
      </c>
      <c r="C951" s="73">
        <v>44750</v>
      </c>
      <c r="D951" s="43" t="s">
        <v>72</v>
      </c>
      <c r="E951" s="43" t="s">
        <v>205</v>
      </c>
      <c r="F951" s="71">
        <v>8</v>
      </c>
      <c r="G951" s="71" t="s">
        <v>84</v>
      </c>
      <c r="H951" s="71" t="s">
        <v>85</v>
      </c>
      <c r="I951" s="74">
        <f>(C951-VLOOKUP(G951,Riders!$A$2:$C$213,2,FALSE))/365</f>
        <v>122.60273972602739</v>
      </c>
      <c r="J951" s="71">
        <v>20</v>
      </c>
      <c r="K951" s="71">
        <v>2</v>
      </c>
      <c r="L951" s="89">
        <v>12.163</v>
      </c>
      <c r="M951" s="105">
        <f t="shared" si="25"/>
        <v>59.195922058702621</v>
      </c>
      <c r="S951" s="89"/>
    </row>
    <row r="952" spans="1:19" x14ac:dyDescent="0.35">
      <c r="A952" s="43" t="s">
        <v>71</v>
      </c>
      <c r="B952" s="43">
        <v>2022</v>
      </c>
      <c r="C952" s="73">
        <v>44750</v>
      </c>
      <c r="D952" s="43" t="s">
        <v>72</v>
      </c>
      <c r="E952" s="43" t="s">
        <v>205</v>
      </c>
      <c r="F952" s="71">
        <v>9</v>
      </c>
      <c r="G952" s="71" t="s">
        <v>55</v>
      </c>
      <c r="H952" s="71" t="s">
        <v>56</v>
      </c>
      <c r="I952" s="74" t="e">
        <f>(C952-VLOOKUP(G952,Riders!$A$2:$C$213,2,FALSE))/365</f>
        <v>#N/A</v>
      </c>
      <c r="J952" s="71">
        <v>14</v>
      </c>
      <c r="K952" s="71">
        <v>1</v>
      </c>
      <c r="L952" s="89">
        <v>11.597</v>
      </c>
      <c r="M952" s="105">
        <f t="shared" si="25"/>
        <v>62.085021988445291</v>
      </c>
      <c r="S952" s="89"/>
    </row>
    <row r="953" spans="1:19" x14ac:dyDescent="0.35">
      <c r="A953" s="43" t="s">
        <v>71</v>
      </c>
      <c r="B953" s="43">
        <v>2022</v>
      </c>
      <c r="C953" s="73">
        <v>44750</v>
      </c>
      <c r="D953" s="43" t="s">
        <v>72</v>
      </c>
      <c r="E953" s="43" t="s">
        <v>205</v>
      </c>
      <c r="F953" s="71">
        <v>9</v>
      </c>
      <c r="G953" s="71" t="s">
        <v>83</v>
      </c>
      <c r="H953" s="71" t="s">
        <v>67</v>
      </c>
      <c r="I953" s="74" t="e">
        <f>(C953-VLOOKUP(G953,Riders!$A$2:$C$213,2,FALSE))/365</f>
        <v>#N/A</v>
      </c>
      <c r="J953" s="71">
        <v>19</v>
      </c>
      <c r="K953" s="71">
        <v>2</v>
      </c>
      <c r="L953" s="89">
        <v>11.696</v>
      </c>
      <c r="M953" s="105">
        <f t="shared" si="25"/>
        <v>61.559507523939807</v>
      </c>
      <c r="S953" s="89"/>
    </row>
    <row r="954" spans="1:19" x14ac:dyDescent="0.35">
      <c r="A954" s="43" t="s">
        <v>71</v>
      </c>
      <c r="B954" s="43">
        <v>2022</v>
      </c>
      <c r="C954" s="73">
        <v>44750</v>
      </c>
      <c r="D954" s="43" t="s">
        <v>72</v>
      </c>
      <c r="E954" s="43" t="s">
        <v>205</v>
      </c>
      <c r="F954" s="71">
        <v>10</v>
      </c>
      <c r="G954" s="71" t="s">
        <v>54</v>
      </c>
      <c r="H954" s="71" t="s">
        <v>44</v>
      </c>
      <c r="I954" s="74">
        <f>(C954-VLOOKUP(G954,Riders!$A$2:$C$213,2,FALSE))/365</f>
        <v>25.041095890410958</v>
      </c>
      <c r="J954" s="71">
        <v>15</v>
      </c>
      <c r="K954" s="71">
        <v>1</v>
      </c>
      <c r="L954" s="89">
        <v>11.241</v>
      </c>
      <c r="M954" s="105">
        <f t="shared" si="25"/>
        <v>64.051240992794234</v>
      </c>
      <c r="S954" s="89"/>
    </row>
    <row r="955" spans="1:19" x14ac:dyDescent="0.35">
      <c r="A955" s="43" t="s">
        <v>71</v>
      </c>
      <c r="B955" s="43">
        <v>2022</v>
      </c>
      <c r="C955" s="73">
        <v>44750</v>
      </c>
      <c r="D955" s="43" t="s">
        <v>72</v>
      </c>
      <c r="E955" s="43" t="s">
        <v>205</v>
      </c>
      <c r="F955" s="71">
        <v>10</v>
      </c>
      <c r="G955" s="71" t="s">
        <v>82</v>
      </c>
      <c r="H955" s="71" t="s">
        <v>38</v>
      </c>
      <c r="I955" s="74" t="e">
        <f>(C955-VLOOKUP(G955,Riders!$A$2:$C$213,2,FALSE))/365</f>
        <v>#N/A</v>
      </c>
      <c r="J955" s="71">
        <v>18</v>
      </c>
      <c r="K955" s="71">
        <v>2</v>
      </c>
      <c r="L955" s="89">
        <v>11.785</v>
      </c>
      <c r="M955" s="105">
        <f t="shared" si="25"/>
        <v>61.09461179465422</v>
      </c>
      <c r="S955" s="89"/>
    </row>
    <row r="956" spans="1:19" x14ac:dyDescent="0.35">
      <c r="A956" s="92" t="s">
        <v>71</v>
      </c>
      <c r="B956" s="92">
        <v>2022</v>
      </c>
      <c r="C956" s="82">
        <v>44750</v>
      </c>
      <c r="D956" s="92" t="s">
        <v>72</v>
      </c>
      <c r="E956" s="92" t="s">
        <v>206</v>
      </c>
      <c r="F956" s="72">
        <v>1</v>
      </c>
      <c r="G956" s="72" t="s">
        <v>16</v>
      </c>
      <c r="H956" s="72" t="s">
        <v>17</v>
      </c>
      <c r="I956" s="77">
        <f>(C956-VLOOKUP(G956,Riders!$A$2:$C$213,2,FALSE))/365</f>
        <v>23.213698630136985</v>
      </c>
      <c r="J956" s="72">
        <v>1</v>
      </c>
      <c r="K956" s="72">
        <v>1</v>
      </c>
      <c r="L956" s="89">
        <v>11.055999999999999</v>
      </c>
      <c r="M956" s="105">
        <f t="shared" si="25"/>
        <v>65.12301013024603</v>
      </c>
      <c r="S956" s="89"/>
    </row>
    <row r="957" spans="1:19" x14ac:dyDescent="0.35">
      <c r="A957" s="92" t="s">
        <v>71</v>
      </c>
      <c r="B957" s="92">
        <v>2022</v>
      </c>
      <c r="C957" s="82">
        <v>44750</v>
      </c>
      <c r="D957" s="92" t="s">
        <v>72</v>
      </c>
      <c r="E957" s="72" t="s">
        <v>206</v>
      </c>
      <c r="F957" s="72">
        <v>1</v>
      </c>
      <c r="G957" s="72" t="s">
        <v>54</v>
      </c>
      <c r="H957" s="72" t="s">
        <v>44</v>
      </c>
      <c r="I957" s="77">
        <f>(C957-VLOOKUP(G957,Riders!$A$2:$C$213,2,FALSE))/365</f>
        <v>25.041095890410958</v>
      </c>
      <c r="J957" s="72">
        <v>15</v>
      </c>
      <c r="K957" s="72">
        <v>2</v>
      </c>
      <c r="L957" s="89">
        <v>11.180999999999999</v>
      </c>
      <c r="M957" s="105">
        <f t="shared" si="25"/>
        <v>64.394955728467949</v>
      </c>
      <c r="S957" s="89"/>
    </row>
    <row r="958" spans="1:19" x14ac:dyDescent="0.35">
      <c r="A958" s="92" t="s">
        <v>71</v>
      </c>
      <c r="B958" s="92">
        <v>2022</v>
      </c>
      <c r="C958" s="82">
        <v>44750</v>
      </c>
      <c r="D958" s="92" t="s">
        <v>72</v>
      </c>
      <c r="E958" s="72" t="s">
        <v>206</v>
      </c>
      <c r="F958" s="72">
        <v>2</v>
      </c>
      <c r="G958" s="72" t="s">
        <v>20</v>
      </c>
      <c r="H958" s="72" t="s">
        <v>21</v>
      </c>
      <c r="I958" s="77">
        <f>(C958-VLOOKUP(G958,Riders!$A$2:$C$213,2,FALSE))/365</f>
        <v>26.923287671232877</v>
      </c>
      <c r="J958" s="72">
        <v>2</v>
      </c>
      <c r="K958" s="72">
        <v>1</v>
      </c>
      <c r="L958" s="89">
        <v>11.154</v>
      </c>
      <c r="M958" s="105">
        <f t="shared" si="25"/>
        <v>64.550833781603018</v>
      </c>
      <c r="S958" s="89"/>
    </row>
    <row r="959" spans="1:19" x14ac:dyDescent="0.35">
      <c r="A959" s="92" t="s">
        <v>71</v>
      </c>
      <c r="B959" s="92">
        <v>2022</v>
      </c>
      <c r="C959" s="82">
        <v>44750</v>
      </c>
      <c r="D959" s="92" t="s">
        <v>72</v>
      </c>
      <c r="E959" s="92" t="s">
        <v>206</v>
      </c>
      <c r="F959" s="72">
        <v>2</v>
      </c>
      <c r="G959" s="72" t="s">
        <v>55</v>
      </c>
      <c r="H959" s="72" t="s">
        <v>56</v>
      </c>
      <c r="I959" s="77" t="e">
        <f>(C959-VLOOKUP(G959,Riders!$A$2:$C$213,2,FALSE))/365</f>
        <v>#N/A</v>
      </c>
      <c r="J959" s="72">
        <v>14</v>
      </c>
      <c r="K959" s="72">
        <v>2</v>
      </c>
      <c r="L959" s="89">
        <v>11.231</v>
      </c>
      <c r="M959" s="105">
        <f t="shared" si="25"/>
        <v>64.108271747840803</v>
      </c>
      <c r="S959" s="89"/>
    </row>
    <row r="960" spans="1:19" x14ac:dyDescent="0.35">
      <c r="A960" s="92" t="s">
        <v>71</v>
      </c>
      <c r="B960" s="92">
        <v>2022</v>
      </c>
      <c r="C960" s="82">
        <v>44750</v>
      </c>
      <c r="D960" s="92" t="s">
        <v>72</v>
      </c>
      <c r="E960" s="72" t="s">
        <v>206</v>
      </c>
      <c r="F960" s="72">
        <v>3</v>
      </c>
      <c r="G960" s="72" t="s">
        <v>73</v>
      </c>
      <c r="H960" s="72" t="s">
        <v>74</v>
      </c>
      <c r="I960" s="77">
        <f>(C960-VLOOKUP(G960,Riders!$A$2:$C$213,2,FALSE))/365</f>
        <v>122.60273972602739</v>
      </c>
      <c r="J960" s="72">
        <v>4</v>
      </c>
      <c r="K960" s="72">
        <v>1</v>
      </c>
      <c r="L960" s="89">
        <v>11.242000000000001</v>
      </c>
      <c r="M960" s="105">
        <f t="shared" si="25"/>
        <v>64.045543497598288</v>
      </c>
      <c r="S960" s="89"/>
    </row>
    <row r="961" spans="1:19" x14ac:dyDescent="0.35">
      <c r="A961" s="92" t="s">
        <v>71</v>
      </c>
      <c r="B961" s="92">
        <v>2022</v>
      </c>
      <c r="C961" s="82">
        <v>44750</v>
      </c>
      <c r="D961" s="92" t="s">
        <v>72</v>
      </c>
      <c r="E961" s="72" t="s">
        <v>206</v>
      </c>
      <c r="F961" s="72">
        <v>3</v>
      </c>
      <c r="G961" s="72" t="s">
        <v>62</v>
      </c>
      <c r="H961" s="72" t="s">
        <v>63</v>
      </c>
      <c r="I961" s="77" t="e">
        <f>(C961-VLOOKUP(G961,Riders!$A$2:$C$213,2,FALSE))/365</f>
        <v>#N/A</v>
      </c>
      <c r="J961" s="72">
        <v>13</v>
      </c>
      <c r="K961" s="72">
        <v>2</v>
      </c>
      <c r="L961" s="89">
        <v>11.31</v>
      </c>
      <c r="M961" s="105">
        <f t="shared" si="25"/>
        <v>63.660477453580896</v>
      </c>
      <c r="S961" s="89"/>
    </row>
    <row r="962" spans="1:19" x14ac:dyDescent="0.35">
      <c r="A962" s="92" t="s">
        <v>71</v>
      </c>
      <c r="B962" s="92">
        <v>2022</v>
      </c>
      <c r="C962" s="82">
        <v>44750</v>
      </c>
      <c r="D962" s="92" t="s">
        <v>72</v>
      </c>
      <c r="E962" s="92" t="s">
        <v>206</v>
      </c>
      <c r="F962" s="72">
        <v>4</v>
      </c>
      <c r="G962" s="72" t="s">
        <v>37</v>
      </c>
      <c r="H962" s="72" t="s">
        <v>38</v>
      </c>
      <c r="I962" s="77" t="e">
        <f>(C962-VLOOKUP(G962,Riders!$A$2:$C$213,2,FALSE))/365</f>
        <v>#N/A</v>
      </c>
      <c r="J962" s="72">
        <v>5</v>
      </c>
      <c r="K962" s="72">
        <v>1</v>
      </c>
      <c r="L962" s="89">
        <v>11.164</v>
      </c>
      <c r="M962" s="105">
        <f t="shared" si="25"/>
        <v>64.493013256897171</v>
      </c>
      <c r="S962" s="89"/>
    </row>
    <row r="963" spans="1:19" x14ac:dyDescent="0.35">
      <c r="A963" s="92" t="s">
        <v>71</v>
      </c>
      <c r="B963" s="92">
        <v>2022</v>
      </c>
      <c r="C963" s="82">
        <v>44750</v>
      </c>
      <c r="D963" s="92" t="s">
        <v>72</v>
      </c>
      <c r="E963" s="72" t="s">
        <v>206</v>
      </c>
      <c r="F963" s="72">
        <v>4</v>
      </c>
      <c r="G963" s="72" t="s">
        <v>86</v>
      </c>
      <c r="H963" s="72" t="s">
        <v>21</v>
      </c>
      <c r="I963" s="77">
        <f>(C963-VLOOKUP(G963,Riders!$A$2:$C$213,2,FALSE))/365</f>
        <v>23.331506849315069</v>
      </c>
      <c r="J963" s="72">
        <v>16</v>
      </c>
      <c r="K963" s="72">
        <v>2</v>
      </c>
      <c r="L963" s="89">
        <v>11.219999999999999</v>
      </c>
      <c r="M963" s="105">
        <f t="shared" si="25"/>
        <v>64.171122994652407</v>
      </c>
      <c r="S963" s="89"/>
    </row>
    <row r="964" spans="1:19" x14ac:dyDescent="0.35">
      <c r="A964" s="92" t="s">
        <v>71</v>
      </c>
      <c r="B964" s="92">
        <v>2022</v>
      </c>
      <c r="C964" s="82">
        <v>44750</v>
      </c>
      <c r="D964" s="92" t="s">
        <v>72</v>
      </c>
      <c r="E964" s="72" t="s">
        <v>206</v>
      </c>
      <c r="F964" s="72">
        <v>5</v>
      </c>
      <c r="G964" s="72" t="s">
        <v>28</v>
      </c>
      <c r="H964" s="72" t="s">
        <v>29</v>
      </c>
      <c r="I964" s="77">
        <f>(C964-VLOOKUP(G964,Riders!$A$2:$C$213,2,FALSE))/365</f>
        <v>22.534246575342465</v>
      </c>
      <c r="J964" s="72">
        <v>3</v>
      </c>
      <c r="K964" s="72">
        <v>1</v>
      </c>
      <c r="L964" s="89">
        <v>11.08</v>
      </c>
      <c r="M964" s="105">
        <f t="shared" si="25"/>
        <v>64.981949458483754</v>
      </c>
      <c r="S964" s="89"/>
    </row>
    <row r="965" spans="1:19" x14ac:dyDescent="0.35">
      <c r="A965" s="92" t="s">
        <v>71</v>
      </c>
      <c r="B965" s="92">
        <v>2022</v>
      </c>
      <c r="C965" s="82">
        <v>44750</v>
      </c>
      <c r="D965" s="92" t="s">
        <v>72</v>
      </c>
      <c r="E965" s="92" t="s">
        <v>206</v>
      </c>
      <c r="F965" s="72">
        <v>5</v>
      </c>
      <c r="G965" s="72" t="s">
        <v>80</v>
      </c>
      <c r="H965" s="72" t="s">
        <v>65</v>
      </c>
      <c r="I965" s="77">
        <f>(C965-VLOOKUP(G965,Riders!$A$2:$C$213,2,FALSE))/365</f>
        <v>122.60273972602739</v>
      </c>
      <c r="J965" s="72">
        <v>12</v>
      </c>
      <c r="K965" s="72">
        <v>2</v>
      </c>
      <c r="L965" s="89">
        <v>11.090999999999999</v>
      </c>
      <c r="M965" s="105">
        <f t="shared" si="25"/>
        <v>64.917500676223966</v>
      </c>
      <c r="S965" s="89"/>
    </row>
    <row r="966" spans="1:19" x14ac:dyDescent="0.35">
      <c r="A966" s="92" t="s">
        <v>71</v>
      </c>
      <c r="B966" s="92">
        <v>2022</v>
      </c>
      <c r="C966" s="82">
        <v>44750</v>
      </c>
      <c r="D966" s="92" t="s">
        <v>72</v>
      </c>
      <c r="E966" s="72" t="s">
        <v>206</v>
      </c>
      <c r="F966" s="72">
        <v>6</v>
      </c>
      <c r="G966" s="72" t="s">
        <v>75</v>
      </c>
      <c r="H966" s="72" t="s">
        <v>19</v>
      </c>
      <c r="I966" s="77">
        <f>(C966-VLOOKUP(G966,Riders!$A$2:$C$213,2,FALSE))/365</f>
        <v>24.126027397260273</v>
      </c>
      <c r="J966" s="72">
        <v>6</v>
      </c>
      <c r="K966" s="72">
        <v>1</v>
      </c>
      <c r="L966" s="89">
        <v>11.191000000000001</v>
      </c>
      <c r="M966" s="105">
        <f t="shared" si="25"/>
        <v>64.337413993387543</v>
      </c>
      <c r="S966" s="89"/>
    </row>
    <row r="967" spans="1:19" x14ac:dyDescent="0.35">
      <c r="A967" s="92" t="s">
        <v>71</v>
      </c>
      <c r="B967" s="92">
        <v>2022</v>
      </c>
      <c r="C967" s="82">
        <v>44750</v>
      </c>
      <c r="D967" s="92" t="s">
        <v>72</v>
      </c>
      <c r="E967" s="72" t="s">
        <v>206</v>
      </c>
      <c r="F967" s="72">
        <v>6</v>
      </c>
      <c r="G967" s="72" t="s">
        <v>43</v>
      </c>
      <c r="H967" s="72" t="s">
        <v>44</v>
      </c>
      <c r="I967" s="77">
        <f>(C967-VLOOKUP(G967,Riders!$A$2:$C$213,2,FALSE))/365</f>
        <v>29.635616438356163</v>
      </c>
      <c r="J967" s="72">
        <v>11</v>
      </c>
      <c r="K967" s="72">
        <v>2</v>
      </c>
      <c r="L967" t="s">
        <v>212</v>
      </c>
      <c r="M967" s="169"/>
      <c r="S967" s="89"/>
    </row>
    <row r="968" spans="1:19" x14ac:dyDescent="0.35">
      <c r="A968" s="92" t="s">
        <v>71</v>
      </c>
      <c r="B968" s="92">
        <v>2022</v>
      </c>
      <c r="C968" s="82">
        <v>44750</v>
      </c>
      <c r="D968" s="92" t="s">
        <v>72</v>
      </c>
      <c r="E968" s="92" t="s">
        <v>206</v>
      </c>
      <c r="F968" s="72">
        <v>7</v>
      </c>
      <c r="G968" s="72" t="s">
        <v>76</v>
      </c>
      <c r="H968" s="72" t="s">
        <v>77</v>
      </c>
      <c r="I968" s="77">
        <f>(C968-VLOOKUP(G968,Riders!$A$2:$C$213,2,FALSE))/365</f>
        <v>122.60273972602739</v>
      </c>
      <c r="J968" s="72">
        <v>7</v>
      </c>
      <c r="K968" s="72">
        <v>1</v>
      </c>
      <c r="L968" s="89">
        <v>11.432</v>
      </c>
      <c r="M968" s="105">
        <f t="shared" ref="M968:M980" si="26">3.6*200/L968</f>
        <v>62.981105668299506</v>
      </c>
      <c r="S968" s="89"/>
    </row>
    <row r="969" spans="1:19" x14ac:dyDescent="0.35">
      <c r="A969" s="92" t="s">
        <v>71</v>
      </c>
      <c r="B969" s="92">
        <v>2022</v>
      </c>
      <c r="C969" s="82">
        <v>44750</v>
      </c>
      <c r="D969" s="92" t="s">
        <v>72</v>
      </c>
      <c r="E969" s="72" t="s">
        <v>206</v>
      </c>
      <c r="F969" s="72">
        <v>7</v>
      </c>
      <c r="G969" s="72" t="s">
        <v>41</v>
      </c>
      <c r="H969" s="72" t="s">
        <v>27</v>
      </c>
      <c r="I969" s="77">
        <f>(C969-VLOOKUP(G969,Riders!$A$2:$C$213,2,FALSE))/365</f>
        <v>26.728767123287671</v>
      </c>
      <c r="J969" s="72">
        <v>10</v>
      </c>
      <c r="K969" s="72">
        <v>2</v>
      </c>
      <c r="L969" s="89">
        <v>11.72</v>
      </c>
      <c r="M969" s="105">
        <f t="shared" si="26"/>
        <v>61.433447098976103</v>
      </c>
      <c r="S969" s="89"/>
    </row>
    <row r="970" spans="1:19" x14ac:dyDescent="0.35">
      <c r="A970" s="92" t="s">
        <v>71</v>
      </c>
      <c r="B970" s="92">
        <v>2022</v>
      </c>
      <c r="C970" s="82">
        <v>44750</v>
      </c>
      <c r="D970" s="92" t="s">
        <v>72</v>
      </c>
      <c r="E970" s="72" t="s">
        <v>206</v>
      </c>
      <c r="F970" s="72">
        <v>8</v>
      </c>
      <c r="G970" s="72" t="s">
        <v>78</v>
      </c>
      <c r="H970" s="72" t="s">
        <v>19</v>
      </c>
      <c r="I970" s="77">
        <f>(C970-VLOOKUP(G970,Riders!$A$2:$C$213,2,FALSE))/365</f>
        <v>31.161643835616438</v>
      </c>
      <c r="J970" s="72">
        <v>8</v>
      </c>
      <c r="K970" s="72">
        <v>1</v>
      </c>
      <c r="L970">
        <v>11.08</v>
      </c>
      <c r="M970" s="105">
        <f t="shared" si="26"/>
        <v>64.981949458483754</v>
      </c>
      <c r="S970" s="89"/>
    </row>
    <row r="971" spans="1:19" x14ac:dyDescent="0.35">
      <c r="A971" s="92" t="s">
        <v>71</v>
      </c>
      <c r="B971" s="92">
        <v>2022</v>
      </c>
      <c r="C971" s="82">
        <v>44750</v>
      </c>
      <c r="D971" s="92" t="s">
        <v>72</v>
      </c>
      <c r="E971" s="92" t="s">
        <v>206</v>
      </c>
      <c r="F971" s="72">
        <v>8</v>
      </c>
      <c r="G971" s="72" t="s">
        <v>32</v>
      </c>
      <c r="H971" s="72" t="s">
        <v>79</v>
      </c>
      <c r="I971" s="77" t="e">
        <f>(C971-VLOOKUP(G971,Riders!$A$2:$C$213,2,FALSE))/365</f>
        <v>#N/A</v>
      </c>
      <c r="J971" s="72">
        <v>9</v>
      </c>
      <c r="K971" s="72">
        <v>2</v>
      </c>
      <c r="L971">
        <v>11.159000000000001</v>
      </c>
      <c r="M971" s="105">
        <f t="shared" si="26"/>
        <v>64.521910565462846</v>
      </c>
      <c r="S971" s="89"/>
    </row>
    <row r="972" spans="1:19" x14ac:dyDescent="0.35">
      <c r="A972" s="43" t="s">
        <v>71</v>
      </c>
      <c r="B972" s="43">
        <v>2022</v>
      </c>
      <c r="C972" s="73">
        <v>44750</v>
      </c>
      <c r="D972" s="43" t="s">
        <v>72</v>
      </c>
      <c r="E972" s="71" t="s">
        <v>207</v>
      </c>
      <c r="F972" s="71">
        <v>1</v>
      </c>
      <c r="G972" t="s">
        <v>16</v>
      </c>
      <c r="H972" t="s">
        <v>17</v>
      </c>
      <c r="I972" s="74">
        <f>(C972-VLOOKUP(G972,Riders!$A$2:$C$213,2,FALSE))/365</f>
        <v>23.213698630136985</v>
      </c>
      <c r="J972" s="71">
        <v>1</v>
      </c>
      <c r="K972" s="71">
        <v>1</v>
      </c>
      <c r="L972" s="89">
        <v>11.148</v>
      </c>
      <c r="M972" s="105">
        <f t="shared" si="26"/>
        <v>64.585575888051665</v>
      </c>
      <c r="N972" s="89">
        <v>1</v>
      </c>
      <c r="O972">
        <v>11.005000000000001</v>
      </c>
      <c r="P972" s="89">
        <f t="shared" ref="P972:P987" si="27">3.6*200/O972</f>
        <v>65.42480690595184</v>
      </c>
      <c r="S972" s="89"/>
    </row>
    <row r="973" spans="1:19" x14ac:dyDescent="0.35">
      <c r="A973" s="43" t="s">
        <v>71</v>
      </c>
      <c r="B973" s="43">
        <v>2022</v>
      </c>
      <c r="C973" s="73">
        <v>44750</v>
      </c>
      <c r="D973" s="43" t="s">
        <v>72</v>
      </c>
      <c r="E973" s="71" t="s">
        <v>207</v>
      </c>
      <c r="F973" s="71">
        <v>1</v>
      </c>
      <c r="G973" t="s">
        <v>78</v>
      </c>
      <c r="H973" t="s">
        <v>19</v>
      </c>
      <c r="I973" s="74">
        <f>(C973-VLOOKUP(G973,Riders!$A$2:$C$213,2,FALSE))/365</f>
        <v>31.161643835616438</v>
      </c>
      <c r="J973" s="71">
        <v>8</v>
      </c>
      <c r="K973" s="71">
        <v>2</v>
      </c>
      <c r="L973" s="89">
        <v>11.407999999999999</v>
      </c>
      <c r="M973" s="105">
        <f t="shared" si="26"/>
        <v>63.113604488078543</v>
      </c>
      <c r="N973" s="89">
        <v>2</v>
      </c>
      <c r="O973">
        <v>11.122000000000002</v>
      </c>
      <c r="P973" s="89">
        <f t="shared" si="27"/>
        <v>64.736558172990456</v>
      </c>
      <c r="S973" s="89"/>
    </row>
    <row r="974" spans="1:19" x14ac:dyDescent="0.35">
      <c r="A974" s="43" t="s">
        <v>71</v>
      </c>
      <c r="B974" s="43">
        <v>2022</v>
      </c>
      <c r="C974" s="73">
        <v>44750</v>
      </c>
      <c r="D974" s="43" t="s">
        <v>72</v>
      </c>
      <c r="E974" s="71" t="s">
        <v>207</v>
      </c>
      <c r="F974" s="71">
        <v>2</v>
      </c>
      <c r="G974" t="s">
        <v>20</v>
      </c>
      <c r="H974" t="s">
        <v>21</v>
      </c>
      <c r="I974" s="74">
        <f>(C974-VLOOKUP(G974,Riders!$A$2:$C$213,2,FALSE))/365</f>
        <v>26.923287671232877</v>
      </c>
      <c r="J974" s="71">
        <v>2</v>
      </c>
      <c r="K974" s="71">
        <v>1</v>
      </c>
      <c r="L974" s="89">
        <v>10.992000000000001</v>
      </c>
      <c r="M974" s="105">
        <f t="shared" si="26"/>
        <v>65.502183406113531</v>
      </c>
      <c r="N974" s="89">
        <v>1</v>
      </c>
      <c r="O974">
        <v>10.928000000000001</v>
      </c>
      <c r="P974" s="89">
        <f t="shared" si="27"/>
        <v>65.885797950219612</v>
      </c>
      <c r="S974" s="89"/>
    </row>
    <row r="975" spans="1:19" x14ac:dyDescent="0.35">
      <c r="A975" s="43" t="s">
        <v>71</v>
      </c>
      <c r="B975" s="43">
        <v>2022</v>
      </c>
      <c r="C975" s="73">
        <v>44750</v>
      </c>
      <c r="D975" s="43" t="s">
        <v>72</v>
      </c>
      <c r="E975" s="71" t="s">
        <v>207</v>
      </c>
      <c r="F975" s="71">
        <v>2</v>
      </c>
      <c r="G975" t="s">
        <v>76</v>
      </c>
      <c r="H975" t="s">
        <v>77</v>
      </c>
      <c r="I975" s="74">
        <f>(C975-VLOOKUP(G975,Riders!$A$2:$C$213,2,FALSE))/365</f>
        <v>122.60273972602739</v>
      </c>
      <c r="J975" s="71">
        <v>7</v>
      </c>
      <c r="K975" s="71">
        <v>2</v>
      </c>
      <c r="L975" s="89">
        <v>11.07</v>
      </c>
      <c r="M975" s="105">
        <f t="shared" si="26"/>
        <v>65.040650406504056</v>
      </c>
      <c r="N975" s="89">
        <v>2</v>
      </c>
      <c r="O975">
        <v>11.221</v>
      </c>
      <c r="P975" s="89">
        <f t="shared" si="27"/>
        <v>64.16540415292755</v>
      </c>
      <c r="S975" s="89"/>
    </row>
    <row r="976" spans="1:19" x14ac:dyDescent="0.35">
      <c r="A976" s="43" t="s">
        <v>71</v>
      </c>
      <c r="B976" s="43">
        <v>2022</v>
      </c>
      <c r="C976" s="73">
        <v>44750</v>
      </c>
      <c r="D976" s="43" t="s">
        <v>72</v>
      </c>
      <c r="E976" s="71" t="s">
        <v>207</v>
      </c>
      <c r="F976" s="71">
        <v>3</v>
      </c>
      <c r="G976" t="s">
        <v>73</v>
      </c>
      <c r="H976" t="s">
        <v>74</v>
      </c>
      <c r="I976" s="74">
        <f>(C976-VLOOKUP(G976,Riders!$A$2:$C$213,2,FALSE))/365</f>
        <v>122.60273972602739</v>
      </c>
      <c r="J976" s="71">
        <v>4</v>
      </c>
      <c r="K976" s="71">
        <v>1</v>
      </c>
      <c r="L976" s="89">
        <v>11.198</v>
      </c>
      <c r="M976" s="105">
        <f t="shared" si="26"/>
        <v>64.297195927844257</v>
      </c>
      <c r="N976" s="89">
        <v>1</v>
      </c>
      <c r="O976">
        <v>11.343999999999999</v>
      </c>
      <c r="P976" s="89">
        <f t="shared" si="27"/>
        <v>63.469675599435831</v>
      </c>
      <c r="S976" s="89"/>
    </row>
    <row r="977" spans="1:19" x14ac:dyDescent="0.35">
      <c r="A977" s="43" t="s">
        <v>71</v>
      </c>
      <c r="B977" s="43">
        <v>2022</v>
      </c>
      <c r="C977" s="73">
        <v>44750</v>
      </c>
      <c r="D977" s="43" t="s">
        <v>72</v>
      </c>
      <c r="E977" s="71" t="s">
        <v>207</v>
      </c>
      <c r="F977" s="71">
        <v>3</v>
      </c>
      <c r="G977" t="s">
        <v>75</v>
      </c>
      <c r="H977" t="s">
        <v>19</v>
      </c>
      <c r="I977" s="74">
        <f>(C977-VLOOKUP(G977,Riders!$A$2:$C$213,2,FALSE))/365</f>
        <v>24.126027397260273</v>
      </c>
      <c r="J977" s="71">
        <v>6</v>
      </c>
      <c r="K977" s="71">
        <v>2</v>
      </c>
      <c r="L977" s="89">
        <v>11.295</v>
      </c>
      <c r="M977" s="105">
        <f t="shared" si="26"/>
        <v>63.745019920318725</v>
      </c>
      <c r="N977" s="89">
        <v>2</v>
      </c>
      <c r="O977">
        <v>11.472999999999999</v>
      </c>
      <c r="P977" s="89">
        <f t="shared" si="27"/>
        <v>62.756035910398332</v>
      </c>
      <c r="S977" s="89"/>
    </row>
    <row r="978" spans="1:19" x14ac:dyDescent="0.35">
      <c r="A978" s="43" t="s">
        <v>71</v>
      </c>
      <c r="B978" s="43">
        <v>2022</v>
      </c>
      <c r="C978" s="73">
        <v>44750</v>
      </c>
      <c r="D978" s="43" t="s">
        <v>72</v>
      </c>
      <c r="E978" s="71" t="s">
        <v>207</v>
      </c>
      <c r="F978" s="71">
        <v>4</v>
      </c>
      <c r="G978" t="s">
        <v>28</v>
      </c>
      <c r="H978" t="s">
        <v>29</v>
      </c>
      <c r="I978" s="74">
        <f>(C978-VLOOKUP(G978,Riders!$A$2:$C$213,2,FALSE))/365</f>
        <v>22.534246575342465</v>
      </c>
      <c r="J978" s="71">
        <v>3</v>
      </c>
      <c r="K978" s="71">
        <v>1</v>
      </c>
      <c r="L978" s="89">
        <v>11.023</v>
      </c>
      <c r="M978" s="105">
        <f t="shared" si="26"/>
        <v>65.317971514106873</v>
      </c>
      <c r="N978" s="89">
        <v>1</v>
      </c>
      <c r="O978">
        <v>11.12</v>
      </c>
      <c r="P978" s="89">
        <f t="shared" si="27"/>
        <v>64.748201438848923</v>
      </c>
      <c r="S978" s="89"/>
    </row>
    <row r="979" spans="1:19" x14ac:dyDescent="0.35">
      <c r="A979" s="43" t="s">
        <v>71</v>
      </c>
      <c r="B979" s="43">
        <v>2022</v>
      </c>
      <c r="C979" s="73">
        <v>44750</v>
      </c>
      <c r="D979" s="43" t="s">
        <v>72</v>
      </c>
      <c r="E979" s="71" t="s">
        <v>207</v>
      </c>
      <c r="F979" s="71">
        <v>4</v>
      </c>
      <c r="G979" t="s">
        <v>37</v>
      </c>
      <c r="H979" t="s">
        <v>38</v>
      </c>
      <c r="I979" s="74" t="e">
        <f>(C979-VLOOKUP(G979,Riders!$A$2:$C$213,2,FALSE))/365</f>
        <v>#N/A</v>
      </c>
      <c r="J979" s="71">
        <v>5</v>
      </c>
      <c r="K979" s="71">
        <v>2</v>
      </c>
      <c r="L979" s="89">
        <v>11.074999999999999</v>
      </c>
      <c r="M979" s="105">
        <f t="shared" si="26"/>
        <v>65.011286681715575</v>
      </c>
      <c r="N979" s="89">
        <v>2</v>
      </c>
      <c r="O979">
        <v>11.295</v>
      </c>
      <c r="P979" s="89">
        <f t="shared" si="27"/>
        <v>63.745019920318725</v>
      </c>
      <c r="S979" s="89"/>
    </row>
    <row r="980" spans="1:19" x14ac:dyDescent="0.35">
      <c r="A980" s="43" t="s">
        <v>71</v>
      </c>
      <c r="B980" s="43">
        <v>2022</v>
      </c>
      <c r="C980" s="73">
        <v>44750</v>
      </c>
      <c r="D980" s="43" t="s">
        <v>72</v>
      </c>
      <c r="E980" s="71" t="s">
        <v>208</v>
      </c>
      <c r="F980" s="71">
        <v>1</v>
      </c>
      <c r="G980" t="s">
        <v>16</v>
      </c>
      <c r="H980" t="s">
        <v>17</v>
      </c>
      <c r="I980" s="74">
        <f>(C980-VLOOKUP(G980,Riders!$A$2:$C$213,2,FALSE))/365</f>
        <v>23.213698630136985</v>
      </c>
      <c r="J980" s="71">
        <v>1</v>
      </c>
      <c r="K980" s="71">
        <v>1</v>
      </c>
      <c r="L980" s="89">
        <v>11.157999999999999</v>
      </c>
      <c r="M980" s="105">
        <f t="shared" si="26"/>
        <v>64.527693134970434</v>
      </c>
      <c r="N980" s="106">
        <v>1</v>
      </c>
      <c r="O980">
        <v>11.012</v>
      </c>
      <c r="P980" s="89">
        <f t="shared" si="27"/>
        <v>65.383218307301121</v>
      </c>
      <c r="S980" s="89"/>
    </row>
    <row r="981" spans="1:19" x14ac:dyDescent="0.35">
      <c r="A981" s="43" t="s">
        <v>71</v>
      </c>
      <c r="B981" s="43">
        <v>2022</v>
      </c>
      <c r="C981" s="73">
        <v>44750</v>
      </c>
      <c r="D981" s="43" t="s">
        <v>72</v>
      </c>
      <c r="E981" s="71" t="s">
        <v>208</v>
      </c>
      <c r="F981" s="71">
        <v>1</v>
      </c>
      <c r="G981" t="s">
        <v>28</v>
      </c>
      <c r="H981" t="s">
        <v>29</v>
      </c>
      <c r="I981" s="74">
        <f>(C981-VLOOKUP(G981,Riders!$A$2:$C$213,2,FALSE))/365</f>
        <v>22.534246575342465</v>
      </c>
      <c r="J981" s="71">
        <v>3</v>
      </c>
      <c r="K981" s="71">
        <v>2</v>
      </c>
      <c r="L981" t="s">
        <v>212</v>
      </c>
      <c r="M981" s="168"/>
      <c r="N981" s="106">
        <v>2</v>
      </c>
      <c r="O981">
        <v>11.902000000000001</v>
      </c>
      <c r="P981" s="89">
        <f t="shared" si="27"/>
        <v>60.494034616030916</v>
      </c>
      <c r="S981" s="89"/>
    </row>
    <row r="982" spans="1:19" x14ac:dyDescent="0.35">
      <c r="A982" s="43" t="s">
        <v>71</v>
      </c>
      <c r="B982" s="43">
        <v>2022</v>
      </c>
      <c r="C982" s="73">
        <v>44750</v>
      </c>
      <c r="D982" s="43" t="s">
        <v>72</v>
      </c>
      <c r="E982" s="71" t="s">
        <v>208</v>
      </c>
      <c r="F982" s="71">
        <v>2</v>
      </c>
      <c r="G982" t="s">
        <v>20</v>
      </c>
      <c r="H982" t="s">
        <v>21</v>
      </c>
      <c r="I982" s="74">
        <f>(C982-VLOOKUP(G982,Riders!$A$2:$C$213,2,FALSE))/365</f>
        <v>26.923287671232877</v>
      </c>
      <c r="J982" s="71">
        <v>2</v>
      </c>
      <c r="K982" s="71">
        <v>1</v>
      </c>
      <c r="L982">
        <v>11.112</v>
      </c>
      <c r="M982" s="105">
        <f t="shared" ref="M982:M1013" si="28">3.6*200/L982</f>
        <v>64.794816414686821</v>
      </c>
      <c r="N982" s="106">
        <v>1</v>
      </c>
      <c r="O982">
        <v>11.057</v>
      </c>
      <c r="P982" s="89">
        <f t="shared" si="27"/>
        <v>65.117120376232251</v>
      </c>
      <c r="S982" s="89"/>
    </row>
    <row r="983" spans="1:19" x14ac:dyDescent="0.35">
      <c r="A983" s="43" t="s">
        <v>71</v>
      </c>
      <c r="B983" s="43">
        <v>2022</v>
      </c>
      <c r="C983" s="73">
        <v>44750</v>
      </c>
      <c r="D983" s="43" t="s">
        <v>72</v>
      </c>
      <c r="E983" s="71" t="s">
        <v>208</v>
      </c>
      <c r="F983" s="71">
        <v>2</v>
      </c>
      <c r="G983" t="s">
        <v>73</v>
      </c>
      <c r="H983" t="s">
        <v>74</v>
      </c>
      <c r="I983" s="74">
        <f>(C983-VLOOKUP(G983,Riders!$A$2:$C$213,2,FALSE))/365</f>
        <v>122.60273972602739</v>
      </c>
      <c r="J983" s="71">
        <v>4</v>
      </c>
      <c r="K983" s="71">
        <v>2</v>
      </c>
      <c r="L983">
        <v>11.149000000000001</v>
      </c>
      <c r="M983" s="105">
        <f t="shared" si="28"/>
        <v>64.579782940173999</v>
      </c>
      <c r="N983" s="106">
        <v>2</v>
      </c>
      <c r="O983">
        <v>11.115</v>
      </c>
      <c r="P983" s="89">
        <f t="shared" si="27"/>
        <v>64.777327935222672</v>
      </c>
      <c r="S983" s="89"/>
    </row>
    <row r="984" spans="1:19" x14ac:dyDescent="0.35">
      <c r="A984" s="43" t="s">
        <v>71</v>
      </c>
      <c r="B984" s="43">
        <v>2022</v>
      </c>
      <c r="C984" s="73">
        <v>44750</v>
      </c>
      <c r="D984" s="43" t="s">
        <v>72</v>
      </c>
      <c r="E984" s="71" t="s">
        <v>209</v>
      </c>
      <c r="F984" t="s">
        <v>210</v>
      </c>
      <c r="G984" t="s">
        <v>16</v>
      </c>
      <c r="H984" t="s">
        <v>17</v>
      </c>
      <c r="I984" s="74">
        <f>(C984-VLOOKUP(G984,Riders!$A$2:$C$213,2,FALSE))/365</f>
        <v>23.213698630136985</v>
      </c>
      <c r="J984" s="71">
        <v>1</v>
      </c>
      <c r="K984">
        <v>2</v>
      </c>
      <c r="L984">
        <v>11.129000000000001</v>
      </c>
      <c r="M984" s="105">
        <f t="shared" si="28"/>
        <v>64.695839698086075</v>
      </c>
      <c r="N984" s="79">
        <v>1</v>
      </c>
      <c r="O984">
        <v>11.228999999999999</v>
      </c>
      <c r="P984" s="89">
        <f t="shared" si="27"/>
        <v>64.119690088164575</v>
      </c>
      <c r="Q984" s="79">
        <v>1</v>
      </c>
      <c r="R984">
        <v>11.428000000000001</v>
      </c>
      <c r="S984" s="89">
        <f>3.6*200/R984</f>
        <v>63.003150157507868</v>
      </c>
    </row>
    <row r="985" spans="1:19" x14ac:dyDescent="0.35">
      <c r="A985" s="43" t="s">
        <v>71</v>
      </c>
      <c r="B985" s="43">
        <v>2022</v>
      </c>
      <c r="C985" s="73">
        <v>44750</v>
      </c>
      <c r="D985" s="43" t="s">
        <v>72</v>
      </c>
      <c r="E985" s="71" t="s">
        <v>209</v>
      </c>
      <c r="F985" t="s">
        <v>210</v>
      </c>
      <c r="G985" t="s">
        <v>20</v>
      </c>
      <c r="H985" t="s">
        <v>21</v>
      </c>
      <c r="I985" s="74">
        <f>(C985-VLOOKUP(G985,Riders!$A$2:$C$213,2,FALSE))/365</f>
        <v>26.923287671232877</v>
      </c>
      <c r="J985" s="71">
        <v>2</v>
      </c>
      <c r="K985">
        <v>1</v>
      </c>
      <c r="L985">
        <v>11.021000000000001</v>
      </c>
      <c r="M985" s="105">
        <f t="shared" si="28"/>
        <v>65.329824879774975</v>
      </c>
      <c r="N985" s="79">
        <v>2</v>
      </c>
      <c r="O985">
        <v>11.229999999999999</v>
      </c>
      <c r="P985" s="89">
        <f t="shared" si="27"/>
        <v>64.113980409617099</v>
      </c>
      <c r="Q985" s="79">
        <v>2</v>
      </c>
      <c r="R985">
        <v>11.619000000000002</v>
      </c>
      <c r="S985" s="89">
        <f>3.6*200/R985</f>
        <v>61.967467079783106</v>
      </c>
    </row>
    <row r="986" spans="1:19" x14ac:dyDescent="0.35">
      <c r="A986" s="43" t="s">
        <v>71</v>
      </c>
      <c r="B986" s="43">
        <v>2022</v>
      </c>
      <c r="C986" s="73">
        <v>44750</v>
      </c>
      <c r="D986" s="43" t="s">
        <v>72</v>
      </c>
      <c r="E986" s="71" t="s">
        <v>209</v>
      </c>
      <c r="F986" t="s">
        <v>211</v>
      </c>
      <c r="G986" t="s">
        <v>28</v>
      </c>
      <c r="H986" t="s">
        <v>29</v>
      </c>
      <c r="I986" s="74">
        <f>(C986-VLOOKUP(G986,Riders!$A$2:$C$213,2,FALSE))/365</f>
        <v>22.534246575342465</v>
      </c>
      <c r="J986" s="71">
        <v>3</v>
      </c>
      <c r="K986">
        <v>1</v>
      </c>
      <c r="L986">
        <v>11.101000000000001</v>
      </c>
      <c r="M986" s="105">
        <f t="shared" si="28"/>
        <v>64.859021709755879</v>
      </c>
      <c r="N986" s="79">
        <v>1</v>
      </c>
      <c r="O986">
        <v>11.180999999999999</v>
      </c>
      <c r="P986" s="89">
        <f t="shared" si="27"/>
        <v>64.394955728467949</v>
      </c>
      <c r="S986" s="89"/>
    </row>
    <row r="987" spans="1:19" x14ac:dyDescent="0.35">
      <c r="A987" s="43" t="s">
        <v>71</v>
      </c>
      <c r="B987" s="43">
        <v>2022</v>
      </c>
      <c r="C987" s="73">
        <v>44750</v>
      </c>
      <c r="D987" s="43" t="s">
        <v>72</v>
      </c>
      <c r="E987" s="71" t="s">
        <v>209</v>
      </c>
      <c r="F987" t="s">
        <v>211</v>
      </c>
      <c r="G987" t="s">
        <v>73</v>
      </c>
      <c r="H987" t="s">
        <v>74</v>
      </c>
      <c r="I987" s="74">
        <f>(C987-VLOOKUP(G987,Riders!$A$2:$C$2000,2,FALSE))/365</f>
        <v>122.60273972602739</v>
      </c>
      <c r="J987" s="71">
        <v>4</v>
      </c>
      <c r="K987">
        <v>2</v>
      </c>
      <c r="L987">
        <v>11.271000000000001</v>
      </c>
      <c r="M987" s="105">
        <f t="shared" si="28"/>
        <v>63.880755922278411</v>
      </c>
      <c r="N987" s="79">
        <v>2</v>
      </c>
      <c r="O987">
        <v>11.723999999999998</v>
      </c>
      <c r="P987" s="89">
        <f t="shared" si="27"/>
        <v>61.412487205731843</v>
      </c>
      <c r="S987" s="89"/>
    </row>
    <row r="988" spans="1:19" x14ac:dyDescent="0.35">
      <c r="A988" s="11" t="s">
        <v>12</v>
      </c>
      <c r="B988" s="11">
        <v>2022</v>
      </c>
      <c r="C988" s="24">
        <v>44847</v>
      </c>
      <c r="D988" s="11" t="s">
        <v>13</v>
      </c>
      <c r="E988" s="43" t="s">
        <v>205</v>
      </c>
      <c r="F988" s="71">
        <v>1</v>
      </c>
      <c r="G988" s="71" t="s">
        <v>22</v>
      </c>
      <c r="H988" s="71" t="s">
        <v>15</v>
      </c>
      <c r="I988" s="74">
        <f>(C988-VLOOKUP(G988,Riders!$A$2:$C$213,2,FALSE))/365</f>
        <v>122.86849315068493</v>
      </c>
      <c r="J988" s="71">
        <v>6</v>
      </c>
      <c r="K988" s="71">
        <v>1</v>
      </c>
      <c r="L988" s="71">
        <v>11.042999999999999</v>
      </c>
      <c r="M988" s="44">
        <f t="shared" si="28"/>
        <v>65.199674001630001</v>
      </c>
    </row>
    <row r="989" spans="1:19" x14ac:dyDescent="0.35">
      <c r="A989" s="11" t="s">
        <v>12</v>
      </c>
      <c r="B989" s="11">
        <v>2022</v>
      </c>
      <c r="C989" s="24">
        <v>44847</v>
      </c>
      <c r="D989" s="11" t="s">
        <v>13</v>
      </c>
      <c r="E989" s="43" t="s">
        <v>205</v>
      </c>
      <c r="F989" s="71">
        <v>1</v>
      </c>
      <c r="G989" s="71" t="s">
        <v>58</v>
      </c>
      <c r="H989" s="71" t="s">
        <v>59</v>
      </c>
      <c r="I989" s="74">
        <f>(C989-VLOOKUP(G989,Riders!$A$2:$C$213,2,FALSE))/365</f>
        <v>24.745205479452054</v>
      </c>
      <c r="J989" s="71">
        <v>28</v>
      </c>
      <c r="K989" s="71">
        <v>2</v>
      </c>
      <c r="L989" s="71">
        <v>11.408999999999999</v>
      </c>
      <c r="M989" s="44">
        <f t="shared" si="28"/>
        <v>63.108072574283469</v>
      </c>
    </row>
    <row r="990" spans="1:19" x14ac:dyDescent="0.35">
      <c r="A990" s="11" t="s">
        <v>12</v>
      </c>
      <c r="B990" s="11">
        <v>2022</v>
      </c>
      <c r="C990" s="24">
        <v>44847</v>
      </c>
      <c r="D990" s="11" t="s">
        <v>13</v>
      </c>
      <c r="E990" s="43" t="s">
        <v>205</v>
      </c>
      <c r="F990" s="71">
        <v>2</v>
      </c>
      <c r="G990" s="71" t="s">
        <v>23</v>
      </c>
      <c r="H990" s="71" t="s">
        <v>15</v>
      </c>
      <c r="I990" s="74">
        <f>(C990-VLOOKUP(G990,Riders!$A$2:$C$213,2,FALSE))/365</f>
        <v>25.087671232876712</v>
      </c>
      <c r="J990" s="71">
        <v>3</v>
      </c>
      <c r="K990" s="71">
        <v>1</v>
      </c>
      <c r="L990" s="71">
        <v>11.157999999999999</v>
      </c>
      <c r="M990" s="44">
        <f t="shared" si="28"/>
        <v>64.527693134970434</v>
      </c>
    </row>
    <row r="991" spans="1:19" x14ac:dyDescent="0.35">
      <c r="A991" s="11" t="s">
        <v>12</v>
      </c>
      <c r="B991" s="11">
        <v>2022</v>
      </c>
      <c r="C991" s="24">
        <v>44847</v>
      </c>
      <c r="D991" s="11" t="s">
        <v>13</v>
      </c>
      <c r="E991" s="43" t="s">
        <v>205</v>
      </c>
      <c r="F991" s="71">
        <v>2</v>
      </c>
      <c r="G991" s="71" t="s">
        <v>57</v>
      </c>
      <c r="H991" s="71" t="s">
        <v>47</v>
      </c>
      <c r="I991" s="74" t="e">
        <f>(C991-VLOOKUP(G991,Riders!$A$2:$C$213,2,FALSE))/365</f>
        <v>#N/A</v>
      </c>
      <c r="J991" s="71">
        <v>27</v>
      </c>
      <c r="K991" s="71">
        <v>2</v>
      </c>
      <c r="L991" s="71">
        <v>11.302999999999999</v>
      </c>
      <c r="M991" s="44">
        <f t="shared" si="28"/>
        <v>63.699902680704241</v>
      </c>
    </row>
    <row r="992" spans="1:19" x14ac:dyDescent="0.35">
      <c r="A992" s="11" t="s">
        <v>12</v>
      </c>
      <c r="B992" s="11">
        <v>2022</v>
      </c>
      <c r="C992" s="24">
        <v>44847</v>
      </c>
      <c r="D992" s="11" t="s">
        <v>13</v>
      </c>
      <c r="E992" s="43" t="s">
        <v>205</v>
      </c>
      <c r="F992" s="71">
        <v>3</v>
      </c>
      <c r="G992" s="71" t="s">
        <v>24</v>
      </c>
      <c r="H992" s="71" t="s">
        <v>25</v>
      </c>
      <c r="I992" s="74">
        <f>(C992-VLOOKUP(G992,Riders!$A$2:$C$213,2,FALSE))/365</f>
        <v>24.123287671232877</v>
      </c>
      <c r="J992" s="71">
        <v>7</v>
      </c>
      <c r="K992" s="71">
        <v>1</v>
      </c>
      <c r="L992" s="71">
        <v>11.243</v>
      </c>
      <c r="M992" s="44">
        <f t="shared" si="28"/>
        <v>64.039847015921012</v>
      </c>
    </row>
    <row r="993" spans="1:13" x14ac:dyDescent="0.35">
      <c r="A993" s="11" t="s">
        <v>12</v>
      </c>
      <c r="B993" s="11">
        <v>2022</v>
      </c>
      <c r="C993" s="24">
        <v>44847</v>
      </c>
      <c r="D993" s="11" t="s">
        <v>13</v>
      </c>
      <c r="E993" s="43" t="s">
        <v>205</v>
      </c>
      <c r="F993" s="71">
        <v>3</v>
      </c>
      <c r="G993" s="71" t="s">
        <v>55</v>
      </c>
      <c r="H993" s="71" t="s">
        <v>56</v>
      </c>
      <c r="I993" s="74" t="e">
        <f>(C993-VLOOKUP(G993,Riders!$A$2:$C$213,2,FALSE))/365</f>
        <v>#N/A</v>
      </c>
      <c r="J993" s="71">
        <v>26</v>
      </c>
      <c r="K993" s="71">
        <v>2</v>
      </c>
      <c r="L993" s="71">
        <v>11.369</v>
      </c>
      <c r="M993" s="44">
        <f t="shared" si="28"/>
        <v>63.330108188934823</v>
      </c>
    </row>
    <row r="994" spans="1:13" x14ac:dyDescent="0.35">
      <c r="A994" s="11" t="s">
        <v>12</v>
      </c>
      <c r="B994" s="11">
        <v>2022</v>
      </c>
      <c r="C994" s="24">
        <v>44847</v>
      </c>
      <c r="D994" s="11" t="s">
        <v>13</v>
      </c>
      <c r="E994" s="43" t="s">
        <v>205</v>
      </c>
      <c r="F994" s="71">
        <v>4</v>
      </c>
      <c r="G994" s="71" t="s">
        <v>26</v>
      </c>
      <c r="H994" s="71" t="s">
        <v>27</v>
      </c>
      <c r="I994" s="74">
        <f>(C994-VLOOKUP(G994,Riders!$A$2:$C$213,2,FALSE))/365</f>
        <v>24.394520547945206</v>
      </c>
      <c r="J994" s="71">
        <v>10</v>
      </c>
      <c r="K994" s="71">
        <v>1</v>
      </c>
      <c r="L994" s="71">
        <v>11.007</v>
      </c>
      <c r="M994" s="44">
        <f t="shared" si="28"/>
        <v>65.412919051512674</v>
      </c>
    </row>
    <row r="995" spans="1:13" x14ac:dyDescent="0.35">
      <c r="A995" s="11" t="s">
        <v>12</v>
      </c>
      <c r="B995" s="11">
        <v>2022</v>
      </c>
      <c r="C995" s="24">
        <v>44847</v>
      </c>
      <c r="D995" s="11" t="s">
        <v>13</v>
      </c>
      <c r="E995" s="43" t="s">
        <v>205</v>
      </c>
      <c r="F995" s="71">
        <v>4</v>
      </c>
      <c r="G995" s="71" t="s">
        <v>54</v>
      </c>
      <c r="H995" s="71" t="s">
        <v>44</v>
      </c>
      <c r="I995" s="74">
        <f>(C995-VLOOKUP(G995,Riders!$A$2:$C$213,2,FALSE))/365</f>
        <v>25.306849315068494</v>
      </c>
      <c r="J995" s="71">
        <v>25</v>
      </c>
      <c r="K995" s="71">
        <v>2</v>
      </c>
      <c r="L995" s="71">
        <v>11.198</v>
      </c>
      <c r="M995" s="44">
        <f t="shared" si="28"/>
        <v>64.297195927844257</v>
      </c>
    </row>
    <row r="996" spans="1:13" x14ac:dyDescent="0.35">
      <c r="A996" s="11" t="s">
        <v>12</v>
      </c>
      <c r="B996" s="11">
        <v>2022</v>
      </c>
      <c r="C996" s="24">
        <v>44847</v>
      </c>
      <c r="D996" s="11" t="s">
        <v>13</v>
      </c>
      <c r="E996" s="43" t="s">
        <v>205</v>
      </c>
      <c r="F996" s="71">
        <v>5</v>
      </c>
      <c r="G996" s="71" t="s">
        <v>28</v>
      </c>
      <c r="H996" s="71" t="s">
        <v>29</v>
      </c>
      <c r="I996" s="74">
        <f>(C996-VLOOKUP(G996,Riders!$A$2:$C$213,2,FALSE))/365</f>
        <v>22.8</v>
      </c>
      <c r="J996" s="71">
        <v>8</v>
      </c>
      <c r="K996" s="71">
        <v>1</v>
      </c>
      <c r="L996" s="71">
        <v>11.082000000000001</v>
      </c>
      <c r="M996" s="44">
        <f t="shared" si="28"/>
        <v>64.970221981591763</v>
      </c>
    </row>
    <row r="997" spans="1:13" x14ac:dyDescent="0.35">
      <c r="A997" s="11" t="s">
        <v>12</v>
      </c>
      <c r="B997" s="11">
        <v>2022</v>
      </c>
      <c r="C997" s="24">
        <v>44847</v>
      </c>
      <c r="D997" s="11" t="s">
        <v>13</v>
      </c>
      <c r="E997" s="43" t="s">
        <v>205</v>
      </c>
      <c r="F997" s="71">
        <v>5</v>
      </c>
      <c r="G997" s="71" t="s">
        <v>52</v>
      </c>
      <c r="H997" s="71" t="s">
        <v>53</v>
      </c>
      <c r="I997" s="74">
        <f>(C997-VLOOKUP(G997,Riders!$A$2:$C$213,2,FALSE))/365</f>
        <v>25.594520547945205</v>
      </c>
      <c r="J997" s="71">
        <v>24</v>
      </c>
      <c r="K997" s="71">
        <v>2</v>
      </c>
      <c r="L997" s="71">
        <v>11.383000000000001</v>
      </c>
      <c r="M997" s="44">
        <f t="shared" si="28"/>
        <v>63.252218220152855</v>
      </c>
    </row>
    <row r="998" spans="1:13" x14ac:dyDescent="0.35">
      <c r="A998" s="11" t="s">
        <v>12</v>
      </c>
      <c r="B998" s="11">
        <v>2022</v>
      </c>
      <c r="C998" s="24">
        <v>44847</v>
      </c>
      <c r="D998" s="11" t="s">
        <v>13</v>
      </c>
      <c r="E998" s="43" t="s">
        <v>205</v>
      </c>
      <c r="F998" s="71">
        <v>6</v>
      </c>
      <c r="G998" s="71" t="s">
        <v>30</v>
      </c>
      <c r="H998" s="71" t="s">
        <v>31</v>
      </c>
      <c r="I998" s="74" t="e">
        <f>(C998-VLOOKUP(G998,Riders!$A$2:$C$213,2,FALSE))/365</f>
        <v>#N/A</v>
      </c>
      <c r="J998" s="71">
        <v>11</v>
      </c>
      <c r="K998" s="71">
        <v>1</v>
      </c>
      <c r="L998" s="71">
        <v>11.073</v>
      </c>
      <c r="M998" s="44">
        <f t="shared" si="28"/>
        <v>65.023028989433755</v>
      </c>
    </row>
    <row r="999" spans="1:13" x14ac:dyDescent="0.35">
      <c r="A999" s="11" t="s">
        <v>12</v>
      </c>
      <c r="B999" s="11">
        <v>2022</v>
      </c>
      <c r="C999" s="24">
        <v>44847</v>
      </c>
      <c r="D999" s="11" t="s">
        <v>13</v>
      </c>
      <c r="E999" s="43" t="s">
        <v>205</v>
      </c>
      <c r="F999" s="71">
        <v>6</v>
      </c>
      <c r="G999" s="71" t="s">
        <v>50</v>
      </c>
      <c r="H999" s="71" t="s">
        <v>51</v>
      </c>
      <c r="I999" s="74">
        <f>(C999-VLOOKUP(G999,Riders!$A$2:$C$213,2,FALSE))/365</f>
        <v>26.021917808219179</v>
      </c>
      <c r="J999" s="71">
        <v>23</v>
      </c>
      <c r="K999" s="71">
        <v>2</v>
      </c>
      <c r="L999" s="71">
        <v>11.318</v>
      </c>
      <c r="M999" s="44">
        <f t="shared" si="28"/>
        <v>63.615479766743242</v>
      </c>
    </row>
    <row r="1000" spans="1:13" x14ac:dyDescent="0.35">
      <c r="A1000" s="11" t="s">
        <v>12</v>
      </c>
      <c r="B1000" s="11">
        <v>2022</v>
      </c>
      <c r="C1000" s="24">
        <v>44847</v>
      </c>
      <c r="D1000" s="11" t="s">
        <v>13</v>
      </c>
      <c r="E1000" s="43" t="s">
        <v>205</v>
      </c>
      <c r="F1000" s="71">
        <v>7</v>
      </c>
      <c r="G1000" s="71" t="s">
        <v>32</v>
      </c>
      <c r="H1000" s="71" t="s">
        <v>17</v>
      </c>
      <c r="I1000" s="74" t="e">
        <f>(C1000-VLOOKUP(G1000,Riders!$A$2:$C$213,2,FALSE))/365</f>
        <v>#N/A</v>
      </c>
      <c r="J1000" s="71">
        <v>12</v>
      </c>
      <c r="K1000" s="71">
        <v>1</v>
      </c>
      <c r="L1000" s="71">
        <v>11.156000000000001</v>
      </c>
      <c r="M1000" s="44">
        <f t="shared" si="28"/>
        <v>64.539261384008597</v>
      </c>
    </row>
    <row r="1001" spans="1:13" x14ac:dyDescent="0.35">
      <c r="A1001" s="11" t="s">
        <v>12</v>
      </c>
      <c r="B1001" s="11">
        <v>2022</v>
      </c>
      <c r="C1001" s="24">
        <v>44847</v>
      </c>
      <c r="D1001" s="11" t="s">
        <v>13</v>
      </c>
      <c r="E1001" s="43" t="s">
        <v>205</v>
      </c>
      <c r="F1001" s="71">
        <v>7</v>
      </c>
      <c r="G1001" s="71" t="s">
        <v>48</v>
      </c>
      <c r="H1001" s="71" t="s">
        <v>49</v>
      </c>
      <c r="I1001" s="74" t="e">
        <f>(C1001-VLOOKUP(G1001,Riders!$A$2:$C$213,2,FALSE))/365</f>
        <v>#N/A</v>
      </c>
      <c r="J1001" s="71">
        <v>22</v>
      </c>
      <c r="K1001" s="71">
        <v>2</v>
      </c>
      <c r="L1001" s="71">
        <v>11.983000000000001</v>
      </c>
      <c r="M1001" s="44">
        <f t="shared" si="28"/>
        <v>60.085120587498956</v>
      </c>
    </row>
    <row r="1002" spans="1:13" x14ac:dyDescent="0.35">
      <c r="A1002" s="11" t="s">
        <v>12</v>
      </c>
      <c r="B1002" s="11">
        <v>2022</v>
      </c>
      <c r="C1002" s="24">
        <v>44847</v>
      </c>
      <c r="D1002" s="11" t="s">
        <v>13</v>
      </c>
      <c r="E1002" s="43" t="s">
        <v>205</v>
      </c>
      <c r="F1002" s="71">
        <v>8</v>
      </c>
      <c r="G1002" s="71" t="s">
        <v>33</v>
      </c>
      <c r="H1002" s="71" t="s">
        <v>27</v>
      </c>
      <c r="I1002" s="74">
        <f>(C1002-VLOOKUP(G1002,Riders!$A$2:$C$213,2,FALSE))/365</f>
        <v>28.898630136986302</v>
      </c>
      <c r="J1002" s="71">
        <v>13</v>
      </c>
      <c r="K1002" s="71">
        <v>1</v>
      </c>
      <c r="L1002" s="71">
        <v>10.951000000000001</v>
      </c>
      <c r="M1002" s="44">
        <f t="shared" si="28"/>
        <v>65.747420326910785</v>
      </c>
    </row>
    <row r="1003" spans="1:13" x14ac:dyDescent="0.35">
      <c r="A1003" s="11" t="s">
        <v>12</v>
      </c>
      <c r="B1003" s="11">
        <v>2022</v>
      </c>
      <c r="C1003" s="24">
        <v>44847</v>
      </c>
      <c r="D1003" s="11" t="s">
        <v>13</v>
      </c>
      <c r="E1003" s="43" t="s">
        <v>205</v>
      </c>
      <c r="F1003" s="71">
        <v>8</v>
      </c>
      <c r="G1003" s="71" t="s">
        <v>46</v>
      </c>
      <c r="H1003" s="71" t="s">
        <v>47</v>
      </c>
      <c r="I1003" s="74" t="e">
        <f>(C1003-VLOOKUP(G1003,Riders!$A$2:$C$213,2,FALSE))/365</f>
        <v>#N/A</v>
      </c>
      <c r="J1003" s="71">
        <v>21</v>
      </c>
      <c r="K1003" s="71">
        <v>2</v>
      </c>
      <c r="L1003" s="71">
        <v>11.372</v>
      </c>
      <c r="M1003" s="44">
        <f t="shared" si="28"/>
        <v>63.313401336616252</v>
      </c>
    </row>
    <row r="1004" spans="1:13" x14ac:dyDescent="0.35">
      <c r="A1004" s="11" t="s">
        <v>12</v>
      </c>
      <c r="B1004" s="11">
        <v>2022</v>
      </c>
      <c r="C1004" s="24">
        <v>44847</v>
      </c>
      <c r="D1004" s="11" t="s">
        <v>13</v>
      </c>
      <c r="E1004" s="43" t="s">
        <v>205</v>
      </c>
      <c r="F1004" s="71">
        <v>9</v>
      </c>
      <c r="G1004" s="71" t="s">
        <v>34</v>
      </c>
      <c r="H1004" s="71" t="s">
        <v>19</v>
      </c>
      <c r="I1004" s="74">
        <f>(C1004-VLOOKUP(G1004,Riders!$A$2:$C$213,2,FALSE))/365</f>
        <v>122.86849315068493</v>
      </c>
      <c r="J1004" s="71">
        <v>4</v>
      </c>
      <c r="K1004" s="71">
        <v>1</v>
      </c>
      <c r="L1004" s="71">
        <v>11.286</v>
      </c>
      <c r="M1004" s="44">
        <f t="shared" si="28"/>
        <v>63.795853269537481</v>
      </c>
    </row>
    <row r="1005" spans="1:13" x14ac:dyDescent="0.35">
      <c r="A1005" s="11" t="s">
        <v>12</v>
      </c>
      <c r="B1005" s="11">
        <v>2022</v>
      </c>
      <c r="C1005" s="24">
        <v>44847</v>
      </c>
      <c r="D1005" s="11" t="s">
        <v>13</v>
      </c>
      <c r="E1005" s="43" t="s">
        <v>205</v>
      </c>
      <c r="F1005" s="71">
        <v>9</v>
      </c>
      <c r="G1005" s="71" t="s">
        <v>45</v>
      </c>
      <c r="H1005" s="71" t="s">
        <v>40</v>
      </c>
      <c r="I1005" s="74">
        <f>(C1005-VLOOKUP(G1005,Riders!$A$2:$C$213,2,FALSE))/365</f>
        <v>31.641095890410959</v>
      </c>
      <c r="J1005" s="71">
        <v>20</v>
      </c>
      <c r="K1005" s="71">
        <v>2</v>
      </c>
      <c r="L1005" s="71">
        <v>11.360999999999999</v>
      </c>
      <c r="M1005" s="44">
        <f t="shared" si="28"/>
        <v>63.374702931080016</v>
      </c>
    </row>
    <row r="1006" spans="1:13" x14ac:dyDescent="0.35">
      <c r="A1006" s="11" t="s">
        <v>12</v>
      </c>
      <c r="B1006" s="11">
        <v>2022</v>
      </c>
      <c r="C1006" s="24">
        <v>44847</v>
      </c>
      <c r="D1006" s="11" t="s">
        <v>13</v>
      </c>
      <c r="E1006" s="43" t="s">
        <v>205</v>
      </c>
      <c r="F1006" s="71">
        <v>10</v>
      </c>
      <c r="G1006" s="71" t="s">
        <v>35</v>
      </c>
      <c r="H1006" s="71" t="s">
        <v>36</v>
      </c>
      <c r="I1006" s="74">
        <f>(C1006-VLOOKUP(G1006,Riders!$A$2:$C$213,2,FALSE))/365</f>
        <v>122.86849315068493</v>
      </c>
      <c r="J1006" s="71">
        <v>14</v>
      </c>
      <c r="K1006" s="71">
        <v>1</v>
      </c>
      <c r="L1006" s="71">
        <v>11.272</v>
      </c>
      <c r="M1006" s="44">
        <f t="shared" si="28"/>
        <v>63.875088715400992</v>
      </c>
    </row>
    <row r="1007" spans="1:13" x14ac:dyDescent="0.35">
      <c r="A1007" s="11" t="s">
        <v>12</v>
      </c>
      <c r="B1007" s="11">
        <v>2022</v>
      </c>
      <c r="C1007" s="24">
        <v>44847</v>
      </c>
      <c r="D1007" s="11" t="s">
        <v>13</v>
      </c>
      <c r="E1007" s="43" t="s">
        <v>205</v>
      </c>
      <c r="F1007" s="71">
        <v>10</v>
      </c>
      <c r="G1007" s="71" t="s">
        <v>43</v>
      </c>
      <c r="H1007" s="71" t="s">
        <v>44</v>
      </c>
      <c r="I1007" s="74">
        <f>(C1007-VLOOKUP(G1007,Riders!$A$2:$C$213,2,FALSE))/365</f>
        <v>29.901369863013699</v>
      </c>
      <c r="J1007" s="71">
        <v>19</v>
      </c>
      <c r="K1007" s="71">
        <v>2</v>
      </c>
      <c r="L1007" s="71">
        <v>11.413</v>
      </c>
      <c r="M1007" s="44">
        <f t="shared" si="28"/>
        <v>63.085954613160432</v>
      </c>
    </row>
    <row r="1008" spans="1:13" x14ac:dyDescent="0.35">
      <c r="A1008" s="11" t="s">
        <v>12</v>
      </c>
      <c r="B1008" s="11">
        <v>2022</v>
      </c>
      <c r="C1008" s="24">
        <v>44847</v>
      </c>
      <c r="D1008" s="11" t="s">
        <v>13</v>
      </c>
      <c r="E1008" s="43" t="s">
        <v>205</v>
      </c>
      <c r="F1008" s="71">
        <v>11</v>
      </c>
      <c r="G1008" s="71" t="s">
        <v>42</v>
      </c>
      <c r="H1008" s="71" t="s">
        <v>40</v>
      </c>
      <c r="I1008" s="74">
        <f>(C1008-VLOOKUP(G1008,Riders!$A$2:$C$213,2,FALSE))/365</f>
        <v>23.865753424657534</v>
      </c>
      <c r="J1008" s="71">
        <v>16</v>
      </c>
      <c r="K1008" s="71">
        <v>1</v>
      </c>
      <c r="L1008" s="71">
        <v>11.27</v>
      </c>
      <c r="M1008" s="44">
        <f t="shared" si="28"/>
        <v>63.886424134871341</v>
      </c>
    </row>
    <row r="1009" spans="1:13" x14ac:dyDescent="0.35">
      <c r="A1009" s="11" t="s">
        <v>12</v>
      </c>
      <c r="B1009" s="11">
        <v>2022</v>
      </c>
      <c r="C1009" s="24">
        <v>44847</v>
      </c>
      <c r="D1009" s="11" t="s">
        <v>13</v>
      </c>
      <c r="E1009" s="43" t="s">
        <v>205</v>
      </c>
      <c r="F1009" s="71">
        <v>11</v>
      </c>
      <c r="G1009" s="71" t="s">
        <v>37</v>
      </c>
      <c r="H1009" s="71" t="s">
        <v>38</v>
      </c>
      <c r="I1009" s="74" t="e">
        <f>(C1009-VLOOKUP(G1009,Riders!$A$2:$C$213,2,FALSE))/365</f>
        <v>#N/A</v>
      </c>
      <c r="J1009" s="71">
        <v>17</v>
      </c>
      <c r="K1009" s="71">
        <v>2</v>
      </c>
      <c r="L1009" s="71">
        <v>11.407</v>
      </c>
      <c r="M1009" s="44">
        <f t="shared" si="28"/>
        <v>63.11913737178925</v>
      </c>
    </row>
    <row r="1010" spans="1:13" x14ac:dyDescent="0.35">
      <c r="A1010" s="11" t="s">
        <v>12</v>
      </c>
      <c r="B1010" s="11">
        <v>2022</v>
      </c>
      <c r="C1010" s="24">
        <v>44847</v>
      </c>
      <c r="D1010" s="11" t="s">
        <v>13</v>
      </c>
      <c r="E1010" s="43" t="s">
        <v>205</v>
      </c>
      <c r="F1010" s="71">
        <v>12</v>
      </c>
      <c r="G1010" s="71" t="s">
        <v>39</v>
      </c>
      <c r="H1010" s="71" t="s">
        <v>40</v>
      </c>
      <c r="I1010" s="74">
        <f>(C1010-VLOOKUP(G1010,Riders!$A$2:$C$213,2,FALSE))/365</f>
        <v>28.175342465753424</v>
      </c>
      <c r="J1010" s="71">
        <v>15</v>
      </c>
      <c r="K1010" s="71">
        <v>1</v>
      </c>
      <c r="L1010" s="71">
        <v>11.327999999999999</v>
      </c>
      <c r="M1010" s="44">
        <f t="shared" si="28"/>
        <v>63.559322033898312</v>
      </c>
    </row>
    <row r="1011" spans="1:13" x14ac:dyDescent="0.35">
      <c r="A1011" s="11" t="s">
        <v>12</v>
      </c>
      <c r="B1011" s="11">
        <v>2022</v>
      </c>
      <c r="C1011" s="24">
        <v>44847</v>
      </c>
      <c r="D1011" s="11" t="s">
        <v>13</v>
      </c>
      <c r="E1011" s="43" t="s">
        <v>205</v>
      </c>
      <c r="F1011" s="71">
        <v>12</v>
      </c>
      <c r="G1011" s="71" t="s">
        <v>41</v>
      </c>
      <c r="H1011" s="71" t="s">
        <v>27</v>
      </c>
      <c r="I1011" s="74">
        <f>(C1011-VLOOKUP(G1011,Riders!$A$2:$C$213,2,FALSE))/365</f>
        <v>26.994520547945207</v>
      </c>
      <c r="J1011" s="71">
        <v>18</v>
      </c>
      <c r="K1011" s="71">
        <v>2</v>
      </c>
      <c r="L1011" s="71">
        <v>11.363999999999999</v>
      </c>
      <c r="M1011" s="44">
        <f t="shared" si="28"/>
        <v>63.357972544878571</v>
      </c>
    </row>
    <row r="1012" spans="1:13" x14ac:dyDescent="0.35">
      <c r="A1012" s="26" t="s">
        <v>12</v>
      </c>
      <c r="B1012" s="26">
        <v>2022</v>
      </c>
      <c r="C1012" s="27">
        <v>44847</v>
      </c>
      <c r="D1012" s="26" t="s">
        <v>13</v>
      </c>
      <c r="E1012" s="92" t="s">
        <v>206</v>
      </c>
      <c r="F1012" s="72">
        <v>1</v>
      </c>
      <c r="G1012" s="72" t="s">
        <v>14</v>
      </c>
      <c r="H1012" s="72" t="s">
        <v>15</v>
      </c>
      <c r="I1012" s="77">
        <f>(C1012-VLOOKUP(G1012,Riders!$A$2:$C$213,2,FALSE))/365</f>
        <v>122.86849315068493</v>
      </c>
      <c r="J1012" s="72">
        <v>2</v>
      </c>
      <c r="K1012" s="72">
        <v>1</v>
      </c>
      <c r="L1012" s="71">
        <v>11.430999999999999</v>
      </c>
      <c r="M1012" s="107">
        <f t="shared" si="28"/>
        <v>62.986615344239354</v>
      </c>
    </row>
    <row r="1013" spans="1:13" x14ac:dyDescent="0.35">
      <c r="A1013" s="26" t="s">
        <v>12</v>
      </c>
      <c r="B1013" s="26">
        <v>2022</v>
      </c>
      <c r="C1013" s="27">
        <v>44847</v>
      </c>
      <c r="D1013" s="26" t="s">
        <v>13</v>
      </c>
      <c r="E1013" s="72" t="s">
        <v>206</v>
      </c>
      <c r="F1013" s="72">
        <v>1</v>
      </c>
      <c r="G1013" s="72" t="s">
        <v>39</v>
      </c>
      <c r="H1013" s="72" t="s">
        <v>40</v>
      </c>
      <c r="I1013" s="77">
        <f>(C1013-VLOOKUP(G1013,Riders!$A$2:$C$213,2,FALSE))/365</f>
        <v>28.175342465753424</v>
      </c>
      <c r="J1013" s="72">
        <v>15</v>
      </c>
      <c r="K1013" s="72">
        <v>2</v>
      </c>
      <c r="L1013" s="71">
        <v>11.975999999999999</v>
      </c>
      <c r="M1013" s="107">
        <f t="shared" si="28"/>
        <v>60.120240480961925</v>
      </c>
    </row>
    <row r="1014" spans="1:13" x14ac:dyDescent="0.35">
      <c r="A1014" s="26" t="s">
        <v>12</v>
      </c>
      <c r="B1014" s="26">
        <v>2022</v>
      </c>
      <c r="C1014" s="27">
        <v>44847</v>
      </c>
      <c r="D1014" s="26" t="s">
        <v>13</v>
      </c>
      <c r="E1014" s="72" t="s">
        <v>206</v>
      </c>
      <c r="F1014" s="72">
        <v>2</v>
      </c>
      <c r="G1014" s="72" t="s">
        <v>16</v>
      </c>
      <c r="H1014" s="72" t="s">
        <v>17</v>
      </c>
      <c r="I1014" s="77">
        <f>(C1014-VLOOKUP(G1014,Riders!$A$2:$C$213,2,FALSE))/365</f>
        <v>23.479452054794521</v>
      </c>
      <c r="J1014" s="72">
        <v>1</v>
      </c>
      <c r="K1014" s="72">
        <v>1</v>
      </c>
      <c r="L1014" s="71">
        <v>11.022</v>
      </c>
      <c r="M1014" s="107">
        <f t="shared" ref="M1014:M1043" si="29">3.6*200/L1014</f>
        <v>65.323897659227001</v>
      </c>
    </row>
    <row r="1015" spans="1:13" x14ac:dyDescent="0.35">
      <c r="A1015" s="26" t="s">
        <v>12</v>
      </c>
      <c r="B1015" s="26">
        <v>2022</v>
      </c>
      <c r="C1015" s="27">
        <v>44847</v>
      </c>
      <c r="D1015" s="26" t="s">
        <v>13</v>
      </c>
      <c r="E1015" s="92" t="s">
        <v>206</v>
      </c>
      <c r="F1015" s="72">
        <v>2</v>
      </c>
      <c r="G1015" s="72" t="s">
        <v>42</v>
      </c>
      <c r="H1015" s="72" t="s">
        <v>40</v>
      </c>
      <c r="I1015" s="77">
        <f>(C1015-VLOOKUP(G1015,Riders!$A$2:$C$213,2,FALSE))/365</f>
        <v>23.865753424657534</v>
      </c>
      <c r="J1015" s="72">
        <v>16</v>
      </c>
      <c r="K1015" s="72">
        <v>2</v>
      </c>
      <c r="L1015" s="71">
        <v>11.086</v>
      </c>
      <c r="M1015" s="107">
        <f t="shared" si="29"/>
        <v>64.94677972217211</v>
      </c>
    </row>
    <row r="1016" spans="1:13" x14ac:dyDescent="0.35">
      <c r="A1016" s="26" t="s">
        <v>12</v>
      </c>
      <c r="B1016" s="26">
        <v>2022</v>
      </c>
      <c r="C1016" s="27">
        <v>44847</v>
      </c>
      <c r="D1016" s="26" t="s">
        <v>13</v>
      </c>
      <c r="E1016" s="72" t="s">
        <v>206</v>
      </c>
      <c r="F1016" s="72">
        <v>3</v>
      </c>
      <c r="G1016" s="72" t="s">
        <v>18</v>
      </c>
      <c r="H1016" s="72" t="s">
        <v>19</v>
      </c>
      <c r="I1016" s="77">
        <f>(C1016-VLOOKUP(G1016,Riders!$A$2:$C$213,2,FALSE))/365</f>
        <v>24.391780821917809</v>
      </c>
      <c r="J1016" s="72">
        <v>5</v>
      </c>
      <c r="K1016" s="72">
        <v>1</v>
      </c>
      <c r="L1016" s="71">
        <v>11.085000000000001</v>
      </c>
      <c r="M1016" s="107">
        <f t="shared" si="29"/>
        <v>64.952638700947219</v>
      </c>
    </row>
    <row r="1017" spans="1:13" x14ac:dyDescent="0.35">
      <c r="A1017" s="26" t="s">
        <v>12</v>
      </c>
      <c r="B1017" s="26">
        <v>2022</v>
      </c>
      <c r="C1017" s="27">
        <v>44847</v>
      </c>
      <c r="D1017" s="26" t="s">
        <v>13</v>
      </c>
      <c r="E1017" s="72" t="s">
        <v>206</v>
      </c>
      <c r="F1017" s="72">
        <v>3</v>
      </c>
      <c r="G1017" s="72" t="s">
        <v>35</v>
      </c>
      <c r="H1017" s="72" t="s">
        <v>36</v>
      </c>
      <c r="I1017" s="77">
        <f>(C1017-VLOOKUP(G1017,Riders!$A$2:$C$213,2,FALSE))/365</f>
        <v>122.86849315068493</v>
      </c>
      <c r="J1017" s="72">
        <v>14</v>
      </c>
      <c r="K1017" s="72">
        <v>2</v>
      </c>
      <c r="L1017" s="71">
        <v>11.147</v>
      </c>
      <c r="M1017" s="107">
        <f t="shared" si="29"/>
        <v>64.591369875302775</v>
      </c>
    </row>
    <row r="1018" spans="1:13" x14ac:dyDescent="0.35">
      <c r="A1018" s="26" t="s">
        <v>12</v>
      </c>
      <c r="B1018" s="26">
        <v>2022</v>
      </c>
      <c r="C1018" s="27">
        <v>44847</v>
      </c>
      <c r="D1018" s="26" t="s">
        <v>13</v>
      </c>
      <c r="E1018" s="92" t="s">
        <v>206</v>
      </c>
      <c r="F1018" s="72">
        <v>4</v>
      </c>
      <c r="G1018" s="72" t="s">
        <v>34</v>
      </c>
      <c r="H1018" s="72" t="s">
        <v>19</v>
      </c>
      <c r="I1018" s="77">
        <f>(C1018-VLOOKUP(G1018,Riders!$A$2:$C$213,2,FALSE))/365</f>
        <v>122.86849315068493</v>
      </c>
      <c r="J1018" s="72">
        <v>4</v>
      </c>
      <c r="K1018" s="72">
        <v>1</v>
      </c>
      <c r="L1018" s="71">
        <v>11.19</v>
      </c>
      <c r="M1018" s="107">
        <f t="shared" si="29"/>
        <v>64.343163538873995</v>
      </c>
    </row>
    <row r="1019" spans="1:13" x14ac:dyDescent="0.35">
      <c r="A1019" s="26" t="s">
        <v>12</v>
      </c>
      <c r="B1019" s="26">
        <v>2022</v>
      </c>
      <c r="C1019" s="27">
        <v>44847</v>
      </c>
      <c r="D1019" s="26" t="s">
        <v>13</v>
      </c>
      <c r="E1019" s="72" t="s">
        <v>206</v>
      </c>
      <c r="F1019" s="72">
        <v>4</v>
      </c>
      <c r="G1019" s="72" t="s">
        <v>20</v>
      </c>
      <c r="H1019" s="72" t="s">
        <v>21</v>
      </c>
      <c r="I1019" s="77">
        <f>(C1019-VLOOKUP(G1019,Riders!$A$2:$C$213,2,FALSE))/365</f>
        <v>27.18904109589041</v>
      </c>
      <c r="J1019" s="72">
        <v>9</v>
      </c>
      <c r="K1019" s="72">
        <v>2</v>
      </c>
      <c r="L1019" s="71">
        <v>11.311</v>
      </c>
      <c r="M1019" s="107">
        <f t="shared" si="29"/>
        <v>63.654849261780569</v>
      </c>
    </row>
    <row r="1020" spans="1:13" x14ac:dyDescent="0.35">
      <c r="A1020" s="26" t="s">
        <v>12</v>
      </c>
      <c r="B1020" s="26">
        <v>2022</v>
      </c>
      <c r="C1020" s="27">
        <v>44847</v>
      </c>
      <c r="D1020" s="26" t="s">
        <v>13</v>
      </c>
      <c r="E1020" s="72" t="s">
        <v>206</v>
      </c>
      <c r="F1020" s="72">
        <v>5</v>
      </c>
      <c r="G1020" s="72" t="s">
        <v>22</v>
      </c>
      <c r="H1020" s="72" t="s">
        <v>15</v>
      </c>
      <c r="I1020" s="77">
        <f>(C1020-VLOOKUP(G1020,Riders!$A$2:$C$213,2,FALSE))/365</f>
        <v>122.86849315068493</v>
      </c>
      <c r="J1020" s="72">
        <v>6</v>
      </c>
      <c r="K1020" s="72">
        <v>1</v>
      </c>
      <c r="L1020" s="71">
        <v>11.023</v>
      </c>
      <c r="M1020" s="107">
        <f t="shared" si="29"/>
        <v>65.317971514106873</v>
      </c>
    </row>
    <row r="1021" spans="1:13" x14ac:dyDescent="0.35">
      <c r="A1021" s="26" t="s">
        <v>12</v>
      </c>
      <c r="B1021" s="26">
        <v>2022</v>
      </c>
      <c r="C1021" s="27">
        <v>44847</v>
      </c>
      <c r="D1021" s="26" t="s">
        <v>13</v>
      </c>
      <c r="E1021" s="92" t="s">
        <v>206</v>
      </c>
      <c r="F1021" s="72">
        <v>5</v>
      </c>
      <c r="G1021" s="72" t="s">
        <v>33</v>
      </c>
      <c r="H1021" s="72" t="s">
        <v>27</v>
      </c>
      <c r="I1021" s="77">
        <f>(C1021-VLOOKUP(G1021,Riders!$A$2:$C$213,2,FALSE))/365</f>
        <v>28.898630136986302</v>
      </c>
      <c r="J1021" s="72">
        <v>13</v>
      </c>
      <c r="K1021" s="72">
        <v>2</v>
      </c>
      <c r="L1021" s="71">
        <v>11.119</v>
      </c>
      <c r="M1021" s="107">
        <f t="shared" si="29"/>
        <v>64.754024642503822</v>
      </c>
    </row>
    <row r="1022" spans="1:13" x14ac:dyDescent="0.35">
      <c r="A1022" s="26" t="s">
        <v>12</v>
      </c>
      <c r="B1022" s="26">
        <v>2022</v>
      </c>
      <c r="C1022" s="27">
        <v>44847</v>
      </c>
      <c r="D1022" s="26" t="s">
        <v>13</v>
      </c>
      <c r="E1022" s="72" t="s">
        <v>206</v>
      </c>
      <c r="F1022" s="72">
        <v>6</v>
      </c>
      <c r="G1022" s="72" t="s">
        <v>23</v>
      </c>
      <c r="H1022" s="72" t="s">
        <v>15</v>
      </c>
      <c r="I1022" s="77">
        <f>(C1022-VLOOKUP(G1022,Riders!$A$2:$C$213,2,FALSE))/365</f>
        <v>25.087671232876712</v>
      </c>
      <c r="J1022" s="72">
        <v>3</v>
      </c>
      <c r="K1022" s="72">
        <v>1</v>
      </c>
      <c r="L1022" s="72">
        <v>11.157</v>
      </c>
      <c r="M1022" s="107">
        <f t="shared" si="29"/>
        <v>64.533476741059431</v>
      </c>
    </row>
    <row r="1023" spans="1:13" x14ac:dyDescent="0.35">
      <c r="A1023" s="26" t="s">
        <v>12</v>
      </c>
      <c r="B1023" s="26">
        <v>2022</v>
      </c>
      <c r="C1023" s="27">
        <v>44847</v>
      </c>
      <c r="D1023" s="26" t="s">
        <v>13</v>
      </c>
      <c r="E1023" s="72" t="s">
        <v>206</v>
      </c>
      <c r="F1023" s="72">
        <v>6</v>
      </c>
      <c r="G1023" s="72" t="s">
        <v>32</v>
      </c>
      <c r="H1023" s="72" t="s">
        <v>17</v>
      </c>
      <c r="I1023" s="77" t="e">
        <f>(C1023-VLOOKUP(G1023,Riders!$A$2:$C$213,2,FALSE))/365</f>
        <v>#N/A</v>
      </c>
      <c r="J1023" s="72">
        <v>12</v>
      </c>
      <c r="K1023" s="72">
        <v>2</v>
      </c>
      <c r="L1023" s="72">
        <v>11.478</v>
      </c>
      <c r="M1023" s="107">
        <f t="shared" si="29"/>
        <v>62.728698379508629</v>
      </c>
    </row>
    <row r="1024" spans="1:13" x14ac:dyDescent="0.35">
      <c r="A1024" s="26" t="s">
        <v>12</v>
      </c>
      <c r="B1024" s="26">
        <v>2022</v>
      </c>
      <c r="C1024" s="27">
        <v>44847</v>
      </c>
      <c r="D1024" s="26" t="s">
        <v>13</v>
      </c>
      <c r="E1024" s="92" t="s">
        <v>206</v>
      </c>
      <c r="F1024" s="72">
        <v>7</v>
      </c>
      <c r="G1024" s="72" t="s">
        <v>24</v>
      </c>
      <c r="H1024" s="72" t="s">
        <v>25</v>
      </c>
      <c r="I1024" s="77">
        <f>(C1024-VLOOKUP(G1024,Riders!$A$2:$C$213,2,FALSE))/365</f>
        <v>24.123287671232877</v>
      </c>
      <c r="J1024" s="72">
        <v>7</v>
      </c>
      <c r="K1024" s="72">
        <v>1</v>
      </c>
      <c r="L1024" s="72">
        <v>10.999000000000001</v>
      </c>
      <c r="M1024" s="107">
        <f t="shared" si="29"/>
        <v>65.460496408764428</v>
      </c>
    </row>
    <row r="1025" spans="1:19" x14ac:dyDescent="0.35">
      <c r="A1025" s="26" t="s">
        <v>12</v>
      </c>
      <c r="B1025" s="26">
        <v>2022</v>
      </c>
      <c r="C1025" s="27">
        <v>44847</v>
      </c>
      <c r="D1025" s="26" t="s">
        <v>13</v>
      </c>
      <c r="E1025" s="72" t="s">
        <v>206</v>
      </c>
      <c r="F1025" s="72">
        <v>7</v>
      </c>
      <c r="G1025" s="72" t="s">
        <v>30</v>
      </c>
      <c r="H1025" s="72" t="s">
        <v>31</v>
      </c>
      <c r="I1025" s="77" t="e">
        <f>(C1025-VLOOKUP(G1025,Riders!$A$2:$C$213,2,FALSE))/365</f>
        <v>#N/A</v>
      </c>
      <c r="J1025" s="72">
        <v>11</v>
      </c>
      <c r="K1025" s="72">
        <v>2</v>
      </c>
      <c r="L1025" s="72">
        <v>11.042</v>
      </c>
      <c r="M1025" s="107">
        <f t="shared" si="29"/>
        <v>65.205578699510966</v>
      </c>
    </row>
    <row r="1026" spans="1:19" x14ac:dyDescent="0.35">
      <c r="A1026" s="26" t="s">
        <v>12</v>
      </c>
      <c r="B1026" s="26">
        <v>2022</v>
      </c>
      <c r="C1026" s="27">
        <v>44847</v>
      </c>
      <c r="D1026" s="26" t="s">
        <v>13</v>
      </c>
      <c r="E1026" s="72" t="s">
        <v>206</v>
      </c>
      <c r="F1026" s="72">
        <v>8</v>
      </c>
      <c r="G1026" s="72" t="s">
        <v>28</v>
      </c>
      <c r="H1026" s="72" t="s">
        <v>29</v>
      </c>
      <c r="I1026" s="77">
        <f>(C1026-VLOOKUP(G1026,Riders!$A$2:$C$213,2,FALSE))/365</f>
        <v>22.8</v>
      </c>
      <c r="J1026" s="72">
        <v>8</v>
      </c>
      <c r="K1026" s="72">
        <v>1</v>
      </c>
      <c r="L1026" s="72">
        <v>11.041</v>
      </c>
      <c r="M1026" s="107">
        <f t="shared" si="29"/>
        <v>65.21148446698669</v>
      </c>
    </row>
    <row r="1027" spans="1:19" x14ac:dyDescent="0.35">
      <c r="A1027" s="26" t="s">
        <v>12</v>
      </c>
      <c r="B1027" s="26">
        <v>2022</v>
      </c>
      <c r="C1027" s="27">
        <v>44847</v>
      </c>
      <c r="D1027" s="26" t="s">
        <v>13</v>
      </c>
      <c r="E1027" s="92" t="s">
        <v>206</v>
      </c>
      <c r="F1027" s="72">
        <v>8</v>
      </c>
      <c r="G1027" s="72" t="s">
        <v>26</v>
      </c>
      <c r="H1027" s="72" t="s">
        <v>27</v>
      </c>
      <c r="I1027" s="77">
        <f>(C1027-VLOOKUP(G1027,Riders!$A$2:$C$213,2,FALSE))/365</f>
        <v>24.394520547945206</v>
      </c>
      <c r="J1027" s="72">
        <v>10</v>
      </c>
      <c r="K1027" s="72">
        <v>2</v>
      </c>
      <c r="L1027" s="72">
        <v>11.125</v>
      </c>
      <c r="M1027" s="107">
        <f t="shared" si="29"/>
        <v>64.719101123595507</v>
      </c>
    </row>
    <row r="1028" spans="1:19" x14ac:dyDescent="0.35">
      <c r="A1028" s="28" t="s">
        <v>12</v>
      </c>
      <c r="B1028" s="28">
        <v>2022</v>
      </c>
      <c r="C1028" s="29">
        <v>44847</v>
      </c>
      <c r="D1028" s="28" t="s">
        <v>13</v>
      </c>
      <c r="E1028" s="89" t="s">
        <v>207</v>
      </c>
      <c r="F1028" s="89">
        <v>1</v>
      </c>
      <c r="G1028" s="89" t="s">
        <v>14</v>
      </c>
      <c r="H1028" s="89" t="s">
        <v>15</v>
      </c>
      <c r="I1028" s="166">
        <f>(C1028-VLOOKUP(G1028,Riders!$A$2:$C$213,2,FALSE))/365</f>
        <v>122.86849315068493</v>
      </c>
      <c r="J1028" s="89">
        <v>2</v>
      </c>
      <c r="K1028" s="89">
        <v>1</v>
      </c>
      <c r="L1028" s="72">
        <v>10.949</v>
      </c>
      <c r="M1028" s="107">
        <f t="shared" si="29"/>
        <v>65.759430084939268</v>
      </c>
      <c r="N1028" s="89">
        <v>1</v>
      </c>
      <c r="O1028" s="71">
        <v>10.949</v>
      </c>
      <c r="P1028" s="89">
        <f t="shared" ref="P1028:P1043" si="30">3.6*200/O1028</f>
        <v>65.759430084939268</v>
      </c>
    </row>
    <row r="1029" spans="1:19" x14ac:dyDescent="0.35">
      <c r="A1029" s="28" t="s">
        <v>12</v>
      </c>
      <c r="B1029" s="28">
        <v>2022</v>
      </c>
      <c r="C1029" s="29">
        <v>44847</v>
      </c>
      <c r="D1029" s="28" t="s">
        <v>13</v>
      </c>
      <c r="E1029" s="89" t="s">
        <v>207</v>
      </c>
      <c r="F1029" s="89">
        <v>1</v>
      </c>
      <c r="G1029" s="89" t="s">
        <v>28</v>
      </c>
      <c r="H1029" s="89" t="s">
        <v>29</v>
      </c>
      <c r="I1029" s="166">
        <f>(C1029-VLOOKUP(G1029,Riders!$A$2:$C$213,2,FALSE))/365</f>
        <v>22.8</v>
      </c>
      <c r="J1029" s="89">
        <v>8</v>
      </c>
      <c r="K1029" s="89">
        <v>2</v>
      </c>
      <c r="L1029" s="72">
        <v>11.035</v>
      </c>
      <c r="M1029" s="107">
        <f t="shared" si="29"/>
        <v>65.24694154961486</v>
      </c>
      <c r="N1029" s="89">
        <v>2</v>
      </c>
      <c r="O1029" s="71">
        <f>O1028+0.086</f>
        <v>11.035</v>
      </c>
      <c r="P1029" s="89">
        <f t="shared" si="30"/>
        <v>65.24694154961486</v>
      </c>
    </row>
    <row r="1030" spans="1:19" x14ac:dyDescent="0.35">
      <c r="A1030" s="28" t="s">
        <v>12</v>
      </c>
      <c r="B1030" s="28">
        <v>2022</v>
      </c>
      <c r="C1030" s="29">
        <v>44847</v>
      </c>
      <c r="D1030" s="28" t="s">
        <v>13</v>
      </c>
      <c r="E1030" s="89" t="s">
        <v>207</v>
      </c>
      <c r="F1030" s="89">
        <v>2</v>
      </c>
      <c r="G1030" s="89" t="s">
        <v>16</v>
      </c>
      <c r="H1030" s="89" t="s">
        <v>17</v>
      </c>
      <c r="I1030" s="166">
        <f>(C1030-VLOOKUP(G1030,Riders!$A$2:$C$213,2,FALSE))/365</f>
        <v>23.479452054794521</v>
      </c>
      <c r="J1030" s="89">
        <v>1</v>
      </c>
      <c r="K1030" s="89">
        <v>1</v>
      </c>
      <c r="L1030" s="72">
        <v>10.954000000000001</v>
      </c>
      <c r="M1030" s="107">
        <f t="shared" si="29"/>
        <v>65.729413912725946</v>
      </c>
      <c r="N1030" s="89">
        <v>1</v>
      </c>
      <c r="O1030" s="71">
        <v>10.954000000000001</v>
      </c>
      <c r="P1030" s="89">
        <f t="shared" si="30"/>
        <v>65.729413912725946</v>
      </c>
    </row>
    <row r="1031" spans="1:19" x14ac:dyDescent="0.35">
      <c r="A1031" s="28" t="s">
        <v>12</v>
      </c>
      <c r="B1031" s="28">
        <v>2022</v>
      </c>
      <c r="C1031" s="29">
        <v>44847</v>
      </c>
      <c r="D1031" s="28" t="s">
        <v>13</v>
      </c>
      <c r="E1031" s="89" t="s">
        <v>207</v>
      </c>
      <c r="F1031" s="89">
        <v>2</v>
      </c>
      <c r="G1031" s="89" t="s">
        <v>24</v>
      </c>
      <c r="H1031" s="89" t="s">
        <v>25</v>
      </c>
      <c r="I1031" s="166">
        <f>(C1031-VLOOKUP(G1031,Riders!$A$2:$C$213,2,FALSE))/365</f>
        <v>24.123287671232877</v>
      </c>
      <c r="J1031" s="89">
        <v>7</v>
      </c>
      <c r="K1031" s="89">
        <v>2</v>
      </c>
      <c r="L1031" s="72">
        <v>11.17</v>
      </c>
      <c r="M1031" s="107">
        <f t="shared" si="29"/>
        <v>64.458370635631155</v>
      </c>
      <c r="N1031" s="89">
        <v>2</v>
      </c>
      <c r="O1031" s="71">
        <f>O1030+0.216</f>
        <v>11.17</v>
      </c>
      <c r="P1031" s="89">
        <f t="shared" si="30"/>
        <v>64.458370635631155</v>
      </c>
    </row>
    <row r="1032" spans="1:19" x14ac:dyDescent="0.35">
      <c r="A1032" s="28" t="s">
        <v>12</v>
      </c>
      <c r="B1032" s="28">
        <v>2022</v>
      </c>
      <c r="C1032" s="29">
        <v>44847</v>
      </c>
      <c r="D1032" s="28" t="s">
        <v>13</v>
      </c>
      <c r="E1032" s="89" t="s">
        <v>207</v>
      </c>
      <c r="F1032" s="89">
        <v>3</v>
      </c>
      <c r="G1032" s="89" t="s">
        <v>23</v>
      </c>
      <c r="H1032" s="89" t="s">
        <v>15</v>
      </c>
      <c r="I1032" s="166">
        <f>(C1032-VLOOKUP(G1032,Riders!$A$2:$C$213,2,FALSE))/365</f>
        <v>25.087671232876712</v>
      </c>
      <c r="J1032" s="89">
        <v>3</v>
      </c>
      <c r="K1032" s="89">
        <v>1</v>
      </c>
      <c r="L1032" s="72">
        <v>11.066000000000001</v>
      </c>
      <c r="M1032" s="107">
        <f t="shared" si="29"/>
        <v>65.064160491595871</v>
      </c>
      <c r="N1032" s="89">
        <v>1</v>
      </c>
      <c r="O1032" s="71">
        <v>11.066000000000001</v>
      </c>
      <c r="P1032" s="89">
        <f t="shared" si="30"/>
        <v>65.064160491595871</v>
      </c>
    </row>
    <row r="1033" spans="1:19" x14ac:dyDescent="0.35">
      <c r="A1033" s="28" t="s">
        <v>12</v>
      </c>
      <c r="B1033" s="28">
        <v>2022</v>
      </c>
      <c r="C1033" s="29">
        <v>44847</v>
      </c>
      <c r="D1033" s="28" t="s">
        <v>13</v>
      </c>
      <c r="E1033" s="89" t="s">
        <v>207</v>
      </c>
      <c r="F1033" s="89">
        <v>3</v>
      </c>
      <c r="G1033" s="89" t="s">
        <v>18</v>
      </c>
      <c r="H1033" s="89" t="s">
        <v>19</v>
      </c>
      <c r="I1033" s="166">
        <f>(C1033-VLOOKUP(G1033,Riders!$A$2:$C$213,2,FALSE))/365</f>
        <v>24.391780821917809</v>
      </c>
      <c r="J1033" s="89">
        <v>5</v>
      </c>
      <c r="K1033" s="89">
        <v>2</v>
      </c>
      <c r="L1033" s="72">
        <v>11.075000000000001</v>
      </c>
      <c r="M1033" s="107">
        <f t="shared" si="29"/>
        <v>65.011286681715575</v>
      </c>
      <c r="N1033" s="89">
        <v>2</v>
      </c>
      <c r="O1033" s="71">
        <f>O1032+0.009</f>
        <v>11.075000000000001</v>
      </c>
      <c r="P1033" s="89">
        <f t="shared" si="30"/>
        <v>65.011286681715575</v>
      </c>
    </row>
    <row r="1034" spans="1:19" x14ac:dyDescent="0.35">
      <c r="A1034" s="28" t="s">
        <v>12</v>
      </c>
      <c r="B1034" s="28">
        <v>2022</v>
      </c>
      <c r="C1034" s="29">
        <v>44847</v>
      </c>
      <c r="D1034" s="28" t="s">
        <v>13</v>
      </c>
      <c r="E1034" s="89" t="s">
        <v>207</v>
      </c>
      <c r="F1034" s="89">
        <v>4</v>
      </c>
      <c r="G1034" s="89" t="s">
        <v>34</v>
      </c>
      <c r="H1034" s="89" t="s">
        <v>19</v>
      </c>
      <c r="I1034" s="166">
        <f>(C1034-VLOOKUP(G1034,Riders!$A$2:$C$213,2,FALSE))/365</f>
        <v>122.86849315068493</v>
      </c>
      <c r="J1034" s="89">
        <v>4</v>
      </c>
      <c r="K1034" s="89">
        <v>1</v>
      </c>
      <c r="L1034" s="72">
        <v>11.004</v>
      </c>
      <c r="M1034" s="107">
        <f t="shared" si="29"/>
        <v>65.430752453653213</v>
      </c>
      <c r="N1034" s="89">
        <v>1</v>
      </c>
      <c r="O1034" s="71">
        <v>11.004</v>
      </c>
      <c r="P1034" s="89">
        <f t="shared" si="30"/>
        <v>65.430752453653213</v>
      </c>
    </row>
    <row r="1035" spans="1:19" x14ac:dyDescent="0.35">
      <c r="A1035" s="28" t="s">
        <v>12</v>
      </c>
      <c r="B1035" s="28">
        <v>2022</v>
      </c>
      <c r="C1035" s="29">
        <v>44847</v>
      </c>
      <c r="D1035" s="28" t="s">
        <v>13</v>
      </c>
      <c r="E1035" s="89" t="s">
        <v>207</v>
      </c>
      <c r="F1035" s="89">
        <v>4</v>
      </c>
      <c r="G1035" s="89" t="s">
        <v>22</v>
      </c>
      <c r="H1035" s="89" t="s">
        <v>15</v>
      </c>
      <c r="I1035" s="166">
        <f>(C1035-VLOOKUP(G1035,Riders!$A$2:$C$213,2,FALSE))/365</f>
        <v>122.86849315068493</v>
      </c>
      <c r="J1035" s="89">
        <v>6</v>
      </c>
      <c r="K1035" s="89">
        <v>2</v>
      </c>
      <c r="L1035" s="72">
        <v>11.04</v>
      </c>
      <c r="M1035" s="107">
        <f t="shared" si="29"/>
        <v>65.217391304347828</v>
      </c>
      <c r="N1035" s="89">
        <v>2</v>
      </c>
      <c r="O1035" s="71">
        <f>O1034+0.036</f>
        <v>11.04</v>
      </c>
      <c r="P1035" s="89">
        <f t="shared" si="30"/>
        <v>65.217391304347828</v>
      </c>
    </row>
    <row r="1036" spans="1:19" x14ac:dyDescent="0.35">
      <c r="A1036" s="31" t="s">
        <v>12</v>
      </c>
      <c r="B1036" s="31">
        <v>2022</v>
      </c>
      <c r="C1036" s="32">
        <v>44848</v>
      </c>
      <c r="D1036" s="31" t="s">
        <v>13</v>
      </c>
      <c r="E1036" s="106" t="s">
        <v>208</v>
      </c>
      <c r="F1036" s="106">
        <v>1</v>
      </c>
      <c r="G1036" s="106" t="s">
        <v>14</v>
      </c>
      <c r="H1036" s="106" t="s">
        <v>15</v>
      </c>
      <c r="I1036" s="167">
        <f>(C1036-VLOOKUP(G1036,Riders!$A$2:$C$213,2,FALSE))/365</f>
        <v>122.87123287671233</v>
      </c>
      <c r="J1036" s="106">
        <v>2</v>
      </c>
      <c r="K1036" s="106">
        <v>1</v>
      </c>
      <c r="L1036" s="89">
        <v>10.975</v>
      </c>
      <c r="M1036" s="107">
        <f t="shared" si="29"/>
        <v>65.603644646924835</v>
      </c>
      <c r="N1036" s="106">
        <v>1</v>
      </c>
      <c r="O1036" s="71">
        <v>10.975</v>
      </c>
      <c r="P1036" s="89">
        <f t="shared" si="30"/>
        <v>65.603644646924835</v>
      </c>
    </row>
    <row r="1037" spans="1:19" x14ac:dyDescent="0.35">
      <c r="A1037" s="31" t="s">
        <v>12</v>
      </c>
      <c r="B1037" s="31">
        <v>2022</v>
      </c>
      <c r="C1037" s="32">
        <v>44848</v>
      </c>
      <c r="D1037" s="31" t="s">
        <v>13</v>
      </c>
      <c r="E1037" s="106" t="s">
        <v>208</v>
      </c>
      <c r="F1037" s="106">
        <v>1</v>
      </c>
      <c r="G1037" s="106" t="s">
        <v>34</v>
      </c>
      <c r="H1037" s="106" t="s">
        <v>19</v>
      </c>
      <c r="I1037" s="167">
        <f>(C1037-VLOOKUP(G1037,Riders!$A$2:$C$213,2,FALSE))/365</f>
        <v>122.87123287671233</v>
      </c>
      <c r="J1037" s="106">
        <v>4</v>
      </c>
      <c r="K1037" s="106">
        <v>2</v>
      </c>
      <c r="L1037" s="89">
        <v>11.061999999999999</v>
      </c>
      <c r="M1037" s="107">
        <f t="shared" si="29"/>
        <v>65.087687579099622</v>
      </c>
      <c r="N1037" s="106">
        <v>2</v>
      </c>
      <c r="O1037" s="71">
        <f>O1036+0.087</f>
        <v>11.061999999999999</v>
      </c>
      <c r="P1037" s="89">
        <f t="shared" si="30"/>
        <v>65.087687579099622</v>
      </c>
    </row>
    <row r="1038" spans="1:19" x14ac:dyDescent="0.35">
      <c r="A1038" s="31" t="s">
        <v>12</v>
      </c>
      <c r="B1038" s="31">
        <v>2022</v>
      </c>
      <c r="C1038" s="32">
        <v>44848</v>
      </c>
      <c r="D1038" s="31" t="s">
        <v>13</v>
      </c>
      <c r="E1038" s="106" t="s">
        <v>208</v>
      </c>
      <c r="F1038" s="106">
        <v>2</v>
      </c>
      <c r="G1038" s="106" t="s">
        <v>16</v>
      </c>
      <c r="H1038" s="106" t="s">
        <v>17</v>
      </c>
      <c r="I1038" s="167">
        <f>(C1038-VLOOKUP(G1038,Riders!$A$2:$C$213,2,FALSE))/365</f>
        <v>23.482191780821918</v>
      </c>
      <c r="J1038" s="106">
        <v>1</v>
      </c>
      <c r="K1038" s="106">
        <v>2</v>
      </c>
      <c r="L1038" s="89">
        <v>10.895</v>
      </c>
      <c r="M1038" s="107">
        <f t="shared" si="29"/>
        <v>66.085360256998626</v>
      </c>
      <c r="N1038" s="106">
        <v>1</v>
      </c>
      <c r="O1038" s="71">
        <v>10.895</v>
      </c>
      <c r="P1038" s="89">
        <f t="shared" si="30"/>
        <v>66.085360256998626</v>
      </c>
      <c r="Q1038" s="106">
        <v>1</v>
      </c>
      <c r="R1038" s="71">
        <v>10.956</v>
      </c>
      <c r="S1038" s="89">
        <f>3.6*200/R1038</f>
        <v>65.71741511500548</v>
      </c>
    </row>
    <row r="1039" spans="1:19" x14ac:dyDescent="0.35">
      <c r="A1039" s="31" t="s">
        <v>12</v>
      </c>
      <c r="B1039" s="31">
        <v>2022</v>
      </c>
      <c r="C1039" s="32">
        <v>44848</v>
      </c>
      <c r="D1039" s="31" t="s">
        <v>13</v>
      </c>
      <c r="E1039" s="106" t="s">
        <v>208</v>
      </c>
      <c r="F1039" s="106">
        <v>2</v>
      </c>
      <c r="G1039" s="106" t="s">
        <v>23</v>
      </c>
      <c r="H1039" s="106" t="s">
        <v>15</v>
      </c>
      <c r="I1039" s="167">
        <f>(C1039-VLOOKUP(G1039,Riders!$A$2:$C$213,2,FALSE))/365</f>
        <v>25.090410958904108</v>
      </c>
      <c r="J1039" s="106">
        <v>3</v>
      </c>
      <c r="K1039" s="106">
        <v>1</v>
      </c>
      <c r="L1039" s="89">
        <v>10.966999999999999</v>
      </c>
      <c r="M1039" s="107">
        <f t="shared" si="29"/>
        <v>65.651499954408692</v>
      </c>
      <c r="N1039" s="106">
        <v>2</v>
      </c>
      <c r="O1039" s="71">
        <f>O1038+0.072</f>
        <v>10.966999999999999</v>
      </c>
      <c r="P1039" s="89">
        <f t="shared" si="30"/>
        <v>65.651499954408692</v>
      </c>
      <c r="Q1039" s="106">
        <v>2</v>
      </c>
      <c r="R1039" s="71">
        <f>R1038+0.247</f>
        <v>11.202999999999999</v>
      </c>
      <c r="S1039" s="89">
        <f>3.6*200/R1039</f>
        <v>64.268499509060078</v>
      </c>
    </row>
    <row r="1040" spans="1:19" x14ac:dyDescent="0.35">
      <c r="A1040" s="13" t="s">
        <v>12</v>
      </c>
      <c r="B1040" s="13">
        <v>2022</v>
      </c>
      <c r="C1040" s="35">
        <v>44848</v>
      </c>
      <c r="D1040" s="13" t="s">
        <v>13</v>
      </c>
      <c r="E1040" s="79" t="s">
        <v>209</v>
      </c>
      <c r="F1040" s="79" t="s">
        <v>210</v>
      </c>
      <c r="G1040" s="79" t="s">
        <v>16</v>
      </c>
      <c r="H1040" s="79" t="s">
        <v>17</v>
      </c>
      <c r="I1040" s="81">
        <f>(C1040-VLOOKUP(G1040,Riders!$A$2:$C$213,2,FALSE))/365</f>
        <v>23.482191780821918</v>
      </c>
      <c r="J1040" s="79">
        <v>1</v>
      </c>
      <c r="K1040" s="79">
        <v>1</v>
      </c>
      <c r="L1040" s="89">
        <v>10.917999999999999</v>
      </c>
      <c r="M1040" s="107">
        <f t="shared" si="29"/>
        <v>65.94614398241437</v>
      </c>
      <c r="N1040" s="79">
        <v>1</v>
      </c>
      <c r="O1040" s="71">
        <v>10.917999999999999</v>
      </c>
      <c r="P1040" s="89">
        <f t="shared" si="30"/>
        <v>65.94614398241437</v>
      </c>
      <c r="S1040" s="89"/>
    </row>
    <row r="1041" spans="1:19" x14ac:dyDescent="0.35">
      <c r="A1041" s="13" t="s">
        <v>12</v>
      </c>
      <c r="B1041" s="13">
        <v>2022</v>
      </c>
      <c r="C1041" s="35">
        <v>44848</v>
      </c>
      <c r="D1041" s="13" t="s">
        <v>13</v>
      </c>
      <c r="E1041" s="79" t="s">
        <v>209</v>
      </c>
      <c r="F1041" s="79" t="s">
        <v>210</v>
      </c>
      <c r="G1041" s="79" t="s">
        <v>14</v>
      </c>
      <c r="H1041" s="79" t="s">
        <v>15</v>
      </c>
      <c r="I1041" s="81">
        <f>(C1041-VLOOKUP(G1041,Riders!$A$2:$C$213,2,FALSE))/365</f>
        <v>122.87123287671233</v>
      </c>
      <c r="J1041" s="79">
        <v>2</v>
      </c>
      <c r="K1041" s="79">
        <v>2</v>
      </c>
      <c r="L1041" s="89">
        <v>10.976999999999999</v>
      </c>
      <c r="M1041" s="107">
        <f t="shared" si="29"/>
        <v>65.591691719048924</v>
      </c>
      <c r="N1041" s="79">
        <v>2</v>
      </c>
      <c r="O1041" s="71">
        <f>O1040+0.059</f>
        <v>10.976999999999999</v>
      </c>
      <c r="P1041" s="89">
        <f t="shared" si="30"/>
        <v>65.591691719048924</v>
      </c>
      <c r="S1041" s="89"/>
    </row>
    <row r="1042" spans="1:19" x14ac:dyDescent="0.35">
      <c r="A1042" s="13" t="s">
        <v>12</v>
      </c>
      <c r="B1042" s="13">
        <v>2022</v>
      </c>
      <c r="C1042" s="35">
        <v>44848</v>
      </c>
      <c r="D1042" s="13" t="s">
        <v>13</v>
      </c>
      <c r="E1042" s="79" t="s">
        <v>209</v>
      </c>
      <c r="F1042" s="79" t="s">
        <v>211</v>
      </c>
      <c r="G1042" s="79" t="s">
        <v>23</v>
      </c>
      <c r="H1042" s="79" t="s">
        <v>15</v>
      </c>
      <c r="I1042" s="81">
        <f>(C1042-VLOOKUP(G1042,Riders!$A$2:$C$213,2,FALSE))/365</f>
        <v>25.090410958904108</v>
      </c>
      <c r="J1042" s="79">
        <v>3</v>
      </c>
      <c r="K1042" s="79">
        <v>1</v>
      </c>
      <c r="L1042" s="89">
        <v>11.135999999999999</v>
      </c>
      <c r="M1042" s="107">
        <f t="shared" si="29"/>
        <v>64.65517241379311</v>
      </c>
      <c r="N1042" s="79">
        <v>1</v>
      </c>
      <c r="O1042" s="71">
        <v>11.135999999999999</v>
      </c>
      <c r="P1042" s="89">
        <f t="shared" si="30"/>
        <v>64.65517241379311</v>
      </c>
      <c r="S1042" s="89"/>
    </row>
    <row r="1043" spans="1:19" x14ac:dyDescent="0.35">
      <c r="A1043" s="13" t="s">
        <v>12</v>
      </c>
      <c r="B1043" s="13">
        <v>2022</v>
      </c>
      <c r="C1043" s="35">
        <v>44848</v>
      </c>
      <c r="D1043" s="13" t="s">
        <v>13</v>
      </c>
      <c r="E1043" s="79" t="s">
        <v>209</v>
      </c>
      <c r="F1043" s="79" t="s">
        <v>211</v>
      </c>
      <c r="G1043" s="79" t="s">
        <v>34</v>
      </c>
      <c r="H1043" s="79" t="s">
        <v>19</v>
      </c>
      <c r="I1043" s="81">
        <f>(C1043-VLOOKUP(G1043,Riders!$A$2:$C$213,2,FALSE))/365</f>
        <v>122.87123287671233</v>
      </c>
      <c r="J1043" s="79">
        <v>4</v>
      </c>
      <c r="K1043" s="79">
        <v>2</v>
      </c>
      <c r="L1043" s="89">
        <v>11.193999999999999</v>
      </c>
      <c r="M1043" s="107">
        <f t="shared" si="29"/>
        <v>64.320171520457393</v>
      </c>
      <c r="N1043" s="79">
        <v>2</v>
      </c>
      <c r="O1043" s="71">
        <f>O1042+0.058</f>
        <v>11.193999999999999</v>
      </c>
      <c r="P1043" s="89">
        <f t="shared" si="30"/>
        <v>64.320171520457393</v>
      </c>
      <c r="S1043" s="89"/>
    </row>
    <row r="1044" spans="1:19" x14ac:dyDescent="0.35">
      <c r="A1044" s="43" t="s">
        <v>433</v>
      </c>
      <c r="B1044" s="43">
        <v>2023</v>
      </c>
      <c r="C1044" s="73">
        <v>44982</v>
      </c>
      <c r="D1044" s="43" t="s">
        <v>72</v>
      </c>
      <c r="E1044" s="43" t="s">
        <v>205</v>
      </c>
      <c r="F1044">
        <v>1</v>
      </c>
      <c r="G1044" t="s">
        <v>75</v>
      </c>
      <c r="H1044" t="s">
        <v>19</v>
      </c>
      <c r="J1044">
        <v>5</v>
      </c>
      <c r="K1044">
        <v>1</v>
      </c>
      <c r="L1044">
        <v>11.606</v>
      </c>
    </row>
    <row r="1045" spans="1:19" x14ac:dyDescent="0.35">
      <c r="A1045" s="43" t="s">
        <v>433</v>
      </c>
      <c r="B1045" s="43">
        <v>2023</v>
      </c>
      <c r="C1045" s="73">
        <v>44982</v>
      </c>
      <c r="D1045" s="43" t="s">
        <v>72</v>
      </c>
      <c r="E1045" s="43" t="s">
        <v>205</v>
      </c>
      <c r="F1045">
        <v>1</v>
      </c>
      <c r="G1045" t="s">
        <v>46</v>
      </c>
      <c r="H1045" t="s">
        <v>47</v>
      </c>
      <c r="J1045">
        <v>28</v>
      </c>
      <c r="K1045">
        <v>2</v>
      </c>
      <c r="L1045">
        <v>11.818999999999999</v>
      </c>
    </row>
    <row r="1046" spans="1:19" x14ac:dyDescent="0.35">
      <c r="A1046" s="43" t="s">
        <v>433</v>
      </c>
      <c r="B1046" s="43">
        <v>2023</v>
      </c>
      <c r="C1046" s="73">
        <v>44982</v>
      </c>
      <c r="D1046" s="43" t="s">
        <v>72</v>
      </c>
      <c r="E1046" s="43" t="s">
        <v>205</v>
      </c>
      <c r="F1046">
        <v>2</v>
      </c>
      <c r="G1046" t="s">
        <v>32</v>
      </c>
      <c r="H1046" t="s">
        <v>17</v>
      </c>
      <c r="J1046">
        <v>6</v>
      </c>
      <c r="K1046">
        <v>1</v>
      </c>
      <c r="L1046">
        <v>11.250999999999999</v>
      </c>
    </row>
    <row r="1047" spans="1:19" x14ac:dyDescent="0.35">
      <c r="A1047" s="43" t="s">
        <v>433</v>
      </c>
      <c r="B1047" s="43">
        <v>2023</v>
      </c>
      <c r="C1047" s="73">
        <v>44982</v>
      </c>
      <c r="D1047" s="43" t="s">
        <v>72</v>
      </c>
      <c r="E1047" s="43" t="s">
        <v>205</v>
      </c>
      <c r="F1047">
        <v>2</v>
      </c>
      <c r="G1047" t="s">
        <v>115</v>
      </c>
      <c r="H1047" t="s">
        <v>31</v>
      </c>
      <c r="J1047">
        <v>27</v>
      </c>
      <c r="K1047">
        <v>2</v>
      </c>
      <c r="L1047">
        <v>11.32</v>
      </c>
    </row>
    <row r="1048" spans="1:19" x14ac:dyDescent="0.35">
      <c r="A1048" s="43" t="s">
        <v>433</v>
      </c>
      <c r="B1048" s="43">
        <v>2023</v>
      </c>
      <c r="C1048" s="73">
        <v>44982</v>
      </c>
      <c r="D1048" s="43" t="s">
        <v>72</v>
      </c>
      <c r="E1048" s="43" t="s">
        <v>205</v>
      </c>
      <c r="F1048">
        <v>3</v>
      </c>
      <c r="G1048" t="s">
        <v>20</v>
      </c>
      <c r="H1048" t="s">
        <v>21</v>
      </c>
      <c r="J1048">
        <v>9</v>
      </c>
      <c r="K1048">
        <v>1</v>
      </c>
      <c r="L1048">
        <v>11.282</v>
      </c>
    </row>
    <row r="1049" spans="1:19" x14ac:dyDescent="0.35">
      <c r="A1049" s="43" t="s">
        <v>433</v>
      </c>
      <c r="B1049" s="43">
        <v>2023</v>
      </c>
      <c r="C1049" s="73">
        <v>44982</v>
      </c>
      <c r="D1049" s="43" t="s">
        <v>72</v>
      </c>
      <c r="E1049" s="43" t="s">
        <v>205</v>
      </c>
      <c r="F1049">
        <v>3</v>
      </c>
      <c r="G1049" t="s">
        <v>116</v>
      </c>
      <c r="H1049" t="s">
        <v>49</v>
      </c>
      <c r="J1049">
        <v>26</v>
      </c>
      <c r="K1049">
        <v>2</v>
      </c>
      <c r="L1049">
        <v>11.282</v>
      </c>
    </row>
    <row r="1050" spans="1:19" x14ac:dyDescent="0.35">
      <c r="A1050" s="43" t="s">
        <v>433</v>
      </c>
      <c r="B1050" s="43">
        <v>2023</v>
      </c>
      <c r="C1050" s="73">
        <v>44982</v>
      </c>
      <c r="D1050" s="43" t="s">
        <v>72</v>
      </c>
      <c r="E1050" s="43" t="s">
        <v>205</v>
      </c>
      <c r="F1050">
        <v>4</v>
      </c>
      <c r="G1050" t="s">
        <v>42</v>
      </c>
      <c r="H1050" t="s">
        <v>40</v>
      </c>
      <c r="J1050">
        <v>7</v>
      </c>
      <c r="K1050">
        <v>1</v>
      </c>
      <c r="L1050">
        <v>11.422000000000001</v>
      </c>
    </row>
    <row r="1051" spans="1:19" x14ac:dyDescent="0.35">
      <c r="A1051" s="43" t="s">
        <v>433</v>
      </c>
      <c r="B1051" s="43">
        <v>2023</v>
      </c>
      <c r="C1051" s="73">
        <v>44982</v>
      </c>
      <c r="D1051" s="43" t="s">
        <v>72</v>
      </c>
      <c r="E1051" s="43" t="s">
        <v>205</v>
      </c>
      <c r="F1051">
        <v>4</v>
      </c>
      <c r="G1051" t="s">
        <v>109</v>
      </c>
      <c r="H1051" t="s">
        <v>59</v>
      </c>
      <c r="J1051">
        <v>25</v>
      </c>
      <c r="K1051">
        <v>2</v>
      </c>
      <c r="L1051">
        <v>11.893000000000001</v>
      </c>
    </row>
    <row r="1052" spans="1:19" x14ac:dyDescent="0.35">
      <c r="A1052" s="43" t="s">
        <v>433</v>
      </c>
      <c r="B1052" s="43">
        <v>2023</v>
      </c>
      <c r="C1052" s="73">
        <v>44982</v>
      </c>
      <c r="D1052" s="43" t="s">
        <v>72</v>
      </c>
      <c r="E1052" s="43" t="s">
        <v>205</v>
      </c>
      <c r="F1052">
        <v>5</v>
      </c>
      <c r="G1052" t="s">
        <v>26</v>
      </c>
      <c r="H1052" t="s">
        <v>27</v>
      </c>
      <c r="J1052">
        <v>10</v>
      </c>
      <c r="K1052">
        <v>1</v>
      </c>
      <c r="L1052">
        <v>11.516</v>
      </c>
    </row>
    <row r="1053" spans="1:19" x14ac:dyDescent="0.35">
      <c r="A1053" s="43" t="s">
        <v>433</v>
      </c>
      <c r="B1053" s="43">
        <v>2023</v>
      </c>
      <c r="C1053" s="73">
        <v>44982</v>
      </c>
      <c r="D1053" s="43" t="s">
        <v>72</v>
      </c>
      <c r="E1053" s="43" t="s">
        <v>205</v>
      </c>
      <c r="F1053">
        <v>5</v>
      </c>
      <c r="G1053" t="s">
        <v>99</v>
      </c>
      <c r="H1053" t="s">
        <v>67</v>
      </c>
      <c r="J1053">
        <v>24</v>
      </c>
      <c r="K1053">
        <v>2</v>
      </c>
      <c r="L1053">
        <v>11.577999999999999</v>
      </c>
    </row>
    <row r="1054" spans="1:19" x14ac:dyDescent="0.35">
      <c r="A1054" s="43" t="s">
        <v>433</v>
      </c>
      <c r="B1054" s="43">
        <v>2023</v>
      </c>
      <c r="C1054" s="73">
        <v>44982</v>
      </c>
      <c r="D1054" s="43" t="s">
        <v>72</v>
      </c>
      <c r="E1054" s="43" t="s">
        <v>205</v>
      </c>
      <c r="F1054">
        <v>6</v>
      </c>
      <c r="G1054" t="s">
        <v>39</v>
      </c>
      <c r="H1054" t="s">
        <v>40</v>
      </c>
      <c r="J1054">
        <v>8</v>
      </c>
      <c r="K1054">
        <v>1</v>
      </c>
      <c r="L1054">
        <v>11.239000000000001</v>
      </c>
    </row>
    <row r="1055" spans="1:19" x14ac:dyDescent="0.35">
      <c r="A1055" s="43" t="s">
        <v>433</v>
      </c>
      <c r="B1055" s="43">
        <v>2023</v>
      </c>
      <c r="C1055" s="73">
        <v>44982</v>
      </c>
      <c r="D1055" s="43" t="s">
        <v>72</v>
      </c>
      <c r="E1055" s="43" t="s">
        <v>205</v>
      </c>
      <c r="F1055">
        <v>6</v>
      </c>
      <c r="G1055" t="s">
        <v>55</v>
      </c>
      <c r="H1055" t="s">
        <v>56</v>
      </c>
      <c r="J1055">
        <v>23</v>
      </c>
      <c r="K1055">
        <v>2</v>
      </c>
      <c r="L1055">
        <v>11.39</v>
      </c>
    </row>
    <row r="1056" spans="1:19" x14ac:dyDescent="0.35">
      <c r="A1056" s="43" t="s">
        <v>433</v>
      </c>
      <c r="B1056" s="43">
        <v>2023</v>
      </c>
      <c r="C1056" s="73">
        <v>44982</v>
      </c>
      <c r="D1056" s="43" t="s">
        <v>72</v>
      </c>
      <c r="E1056" s="43" t="s">
        <v>205</v>
      </c>
      <c r="F1056">
        <v>7</v>
      </c>
      <c r="G1056" t="s">
        <v>107</v>
      </c>
      <c r="H1056" t="s">
        <v>15</v>
      </c>
      <c r="J1056">
        <v>11</v>
      </c>
      <c r="K1056">
        <v>1</v>
      </c>
      <c r="L1056">
        <v>11.321999999999999</v>
      </c>
    </row>
    <row r="1057" spans="1:12" x14ac:dyDescent="0.35">
      <c r="A1057" s="43" t="s">
        <v>433</v>
      </c>
      <c r="B1057" s="43">
        <v>2023</v>
      </c>
      <c r="C1057" s="73">
        <v>44982</v>
      </c>
      <c r="D1057" s="43" t="s">
        <v>72</v>
      </c>
      <c r="E1057" s="43" t="s">
        <v>205</v>
      </c>
      <c r="F1057">
        <v>7</v>
      </c>
      <c r="G1057" t="s">
        <v>33</v>
      </c>
      <c r="H1057" t="s">
        <v>27</v>
      </c>
      <c r="J1057">
        <v>22</v>
      </c>
      <c r="K1057">
        <v>2</v>
      </c>
      <c r="L1057">
        <v>11.382999999999999</v>
      </c>
    </row>
    <row r="1058" spans="1:12" x14ac:dyDescent="0.35">
      <c r="A1058" s="43" t="s">
        <v>433</v>
      </c>
      <c r="B1058" s="43">
        <v>2023</v>
      </c>
      <c r="C1058" s="73">
        <v>44982</v>
      </c>
      <c r="D1058" s="43" t="s">
        <v>72</v>
      </c>
      <c r="E1058" s="43" t="s">
        <v>205</v>
      </c>
      <c r="F1058">
        <v>8</v>
      </c>
      <c r="G1058" t="s">
        <v>102</v>
      </c>
      <c r="H1058" t="s">
        <v>154</v>
      </c>
      <c r="J1058">
        <v>12</v>
      </c>
      <c r="K1058">
        <v>1</v>
      </c>
      <c r="L1058">
        <v>11.567</v>
      </c>
    </row>
    <row r="1059" spans="1:12" x14ac:dyDescent="0.35">
      <c r="A1059" s="43" t="s">
        <v>433</v>
      </c>
      <c r="B1059" s="43">
        <v>2023</v>
      </c>
      <c r="C1059" s="73">
        <v>44982</v>
      </c>
      <c r="D1059" s="43" t="s">
        <v>72</v>
      </c>
      <c r="E1059" s="43" t="s">
        <v>205</v>
      </c>
      <c r="F1059">
        <v>8</v>
      </c>
      <c r="G1059" t="s">
        <v>35</v>
      </c>
      <c r="H1059" t="s">
        <v>36</v>
      </c>
      <c r="J1059">
        <v>21</v>
      </c>
      <c r="K1059">
        <v>2</v>
      </c>
      <c r="L1059">
        <v>11.58</v>
      </c>
    </row>
    <row r="1060" spans="1:12" x14ac:dyDescent="0.35">
      <c r="A1060" s="43" t="s">
        <v>433</v>
      </c>
      <c r="B1060" s="43">
        <v>2023</v>
      </c>
      <c r="C1060" s="73">
        <v>44982</v>
      </c>
      <c r="D1060" s="43" t="s">
        <v>72</v>
      </c>
      <c r="E1060" s="43" t="s">
        <v>205</v>
      </c>
      <c r="F1060">
        <v>9</v>
      </c>
      <c r="G1060" t="s">
        <v>50</v>
      </c>
      <c r="H1060" t="s">
        <v>51</v>
      </c>
      <c r="J1060">
        <v>13</v>
      </c>
      <c r="K1060">
        <v>1</v>
      </c>
      <c r="L1060">
        <v>11.276999999999999</v>
      </c>
    </row>
    <row r="1061" spans="1:12" x14ac:dyDescent="0.35">
      <c r="A1061" s="43" t="s">
        <v>433</v>
      </c>
      <c r="B1061" s="43">
        <v>2023</v>
      </c>
      <c r="C1061" s="73">
        <v>44982</v>
      </c>
      <c r="D1061" s="43" t="s">
        <v>72</v>
      </c>
      <c r="E1061" s="43" t="s">
        <v>205</v>
      </c>
      <c r="F1061">
        <v>9</v>
      </c>
      <c r="G1061" t="s">
        <v>95</v>
      </c>
      <c r="H1061" t="s">
        <v>38</v>
      </c>
      <c r="J1061">
        <v>20</v>
      </c>
      <c r="K1061">
        <v>2</v>
      </c>
      <c r="L1061">
        <v>11.441999999999998</v>
      </c>
    </row>
    <row r="1062" spans="1:12" x14ac:dyDescent="0.35">
      <c r="A1062" s="43" t="s">
        <v>433</v>
      </c>
      <c r="B1062" s="43">
        <v>2023</v>
      </c>
      <c r="C1062" s="73">
        <v>44982</v>
      </c>
      <c r="D1062" s="43" t="s">
        <v>72</v>
      </c>
      <c r="E1062" s="43" t="s">
        <v>205</v>
      </c>
      <c r="F1062">
        <v>10</v>
      </c>
      <c r="G1062" t="s">
        <v>28</v>
      </c>
      <c r="H1062" t="s">
        <v>29</v>
      </c>
      <c r="J1062">
        <v>16</v>
      </c>
      <c r="K1062">
        <v>1</v>
      </c>
      <c r="L1062">
        <v>11.428000000000001</v>
      </c>
    </row>
    <row r="1063" spans="1:12" x14ac:dyDescent="0.35">
      <c r="A1063" s="43" t="s">
        <v>433</v>
      </c>
      <c r="B1063" s="43">
        <v>2023</v>
      </c>
      <c r="C1063" s="73">
        <v>44982</v>
      </c>
      <c r="D1063" s="43" t="s">
        <v>72</v>
      </c>
      <c r="E1063" s="43" t="s">
        <v>205</v>
      </c>
      <c r="F1063">
        <v>10</v>
      </c>
      <c r="G1063" t="s">
        <v>43</v>
      </c>
      <c r="H1063" t="s">
        <v>44</v>
      </c>
      <c r="J1063">
        <v>17</v>
      </c>
      <c r="K1063">
        <v>2</v>
      </c>
      <c r="L1063">
        <v>11.509</v>
      </c>
    </row>
    <row r="1064" spans="1:12" x14ac:dyDescent="0.35">
      <c r="A1064" s="43" t="s">
        <v>433</v>
      </c>
      <c r="B1064" s="43">
        <v>2023</v>
      </c>
      <c r="C1064" s="73">
        <v>44982</v>
      </c>
      <c r="D1064" s="43" t="s">
        <v>72</v>
      </c>
      <c r="E1064" s="43" t="s">
        <v>205</v>
      </c>
      <c r="F1064">
        <v>11</v>
      </c>
      <c r="G1064" t="s">
        <v>52</v>
      </c>
      <c r="H1064" t="s">
        <v>53</v>
      </c>
      <c r="J1064">
        <v>14</v>
      </c>
      <c r="K1064">
        <v>1</v>
      </c>
      <c r="L1064">
        <v>11.246</v>
      </c>
    </row>
    <row r="1065" spans="1:12" x14ac:dyDescent="0.35">
      <c r="A1065" s="43" t="s">
        <v>433</v>
      </c>
      <c r="B1065" s="43">
        <v>2023</v>
      </c>
      <c r="C1065" s="73">
        <v>44982</v>
      </c>
      <c r="D1065" s="43" t="s">
        <v>72</v>
      </c>
      <c r="E1065" s="43" t="s">
        <v>205</v>
      </c>
      <c r="F1065">
        <v>11</v>
      </c>
      <c r="G1065" t="s">
        <v>45</v>
      </c>
      <c r="H1065" t="s">
        <v>98</v>
      </c>
      <c r="J1065">
        <v>19</v>
      </c>
      <c r="K1065">
        <v>2</v>
      </c>
      <c r="L1065">
        <v>11.255000000000001</v>
      </c>
    </row>
    <row r="1066" spans="1:12" x14ac:dyDescent="0.35">
      <c r="A1066" s="43" t="s">
        <v>433</v>
      </c>
      <c r="B1066" s="43">
        <v>2023</v>
      </c>
      <c r="C1066" s="73">
        <v>44982</v>
      </c>
      <c r="D1066" s="43" t="s">
        <v>72</v>
      </c>
      <c r="E1066" s="43" t="s">
        <v>205</v>
      </c>
      <c r="F1066">
        <v>12</v>
      </c>
      <c r="G1066" t="s">
        <v>96</v>
      </c>
      <c r="H1066" t="s">
        <v>19</v>
      </c>
      <c r="J1066">
        <v>15</v>
      </c>
      <c r="K1066">
        <v>1</v>
      </c>
      <c r="L1066">
        <v>11.27</v>
      </c>
    </row>
    <row r="1067" spans="1:12" x14ac:dyDescent="0.35">
      <c r="A1067" s="43" t="s">
        <v>433</v>
      </c>
      <c r="B1067" s="43">
        <v>2023</v>
      </c>
      <c r="C1067" s="73">
        <v>44982</v>
      </c>
      <c r="D1067" s="43" t="s">
        <v>72</v>
      </c>
      <c r="E1067" s="43" t="s">
        <v>205</v>
      </c>
      <c r="F1067">
        <v>12</v>
      </c>
      <c r="G1067" t="s">
        <v>37</v>
      </c>
      <c r="H1067" t="s">
        <v>38</v>
      </c>
      <c r="J1067">
        <v>18</v>
      </c>
      <c r="K1067">
        <v>2</v>
      </c>
      <c r="L1067">
        <v>11.299999999999999</v>
      </c>
    </row>
    <row r="1068" spans="1:12" x14ac:dyDescent="0.35">
      <c r="A1068" s="43" t="s">
        <v>433</v>
      </c>
      <c r="B1068" s="43">
        <v>2023</v>
      </c>
      <c r="C1068" s="73">
        <v>44982</v>
      </c>
      <c r="D1068" s="43" t="s">
        <v>72</v>
      </c>
      <c r="E1068" s="43" t="s">
        <v>206</v>
      </c>
      <c r="F1068">
        <v>1</v>
      </c>
      <c r="G1068" t="s">
        <v>16</v>
      </c>
      <c r="H1068" t="s">
        <v>17</v>
      </c>
      <c r="J1068">
        <v>1</v>
      </c>
      <c r="K1068">
        <v>1</v>
      </c>
      <c r="L1068">
        <v>11.329000000000001</v>
      </c>
    </row>
    <row r="1069" spans="1:12" x14ac:dyDescent="0.35">
      <c r="A1069" s="43" t="s">
        <v>433</v>
      </c>
      <c r="B1069" s="43">
        <v>2023</v>
      </c>
      <c r="C1069" s="73">
        <v>44982</v>
      </c>
      <c r="D1069" s="43" t="s">
        <v>72</v>
      </c>
      <c r="E1069" s="71" t="s">
        <v>206</v>
      </c>
      <c r="F1069">
        <v>1</v>
      </c>
      <c r="G1069" t="s">
        <v>96</v>
      </c>
      <c r="H1069" t="s">
        <v>19</v>
      </c>
      <c r="J1069">
        <v>15</v>
      </c>
      <c r="K1069">
        <v>2</v>
      </c>
      <c r="L1069">
        <v>11.402000000000001</v>
      </c>
    </row>
    <row r="1070" spans="1:12" x14ac:dyDescent="0.35">
      <c r="A1070" s="43" t="s">
        <v>433</v>
      </c>
      <c r="B1070" s="43">
        <v>2023</v>
      </c>
      <c r="C1070" s="73">
        <v>44982</v>
      </c>
      <c r="D1070" s="43" t="s">
        <v>72</v>
      </c>
      <c r="E1070" s="71" t="s">
        <v>206</v>
      </c>
      <c r="F1070">
        <v>2</v>
      </c>
      <c r="G1070" t="s">
        <v>24</v>
      </c>
      <c r="H1070" t="s">
        <v>25</v>
      </c>
      <c r="J1070">
        <v>4</v>
      </c>
      <c r="K1070">
        <v>1</v>
      </c>
      <c r="L1070">
        <v>11.138999999999999</v>
      </c>
    </row>
    <row r="1071" spans="1:12" x14ac:dyDescent="0.35">
      <c r="A1071" s="43" t="s">
        <v>433</v>
      </c>
      <c r="B1071" s="43">
        <v>2023</v>
      </c>
      <c r="C1071" s="73">
        <v>44982</v>
      </c>
      <c r="D1071" s="43" t="s">
        <v>72</v>
      </c>
      <c r="E1071" s="43" t="s">
        <v>206</v>
      </c>
      <c r="F1071">
        <v>2</v>
      </c>
      <c r="G1071" t="s">
        <v>52</v>
      </c>
      <c r="H1071" t="s">
        <v>53</v>
      </c>
      <c r="J1071">
        <v>14</v>
      </c>
      <c r="K1071">
        <v>2</v>
      </c>
      <c r="L1071">
        <v>11.279</v>
      </c>
    </row>
    <row r="1072" spans="1:12" x14ac:dyDescent="0.35">
      <c r="A1072" s="43" t="s">
        <v>433</v>
      </c>
      <c r="B1072" s="43">
        <v>2023</v>
      </c>
      <c r="C1072" s="73">
        <v>44982</v>
      </c>
      <c r="D1072" s="43" t="s">
        <v>72</v>
      </c>
      <c r="E1072" s="71" t="s">
        <v>206</v>
      </c>
      <c r="F1072">
        <v>3</v>
      </c>
      <c r="G1072" t="s">
        <v>14</v>
      </c>
      <c r="H1072" t="s">
        <v>15</v>
      </c>
      <c r="J1072">
        <v>2</v>
      </c>
      <c r="K1072">
        <v>1</v>
      </c>
      <c r="L1072">
        <v>11.154</v>
      </c>
    </row>
    <row r="1073" spans="1:15" x14ac:dyDescent="0.35">
      <c r="A1073" s="43" t="s">
        <v>433</v>
      </c>
      <c r="B1073" s="43">
        <v>2023</v>
      </c>
      <c r="C1073" s="73">
        <v>44982</v>
      </c>
      <c r="D1073" s="43" t="s">
        <v>72</v>
      </c>
      <c r="E1073" s="71" t="s">
        <v>206</v>
      </c>
      <c r="F1073">
        <v>3</v>
      </c>
      <c r="G1073" t="s">
        <v>28</v>
      </c>
      <c r="H1073" t="s">
        <v>29</v>
      </c>
      <c r="J1073">
        <v>16</v>
      </c>
      <c r="K1073">
        <v>2</v>
      </c>
      <c r="L1073">
        <v>11.154</v>
      </c>
    </row>
    <row r="1074" spans="1:15" x14ac:dyDescent="0.35">
      <c r="A1074" s="43" t="s">
        <v>433</v>
      </c>
      <c r="B1074" s="43">
        <v>2023</v>
      </c>
      <c r="C1074" s="73">
        <v>44982</v>
      </c>
      <c r="D1074" s="43" t="s">
        <v>72</v>
      </c>
      <c r="E1074" s="43" t="s">
        <v>206</v>
      </c>
      <c r="F1074">
        <v>4</v>
      </c>
      <c r="G1074" t="s">
        <v>397</v>
      </c>
      <c r="H1074" t="s">
        <v>25</v>
      </c>
      <c r="J1074">
        <v>3</v>
      </c>
      <c r="K1074">
        <v>1</v>
      </c>
      <c r="L1074">
        <v>11.539</v>
      </c>
    </row>
    <row r="1075" spans="1:15" x14ac:dyDescent="0.35">
      <c r="A1075" s="43" t="s">
        <v>433</v>
      </c>
      <c r="B1075" s="43">
        <v>2023</v>
      </c>
      <c r="C1075" s="73">
        <v>44982</v>
      </c>
      <c r="D1075" s="43" t="s">
        <v>72</v>
      </c>
      <c r="E1075" s="71" t="s">
        <v>206</v>
      </c>
      <c r="F1075">
        <v>4</v>
      </c>
      <c r="G1075" t="s">
        <v>50</v>
      </c>
      <c r="H1075" t="s">
        <v>51</v>
      </c>
      <c r="J1075">
        <v>13</v>
      </c>
      <c r="K1075">
        <v>2</v>
      </c>
      <c r="L1075">
        <v>11.544</v>
      </c>
    </row>
    <row r="1076" spans="1:15" x14ac:dyDescent="0.35">
      <c r="A1076" s="43" t="s">
        <v>433</v>
      </c>
      <c r="B1076" s="43">
        <v>2023</v>
      </c>
      <c r="C1076" s="73">
        <v>44982</v>
      </c>
      <c r="D1076" s="43" t="s">
        <v>72</v>
      </c>
      <c r="E1076" s="71" t="s">
        <v>206</v>
      </c>
      <c r="F1076">
        <v>5</v>
      </c>
      <c r="G1076" t="s">
        <v>75</v>
      </c>
      <c r="H1076" t="s">
        <v>19</v>
      </c>
      <c r="J1076">
        <v>5</v>
      </c>
      <c r="K1076">
        <v>1</v>
      </c>
      <c r="L1076">
        <v>11.33</v>
      </c>
    </row>
    <row r="1077" spans="1:15" x14ac:dyDescent="0.35">
      <c r="A1077" s="43" t="s">
        <v>433</v>
      </c>
      <c r="B1077" s="43">
        <v>2023</v>
      </c>
      <c r="C1077" s="73">
        <v>44982</v>
      </c>
      <c r="D1077" s="43" t="s">
        <v>72</v>
      </c>
      <c r="E1077" s="43" t="s">
        <v>206</v>
      </c>
      <c r="F1077">
        <v>5</v>
      </c>
      <c r="G1077" t="s">
        <v>102</v>
      </c>
      <c r="H1077" t="s">
        <v>154</v>
      </c>
      <c r="J1077">
        <v>12</v>
      </c>
      <c r="K1077">
        <v>2</v>
      </c>
      <c r="L1077">
        <v>11.385</v>
      </c>
    </row>
    <row r="1078" spans="1:15" x14ac:dyDescent="0.35">
      <c r="A1078" s="43" t="s">
        <v>433</v>
      </c>
      <c r="B1078" s="43">
        <v>2023</v>
      </c>
      <c r="C1078" s="73">
        <v>44982</v>
      </c>
      <c r="D1078" s="43" t="s">
        <v>72</v>
      </c>
      <c r="E1078" s="71" t="s">
        <v>206</v>
      </c>
      <c r="F1078">
        <v>6</v>
      </c>
      <c r="G1078" t="s">
        <v>32</v>
      </c>
      <c r="H1078" t="s">
        <v>17</v>
      </c>
      <c r="J1078">
        <v>6</v>
      </c>
      <c r="K1078">
        <v>1</v>
      </c>
      <c r="L1078">
        <v>10.916</v>
      </c>
    </row>
    <row r="1079" spans="1:15" x14ac:dyDescent="0.35">
      <c r="A1079" s="43" t="s">
        <v>433</v>
      </c>
      <c r="B1079" s="43">
        <v>2023</v>
      </c>
      <c r="C1079" s="73">
        <v>44982</v>
      </c>
      <c r="D1079" s="43" t="s">
        <v>72</v>
      </c>
      <c r="E1079" s="71" t="s">
        <v>206</v>
      </c>
      <c r="F1079">
        <v>6</v>
      </c>
      <c r="G1079" t="s">
        <v>107</v>
      </c>
      <c r="H1079" t="s">
        <v>15</v>
      </c>
      <c r="J1079">
        <v>11</v>
      </c>
      <c r="K1079">
        <v>2</v>
      </c>
      <c r="L1079">
        <v>10.955</v>
      </c>
    </row>
    <row r="1080" spans="1:15" x14ac:dyDescent="0.35">
      <c r="A1080" s="43" t="s">
        <v>433</v>
      </c>
      <c r="B1080" s="43">
        <v>2023</v>
      </c>
      <c r="C1080" s="73">
        <v>44982</v>
      </c>
      <c r="D1080" s="43" t="s">
        <v>72</v>
      </c>
      <c r="E1080" s="43" t="s">
        <v>206</v>
      </c>
      <c r="F1080">
        <v>7</v>
      </c>
      <c r="G1080" t="s">
        <v>39</v>
      </c>
      <c r="H1080" t="s">
        <v>40</v>
      </c>
      <c r="J1080">
        <v>8</v>
      </c>
      <c r="K1080">
        <v>1</v>
      </c>
      <c r="L1080">
        <v>11.154999999999999</v>
      </c>
    </row>
    <row r="1081" spans="1:15" x14ac:dyDescent="0.35">
      <c r="A1081" s="43" t="s">
        <v>433</v>
      </c>
      <c r="B1081" s="43">
        <v>2023</v>
      </c>
      <c r="C1081" s="73">
        <v>44982</v>
      </c>
      <c r="D1081" s="43" t="s">
        <v>72</v>
      </c>
      <c r="E1081" s="71" t="s">
        <v>206</v>
      </c>
      <c r="F1081">
        <v>7</v>
      </c>
      <c r="G1081" t="s">
        <v>20</v>
      </c>
      <c r="H1081" t="s">
        <v>21</v>
      </c>
      <c r="J1081">
        <v>9</v>
      </c>
      <c r="K1081">
        <v>2</v>
      </c>
      <c r="L1081">
        <v>11.229999999999999</v>
      </c>
    </row>
    <row r="1082" spans="1:15" x14ac:dyDescent="0.35">
      <c r="A1082" s="43" t="s">
        <v>433</v>
      </c>
      <c r="B1082" s="43">
        <v>2023</v>
      </c>
      <c r="C1082" s="73">
        <v>44982</v>
      </c>
      <c r="D1082" s="43" t="s">
        <v>72</v>
      </c>
      <c r="E1082" s="71" t="s">
        <v>206</v>
      </c>
      <c r="F1082">
        <v>8</v>
      </c>
      <c r="G1082" t="s">
        <v>42</v>
      </c>
      <c r="H1082" t="s">
        <v>40</v>
      </c>
      <c r="J1082">
        <v>7</v>
      </c>
      <c r="K1082">
        <v>1</v>
      </c>
      <c r="L1082">
        <v>11.374000000000001</v>
      </c>
    </row>
    <row r="1083" spans="1:15" x14ac:dyDescent="0.35">
      <c r="A1083" s="43" t="s">
        <v>433</v>
      </c>
      <c r="B1083" s="43">
        <v>2023</v>
      </c>
      <c r="C1083" s="73">
        <v>44982</v>
      </c>
      <c r="D1083" s="43" t="s">
        <v>72</v>
      </c>
      <c r="E1083" s="43" t="s">
        <v>206</v>
      </c>
      <c r="F1083">
        <v>8</v>
      </c>
      <c r="G1083" t="s">
        <v>26</v>
      </c>
      <c r="H1083" t="s">
        <v>27</v>
      </c>
      <c r="J1083">
        <v>10</v>
      </c>
      <c r="K1083">
        <v>2</v>
      </c>
      <c r="L1083">
        <v>11.513</v>
      </c>
    </row>
    <row r="1084" spans="1:15" x14ac:dyDescent="0.35">
      <c r="A1084" s="43" t="s">
        <v>433</v>
      </c>
      <c r="B1084" s="43">
        <v>2023</v>
      </c>
      <c r="C1084" s="73">
        <v>44982</v>
      </c>
      <c r="D1084" s="43" t="s">
        <v>72</v>
      </c>
      <c r="E1084" s="71" t="s">
        <v>207</v>
      </c>
      <c r="F1084">
        <v>1</v>
      </c>
      <c r="G1084" t="s">
        <v>16</v>
      </c>
      <c r="H1084" t="s">
        <v>17</v>
      </c>
      <c r="J1084">
        <v>1</v>
      </c>
      <c r="K1084">
        <v>1</v>
      </c>
      <c r="L1084">
        <v>11.117000000000001</v>
      </c>
      <c r="N1084">
        <v>1</v>
      </c>
      <c r="O1084">
        <v>10.997999999999999</v>
      </c>
    </row>
    <row r="1085" spans="1:15" x14ac:dyDescent="0.35">
      <c r="A1085" s="43" t="s">
        <v>433</v>
      </c>
      <c r="B1085" s="43">
        <v>2023</v>
      </c>
      <c r="C1085" s="73">
        <v>44982</v>
      </c>
      <c r="D1085" s="43" t="s">
        <v>72</v>
      </c>
      <c r="E1085" s="71" t="s">
        <v>207</v>
      </c>
      <c r="F1085">
        <v>1</v>
      </c>
      <c r="G1085" t="s">
        <v>42</v>
      </c>
      <c r="H1085" t="s">
        <v>40</v>
      </c>
      <c r="J1085">
        <v>7</v>
      </c>
      <c r="K1085">
        <v>2</v>
      </c>
      <c r="L1085">
        <v>11.190000000000001</v>
      </c>
      <c r="N1085">
        <v>2</v>
      </c>
      <c r="O1085">
        <v>11.027999999999999</v>
      </c>
    </row>
    <row r="1086" spans="1:15" x14ac:dyDescent="0.35">
      <c r="A1086" s="43" t="s">
        <v>433</v>
      </c>
      <c r="B1086" s="43">
        <v>2023</v>
      </c>
      <c r="C1086" s="73">
        <v>44982</v>
      </c>
      <c r="D1086" s="43" t="s">
        <v>72</v>
      </c>
      <c r="E1086" s="71" t="s">
        <v>207</v>
      </c>
      <c r="F1086">
        <v>2</v>
      </c>
      <c r="G1086" t="s">
        <v>24</v>
      </c>
      <c r="H1086" t="s">
        <v>25</v>
      </c>
      <c r="J1086">
        <v>4</v>
      </c>
      <c r="K1086">
        <v>1</v>
      </c>
      <c r="L1086">
        <v>11.115</v>
      </c>
      <c r="N1086">
        <v>1</v>
      </c>
      <c r="O1086">
        <v>11.246</v>
      </c>
    </row>
    <row r="1087" spans="1:15" x14ac:dyDescent="0.35">
      <c r="A1087" s="43" t="s">
        <v>433</v>
      </c>
      <c r="B1087" s="43">
        <v>2023</v>
      </c>
      <c r="C1087" s="73">
        <v>44982</v>
      </c>
      <c r="D1087" s="43" t="s">
        <v>72</v>
      </c>
      <c r="E1087" s="71" t="s">
        <v>207</v>
      </c>
      <c r="F1087">
        <v>2</v>
      </c>
      <c r="G1087" t="s">
        <v>39</v>
      </c>
      <c r="H1087" t="s">
        <v>40</v>
      </c>
      <c r="J1087">
        <v>8</v>
      </c>
      <c r="K1087">
        <v>2</v>
      </c>
      <c r="L1087">
        <v>11.311999999999999</v>
      </c>
      <c r="N1087">
        <v>2</v>
      </c>
      <c r="O1087">
        <v>11.381</v>
      </c>
    </row>
    <row r="1088" spans="1:15" x14ac:dyDescent="0.35">
      <c r="A1088" s="43" t="s">
        <v>433</v>
      </c>
      <c r="B1088" s="43">
        <v>2023</v>
      </c>
      <c r="C1088" s="73">
        <v>44982</v>
      </c>
      <c r="D1088" s="43" t="s">
        <v>72</v>
      </c>
      <c r="E1088" s="71" t="s">
        <v>207</v>
      </c>
      <c r="F1088">
        <v>3</v>
      </c>
      <c r="G1088" t="s">
        <v>14</v>
      </c>
      <c r="H1088" t="s">
        <v>15</v>
      </c>
      <c r="J1088">
        <v>2</v>
      </c>
      <c r="K1088">
        <v>1</v>
      </c>
      <c r="L1088">
        <v>11.144</v>
      </c>
      <c r="N1088">
        <v>1</v>
      </c>
      <c r="O1088">
        <v>11.052</v>
      </c>
    </row>
    <row r="1089" spans="1:18" x14ac:dyDescent="0.35">
      <c r="A1089" s="43" t="s">
        <v>433</v>
      </c>
      <c r="B1089" s="43">
        <v>2023</v>
      </c>
      <c r="C1089" s="73">
        <v>44982</v>
      </c>
      <c r="D1089" s="43" t="s">
        <v>72</v>
      </c>
      <c r="E1089" s="71" t="s">
        <v>207</v>
      </c>
      <c r="F1089">
        <v>3</v>
      </c>
      <c r="G1089" t="s">
        <v>32</v>
      </c>
      <c r="H1089" t="s">
        <v>17</v>
      </c>
      <c r="J1089">
        <v>6</v>
      </c>
      <c r="K1089">
        <v>2</v>
      </c>
      <c r="L1089">
        <v>11.165000000000001</v>
      </c>
      <c r="N1089">
        <v>2</v>
      </c>
      <c r="O1089">
        <v>11.222</v>
      </c>
    </row>
    <row r="1090" spans="1:18" x14ac:dyDescent="0.35">
      <c r="A1090" s="43" t="s">
        <v>433</v>
      </c>
      <c r="B1090" s="43">
        <v>2023</v>
      </c>
      <c r="C1090" s="73">
        <v>44982</v>
      </c>
      <c r="D1090" s="43" t="s">
        <v>72</v>
      </c>
      <c r="E1090" s="71" t="s">
        <v>207</v>
      </c>
      <c r="F1090">
        <v>4</v>
      </c>
      <c r="G1090" t="s">
        <v>397</v>
      </c>
      <c r="H1090" t="s">
        <v>25</v>
      </c>
      <c r="J1090">
        <v>3</v>
      </c>
      <c r="K1090">
        <v>1</v>
      </c>
      <c r="L1090">
        <v>11.304</v>
      </c>
      <c r="N1090">
        <v>1</v>
      </c>
      <c r="O1090">
        <v>11.254</v>
      </c>
    </row>
    <row r="1091" spans="1:18" x14ac:dyDescent="0.35">
      <c r="A1091" s="43" t="s">
        <v>433</v>
      </c>
      <c r="B1091" s="43">
        <v>2023</v>
      </c>
      <c r="C1091" s="73">
        <v>44982</v>
      </c>
      <c r="D1091" s="43" t="s">
        <v>72</v>
      </c>
      <c r="E1091" s="71" t="s">
        <v>207</v>
      </c>
      <c r="F1091">
        <v>4</v>
      </c>
      <c r="G1091" t="s">
        <v>75</v>
      </c>
      <c r="H1091" t="s">
        <v>19</v>
      </c>
      <c r="J1091">
        <v>5</v>
      </c>
      <c r="K1091">
        <v>2</v>
      </c>
      <c r="L1091">
        <v>11.365</v>
      </c>
      <c r="N1091">
        <v>2</v>
      </c>
      <c r="O1091">
        <v>11.433</v>
      </c>
    </row>
    <row r="1092" spans="1:18" x14ac:dyDescent="0.35">
      <c r="A1092" s="43" t="s">
        <v>433</v>
      </c>
      <c r="B1092" s="43">
        <v>2023</v>
      </c>
      <c r="C1092" s="73">
        <v>44982</v>
      </c>
      <c r="D1092" s="43" t="s">
        <v>72</v>
      </c>
      <c r="E1092" s="71" t="s">
        <v>208</v>
      </c>
      <c r="F1092">
        <v>1</v>
      </c>
      <c r="G1092" t="s">
        <v>16</v>
      </c>
      <c r="H1092" t="s">
        <v>17</v>
      </c>
      <c r="J1092">
        <v>1</v>
      </c>
      <c r="K1092">
        <v>1</v>
      </c>
      <c r="L1092">
        <v>11.103</v>
      </c>
      <c r="N1092">
        <v>1</v>
      </c>
      <c r="O1092">
        <v>11.346</v>
      </c>
    </row>
    <row r="1093" spans="1:18" x14ac:dyDescent="0.35">
      <c r="A1093" s="43" t="s">
        <v>433</v>
      </c>
      <c r="B1093" s="43">
        <v>2023</v>
      </c>
      <c r="C1093" s="73">
        <v>44982</v>
      </c>
      <c r="D1093" s="43" t="s">
        <v>72</v>
      </c>
      <c r="E1093" s="71" t="s">
        <v>208</v>
      </c>
      <c r="F1093">
        <v>1</v>
      </c>
      <c r="G1093" t="s">
        <v>397</v>
      </c>
      <c r="H1093" t="s">
        <v>25</v>
      </c>
      <c r="J1093">
        <v>3</v>
      </c>
      <c r="K1093">
        <v>2</v>
      </c>
      <c r="L1093">
        <v>11.122999999999999</v>
      </c>
      <c r="N1093">
        <v>2</v>
      </c>
      <c r="O1093">
        <v>11.497999999999999</v>
      </c>
    </row>
    <row r="1094" spans="1:18" x14ac:dyDescent="0.35">
      <c r="A1094" s="43" t="s">
        <v>433</v>
      </c>
      <c r="B1094" s="43">
        <v>2023</v>
      </c>
      <c r="C1094" s="73">
        <v>44982</v>
      </c>
      <c r="D1094" s="43" t="s">
        <v>72</v>
      </c>
      <c r="E1094" s="71" t="s">
        <v>208</v>
      </c>
      <c r="F1094">
        <v>2</v>
      </c>
      <c r="G1094" t="s">
        <v>14</v>
      </c>
      <c r="H1094" t="s">
        <v>15</v>
      </c>
      <c r="J1094">
        <v>2</v>
      </c>
      <c r="K1094">
        <v>2</v>
      </c>
      <c r="L1094">
        <v>11.206999999999999</v>
      </c>
      <c r="N1094">
        <v>1</v>
      </c>
      <c r="O1094">
        <v>11.034000000000001</v>
      </c>
      <c r="Q1094">
        <v>1</v>
      </c>
      <c r="R1094">
        <v>11.04</v>
      </c>
    </row>
    <row r="1095" spans="1:18" x14ac:dyDescent="0.35">
      <c r="A1095" s="43" t="s">
        <v>433</v>
      </c>
      <c r="B1095" s="43">
        <v>2023</v>
      </c>
      <c r="C1095" s="73">
        <v>44982</v>
      </c>
      <c r="D1095" s="43" t="s">
        <v>72</v>
      </c>
      <c r="E1095" s="71" t="s">
        <v>208</v>
      </c>
      <c r="F1095">
        <v>2</v>
      </c>
      <c r="G1095" t="s">
        <v>24</v>
      </c>
      <c r="H1095" t="s">
        <v>25</v>
      </c>
      <c r="J1095">
        <v>4</v>
      </c>
      <c r="K1095">
        <v>1</v>
      </c>
      <c r="L1095">
        <v>11.170999999999999</v>
      </c>
      <c r="N1095">
        <v>2</v>
      </c>
      <c r="O1095">
        <v>11.066000000000001</v>
      </c>
      <c r="Q1095">
        <v>2</v>
      </c>
      <c r="R1095">
        <v>11.110999999999999</v>
      </c>
    </row>
    <row r="1096" spans="1:18" x14ac:dyDescent="0.35">
      <c r="A1096" s="43" t="s">
        <v>433</v>
      </c>
      <c r="B1096" s="43">
        <v>2023</v>
      </c>
      <c r="C1096" s="73">
        <v>44982</v>
      </c>
      <c r="D1096" s="43" t="s">
        <v>72</v>
      </c>
      <c r="E1096" s="71" t="s">
        <v>209</v>
      </c>
      <c r="F1096" t="s">
        <v>210</v>
      </c>
      <c r="G1096" t="s">
        <v>16</v>
      </c>
      <c r="H1096" t="s">
        <v>17</v>
      </c>
      <c r="J1096">
        <v>1</v>
      </c>
      <c r="K1096">
        <v>1</v>
      </c>
      <c r="L1096">
        <v>11.208</v>
      </c>
      <c r="N1096">
        <v>1</v>
      </c>
      <c r="O1096">
        <v>11.015000000000001</v>
      </c>
    </row>
    <row r="1097" spans="1:18" x14ac:dyDescent="0.35">
      <c r="A1097" s="43" t="s">
        <v>433</v>
      </c>
      <c r="B1097" s="43">
        <v>2023</v>
      </c>
      <c r="C1097" s="73">
        <v>44982</v>
      </c>
      <c r="D1097" s="43" t="s">
        <v>72</v>
      </c>
      <c r="E1097" s="71" t="s">
        <v>209</v>
      </c>
      <c r="F1097" t="s">
        <v>210</v>
      </c>
      <c r="G1097" t="s">
        <v>14</v>
      </c>
      <c r="H1097" t="s">
        <v>15</v>
      </c>
      <c r="J1097">
        <v>2</v>
      </c>
      <c r="K1097">
        <v>2</v>
      </c>
      <c r="L1097">
        <v>11.288</v>
      </c>
      <c r="N1097">
        <v>2</v>
      </c>
      <c r="O1097">
        <v>11.936</v>
      </c>
    </row>
    <row r="1098" spans="1:18" x14ac:dyDescent="0.35">
      <c r="A1098" s="43" t="s">
        <v>433</v>
      </c>
      <c r="B1098" s="43">
        <v>2023</v>
      </c>
      <c r="C1098" s="73">
        <v>44982</v>
      </c>
      <c r="D1098" s="43" t="s">
        <v>72</v>
      </c>
      <c r="E1098" s="71" t="s">
        <v>209</v>
      </c>
      <c r="F1098" t="s">
        <v>211</v>
      </c>
      <c r="G1098" t="s">
        <v>397</v>
      </c>
      <c r="H1098" t="s">
        <v>25</v>
      </c>
      <c r="J1098">
        <v>3</v>
      </c>
      <c r="K1098">
        <v>2</v>
      </c>
      <c r="L1098">
        <v>11.343</v>
      </c>
      <c r="N1098">
        <v>1</v>
      </c>
      <c r="O1098">
        <v>11.436</v>
      </c>
      <c r="Q1098">
        <v>1</v>
      </c>
      <c r="R1098">
        <v>11.541</v>
      </c>
    </row>
    <row r="1099" spans="1:18" x14ac:dyDescent="0.35">
      <c r="A1099" s="43" t="s">
        <v>433</v>
      </c>
      <c r="B1099" s="43">
        <v>2023</v>
      </c>
      <c r="C1099" s="73">
        <v>44982</v>
      </c>
      <c r="D1099" s="43" t="s">
        <v>72</v>
      </c>
      <c r="E1099" s="71" t="s">
        <v>209</v>
      </c>
      <c r="F1099" t="s">
        <v>211</v>
      </c>
      <c r="G1099" t="s">
        <v>24</v>
      </c>
      <c r="H1099" t="s">
        <v>25</v>
      </c>
      <c r="J1099">
        <v>4</v>
      </c>
      <c r="K1099">
        <v>1</v>
      </c>
      <c r="L1099">
        <v>11.33</v>
      </c>
      <c r="N1099">
        <v>2</v>
      </c>
      <c r="O1099">
        <v>11.449</v>
      </c>
      <c r="Q1099">
        <v>2</v>
      </c>
      <c r="R1099">
        <v>11.66</v>
      </c>
    </row>
    <row r="1100" spans="1:18" x14ac:dyDescent="0.35">
      <c r="A1100" s="1" t="s">
        <v>1771</v>
      </c>
      <c r="B1100" s="1">
        <v>2023</v>
      </c>
      <c r="C1100" s="2">
        <v>45001</v>
      </c>
      <c r="D1100" s="1" t="s">
        <v>72</v>
      </c>
      <c r="E1100" s="43" t="s">
        <v>205</v>
      </c>
      <c r="F1100">
        <v>1</v>
      </c>
      <c r="G1100" t="s">
        <v>39</v>
      </c>
      <c r="H1100" t="s">
        <v>40</v>
      </c>
      <c r="J1100">
        <v>6</v>
      </c>
      <c r="K1100">
        <v>1</v>
      </c>
      <c r="L1100">
        <v>11.752000000000001</v>
      </c>
    </row>
    <row r="1101" spans="1:18" x14ac:dyDescent="0.35">
      <c r="A1101" s="1" t="s">
        <v>1771</v>
      </c>
      <c r="B1101" s="1">
        <v>2023</v>
      </c>
      <c r="C1101" s="2">
        <v>45001</v>
      </c>
      <c r="D1101" s="1" t="s">
        <v>72</v>
      </c>
      <c r="E1101" s="43" t="s">
        <v>205</v>
      </c>
      <c r="F1101">
        <v>1</v>
      </c>
      <c r="G1101" t="s">
        <v>1734</v>
      </c>
      <c r="H1101" t="s">
        <v>159</v>
      </c>
      <c r="J1101">
        <v>28</v>
      </c>
      <c r="K1101">
        <v>2</v>
      </c>
      <c r="L1101">
        <v>12.207000000000001</v>
      </c>
    </row>
    <row r="1102" spans="1:18" x14ac:dyDescent="0.35">
      <c r="A1102" s="1" t="s">
        <v>1771</v>
      </c>
      <c r="B1102" s="1">
        <v>2023</v>
      </c>
      <c r="C1102" s="2">
        <v>45001</v>
      </c>
      <c r="D1102" s="1" t="s">
        <v>72</v>
      </c>
      <c r="E1102" s="43" t="s">
        <v>205</v>
      </c>
      <c r="F1102">
        <v>2</v>
      </c>
      <c r="G1102" t="s">
        <v>23</v>
      </c>
      <c r="H1102" t="s">
        <v>15</v>
      </c>
      <c r="J1102">
        <v>3</v>
      </c>
      <c r="K1102">
        <v>1</v>
      </c>
      <c r="L1102">
        <v>11.44</v>
      </c>
    </row>
    <row r="1103" spans="1:18" x14ac:dyDescent="0.35">
      <c r="A1103" s="1" t="s">
        <v>1771</v>
      </c>
      <c r="B1103" s="1">
        <v>2023</v>
      </c>
      <c r="C1103" s="2">
        <v>45001</v>
      </c>
      <c r="D1103" s="1" t="s">
        <v>72</v>
      </c>
      <c r="E1103" s="43" t="s">
        <v>205</v>
      </c>
      <c r="F1103">
        <v>2</v>
      </c>
      <c r="G1103" t="s">
        <v>116</v>
      </c>
      <c r="H1103" t="s">
        <v>49</v>
      </c>
      <c r="J1103">
        <v>27</v>
      </c>
      <c r="K1103">
        <v>2</v>
      </c>
      <c r="L1103">
        <v>12.555</v>
      </c>
    </row>
    <row r="1104" spans="1:18" x14ac:dyDescent="0.35">
      <c r="A1104" s="1" t="s">
        <v>1771</v>
      </c>
      <c r="B1104" s="1">
        <v>2023</v>
      </c>
      <c r="C1104" s="2">
        <v>45001</v>
      </c>
      <c r="D1104" s="1" t="s">
        <v>72</v>
      </c>
      <c r="E1104" s="43" t="s">
        <v>205</v>
      </c>
      <c r="F1104">
        <v>3</v>
      </c>
      <c r="G1104" t="s">
        <v>75</v>
      </c>
      <c r="H1104" t="s">
        <v>19</v>
      </c>
      <c r="J1104">
        <v>7</v>
      </c>
      <c r="K1104">
        <v>1</v>
      </c>
      <c r="L1104">
        <v>11.678000000000001</v>
      </c>
    </row>
    <row r="1105" spans="1:12" x14ac:dyDescent="0.35">
      <c r="A1105" s="1" t="s">
        <v>1771</v>
      </c>
      <c r="B1105" s="1">
        <v>2023</v>
      </c>
      <c r="C1105" s="2">
        <v>45001</v>
      </c>
      <c r="D1105" s="1" t="s">
        <v>72</v>
      </c>
      <c r="E1105" s="43" t="s">
        <v>205</v>
      </c>
      <c r="F1105">
        <v>3</v>
      </c>
      <c r="G1105" t="s">
        <v>66</v>
      </c>
      <c r="H1105" t="s">
        <v>67</v>
      </c>
      <c r="J1105">
        <v>26</v>
      </c>
      <c r="K1105">
        <v>2</v>
      </c>
      <c r="L1105">
        <v>12.112</v>
      </c>
    </row>
    <row r="1106" spans="1:12" x14ac:dyDescent="0.35">
      <c r="A1106" s="1" t="s">
        <v>1771</v>
      </c>
      <c r="B1106" s="1">
        <v>2023</v>
      </c>
      <c r="C1106" s="2">
        <v>45001</v>
      </c>
      <c r="D1106" s="1" t="s">
        <v>72</v>
      </c>
      <c r="E1106" s="43" t="s">
        <v>205</v>
      </c>
      <c r="F1106">
        <v>4</v>
      </c>
      <c r="G1106" t="s">
        <v>37</v>
      </c>
      <c r="H1106" t="s">
        <v>38</v>
      </c>
      <c r="J1106">
        <v>9</v>
      </c>
      <c r="K1106">
        <v>1</v>
      </c>
      <c r="L1106">
        <v>11.381</v>
      </c>
    </row>
    <row r="1107" spans="1:12" x14ac:dyDescent="0.35">
      <c r="A1107" s="1" t="s">
        <v>1771</v>
      </c>
      <c r="B1107" s="1">
        <v>2023</v>
      </c>
      <c r="C1107" s="2">
        <v>45001</v>
      </c>
      <c r="D1107" s="1" t="s">
        <v>72</v>
      </c>
      <c r="E1107" s="43" t="s">
        <v>205</v>
      </c>
      <c r="F1107">
        <v>4</v>
      </c>
      <c r="G1107" t="s">
        <v>54</v>
      </c>
      <c r="H1107" t="s">
        <v>44</v>
      </c>
      <c r="J1107">
        <v>25</v>
      </c>
      <c r="K1107">
        <v>2</v>
      </c>
      <c r="L1107">
        <v>11.449</v>
      </c>
    </row>
    <row r="1108" spans="1:12" x14ac:dyDescent="0.35">
      <c r="A1108" s="1" t="s">
        <v>1771</v>
      </c>
      <c r="B1108" s="1">
        <v>2023</v>
      </c>
      <c r="C1108" s="2">
        <v>45001</v>
      </c>
      <c r="D1108" s="1" t="s">
        <v>72</v>
      </c>
      <c r="E1108" s="43" t="s">
        <v>205</v>
      </c>
      <c r="F1108">
        <v>5</v>
      </c>
      <c r="G1108" t="s">
        <v>28</v>
      </c>
      <c r="H1108" t="s">
        <v>29</v>
      </c>
      <c r="J1108">
        <v>8</v>
      </c>
      <c r="K1108">
        <v>1</v>
      </c>
      <c r="L1108">
        <v>11.401999999999999</v>
      </c>
    </row>
    <row r="1109" spans="1:12" x14ac:dyDescent="0.35">
      <c r="A1109" s="1" t="s">
        <v>1771</v>
      </c>
      <c r="B1109" s="1">
        <v>2023</v>
      </c>
      <c r="C1109" s="2">
        <v>45001</v>
      </c>
      <c r="D1109" s="1" t="s">
        <v>72</v>
      </c>
      <c r="E1109" s="43" t="s">
        <v>205</v>
      </c>
      <c r="F1109">
        <v>5</v>
      </c>
      <c r="G1109" t="s">
        <v>46</v>
      </c>
      <c r="H1109" t="s">
        <v>47</v>
      </c>
      <c r="J1109">
        <v>24</v>
      </c>
      <c r="K1109">
        <v>2</v>
      </c>
      <c r="L1109">
        <v>11.479999999999999</v>
      </c>
    </row>
    <row r="1110" spans="1:12" x14ac:dyDescent="0.35">
      <c r="A1110" s="1" t="s">
        <v>1771</v>
      </c>
      <c r="B1110" s="1">
        <v>2023</v>
      </c>
      <c r="C1110" s="2">
        <v>45001</v>
      </c>
      <c r="D1110" s="1" t="s">
        <v>72</v>
      </c>
      <c r="E1110" s="43" t="s">
        <v>205</v>
      </c>
      <c r="F1110">
        <v>6</v>
      </c>
      <c r="G1110" t="s">
        <v>20</v>
      </c>
      <c r="H1110" t="s">
        <v>21</v>
      </c>
      <c r="J1110">
        <v>10</v>
      </c>
      <c r="K1110">
        <v>1</v>
      </c>
      <c r="L1110">
        <v>11.71</v>
      </c>
    </row>
    <row r="1111" spans="1:12" x14ac:dyDescent="0.35">
      <c r="A1111" s="1" t="s">
        <v>1771</v>
      </c>
      <c r="B1111" s="1">
        <v>2023</v>
      </c>
      <c r="C1111" s="2">
        <v>45001</v>
      </c>
      <c r="D1111" s="1" t="s">
        <v>72</v>
      </c>
      <c r="E1111" s="43" t="s">
        <v>205</v>
      </c>
      <c r="F1111">
        <v>6</v>
      </c>
      <c r="G1111" t="s">
        <v>96</v>
      </c>
      <c r="H1111" t="s">
        <v>19</v>
      </c>
      <c r="J1111">
        <v>23</v>
      </c>
      <c r="K1111">
        <v>2</v>
      </c>
      <c r="L1111">
        <v>11.726000000000001</v>
      </c>
    </row>
    <row r="1112" spans="1:12" x14ac:dyDescent="0.35">
      <c r="A1112" s="1" t="s">
        <v>1771</v>
      </c>
      <c r="B1112" s="1">
        <v>2023</v>
      </c>
      <c r="C1112" s="2">
        <v>45001</v>
      </c>
      <c r="D1112" s="1" t="s">
        <v>72</v>
      </c>
      <c r="E1112" s="43" t="s">
        <v>205</v>
      </c>
      <c r="F1112">
        <v>7</v>
      </c>
      <c r="G1112" t="s">
        <v>42</v>
      </c>
      <c r="H1112" t="s">
        <v>98</v>
      </c>
      <c r="J1112">
        <v>11</v>
      </c>
      <c r="K1112">
        <v>1</v>
      </c>
      <c r="L1112">
        <v>11.981999999999999</v>
      </c>
    </row>
    <row r="1113" spans="1:12" x14ac:dyDescent="0.35">
      <c r="A1113" s="1" t="s">
        <v>1771</v>
      </c>
      <c r="B1113" s="1">
        <v>2023</v>
      </c>
      <c r="C1113" s="2">
        <v>45001</v>
      </c>
      <c r="D1113" s="1" t="s">
        <v>72</v>
      </c>
      <c r="E1113" s="43" t="s">
        <v>205</v>
      </c>
      <c r="F1113">
        <v>7</v>
      </c>
      <c r="G1113" t="s">
        <v>109</v>
      </c>
      <c r="H1113" t="s">
        <v>59</v>
      </c>
      <c r="J1113">
        <v>22</v>
      </c>
      <c r="K1113">
        <v>2</v>
      </c>
      <c r="L1113">
        <v>12.067</v>
      </c>
    </row>
    <row r="1114" spans="1:12" x14ac:dyDescent="0.35">
      <c r="A1114" s="1" t="s">
        <v>1771</v>
      </c>
      <c r="B1114" s="1">
        <v>2023</v>
      </c>
      <c r="C1114" s="2">
        <v>45001</v>
      </c>
      <c r="D1114" s="1" t="s">
        <v>72</v>
      </c>
      <c r="E1114" s="43" t="s">
        <v>205</v>
      </c>
      <c r="F1114">
        <v>8</v>
      </c>
      <c r="G1114" t="s">
        <v>57</v>
      </c>
      <c r="H1114" t="s">
        <v>47</v>
      </c>
      <c r="J1114">
        <v>16</v>
      </c>
      <c r="K1114">
        <v>1</v>
      </c>
      <c r="L1114">
        <v>11.439</v>
      </c>
    </row>
    <row r="1115" spans="1:12" x14ac:dyDescent="0.35">
      <c r="A1115" s="1" t="s">
        <v>1771</v>
      </c>
      <c r="B1115" s="1">
        <v>2023</v>
      </c>
      <c r="C1115" s="2">
        <v>45001</v>
      </c>
      <c r="D1115" s="1" t="s">
        <v>72</v>
      </c>
      <c r="E1115" s="43" t="s">
        <v>205</v>
      </c>
      <c r="F1115">
        <v>8</v>
      </c>
      <c r="G1115" t="s">
        <v>99</v>
      </c>
      <c r="H1115" t="s">
        <v>67</v>
      </c>
      <c r="J1115">
        <v>17</v>
      </c>
      <c r="K1115">
        <v>2</v>
      </c>
      <c r="L1115">
        <v>11.609</v>
      </c>
    </row>
    <row r="1116" spans="1:12" x14ac:dyDescent="0.35">
      <c r="A1116" s="1" t="s">
        <v>1771</v>
      </c>
      <c r="B1116" s="1">
        <v>2023</v>
      </c>
      <c r="C1116" s="2">
        <v>45001</v>
      </c>
      <c r="D1116" s="1" t="s">
        <v>72</v>
      </c>
      <c r="E1116" s="43" t="s">
        <v>205</v>
      </c>
      <c r="F1116">
        <v>9</v>
      </c>
      <c r="G1116" t="s">
        <v>43</v>
      </c>
      <c r="H1116" t="s">
        <v>44</v>
      </c>
      <c r="J1116">
        <v>15</v>
      </c>
      <c r="K1116">
        <v>1</v>
      </c>
      <c r="L1116">
        <v>11.472</v>
      </c>
    </row>
    <row r="1117" spans="1:12" x14ac:dyDescent="0.35">
      <c r="A1117" s="1" t="s">
        <v>1771</v>
      </c>
      <c r="B1117" s="1">
        <v>2023</v>
      </c>
      <c r="C1117" s="2">
        <v>45001</v>
      </c>
      <c r="D1117" s="1" t="s">
        <v>72</v>
      </c>
      <c r="E1117" s="43" t="s">
        <v>205</v>
      </c>
      <c r="F1117">
        <v>9</v>
      </c>
      <c r="G1117" t="s">
        <v>81</v>
      </c>
      <c r="H1117" t="s">
        <v>17</v>
      </c>
      <c r="J1117">
        <v>18</v>
      </c>
      <c r="K1117">
        <v>2</v>
      </c>
      <c r="L1117">
        <v>11.49</v>
      </c>
    </row>
    <row r="1118" spans="1:12" x14ac:dyDescent="0.35">
      <c r="A1118" s="1" t="s">
        <v>1771</v>
      </c>
      <c r="B1118" s="1">
        <v>2023</v>
      </c>
      <c r="C1118" s="2">
        <v>45001</v>
      </c>
      <c r="D1118" s="1" t="s">
        <v>72</v>
      </c>
      <c r="E1118" s="43" t="s">
        <v>205</v>
      </c>
      <c r="F1118">
        <v>10</v>
      </c>
      <c r="G1118" t="s">
        <v>107</v>
      </c>
      <c r="H1118" t="s">
        <v>15</v>
      </c>
      <c r="J1118">
        <v>12</v>
      </c>
      <c r="K1118">
        <v>1</v>
      </c>
      <c r="L1118">
        <v>11.435</v>
      </c>
    </row>
    <row r="1119" spans="1:12" x14ac:dyDescent="0.35">
      <c r="A1119" s="1" t="s">
        <v>1771</v>
      </c>
      <c r="B1119" s="1">
        <v>2023</v>
      </c>
      <c r="C1119" s="2">
        <v>45001</v>
      </c>
      <c r="D1119" s="1" t="s">
        <v>72</v>
      </c>
      <c r="E1119" s="43" t="s">
        <v>205</v>
      </c>
      <c r="F1119">
        <v>10</v>
      </c>
      <c r="G1119" t="s">
        <v>1773</v>
      </c>
      <c r="H1119" t="s">
        <v>123</v>
      </c>
      <c r="J1119">
        <v>21</v>
      </c>
      <c r="K1119">
        <v>2</v>
      </c>
      <c r="L1119">
        <v>11.584</v>
      </c>
    </row>
    <row r="1120" spans="1:12" x14ac:dyDescent="0.35">
      <c r="A1120" s="1" t="s">
        <v>1771</v>
      </c>
      <c r="B1120" s="1">
        <v>2023</v>
      </c>
      <c r="C1120" s="2">
        <v>45001</v>
      </c>
      <c r="D1120" s="1" t="s">
        <v>72</v>
      </c>
      <c r="E1120" s="43" t="s">
        <v>205</v>
      </c>
      <c r="F1120">
        <v>11</v>
      </c>
      <c r="G1120" t="s">
        <v>1516</v>
      </c>
      <c r="H1120" t="s">
        <v>38</v>
      </c>
      <c r="J1120">
        <v>14</v>
      </c>
      <c r="K1120">
        <v>1</v>
      </c>
      <c r="L1120">
        <v>11.49</v>
      </c>
    </row>
    <row r="1121" spans="1:12" x14ac:dyDescent="0.35">
      <c r="A1121" s="1" t="s">
        <v>1771</v>
      </c>
      <c r="B1121" s="1">
        <v>2023</v>
      </c>
      <c r="C1121" s="2">
        <v>45001</v>
      </c>
      <c r="D1121" s="1" t="s">
        <v>72</v>
      </c>
      <c r="E1121" s="43" t="s">
        <v>205</v>
      </c>
      <c r="F1121">
        <v>11</v>
      </c>
      <c r="G1121" t="s">
        <v>45</v>
      </c>
      <c r="H1121" t="s">
        <v>40</v>
      </c>
      <c r="J1121">
        <v>19</v>
      </c>
      <c r="K1121">
        <v>2</v>
      </c>
      <c r="L1121">
        <v>11.555</v>
      </c>
    </row>
    <row r="1122" spans="1:12" x14ac:dyDescent="0.35">
      <c r="A1122" s="1" t="s">
        <v>1771</v>
      </c>
      <c r="B1122" s="1">
        <v>2023</v>
      </c>
      <c r="C1122" s="2">
        <v>45001</v>
      </c>
      <c r="D1122" s="1" t="s">
        <v>72</v>
      </c>
      <c r="E1122" s="43" t="s">
        <v>205</v>
      </c>
      <c r="F1122">
        <v>12</v>
      </c>
      <c r="G1122" t="s">
        <v>50</v>
      </c>
      <c r="H1122" t="s">
        <v>51</v>
      </c>
      <c r="J1122">
        <v>13</v>
      </c>
      <c r="K1122">
        <v>1</v>
      </c>
      <c r="L1122">
        <v>11.504</v>
      </c>
    </row>
    <row r="1123" spans="1:12" x14ac:dyDescent="0.35">
      <c r="A1123" s="1" t="s">
        <v>1771</v>
      </c>
      <c r="B1123" s="1">
        <v>2023</v>
      </c>
      <c r="C1123" s="2">
        <v>45001</v>
      </c>
      <c r="D1123" s="1" t="s">
        <v>72</v>
      </c>
      <c r="E1123" s="43" t="s">
        <v>205</v>
      </c>
      <c r="F1123">
        <v>12</v>
      </c>
      <c r="G1123" t="s">
        <v>115</v>
      </c>
      <c r="H1123" t="s">
        <v>31</v>
      </c>
      <c r="J1123">
        <v>20</v>
      </c>
      <c r="K1123">
        <v>2</v>
      </c>
      <c r="L1123">
        <v>11.565999999999999</v>
      </c>
    </row>
    <row r="1124" spans="1:12" x14ac:dyDescent="0.35">
      <c r="A1124" s="1" t="s">
        <v>1771</v>
      </c>
      <c r="B1124" s="1">
        <v>2023</v>
      </c>
      <c r="C1124" s="2">
        <v>45001</v>
      </c>
      <c r="D1124" s="1" t="s">
        <v>72</v>
      </c>
      <c r="E1124" s="43" t="s">
        <v>206</v>
      </c>
      <c r="F1124">
        <v>1</v>
      </c>
      <c r="G1124" t="s">
        <v>52</v>
      </c>
      <c r="H1124" t="s">
        <v>53</v>
      </c>
      <c r="J1124">
        <v>4</v>
      </c>
      <c r="K1124">
        <v>1</v>
      </c>
      <c r="L1124">
        <v>11.61</v>
      </c>
    </row>
    <row r="1125" spans="1:12" x14ac:dyDescent="0.35">
      <c r="A1125" s="1" t="s">
        <v>1771</v>
      </c>
      <c r="B1125" s="1">
        <v>2023</v>
      </c>
      <c r="C1125" s="2">
        <v>45001</v>
      </c>
      <c r="D1125" s="1" t="s">
        <v>72</v>
      </c>
      <c r="E1125" s="71" t="s">
        <v>206</v>
      </c>
      <c r="F1125">
        <v>1</v>
      </c>
      <c r="G1125" t="s">
        <v>50</v>
      </c>
      <c r="H1125" t="s">
        <v>51</v>
      </c>
      <c r="J1125">
        <v>13</v>
      </c>
      <c r="K1125">
        <v>2</v>
      </c>
      <c r="L1125">
        <v>11.661</v>
      </c>
    </row>
    <row r="1126" spans="1:12" x14ac:dyDescent="0.35">
      <c r="A1126" s="1" t="s">
        <v>1771</v>
      </c>
      <c r="B1126" s="1">
        <v>2023</v>
      </c>
      <c r="C1126" s="2">
        <v>45001</v>
      </c>
      <c r="D1126" s="1" t="s">
        <v>72</v>
      </c>
      <c r="E1126" s="71" t="s">
        <v>206</v>
      </c>
      <c r="F1126">
        <v>2</v>
      </c>
      <c r="G1126" t="s">
        <v>397</v>
      </c>
      <c r="H1126" t="s">
        <v>25</v>
      </c>
      <c r="J1126">
        <v>1</v>
      </c>
      <c r="K1126">
        <v>1</v>
      </c>
      <c r="L1126">
        <v>11.449</v>
      </c>
    </row>
    <row r="1127" spans="1:12" x14ac:dyDescent="0.35">
      <c r="A1127" s="1" t="s">
        <v>1771</v>
      </c>
      <c r="B1127" s="1">
        <v>2023</v>
      </c>
      <c r="C1127" s="2">
        <v>45001</v>
      </c>
      <c r="D1127" s="1" t="s">
        <v>72</v>
      </c>
      <c r="E1127" s="43" t="s">
        <v>206</v>
      </c>
      <c r="F1127">
        <v>2</v>
      </c>
      <c r="G1127" t="s">
        <v>1516</v>
      </c>
      <c r="H1127" t="s">
        <v>38</v>
      </c>
      <c r="J1127">
        <v>14</v>
      </c>
      <c r="K1127">
        <v>2</v>
      </c>
      <c r="L1127">
        <v>12.683</v>
      </c>
    </row>
    <row r="1128" spans="1:12" x14ac:dyDescent="0.35">
      <c r="A1128" s="1" t="s">
        <v>1771</v>
      </c>
      <c r="B1128" s="1">
        <v>2023</v>
      </c>
      <c r="C1128" s="2">
        <v>45001</v>
      </c>
      <c r="D1128" s="1" t="s">
        <v>72</v>
      </c>
      <c r="E1128" s="71" t="s">
        <v>206</v>
      </c>
      <c r="F1128">
        <v>3</v>
      </c>
      <c r="G1128" t="s">
        <v>32</v>
      </c>
      <c r="H1128" t="s">
        <v>17</v>
      </c>
      <c r="J1128">
        <v>5</v>
      </c>
      <c r="K1128">
        <v>1</v>
      </c>
      <c r="L1128">
        <v>11.472</v>
      </c>
    </row>
    <row r="1129" spans="1:12" x14ac:dyDescent="0.35">
      <c r="A1129" s="1" t="s">
        <v>1771</v>
      </c>
      <c r="B1129" s="1">
        <v>2023</v>
      </c>
      <c r="C1129" s="2">
        <v>45001</v>
      </c>
      <c r="D1129" s="1" t="s">
        <v>72</v>
      </c>
      <c r="E1129" s="71" t="s">
        <v>206</v>
      </c>
      <c r="F1129">
        <v>3</v>
      </c>
      <c r="G1129" t="s">
        <v>107</v>
      </c>
      <c r="H1129" t="s">
        <v>15</v>
      </c>
      <c r="J1129">
        <v>12</v>
      </c>
      <c r="K1129">
        <v>2</v>
      </c>
      <c r="L1129">
        <v>11.504</v>
      </c>
    </row>
    <row r="1130" spans="1:12" x14ac:dyDescent="0.35">
      <c r="A1130" s="1" t="s">
        <v>1771</v>
      </c>
      <c r="B1130" s="1">
        <v>2023</v>
      </c>
      <c r="C1130" s="2">
        <v>45001</v>
      </c>
      <c r="D1130" s="1" t="s">
        <v>72</v>
      </c>
      <c r="E1130" s="43" t="s">
        <v>206</v>
      </c>
      <c r="F1130">
        <v>4</v>
      </c>
      <c r="G1130" t="s">
        <v>24</v>
      </c>
      <c r="H1130" t="s">
        <v>25</v>
      </c>
      <c r="J1130">
        <v>2</v>
      </c>
      <c r="K1130">
        <v>1</v>
      </c>
      <c r="L1130">
        <v>11.457000000000001</v>
      </c>
    </row>
    <row r="1131" spans="1:12" x14ac:dyDescent="0.35">
      <c r="A1131" s="1" t="s">
        <v>1771</v>
      </c>
      <c r="B1131" s="1">
        <v>2023</v>
      </c>
      <c r="C1131" s="2">
        <v>45001</v>
      </c>
      <c r="D1131" s="1" t="s">
        <v>72</v>
      </c>
      <c r="E1131" s="71" t="s">
        <v>206</v>
      </c>
      <c r="F1131">
        <v>4</v>
      </c>
      <c r="G1131" t="s">
        <v>43</v>
      </c>
      <c r="H1131" t="s">
        <v>44</v>
      </c>
      <c r="J1131">
        <v>15</v>
      </c>
      <c r="K1131">
        <v>2</v>
      </c>
      <c r="L1131">
        <v>11.519</v>
      </c>
    </row>
    <row r="1132" spans="1:12" x14ac:dyDescent="0.35">
      <c r="A1132" s="1" t="s">
        <v>1771</v>
      </c>
      <c r="B1132" s="1">
        <v>2023</v>
      </c>
      <c r="C1132" s="2">
        <v>45001</v>
      </c>
      <c r="D1132" s="1" t="s">
        <v>72</v>
      </c>
      <c r="E1132" s="71" t="s">
        <v>206</v>
      </c>
      <c r="F1132">
        <v>5</v>
      </c>
      <c r="G1132" t="s">
        <v>39</v>
      </c>
      <c r="H1132" t="s">
        <v>40</v>
      </c>
      <c r="J1132">
        <v>6</v>
      </c>
      <c r="K1132">
        <v>1</v>
      </c>
      <c r="L1132">
        <v>11.46</v>
      </c>
    </row>
    <row r="1133" spans="1:12" x14ac:dyDescent="0.35">
      <c r="A1133" s="1" t="s">
        <v>1771</v>
      </c>
      <c r="B1133" s="1">
        <v>2023</v>
      </c>
      <c r="C1133" s="2">
        <v>45001</v>
      </c>
      <c r="D1133" s="1" t="s">
        <v>72</v>
      </c>
      <c r="E1133" s="43" t="s">
        <v>206</v>
      </c>
      <c r="F1133">
        <v>5</v>
      </c>
      <c r="G1133" t="s">
        <v>57</v>
      </c>
      <c r="H1133" t="s">
        <v>47</v>
      </c>
      <c r="J1133">
        <v>16</v>
      </c>
      <c r="K1133">
        <v>2</v>
      </c>
      <c r="L1133">
        <v>11.47</v>
      </c>
    </row>
    <row r="1134" spans="1:12" x14ac:dyDescent="0.35">
      <c r="A1134" s="1" t="s">
        <v>1771</v>
      </c>
      <c r="B1134" s="1">
        <v>2023</v>
      </c>
      <c r="C1134" s="2">
        <v>45001</v>
      </c>
      <c r="D1134" s="1" t="s">
        <v>72</v>
      </c>
      <c r="E1134" s="71" t="s">
        <v>206</v>
      </c>
      <c r="F1134">
        <v>6</v>
      </c>
      <c r="G1134" t="s">
        <v>23</v>
      </c>
      <c r="H1134" t="s">
        <v>15</v>
      </c>
      <c r="J1134">
        <v>3</v>
      </c>
      <c r="K1134">
        <v>1</v>
      </c>
      <c r="L1134">
        <v>11.419</v>
      </c>
    </row>
    <row r="1135" spans="1:12" x14ac:dyDescent="0.35">
      <c r="A1135" s="1" t="s">
        <v>1771</v>
      </c>
      <c r="B1135" s="1">
        <v>2023</v>
      </c>
      <c r="C1135" s="2">
        <v>45001</v>
      </c>
      <c r="D1135" s="1" t="s">
        <v>72</v>
      </c>
      <c r="E1135" s="71" t="s">
        <v>206</v>
      </c>
      <c r="F1135">
        <v>6</v>
      </c>
      <c r="G1135" t="s">
        <v>42</v>
      </c>
      <c r="H1135" t="s">
        <v>98</v>
      </c>
      <c r="J1135">
        <v>11</v>
      </c>
      <c r="K1135">
        <v>2</v>
      </c>
      <c r="L1135">
        <v>11.574</v>
      </c>
    </row>
    <row r="1136" spans="1:12" x14ac:dyDescent="0.35">
      <c r="A1136" s="1" t="s">
        <v>1771</v>
      </c>
      <c r="B1136" s="1">
        <v>2023</v>
      </c>
      <c r="C1136" s="2">
        <v>45001</v>
      </c>
      <c r="D1136" s="1" t="s">
        <v>72</v>
      </c>
      <c r="E1136" s="43" t="s">
        <v>206</v>
      </c>
      <c r="F1136">
        <v>7</v>
      </c>
      <c r="G1136" t="s">
        <v>75</v>
      </c>
      <c r="H1136" t="s">
        <v>19</v>
      </c>
      <c r="J1136">
        <v>7</v>
      </c>
      <c r="K1136">
        <v>1</v>
      </c>
      <c r="L1136">
        <v>11.635999999999999</v>
      </c>
    </row>
    <row r="1137" spans="1:18" x14ac:dyDescent="0.35">
      <c r="A1137" s="1" t="s">
        <v>1771</v>
      </c>
      <c r="B1137" s="1">
        <v>2023</v>
      </c>
      <c r="C1137" s="2">
        <v>45001</v>
      </c>
      <c r="D1137" s="1" t="s">
        <v>72</v>
      </c>
      <c r="E1137" s="71" t="s">
        <v>206</v>
      </c>
      <c r="F1137">
        <v>7</v>
      </c>
      <c r="G1137" t="s">
        <v>20</v>
      </c>
      <c r="H1137" t="s">
        <v>21</v>
      </c>
      <c r="J1137">
        <v>10</v>
      </c>
      <c r="K1137">
        <v>2</v>
      </c>
      <c r="L1137">
        <v>11.719999999999999</v>
      </c>
    </row>
    <row r="1138" spans="1:18" x14ac:dyDescent="0.35">
      <c r="A1138" s="1" t="s">
        <v>1771</v>
      </c>
      <c r="B1138" s="1">
        <v>2023</v>
      </c>
      <c r="C1138" s="2">
        <v>45001</v>
      </c>
      <c r="D1138" s="1" t="s">
        <v>72</v>
      </c>
      <c r="E1138" s="71" t="s">
        <v>206</v>
      </c>
      <c r="F1138">
        <v>8</v>
      </c>
      <c r="G1138" t="s">
        <v>28</v>
      </c>
      <c r="H1138" t="s">
        <v>29</v>
      </c>
      <c r="J1138">
        <v>8</v>
      </c>
      <c r="K1138">
        <v>1</v>
      </c>
      <c r="L1138">
        <v>11.228</v>
      </c>
    </row>
    <row r="1139" spans="1:18" x14ac:dyDescent="0.35">
      <c r="A1139" s="1" t="s">
        <v>1771</v>
      </c>
      <c r="B1139" s="1">
        <v>2023</v>
      </c>
      <c r="C1139" s="2">
        <v>45001</v>
      </c>
      <c r="D1139" s="1" t="s">
        <v>72</v>
      </c>
      <c r="E1139" s="43" t="s">
        <v>206</v>
      </c>
      <c r="F1139">
        <v>8</v>
      </c>
      <c r="G1139" t="s">
        <v>37</v>
      </c>
      <c r="H1139" t="s">
        <v>38</v>
      </c>
      <c r="J1139">
        <v>9</v>
      </c>
      <c r="K1139">
        <v>2</v>
      </c>
      <c r="L1139">
        <v>11.286</v>
      </c>
    </row>
    <row r="1140" spans="1:18" x14ac:dyDescent="0.35">
      <c r="A1140" s="1" t="s">
        <v>1771</v>
      </c>
      <c r="B1140" s="1">
        <v>2023</v>
      </c>
      <c r="C1140" s="2">
        <v>45001</v>
      </c>
      <c r="D1140" s="1" t="s">
        <v>72</v>
      </c>
      <c r="E1140" s="71" t="s">
        <v>207</v>
      </c>
      <c r="F1140">
        <v>1</v>
      </c>
      <c r="G1140" t="s">
        <v>52</v>
      </c>
      <c r="H1140" t="s">
        <v>53</v>
      </c>
      <c r="J1140">
        <v>4</v>
      </c>
      <c r="K1140">
        <v>1</v>
      </c>
      <c r="L1140">
        <v>11.388999999999999</v>
      </c>
      <c r="N1140">
        <v>1</v>
      </c>
      <c r="O1140">
        <v>11.625999999999999</v>
      </c>
    </row>
    <row r="1141" spans="1:18" x14ac:dyDescent="0.35">
      <c r="A1141" s="1" t="s">
        <v>1771</v>
      </c>
      <c r="B1141" s="1">
        <v>2023</v>
      </c>
      <c r="C1141" s="2">
        <v>45001</v>
      </c>
      <c r="D1141" s="1" t="s">
        <v>72</v>
      </c>
      <c r="E1141" s="71" t="s">
        <v>207</v>
      </c>
      <c r="F1141">
        <v>1</v>
      </c>
      <c r="G1141" t="s">
        <v>28</v>
      </c>
      <c r="H1141" t="s">
        <v>29</v>
      </c>
      <c r="J1141">
        <v>8</v>
      </c>
      <c r="K1141">
        <v>2</v>
      </c>
      <c r="L1141">
        <v>11.394</v>
      </c>
      <c r="N1141">
        <v>2</v>
      </c>
      <c r="O1141">
        <v>11.661999999999999</v>
      </c>
    </row>
    <row r="1142" spans="1:18" x14ac:dyDescent="0.35">
      <c r="A1142" s="1" t="s">
        <v>1771</v>
      </c>
      <c r="B1142" s="1">
        <v>2023</v>
      </c>
      <c r="C1142" s="2">
        <v>45001</v>
      </c>
      <c r="D1142" s="1" t="s">
        <v>72</v>
      </c>
      <c r="E1142" s="71" t="s">
        <v>207</v>
      </c>
      <c r="F1142">
        <v>2</v>
      </c>
      <c r="G1142" t="s">
        <v>397</v>
      </c>
      <c r="H1142" t="s">
        <v>25</v>
      </c>
      <c r="J1142">
        <v>1</v>
      </c>
      <c r="K1142">
        <v>1</v>
      </c>
      <c r="L1142">
        <v>11.1</v>
      </c>
      <c r="N1142">
        <v>1</v>
      </c>
      <c r="O1142">
        <v>11.446999999999999</v>
      </c>
    </row>
    <row r="1143" spans="1:18" x14ac:dyDescent="0.35">
      <c r="A1143" s="1" t="s">
        <v>1771</v>
      </c>
      <c r="B1143" s="1">
        <v>2023</v>
      </c>
      <c r="C1143" s="2">
        <v>45001</v>
      </c>
      <c r="D1143" s="1" t="s">
        <v>72</v>
      </c>
      <c r="E1143" s="71" t="s">
        <v>207</v>
      </c>
      <c r="F1143">
        <v>2</v>
      </c>
      <c r="G1143" t="s">
        <v>75</v>
      </c>
      <c r="H1143" t="s">
        <v>19</v>
      </c>
      <c r="J1143">
        <v>7</v>
      </c>
      <c r="K1143">
        <v>2</v>
      </c>
      <c r="L1143">
        <v>11.246</v>
      </c>
      <c r="N1143">
        <v>2</v>
      </c>
      <c r="O1143">
        <v>11.460999999999999</v>
      </c>
    </row>
    <row r="1144" spans="1:18" x14ac:dyDescent="0.35">
      <c r="A1144" s="1" t="s">
        <v>1771</v>
      </c>
      <c r="B1144" s="1">
        <v>2023</v>
      </c>
      <c r="C1144" s="2">
        <v>45001</v>
      </c>
      <c r="D1144" s="1" t="s">
        <v>72</v>
      </c>
      <c r="E1144" s="71" t="s">
        <v>207</v>
      </c>
      <c r="F1144">
        <v>3</v>
      </c>
      <c r="G1144" t="s">
        <v>23</v>
      </c>
      <c r="H1144" t="s">
        <v>15</v>
      </c>
      <c r="J1144">
        <v>3</v>
      </c>
      <c r="K1144">
        <v>1</v>
      </c>
      <c r="L1144">
        <v>11.159000000000001</v>
      </c>
      <c r="N1144">
        <v>1</v>
      </c>
      <c r="O1144">
        <v>11.571999999999999</v>
      </c>
    </row>
    <row r="1145" spans="1:18" x14ac:dyDescent="0.35">
      <c r="A1145" s="1" t="s">
        <v>1771</v>
      </c>
      <c r="B1145" s="1">
        <v>2023</v>
      </c>
      <c r="C1145" s="2">
        <v>45001</v>
      </c>
      <c r="D1145" s="1" t="s">
        <v>72</v>
      </c>
      <c r="E1145" s="71" t="s">
        <v>207</v>
      </c>
      <c r="F1145">
        <v>3</v>
      </c>
      <c r="G1145" t="s">
        <v>32</v>
      </c>
      <c r="H1145" t="s">
        <v>17</v>
      </c>
      <c r="J1145">
        <v>5</v>
      </c>
      <c r="K1145">
        <v>2</v>
      </c>
      <c r="L1145">
        <v>11.375</v>
      </c>
      <c r="N1145">
        <v>2</v>
      </c>
      <c r="O1145">
        <v>11.590999999999999</v>
      </c>
    </row>
    <row r="1146" spans="1:18" x14ac:dyDescent="0.35">
      <c r="A1146" s="1" t="s">
        <v>1771</v>
      </c>
      <c r="B1146" s="1">
        <v>2023</v>
      </c>
      <c r="C1146" s="2">
        <v>45001</v>
      </c>
      <c r="D1146" s="1" t="s">
        <v>72</v>
      </c>
      <c r="E1146" s="71" t="s">
        <v>207</v>
      </c>
      <c r="F1146">
        <v>4</v>
      </c>
      <c r="G1146" t="s">
        <v>24</v>
      </c>
      <c r="H1146" t="s">
        <v>25</v>
      </c>
      <c r="J1146">
        <v>2</v>
      </c>
      <c r="K1146">
        <v>2</v>
      </c>
      <c r="L1146">
        <v>11.319999999999999</v>
      </c>
      <c r="N1146">
        <v>1</v>
      </c>
      <c r="O1146">
        <v>11.446</v>
      </c>
      <c r="Q1146">
        <v>1</v>
      </c>
      <c r="R1146">
        <v>11.173999999999999</v>
      </c>
    </row>
    <row r="1147" spans="1:18" x14ac:dyDescent="0.35">
      <c r="A1147" s="1" t="s">
        <v>1771</v>
      </c>
      <c r="B1147" s="1">
        <v>2023</v>
      </c>
      <c r="C1147" s="2">
        <v>45001</v>
      </c>
      <c r="D1147" s="1" t="s">
        <v>72</v>
      </c>
      <c r="E1147" s="71" t="s">
        <v>207</v>
      </c>
      <c r="F1147">
        <v>4</v>
      </c>
      <c r="G1147" t="s">
        <v>39</v>
      </c>
      <c r="H1147" t="s">
        <v>40</v>
      </c>
      <c r="J1147">
        <v>6</v>
      </c>
      <c r="K1147">
        <v>1</v>
      </c>
      <c r="L1147">
        <v>11.311999999999999</v>
      </c>
      <c r="N1147">
        <v>2</v>
      </c>
      <c r="O1147">
        <v>11.632999999999999</v>
      </c>
      <c r="Q1147">
        <v>2</v>
      </c>
      <c r="R1147">
        <v>11.429</v>
      </c>
    </row>
    <row r="1148" spans="1:18" x14ac:dyDescent="0.35">
      <c r="A1148" s="1" t="s">
        <v>1771</v>
      </c>
      <c r="B1148" s="1">
        <v>2023</v>
      </c>
      <c r="C1148" s="2">
        <v>45001</v>
      </c>
      <c r="D1148" s="1" t="s">
        <v>72</v>
      </c>
      <c r="E1148" s="71" t="s">
        <v>208</v>
      </c>
      <c r="F1148">
        <v>1</v>
      </c>
      <c r="G1148" t="s">
        <v>24</v>
      </c>
      <c r="H1148" t="s">
        <v>25</v>
      </c>
      <c r="J1148">
        <v>2</v>
      </c>
      <c r="K1148">
        <v>1</v>
      </c>
      <c r="L1148">
        <v>12.12</v>
      </c>
      <c r="N1148">
        <v>1</v>
      </c>
      <c r="O1148">
        <v>11.763999999999999</v>
      </c>
    </row>
    <row r="1149" spans="1:18" x14ac:dyDescent="0.35">
      <c r="A1149" s="1" t="s">
        <v>1771</v>
      </c>
      <c r="B1149" s="1">
        <v>2023</v>
      </c>
      <c r="C1149" s="2">
        <v>45001</v>
      </c>
      <c r="D1149" s="1" t="s">
        <v>72</v>
      </c>
      <c r="E1149" s="71" t="s">
        <v>208</v>
      </c>
      <c r="F1149">
        <v>1</v>
      </c>
      <c r="G1149" t="s">
        <v>52</v>
      </c>
      <c r="H1149" t="s">
        <v>53</v>
      </c>
      <c r="J1149">
        <v>4</v>
      </c>
      <c r="K1149">
        <v>2</v>
      </c>
      <c r="L1149">
        <v>12.370999999999999</v>
      </c>
      <c r="N1149">
        <v>2</v>
      </c>
      <c r="O1149">
        <v>11.783999999999999</v>
      </c>
    </row>
    <row r="1150" spans="1:18" x14ac:dyDescent="0.35">
      <c r="A1150" s="1" t="s">
        <v>1771</v>
      </c>
      <c r="B1150" s="1">
        <v>2023</v>
      </c>
      <c r="C1150" s="2">
        <v>45001</v>
      </c>
      <c r="D1150" s="1" t="s">
        <v>72</v>
      </c>
      <c r="E1150" s="71" t="s">
        <v>208</v>
      </c>
      <c r="F1150">
        <v>2</v>
      </c>
      <c r="G1150" t="s">
        <v>397</v>
      </c>
      <c r="H1150" t="s">
        <v>25</v>
      </c>
      <c r="J1150">
        <v>1</v>
      </c>
      <c r="K1150">
        <v>1</v>
      </c>
      <c r="L1150">
        <v>11.319000000000001</v>
      </c>
      <c r="N1150">
        <v>1</v>
      </c>
      <c r="O1150">
        <v>11.429</v>
      </c>
    </row>
    <row r="1151" spans="1:18" x14ac:dyDescent="0.35">
      <c r="A1151" s="1" t="s">
        <v>1771</v>
      </c>
      <c r="B1151" s="1">
        <v>2023</v>
      </c>
      <c r="C1151" s="2">
        <v>45001</v>
      </c>
      <c r="D1151" s="1" t="s">
        <v>72</v>
      </c>
      <c r="E1151" s="71" t="s">
        <v>208</v>
      </c>
      <c r="F1151">
        <v>2</v>
      </c>
      <c r="G1151" t="s">
        <v>23</v>
      </c>
      <c r="H1151" t="s">
        <v>15</v>
      </c>
      <c r="J1151">
        <v>3</v>
      </c>
      <c r="K1151">
        <v>2</v>
      </c>
      <c r="L1151">
        <v>11.504000000000001</v>
      </c>
      <c r="N1151">
        <v>2</v>
      </c>
      <c r="O1151">
        <v>11.445</v>
      </c>
    </row>
    <row r="1152" spans="1:18" x14ac:dyDescent="0.35">
      <c r="A1152" s="1" t="s">
        <v>1771</v>
      </c>
      <c r="B1152" s="1">
        <v>2023</v>
      </c>
      <c r="C1152" s="2">
        <v>45001</v>
      </c>
      <c r="D1152" s="1" t="s">
        <v>72</v>
      </c>
      <c r="E1152" s="71" t="s">
        <v>209</v>
      </c>
      <c r="F1152" t="s">
        <v>210</v>
      </c>
      <c r="G1152" t="s">
        <v>397</v>
      </c>
      <c r="H1152" t="s">
        <v>25</v>
      </c>
      <c r="J1152">
        <v>1</v>
      </c>
      <c r="K1152">
        <v>1</v>
      </c>
      <c r="L1152">
        <v>11.5</v>
      </c>
      <c r="N1152">
        <v>1</v>
      </c>
      <c r="O1152">
        <v>11.44</v>
      </c>
    </row>
    <row r="1153" spans="1:15" x14ac:dyDescent="0.35">
      <c r="A1153" s="1" t="s">
        <v>1771</v>
      </c>
      <c r="B1153" s="1">
        <v>2023</v>
      </c>
      <c r="C1153" s="2">
        <v>45001</v>
      </c>
      <c r="D1153" s="1" t="s">
        <v>72</v>
      </c>
      <c r="E1153" s="71" t="s">
        <v>209</v>
      </c>
      <c r="F1153" t="s">
        <v>210</v>
      </c>
      <c r="G1153" t="s">
        <v>24</v>
      </c>
      <c r="H1153" t="s">
        <v>25</v>
      </c>
      <c r="J1153">
        <v>2</v>
      </c>
      <c r="K1153">
        <v>2</v>
      </c>
      <c r="L1153">
        <v>11.503</v>
      </c>
      <c r="N1153">
        <v>2</v>
      </c>
      <c r="O1153">
        <v>11.583</v>
      </c>
    </row>
    <row r="1154" spans="1:15" x14ac:dyDescent="0.35">
      <c r="A1154" s="1" t="s">
        <v>1771</v>
      </c>
      <c r="B1154" s="1">
        <v>2023</v>
      </c>
      <c r="C1154" s="2">
        <v>45001</v>
      </c>
      <c r="D1154" s="1" t="s">
        <v>72</v>
      </c>
      <c r="E1154" s="71" t="s">
        <v>209</v>
      </c>
      <c r="F1154" t="s">
        <v>211</v>
      </c>
      <c r="G1154" t="s">
        <v>23</v>
      </c>
      <c r="H1154" t="s">
        <v>15</v>
      </c>
      <c r="J1154">
        <v>3</v>
      </c>
      <c r="K1154">
        <v>1</v>
      </c>
      <c r="L1154">
        <v>11.416</v>
      </c>
      <c r="N1154">
        <v>1</v>
      </c>
      <c r="O1154">
        <v>11.503</v>
      </c>
    </row>
    <row r="1155" spans="1:15" x14ac:dyDescent="0.35">
      <c r="A1155" s="1" t="s">
        <v>1771</v>
      </c>
      <c r="B1155" s="1">
        <v>2023</v>
      </c>
      <c r="C1155" s="2">
        <v>45001</v>
      </c>
      <c r="D1155" s="1" t="s">
        <v>72</v>
      </c>
      <c r="E1155" s="71" t="s">
        <v>209</v>
      </c>
      <c r="F1155" t="s">
        <v>211</v>
      </c>
      <c r="G1155" t="s">
        <v>52</v>
      </c>
      <c r="H1155" t="s">
        <v>53</v>
      </c>
      <c r="J1155">
        <v>4</v>
      </c>
      <c r="K1155">
        <v>2</v>
      </c>
      <c r="L1155">
        <v>11.602</v>
      </c>
      <c r="N1155">
        <v>2</v>
      </c>
      <c r="O1155">
        <v>11.561999999999999</v>
      </c>
    </row>
    <row r="1156" spans="1:15" x14ac:dyDescent="0.35">
      <c r="A1156" s="43" t="s">
        <v>1789</v>
      </c>
      <c r="B1156" s="43">
        <v>2021</v>
      </c>
      <c r="C1156" s="9">
        <v>44414</v>
      </c>
      <c r="D1156" s="43" t="s">
        <v>1555</v>
      </c>
      <c r="E1156" s="71" t="s">
        <v>1791</v>
      </c>
      <c r="F1156">
        <v>1</v>
      </c>
      <c r="G1156" t="s">
        <v>14</v>
      </c>
      <c r="H1156" t="s">
        <v>15</v>
      </c>
      <c r="J1156">
        <v>5</v>
      </c>
      <c r="K1156">
        <v>1</v>
      </c>
      <c r="L1156">
        <v>11.226000000000001</v>
      </c>
    </row>
    <row r="1157" spans="1:15" x14ac:dyDescent="0.35">
      <c r="A1157" s="43" t="s">
        <v>1789</v>
      </c>
      <c r="B1157" s="43">
        <v>2021</v>
      </c>
      <c r="C1157" s="9">
        <v>44414</v>
      </c>
      <c r="D1157" s="43" t="s">
        <v>1555</v>
      </c>
      <c r="E1157" s="71" t="s">
        <v>1791</v>
      </c>
      <c r="F1157">
        <v>1</v>
      </c>
      <c r="G1157" t="s">
        <v>124</v>
      </c>
      <c r="H1157" t="s">
        <v>123</v>
      </c>
      <c r="J1157">
        <v>24</v>
      </c>
      <c r="K1157">
        <v>2</v>
      </c>
      <c r="L1157">
        <v>11.596</v>
      </c>
    </row>
    <row r="1158" spans="1:15" x14ac:dyDescent="0.35">
      <c r="A1158" s="43" t="s">
        <v>1789</v>
      </c>
      <c r="B1158" s="43">
        <v>2021</v>
      </c>
      <c r="C1158" s="9">
        <v>44414</v>
      </c>
      <c r="D1158" s="43" t="s">
        <v>1555</v>
      </c>
      <c r="E1158" s="71" t="s">
        <v>1791</v>
      </c>
      <c r="F1158">
        <v>2</v>
      </c>
      <c r="G1158" t="s">
        <v>33</v>
      </c>
      <c r="H1158" t="s">
        <v>27</v>
      </c>
      <c r="J1158">
        <v>1</v>
      </c>
      <c r="K1158">
        <v>1</v>
      </c>
      <c r="L1158">
        <v>11.105</v>
      </c>
    </row>
    <row r="1159" spans="1:15" x14ac:dyDescent="0.35">
      <c r="A1159" s="43" t="s">
        <v>1789</v>
      </c>
      <c r="B1159" s="43">
        <v>2021</v>
      </c>
      <c r="C1159" s="9">
        <v>44414</v>
      </c>
      <c r="D1159" s="43" t="s">
        <v>1555</v>
      </c>
      <c r="E1159" s="71" t="s">
        <v>1791</v>
      </c>
      <c r="F1159">
        <v>2</v>
      </c>
      <c r="G1159" t="s">
        <v>150</v>
      </c>
      <c r="H1159" t="s">
        <v>31</v>
      </c>
      <c r="J1159">
        <v>23</v>
      </c>
      <c r="K1159">
        <v>2</v>
      </c>
      <c r="L1159">
        <v>11.64</v>
      </c>
    </row>
    <row r="1160" spans="1:15" x14ac:dyDescent="0.35">
      <c r="A1160" s="43" t="s">
        <v>1789</v>
      </c>
      <c r="B1160" s="43">
        <v>2021</v>
      </c>
      <c r="C1160" s="9">
        <v>44414</v>
      </c>
      <c r="D1160" s="43" t="s">
        <v>1555</v>
      </c>
      <c r="E1160" s="71" t="s">
        <v>1791</v>
      </c>
      <c r="F1160">
        <v>3</v>
      </c>
      <c r="G1160" t="s">
        <v>23</v>
      </c>
      <c r="H1160" t="s">
        <v>15</v>
      </c>
      <c r="J1160">
        <v>4</v>
      </c>
      <c r="K1160">
        <v>1</v>
      </c>
      <c r="L1160">
        <v>10.923</v>
      </c>
    </row>
    <row r="1161" spans="1:15" x14ac:dyDescent="0.35">
      <c r="A1161" s="43" t="s">
        <v>1789</v>
      </c>
      <c r="B1161" s="43">
        <v>2021</v>
      </c>
      <c r="C1161" s="9">
        <v>44414</v>
      </c>
      <c r="D1161" s="43" t="s">
        <v>1555</v>
      </c>
      <c r="E1161" s="71" t="s">
        <v>1791</v>
      </c>
      <c r="F1161">
        <v>3</v>
      </c>
      <c r="G1161" t="s">
        <v>144</v>
      </c>
      <c r="H1161" t="s">
        <v>145</v>
      </c>
      <c r="J1161">
        <v>22</v>
      </c>
      <c r="K1161">
        <v>2</v>
      </c>
      <c r="L1161">
        <v>11.337999999999999</v>
      </c>
    </row>
    <row r="1162" spans="1:15" x14ac:dyDescent="0.35">
      <c r="A1162" s="43" t="s">
        <v>1789</v>
      </c>
      <c r="B1162" s="43">
        <v>2021</v>
      </c>
      <c r="C1162" s="9">
        <v>44414</v>
      </c>
      <c r="D1162" s="43" t="s">
        <v>1555</v>
      </c>
      <c r="E1162" s="71" t="s">
        <v>1791</v>
      </c>
      <c r="F1162">
        <v>4</v>
      </c>
      <c r="G1162" t="s">
        <v>16</v>
      </c>
      <c r="H1162" t="s">
        <v>17</v>
      </c>
      <c r="J1162">
        <v>9</v>
      </c>
      <c r="K1162">
        <v>1</v>
      </c>
      <c r="L1162">
        <v>11.215999999999999</v>
      </c>
    </row>
    <row r="1163" spans="1:15" x14ac:dyDescent="0.35">
      <c r="A1163" s="43" t="s">
        <v>1789</v>
      </c>
      <c r="B1163" s="43">
        <v>2021</v>
      </c>
      <c r="C1163" s="9">
        <v>44414</v>
      </c>
      <c r="D1163" s="43" t="s">
        <v>1555</v>
      </c>
      <c r="E1163" s="71" t="s">
        <v>1791</v>
      </c>
      <c r="F1163">
        <v>4</v>
      </c>
      <c r="G1163" t="s">
        <v>178</v>
      </c>
      <c r="H1163" t="s">
        <v>159</v>
      </c>
      <c r="J1163">
        <v>21</v>
      </c>
      <c r="K1163">
        <v>2</v>
      </c>
      <c r="L1163">
        <v>12.013</v>
      </c>
    </row>
    <row r="1164" spans="1:15" x14ac:dyDescent="0.35">
      <c r="A1164" s="43" t="s">
        <v>1789</v>
      </c>
      <c r="B1164" s="43">
        <v>2021</v>
      </c>
      <c r="C1164" s="9">
        <v>44414</v>
      </c>
      <c r="D1164" s="43" t="s">
        <v>1555</v>
      </c>
      <c r="E1164" s="71" t="s">
        <v>1791</v>
      </c>
      <c r="F1164">
        <v>5</v>
      </c>
      <c r="G1164" t="s">
        <v>26</v>
      </c>
      <c r="H1164" t="s">
        <v>27</v>
      </c>
      <c r="J1164">
        <v>8</v>
      </c>
      <c r="K1164">
        <v>1</v>
      </c>
      <c r="L1164">
        <v>11.102</v>
      </c>
    </row>
    <row r="1165" spans="1:15" x14ac:dyDescent="0.35">
      <c r="A1165" s="43" t="s">
        <v>1789</v>
      </c>
      <c r="B1165" s="43">
        <v>2021</v>
      </c>
      <c r="C1165" s="9">
        <v>44414</v>
      </c>
      <c r="D1165" s="43" t="s">
        <v>1555</v>
      </c>
      <c r="E1165" s="71" t="s">
        <v>1791</v>
      </c>
      <c r="F1165">
        <v>5</v>
      </c>
      <c r="G1165" t="s">
        <v>83</v>
      </c>
      <c r="H1165" t="s">
        <v>67</v>
      </c>
      <c r="J1165">
        <v>16</v>
      </c>
      <c r="K1165">
        <v>2</v>
      </c>
      <c r="L1165">
        <v>11.223000000000001</v>
      </c>
    </row>
    <row r="1166" spans="1:15" x14ac:dyDescent="0.35">
      <c r="A1166" s="43" t="s">
        <v>1789</v>
      </c>
      <c r="B1166" s="43">
        <v>2021</v>
      </c>
      <c r="C1166" s="9">
        <v>44414</v>
      </c>
      <c r="D1166" s="43" t="s">
        <v>1555</v>
      </c>
      <c r="E1166" s="71" t="s">
        <v>1791</v>
      </c>
      <c r="F1166">
        <v>6</v>
      </c>
      <c r="G1166" t="s">
        <v>30</v>
      </c>
      <c r="H1166" t="s">
        <v>31</v>
      </c>
      <c r="J1166">
        <v>2</v>
      </c>
      <c r="K1166">
        <v>1</v>
      </c>
      <c r="L1166">
        <v>10.87</v>
      </c>
    </row>
    <row r="1167" spans="1:15" x14ac:dyDescent="0.35">
      <c r="A1167" s="43" t="s">
        <v>1789</v>
      </c>
      <c r="B1167" s="43">
        <v>2021</v>
      </c>
      <c r="C1167" s="9">
        <v>44414</v>
      </c>
      <c r="D1167" s="43" t="s">
        <v>1555</v>
      </c>
      <c r="E1167" s="71" t="s">
        <v>1791</v>
      </c>
      <c r="F1167">
        <v>6</v>
      </c>
      <c r="G1167" t="s">
        <v>54</v>
      </c>
      <c r="H1167" t="s">
        <v>44</v>
      </c>
      <c r="J1167">
        <v>20</v>
      </c>
      <c r="K1167">
        <v>2</v>
      </c>
      <c r="L1167">
        <v>10.976999999999999</v>
      </c>
    </row>
    <row r="1168" spans="1:15" x14ac:dyDescent="0.35">
      <c r="A1168" s="43" t="s">
        <v>1789</v>
      </c>
      <c r="B1168" s="43">
        <v>2021</v>
      </c>
      <c r="C1168" s="9">
        <v>44414</v>
      </c>
      <c r="D1168" s="43" t="s">
        <v>1555</v>
      </c>
      <c r="E1168" s="71" t="s">
        <v>1791</v>
      </c>
      <c r="F1168">
        <v>7</v>
      </c>
      <c r="G1168" t="s">
        <v>78</v>
      </c>
      <c r="H1168" t="s">
        <v>19</v>
      </c>
      <c r="J1168">
        <v>7</v>
      </c>
      <c r="K1168">
        <v>1</v>
      </c>
      <c r="L1168">
        <v>10.978999999999999</v>
      </c>
    </row>
    <row r="1169" spans="1:12" x14ac:dyDescent="0.35">
      <c r="A1169" s="43" t="s">
        <v>1789</v>
      </c>
      <c r="B1169" s="43">
        <v>2021</v>
      </c>
      <c r="C1169" s="9">
        <v>44414</v>
      </c>
      <c r="D1169" s="43" t="s">
        <v>1555</v>
      </c>
      <c r="E1169" s="71" t="s">
        <v>1791</v>
      </c>
      <c r="F1169">
        <v>7</v>
      </c>
      <c r="G1169" t="s">
        <v>95</v>
      </c>
      <c r="H1169" t="s">
        <v>38</v>
      </c>
      <c r="J1169">
        <v>15</v>
      </c>
      <c r="K1169">
        <v>2</v>
      </c>
      <c r="L1169">
        <v>11.130999999999998</v>
      </c>
    </row>
    <row r="1170" spans="1:12" x14ac:dyDescent="0.35">
      <c r="A1170" s="43" t="s">
        <v>1789</v>
      </c>
      <c r="B1170" s="43">
        <v>2021</v>
      </c>
      <c r="C1170" s="9">
        <v>44414</v>
      </c>
      <c r="D1170" s="43" t="s">
        <v>1555</v>
      </c>
      <c r="E1170" s="71" t="s">
        <v>1791</v>
      </c>
      <c r="F1170">
        <v>8</v>
      </c>
      <c r="G1170" t="s">
        <v>136</v>
      </c>
      <c r="H1170" t="s">
        <v>25</v>
      </c>
      <c r="J1170">
        <v>6</v>
      </c>
      <c r="K1170">
        <v>1</v>
      </c>
      <c r="L1170">
        <v>11.134</v>
      </c>
    </row>
    <row r="1171" spans="1:12" x14ac:dyDescent="0.35">
      <c r="A1171" s="43" t="s">
        <v>1789</v>
      </c>
      <c r="B1171" s="43">
        <v>2021</v>
      </c>
      <c r="C1171" s="9">
        <v>44414</v>
      </c>
      <c r="D1171" s="43" t="s">
        <v>1555</v>
      </c>
      <c r="E1171" s="71" t="s">
        <v>1791</v>
      </c>
      <c r="F1171">
        <v>8</v>
      </c>
      <c r="G1171" t="s">
        <v>97</v>
      </c>
      <c r="H1171" t="s">
        <v>40</v>
      </c>
      <c r="J1171">
        <v>14</v>
      </c>
      <c r="K1171">
        <v>2</v>
      </c>
      <c r="L1171">
        <v>11.746</v>
      </c>
    </row>
    <row r="1172" spans="1:12" x14ac:dyDescent="0.35">
      <c r="A1172" s="43" t="s">
        <v>1789</v>
      </c>
      <c r="B1172" s="43">
        <v>2021</v>
      </c>
      <c r="C1172" s="9">
        <v>44414</v>
      </c>
      <c r="D1172" s="43" t="s">
        <v>1555</v>
      </c>
      <c r="E1172" s="71" t="s">
        <v>1791</v>
      </c>
      <c r="F1172">
        <v>9</v>
      </c>
      <c r="G1172" t="s">
        <v>80</v>
      </c>
      <c r="H1172" t="s">
        <v>65</v>
      </c>
      <c r="J1172">
        <v>3</v>
      </c>
      <c r="K1172">
        <v>1</v>
      </c>
      <c r="L1172">
        <v>11.196</v>
      </c>
    </row>
    <row r="1173" spans="1:12" x14ac:dyDescent="0.35">
      <c r="A1173" s="43" t="s">
        <v>1789</v>
      </c>
      <c r="B1173" s="43">
        <v>2021</v>
      </c>
      <c r="C1173" s="9">
        <v>44414</v>
      </c>
      <c r="D1173" s="43" t="s">
        <v>1555</v>
      </c>
      <c r="E1173" s="71" t="s">
        <v>1791</v>
      </c>
      <c r="F1173">
        <v>9</v>
      </c>
      <c r="G1173" t="s">
        <v>122</v>
      </c>
      <c r="H1173" t="s">
        <v>123</v>
      </c>
      <c r="J1173">
        <v>19</v>
      </c>
      <c r="K1173">
        <v>2</v>
      </c>
      <c r="L1173">
        <v>11.298</v>
      </c>
    </row>
    <row r="1174" spans="1:12" x14ac:dyDescent="0.35">
      <c r="A1174" s="43" t="s">
        <v>1789</v>
      </c>
      <c r="B1174" s="43">
        <v>2021</v>
      </c>
      <c r="C1174" s="9">
        <v>44414</v>
      </c>
      <c r="D1174" s="43" t="s">
        <v>1555</v>
      </c>
      <c r="E1174" s="71" t="s">
        <v>1791</v>
      </c>
      <c r="F1174">
        <v>10</v>
      </c>
      <c r="G1174" t="s">
        <v>137</v>
      </c>
      <c r="H1174" t="s">
        <v>38</v>
      </c>
      <c r="J1174">
        <v>10</v>
      </c>
      <c r="K1174">
        <v>1</v>
      </c>
      <c r="L1174">
        <v>10.744</v>
      </c>
    </row>
    <row r="1175" spans="1:12" x14ac:dyDescent="0.35">
      <c r="A1175" s="43" t="s">
        <v>1789</v>
      </c>
      <c r="B1175" s="43">
        <v>2021</v>
      </c>
      <c r="C1175" s="9">
        <v>44414</v>
      </c>
      <c r="D1175" s="43" t="s">
        <v>1555</v>
      </c>
      <c r="E1175" s="71" t="s">
        <v>1791</v>
      </c>
      <c r="F1175">
        <v>10</v>
      </c>
      <c r="G1175" t="s">
        <v>43</v>
      </c>
      <c r="H1175" t="s">
        <v>44</v>
      </c>
      <c r="J1175">
        <v>18</v>
      </c>
      <c r="K1175">
        <v>2</v>
      </c>
      <c r="L1175">
        <v>10.831</v>
      </c>
    </row>
    <row r="1176" spans="1:12" x14ac:dyDescent="0.35">
      <c r="A1176" s="43" t="s">
        <v>1789</v>
      </c>
      <c r="B1176" s="43">
        <v>2021</v>
      </c>
      <c r="C1176" s="9">
        <v>44414</v>
      </c>
      <c r="D1176" s="43" t="s">
        <v>1555</v>
      </c>
      <c r="E1176" s="71" t="s">
        <v>1791</v>
      </c>
      <c r="F1176">
        <v>11</v>
      </c>
      <c r="G1176" t="s">
        <v>28</v>
      </c>
      <c r="H1176" t="s">
        <v>29</v>
      </c>
      <c r="J1176">
        <v>11</v>
      </c>
      <c r="K1176">
        <v>1</v>
      </c>
      <c r="L1176">
        <v>10.996</v>
      </c>
    </row>
    <row r="1177" spans="1:12" x14ac:dyDescent="0.35">
      <c r="A1177" s="43" t="s">
        <v>1789</v>
      </c>
      <c r="B1177" s="43">
        <v>2021</v>
      </c>
      <c r="C1177" s="9">
        <v>44414</v>
      </c>
      <c r="D1177" s="43" t="s">
        <v>1555</v>
      </c>
      <c r="E1177" s="71" t="s">
        <v>1791</v>
      </c>
      <c r="F1177">
        <v>11</v>
      </c>
      <c r="G1177" t="s">
        <v>139</v>
      </c>
      <c r="H1177" t="s">
        <v>36</v>
      </c>
      <c r="J1177">
        <v>13</v>
      </c>
      <c r="K1177">
        <v>2</v>
      </c>
      <c r="L1177">
        <v>11.251000000000001</v>
      </c>
    </row>
    <row r="1178" spans="1:12" x14ac:dyDescent="0.35">
      <c r="A1178" s="43" t="s">
        <v>1789</v>
      </c>
      <c r="B1178" s="43">
        <v>2021</v>
      </c>
      <c r="C1178" s="9">
        <v>44414</v>
      </c>
      <c r="D1178" s="43" t="s">
        <v>1555</v>
      </c>
      <c r="E1178" s="71" t="s">
        <v>1791</v>
      </c>
      <c r="F1178">
        <v>12</v>
      </c>
      <c r="G1178" t="s">
        <v>111</v>
      </c>
      <c r="H1178" t="s">
        <v>1790</v>
      </c>
      <c r="J1178">
        <v>12</v>
      </c>
      <c r="K1178">
        <v>1</v>
      </c>
      <c r="L1178">
        <v>11.34</v>
      </c>
    </row>
    <row r="1179" spans="1:12" x14ac:dyDescent="0.35">
      <c r="A1179" s="43" t="s">
        <v>1789</v>
      </c>
      <c r="B1179" s="43">
        <v>2021</v>
      </c>
      <c r="C1179" s="9">
        <v>44414</v>
      </c>
      <c r="D1179" s="43" t="s">
        <v>1555</v>
      </c>
      <c r="E1179" s="71" t="s">
        <v>1791</v>
      </c>
      <c r="F1179">
        <v>12</v>
      </c>
      <c r="G1179" t="s">
        <v>113</v>
      </c>
      <c r="H1179" t="s">
        <v>1790</v>
      </c>
      <c r="J1179">
        <v>17</v>
      </c>
      <c r="K1179">
        <v>2</v>
      </c>
      <c r="L1179">
        <v>11.395999999999999</v>
      </c>
    </row>
    <row r="1180" spans="1:12" x14ac:dyDescent="0.35">
      <c r="A1180" s="43" t="s">
        <v>1789</v>
      </c>
      <c r="B1180" s="43">
        <v>2021</v>
      </c>
      <c r="C1180" s="9">
        <v>44414</v>
      </c>
      <c r="D1180" s="43" t="s">
        <v>1555</v>
      </c>
      <c r="E1180" s="71" t="s">
        <v>1543</v>
      </c>
      <c r="F1180">
        <v>1</v>
      </c>
      <c r="G1180" t="s">
        <v>97</v>
      </c>
      <c r="H1180" t="s">
        <v>40</v>
      </c>
      <c r="J1180">
        <v>14</v>
      </c>
      <c r="K1180">
        <v>1</v>
      </c>
      <c r="L1180">
        <v>11.335000000000001</v>
      </c>
    </row>
    <row r="1181" spans="1:12" x14ac:dyDescent="0.35">
      <c r="A1181" s="43" t="s">
        <v>1789</v>
      </c>
      <c r="B1181" s="43">
        <v>2021</v>
      </c>
      <c r="C1181" s="9">
        <v>44414</v>
      </c>
      <c r="D1181" s="43" t="s">
        <v>1555</v>
      </c>
      <c r="E1181" s="71" t="s">
        <v>1543</v>
      </c>
      <c r="F1181">
        <v>1</v>
      </c>
      <c r="G1181" t="s">
        <v>122</v>
      </c>
      <c r="H1181" t="s">
        <v>123</v>
      </c>
      <c r="J1181">
        <v>19</v>
      </c>
      <c r="K1181">
        <v>2</v>
      </c>
      <c r="L1181">
        <v>11.387</v>
      </c>
    </row>
    <row r="1182" spans="1:12" x14ac:dyDescent="0.35">
      <c r="A1182" s="43" t="s">
        <v>1789</v>
      </c>
      <c r="B1182" s="43">
        <v>2021</v>
      </c>
      <c r="C1182" s="9">
        <v>44414</v>
      </c>
      <c r="D1182" s="43" t="s">
        <v>1555</v>
      </c>
      <c r="E1182" s="71" t="s">
        <v>1543</v>
      </c>
      <c r="F1182">
        <v>1</v>
      </c>
      <c r="G1182" t="s">
        <v>124</v>
      </c>
      <c r="H1182" t="s">
        <v>123</v>
      </c>
      <c r="J1182">
        <v>24</v>
      </c>
      <c r="K1182">
        <v>3</v>
      </c>
      <c r="L1182">
        <v>11.600000000000001</v>
      </c>
    </row>
    <row r="1183" spans="1:12" x14ac:dyDescent="0.35">
      <c r="A1183" s="43" t="s">
        <v>1789</v>
      </c>
      <c r="B1183" s="43">
        <v>2021</v>
      </c>
      <c r="C1183" s="9">
        <v>44414</v>
      </c>
      <c r="D1183" s="43" t="s">
        <v>1555</v>
      </c>
      <c r="E1183" s="71" t="s">
        <v>1543</v>
      </c>
      <c r="F1183">
        <v>2</v>
      </c>
      <c r="G1183" t="s">
        <v>95</v>
      </c>
      <c r="H1183" t="s">
        <v>38</v>
      </c>
      <c r="J1183">
        <v>15</v>
      </c>
      <c r="K1183">
        <v>1</v>
      </c>
      <c r="L1183">
        <v>10.913</v>
      </c>
    </row>
    <row r="1184" spans="1:12" x14ac:dyDescent="0.35">
      <c r="A1184" s="43" t="s">
        <v>1789</v>
      </c>
      <c r="B1184" s="43">
        <v>2021</v>
      </c>
      <c r="C1184" s="9">
        <v>44414</v>
      </c>
      <c r="D1184" s="43" t="s">
        <v>1555</v>
      </c>
      <c r="E1184" s="71" t="s">
        <v>1543</v>
      </c>
      <c r="F1184">
        <v>2</v>
      </c>
      <c r="G1184" t="s">
        <v>43</v>
      </c>
      <c r="H1184" t="s">
        <v>44</v>
      </c>
      <c r="J1184">
        <v>18</v>
      </c>
      <c r="K1184">
        <v>2</v>
      </c>
      <c r="L1184">
        <v>10.94</v>
      </c>
    </row>
    <row r="1185" spans="1:12" x14ac:dyDescent="0.35">
      <c r="A1185" s="43" t="s">
        <v>1789</v>
      </c>
      <c r="B1185" s="43">
        <v>2021</v>
      </c>
      <c r="C1185" s="9">
        <v>44414</v>
      </c>
      <c r="D1185" s="43" t="s">
        <v>1555</v>
      </c>
      <c r="E1185" s="71" t="s">
        <v>1543</v>
      </c>
      <c r="F1185">
        <v>2</v>
      </c>
      <c r="G1185" t="s">
        <v>150</v>
      </c>
      <c r="H1185" t="s">
        <v>31</v>
      </c>
      <c r="J1185">
        <v>23</v>
      </c>
      <c r="K1185">
        <v>3</v>
      </c>
      <c r="L1185">
        <v>11.515000000000001</v>
      </c>
    </row>
    <row r="1186" spans="1:12" x14ac:dyDescent="0.35">
      <c r="A1186" s="43" t="s">
        <v>1789</v>
      </c>
      <c r="B1186" s="43">
        <v>2021</v>
      </c>
      <c r="C1186" s="9">
        <v>44414</v>
      </c>
      <c r="D1186" s="43" t="s">
        <v>1555</v>
      </c>
      <c r="E1186" s="71" t="s">
        <v>1543</v>
      </c>
      <c r="F1186">
        <v>3</v>
      </c>
      <c r="G1186" t="s">
        <v>139</v>
      </c>
      <c r="H1186" t="s">
        <v>36</v>
      </c>
      <c r="J1186">
        <v>13</v>
      </c>
      <c r="K1186">
        <v>1</v>
      </c>
      <c r="L1186">
        <v>11.194000000000001</v>
      </c>
    </row>
    <row r="1187" spans="1:12" x14ac:dyDescent="0.35">
      <c r="A1187" s="43" t="s">
        <v>1789</v>
      </c>
      <c r="B1187" s="43">
        <v>2021</v>
      </c>
      <c r="C1187" s="9">
        <v>44414</v>
      </c>
      <c r="D1187" s="43" t="s">
        <v>1555</v>
      </c>
      <c r="E1187" s="71" t="s">
        <v>1543</v>
      </c>
      <c r="F1187">
        <v>3</v>
      </c>
      <c r="G1187" t="s">
        <v>54</v>
      </c>
      <c r="H1187" t="s">
        <v>44</v>
      </c>
      <c r="J1187">
        <v>20</v>
      </c>
      <c r="K1187">
        <v>2</v>
      </c>
      <c r="L1187">
        <v>11.235000000000001</v>
      </c>
    </row>
    <row r="1188" spans="1:12" x14ac:dyDescent="0.35">
      <c r="A1188" s="43" t="s">
        <v>1789</v>
      </c>
      <c r="B1188" s="43">
        <v>2021</v>
      </c>
      <c r="C1188" s="9">
        <v>44414</v>
      </c>
      <c r="D1188" s="43" t="s">
        <v>1555</v>
      </c>
      <c r="E1188" s="71" t="s">
        <v>1543</v>
      </c>
      <c r="F1188">
        <v>3</v>
      </c>
      <c r="G1188" t="s">
        <v>144</v>
      </c>
      <c r="H1188" t="s">
        <v>145</v>
      </c>
      <c r="J1188">
        <v>22</v>
      </c>
      <c r="K1188">
        <v>3</v>
      </c>
      <c r="L1188">
        <v>11.548</v>
      </c>
    </row>
    <row r="1189" spans="1:12" x14ac:dyDescent="0.35">
      <c r="A1189" s="43" t="s">
        <v>1789</v>
      </c>
      <c r="B1189" s="43">
        <v>2021</v>
      </c>
      <c r="C1189" s="9">
        <v>44414</v>
      </c>
      <c r="D1189" s="43" t="s">
        <v>1555</v>
      </c>
      <c r="E1189" s="71" t="s">
        <v>1543</v>
      </c>
      <c r="F1189">
        <v>4</v>
      </c>
      <c r="G1189" t="s">
        <v>83</v>
      </c>
      <c r="H1189" t="s">
        <v>67</v>
      </c>
      <c r="J1189">
        <v>16</v>
      </c>
      <c r="K1189">
        <v>1</v>
      </c>
      <c r="L1189">
        <v>11.372</v>
      </c>
    </row>
    <row r="1190" spans="1:12" x14ac:dyDescent="0.35">
      <c r="A1190" s="43" t="s">
        <v>1789</v>
      </c>
      <c r="B1190" s="43">
        <v>2021</v>
      </c>
      <c r="C1190" s="9">
        <v>44414</v>
      </c>
      <c r="D1190" s="43" t="s">
        <v>1555</v>
      </c>
      <c r="E1190" s="71" t="s">
        <v>1543</v>
      </c>
      <c r="F1190">
        <v>4</v>
      </c>
      <c r="G1190" t="s">
        <v>178</v>
      </c>
      <c r="H1190" t="s">
        <v>159</v>
      </c>
      <c r="J1190">
        <v>21</v>
      </c>
      <c r="K1190">
        <v>2</v>
      </c>
      <c r="L1190">
        <v>11.426</v>
      </c>
    </row>
    <row r="1191" spans="1:12" x14ac:dyDescent="0.35">
      <c r="A1191" s="43" t="s">
        <v>1789</v>
      </c>
      <c r="B1191" s="43">
        <v>2021</v>
      </c>
      <c r="C1191" s="9">
        <v>44414</v>
      </c>
      <c r="D1191" s="43" t="s">
        <v>1555</v>
      </c>
      <c r="E1191" s="71" t="s">
        <v>1543</v>
      </c>
      <c r="F1191">
        <v>4</v>
      </c>
      <c r="G1191" t="s">
        <v>113</v>
      </c>
      <c r="H1191" t="s">
        <v>1790</v>
      </c>
      <c r="J1191">
        <v>17</v>
      </c>
      <c r="K1191">
        <v>3</v>
      </c>
      <c r="L1191">
        <v>11.429</v>
      </c>
    </row>
    <row r="1192" spans="1:12" x14ac:dyDescent="0.35">
      <c r="A1192" s="43" t="s">
        <v>1789</v>
      </c>
      <c r="B1192" s="43">
        <v>2021</v>
      </c>
      <c r="C1192" s="9">
        <v>44414</v>
      </c>
      <c r="D1192" s="43" t="s">
        <v>1555</v>
      </c>
      <c r="E1192" s="71" t="s">
        <v>205</v>
      </c>
      <c r="F1192">
        <v>1</v>
      </c>
      <c r="G1192" t="s">
        <v>14</v>
      </c>
      <c r="H1192" t="s">
        <v>15</v>
      </c>
      <c r="J1192">
        <v>5</v>
      </c>
      <c r="K1192">
        <v>1</v>
      </c>
      <c r="L1192">
        <v>11.085000000000001</v>
      </c>
    </row>
    <row r="1193" spans="1:12" x14ac:dyDescent="0.35">
      <c r="A1193" s="43" t="s">
        <v>1789</v>
      </c>
      <c r="B1193" s="43">
        <v>2021</v>
      </c>
      <c r="C1193" s="9">
        <v>44414</v>
      </c>
      <c r="D1193" s="43" t="s">
        <v>1555</v>
      </c>
      <c r="E1193" s="71" t="s">
        <v>205</v>
      </c>
      <c r="F1193">
        <v>1</v>
      </c>
      <c r="G1193" t="s">
        <v>83</v>
      </c>
      <c r="H1193" t="s">
        <v>67</v>
      </c>
      <c r="J1193">
        <v>16</v>
      </c>
      <c r="K1193">
        <v>2</v>
      </c>
      <c r="L1193">
        <v>11.476000000000001</v>
      </c>
    </row>
    <row r="1194" spans="1:12" x14ac:dyDescent="0.35">
      <c r="A1194" s="43" t="s">
        <v>1789</v>
      </c>
      <c r="B1194" s="43">
        <v>2021</v>
      </c>
      <c r="C1194" s="9">
        <v>44414</v>
      </c>
      <c r="D1194" s="43" t="s">
        <v>1555</v>
      </c>
      <c r="E1194" s="71" t="s">
        <v>205</v>
      </c>
      <c r="F1194">
        <v>2</v>
      </c>
      <c r="G1194" t="s">
        <v>33</v>
      </c>
      <c r="H1194" t="s">
        <v>27</v>
      </c>
      <c r="J1194">
        <v>1</v>
      </c>
      <c r="K1194">
        <v>1</v>
      </c>
      <c r="L1194">
        <v>11.198</v>
      </c>
    </row>
    <row r="1195" spans="1:12" x14ac:dyDescent="0.35">
      <c r="A1195" s="43" t="s">
        <v>1789</v>
      </c>
      <c r="B1195" s="43">
        <v>2021</v>
      </c>
      <c r="C1195" s="9">
        <v>44414</v>
      </c>
      <c r="D1195" s="43" t="s">
        <v>1555</v>
      </c>
      <c r="E1195" s="71" t="s">
        <v>205</v>
      </c>
      <c r="F1195">
        <v>2</v>
      </c>
      <c r="G1195" t="s">
        <v>139</v>
      </c>
      <c r="H1195" t="s">
        <v>36</v>
      </c>
      <c r="J1195">
        <v>13</v>
      </c>
      <c r="K1195">
        <v>2</v>
      </c>
      <c r="L1195">
        <v>11.333</v>
      </c>
    </row>
    <row r="1196" spans="1:12" x14ac:dyDescent="0.35">
      <c r="A1196" s="43" t="s">
        <v>1789</v>
      </c>
      <c r="B1196" s="43">
        <v>2021</v>
      </c>
      <c r="C1196" s="9">
        <v>44414</v>
      </c>
      <c r="D1196" s="43" t="s">
        <v>1555</v>
      </c>
      <c r="E1196" s="71" t="s">
        <v>205</v>
      </c>
      <c r="F1196">
        <v>3</v>
      </c>
      <c r="G1196" t="s">
        <v>23</v>
      </c>
      <c r="H1196" t="s">
        <v>15</v>
      </c>
      <c r="J1196">
        <v>4</v>
      </c>
      <c r="K1196">
        <v>1</v>
      </c>
      <c r="L1196">
        <v>10.904</v>
      </c>
    </row>
    <row r="1197" spans="1:12" x14ac:dyDescent="0.35">
      <c r="A1197" s="43" t="s">
        <v>1789</v>
      </c>
      <c r="B1197" s="43">
        <v>2021</v>
      </c>
      <c r="C1197" s="9">
        <v>44414</v>
      </c>
      <c r="D1197" s="43" t="s">
        <v>1555</v>
      </c>
      <c r="E1197" s="71" t="s">
        <v>205</v>
      </c>
      <c r="F1197">
        <v>3</v>
      </c>
      <c r="G1197" t="s">
        <v>95</v>
      </c>
      <c r="H1197" t="s">
        <v>38</v>
      </c>
      <c r="J1197">
        <v>15</v>
      </c>
      <c r="K1197">
        <v>2</v>
      </c>
      <c r="L1197">
        <v>11.105</v>
      </c>
    </row>
    <row r="1198" spans="1:12" x14ac:dyDescent="0.35">
      <c r="A1198" s="43" t="s">
        <v>1789</v>
      </c>
      <c r="B1198" s="43">
        <v>2021</v>
      </c>
      <c r="C1198" s="9">
        <v>44414</v>
      </c>
      <c r="D1198" s="43" t="s">
        <v>1555</v>
      </c>
      <c r="E1198" s="71" t="s">
        <v>205</v>
      </c>
      <c r="F1198">
        <v>4</v>
      </c>
      <c r="G1198" t="s">
        <v>16</v>
      </c>
      <c r="H1198" t="s">
        <v>17</v>
      </c>
      <c r="J1198">
        <v>9</v>
      </c>
      <c r="K1198">
        <v>1</v>
      </c>
      <c r="L1198">
        <v>11.292</v>
      </c>
    </row>
    <row r="1199" spans="1:12" x14ac:dyDescent="0.35">
      <c r="A1199" s="43" t="s">
        <v>1789</v>
      </c>
      <c r="B1199" s="43">
        <v>2021</v>
      </c>
      <c r="C1199" s="9">
        <v>44414</v>
      </c>
      <c r="D1199" s="43" t="s">
        <v>1555</v>
      </c>
      <c r="E1199" s="71" t="s">
        <v>205</v>
      </c>
      <c r="F1199">
        <v>4</v>
      </c>
      <c r="G1199" t="s">
        <v>97</v>
      </c>
      <c r="H1199" t="s">
        <v>40</v>
      </c>
      <c r="J1199">
        <v>14</v>
      </c>
      <c r="K1199">
        <v>2</v>
      </c>
      <c r="L1199">
        <v>11.776999999999999</v>
      </c>
    </row>
    <row r="1200" spans="1:12" x14ac:dyDescent="0.35">
      <c r="A1200" s="43" t="s">
        <v>1789</v>
      </c>
      <c r="B1200" s="43">
        <v>2021</v>
      </c>
      <c r="C1200" s="9">
        <v>44414</v>
      </c>
      <c r="D1200" s="43" t="s">
        <v>1555</v>
      </c>
      <c r="E1200" s="71" t="s">
        <v>205</v>
      </c>
      <c r="F1200">
        <v>5</v>
      </c>
      <c r="G1200" t="s">
        <v>26</v>
      </c>
      <c r="H1200" t="s">
        <v>27</v>
      </c>
      <c r="J1200">
        <v>8</v>
      </c>
      <c r="K1200">
        <v>1</v>
      </c>
      <c r="L1200">
        <v>11.250999999999999</v>
      </c>
    </row>
    <row r="1201" spans="1:12" x14ac:dyDescent="0.35">
      <c r="A1201" s="43" t="s">
        <v>1789</v>
      </c>
      <c r="B1201" s="43">
        <v>2021</v>
      </c>
      <c r="C1201" s="9">
        <v>44414</v>
      </c>
      <c r="D1201" s="43" t="s">
        <v>1555</v>
      </c>
      <c r="E1201" s="71" t="s">
        <v>205</v>
      </c>
      <c r="F1201">
        <v>5</v>
      </c>
      <c r="G1201" t="s">
        <v>111</v>
      </c>
      <c r="H1201" t="s">
        <v>1790</v>
      </c>
      <c r="J1201">
        <v>12</v>
      </c>
      <c r="K1201">
        <v>2</v>
      </c>
      <c r="L1201">
        <v>11.286</v>
      </c>
    </row>
    <row r="1202" spans="1:12" x14ac:dyDescent="0.35">
      <c r="A1202" s="43" t="s">
        <v>1789</v>
      </c>
      <c r="B1202" s="43">
        <v>2021</v>
      </c>
      <c r="C1202" s="9">
        <v>44414</v>
      </c>
      <c r="D1202" s="43" t="s">
        <v>1555</v>
      </c>
      <c r="E1202" s="71" t="s">
        <v>205</v>
      </c>
      <c r="F1202">
        <v>6</v>
      </c>
      <c r="G1202" t="s">
        <v>30</v>
      </c>
      <c r="H1202" t="s">
        <v>31</v>
      </c>
      <c r="J1202">
        <v>2</v>
      </c>
      <c r="K1202">
        <v>1</v>
      </c>
      <c r="L1202">
        <v>10.9</v>
      </c>
    </row>
    <row r="1203" spans="1:12" x14ac:dyDescent="0.35">
      <c r="A1203" s="43" t="s">
        <v>1789</v>
      </c>
      <c r="B1203" s="43">
        <v>2021</v>
      </c>
      <c r="C1203" s="9">
        <v>44414</v>
      </c>
      <c r="D1203" s="43" t="s">
        <v>1555</v>
      </c>
      <c r="E1203" s="71" t="s">
        <v>205</v>
      </c>
      <c r="F1203">
        <v>6</v>
      </c>
      <c r="G1203" t="s">
        <v>28</v>
      </c>
      <c r="H1203" t="s">
        <v>29</v>
      </c>
      <c r="J1203">
        <v>11</v>
      </c>
      <c r="K1203">
        <v>2</v>
      </c>
      <c r="L1203">
        <v>10.926</v>
      </c>
    </row>
    <row r="1204" spans="1:12" x14ac:dyDescent="0.35">
      <c r="A1204" s="43" t="s">
        <v>1789</v>
      </c>
      <c r="B1204" s="43">
        <v>2021</v>
      </c>
      <c r="C1204" s="9">
        <v>44414</v>
      </c>
      <c r="D1204" s="43" t="s">
        <v>1555</v>
      </c>
      <c r="E1204" s="71" t="s">
        <v>205</v>
      </c>
      <c r="F1204">
        <v>7</v>
      </c>
      <c r="G1204" t="s">
        <v>78</v>
      </c>
      <c r="H1204" t="s">
        <v>19</v>
      </c>
      <c r="J1204">
        <v>7</v>
      </c>
      <c r="K1204">
        <v>1</v>
      </c>
      <c r="L1204">
        <v>10.912000000000001</v>
      </c>
    </row>
    <row r="1205" spans="1:12" x14ac:dyDescent="0.35">
      <c r="A1205" s="43" t="s">
        <v>1789</v>
      </c>
      <c r="B1205" s="43">
        <v>2021</v>
      </c>
      <c r="C1205" s="9">
        <v>44414</v>
      </c>
      <c r="D1205" s="43" t="s">
        <v>1555</v>
      </c>
      <c r="E1205" s="71" t="s">
        <v>205</v>
      </c>
      <c r="F1205">
        <v>7</v>
      </c>
      <c r="G1205" t="s">
        <v>137</v>
      </c>
      <c r="H1205" t="s">
        <v>38</v>
      </c>
      <c r="J1205">
        <v>10</v>
      </c>
      <c r="K1205">
        <v>2</v>
      </c>
      <c r="L1205">
        <v>10.942</v>
      </c>
    </row>
    <row r="1206" spans="1:12" x14ac:dyDescent="0.35">
      <c r="A1206" s="43" t="s">
        <v>1789</v>
      </c>
      <c r="B1206" s="43">
        <v>2021</v>
      </c>
      <c r="C1206" s="9">
        <v>44414</v>
      </c>
      <c r="D1206" s="43" t="s">
        <v>1555</v>
      </c>
      <c r="E1206" s="71" t="s">
        <v>205</v>
      </c>
      <c r="F1206">
        <v>8</v>
      </c>
      <c r="G1206" t="s">
        <v>136</v>
      </c>
      <c r="H1206" t="s">
        <v>25</v>
      </c>
      <c r="J1206">
        <v>6</v>
      </c>
      <c r="K1206">
        <v>1</v>
      </c>
      <c r="L1206">
        <v>10.97</v>
      </c>
    </row>
    <row r="1207" spans="1:12" x14ac:dyDescent="0.35">
      <c r="A1207" s="43" t="s">
        <v>1789</v>
      </c>
      <c r="B1207" s="43">
        <v>2021</v>
      </c>
      <c r="C1207" s="9">
        <v>44414</v>
      </c>
      <c r="D1207" s="43" t="s">
        <v>1555</v>
      </c>
      <c r="E1207" s="71" t="s">
        <v>205</v>
      </c>
      <c r="F1207">
        <v>8</v>
      </c>
      <c r="G1207" t="s">
        <v>80</v>
      </c>
      <c r="H1207" t="s">
        <v>65</v>
      </c>
      <c r="J1207">
        <v>3</v>
      </c>
      <c r="K1207">
        <v>2</v>
      </c>
      <c r="L1207">
        <v>10.995000000000001</v>
      </c>
    </row>
    <row r="1208" spans="1:12" x14ac:dyDescent="0.35">
      <c r="A1208" s="43" t="s">
        <v>1789</v>
      </c>
      <c r="B1208" s="43">
        <v>2021</v>
      </c>
      <c r="C1208" s="9">
        <v>44414</v>
      </c>
      <c r="D1208" s="43" t="s">
        <v>1555</v>
      </c>
      <c r="E1208" s="71" t="s">
        <v>1543</v>
      </c>
      <c r="F1208">
        <v>1</v>
      </c>
      <c r="G1208" t="s">
        <v>80</v>
      </c>
      <c r="H1208" t="s">
        <v>65</v>
      </c>
      <c r="J1208">
        <v>3</v>
      </c>
      <c r="K1208">
        <v>1</v>
      </c>
      <c r="L1208">
        <v>11.401999999999999</v>
      </c>
    </row>
    <row r="1209" spans="1:12" x14ac:dyDescent="0.35">
      <c r="A1209" s="43" t="s">
        <v>1789</v>
      </c>
      <c r="B1209" s="43">
        <v>2021</v>
      </c>
      <c r="C1209" s="9">
        <v>44414</v>
      </c>
      <c r="D1209" s="43" t="s">
        <v>1555</v>
      </c>
      <c r="E1209" s="71" t="s">
        <v>1543</v>
      </c>
      <c r="F1209">
        <v>1</v>
      </c>
      <c r="G1209" t="s">
        <v>83</v>
      </c>
      <c r="H1209" t="s">
        <v>67</v>
      </c>
      <c r="J1209">
        <v>16</v>
      </c>
      <c r="K1209">
        <v>2</v>
      </c>
      <c r="L1209">
        <v>11.569999999999999</v>
      </c>
    </row>
    <row r="1210" spans="1:12" x14ac:dyDescent="0.35">
      <c r="A1210" s="43" t="s">
        <v>1789</v>
      </c>
      <c r="B1210" s="43">
        <v>2021</v>
      </c>
      <c r="C1210" s="9">
        <v>44414</v>
      </c>
      <c r="D1210" s="43" t="s">
        <v>1555</v>
      </c>
      <c r="E1210" s="71" t="s">
        <v>1543</v>
      </c>
      <c r="F1210">
        <v>2</v>
      </c>
      <c r="G1210" t="s">
        <v>137</v>
      </c>
      <c r="H1210" t="s">
        <v>38</v>
      </c>
      <c r="J1210">
        <v>10</v>
      </c>
      <c r="K1210">
        <v>1</v>
      </c>
      <c r="L1210">
        <v>11.2</v>
      </c>
    </row>
    <row r="1211" spans="1:12" x14ac:dyDescent="0.35">
      <c r="A1211" s="43" t="s">
        <v>1789</v>
      </c>
      <c r="B1211" s="43">
        <v>2021</v>
      </c>
      <c r="C1211" s="9">
        <v>44414</v>
      </c>
      <c r="D1211" s="43" t="s">
        <v>1555</v>
      </c>
      <c r="E1211" s="71" t="s">
        <v>1543</v>
      </c>
      <c r="F1211">
        <v>2</v>
      </c>
      <c r="G1211" t="s">
        <v>139</v>
      </c>
      <c r="H1211" t="s">
        <v>36</v>
      </c>
      <c r="J1211">
        <v>13</v>
      </c>
      <c r="K1211">
        <v>2</v>
      </c>
      <c r="L1211">
        <v>11.317</v>
      </c>
    </row>
    <row r="1212" spans="1:12" x14ac:dyDescent="0.35">
      <c r="A1212" s="43" t="s">
        <v>1789</v>
      </c>
      <c r="B1212" s="43">
        <v>2021</v>
      </c>
      <c r="C1212" s="9">
        <v>44414</v>
      </c>
      <c r="D1212" s="43" t="s">
        <v>1555</v>
      </c>
      <c r="E1212" s="71" t="s">
        <v>1543</v>
      </c>
      <c r="F1212">
        <v>3</v>
      </c>
      <c r="G1212" t="s">
        <v>28</v>
      </c>
      <c r="H1212" t="s">
        <v>29</v>
      </c>
      <c r="J1212">
        <v>11</v>
      </c>
      <c r="K1212">
        <v>1</v>
      </c>
      <c r="L1212">
        <v>11.144</v>
      </c>
    </row>
    <row r="1213" spans="1:12" x14ac:dyDescent="0.35">
      <c r="A1213" s="43" t="s">
        <v>1789</v>
      </c>
      <c r="B1213" s="43">
        <v>2021</v>
      </c>
      <c r="C1213" s="9">
        <v>44414</v>
      </c>
      <c r="D1213" s="43" t="s">
        <v>1555</v>
      </c>
      <c r="E1213" s="71" t="s">
        <v>1543</v>
      </c>
      <c r="F1213">
        <v>3</v>
      </c>
      <c r="G1213" t="s">
        <v>95</v>
      </c>
      <c r="H1213" t="s">
        <v>38</v>
      </c>
      <c r="J1213">
        <v>15</v>
      </c>
      <c r="K1213">
        <v>2</v>
      </c>
      <c r="L1213">
        <v>11.378</v>
      </c>
    </row>
    <row r="1214" spans="1:12" x14ac:dyDescent="0.35">
      <c r="A1214" s="43" t="s">
        <v>1789</v>
      </c>
      <c r="B1214" s="43">
        <v>2021</v>
      </c>
      <c r="C1214" s="9">
        <v>44414</v>
      </c>
      <c r="D1214" s="43" t="s">
        <v>1555</v>
      </c>
      <c r="E1214" s="71" t="s">
        <v>1543</v>
      </c>
      <c r="F1214">
        <v>4</v>
      </c>
      <c r="G1214" t="s">
        <v>111</v>
      </c>
      <c r="H1214" t="s">
        <v>1790</v>
      </c>
      <c r="J1214">
        <v>12</v>
      </c>
      <c r="K1214">
        <v>1</v>
      </c>
      <c r="L1214">
        <v>11.385999999999999</v>
      </c>
    </row>
    <row r="1215" spans="1:12" x14ac:dyDescent="0.35">
      <c r="A1215" s="43" t="s">
        <v>1789</v>
      </c>
      <c r="B1215" s="43">
        <v>2021</v>
      </c>
      <c r="C1215" s="9">
        <v>44414</v>
      </c>
      <c r="D1215" s="43" t="s">
        <v>1555</v>
      </c>
      <c r="E1215" s="71" t="s">
        <v>1543</v>
      </c>
      <c r="F1215">
        <v>4</v>
      </c>
      <c r="G1215" t="s">
        <v>97</v>
      </c>
      <c r="H1215" t="s">
        <v>40</v>
      </c>
      <c r="J1215">
        <v>14</v>
      </c>
      <c r="K1215">
        <v>2</v>
      </c>
      <c r="L1215">
        <v>11.661</v>
      </c>
    </row>
    <row r="1216" spans="1:12" x14ac:dyDescent="0.35">
      <c r="A1216" s="43" t="s">
        <v>1789</v>
      </c>
      <c r="B1216" s="43">
        <v>2021</v>
      </c>
      <c r="C1216" s="9">
        <v>44415</v>
      </c>
      <c r="D1216" s="43" t="s">
        <v>1555</v>
      </c>
      <c r="E1216" s="71" t="s">
        <v>206</v>
      </c>
      <c r="F1216">
        <v>1</v>
      </c>
      <c r="G1216" t="s">
        <v>14</v>
      </c>
      <c r="H1216" t="s">
        <v>15</v>
      </c>
      <c r="J1216">
        <v>5</v>
      </c>
      <c r="K1216">
        <v>1</v>
      </c>
      <c r="L1216">
        <v>11.117000000000001</v>
      </c>
    </row>
    <row r="1217" spans="1:12" x14ac:dyDescent="0.35">
      <c r="A1217" s="43" t="s">
        <v>1789</v>
      </c>
      <c r="B1217" s="43">
        <v>2021</v>
      </c>
      <c r="C1217" s="9">
        <v>44415</v>
      </c>
      <c r="D1217" s="43" t="s">
        <v>1555</v>
      </c>
      <c r="E1217" s="71" t="s">
        <v>206</v>
      </c>
      <c r="F1217">
        <v>1</v>
      </c>
      <c r="G1217" t="s">
        <v>111</v>
      </c>
      <c r="H1217" t="s">
        <v>1790</v>
      </c>
      <c r="J1217">
        <v>12</v>
      </c>
      <c r="K1217">
        <v>2</v>
      </c>
      <c r="L1217">
        <v>11.252000000000001</v>
      </c>
    </row>
    <row r="1218" spans="1:12" x14ac:dyDescent="0.35">
      <c r="A1218" s="43" t="s">
        <v>1789</v>
      </c>
      <c r="B1218" s="43">
        <v>2021</v>
      </c>
      <c r="C1218" s="9">
        <v>44415</v>
      </c>
      <c r="D1218" s="43" t="s">
        <v>1555</v>
      </c>
      <c r="E1218" s="71" t="s">
        <v>206</v>
      </c>
      <c r="F1218">
        <v>2</v>
      </c>
      <c r="G1218" t="s">
        <v>33</v>
      </c>
      <c r="H1218" t="s">
        <v>27</v>
      </c>
      <c r="J1218">
        <v>1</v>
      </c>
      <c r="K1218">
        <v>1</v>
      </c>
      <c r="L1218">
        <v>10.882999999999999</v>
      </c>
    </row>
    <row r="1219" spans="1:12" x14ac:dyDescent="0.35">
      <c r="A1219" s="43" t="s">
        <v>1789</v>
      </c>
      <c r="B1219" s="43">
        <v>2021</v>
      </c>
      <c r="C1219" s="9">
        <v>44415</v>
      </c>
      <c r="D1219" s="43" t="s">
        <v>1555</v>
      </c>
      <c r="E1219" s="71" t="s">
        <v>206</v>
      </c>
      <c r="F1219">
        <v>2</v>
      </c>
      <c r="G1219" t="s">
        <v>28</v>
      </c>
      <c r="H1219" t="s">
        <v>29</v>
      </c>
      <c r="J1219">
        <v>11</v>
      </c>
      <c r="K1219">
        <v>2</v>
      </c>
      <c r="L1219">
        <v>10.888</v>
      </c>
    </row>
    <row r="1220" spans="1:12" x14ac:dyDescent="0.35">
      <c r="A1220" s="43" t="s">
        <v>1789</v>
      </c>
      <c r="B1220" s="43">
        <v>2021</v>
      </c>
      <c r="C1220" s="9">
        <v>44415</v>
      </c>
      <c r="D1220" s="43" t="s">
        <v>1555</v>
      </c>
      <c r="E1220" s="71" t="s">
        <v>206</v>
      </c>
      <c r="F1220">
        <v>3</v>
      </c>
      <c r="G1220" t="s">
        <v>23</v>
      </c>
      <c r="H1220" t="s">
        <v>15</v>
      </c>
      <c r="J1220">
        <v>4</v>
      </c>
      <c r="K1220">
        <v>1</v>
      </c>
      <c r="L1220">
        <v>11.093999999999999</v>
      </c>
    </row>
    <row r="1221" spans="1:12" x14ac:dyDescent="0.35">
      <c r="A1221" s="43" t="s">
        <v>1789</v>
      </c>
      <c r="B1221" s="43">
        <v>2021</v>
      </c>
      <c r="C1221" s="9">
        <v>44415</v>
      </c>
      <c r="D1221" s="43" t="s">
        <v>1555</v>
      </c>
      <c r="E1221" s="71" t="s">
        <v>206</v>
      </c>
      <c r="F1221">
        <v>3</v>
      </c>
      <c r="G1221" t="s">
        <v>137</v>
      </c>
      <c r="H1221" t="s">
        <v>38</v>
      </c>
      <c r="J1221">
        <v>10</v>
      </c>
      <c r="K1221">
        <v>2</v>
      </c>
      <c r="L1221">
        <v>11.452999999999999</v>
      </c>
    </row>
    <row r="1222" spans="1:12" x14ac:dyDescent="0.35">
      <c r="A1222" s="43" t="s">
        <v>1789</v>
      </c>
      <c r="B1222" s="43">
        <v>2021</v>
      </c>
      <c r="C1222" s="9">
        <v>44415</v>
      </c>
      <c r="D1222" s="43" t="s">
        <v>1555</v>
      </c>
      <c r="E1222" s="71" t="s">
        <v>206</v>
      </c>
      <c r="F1222">
        <v>4</v>
      </c>
      <c r="G1222" t="s">
        <v>80</v>
      </c>
      <c r="H1222" t="s">
        <v>65</v>
      </c>
      <c r="J1222">
        <v>3</v>
      </c>
      <c r="K1222">
        <v>1</v>
      </c>
      <c r="L1222">
        <v>11.201000000000001</v>
      </c>
    </row>
    <row r="1223" spans="1:12" x14ac:dyDescent="0.35">
      <c r="A1223" s="43" t="s">
        <v>1789</v>
      </c>
      <c r="B1223" s="43">
        <v>2021</v>
      </c>
      <c r="C1223" s="9">
        <v>44415</v>
      </c>
      <c r="D1223" s="43" t="s">
        <v>1555</v>
      </c>
      <c r="E1223" s="71" t="s">
        <v>206</v>
      </c>
      <c r="F1223">
        <v>4</v>
      </c>
      <c r="G1223" t="s">
        <v>16</v>
      </c>
      <c r="H1223" t="s">
        <v>17</v>
      </c>
      <c r="J1223">
        <v>9</v>
      </c>
      <c r="K1223">
        <v>2</v>
      </c>
      <c r="L1223">
        <v>11.22</v>
      </c>
    </row>
    <row r="1224" spans="1:12" x14ac:dyDescent="0.35">
      <c r="A1224" s="43" t="s">
        <v>1789</v>
      </c>
      <c r="B1224" s="43">
        <v>2021</v>
      </c>
      <c r="C1224" s="9">
        <v>44415</v>
      </c>
      <c r="D1224" s="43" t="s">
        <v>1555</v>
      </c>
      <c r="E1224" s="71" t="s">
        <v>206</v>
      </c>
      <c r="F1224">
        <v>5</v>
      </c>
      <c r="G1224" t="s">
        <v>136</v>
      </c>
      <c r="H1224" t="s">
        <v>25</v>
      </c>
      <c r="J1224">
        <v>6</v>
      </c>
      <c r="K1224">
        <v>1</v>
      </c>
      <c r="L1224">
        <v>10.935</v>
      </c>
    </row>
    <row r="1225" spans="1:12" x14ac:dyDescent="0.35">
      <c r="A1225" s="43" t="s">
        <v>1789</v>
      </c>
      <c r="B1225" s="43">
        <v>2021</v>
      </c>
      <c r="C1225" s="9">
        <v>44415</v>
      </c>
      <c r="D1225" s="43" t="s">
        <v>1555</v>
      </c>
      <c r="E1225" s="71" t="s">
        <v>206</v>
      </c>
      <c r="F1225">
        <v>5</v>
      </c>
      <c r="G1225" t="s">
        <v>26</v>
      </c>
      <c r="H1225" t="s">
        <v>27</v>
      </c>
      <c r="J1225">
        <v>8</v>
      </c>
      <c r="K1225">
        <v>2</v>
      </c>
      <c r="L1225">
        <v>11.114000000000001</v>
      </c>
    </row>
    <row r="1226" spans="1:12" x14ac:dyDescent="0.35">
      <c r="A1226" s="43" t="s">
        <v>1789</v>
      </c>
      <c r="B1226" s="43">
        <v>2021</v>
      </c>
      <c r="C1226" s="9">
        <v>44415</v>
      </c>
      <c r="D1226" s="43" t="s">
        <v>1555</v>
      </c>
      <c r="E1226" s="71" t="s">
        <v>206</v>
      </c>
      <c r="F1226">
        <v>6</v>
      </c>
      <c r="G1226" t="s">
        <v>78</v>
      </c>
      <c r="H1226" t="s">
        <v>19</v>
      </c>
      <c r="J1226">
        <v>7</v>
      </c>
      <c r="K1226">
        <v>1</v>
      </c>
      <c r="L1226">
        <v>10.888999999999999</v>
      </c>
    </row>
    <row r="1227" spans="1:12" x14ac:dyDescent="0.35">
      <c r="A1227" s="43" t="s">
        <v>1789</v>
      </c>
      <c r="B1227" s="43">
        <v>2021</v>
      </c>
      <c r="C1227" s="9">
        <v>44415</v>
      </c>
      <c r="D1227" s="43" t="s">
        <v>1555</v>
      </c>
      <c r="E1227" s="71" t="s">
        <v>206</v>
      </c>
      <c r="F1227">
        <v>6</v>
      </c>
      <c r="G1227" t="s">
        <v>30</v>
      </c>
      <c r="H1227" t="s">
        <v>31</v>
      </c>
      <c r="J1227">
        <v>2</v>
      </c>
      <c r="K1227">
        <v>2</v>
      </c>
      <c r="L1227">
        <v>10.933999999999999</v>
      </c>
    </row>
    <row r="1228" spans="1:12" x14ac:dyDescent="0.35">
      <c r="A1228" s="43" t="s">
        <v>1789</v>
      </c>
      <c r="B1228" s="43">
        <v>2021</v>
      </c>
      <c r="C1228" s="9">
        <v>44415</v>
      </c>
      <c r="D1228" s="43" t="s">
        <v>1555</v>
      </c>
      <c r="E1228" s="71" t="s">
        <v>1543</v>
      </c>
      <c r="F1228">
        <v>1</v>
      </c>
      <c r="G1228" t="s">
        <v>26</v>
      </c>
      <c r="H1228" t="s">
        <v>27</v>
      </c>
      <c r="J1228">
        <v>8</v>
      </c>
      <c r="K1228">
        <v>1</v>
      </c>
      <c r="L1228">
        <v>10.968</v>
      </c>
    </row>
    <row r="1229" spans="1:12" x14ac:dyDescent="0.35">
      <c r="A1229" s="43" t="s">
        <v>1789</v>
      </c>
      <c r="B1229" s="43">
        <v>2021</v>
      </c>
      <c r="C1229" s="9">
        <v>44415</v>
      </c>
      <c r="D1229" s="43" t="s">
        <v>1555</v>
      </c>
      <c r="E1229" s="71" t="s">
        <v>1543</v>
      </c>
      <c r="F1229">
        <v>1</v>
      </c>
      <c r="G1229" t="s">
        <v>16</v>
      </c>
      <c r="H1229" t="s">
        <v>17</v>
      </c>
      <c r="J1229">
        <v>9</v>
      </c>
      <c r="K1229">
        <v>2</v>
      </c>
      <c r="L1229">
        <v>10.968999999999999</v>
      </c>
    </row>
    <row r="1230" spans="1:12" x14ac:dyDescent="0.35">
      <c r="A1230" s="43" t="s">
        <v>1789</v>
      </c>
      <c r="B1230" s="43">
        <v>2021</v>
      </c>
      <c r="C1230" s="9">
        <v>44415</v>
      </c>
      <c r="D1230" s="43" t="s">
        <v>1555</v>
      </c>
      <c r="E1230" s="71" t="s">
        <v>1543</v>
      </c>
      <c r="F1230">
        <v>1</v>
      </c>
      <c r="G1230" t="s">
        <v>111</v>
      </c>
      <c r="H1230" t="s">
        <v>1790</v>
      </c>
      <c r="J1230">
        <v>12</v>
      </c>
      <c r="K1230">
        <v>3</v>
      </c>
      <c r="L1230">
        <v>11.063000000000001</v>
      </c>
    </row>
    <row r="1231" spans="1:12" x14ac:dyDescent="0.35">
      <c r="A1231" s="43" t="s">
        <v>1789</v>
      </c>
      <c r="B1231" s="43">
        <v>2021</v>
      </c>
      <c r="C1231" s="9">
        <v>44415</v>
      </c>
      <c r="D1231" s="43" t="s">
        <v>1555</v>
      </c>
      <c r="E1231" s="71" t="s">
        <v>1543</v>
      </c>
      <c r="F1231">
        <v>2</v>
      </c>
      <c r="G1231" t="s">
        <v>30</v>
      </c>
      <c r="H1231" t="s">
        <v>31</v>
      </c>
      <c r="J1231">
        <v>2</v>
      </c>
      <c r="K1231">
        <v>1</v>
      </c>
      <c r="L1231">
        <v>11.074</v>
      </c>
    </row>
    <row r="1232" spans="1:12" x14ac:dyDescent="0.35">
      <c r="A1232" s="43" t="s">
        <v>1789</v>
      </c>
      <c r="B1232" s="43">
        <v>2021</v>
      </c>
      <c r="C1232" s="9">
        <v>44415</v>
      </c>
      <c r="D1232" s="43" t="s">
        <v>1555</v>
      </c>
      <c r="E1232" s="71" t="s">
        <v>1543</v>
      </c>
      <c r="F1232">
        <v>2</v>
      </c>
      <c r="G1232" t="s">
        <v>28</v>
      </c>
      <c r="H1232" t="s">
        <v>29</v>
      </c>
      <c r="J1232">
        <v>11</v>
      </c>
      <c r="K1232">
        <v>2</v>
      </c>
      <c r="L1232">
        <v>11.081</v>
      </c>
    </row>
    <row r="1233" spans="1:18" x14ac:dyDescent="0.35">
      <c r="A1233" s="43" t="s">
        <v>1789</v>
      </c>
      <c r="B1233" s="43">
        <v>2021</v>
      </c>
      <c r="C1233" s="9">
        <v>44415</v>
      </c>
      <c r="D1233" s="43" t="s">
        <v>1555</v>
      </c>
      <c r="E1233" s="71" t="s">
        <v>1543</v>
      </c>
      <c r="F1233">
        <v>2</v>
      </c>
      <c r="G1233" t="s">
        <v>137</v>
      </c>
      <c r="H1233" t="s">
        <v>38</v>
      </c>
      <c r="J1233">
        <v>10</v>
      </c>
      <c r="K1233">
        <v>3</v>
      </c>
      <c r="L1233">
        <v>11.129999999999999</v>
      </c>
    </row>
    <row r="1234" spans="1:18" x14ac:dyDescent="0.35">
      <c r="A1234" s="43" t="s">
        <v>1789</v>
      </c>
      <c r="B1234" s="43">
        <v>2021</v>
      </c>
      <c r="C1234" s="9">
        <v>44415</v>
      </c>
      <c r="D1234" s="43" t="s">
        <v>1555</v>
      </c>
      <c r="E1234" s="71" t="s">
        <v>207</v>
      </c>
      <c r="F1234">
        <v>1</v>
      </c>
      <c r="G1234" t="s">
        <v>30</v>
      </c>
      <c r="H1234" t="s">
        <v>31</v>
      </c>
      <c r="J1234">
        <v>2</v>
      </c>
      <c r="K1234">
        <v>1</v>
      </c>
      <c r="L1234">
        <v>10.977</v>
      </c>
      <c r="N1234">
        <v>2</v>
      </c>
      <c r="O1234">
        <v>10.905000000000001</v>
      </c>
      <c r="Q1234">
        <v>1</v>
      </c>
      <c r="R1234">
        <v>10.874000000000001</v>
      </c>
    </row>
    <row r="1235" spans="1:18" x14ac:dyDescent="0.35">
      <c r="A1235" s="43" t="s">
        <v>1789</v>
      </c>
      <c r="B1235" s="43">
        <v>2021</v>
      </c>
      <c r="C1235" s="9">
        <v>44415</v>
      </c>
      <c r="D1235" s="43" t="s">
        <v>1555</v>
      </c>
      <c r="E1235" s="71" t="s">
        <v>207</v>
      </c>
      <c r="F1235">
        <v>1</v>
      </c>
      <c r="G1235" t="s">
        <v>14</v>
      </c>
      <c r="H1235" t="s">
        <v>15</v>
      </c>
      <c r="J1235">
        <v>5</v>
      </c>
      <c r="K1235">
        <v>2</v>
      </c>
      <c r="L1235">
        <v>10.978</v>
      </c>
      <c r="N1235">
        <v>1</v>
      </c>
      <c r="O1235">
        <v>10.887</v>
      </c>
      <c r="Q1235">
        <v>2</v>
      </c>
      <c r="R1235">
        <v>10.893000000000001</v>
      </c>
    </row>
    <row r="1236" spans="1:18" x14ac:dyDescent="0.35">
      <c r="A1236" s="43" t="s">
        <v>1789</v>
      </c>
      <c r="B1236" s="43">
        <v>2021</v>
      </c>
      <c r="C1236" s="9">
        <v>44415</v>
      </c>
      <c r="D1236" s="43" t="s">
        <v>1555</v>
      </c>
      <c r="E1236" s="71" t="s">
        <v>207</v>
      </c>
      <c r="F1236">
        <v>2</v>
      </c>
      <c r="G1236" t="s">
        <v>33</v>
      </c>
      <c r="H1236" t="s">
        <v>27</v>
      </c>
      <c r="J1236">
        <v>1</v>
      </c>
      <c r="K1236">
        <v>1</v>
      </c>
      <c r="L1236">
        <v>11.068</v>
      </c>
      <c r="N1236">
        <v>1</v>
      </c>
      <c r="O1236">
        <v>11.055</v>
      </c>
    </row>
    <row r="1237" spans="1:18" x14ac:dyDescent="0.35">
      <c r="A1237" s="43" t="s">
        <v>1789</v>
      </c>
      <c r="B1237" s="43">
        <v>2021</v>
      </c>
      <c r="C1237" s="9">
        <v>44415</v>
      </c>
      <c r="D1237" s="43" t="s">
        <v>1555</v>
      </c>
      <c r="E1237" s="71" t="s">
        <v>207</v>
      </c>
      <c r="F1237">
        <v>2</v>
      </c>
      <c r="G1237" t="s">
        <v>26</v>
      </c>
      <c r="H1237" t="s">
        <v>27</v>
      </c>
      <c r="J1237">
        <v>8</v>
      </c>
      <c r="K1237">
        <v>2</v>
      </c>
      <c r="L1237">
        <v>11.109</v>
      </c>
      <c r="N1237">
        <v>2</v>
      </c>
      <c r="O1237">
        <v>11.113</v>
      </c>
    </row>
    <row r="1238" spans="1:18" x14ac:dyDescent="0.35">
      <c r="A1238" s="43" t="s">
        <v>1789</v>
      </c>
      <c r="B1238" s="43">
        <v>2021</v>
      </c>
      <c r="C1238" s="9">
        <v>44415</v>
      </c>
      <c r="D1238" s="43" t="s">
        <v>1555</v>
      </c>
      <c r="E1238" s="71" t="s">
        <v>207</v>
      </c>
      <c r="F1238">
        <v>3</v>
      </c>
      <c r="G1238" t="s">
        <v>23</v>
      </c>
      <c r="H1238" t="s">
        <v>15</v>
      </c>
      <c r="J1238">
        <v>4</v>
      </c>
      <c r="K1238">
        <v>1</v>
      </c>
      <c r="L1238">
        <v>10.829000000000001</v>
      </c>
      <c r="N1238">
        <v>1</v>
      </c>
      <c r="O1238">
        <v>10.773</v>
      </c>
    </row>
    <row r="1239" spans="1:18" x14ac:dyDescent="0.35">
      <c r="A1239" s="43" t="s">
        <v>1789</v>
      </c>
      <c r="B1239" s="43">
        <v>2021</v>
      </c>
      <c r="C1239" s="9">
        <v>44415</v>
      </c>
      <c r="D1239" s="43" t="s">
        <v>1555</v>
      </c>
      <c r="E1239" s="71" t="s">
        <v>207</v>
      </c>
      <c r="F1239">
        <v>3</v>
      </c>
      <c r="G1239" t="s">
        <v>78</v>
      </c>
      <c r="H1239" t="s">
        <v>19</v>
      </c>
      <c r="J1239">
        <v>7</v>
      </c>
      <c r="K1239">
        <v>2</v>
      </c>
      <c r="L1239">
        <v>10.927000000000001</v>
      </c>
      <c r="N1239">
        <v>2</v>
      </c>
      <c r="O1239">
        <v>10.847</v>
      </c>
    </row>
    <row r="1240" spans="1:18" x14ac:dyDescent="0.35">
      <c r="A1240" s="43" t="s">
        <v>1789</v>
      </c>
      <c r="B1240" s="43">
        <v>2021</v>
      </c>
      <c r="C1240" s="9">
        <v>44415</v>
      </c>
      <c r="D1240" s="43" t="s">
        <v>1555</v>
      </c>
      <c r="E1240" s="71" t="s">
        <v>207</v>
      </c>
      <c r="F1240">
        <v>4</v>
      </c>
      <c r="G1240" t="s">
        <v>80</v>
      </c>
      <c r="H1240" t="s">
        <v>65</v>
      </c>
      <c r="J1240">
        <v>3</v>
      </c>
      <c r="K1240">
        <v>1</v>
      </c>
      <c r="L1240">
        <v>10.861000000000001</v>
      </c>
      <c r="N1240">
        <v>1</v>
      </c>
      <c r="O1240">
        <v>10.958</v>
      </c>
    </row>
    <row r="1241" spans="1:18" x14ac:dyDescent="0.35">
      <c r="A1241" s="43" t="s">
        <v>1789</v>
      </c>
      <c r="B1241" s="43">
        <v>2021</v>
      </c>
      <c r="C1241" s="9">
        <v>44415</v>
      </c>
      <c r="D1241" s="43" t="s">
        <v>1555</v>
      </c>
      <c r="E1241" s="71" t="s">
        <v>207</v>
      </c>
      <c r="F1241">
        <v>4</v>
      </c>
      <c r="G1241" t="s">
        <v>136</v>
      </c>
      <c r="H1241" t="s">
        <v>25</v>
      </c>
      <c r="J1241">
        <v>6</v>
      </c>
      <c r="K1241">
        <v>2</v>
      </c>
      <c r="L1241">
        <v>10.888</v>
      </c>
      <c r="N1241">
        <v>2</v>
      </c>
      <c r="O1241">
        <v>10.994</v>
      </c>
    </row>
    <row r="1242" spans="1:18" x14ac:dyDescent="0.35">
      <c r="A1242" s="43" t="s">
        <v>1789</v>
      </c>
      <c r="B1242" s="43">
        <v>2021</v>
      </c>
      <c r="C1242" s="9">
        <v>44416</v>
      </c>
      <c r="D1242" s="43" t="s">
        <v>1555</v>
      </c>
      <c r="E1242" s="71" t="s">
        <v>1543</v>
      </c>
      <c r="F1242">
        <v>1</v>
      </c>
      <c r="G1242" t="s">
        <v>14</v>
      </c>
      <c r="H1242" t="s">
        <v>15</v>
      </c>
      <c r="J1242">
        <v>5</v>
      </c>
      <c r="K1242">
        <v>1</v>
      </c>
      <c r="L1242">
        <v>10.817</v>
      </c>
    </row>
    <row r="1243" spans="1:18" x14ac:dyDescent="0.35">
      <c r="A1243" s="43" t="s">
        <v>1789</v>
      </c>
      <c r="B1243" s="43">
        <v>2021</v>
      </c>
      <c r="C1243" s="9">
        <v>44416</v>
      </c>
      <c r="D1243" s="43" t="s">
        <v>1555</v>
      </c>
      <c r="E1243" s="71" t="s">
        <v>1543</v>
      </c>
      <c r="F1243">
        <v>1</v>
      </c>
      <c r="G1243" t="s">
        <v>136</v>
      </c>
      <c r="H1243" t="s">
        <v>25</v>
      </c>
      <c r="J1243">
        <v>6</v>
      </c>
      <c r="K1243">
        <v>2</v>
      </c>
      <c r="L1243">
        <v>10.916</v>
      </c>
    </row>
    <row r="1244" spans="1:18" x14ac:dyDescent="0.35">
      <c r="A1244" s="43" t="s">
        <v>1789</v>
      </c>
      <c r="B1244" s="43">
        <v>2021</v>
      </c>
      <c r="C1244" s="9">
        <v>44416</v>
      </c>
      <c r="D1244" s="43" t="s">
        <v>1555</v>
      </c>
      <c r="E1244" s="71" t="s">
        <v>1543</v>
      </c>
      <c r="F1244">
        <v>1</v>
      </c>
      <c r="G1244" t="s">
        <v>78</v>
      </c>
      <c r="H1244" t="s">
        <v>19</v>
      </c>
      <c r="J1244">
        <v>7</v>
      </c>
      <c r="K1244">
        <v>3</v>
      </c>
      <c r="L1244">
        <v>10.943</v>
      </c>
    </row>
    <row r="1245" spans="1:18" x14ac:dyDescent="0.35">
      <c r="A1245" s="43" t="s">
        <v>1789</v>
      </c>
      <c r="B1245" s="43">
        <v>2021</v>
      </c>
      <c r="C1245" s="9">
        <v>44416</v>
      </c>
      <c r="D1245" s="43" t="s">
        <v>1555</v>
      </c>
      <c r="E1245" s="71" t="s">
        <v>1543</v>
      </c>
      <c r="F1245">
        <v>1</v>
      </c>
      <c r="G1245" t="s">
        <v>26</v>
      </c>
      <c r="H1245" t="s">
        <v>27</v>
      </c>
      <c r="J1245">
        <v>8</v>
      </c>
      <c r="K1245">
        <v>4</v>
      </c>
      <c r="L1245">
        <v>11.032999999999999</v>
      </c>
    </row>
    <row r="1246" spans="1:18" x14ac:dyDescent="0.35">
      <c r="A1246" s="43" t="s">
        <v>1789</v>
      </c>
      <c r="B1246" s="43">
        <v>2021</v>
      </c>
      <c r="C1246" s="9">
        <v>44416</v>
      </c>
      <c r="D1246" s="43" t="s">
        <v>1555</v>
      </c>
      <c r="E1246" s="71" t="s">
        <v>208</v>
      </c>
      <c r="F1246">
        <v>1</v>
      </c>
      <c r="G1246" t="s">
        <v>30</v>
      </c>
      <c r="H1246" t="s">
        <v>31</v>
      </c>
      <c r="J1246">
        <v>2</v>
      </c>
      <c r="K1246">
        <v>1</v>
      </c>
      <c r="L1246">
        <v>11.086</v>
      </c>
      <c r="N1246">
        <v>1</v>
      </c>
      <c r="O1246">
        <v>10.89</v>
      </c>
    </row>
    <row r="1247" spans="1:18" x14ac:dyDescent="0.35">
      <c r="A1247" s="43" t="s">
        <v>1789</v>
      </c>
      <c r="B1247" s="43">
        <v>2021</v>
      </c>
      <c r="C1247" s="9">
        <v>44416</v>
      </c>
      <c r="D1247" s="43" t="s">
        <v>1555</v>
      </c>
      <c r="E1247" s="71" t="s">
        <v>208</v>
      </c>
      <c r="F1247">
        <v>1</v>
      </c>
      <c r="G1247" t="s">
        <v>80</v>
      </c>
      <c r="H1247" t="s">
        <v>65</v>
      </c>
      <c r="J1247">
        <v>3</v>
      </c>
      <c r="K1247">
        <v>2</v>
      </c>
      <c r="L1247">
        <v>11.125999999999999</v>
      </c>
      <c r="N1247">
        <v>2</v>
      </c>
      <c r="O1247">
        <v>11.018000000000001</v>
      </c>
    </row>
    <row r="1248" spans="1:18" x14ac:dyDescent="0.35">
      <c r="A1248" s="43" t="s">
        <v>1789</v>
      </c>
      <c r="B1248" s="43">
        <v>2021</v>
      </c>
      <c r="C1248" s="9">
        <v>44416</v>
      </c>
      <c r="D1248" s="43" t="s">
        <v>1555</v>
      </c>
      <c r="E1248" s="71" t="s">
        <v>208</v>
      </c>
      <c r="F1248">
        <v>2</v>
      </c>
      <c r="G1248" t="s">
        <v>33</v>
      </c>
      <c r="H1248" t="s">
        <v>27</v>
      </c>
      <c r="J1248">
        <v>1</v>
      </c>
      <c r="K1248">
        <v>1</v>
      </c>
      <c r="L1248">
        <v>10.926</v>
      </c>
      <c r="N1248">
        <v>2</v>
      </c>
      <c r="O1248">
        <v>11.282999999999999</v>
      </c>
      <c r="Q1248">
        <v>1</v>
      </c>
      <c r="R1248">
        <v>10.728</v>
      </c>
    </row>
    <row r="1249" spans="1:18" x14ac:dyDescent="0.35">
      <c r="A1249" s="43" t="s">
        <v>1789</v>
      </c>
      <c r="B1249" s="43">
        <v>2021</v>
      </c>
      <c r="C1249" s="9">
        <v>44416</v>
      </c>
      <c r="D1249" s="43" t="s">
        <v>1555</v>
      </c>
      <c r="E1249" s="71" t="s">
        <v>208</v>
      </c>
      <c r="F1249">
        <v>2</v>
      </c>
      <c r="G1249" t="s">
        <v>23</v>
      </c>
      <c r="H1249" t="s">
        <v>15</v>
      </c>
      <c r="J1249">
        <v>4</v>
      </c>
      <c r="K1249">
        <v>2</v>
      </c>
      <c r="L1249">
        <v>11.027000000000001</v>
      </c>
      <c r="N1249">
        <v>1</v>
      </c>
      <c r="O1249">
        <v>10.997999999999999</v>
      </c>
      <c r="Q1249">
        <v>2</v>
      </c>
      <c r="R1249">
        <v>10.904</v>
      </c>
    </row>
    <row r="1250" spans="1:18" x14ac:dyDescent="0.35">
      <c r="A1250" s="43" t="s">
        <v>1789</v>
      </c>
      <c r="B1250" s="43">
        <v>2021</v>
      </c>
      <c r="C1250" s="9">
        <v>44416</v>
      </c>
      <c r="D1250" s="43" t="s">
        <v>1555</v>
      </c>
      <c r="E1250" s="71" t="s">
        <v>209</v>
      </c>
      <c r="F1250" t="s">
        <v>210</v>
      </c>
      <c r="G1250" t="s">
        <v>33</v>
      </c>
      <c r="H1250" t="s">
        <v>27</v>
      </c>
      <c r="J1250">
        <v>1</v>
      </c>
      <c r="K1250">
        <v>1</v>
      </c>
      <c r="L1250">
        <v>10.906000000000001</v>
      </c>
      <c r="N1250">
        <v>1</v>
      </c>
      <c r="O1250">
        <v>10.994999999999999</v>
      </c>
    </row>
    <row r="1251" spans="1:18" x14ac:dyDescent="0.35">
      <c r="A1251" s="43" t="s">
        <v>1789</v>
      </c>
      <c r="B1251" s="43">
        <v>2021</v>
      </c>
      <c r="C1251" s="9">
        <v>44416</v>
      </c>
      <c r="D1251" s="43" t="s">
        <v>1555</v>
      </c>
      <c r="E1251" s="71" t="s">
        <v>209</v>
      </c>
      <c r="F1251" t="s">
        <v>210</v>
      </c>
      <c r="G1251" t="s">
        <v>30</v>
      </c>
      <c r="H1251" t="s">
        <v>31</v>
      </c>
      <c r="J1251">
        <v>2</v>
      </c>
      <c r="K1251">
        <v>2</v>
      </c>
      <c r="L1251">
        <v>10.967000000000001</v>
      </c>
      <c r="N1251">
        <v>2</v>
      </c>
      <c r="O1251">
        <v>11.058999999999999</v>
      </c>
    </row>
    <row r="1252" spans="1:18" x14ac:dyDescent="0.35">
      <c r="A1252" s="43" t="s">
        <v>1789</v>
      </c>
      <c r="B1252" s="43">
        <v>2021</v>
      </c>
      <c r="C1252" s="9">
        <v>44416</v>
      </c>
      <c r="D1252" s="43" t="s">
        <v>1555</v>
      </c>
      <c r="E1252" s="71" t="s">
        <v>209</v>
      </c>
      <c r="F1252" t="s">
        <v>211</v>
      </c>
      <c r="G1252" t="s">
        <v>80</v>
      </c>
      <c r="H1252" t="s">
        <v>65</v>
      </c>
      <c r="J1252">
        <v>3</v>
      </c>
      <c r="K1252">
        <v>1</v>
      </c>
      <c r="L1252">
        <v>11.11</v>
      </c>
      <c r="N1252">
        <v>1</v>
      </c>
      <c r="O1252">
        <v>11.282999999999999</v>
      </c>
    </row>
    <row r="1253" spans="1:18" x14ac:dyDescent="0.35">
      <c r="A1253" s="43" t="s">
        <v>1789</v>
      </c>
      <c r="B1253" s="43">
        <v>2021</v>
      </c>
      <c r="C1253" s="9">
        <v>44416</v>
      </c>
      <c r="D1253" s="43" t="s">
        <v>1555</v>
      </c>
      <c r="E1253" s="71" t="s">
        <v>209</v>
      </c>
      <c r="F1253" t="s">
        <v>211</v>
      </c>
      <c r="G1253" t="s">
        <v>23</v>
      </c>
      <c r="H1253" t="s">
        <v>15</v>
      </c>
      <c r="J1253">
        <v>4</v>
      </c>
      <c r="K1253">
        <v>2</v>
      </c>
      <c r="L1253">
        <v>12.074</v>
      </c>
      <c r="N1253">
        <v>2</v>
      </c>
      <c r="O1253">
        <v>11.516</v>
      </c>
    </row>
  </sheetData>
  <autoFilter ref="A1:S1043" xr:uid="{BA4CDADF-A33D-4A19-95ED-FA4CA66EAC16}">
    <sortState xmlns:xlrd2="http://schemas.microsoft.com/office/spreadsheetml/2017/richdata2" ref="A2:S1155">
      <sortCondition ref="C1:C1043"/>
    </sortState>
  </autoFilter>
  <phoneticPr fontId="2" type="noConversion"/>
  <conditionalFormatting sqref="M2:M25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6:M41 M26:M57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49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0:L53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0:P53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2:S105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4:L57 L58:M88 L90:L91 L94:L102 M78:M102 M104:M696 M750:M800 M802:M875 M698:M748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57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42:O49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0:O53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54:O57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52:R53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94:L102 M58:M102 M104:M696 M750:M800 M802:M875 M698:M748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58:L88 L90:L91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6:L41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42:L49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94:P109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94:P109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6:S299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6:S299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336:B391 D336:K391 E392:K392 A394:B435 D394:I435 E393:I393 J393:K435 N916:N931 A2:K335 E436:K1253 A1254:K1255">
    <cfRule type="expression" dxfId="651" priority="63">
      <formula>$E2="F"</formula>
    </cfRule>
    <cfRule type="expression" dxfId="650" priority="64">
      <formula>$E2="SF"</formula>
    </cfRule>
    <cfRule type="expression" dxfId="649" priority="65">
      <formula>$E2="QF"</formula>
    </cfRule>
    <cfRule type="expression" dxfId="648" priority="66">
      <formula>$E2="R16"</formula>
    </cfRule>
    <cfRule type="expression" dxfId="647" priority="67">
      <formula>$E2="R8"</formula>
    </cfRule>
  </conditionalFormatting>
  <conditionalFormatting sqref="C336:C391">
    <cfRule type="expression" dxfId="646" priority="57">
      <formula>$E336="F"</formula>
    </cfRule>
    <cfRule type="expression" dxfId="645" priority="58">
      <formula>$E336="Q"</formula>
    </cfRule>
  </conditionalFormatting>
  <conditionalFormatting sqref="A392:B393 D392:D393">
    <cfRule type="expression" dxfId="644" priority="55">
      <formula>#REF!="F"</formula>
    </cfRule>
    <cfRule type="expression" dxfId="643" priority="56">
      <formula>#REF!="Q"</formula>
    </cfRule>
  </conditionalFormatting>
  <conditionalFormatting sqref="A436:B491 D436:D491">
    <cfRule type="expression" dxfId="642" priority="53">
      <formula>#REF!="F"</formula>
    </cfRule>
    <cfRule type="expression" dxfId="641" priority="54">
      <formula>#REF!="Q"</formula>
    </cfRule>
  </conditionalFormatting>
  <conditionalFormatting sqref="A492:B547 D492:D547">
    <cfRule type="expression" dxfId="640" priority="51">
      <formula>#REF!="F"</formula>
    </cfRule>
    <cfRule type="expression" dxfId="639" priority="52">
      <formula>#REF!="Q"</formula>
    </cfRule>
  </conditionalFormatting>
  <conditionalFormatting sqref="A548:B603 D548:D603">
    <cfRule type="expression" dxfId="638" priority="49">
      <formula>#REF!="F"</formula>
    </cfRule>
    <cfRule type="expression" dxfId="637" priority="50">
      <formula>#REF!="Q"</formula>
    </cfRule>
  </conditionalFormatting>
  <conditionalFormatting sqref="A604:B659 D604:D659">
    <cfRule type="expression" dxfId="636" priority="47">
      <formula>#REF!="F"</formula>
    </cfRule>
    <cfRule type="expression" dxfId="635" priority="48">
      <formula>#REF!="Q"</formula>
    </cfRule>
  </conditionalFormatting>
  <conditionalFormatting sqref="A660:B715 D660:D715">
    <cfRule type="expression" dxfId="634" priority="45">
      <formula>#REF!="F"</formula>
    </cfRule>
    <cfRule type="expression" dxfId="633" priority="46">
      <formula>#REF!="Q"</formula>
    </cfRule>
  </conditionalFormatting>
  <conditionalFormatting sqref="A716:B771 D716:D771">
    <cfRule type="expression" dxfId="632" priority="43">
      <formula>#REF!="F"</formula>
    </cfRule>
    <cfRule type="expression" dxfId="631" priority="44">
      <formula>#REF!="Q"</formula>
    </cfRule>
  </conditionalFormatting>
  <conditionalFormatting sqref="A773:B773 D772:D827 A775:B775 A777:B777 A779:B779 A781:B781 A783:B783 A785:B785 A787:B787 A789:B789 A791:B791 A793:B793 A795:B795 A797:B797 A799:B799 A801:B801 A803:B803 A805:B805 A807:B807 A809:B809 A811:B811 A813:B813 A815:B815 A817:B817 A819:B819 A821:B821 A823:B823 A825:B825 A827:B827">
    <cfRule type="expression" dxfId="630" priority="41">
      <formula>#REF!="F"</formula>
    </cfRule>
    <cfRule type="expression" dxfId="629" priority="42">
      <formula>#REF!="Q"</formula>
    </cfRule>
  </conditionalFormatting>
  <conditionalFormatting sqref="A772:B772 A774:B774 A776:B776 A778:B778 A780:B780 A782:B782 A784:B784 A786:B786 A788:B788 A790:B790 A792:B792 A794:B794 A796:B796 A798:B798 A800:B800 A802:B802 A804:B804 A806:B806 A808:B808 A810:B810 A812:B812 A814:B814 A816:B816 A818:B818 A820:B820 A822:B822 A824:B824 A826:B826">
    <cfRule type="expression" dxfId="628" priority="39">
      <formula>#REF!="F"</formula>
    </cfRule>
    <cfRule type="expression" dxfId="627" priority="40">
      <formula>#REF!="Q"</formula>
    </cfRule>
  </conditionalFormatting>
  <conditionalFormatting sqref="D828:D875">
    <cfRule type="expression" dxfId="626" priority="37">
      <formula>#REF!="F"</formula>
    </cfRule>
    <cfRule type="expression" dxfId="625" priority="38">
      <formula>#REF!="Q"</formula>
    </cfRule>
  </conditionalFormatting>
  <conditionalFormatting sqref="A828:B828 A830:B830 A832:B832 A834:B834 A836:B836 A838:B838 A840:B840 A842:B842 A844:B844 A846:B846 A848:B848 A850:B850 A852:B852 A854:B854 A856:B856 A858:B858 A860:B860 A862:B862 A864:B864 A866:B866 A868:B868 A870:B870 A872:B872 A874:B874">
    <cfRule type="expression" dxfId="624" priority="35">
      <formula>#REF!="F"</formula>
    </cfRule>
    <cfRule type="expression" dxfId="623" priority="36">
      <formula>#REF!="Q"</formula>
    </cfRule>
  </conditionalFormatting>
  <conditionalFormatting sqref="A829:B829 A831:B831 A833:B833 A835:B835 A837:B837 A839:B839 A841:B841 A843:B843 A845:B845 A847:B847 A849:B849 A851:B851 A853:B853 A855:B855 A857:B857 A859:B859 A861:B861 A863:B863 A865:B865 A867:B867 A869:B869 A871:B871 A873:B873 A875:B875">
    <cfRule type="expression" dxfId="622" priority="33">
      <formula>#REF!="F"</formula>
    </cfRule>
    <cfRule type="expression" dxfId="621" priority="34">
      <formula>#REF!="Q"</formula>
    </cfRule>
  </conditionalFormatting>
  <conditionalFormatting sqref="P296:P31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6:P31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0:S30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0:S30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0:S817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0:S817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60:P875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60:P875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74:S875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74:S875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12:P827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812:P827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18:S819 S822:S87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18:S819 S822:S87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56:P77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756:P77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44:P65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644:P659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88:P60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88:P60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876:D931">
    <cfRule type="expression" dxfId="620" priority="11">
      <formula>#REF!="F"</formula>
    </cfRule>
    <cfRule type="expression" dxfId="619" priority="12">
      <formula>#REF!="Q"</formula>
    </cfRule>
  </conditionalFormatting>
  <conditionalFormatting sqref="A877:B877 A879:B879 A881:B881 A883:B883 A885:B885 A887:B887 A889:B889 A891:B891 A893:B893 A895:B895 A897:B897 A899:B899 A901:B901 A903:B903 A905:B905 A907:B907 A909:B909 A911:B911 A913:B913 A915:B915 A917:B917 A919:B919 A921:B921 A923:B923 A925:B925 A927:B927 A929:B929 A931:B931">
    <cfRule type="expression" dxfId="618" priority="9">
      <formula>#REF!="F"</formula>
    </cfRule>
    <cfRule type="expression" dxfId="617" priority="10">
      <formula>#REF!="Q"</formula>
    </cfRule>
  </conditionalFormatting>
  <conditionalFormatting sqref="A876:B876 A878:B878 A880:B880 A882:B882 A884:B884 A886:B886 A888:B888 A890:B890 A892:B892 A894:B894 A896:B896 A898:B898 A900:B900 A902:B902 A904:B904 A906:B906 A908:B908 A910:B910 A912:B912 A914:B914 A916:B916 A918:B918 A920:B920 A922:B922 A924:B924 A926:B926 A928:B928 A930:B930">
    <cfRule type="expression" dxfId="616" priority="7">
      <formula>#REF!="F"</formula>
    </cfRule>
    <cfRule type="expression" dxfId="615" priority="8">
      <formula>#REF!="Q"</formula>
    </cfRule>
  </conditionalFormatting>
  <conditionalFormatting sqref="D932:D987">
    <cfRule type="expression" dxfId="614" priority="5">
      <formula>#REF!="F"</formula>
    </cfRule>
    <cfRule type="expression" dxfId="613" priority="6">
      <formula>#REF!="Q"</formula>
    </cfRule>
  </conditionalFormatting>
  <conditionalFormatting sqref="A932:B932 A934:B934 A936:B936 A938:B938 A940:B940 A942:B942 A944:B944 A946:B946 A948:B948 A950:B950 A952:B952 A954:B954 A956:B956 A958:B958 A960:B960 A962:B962 A964:B964 A966:B966 A968:B968 A970:B970 A972:B972 A974:B974 A976:B976 A978:B978 A980:B980 A982:B982 A984:B984 A986:B986">
    <cfRule type="expression" dxfId="612" priority="3">
      <formula>#REF!="F"</formula>
    </cfRule>
    <cfRule type="expression" dxfId="611" priority="4">
      <formula>#REF!="Q"</formula>
    </cfRule>
  </conditionalFormatting>
  <conditionalFormatting sqref="A933:B933 A935:B935 A937:B937 A939:B939 A941:B941 A943:B943 A945:B945 A947:B947 A949:B949 A951:B951 A953:B953 A955:B955 A957:B957 A959:B959 A961:B961 A963:B963 A965:B965 A967:B967 A969:B969 A971:B971 A973:B973 A975:B975 A977:B977 A979:B979 A981:B981 A983:B983 A985:B985 A987:B987">
    <cfRule type="expression" dxfId="610" priority="1">
      <formula>#REF!="F"</formula>
    </cfRule>
    <cfRule type="expression" dxfId="609" priority="2">
      <formula>#REF!="Q"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27340-B807-4789-9BA1-2173B0625DD3}">
  <sheetPr filterMode="1"/>
  <dimension ref="A1:N1699"/>
  <sheetViews>
    <sheetView zoomScaleNormal="100" workbookViewId="0">
      <pane ySplit="1" topLeftCell="A1680" activePane="bottomLeft" state="frozen"/>
      <selection activeCell="K162" sqref="K162"/>
      <selection pane="bottomLeft" activeCell="H1689" sqref="H1689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54296875" bestFit="1" customWidth="1"/>
    <col min="5" max="5" width="6.26953125" bestFit="1" customWidth="1"/>
    <col min="6" max="6" width="4.81640625" bestFit="1" customWidth="1"/>
    <col min="7" max="7" width="4.81640625" customWidth="1"/>
    <col min="8" max="8" width="28" bestFit="1" customWidth="1"/>
    <col min="9" max="9" width="7.54296875" bestFit="1" customWidth="1"/>
    <col min="10" max="10" width="5.7265625" bestFit="1" customWidth="1"/>
    <col min="11" max="11" width="9.26953125" bestFit="1" customWidth="1"/>
    <col min="12" max="12" width="7.54296875" bestFit="1" customWidth="1"/>
    <col min="13" max="13" width="8.453125" bestFit="1" customWidth="1"/>
    <col min="14" max="14" width="12.1796875" bestFit="1" customWidth="1"/>
  </cols>
  <sheetData>
    <row r="1" spans="1:14" x14ac:dyDescent="0.35">
      <c r="A1" s="23" t="s">
        <v>0</v>
      </c>
      <c r="B1" s="23" t="s">
        <v>1</v>
      </c>
      <c r="C1" s="23" t="s">
        <v>2</v>
      </c>
      <c r="D1" s="23" t="s">
        <v>3</v>
      </c>
      <c r="E1" s="23" t="s">
        <v>390</v>
      </c>
      <c r="F1" s="23" t="s">
        <v>194</v>
      </c>
      <c r="G1" s="23" t="s">
        <v>193</v>
      </c>
      <c r="H1" s="23" t="s">
        <v>4</v>
      </c>
      <c r="I1" s="23" t="s">
        <v>5</v>
      </c>
      <c r="J1" s="23" t="s">
        <v>6</v>
      </c>
      <c r="K1" s="23" t="s">
        <v>1796</v>
      </c>
      <c r="L1" s="23" t="s">
        <v>7</v>
      </c>
      <c r="M1" s="23" t="s">
        <v>10</v>
      </c>
      <c r="N1" s="23" t="s">
        <v>198</v>
      </c>
    </row>
    <row r="2" spans="1:14" hidden="1" x14ac:dyDescent="0.35">
      <c r="A2" s="1" t="s">
        <v>94</v>
      </c>
      <c r="B2" s="1">
        <v>2018</v>
      </c>
      <c r="C2" s="2">
        <v>43400</v>
      </c>
      <c r="D2" s="1" t="s">
        <v>72</v>
      </c>
      <c r="E2" s="1" t="s">
        <v>205</v>
      </c>
      <c r="F2" s="3">
        <v>1</v>
      </c>
      <c r="G2" s="3">
        <v>1</v>
      </c>
      <c r="H2" s="3" t="s">
        <v>80</v>
      </c>
      <c r="I2" s="3" t="s">
        <v>65</v>
      </c>
      <c r="J2" s="3"/>
      <c r="K2" s="3">
        <v>1</v>
      </c>
      <c r="L2" s="3">
        <v>1</v>
      </c>
      <c r="M2" s="3">
        <v>11.435</v>
      </c>
      <c r="N2" s="37">
        <f t="shared" ref="N2:N33" si="0">3.6*200/M2</f>
        <v>62.964582422387402</v>
      </c>
    </row>
    <row r="3" spans="1:14" hidden="1" x14ac:dyDescent="0.35">
      <c r="A3" s="1" t="s">
        <v>94</v>
      </c>
      <c r="B3" s="1">
        <v>2018</v>
      </c>
      <c r="C3" s="2">
        <v>43400</v>
      </c>
      <c r="D3" s="1" t="s">
        <v>72</v>
      </c>
      <c r="E3" s="1" t="s">
        <v>205</v>
      </c>
      <c r="F3" s="3">
        <v>1</v>
      </c>
      <c r="G3" s="3">
        <v>1</v>
      </c>
      <c r="H3" s="3" t="s">
        <v>39</v>
      </c>
      <c r="I3" s="3" t="s">
        <v>40</v>
      </c>
      <c r="J3" s="3"/>
      <c r="K3" s="3">
        <v>28</v>
      </c>
      <c r="L3" s="3">
        <v>2</v>
      </c>
      <c r="M3" s="3">
        <v>11.68</v>
      </c>
      <c r="N3" s="37">
        <f t="shared" si="0"/>
        <v>61.643835616438359</v>
      </c>
    </row>
    <row r="4" spans="1:14" hidden="1" x14ac:dyDescent="0.35">
      <c r="A4" s="1" t="s">
        <v>94</v>
      </c>
      <c r="B4" s="1">
        <v>2018</v>
      </c>
      <c r="C4" s="2">
        <v>43400</v>
      </c>
      <c r="D4" s="1" t="s">
        <v>72</v>
      </c>
      <c r="E4" s="1" t="s">
        <v>205</v>
      </c>
      <c r="F4" s="3">
        <v>2</v>
      </c>
      <c r="G4" s="3">
        <v>1</v>
      </c>
      <c r="H4" s="3" t="s">
        <v>139</v>
      </c>
      <c r="I4" s="3" t="s">
        <v>36</v>
      </c>
      <c r="J4" s="3"/>
      <c r="K4" s="3">
        <v>6</v>
      </c>
      <c r="L4" s="3">
        <v>1</v>
      </c>
      <c r="M4" s="3">
        <v>11.484999999999999</v>
      </c>
      <c r="N4" s="37">
        <f t="shared" si="0"/>
        <v>62.690465824989118</v>
      </c>
    </row>
    <row r="5" spans="1:14" hidden="1" x14ac:dyDescent="0.35">
      <c r="A5" s="1" t="s">
        <v>94</v>
      </c>
      <c r="B5" s="1">
        <v>2018</v>
      </c>
      <c r="C5" s="2">
        <v>43400</v>
      </c>
      <c r="D5" s="1" t="s">
        <v>72</v>
      </c>
      <c r="E5" s="1" t="s">
        <v>205</v>
      </c>
      <c r="F5" s="3">
        <v>2</v>
      </c>
      <c r="G5" s="3">
        <v>1</v>
      </c>
      <c r="H5" s="3" t="s">
        <v>111</v>
      </c>
      <c r="I5" s="3" t="s">
        <v>163</v>
      </c>
      <c r="J5" s="3"/>
      <c r="K5" s="3">
        <v>27</v>
      </c>
      <c r="L5" s="3">
        <v>2</v>
      </c>
      <c r="M5" s="3">
        <v>11.492999999999999</v>
      </c>
      <c r="N5" s="37">
        <f t="shared" si="0"/>
        <v>62.646828504306974</v>
      </c>
    </row>
    <row r="6" spans="1:14" hidden="1" x14ac:dyDescent="0.35">
      <c r="A6" s="1" t="s">
        <v>94</v>
      </c>
      <c r="B6" s="1">
        <v>2018</v>
      </c>
      <c r="C6" s="2">
        <v>43400</v>
      </c>
      <c r="D6" s="1" t="s">
        <v>72</v>
      </c>
      <c r="E6" s="1" t="s">
        <v>205</v>
      </c>
      <c r="F6" s="3">
        <v>3</v>
      </c>
      <c r="G6" s="3">
        <v>1</v>
      </c>
      <c r="H6" s="3" t="s">
        <v>73</v>
      </c>
      <c r="I6" s="3" t="s">
        <v>74</v>
      </c>
      <c r="J6" s="3"/>
      <c r="K6" s="3">
        <v>9</v>
      </c>
      <c r="L6" s="3">
        <v>1</v>
      </c>
      <c r="M6" s="3">
        <v>11.632</v>
      </c>
      <c r="N6" s="37">
        <f t="shared" si="0"/>
        <v>61.898211829436043</v>
      </c>
    </row>
    <row r="7" spans="1:14" hidden="1" x14ac:dyDescent="0.35">
      <c r="A7" s="1" t="s">
        <v>94</v>
      </c>
      <c r="B7" s="1">
        <v>2018</v>
      </c>
      <c r="C7" s="2">
        <v>43400</v>
      </c>
      <c r="D7" s="1" t="s">
        <v>72</v>
      </c>
      <c r="E7" s="1" t="s">
        <v>205</v>
      </c>
      <c r="F7" s="3">
        <v>3</v>
      </c>
      <c r="G7" s="3">
        <v>1</v>
      </c>
      <c r="H7" s="3" t="s">
        <v>149</v>
      </c>
      <c r="I7" s="3" t="s">
        <v>56</v>
      </c>
      <c r="J7" s="3"/>
      <c r="K7" s="3">
        <v>26</v>
      </c>
      <c r="L7" s="3">
        <v>2</v>
      </c>
      <c r="M7" s="3">
        <v>11.798999999999999</v>
      </c>
      <c r="N7" s="37">
        <f t="shared" si="0"/>
        <v>61.022120518688027</v>
      </c>
    </row>
    <row r="8" spans="1:14" hidden="1" x14ac:dyDescent="0.35">
      <c r="A8" s="1" t="s">
        <v>94</v>
      </c>
      <c r="B8" s="1">
        <v>2018</v>
      </c>
      <c r="C8" s="2">
        <v>43400</v>
      </c>
      <c r="D8" s="1" t="s">
        <v>72</v>
      </c>
      <c r="E8" s="1" t="s">
        <v>205</v>
      </c>
      <c r="F8" s="3">
        <v>4</v>
      </c>
      <c r="G8" s="3">
        <v>1</v>
      </c>
      <c r="H8" s="3" t="s">
        <v>138</v>
      </c>
      <c r="I8" s="3" t="s">
        <v>29</v>
      </c>
      <c r="J8" s="3"/>
      <c r="K8" s="3">
        <v>7</v>
      </c>
      <c r="L8" s="3">
        <v>1</v>
      </c>
      <c r="M8" s="3">
        <v>11.09</v>
      </c>
      <c r="N8" s="37">
        <f t="shared" si="0"/>
        <v>64.923354373309294</v>
      </c>
    </row>
    <row r="9" spans="1:14" hidden="1" x14ac:dyDescent="0.35">
      <c r="A9" s="1" t="s">
        <v>94</v>
      </c>
      <c r="B9" s="1">
        <v>2018</v>
      </c>
      <c r="C9" s="2">
        <v>43400</v>
      </c>
      <c r="D9" s="1" t="s">
        <v>72</v>
      </c>
      <c r="E9" s="1" t="s">
        <v>205</v>
      </c>
      <c r="F9" s="3">
        <v>4</v>
      </c>
      <c r="G9" s="3">
        <v>1</v>
      </c>
      <c r="H9" s="3" t="s">
        <v>1595</v>
      </c>
      <c r="I9" s="3" t="s">
        <v>29</v>
      </c>
      <c r="J9" s="3"/>
      <c r="K9" s="3">
        <v>25</v>
      </c>
      <c r="L9" s="3">
        <v>2</v>
      </c>
      <c r="M9" s="3">
        <v>11.326000000000001</v>
      </c>
      <c r="N9" s="37">
        <f t="shared" si="0"/>
        <v>63.570545647183472</v>
      </c>
    </row>
    <row r="10" spans="1:14" hidden="1" x14ac:dyDescent="0.35">
      <c r="A10" s="1" t="s">
        <v>94</v>
      </c>
      <c r="B10" s="1">
        <v>2018</v>
      </c>
      <c r="C10" s="2">
        <v>43400</v>
      </c>
      <c r="D10" s="1" t="s">
        <v>72</v>
      </c>
      <c r="E10" s="1" t="s">
        <v>205</v>
      </c>
      <c r="F10" s="3">
        <v>5</v>
      </c>
      <c r="G10" s="3">
        <v>1</v>
      </c>
      <c r="H10" s="3" t="s">
        <v>142</v>
      </c>
      <c r="I10" s="3" t="s">
        <v>61</v>
      </c>
      <c r="J10" s="3"/>
      <c r="K10" s="3">
        <v>16</v>
      </c>
      <c r="L10" s="3">
        <v>1</v>
      </c>
      <c r="M10" s="3">
        <v>11.404</v>
      </c>
      <c r="N10" s="37">
        <f t="shared" si="0"/>
        <v>63.135741844966681</v>
      </c>
    </row>
    <row r="11" spans="1:14" hidden="1" x14ac:dyDescent="0.35">
      <c r="A11" s="1" t="s">
        <v>94</v>
      </c>
      <c r="B11" s="1">
        <v>2018</v>
      </c>
      <c r="C11" s="2">
        <v>43400</v>
      </c>
      <c r="D11" s="1" t="s">
        <v>72</v>
      </c>
      <c r="E11" s="1" t="s">
        <v>205</v>
      </c>
      <c r="F11" s="3">
        <v>5</v>
      </c>
      <c r="G11" s="3">
        <v>1</v>
      </c>
      <c r="H11" s="3" t="s">
        <v>26</v>
      </c>
      <c r="I11" s="3" t="s">
        <v>27</v>
      </c>
      <c r="J11" s="3"/>
      <c r="K11" s="3">
        <v>17</v>
      </c>
      <c r="L11" s="3">
        <v>2</v>
      </c>
      <c r="M11" s="3">
        <v>11.467000000000001</v>
      </c>
      <c r="N11" s="37">
        <f t="shared" si="0"/>
        <v>62.788872416499515</v>
      </c>
    </row>
    <row r="12" spans="1:14" hidden="1" x14ac:dyDescent="0.35">
      <c r="A12" s="1" t="s">
        <v>94</v>
      </c>
      <c r="B12" s="1">
        <v>2018</v>
      </c>
      <c r="C12" s="2">
        <v>43400</v>
      </c>
      <c r="D12" s="1" t="s">
        <v>72</v>
      </c>
      <c r="E12" s="1" t="s">
        <v>205</v>
      </c>
      <c r="F12" s="3">
        <v>6</v>
      </c>
      <c r="G12" s="3">
        <v>1</v>
      </c>
      <c r="H12" s="3" t="s">
        <v>22</v>
      </c>
      <c r="I12" s="3" t="s">
        <v>15</v>
      </c>
      <c r="J12" s="3"/>
      <c r="K12" s="3">
        <v>8</v>
      </c>
      <c r="L12" s="3">
        <v>1</v>
      </c>
      <c r="M12" s="3">
        <v>11.487</v>
      </c>
      <c r="N12" s="37">
        <f t="shared" si="0"/>
        <v>62.679550796552626</v>
      </c>
    </row>
    <row r="13" spans="1:14" hidden="1" x14ac:dyDescent="0.35">
      <c r="A13" s="1" t="s">
        <v>94</v>
      </c>
      <c r="B13" s="1">
        <v>2018</v>
      </c>
      <c r="C13" s="2">
        <v>43400</v>
      </c>
      <c r="D13" s="1" t="s">
        <v>72</v>
      </c>
      <c r="E13" s="1" t="s">
        <v>205</v>
      </c>
      <c r="F13" s="3">
        <v>6</v>
      </c>
      <c r="G13" s="3">
        <v>1</v>
      </c>
      <c r="H13" s="3" t="s">
        <v>141</v>
      </c>
      <c r="I13" s="3" t="s">
        <v>44</v>
      </c>
      <c r="J13" s="3"/>
      <c r="K13" s="3">
        <v>24</v>
      </c>
      <c r="L13" s="3">
        <v>2</v>
      </c>
      <c r="M13" s="3">
        <v>11.689</v>
      </c>
      <c r="N13" s="37">
        <f t="shared" si="0"/>
        <v>61.596372658054584</v>
      </c>
    </row>
    <row r="14" spans="1:14" hidden="1" x14ac:dyDescent="0.35">
      <c r="A14" s="1" t="s">
        <v>94</v>
      </c>
      <c r="B14" s="1">
        <v>2018</v>
      </c>
      <c r="C14" s="2">
        <v>43400</v>
      </c>
      <c r="D14" s="1" t="s">
        <v>72</v>
      </c>
      <c r="E14" s="1" t="s">
        <v>205</v>
      </c>
      <c r="F14" s="3">
        <v>7</v>
      </c>
      <c r="G14" s="3">
        <v>1</v>
      </c>
      <c r="H14" s="3" t="s">
        <v>30</v>
      </c>
      <c r="I14" s="3" t="s">
        <v>31</v>
      </c>
      <c r="J14" s="3"/>
      <c r="K14" s="3">
        <v>10</v>
      </c>
      <c r="L14" s="3">
        <v>1</v>
      </c>
      <c r="M14" s="3">
        <v>11.978999999999999</v>
      </c>
      <c r="N14" s="37">
        <f t="shared" si="0"/>
        <v>60.105184072126228</v>
      </c>
    </row>
    <row r="15" spans="1:14" hidden="1" x14ac:dyDescent="0.35">
      <c r="A15" s="1" t="s">
        <v>94</v>
      </c>
      <c r="B15" s="1">
        <v>2018</v>
      </c>
      <c r="C15" s="2">
        <v>43400</v>
      </c>
      <c r="D15" s="1" t="s">
        <v>72</v>
      </c>
      <c r="E15" s="1" t="s">
        <v>205</v>
      </c>
      <c r="F15" s="3">
        <v>7</v>
      </c>
      <c r="G15" s="3">
        <v>1</v>
      </c>
      <c r="H15" s="3" t="s">
        <v>150</v>
      </c>
      <c r="I15" s="3" t="s">
        <v>31</v>
      </c>
      <c r="J15" s="3"/>
      <c r="K15" s="3">
        <v>23</v>
      </c>
      <c r="L15" s="3">
        <v>2</v>
      </c>
      <c r="M15" s="3">
        <v>12.04</v>
      </c>
      <c r="N15" s="37">
        <f t="shared" si="0"/>
        <v>59.800664451827245</v>
      </c>
    </row>
    <row r="16" spans="1:14" hidden="1" x14ac:dyDescent="0.35">
      <c r="A16" s="1" t="s">
        <v>94</v>
      </c>
      <c r="B16" s="1">
        <v>2018</v>
      </c>
      <c r="C16" s="2">
        <v>43400</v>
      </c>
      <c r="D16" s="1" t="s">
        <v>72</v>
      </c>
      <c r="E16" s="1" t="s">
        <v>205</v>
      </c>
      <c r="F16" s="3">
        <v>8</v>
      </c>
      <c r="G16" s="3">
        <v>1</v>
      </c>
      <c r="H16" s="3" t="s">
        <v>177</v>
      </c>
      <c r="I16" s="3" t="s">
        <v>19</v>
      </c>
      <c r="J16" s="3"/>
      <c r="K16" s="3">
        <v>11</v>
      </c>
      <c r="L16" s="3">
        <v>1</v>
      </c>
      <c r="M16" s="3">
        <v>11.311</v>
      </c>
      <c r="N16" s="37">
        <f t="shared" si="0"/>
        <v>63.654849261780569</v>
      </c>
    </row>
    <row r="17" spans="1:14" hidden="1" x14ac:dyDescent="0.35">
      <c r="A17" s="1" t="s">
        <v>94</v>
      </c>
      <c r="B17" s="1">
        <v>2018</v>
      </c>
      <c r="C17" s="2">
        <v>43400</v>
      </c>
      <c r="D17" s="1" t="s">
        <v>72</v>
      </c>
      <c r="E17" s="1" t="s">
        <v>205</v>
      </c>
      <c r="F17" s="3">
        <v>8</v>
      </c>
      <c r="G17" s="3">
        <v>1</v>
      </c>
      <c r="H17" s="3" t="s">
        <v>20</v>
      </c>
      <c r="I17" s="3" t="s">
        <v>21</v>
      </c>
      <c r="J17" s="3"/>
      <c r="K17" s="3">
        <v>22</v>
      </c>
      <c r="L17" s="3">
        <v>2</v>
      </c>
      <c r="M17" s="3">
        <v>11.509</v>
      </c>
      <c r="N17" s="37">
        <f t="shared" si="0"/>
        <v>62.559735858893042</v>
      </c>
    </row>
    <row r="18" spans="1:14" hidden="1" x14ac:dyDescent="0.35">
      <c r="A18" s="1" t="s">
        <v>94</v>
      </c>
      <c r="B18" s="1">
        <v>2018</v>
      </c>
      <c r="C18" s="2">
        <v>43400</v>
      </c>
      <c r="D18" s="1" t="s">
        <v>72</v>
      </c>
      <c r="E18" s="1" t="s">
        <v>205</v>
      </c>
      <c r="F18" s="3">
        <v>9</v>
      </c>
      <c r="G18" s="3">
        <v>1</v>
      </c>
      <c r="H18" s="3" t="s">
        <v>136</v>
      </c>
      <c r="I18" s="3" t="s">
        <v>25</v>
      </c>
      <c r="J18" s="3"/>
      <c r="K18" s="3">
        <v>12</v>
      </c>
      <c r="L18" s="3">
        <v>1</v>
      </c>
      <c r="M18" s="3">
        <v>11.487</v>
      </c>
      <c r="N18" s="37">
        <f t="shared" si="0"/>
        <v>62.679550796552626</v>
      </c>
    </row>
    <row r="19" spans="1:14" hidden="1" x14ac:dyDescent="0.35">
      <c r="A19" s="1" t="s">
        <v>94</v>
      </c>
      <c r="B19" s="1">
        <v>2018</v>
      </c>
      <c r="C19" s="2">
        <v>43400</v>
      </c>
      <c r="D19" s="1" t="s">
        <v>72</v>
      </c>
      <c r="E19" s="1" t="s">
        <v>205</v>
      </c>
      <c r="F19" s="3">
        <v>9</v>
      </c>
      <c r="G19" s="3">
        <v>1</v>
      </c>
      <c r="H19" s="3" t="s">
        <v>97</v>
      </c>
      <c r="I19" s="3" t="s">
        <v>153</v>
      </c>
      <c r="J19" s="3"/>
      <c r="K19" s="3">
        <v>21</v>
      </c>
      <c r="L19" s="3">
        <v>2</v>
      </c>
      <c r="M19" s="3">
        <v>11.870000000000001</v>
      </c>
      <c r="N19" s="37">
        <f t="shared" si="0"/>
        <v>60.657118786857616</v>
      </c>
    </row>
    <row r="20" spans="1:14" hidden="1" x14ac:dyDescent="0.35">
      <c r="A20" s="1" t="s">
        <v>94</v>
      </c>
      <c r="B20" s="1">
        <v>2018</v>
      </c>
      <c r="C20" s="2">
        <v>43400</v>
      </c>
      <c r="D20" s="1" t="s">
        <v>72</v>
      </c>
      <c r="E20" s="1" t="s">
        <v>205</v>
      </c>
      <c r="F20" s="3">
        <v>10</v>
      </c>
      <c r="G20" s="3">
        <v>1</v>
      </c>
      <c r="H20" s="3" t="s">
        <v>132</v>
      </c>
      <c r="I20" s="3" t="s">
        <v>179</v>
      </c>
      <c r="J20" s="3"/>
      <c r="K20" s="3">
        <v>15</v>
      </c>
      <c r="L20" s="3">
        <v>1</v>
      </c>
      <c r="M20" s="3">
        <v>11.374000000000001</v>
      </c>
      <c r="N20" s="37">
        <f t="shared" si="0"/>
        <v>63.302268331281866</v>
      </c>
    </row>
    <row r="21" spans="1:14" hidden="1" x14ac:dyDescent="0.35">
      <c r="A21" s="1" t="s">
        <v>94</v>
      </c>
      <c r="B21" s="1">
        <v>2018</v>
      </c>
      <c r="C21" s="2">
        <v>43400</v>
      </c>
      <c r="D21" s="1" t="s">
        <v>72</v>
      </c>
      <c r="E21" s="1" t="s">
        <v>205</v>
      </c>
      <c r="F21" s="3">
        <v>10</v>
      </c>
      <c r="G21" s="3">
        <v>1</v>
      </c>
      <c r="H21" s="3" t="s">
        <v>124</v>
      </c>
      <c r="I21" s="3" t="s">
        <v>123</v>
      </c>
      <c r="J21" s="3"/>
      <c r="K21" s="3">
        <v>18</v>
      </c>
      <c r="L21" s="3">
        <v>2</v>
      </c>
      <c r="M21" s="3">
        <v>11.403</v>
      </c>
      <c r="N21" s="37">
        <f t="shared" si="0"/>
        <v>63.141278610891867</v>
      </c>
    </row>
    <row r="22" spans="1:14" hidden="1" x14ac:dyDescent="0.35">
      <c r="A22" s="1" t="s">
        <v>94</v>
      </c>
      <c r="B22" s="1">
        <v>2018</v>
      </c>
      <c r="C22" s="2">
        <v>43400</v>
      </c>
      <c r="D22" s="1" t="s">
        <v>72</v>
      </c>
      <c r="E22" s="1" t="s">
        <v>205</v>
      </c>
      <c r="F22" s="3">
        <v>11</v>
      </c>
      <c r="G22" s="3">
        <v>1</v>
      </c>
      <c r="H22" s="3" t="s">
        <v>101</v>
      </c>
      <c r="I22" s="3" t="s">
        <v>47</v>
      </c>
      <c r="J22" s="3"/>
      <c r="K22" s="3">
        <v>13</v>
      </c>
      <c r="L22" s="3">
        <v>1</v>
      </c>
      <c r="M22" s="3">
        <v>11.244999999999999</v>
      </c>
      <c r="N22" s="37">
        <f t="shared" si="0"/>
        <v>64.02845709204091</v>
      </c>
    </row>
    <row r="23" spans="1:14" hidden="1" x14ac:dyDescent="0.35">
      <c r="A23" s="1" t="s">
        <v>94</v>
      </c>
      <c r="B23" s="1">
        <v>2018</v>
      </c>
      <c r="C23" s="2">
        <v>43400</v>
      </c>
      <c r="D23" s="1" t="s">
        <v>72</v>
      </c>
      <c r="E23" s="1" t="s">
        <v>205</v>
      </c>
      <c r="F23" s="3">
        <v>11</v>
      </c>
      <c r="G23" s="3">
        <v>1</v>
      </c>
      <c r="H23" s="3" t="s">
        <v>78</v>
      </c>
      <c r="I23" s="3" t="s">
        <v>19</v>
      </c>
      <c r="J23" s="3"/>
      <c r="K23" s="3">
        <v>20</v>
      </c>
      <c r="L23" s="3">
        <v>2</v>
      </c>
      <c r="M23" s="3">
        <v>11.270999999999999</v>
      </c>
      <c r="N23" s="37">
        <f t="shared" si="0"/>
        <v>63.880755922278418</v>
      </c>
    </row>
    <row r="24" spans="1:14" hidden="1" x14ac:dyDescent="0.35">
      <c r="A24" s="1" t="s">
        <v>94</v>
      </c>
      <c r="B24" s="1">
        <v>2018</v>
      </c>
      <c r="C24" s="2">
        <v>43400</v>
      </c>
      <c r="D24" s="1" t="s">
        <v>72</v>
      </c>
      <c r="E24" s="1" t="s">
        <v>205</v>
      </c>
      <c r="F24" s="3">
        <v>12</v>
      </c>
      <c r="G24" s="3">
        <v>1</v>
      </c>
      <c r="H24" s="3" t="s">
        <v>122</v>
      </c>
      <c r="I24" s="3" t="s">
        <v>123</v>
      </c>
      <c r="J24" s="3"/>
      <c r="K24" s="3">
        <v>14</v>
      </c>
      <c r="L24" s="3">
        <v>1</v>
      </c>
      <c r="M24" s="3">
        <v>11.398999999999999</v>
      </c>
      <c r="N24" s="37">
        <f t="shared" si="0"/>
        <v>63.163435389069221</v>
      </c>
    </row>
    <row r="25" spans="1:14" hidden="1" x14ac:dyDescent="0.35">
      <c r="A25" s="1" t="s">
        <v>94</v>
      </c>
      <c r="B25" s="1">
        <v>2018</v>
      </c>
      <c r="C25" s="2">
        <v>43400</v>
      </c>
      <c r="D25" s="1" t="s">
        <v>72</v>
      </c>
      <c r="E25" s="1" t="s">
        <v>205</v>
      </c>
      <c r="F25" s="3">
        <v>12</v>
      </c>
      <c r="G25" s="3">
        <v>1</v>
      </c>
      <c r="H25" s="3" t="s">
        <v>83</v>
      </c>
      <c r="I25" s="3" t="s">
        <v>67</v>
      </c>
      <c r="J25" s="3"/>
      <c r="K25" s="3">
        <v>19</v>
      </c>
      <c r="L25" s="3">
        <v>2</v>
      </c>
      <c r="M25" s="3">
        <v>11.494</v>
      </c>
      <c r="N25" s="37">
        <f t="shared" si="0"/>
        <v>62.641378110318428</v>
      </c>
    </row>
    <row r="26" spans="1:14" hidden="1" x14ac:dyDescent="0.35">
      <c r="A26" s="1" t="s">
        <v>94</v>
      </c>
      <c r="B26" s="1">
        <v>2018</v>
      </c>
      <c r="C26" s="2">
        <v>43400</v>
      </c>
      <c r="D26" s="1" t="s">
        <v>72</v>
      </c>
      <c r="E26" s="1" t="s">
        <v>206</v>
      </c>
      <c r="F26" s="3">
        <v>1</v>
      </c>
      <c r="G26" s="3">
        <v>1</v>
      </c>
      <c r="H26" s="3" t="s">
        <v>135</v>
      </c>
      <c r="I26" s="3" t="s">
        <v>36</v>
      </c>
      <c r="J26" s="3"/>
      <c r="K26" s="3">
        <v>3</v>
      </c>
      <c r="L26" s="3">
        <v>1</v>
      </c>
      <c r="M26" s="3">
        <v>11.31</v>
      </c>
      <c r="N26" s="37">
        <f t="shared" si="0"/>
        <v>63.660477453580896</v>
      </c>
    </row>
    <row r="27" spans="1:14" hidden="1" x14ac:dyDescent="0.35">
      <c r="A27" s="1" t="s">
        <v>94</v>
      </c>
      <c r="B27" s="1">
        <v>2018</v>
      </c>
      <c r="C27" s="2">
        <v>43400</v>
      </c>
      <c r="D27" s="1" t="s">
        <v>72</v>
      </c>
      <c r="E27" s="1" t="s">
        <v>206</v>
      </c>
      <c r="F27" s="3">
        <v>1</v>
      </c>
      <c r="G27" s="3">
        <v>1</v>
      </c>
      <c r="H27" s="3" t="s">
        <v>122</v>
      </c>
      <c r="I27" s="3" t="s">
        <v>123</v>
      </c>
      <c r="J27" s="3"/>
      <c r="K27" s="3">
        <v>14</v>
      </c>
      <c r="L27" s="3">
        <v>2</v>
      </c>
      <c r="M27" s="3">
        <v>11.542</v>
      </c>
      <c r="N27" s="37">
        <f t="shared" si="0"/>
        <v>62.380869866574251</v>
      </c>
    </row>
    <row r="28" spans="1:14" hidden="1" x14ac:dyDescent="0.35">
      <c r="A28" s="1" t="s">
        <v>94</v>
      </c>
      <c r="B28" s="1">
        <v>2018</v>
      </c>
      <c r="C28" s="2">
        <v>43400</v>
      </c>
      <c r="D28" s="1" t="s">
        <v>72</v>
      </c>
      <c r="E28" s="1" t="s">
        <v>206</v>
      </c>
      <c r="F28" s="3">
        <v>2</v>
      </c>
      <c r="G28" s="3">
        <v>1</v>
      </c>
      <c r="H28" s="3" t="s">
        <v>113</v>
      </c>
      <c r="I28" s="3" t="s">
        <v>163</v>
      </c>
      <c r="J28" s="3"/>
      <c r="K28" s="3">
        <v>4</v>
      </c>
      <c r="L28" s="3">
        <v>1</v>
      </c>
      <c r="M28" s="3">
        <v>11.4</v>
      </c>
      <c r="N28" s="37">
        <f t="shared" si="0"/>
        <v>63.157894736842103</v>
      </c>
    </row>
    <row r="29" spans="1:14" hidden="1" x14ac:dyDescent="0.35">
      <c r="A29" s="1" t="s">
        <v>94</v>
      </c>
      <c r="B29" s="1">
        <v>2018</v>
      </c>
      <c r="C29" s="2">
        <v>43400</v>
      </c>
      <c r="D29" s="1" t="s">
        <v>72</v>
      </c>
      <c r="E29" s="1" t="s">
        <v>206</v>
      </c>
      <c r="F29" s="3">
        <v>2</v>
      </c>
      <c r="G29" s="3">
        <v>1</v>
      </c>
      <c r="H29" s="3" t="s">
        <v>101</v>
      </c>
      <c r="I29" s="3" t="s">
        <v>47</v>
      </c>
      <c r="J29" s="3"/>
      <c r="K29" s="3">
        <v>13</v>
      </c>
      <c r="L29" s="3">
        <v>2</v>
      </c>
      <c r="M29" s="3">
        <v>11.44</v>
      </c>
      <c r="N29" s="37">
        <f t="shared" si="0"/>
        <v>62.93706293706294</v>
      </c>
    </row>
    <row r="30" spans="1:14" hidden="1" x14ac:dyDescent="0.35">
      <c r="A30" s="1" t="s">
        <v>94</v>
      </c>
      <c r="B30" s="1">
        <v>2018</v>
      </c>
      <c r="C30" s="2">
        <v>43400</v>
      </c>
      <c r="D30" s="1" t="s">
        <v>72</v>
      </c>
      <c r="E30" s="1" t="s">
        <v>206</v>
      </c>
      <c r="F30" s="3">
        <v>3</v>
      </c>
      <c r="G30" s="3">
        <v>1</v>
      </c>
      <c r="H30" s="3" t="s">
        <v>23</v>
      </c>
      <c r="I30" s="3" t="s">
        <v>15</v>
      </c>
      <c r="J30" s="3"/>
      <c r="K30" s="3">
        <v>2</v>
      </c>
      <c r="L30" s="3">
        <v>1</v>
      </c>
      <c r="M30" s="3">
        <v>11.352</v>
      </c>
      <c r="N30" s="37">
        <f t="shared" si="0"/>
        <v>63.424947145877375</v>
      </c>
    </row>
    <row r="31" spans="1:14" hidden="1" x14ac:dyDescent="0.35">
      <c r="A31" s="1" t="s">
        <v>94</v>
      </c>
      <c r="B31" s="1">
        <v>2018</v>
      </c>
      <c r="C31" s="2">
        <v>43400</v>
      </c>
      <c r="D31" s="1" t="s">
        <v>72</v>
      </c>
      <c r="E31" s="1" t="s">
        <v>206</v>
      </c>
      <c r="F31" s="3">
        <v>3</v>
      </c>
      <c r="G31" s="3">
        <v>1</v>
      </c>
      <c r="H31" s="3" t="s">
        <v>132</v>
      </c>
      <c r="I31" s="3" t="s">
        <v>179</v>
      </c>
      <c r="J31" s="3"/>
      <c r="K31" s="3">
        <v>15</v>
      </c>
      <c r="L31" s="3">
        <v>2</v>
      </c>
      <c r="M31" s="3">
        <v>11.488</v>
      </c>
      <c r="N31" s="37">
        <f t="shared" si="0"/>
        <v>62.674094707520894</v>
      </c>
    </row>
    <row r="32" spans="1:14" hidden="1" x14ac:dyDescent="0.35">
      <c r="A32" s="1" t="s">
        <v>94</v>
      </c>
      <c r="B32" s="1">
        <v>2018</v>
      </c>
      <c r="C32" s="2">
        <v>43400</v>
      </c>
      <c r="D32" s="1" t="s">
        <v>72</v>
      </c>
      <c r="E32" s="1" t="s">
        <v>206</v>
      </c>
      <c r="F32" s="3">
        <v>4</v>
      </c>
      <c r="G32" s="3">
        <v>1</v>
      </c>
      <c r="H32" s="3" t="s">
        <v>16</v>
      </c>
      <c r="I32" s="3" t="s">
        <v>17</v>
      </c>
      <c r="J32" s="3"/>
      <c r="K32" s="3">
        <v>5</v>
      </c>
      <c r="L32" s="3">
        <v>1</v>
      </c>
      <c r="M32" s="3">
        <v>11.464</v>
      </c>
      <c r="N32" s="37">
        <f t="shared" si="0"/>
        <v>62.805303558967196</v>
      </c>
    </row>
    <row r="33" spans="1:14" hidden="1" x14ac:dyDescent="0.35">
      <c r="A33" s="1" t="s">
        <v>94</v>
      </c>
      <c r="B33" s="1">
        <v>2018</v>
      </c>
      <c r="C33" s="2">
        <v>43400</v>
      </c>
      <c r="D33" s="1" t="s">
        <v>72</v>
      </c>
      <c r="E33" s="1" t="s">
        <v>206</v>
      </c>
      <c r="F33" s="3">
        <v>4</v>
      </c>
      <c r="G33" s="3">
        <v>1</v>
      </c>
      <c r="H33" s="3" t="s">
        <v>136</v>
      </c>
      <c r="I33" s="3" t="s">
        <v>25</v>
      </c>
      <c r="J33" s="3"/>
      <c r="K33" s="3">
        <v>12</v>
      </c>
      <c r="L33" s="3">
        <v>2</v>
      </c>
      <c r="M33" s="3">
        <v>11.469000000000001</v>
      </c>
      <c r="N33" s="37">
        <f t="shared" si="0"/>
        <v>62.777923097044201</v>
      </c>
    </row>
    <row r="34" spans="1:14" hidden="1" x14ac:dyDescent="0.35">
      <c r="A34" s="1" t="s">
        <v>94</v>
      </c>
      <c r="B34" s="1">
        <v>2018</v>
      </c>
      <c r="C34" s="2">
        <v>43400</v>
      </c>
      <c r="D34" s="1" t="s">
        <v>72</v>
      </c>
      <c r="E34" s="1" t="s">
        <v>206</v>
      </c>
      <c r="F34" s="3">
        <v>5</v>
      </c>
      <c r="G34" s="3">
        <v>1</v>
      </c>
      <c r="H34" s="3" t="s">
        <v>80</v>
      </c>
      <c r="I34" s="3" t="s">
        <v>65</v>
      </c>
      <c r="J34" s="3"/>
      <c r="K34" s="3">
        <v>1</v>
      </c>
      <c r="L34" s="3">
        <v>1</v>
      </c>
      <c r="M34" s="3">
        <v>11.308</v>
      </c>
      <c r="N34" s="37">
        <f t="shared" ref="N34:N65" si="1">3.6*200/M34</f>
        <v>63.671736823487798</v>
      </c>
    </row>
    <row r="35" spans="1:14" hidden="1" x14ac:dyDescent="0.35">
      <c r="A35" s="1" t="s">
        <v>94</v>
      </c>
      <c r="B35" s="1">
        <v>2018</v>
      </c>
      <c r="C35" s="2">
        <v>43400</v>
      </c>
      <c r="D35" s="1" t="s">
        <v>72</v>
      </c>
      <c r="E35" s="1" t="s">
        <v>206</v>
      </c>
      <c r="F35" s="3">
        <v>5</v>
      </c>
      <c r="G35" s="3">
        <v>1</v>
      </c>
      <c r="H35" s="3" t="s">
        <v>177</v>
      </c>
      <c r="I35" s="3" t="s">
        <v>19</v>
      </c>
      <c r="J35" s="3"/>
      <c r="K35" s="3">
        <v>11</v>
      </c>
      <c r="L35" s="3">
        <v>2</v>
      </c>
      <c r="M35" s="3">
        <v>11.406000000000001</v>
      </c>
      <c r="N35" s="37">
        <f t="shared" si="1"/>
        <v>63.124671225670696</v>
      </c>
    </row>
    <row r="36" spans="1:14" hidden="1" x14ac:dyDescent="0.35">
      <c r="A36" s="1" t="s">
        <v>94</v>
      </c>
      <c r="B36" s="1">
        <v>2018</v>
      </c>
      <c r="C36" s="2">
        <v>43400</v>
      </c>
      <c r="D36" s="1" t="s">
        <v>72</v>
      </c>
      <c r="E36" s="1" t="s">
        <v>206</v>
      </c>
      <c r="F36" s="3">
        <v>6</v>
      </c>
      <c r="G36" s="3">
        <v>1</v>
      </c>
      <c r="H36" s="3" t="s">
        <v>139</v>
      </c>
      <c r="I36" s="3" t="s">
        <v>36</v>
      </c>
      <c r="J36" s="3"/>
      <c r="K36" s="3">
        <v>6</v>
      </c>
      <c r="L36" s="3">
        <v>1</v>
      </c>
      <c r="M36" s="3">
        <v>11.455</v>
      </c>
      <c r="N36" s="37">
        <f t="shared" si="1"/>
        <v>62.854648625054558</v>
      </c>
    </row>
    <row r="37" spans="1:14" hidden="1" x14ac:dyDescent="0.35">
      <c r="A37" s="1" t="s">
        <v>94</v>
      </c>
      <c r="B37" s="1">
        <v>2018</v>
      </c>
      <c r="C37" s="2">
        <v>43400</v>
      </c>
      <c r="D37" s="1" t="s">
        <v>72</v>
      </c>
      <c r="E37" s="1" t="s">
        <v>206</v>
      </c>
      <c r="F37" s="3">
        <v>6</v>
      </c>
      <c r="G37" s="3">
        <v>1</v>
      </c>
      <c r="H37" s="3" t="s">
        <v>30</v>
      </c>
      <c r="I37" s="3" t="s">
        <v>31</v>
      </c>
      <c r="J37" s="3"/>
      <c r="K37" s="3">
        <v>10</v>
      </c>
      <c r="L37" s="3">
        <v>2</v>
      </c>
      <c r="M37" s="3">
        <v>11.496</v>
      </c>
      <c r="N37" s="37">
        <f t="shared" si="1"/>
        <v>62.630480167014611</v>
      </c>
    </row>
    <row r="38" spans="1:14" hidden="1" x14ac:dyDescent="0.35">
      <c r="A38" s="1" t="s">
        <v>94</v>
      </c>
      <c r="B38" s="1">
        <v>2018</v>
      </c>
      <c r="C38" s="2">
        <v>43400</v>
      </c>
      <c r="D38" s="1" t="s">
        <v>72</v>
      </c>
      <c r="E38" s="1" t="s">
        <v>206</v>
      </c>
      <c r="F38" s="3">
        <v>7</v>
      </c>
      <c r="G38" s="3">
        <v>1</v>
      </c>
      <c r="H38" s="3" t="s">
        <v>22</v>
      </c>
      <c r="I38" s="3" t="s">
        <v>15</v>
      </c>
      <c r="J38" s="3"/>
      <c r="K38" s="3">
        <v>8</v>
      </c>
      <c r="L38" s="3">
        <v>1</v>
      </c>
      <c r="M38" s="3">
        <v>11.417</v>
      </c>
      <c r="N38" s="37">
        <f t="shared" si="1"/>
        <v>63.063852150302182</v>
      </c>
    </row>
    <row r="39" spans="1:14" hidden="1" x14ac:dyDescent="0.35">
      <c r="A39" s="1" t="s">
        <v>94</v>
      </c>
      <c r="B39" s="1">
        <v>2018</v>
      </c>
      <c r="C39" s="2">
        <v>43400</v>
      </c>
      <c r="D39" s="1" t="s">
        <v>72</v>
      </c>
      <c r="E39" s="1" t="s">
        <v>206</v>
      </c>
      <c r="F39" s="3">
        <v>7</v>
      </c>
      <c r="G39" s="3">
        <v>1</v>
      </c>
      <c r="H39" s="3" t="s">
        <v>73</v>
      </c>
      <c r="I39" s="3" t="s">
        <v>74</v>
      </c>
      <c r="J39" s="3"/>
      <c r="K39" s="3">
        <v>9</v>
      </c>
      <c r="L39" s="3">
        <v>2</v>
      </c>
      <c r="M39" s="3">
        <v>11.461</v>
      </c>
      <c r="N39" s="37">
        <f t="shared" si="1"/>
        <v>62.821743303376664</v>
      </c>
    </row>
    <row r="40" spans="1:14" hidden="1" x14ac:dyDescent="0.35">
      <c r="A40" s="1" t="s">
        <v>94</v>
      </c>
      <c r="B40" s="1">
        <v>2018</v>
      </c>
      <c r="C40" s="2">
        <v>43400</v>
      </c>
      <c r="D40" s="1" t="s">
        <v>72</v>
      </c>
      <c r="E40" s="1" t="s">
        <v>206</v>
      </c>
      <c r="F40" s="3">
        <v>8</v>
      </c>
      <c r="G40" s="3">
        <v>1</v>
      </c>
      <c r="H40" s="3" t="s">
        <v>138</v>
      </c>
      <c r="I40" s="3" t="s">
        <v>29</v>
      </c>
      <c r="J40" s="3"/>
      <c r="K40" s="3">
        <v>7</v>
      </c>
      <c r="L40" s="3">
        <v>1</v>
      </c>
      <c r="M40" s="3">
        <v>11.257999999999999</v>
      </c>
      <c r="N40" s="37">
        <f t="shared" si="1"/>
        <v>63.954521229348025</v>
      </c>
    </row>
    <row r="41" spans="1:14" hidden="1" x14ac:dyDescent="0.35">
      <c r="A41" s="1" t="s">
        <v>94</v>
      </c>
      <c r="B41" s="1">
        <v>2018</v>
      </c>
      <c r="C41" s="2">
        <v>43400</v>
      </c>
      <c r="D41" s="1" t="s">
        <v>72</v>
      </c>
      <c r="E41" s="1" t="s">
        <v>206</v>
      </c>
      <c r="F41" s="3">
        <v>8</v>
      </c>
      <c r="G41" s="3">
        <v>1</v>
      </c>
      <c r="H41" s="3" t="s">
        <v>142</v>
      </c>
      <c r="I41" s="3" t="s">
        <v>61</v>
      </c>
      <c r="J41" s="3"/>
      <c r="K41" s="3">
        <v>16</v>
      </c>
      <c r="L41" s="3">
        <v>2</v>
      </c>
      <c r="M41" s="3">
        <v>11.338999999999999</v>
      </c>
      <c r="N41" s="37">
        <f t="shared" si="1"/>
        <v>63.497662933239269</v>
      </c>
    </row>
    <row r="42" spans="1:14" x14ac:dyDescent="0.35">
      <c r="A42" s="1" t="s">
        <v>94</v>
      </c>
      <c r="B42" s="1">
        <v>2018</v>
      </c>
      <c r="C42" s="2">
        <v>43400</v>
      </c>
      <c r="D42" s="1" t="s">
        <v>72</v>
      </c>
      <c r="E42" s="1" t="s">
        <v>207</v>
      </c>
      <c r="F42" s="3">
        <v>1</v>
      </c>
      <c r="G42" s="3">
        <v>1</v>
      </c>
      <c r="H42" s="3" t="s">
        <v>135</v>
      </c>
      <c r="I42" s="3" t="s">
        <v>36</v>
      </c>
      <c r="J42" s="3"/>
      <c r="K42" s="3">
        <v>3</v>
      </c>
      <c r="L42" s="3">
        <v>1</v>
      </c>
      <c r="M42" s="3">
        <v>11.243</v>
      </c>
      <c r="N42" s="37">
        <f t="shared" si="1"/>
        <v>64.039847015921012</v>
      </c>
    </row>
    <row r="43" spans="1:14" x14ac:dyDescent="0.35">
      <c r="A43" s="1" t="s">
        <v>94</v>
      </c>
      <c r="B43" s="1">
        <v>2018</v>
      </c>
      <c r="C43" s="2">
        <v>43400</v>
      </c>
      <c r="D43" s="1" t="s">
        <v>72</v>
      </c>
      <c r="E43" s="1" t="s">
        <v>207</v>
      </c>
      <c r="F43" s="3">
        <v>1</v>
      </c>
      <c r="G43" s="3">
        <v>1</v>
      </c>
      <c r="H43" s="3" t="s">
        <v>138</v>
      </c>
      <c r="I43" s="3" t="s">
        <v>29</v>
      </c>
      <c r="J43" s="3"/>
      <c r="K43" s="3">
        <v>7</v>
      </c>
      <c r="L43" s="3">
        <v>2</v>
      </c>
      <c r="M43" s="3">
        <v>11.339</v>
      </c>
      <c r="N43" s="37">
        <f t="shared" si="1"/>
        <v>63.497662933239262</v>
      </c>
    </row>
    <row r="44" spans="1:14" x14ac:dyDescent="0.35">
      <c r="A44" s="1" t="s">
        <v>94</v>
      </c>
      <c r="B44" s="1">
        <v>2018</v>
      </c>
      <c r="C44" s="2">
        <v>43400</v>
      </c>
      <c r="D44" s="1" t="s">
        <v>72</v>
      </c>
      <c r="E44" s="1" t="s">
        <v>207</v>
      </c>
      <c r="F44" s="3">
        <v>2</v>
      </c>
      <c r="G44" s="3">
        <v>1</v>
      </c>
      <c r="H44" s="3" t="s">
        <v>113</v>
      </c>
      <c r="I44" s="3" t="s">
        <v>163</v>
      </c>
      <c r="J44" s="3"/>
      <c r="K44" s="3">
        <v>4</v>
      </c>
      <c r="L44" s="3">
        <v>1</v>
      </c>
      <c r="M44" s="3">
        <v>11.377000000000001</v>
      </c>
      <c r="N44" s="37">
        <f t="shared" si="1"/>
        <v>63.285576162432974</v>
      </c>
    </row>
    <row r="45" spans="1:14" x14ac:dyDescent="0.35">
      <c r="A45" s="1" t="s">
        <v>94</v>
      </c>
      <c r="B45" s="1">
        <v>2018</v>
      </c>
      <c r="C45" s="2">
        <v>43400</v>
      </c>
      <c r="D45" s="1" t="s">
        <v>72</v>
      </c>
      <c r="E45" s="1" t="s">
        <v>207</v>
      </c>
      <c r="F45" s="3">
        <v>2</v>
      </c>
      <c r="G45" s="3">
        <v>1</v>
      </c>
      <c r="H45" s="3" t="s">
        <v>22</v>
      </c>
      <c r="I45" s="3" t="s">
        <v>15</v>
      </c>
      <c r="J45" s="3"/>
      <c r="K45" s="3">
        <v>8</v>
      </c>
      <c r="L45" s="3">
        <v>2</v>
      </c>
      <c r="M45" s="3">
        <v>11.512</v>
      </c>
      <c r="N45" s="37">
        <f t="shared" si="1"/>
        <v>62.543432939541347</v>
      </c>
    </row>
    <row r="46" spans="1:14" x14ac:dyDescent="0.35">
      <c r="A46" s="1" t="s">
        <v>94</v>
      </c>
      <c r="B46" s="1">
        <v>2018</v>
      </c>
      <c r="C46" s="2">
        <v>43400</v>
      </c>
      <c r="D46" s="1" t="s">
        <v>72</v>
      </c>
      <c r="E46" s="1" t="s">
        <v>207</v>
      </c>
      <c r="F46" s="3">
        <v>3</v>
      </c>
      <c r="G46" s="3">
        <v>1</v>
      </c>
      <c r="H46" s="3" t="s">
        <v>23</v>
      </c>
      <c r="I46" s="3" t="s">
        <v>15</v>
      </c>
      <c r="J46" s="3"/>
      <c r="K46" s="3">
        <v>2</v>
      </c>
      <c r="L46" s="3">
        <v>1</v>
      </c>
      <c r="M46" s="3">
        <v>11.201000000000001</v>
      </c>
      <c r="N46" s="37">
        <f t="shared" si="1"/>
        <v>64.279975002231936</v>
      </c>
    </row>
    <row r="47" spans="1:14" x14ac:dyDescent="0.35">
      <c r="A47" s="1" t="s">
        <v>94</v>
      </c>
      <c r="B47" s="1">
        <v>2018</v>
      </c>
      <c r="C47" s="2">
        <v>43400</v>
      </c>
      <c r="D47" s="1" t="s">
        <v>72</v>
      </c>
      <c r="E47" s="1" t="s">
        <v>207</v>
      </c>
      <c r="F47" s="3">
        <v>3</v>
      </c>
      <c r="G47" s="3">
        <v>1</v>
      </c>
      <c r="H47" s="3" t="s">
        <v>139</v>
      </c>
      <c r="I47" s="3" t="s">
        <v>36</v>
      </c>
      <c r="J47" s="3"/>
      <c r="K47" s="3">
        <v>6</v>
      </c>
      <c r="L47" s="3">
        <v>2</v>
      </c>
      <c r="M47" s="3">
        <v>11.209</v>
      </c>
      <c r="N47" s="37">
        <f t="shared" si="1"/>
        <v>64.234097600142746</v>
      </c>
    </row>
    <row r="48" spans="1:14" x14ac:dyDescent="0.35">
      <c r="A48" s="1" t="s">
        <v>94</v>
      </c>
      <c r="B48" s="1">
        <v>2018</v>
      </c>
      <c r="C48" s="2">
        <v>43400</v>
      </c>
      <c r="D48" s="1" t="s">
        <v>72</v>
      </c>
      <c r="E48" s="1" t="s">
        <v>207</v>
      </c>
      <c r="F48" s="3">
        <v>4</v>
      </c>
      <c r="G48" s="3">
        <v>1</v>
      </c>
      <c r="H48" s="3" t="s">
        <v>80</v>
      </c>
      <c r="I48" s="3" t="s">
        <v>65</v>
      </c>
      <c r="J48" s="3"/>
      <c r="K48" s="3">
        <v>1</v>
      </c>
      <c r="L48" s="3">
        <v>1</v>
      </c>
      <c r="M48" s="3">
        <v>11.272</v>
      </c>
      <c r="N48" s="37">
        <f t="shared" si="1"/>
        <v>63.875088715400992</v>
      </c>
    </row>
    <row r="49" spans="1:14" x14ac:dyDescent="0.35">
      <c r="A49" s="1" t="s">
        <v>94</v>
      </c>
      <c r="B49" s="1">
        <v>2018</v>
      </c>
      <c r="C49" s="2">
        <v>43400</v>
      </c>
      <c r="D49" s="1" t="s">
        <v>72</v>
      </c>
      <c r="E49" s="1" t="s">
        <v>207</v>
      </c>
      <c r="F49" s="3">
        <v>4</v>
      </c>
      <c r="G49" s="3">
        <v>1</v>
      </c>
      <c r="H49" s="3" t="s">
        <v>16</v>
      </c>
      <c r="I49" s="3" t="s">
        <v>17</v>
      </c>
      <c r="J49" s="3"/>
      <c r="K49" s="3">
        <v>5</v>
      </c>
      <c r="L49" s="3">
        <v>2</v>
      </c>
      <c r="M49" s="3">
        <v>11.425000000000001</v>
      </c>
      <c r="N49" s="37">
        <f t="shared" si="1"/>
        <v>63.019693654266952</v>
      </c>
    </row>
    <row r="50" spans="1:14" x14ac:dyDescent="0.35">
      <c r="A50" s="1" t="s">
        <v>94</v>
      </c>
      <c r="B50" s="1">
        <v>2018</v>
      </c>
      <c r="C50" s="2">
        <v>43400</v>
      </c>
      <c r="D50" s="1" t="s">
        <v>72</v>
      </c>
      <c r="E50" s="1" t="s">
        <v>207</v>
      </c>
      <c r="F50" s="3">
        <v>1</v>
      </c>
      <c r="G50" s="3">
        <v>2</v>
      </c>
      <c r="H50" s="3" t="s">
        <v>135</v>
      </c>
      <c r="I50" s="3" t="s">
        <v>36</v>
      </c>
      <c r="J50" s="3"/>
      <c r="K50" s="3">
        <v>3</v>
      </c>
      <c r="L50" s="3">
        <v>1</v>
      </c>
      <c r="M50" s="3">
        <v>11.465</v>
      </c>
      <c r="N50" s="37">
        <f t="shared" si="1"/>
        <v>62.799825556040126</v>
      </c>
    </row>
    <row r="51" spans="1:14" x14ac:dyDescent="0.35">
      <c r="A51" s="1" t="s">
        <v>94</v>
      </c>
      <c r="B51" s="1">
        <v>2018</v>
      </c>
      <c r="C51" s="2">
        <v>43400</v>
      </c>
      <c r="D51" s="1" t="s">
        <v>72</v>
      </c>
      <c r="E51" s="1" t="s">
        <v>207</v>
      </c>
      <c r="F51" s="3">
        <v>1</v>
      </c>
      <c r="G51" s="3">
        <v>2</v>
      </c>
      <c r="H51" s="3" t="s">
        <v>138</v>
      </c>
      <c r="I51" s="3" t="s">
        <v>29</v>
      </c>
      <c r="J51" s="3"/>
      <c r="K51" s="3">
        <v>7</v>
      </c>
      <c r="L51" s="3">
        <v>2</v>
      </c>
      <c r="M51" s="3">
        <v>11.827</v>
      </c>
      <c r="N51" s="37">
        <f t="shared" si="1"/>
        <v>60.877652828274286</v>
      </c>
    </row>
    <row r="52" spans="1:14" x14ac:dyDescent="0.35">
      <c r="A52" s="1" t="s">
        <v>94</v>
      </c>
      <c r="B52" s="1">
        <v>2018</v>
      </c>
      <c r="C52" s="2">
        <v>43400</v>
      </c>
      <c r="D52" s="1" t="s">
        <v>72</v>
      </c>
      <c r="E52" s="1" t="s">
        <v>207</v>
      </c>
      <c r="F52" s="3">
        <v>2</v>
      </c>
      <c r="G52" s="3">
        <v>2</v>
      </c>
      <c r="H52" s="3" t="s">
        <v>113</v>
      </c>
      <c r="I52" s="3" t="s">
        <v>163</v>
      </c>
      <c r="J52" s="3"/>
      <c r="K52" s="3">
        <v>4</v>
      </c>
      <c r="L52" s="3">
        <v>1</v>
      </c>
      <c r="M52" s="3">
        <v>11.462</v>
      </c>
      <c r="N52" s="37">
        <f t="shared" si="1"/>
        <v>62.816262432385273</v>
      </c>
    </row>
    <row r="53" spans="1:14" x14ac:dyDescent="0.35">
      <c r="A53" s="1" t="s">
        <v>94</v>
      </c>
      <c r="B53" s="1">
        <v>2018</v>
      </c>
      <c r="C53" s="2">
        <v>43400</v>
      </c>
      <c r="D53" s="1" t="s">
        <v>72</v>
      </c>
      <c r="E53" s="1" t="s">
        <v>207</v>
      </c>
      <c r="F53" s="3">
        <v>2</v>
      </c>
      <c r="G53" s="3">
        <v>2</v>
      </c>
      <c r="H53" s="3" t="s">
        <v>22</v>
      </c>
      <c r="I53" s="3" t="s">
        <v>15</v>
      </c>
      <c r="J53" s="3"/>
      <c r="K53" s="3">
        <v>8</v>
      </c>
      <c r="L53" s="3">
        <v>2</v>
      </c>
      <c r="M53" s="3">
        <v>12.074</v>
      </c>
      <c r="N53" s="37">
        <f t="shared" si="1"/>
        <v>59.632267682623819</v>
      </c>
    </row>
    <row r="54" spans="1:14" x14ac:dyDescent="0.35">
      <c r="A54" s="1" t="s">
        <v>94</v>
      </c>
      <c r="B54" s="1">
        <v>2018</v>
      </c>
      <c r="C54" s="2">
        <v>43400</v>
      </c>
      <c r="D54" s="1" t="s">
        <v>72</v>
      </c>
      <c r="E54" s="1" t="s">
        <v>207</v>
      </c>
      <c r="F54" s="3">
        <v>3</v>
      </c>
      <c r="G54" s="3">
        <v>2</v>
      </c>
      <c r="H54" s="3" t="s">
        <v>23</v>
      </c>
      <c r="I54" s="3" t="s">
        <v>15</v>
      </c>
      <c r="J54" s="3"/>
      <c r="K54" s="3">
        <v>2</v>
      </c>
      <c r="L54" s="3">
        <v>1</v>
      </c>
      <c r="M54" s="3">
        <v>11.538</v>
      </c>
      <c r="N54" s="37">
        <f t="shared" si="1"/>
        <v>62.402496099843994</v>
      </c>
    </row>
    <row r="55" spans="1:14" x14ac:dyDescent="0.35">
      <c r="A55" s="1" t="s">
        <v>94</v>
      </c>
      <c r="B55" s="1">
        <v>2018</v>
      </c>
      <c r="C55" s="2">
        <v>43400</v>
      </c>
      <c r="D55" s="1" t="s">
        <v>72</v>
      </c>
      <c r="E55" s="1" t="s">
        <v>207</v>
      </c>
      <c r="F55" s="3">
        <v>3</v>
      </c>
      <c r="G55" s="3">
        <v>2</v>
      </c>
      <c r="H55" s="3" t="s">
        <v>139</v>
      </c>
      <c r="I55" s="3" t="s">
        <v>36</v>
      </c>
      <c r="J55" s="3"/>
      <c r="K55" s="3">
        <v>6</v>
      </c>
      <c r="L55" s="3">
        <v>2</v>
      </c>
      <c r="M55" s="3">
        <v>11.655000000000001</v>
      </c>
      <c r="N55" s="37">
        <f t="shared" si="1"/>
        <v>61.776061776061773</v>
      </c>
    </row>
    <row r="56" spans="1:14" x14ac:dyDescent="0.35">
      <c r="A56" s="1" t="s">
        <v>94</v>
      </c>
      <c r="B56" s="1">
        <v>2018</v>
      </c>
      <c r="C56" s="2">
        <v>43400</v>
      </c>
      <c r="D56" s="1" t="s">
        <v>72</v>
      </c>
      <c r="E56" s="1" t="s">
        <v>207</v>
      </c>
      <c r="F56" s="3">
        <v>4</v>
      </c>
      <c r="G56" s="3">
        <v>2</v>
      </c>
      <c r="H56" s="3" t="s">
        <v>80</v>
      </c>
      <c r="I56" s="3" t="s">
        <v>65</v>
      </c>
      <c r="J56" s="3"/>
      <c r="K56" s="3">
        <v>1</v>
      </c>
      <c r="L56" s="3">
        <v>1</v>
      </c>
      <c r="M56" s="3">
        <v>11.052</v>
      </c>
      <c r="N56" s="37">
        <f t="shared" si="1"/>
        <v>65.146579804560261</v>
      </c>
    </row>
    <row r="57" spans="1:14" x14ac:dyDescent="0.35">
      <c r="A57" s="1" t="s">
        <v>94</v>
      </c>
      <c r="B57" s="1">
        <v>2018</v>
      </c>
      <c r="C57" s="2">
        <v>43400</v>
      </c>
      <c r="D57" s="1" t="s">
        <v>72</v>
      </c>
      <c r="E57" s="1" t="s">
        <v>207</v>
      </c>
      <c r="F57" s="3">
        <v>4</v>
      </c>
      <c r="G57" s="3">
        <v>2</v>
      </c>
      <c r="H57" s="3" t="s">
        <v>16</v>
      </c>
      <c r="I57" s="3" t="s">
        <v>17</v>
      </c>
      <c r="J57" s="3"/>
      <c r="K57" s="3">
        <v>5</v>
      </c>
      <c r="L57" s="3">
        <v>2</v>
      </c>
      <c r="M57" s="3">
        <v>11.148</v>
      </c>
      <c r="N57" s="37">
        <f t="shared" si="1"/>
        <v>64.585575888051665</v>
      </c>
    </row>
    <row r="58" spans="1:14" x14ac:dyDescent="0.35">
      <c r="A58" s="1" t="s">
        <v>94</v>
      </c>
      <c r="B58" s="1">
        <v>2018</v>
      </c>
      <c r="C58" s="2">
        <v>43400</v>
      </c>
      <c r="D58" s="1" t="s">
        <v>72</v>
      </c>
      <c r="E58" s="1" t="s">
        <v>208</v>
      </c>
      <c r="F58" s="3">
        <v>1</v>
      </c>
      <c r="G58" s="3">
        <v>1</v>
      </c>
      <c r="H58" s="3" t="s">
        <v>80</v>
      </c>
      <c r="I58" s="3" t="s">
        <v>65</v>
      </c>
      <c r="J58" s="3"/>
      <c r="K58" s="3">
        <v>1</v>
      </c>
      <c r="L58" s="60">
        <v>1</v>
      </c>
      <c r="M58" s="3">
        <v>11.285</v>
      </c>
      <c r="N58" s="37">
        <f t="shared" si="1"/>
        <v>63.801506424457244</v>
      </c>
    </row>
    <row r="59" spans="1:14" x14ac:dyDescent="0.35">
      <c r="A59" s="1" t="s">
        <v>94</v>
      </c>
      <c r="B59" s="1">
        <v>2018</v>
      </c>
      <c r="C59" s="2">
        <v>43400</v>
      </c>
      <c r="D59" s="1" t="s">
        <v>72</v>
      </c>
      <c r="E59" s="1" t="s">
        <v>208</v>
      </c>
      <c r="F59" s="3">
        <v>1</v>
      </c>
      <c r="G59" s="3">
        <v>1</v>
      </c>
      <c r="H59" s="3" t="s">
        <v>135</v>
      </c>
      <c r="I59" s="3" t="s">
        <v>36</v>
      </c>
      <c r="J59" s="3"/>
      <c r="K59" s="3">
        <v>3</v>
      </c>
      <c r="L59" s="60">
        <v>2</v>
      </c>
      <c r="M59" s="3">
        <v>11.372999999999999</v>
      </c>
      <c r="N59" s="37">
        <f t="shared" si="1"/>
        <v>63.307834344500137</v>
      </c>
    </row>
    <row r="60" spans="1:14" x14ac:dyDescent="0.35">
      <c r="A60" s="1" t="s">
        <v>94</v>
      </c>
      <c r="B60" s="1">
        <v>2018</v>
      </c>
      <c r="C60" s="2">
        <v>43400</v>
      </c>
      <c r="D60" s="1" t="s">
        <v>72</v>
      </c>
      <c r="E60" s="1" t="s">
        <v>208</v>
      </c>
      <c r="F60" s="3">
        <v>2</v>
      </c>
      <c r="G60" s="3">
        <v>1</v>
      </c>
      <c r="H60" s="3" t="s">
        <v>23</v>
      </c>
      <c r="I60" s="3" t="s">
        <v>15</v>
      </c>
      <c r="J60" s="3"/>
      <c r="K60" s="3">
        <v>2</v>
      </c>
      <c r="L60" s="60">
        <v>1</v>
      </c>
      <c r="M60" s="3">
        <v>11.345000000000001</v>
      </c>
      <c r="N60" s="37">
        <f t="shared" si="1"/>
        <v>63.464081092992501</v>
      </c>
    </row>
    <row r="61" spans="1:14" x14ac:dyDescent="0.35">
      <c r="A61" s="1" t="s">
        <v>94</v>
      </c>
      <c r="B61" s="1">
        <v>2018</v>
      </c>
      <c r="C61" s="2">
        <v>43400</v>
      </c>
      <c r="D61" s="1" t="s">
        <v>72</v>
      </c>
      <c r="E61" s="1" t="s">
        <v>208</v>
      </c>
      <c r="F61" s="3">
        <v>2</v>
      </c>
      <c r="G61" s="3">
        <v>1</v>
      </c>
      <c r="H61" s="3" t="s">
        <v>113</v>
      </c>
      <c r="I61" s="3" t="s">
        <v>163</v>
      </c>
      <c r="J61" s="3"/>
      <c r="K61" s="3">
        <v>4</v>
      </c>
      <c r="L61" s="60">
        <v>2</v>
      </c>
      <c r="M61" s="3">
        <v>11.356</v>
      </c>
      <c r="N61" s="37">
        <f t="shared" si="1"/>
        <v>63.40260655160268</v>
      </c>
    </row>
    <row r="62" spans="1:14" x14ac:dyDescent="0.35">
      <c r="A62" s="1" t="s">
        <v>94</v>
      </c>
      <c r="B62" s="1">
        <v>2018</v>
      </c>
      <c r="C62" s="2">
        <v>43400</v>
      </c>
      <c r="D62" s="1" t="s">
        <v>72</v>
      </c>
      <c r="E62" s="1" t="s">
        <v>208</v>
      </c>
      <c r="F62" s="3">
        <v>1</v>
      </c>
      <c r="G62" s="3">
        <v>2</v>
      </c>
      <c r="H62" s="3" t="s">
        <v>80</v>
      </c>
      <c r="I62" s="3" t="s">
        <v>65</v>
      </c>
      <c r="J62" s="3"/>
      <c r="K62" s="3">
        <v>1</v>
      </c>
      <c r="L62" s="60">
        <v>1</v>
      </c>
      <c r="M62" s="3">
        <v>10.993</v>
      </c>
      <c r="N62" s="37">
        <f t="shared" si="1"/>
        <v>65.496224870372046</v>
      </c>
    </row>
    <row r="63" spans="1:14" x14ac:dyDescent="0.35">
      <c r="A63" s="1" t="s">
        <v>94</v>
      </c>
      <c r="B63" s="1">
        <v>2018</v>
      </c>
      <c r="C63" s="2">
        <v>43400</v>
      </c>
      <c r="D63" s="1" t="s">
        <v>72</v>
      </c>
      <c r="E63" s="1" t="s">
        <v>208</v>
      </c>
      <c r="F63" s="3">
        <v>1</v>
      </c>
      <c r="G63" s="3">
        <v>2</v>
      </c>
      <c r="H63" s="3" t="s">
        <v>135</v>
      </c>
      <c r="I63" s="3" t="s">
        <v>36</v>
      </c>
      <c r="J63" s="3"/>
      <c r="K63" s="3">
        <v>3</v>
      </c>
      <c r="L63" s="60">
        <v>2</v>
      </c>
      <c r="M63" s="3">
        <v>11.144</v>
      </c>
      <c r="N63" s="37">
        <f t="shared" si="1"/>
        <v>64.608758076094759</v>
      </c>
    </row>
    <row r="64" spans="1:14" x14ac:dyDescent="0.35">
      <c r="A64" s="1" t="s">
        <v>94</v>
      </c>
      <c r="B64" s="1">
        <v>2018</v>
      </c>
      <c r="C64" s="2">
        <v>43400</v>
      </c>
      <c r="D64" s="1" t="s">
        <v>72</v>
      </c>
      <c r="E64" s="1" t="s">
        <v>208</v>
      </c>
      <c r="F64" s="3">
        <v>2</v>
      </c>
      <c r="G64" s="3">
        <v>2</v>
      </c>
      <c r="H64" s="3" t="s">
        <v>23</v>
      </c>
      <c r="I64" s="3" t="s">
        <v>15</v>
      </c>
      <c r="J64" s="3"/>
      <c r="K64" s="3">
        <v>2</v>
      </c>
      <c r="L64" s="60">
        <v>1</v>
      </c>
      <c r="M64" s="3">
        <v>11.398</v>
      </c>
      <c r="N64" s="37">
        <f t="shared" si="1"/>
        <v>63.168977013511146</v>
      </c>
    </row>
    <row r="65" spans="1:14" x14ac:dyDescent="0.35">
      <c r="A65" s="1" t="s">
        <v>94</v>
      </c>
      <c r="B65" s="1">
        <v>2018</v>
      </c>
      <c r="C65" s="2">
        <v>43400</v>
      </c>
      <c r="D65" s="1" t="s">
        <v>72</v>
      </c>
      <c r="E65" s="1" t="s">
        <v>208</v>
      </c>
      <c r="F65" s="3">
        <v>2</v>
      </c>
      <c r="G65" s="3">
        <v>2</v>
      </c>
      <c r="H65" s="3" t="s">
        <v>113</v>
      </c>
      <c r="I65" s="3" t="s">
        <v>163</v>
      </c>
      <c r="J65" s="3"/>
      <c r="K65" s="3">
        <v>4</v>
      </c>
      <c r="L65" s="61">
        <v>2</v>
      </c>
      <c r="M65" s="3">
        <v>11.625999999999999</v>
      </c>
      <c r="N65" s="37">
        <f t="shared" si="1"/>
        <v>61.930156545673491</v>
      </c>
    </row>
    <row r="66" spans="1:14" x14ac:dyDescent="0.35">
      <c r="A66" s="1" t="s">
        <v>94</v>
      </c>
      <c r="B66" s="1">
        <v>2018</v>
      </c>
      <c r="C66" s="2">
        <v>43400</v>
      </c>
      <c r="D66" s="1" t="s">
        <v>72</v>
      </c>
      <c r="E66" s="1" t="s">
        <v>209</v>
      </c>
      <c r="F66" s="3" t="s">
        <v>210</v>
      </c>
      <c r="G66" s="3">
        <v>1</v>
      </c>
      <c r="H66" s="3" t="s">
        <v>80</v>
      </c>
      <c r="I66" s="3" t="s">
        <v>65</v>
      </c>
      <c r="J66" s="3"/>
      <c r="K66" s="3">
        <v>1</v>
      </c>
      <c r="L66" s="60">
        <v>1</v>
      </c>
      <c r="M66" s="3">
        <v>11.361000000000001</v>
      </c>
      <c r="N66" s="37">
        <f t="shared" ref="N66:N97" si="2">3.6*200/M66</f>
        <v>63.374702931080009</v>
      </c>
    </row>
    <row r="67" spans="1:14" x14ac:dyDescent="0.35">
      <c r="A67" s="1" t="s">
        <v>94</v>
      </c>
      <c r="B67" s="1">
        <v>2018</v>
      </c>
      <c r="C67" s="2">
        <v>43400</v>
      </c>
      <c r="D67" s="1" t="s">
        <v>72</v>
      </c>
      <c r="E67" s="1" t="s">
        <v>209</v>
      </c>
      <c r="F67" s="3" t="s">
        <v>210</v>
      </c>
      <c r="G67" s="3">
        <v>1</v>
      </c>
      <c r="H67" s="3" t="s">
        <v>23</v>
      </c>
      <c r="I67" s="3" t="s">
        <v>15</v>
      </c>
      <c r="J67" s="3"/>
      <c r="K67" s="3">
        <v>2</v>
      </c>
      <c r="L67" s="60">
        <v>2</v>
      </c>
      <c r="M67" s="3">
        <v>11.452</v>
      </c>
      <c r="N67" s="37">
        <f t="shared" si="2"/>
        <v>62.871114215857496</v>
      </c>
    </row>
    <row r="68" spans="1:14" x14ac:dyDescent="0.35">
      <c r="A68" s="1" t="s">
        <v>94</v>
      </c>
      <c r="B68" s="1">
        <v>2018</v>
      </c>
      <c r="C68" s="2">
        <v>43400</v>
      </c>
      <c r="D68" s="1" t="s">
        <v>72</v>
      </c>
      <c r="E68" s="1" t="s">
        <v>209</v>
      </c>
      <c r="F68" s="3" t="s">
        <v>211</v>
      </c>
      <c r="G68" s="3">
        <v>1</v>
      </c>
      <c r="H68" s="3" t="s">
        <v>135</v>
      </c>
      <c r="I68" s="3" t="s">
        <v>36</v>
      </c>
      <c r="J68" s="3"/>
      <c r="K68" s="3">
        <v>3</v>
      </c>
      <c r="L68" s="60">
        <v>1</v>
      </c>
      <c r="M68" s="3"/>
      <c r="N68" s="37"/>
    </row>
    <row r="69" spans="1:14" x14ac:dyDescent="0.35">
      <c r="A69" s="1" t="s">
        <v>94</v>
      </c>
      <c r="B69" s="1">
        <v>2018</v>
      </c>
      <c r="C69" s="2">
        <v>43400</v>
      </c>
      <c r="D69" s="1" t="s">
        <v>72</v>
      </c>
      <c r="E69" s="1" t="s">
        <v>209</v>
      </c>
      <c r="F69" s="3" t="s">
        <v>211</v>
      </c>
      <c r="G69" s="3">
        <v>1</v>
      </c>
      <c r="H69" s="3" t="s">
        <v>113</v>
      </c>
      <c r="I69" s="3" t="s">
        <v>163</v>
      </c>
      <c r="J69" s="3"/>
      <c r="K69" s="3">
        <v>4</v>
      </c>
      <c r="L69" s="60">
        <v>2</v>
      </c>
      <c r="M69" s="3"/>
      <c r="N69" s="37"/>
    </row>
    <row r="70" spans="1:14" x14ac:dyDescent="0.35">
      <c r="A70" s="1" t="s">
        <v>94</v>
      </c>
      <c r="B70" s="1">
        <v>2018</v>
      </c>
      <c r="C70" s="2">
        <v>43400</v>
      </c>
      <c r="D70" s="1" t="s">
        <v>72</v>
      </c>
      <c r="E70" s="1" t="s">
        <v>209</v>
      </c>
      <c r="F70" s="3" t="s">
        <v>210</v>
      </c>
      <c r="G70" s="3">
        <v>2</v>
      </c>
      <c r="H70" s="3" t="s">
        <v>80</v>
      </c>
      <c r="I70" s="3" t="s">
        <v>65</v>
      </c>
      <c r="J70" s="3"/>
      <c r="K70" s="3">
        <v>1</v>
      </c>
      <c r="L70" s="60">
        <v>1</v>
      </c>
      <c r="M70" s="3">
        <v>11.353</v>
      </c>
      <c r="N70" s="37">
        <f t="shared" ref="N70:N78" si="3">3.6*200/M70</f>
        <v>63.419360521448077</v>
      </c>
    </row>
    <row r="71" spans="1:14" x14ac:dyDescent="0.35">
      <c r="A71" s="1" t="s">
        <v>94</v>
      </c>
      <c r="B71" s="1">
        <v>2018</v>
      </c>
      <c r="C71" s="2">
        <v>43400</v>
      </c>
      <c r="D71" s="1" t="s">
        <v>72</v>
      </c>
      <c r="E71" s="1" t="s">
        <v>209</v>
      </c>
      <c r="F71" s="3" t="s">
        <v>210</v>
      </c>
      <c r="G71" s="3">
        <v>2</v>
      </c>
      <c r="H71" s="3" t="s">
        <v>23</v>
      </c>
      <c r="I71" s="3" t="s">
        <v>15</v>
      </c>
      <c r="J71" s="3"/>
      <c r="K71" s="3">
        <v>2</v>
      </c>
      <c r="L71" s="60">
        <v>2</v>
      </c>
      <c r="M71" s="3">
        <v>11.491</v>
      </c>
      <c r="N71" s="37">
        <f t="shared" si="3"/>
        <v>62.657732138195108</v>
      </c>
    </row>
    <row r="72" spans="1:14" x14ac:dyDescent="0.35">
      <c r="A72" s="1" t="s">
        <v>94</v>
      </c>
      <c r="B72" s="1">
        <v>2018</v>
      </c>
      <c r="C72" s="2">
        <v>43400</v>
      </c>
      <c r="D72" s="1" t="s">
        <v>72</v>
      </c>
      <c r="E72" s="1" t="s">
        <v>209</v>
      </c>
      <c r="F72" s="3" t="s">
        <v>211</v>
      </c>
      <c r="G72" s="3">
        <v>2</v>
      </c>
      <c r="H72" s="3" t="s">
        <v>135</v>
      </c>
      <c r="I72" s="3" t="s">
        <v>36</v>
      </c>
      <c r="J72" s="3"/>
      <c r="K72" s="3">
        <v>3</v>
      </c>
      <c r="L72" s="60">
        <v>1</v>
      </c>
      <c r="M72" s="3">
        <v>11.321999999999999</v>
      </c>
      <c r="N72" s="37">
        <f t="shared" si="3"/>
        <v>63.593004769475364</v>
      </c>
    </row>
    <row r="73" spans="1:14" x14ac:dyDescent="0.35">
      <c r="A73" s="1" t="s">
        <v>94</v>
      </c>
      <c r="B73" s="1">
        <v>2018</v>
      </c>
      <c r="C73" s="2">
        <v>43400</v>
      </c>
      <c r="D73" s="1" t="s">
        <v>72</v>
      </c>
      <c r="E73" s="1" t="s">
        <v>209</v>
      </c>
      <c r="F73" s="3" t="s">
        <v>211</v>
      </c>
      <c r="G73" s="3">
        <v>2</v>
      </c>
      <c r="H73" s="3" t="s">
        <v>113</v>
      </c>
      <c r="I73" s="3" t="s">
        <v>163</v>
      </c>
      <c r="J73" s="3"/>
      <c r="K73" s="3">
        <v>4</v>
      </c>
      <c r="L73" s="60">
        <v>2</v>
      </c>
      <c r="M73" s="3">
        <v>11.331</v>
      </c>
      <c r="N73" s="37">
        <f t="shared" si="3"/>
        <v>63.542494042891185</v>
      </c>
    </row>
    <row r="74" spans="1:14" hidden="1" x14ac:dyDescent="0.35">
      <c r="A74" s="1" t="s">
        <v>134</v>
      </c>
      <c r="B74" s="1">
        <v>2018</v>
      </c>
      <c r="C74" s="22">
        <v>43435</v>
      </c>
      <c r="D74" s="1" t="s">
        <v>72</v>
      </c>
      <c r="E74" s="1" t="s">
        <v>205</v>
      </c>
      <c r="F74" s="3">
        <v>1</v>
      </c>
      <c r="G74" s="3">
        <v>1</v>
      </c>
      <c r="H74" s="3" t="s">
        <v>23</v>
      </c>
      <c r="I74" s="3" t="s">
        <v>15</v>
      </c>
      <c r="J74" s="3"/>
      <c r="K74" s="3"/>
      <c r="L74" s="3">
        <v>1</v>
      </c>
      <c r="M74" s="3">
        <v>11.401</v>
      </c>
      <c r="N74" s="37">
        <f t="shared" si="3"/>
        <v>63.152355056573988</v>
      </c>
    </row>
    <row r="75" spans="1:14" hidden="1" x14ac:dyDescent="0.35">
      <c r="A75" s="1" t="s">
        <v>134</v>
      </c>
      <c r="B75" s="1">
        <v>2018</v>
      </c>
      <c r="C75" s="22">
        <v>43435</v>
      </c>
      <c r="D75" s="1" t="s">
        <v>72</v>
      </c>
      <c r="E75" s="1" t="s">
        <v>205</v>
      </c>
      <c r="F75" s="3">
        <v>1</v>
      </c>
      <c r="G75" s="3">
        <v>1</v>
      </c>
      <c r="H75" s="3" t="s">
        <v>39</v>
      </c>
      <c r="I75" s="3" t="s">
        <v>40</v>
      </c>
      <c r="J75" s="3"/>
      <c r="K75" s="3"/>
      <c r="L75" s="3">
        <v>2</v>
      </c>
      <c r="M75" s="3">
        <v>11.670999999999999</v>
      </c>
      <c r="N75" s="37">
        <f t="shared" si="3"/>
        <v>61.691371776197414</v>
      </c>
    </row>
    <row r="76" spans="1:14" hidden="1" x14ac:dyDescent="0.35">
      <c r="A76" s="1" t="s">
        <v>134</v>
      </c>
      <c r="B76" s="1">
        <v>2018</v>
      </c>
      <c r="C76" s="22">
        <v>43435</v>
      </c>
      <c r="D76" s="1" t="s">
        <v>72</v>
      </c>
      <c r="E76" s="1" t="s">
        <v>205</v>
      </c>
      <c r="F76" s="3">
        <v>2</v>
      </c>
      <c r="G76" s="3">
        <v>1</v>
      </c>
      <c r="H76" s="3" t="s">
        <v>111</v>
      </c>
      <c r="I76" s="3" t="s">
        <v>163</v>
      </c>
      <c r="J76" s="3"/>
      <c r="K76" s="3"/>
      <c r="L76" s="3">
        <v>1</v>
      </c>
      <c r="M76" s="3">
        <v>11.731999999999999</v>
      </c>
      <c r="N76" s="37">
        <f t="shared" si="3"/>
        <v>61.370610296624619</v>
      </c>
    </row>
    <row r="77" spans="1:14" hidden="1" x14ac:dyDescent="0.35">
      <c r="A77" s="1" t="s">
        <v>134</v>
      </c>
      <c r="B77" s="1">
        <v>2018</v>
      </c>
      <c r="C77" s="22">
        <v>43435</v>
      </c>
      <c r="D77" s="1" t="s">
        <v>72</v>
      </c>
      <c r="E77" s="1" t="s">
        <v>205</v>
      </c>
      <c r="F77" s="3">
        <v>2</v>
      </c>
      <c r="G77" s="3">
        <v>1</v>
      </c>
      <c r="H77" s="3" t="s">
        <v>180</v>
      </c>
      <c r="I77" s="3" t="s">
        <v>27</v>
      </c>
      <c r="J77" s="3"/>
      <c r="K77" s="3"/>
      <c r="L77" s="3">
        <v>2</v>
      </c>
      <c r="M77" s="3">
        <v>11.863</v>
      </c>
      <c r="N77" s="37">
        <f t="shared" si="3"/>
        <v>60.692910730843799</v>
      </c>
    </row>
    <row r="78" spans="1:14" hidden="1" x14ac:dyDescent="0.35">
      <c r="A78" s="1" t="s">
        <v>134</v>
      </c>
      <c r="B78" s="1">
        <v>2018</v>
      </c>
      <c r="C78" s="22">
        <v>43435</v>
      </c>
      <c r="D78" s="1" t="s">
        <v>72</v>
      </c>
      <c r="E78" s="1" t="s">
        <v>205</v>
      </c>
      <c r="F78" s="3">
        <v>3</v>
      </c>
      <c r="G78" s="3">
        <v>1</v>
      </c>
      <c r="H78" s="3" t="s">
        <v>150</v>
      </c>
      <c r="I78" s="3" t="s">
        <v>31</v>
      </c>
      <c r="J78" s="3"/>
      <c r="K78" s="3"/>
      <c r="L78" s="3">
        <v>1</v>
      </c>
      <c r="M78" s="3">
        <v>11.247</v>
      </c>
      <c r="N78" s="37">
        <f t="shared" si="3"/>
        <v>64.017071218991731</v>
      </c>
    </row>
    <row r="79" spans="1:14" hidden="1" x14ac:dyDescent="0.35">
      <c r="A79" s="1" t="s">
        <v>134</v>
      </c>
      <c r="B79" s="1">
        <v>2018</v>
      </c>
      <c r="C79" s="22">
        <v>43435</v>
      </c>
      <c r="D79" s="1" t="s">
        <v>72</v>
      </c>
      <c r="E79" s="1" t="s">
        <v>205</v>
      </c>
      <c r="F79" s="3">
        <v>3</v>
      </c>
      <c r="G79" s="3">
        <v>1</v>
      </c>
      <c r="H79" s="3" t="s">
        <v>26</v>
      </c>
      <c r="I79" s="3" t="s">
        <v>27</v>
      </c>
      <c r="J79" s="3"/>
      <c r="K79" s="3"/>
      <c r="L79" s="3">
        <v>2</v>
      </c>
      <c r="M79" s="3" t="s">
        <v>212</v>
      </c>
      <c r="N79" s="37"/>
    </row>
    <row r="80" spans="1:14" hidden="1" x14ac:dyDescent="0.35">
      <c r="A80" s="1" t="s">
        <v>134</v>
      </c>
      <c r="B80" s="1">
        <v>2018</v>
      </c>
      <c r="C80" s="22">
        <v>43435</v>
      </c>
      <c r="D80" s="1" t="s">
        <v>72</v>
      </c>
      <c r="E80" s="1" t="s">
        <v>205</v>
      </c>
      <c r="F80" s="3">
        <v>4</v>
      </c>
      <c r="G80" s="3">
        <v>1</v>
      </c>
      <c r="H80" s="3" t="s">
        <v>136</v>
      </c>
      <c r="I80" s="3" t="s">
        <v>25</v>
      </c>
      <c r="J80" s="3"/>
      <c r="K80" s="3"/>
      <c r="L80" s="3">
        <v>1</v>
      </c>
      <c r="M80" s="3">
        <v>11.574</v>
      </c>
      <c r="N80" s="37">
        <f t="shared" ref="N80:N111" si="4">3.6*200/M80</f>
        <v>62.208398133748055</v>
      </c>
    </row>
    <row r="81" spans="1:14" hidden="1" x14ac:dyDescent="0.35">
      <c r="A81" s="1" t="s">
        <v>134</v>
      </c>
      <c r="B81" s="1">
        <v>2018</v>
      </c>
      <c r="C81" s="22">
        <v>43435</v>
      </c>
      <c r="D81" s="1" t="s">
        <v>72</v>
      </c>
      <c r="E81" s="1" t="s">
        <v>205</v>
      </c>
      <c r="F81" s="3">
        <v>4</v>
      </c>
      <c r="G81" s="3">
        <v>1</v>
      </c>
      <c r="H81" s="3" t="s">
        <v>186</v>
      </c>
      <c r="I81" s="3" t="s">
        <v>25</v>
      </c>
      <c r="J81" s="3"/>
      <c r="K81" s="3"/>
      <c r="L81" s="3">
        <v>2</v>
      </c>
      <c r="M81" s="3">
        <v>11.682</v>
      </c>
      <c r="N81" s="37">
        <f t="shared" si="4"/>
        <v>61.633281972265024</v>
      </c>
    </row>
    <row r="82" spans="1:14" hidden="1" x14ac:dyDescent="0.35">
      <c r="A82" s="1" t="s">
        <v>134</v>
      </c>
      <c r="B82" s="1">
        <v>2018</v>
      </c>
      <c r="C82" s="22">
        <v>43435</v>
      </c>
      <c r="D82" s="1" t="s">
        <v>72</v>
      </c>
      <c r="E82" s="1" t="s">
        <v>205</v>
      </c>
      <c r="F82" s="3">
        <v>5</v>
      </c>
      <c r="G82" s="3">
        <v>1</v>
      </c>
      <c r="H82" s="3" t="s">
        <v>124</v>
      </c>
      <c r="I82" s="3" t="s">
        <v>123</v>
      </c>
      <c r="J82" s="3"/>
      <c r="K82" s="3"/>
      <c r="L82" s="3">
        <v>1</v>
      </c>
      <c r="M82" s="3">
        <v>11.672000000000001</v>
      </c>
      <c r="N82" s="37">
        <f t="shared" si="4"/>
        <v>61.686086360520903</v>
      </c>
    </row>
    <row r="83" spans="1:14" hidden="1" x14ac:dyDescent="0.35">
      <c r="A83" s="1" t="s">
        <v>134</v>
      </c>
      <c r="B83" s="1">
        <v>2018</v>
      </c>
      <c r="C83" s="22">
        <v>43435</v>
      </c>
      <c r="D83" s="1" t="s">
        <v>72</v>
      </c>
      <c r="E83" s="1" t="s">
        <v>205</v>
      </c>
      <c r="F83" s="3">
        <v>5</v>
      </c>
      <c r="G83" s="3">
        <v>1</v>
      </c>
      <c r="H83" s="3" t="s">
        <v>141</v>
      </c>
      <c r="I83" s="3" t="s">
        <v>44</v>
      </c>
      <c r="J83" s="3"/>
      <c r="K83" s="3"/>
      <c r="L83" s="3">
        <v>2</v>
      </c>
      <c r="M83" s="3">
        <v>11.732000000000001</v>
      </c>
      <c r="N83" s="37">
        <f t="shared" si="4"/>
        <v>61.370610296624612</v>
      </c>
    </row>
    <row r="84" spans="1:14" hidden="1" x14ac:dyDescent="0.35">
      <c r="A84" s="1" t="s">
        <v>134</v>
      </c>
      <c r="B84" s="1">
        <v>2018</v>
      </c>
      <c r="C84" s="22">
        <v>43435</v>
      </c>
      <c r="D84" s="1" t="s">
        <v>72</v>
      </c>
      <c r="E84" s="1" t="s">
        <v>205</v>
      </c>
      <c r="F84" s="3">
        <v>6</v>
      </c>
      <c r="G84" s="3">
        <v>1</v>
      </c>
      <c r="H84" s="3" t="s">
        <v>188</v>
      </c>
      <c r="I84" s="3" t="s">
        <v>19</v>
      </c>
      <c r="J84" s="3"/>
      <c r="K84" s="3"/>
      <c r="L84" s="3">
        <v>1</v>
      </c>
      <c r="M84" s="3">
        <v>11.651999999999999</v>
      </c>
      <c r="N84" s="37">
        <f t="shared" si="4"/>
        <v>61.791967044284249</v>
      </c>
    </row>
    <row r="85" spans="1:14" hidden="1" x14ac:dyDescent="0.35">
      <c r="A85" s="1" t="s">
        <v>134</v>
      </c>
      <c r="B85" s="1">
        <v>2018</v>
      </c>
      <c r="C85" s="22">
        <v>43435</v>
      </c>
      <c r="D85" s="1" t="s">
        <v>72</v>
      </c>
      <c r="E85" s="1" t="s">
        <v>205</v>
      </c>
      <c r="F85" s="3">
        <v>6</v>
      </c>
      <c r="G85" s="3">
        <v>1</v>
      </c>
      <c r="H85" s="3" t="s">
        <v>52</v>
      </c>
      <c r="I85" s="3" t="s">
        <v>53</v>
      </c>
      <c r="J85" s="3"/>
      <c r="K85" s="3"/>
      <c r="L85" s="3">
        <v>2</v>
      </c>
      <c r="M85" s="3">
        <v>11.683999999999999</v>
      </c>
      <c r="N85" s="37">
        <f t="shared" si="4"/>
        <v>61.622731941116058</v>
      </c>
    </row>
    <row r="86" spans="1:14" hidden="1" x14ac:dyDescent="0.35">
      <c r="A86" s="1" t="s">
        <v>134</v>
      </c>
      <c r="B86" s="1">
        <v>2018</v>
      </c>
      <c r="C86" s="22">
        <v>43435</v>
      </c>
      <c r="D86" s="1" t="s">
        <v>72</v>
      </c>
      <c r="E86" s="1" t="s">
        <v>205</v>
      </c>
      <c r="F86" s="3">
        <v>7</v>
      </c>
      <c r="G86" s="3">
        <v>1</v>
      </c>
      <c r="H86" s="3" t="s">
        <v>22</v>
      </c>
      <c r="I86" s="3" t="s">
        <v>15</v>
      </c>
      <c r="J86" s="3"/>
      <c r="K86" s="3"/>
      <c r="L86" s="3">
        <v>1</v>
      </c>
      <c r="M86" s="3">
        <v>11.529</v>
      </c>
      <c r="N86" s="37">
        <f t="shared" si="4"/>
        <v>62.451209992193597</v>
      </c>
    </row>
    <row r="87" spans="1:14" hidden="1" x14ac:dyDescent="0.35">
      <c r="A87" s="1" t="s">
        <v>134</v>
      </c>
      <c r="B87" s="1">
        <v>2018</v>
      </c>
      <c r="C87" s="22">
        <v>43435</v>
      </c>
      <c r="D87" s="1" t="s">
        <v>72</v>
      </c>
      <c r="E87" s="1" t="s">
        <v>205</v>
      </c>
      <c r="F87" s="3">
        <v>7</v>
      </c>
      <c r="G87" s="3">
        <v>1</v>
      </c>
      <c r="H87" s="3" t="s">
        <v>149</v>
      </c>
      <c r="I87" s="3" t="s">
        <v>56</v>
      </c>
      <c r="J87" s="3"/>
      <c r="K87" s="3"/>
      <c r="L87" s="3">
        <v>2</v>
      </c>
      <c r="M87" s="3">
        <v>11.773999999999999</v>
      </c>
      <c r="N87" s="37">
        <f t="shared" si="4"/>
        <v>61.151690164769839</v>
      </c>
    </row>
    <row r="88" spans="1:14" hidden="1" x14ac:dyDescent="0.35">
      <c r="A88" s="1" t="s">
        <v>134</v>
      </c>
      <c r="B88" s="1">
        <v>2018</v>
      </c>
      <c r="C88" s="22">
        <v>43435</v>
      </c>
      <c r="D88" s="1" t="s">
        <v>72</v>
      </c>
      <c r="E88" s="1" t="s">
        <v>205</v>
      </c>
      <c r="F88" s="3">
        <v>8</v>
      </c>
      <c r="G88" s="3">
        <v>1</v>
      </c>
      <c r="H88" s="3" t="s">
        <v>20</v>
      </c>
      <c r="I88" s="3" t="s">
        <v>21</v>
      </c>
      <c r="J88" s="3"/>
      <c r="K88" s="3"/>
      <c r="L88" s="3">
        <v>1</v>
      </c>
      <c r="M88" s="3">
        <v>11.57</v>
      </c>
      <c r="N88" s="37">
        <f t="shared" si="4"/>
        <v>62.22990492653414</v>
      </c>
    </row>
    <row r="89" spans="1:14" hidden="1" x14ac:dyDescent="0.35">
      <c r="A89" s="1" t="s">
        <v>134</v>
      </c>
      <c r="B89" s="1">
        <v>2018</v>
      </c>
      <c r="C89" s="22">
        <v>43435</v>
      </c>
      <c r="D89" s="1" t="s">
        <v>72</v>
      </c>
      <c r="E89" s="1" t="s">
        <v>205</v>
      </c>
      <c r="F89" s="3">
        <v>8</v>
      </c>
      <c r="G89" s="3">
        <v>1</v>
      </c>
      <c r="H89" s="3" t="s">
        <v>43</v>
      </c>
      <c r="I89" s="3" t="s">
        <v>44</v>
      </c>
      <c r="J89" s="3"/>
      <c r="K89" s="3"/>
      <c r="L89" s="3">
        <v>2</v>
      </c>
      <c r="M89" s="3">
        <v>11.715</v>
      </c>
      <c r="N89" s="37">
        <f t="shared" si="4"/>
        <v>61.459667093469911</v>
      </c>
    </row>
    <row r="90" spans="1:14" hidden="1" x14ac:dyDescent="0.35">
      <c r="A90" s="1" t="s">
        <v>134</v>
      </c>
      <c r="B90" s="1">
        <v>2018</v>
      </c>
      <c r="C90" s="22">
        <v>43435</v>
      </c>
      <c r="D90" s="1" t="s">
        <v>72</v>
      </c>
      <c r="E90" s="1" t="s">
        <v>205</v>
      </c>
      <c r="F90" s="3">
        <v>9</v>
      </c>
      <c r="G90" s="3">
        <v>1</v>
      </c>
      <c r="H90" s="3" t="s">
        <v>122</v>
      </c>
      <c r="I90" s="3" t="s">
        <v>123</v>
      </c>
      <c r="J90" s="3"/>
      <c r="K90" s="3"/>
      <c r="L90" s="3">
        <v>1</v>
      </c>
      <c r="M90" s="3">
        <v>11.615</v>
      </c>
      <c r="N90" s="37">
        <f t="shared" si="4"/>
        <v>61.988807576409812</v>
      </c>
    </row>
    <row r="91" spans="1:14" hidden="1" x14ac:dyDescent="0.35">
      <c r="A91" s="1" t="s">
        <v>134</v>
      </c>
      <c r="B91" s="1">
        <v>2018</v>
      </c>
      <c r="C91" s="22">
        <v>43435</v>
      </c>
      <c r="D91" s="1" t="s">
        <v>72</v>
      </c>
      <c r="E91" s="1" t="s">
        <v>205</v>
      </c>
      <c r="F91" s="3">
        <v>9</v>
      </c>
      <c r="G91" s="3">
        <v>1</v>
      </c>
      <c r="H91" s="3" t="s">
        <v>97</v>
      </c>
      <c r="I91" s="3" t="s">
        <v>153</v>
      </c>
      <c r="J91" s="3"/>
      <c r="K91" s="3"/>
      <c r="L91" s="3">
        <v>2</v>
      </c>
      <c r="M91" s="3">
        <v>11.654999999999999</v>
      </c>
      <c r="N91" s="37">
        <f t="shared" si="4"/>
        <v>61.776061776061781</v>
      </c>
    </row>
    <row r="92" spans="1:14" hidden="1" x14ac:dyDescent="0.35">
      <c r="A92" s="1" t="s">
        <v>134</v>
      </c>
      <c r="B92" s="1">
        <v>2018</v>
      </c>
      <c r="C92" s="22">
        <v>43435</v>
      </c>
      <c r="D92" s="1" t="s">
        <v>72</v>
      </c>
      <c r="E92" s="1" t="s">
        <v>205</v>
      </c>
      <c r="F92" s="3">
        <v>10</v>
      </c>
      <c r="G92" s="3">
        <v>1</v>
      </c>
      <c r="H92" s="3" t="s">
        <v>137</v>
      </c>
      <c r="I92" s="3" t="s">
        <v>38</v>
      </c>
      <c r="J92" s="3"/>
      <c r="K92" s="3"/>
      <c r="L92" s="3">
        <v>1</v>
      </c>
      <c r="M92" s="3">
        <v>11.606</v>
      </c>
      <c r="N92" s="37">
        <f t="shared" si="4"/>
        <v>62.036877477166982</v>
      </c>
    </row>
    <row r="93" spans="1:14" hidden="1" x14ac:dyDescent="0.35">
      <c r="A93" s="1" t="s">
        <v>134</v>
      </c>
      <c r="B93" s="1">
        <v>2018</v>
      </c>
      <c r="C93" s="22">
        <v>43435</v>
      </c>
      <c r="D93" s="1" t="s">
        <v>72</v>
      </c>
      <c r="E93" s="1" t="s">
        <v>205</v>
      </c>
      <c r="F93" s="3">
        <v>10</v>
      </c>
      <c r="G93" s="3">
        <v>1</v>
      </c>
      <c r="H93" s="3" t="s">
        <v>178</v>
      </c>
      <c r="I93" s="3" t="s">
        <v>159</v>
      </c>
      <c r="J93" s="3"/>
      <c r="K93" s="3"/>
      <c r="L93" s="3">
        <v>2</v>
      </c>
      <c r="M93" s="3">
        <v>11.802999999999999</v>
      </c>
      <c r="N93" s="37">
        <f t="shared" si="4"/>
        <v>61.001440311785146</v>
      </c>
    </row>
    <row r="94" spans="1:14" hidden="1" x14ac:dyDescent="0.35">
      <c r="A94" s="1" t="s">
        <v>134</v>
      </c>
      <c r="B94" s="1">
        <v>2018</v>
      </c>
      <c r="C94" s="22">
        <v>43435</v>
      </c>
      <c r="D94" s="1" t="s">
        <v>72</v>
      </c>
      <c r="E94" s="1" t="s">
        <v>205</v>
      </c>
      <c r="F94" s="3">
        <v>11</v>
      </c>
      <c r="G94" s="3">
        <v>1</v>
      </c>
      <c r="H94" s="3" t="s">
        <v>142</v>
      </c>
      <c r="I94" s="3" t="s">
        <v>61</v>
      </c>
      <c r="J94" s="3"/>
      <c r="K94" s="3"/>
      <c r="L94" s="3">
        <v>1</v>
      </c>
      <c r="M94" s="3">
        <v>11.629</v>
      </c>
      <c r="N94" s="37">
        <f t="shared" si="4"/>
        <v>61.914180067073694</v>
      </c>
    </row>
    <row r="95" spans="1:14" hidden="1" x14ac:dyDescent="0.35">
      <c r="A95" s="1" t="s">
        <v>134</v>
      </c>
      <c r="B95" s="1">
        <v>2018</v>
      </c>
      <c r="C95" s="22">
        <v>43435</v>
      </c>
      <c r="D95" s="1" t="s">
        <v>72</v>
      </c>
      <c r="E95" s="1" t="s">
        <v>205</v>
      </c>
      <c r="F95" s="3">
        <v>11</v>
      </c>
      <c r="G95" s="3">
        <v>1</v>
      </c>
      <c r="H95" s="3" t="s">
        <v>132</v>
      </c>
      <c r="I95" s="3" t="s">
        <v>65</v>
      </c>
      <c r="J95" s="3"/>
      <c r="K95" s="3"/>
      <c r="L95" s="3">
        <v>2</v>
      </c>
      <c r="M95" s="3">
        <v>11.661999999999999</v>
      </c>
      <c r="N95" s="37">
        <f t="shared" si="4"/>
        <v>61.738981306808441</v>
      </c>
    </row>
    <row r="96" spans="1:14" hidden="1" x14ac:dyDescent="0.35">
      <c r="A96" s="1" t="s">
        <v>134</v>
      </c>
      <c r="B96" s="1">
        <v>2018</v>
      </c>
      <c r="C96" s="22">
        <v>43435</v>
      </c>
      <c r="D96" s="1" t="s">
        <v>72</v>
      </c>
      <c r="E96" s="1" t="s">
        <v>205</v>
      </c>
      <c r="F96" s="3">
        <v>12</v>
      </c>
      <c r="G96" s="3">
        <v>1</v>
      </c>
      <c r="H96" s="3" t="s">
        <v>78</v>
      </c>
      <c r="I96" s="3" t="s">
        <v>19</v>
      </c>
      <c r="J96" s="3"/>
      <c r="K96" s="3"/>
      <c r="L96" s="3">
        <v>1</v>
      </c>
      <c r="M96" s="3">
        <v>11.45</v>
      </c>
      <c r="N96" s="37">
        <f t="shared" si="4"/>
        <v>62.882096069869</v>
      </c>
    </row>
    <row r="97" spans="1:14" hidden="1" x14ac:dyDescent="0.35">
      <c r="A97" s="1" t="s">
        <v>134</v>
      </c>
      <c r="B97" s="1">
        <v>2018</v>
      </c>
      <c r="C97" s="22">
        <v>43435</v>
      </c>
      <c r="D97" s="1" t="s">
        <v>72</v>
      </c>
      <c r="E97" s="1" t="s">
        <v>205</v>
      </c>
      <c r="F97" s="3">
        <v>12</v>
      </c>
      <c r="G97" s="3">
        <v>1</v>
      </c>
      <c r="H97" s="3" t="s">
        <v>101</v>
      </c>
      <c r="I97" s="3" t="s">
        <v>47</v>
      </c>
      <c r="J97" s="3"/>
      <c r="K97" s="3"/>
      <c r="L97" s="3">
        <v>2</v>
      </c>
      <c r="M97" s="3">
        <v>11.516999999999999</v>
      </c>
      <c r="N97" s="37">
        <f t="shared" si="4"/>
        <v>62.516280281323262</v>
      </c>
    </row>
    <row r="98" spans="1:14" hidden="1" x14ac:dyDescent="0.35">
      <c r="A98" s="1" t="s">
        <v>134</v>
      </c>
      <c r="B98" s="1">
        <v>2018</v>
      </c>
      <c r="C98" s="22">
        <v>43435</v>
      </c>
      <c r="D98" s="1" t="s">
        <v>72</v>
      </c>
      <c r="E98" s="1" t="s">
        <v>206</v>
      </c>
      <c r="F98" s="3">
        <v>1</v>
      </c>
      <c r="G98" s="3">
        <v>1</v>
      </c>
      <c r="H98" s="3" t="s">
        <v>135</v>
      </c>
      <c r="I98" s="3" t="s">
        <v>36</v>
      </c>
      <c r="J98" s="3"/>
      <c r="K98" s="3"/>
      <c r="L98" s="3">
        <v>1</v>
      </c>
      <c r="M98" s="3">
        <v>11.257</v>
      </c>
      <c r="N98" s="37">
        <f t="shared" si="4"/>
        <v>63.960202540641383</v>
      </c>
    </row>
    <row r="99" spans="1:14" hidden="1" x14ac:dyDescent="0.35">
      <c r="A99" s="1" t="s">
        <v>134</v>
      </c>
      <c r="B99" s="1">
        <v>2018</v>
      </c>
      <c r="C99" s="22">
        <v>43435</v>
      </c>
      <c r="D99" s="1" t="s">
        <v>72</v>
      </c>
      <c r="E99" s="1" t="s">
        <v>206</v>
      </c>
      <c r="F99" s="3">
        <v>1</v>
      </c>
      <c r="G99" s="3">
        <v>1</v>
      </c>
      <c r="H99" s="3" t="s">
        <v>78</v>
      </c>
      <c r="I99" s="3" t="s">
        <v>19</v>
      </c>
      <c r="J99" s="3"/>
      <c r="K99" s="3"/>
      <c r="L99" s="3">
        <v>2</v>
      </c>
      <c r="M99" s="3">
        <v>11.430999999999999</v>
      </c>
      <c r="N99" s="37">
        <f t="shared" si="4"/>
        <v>62.986615344239354</v>
      </c>
    </row>
    <row r="100" spans="1:14" hidden="1" x14ac:dyDescent="0.35">
      <c r="A100" s="1" t="s">
        <v>134</v>
      </c>
      <c r="B100" s="1">
        <v>2018</v>
      </c>
      <c r="C100" s="22">
        <v>43435</v>
      </c>
      <c r="D100" s="1" t="s">
        <v>72</v>
      </c>
      <c r="E100" s="1" t="s">
        <v>206</v>
      </c>
      <c r="F100" s="3">
        <v>2</v>
      </c>
      <c r="G100" s="3">
        <v>1</v>
      </c>
      <c r="H100" s="3" t="s">
        <v>30</v>
      </c>
      <c r="I100" s="3" t="s">
        <v>31</v>
      </c>
      <c r="J100" s="3"/>
      <c r="K100" s="3"/>
      <c r="L100" s="3">
        <v>1</v>
      </c>
      <c r="M100" s="3">
        <v>11.358000000000001</v>
      </c>
      <c r="N100" s="37">
        <f t="shared" si="4"/>
        <v>63.391442155309029</v>
      </c>
    </row>
    <row r="101" spans="1:14" hidden="1" x14ac:dyDescent="0.35">
      <c r="A101" s="1" t="s">
        <v>134</v>
      </c>
      <c r="B101" s="1">
        <v>2018</v>
      </c>
      <c r="C101" s="22">
        <v>43435</v>
      </c>
      <c r="D101" s="1" t="s">
        <v>72</v>
      </c>
      <c r="E101" s="1" t="s">
        <v>206</v>
      </c>
      <c r="F101" s="3">
        <v>2</v>
      </c>
      <c r="G101" s="3">
        <v>1</v>
      </c>
      <c r="H101" s="3" t="s">
        <v>142</v>
      </c>
      <c r="I101" s="3" t="s">
        <v>61</v>
      </c>
      <c r="J101" s="3"/>
      <c r="K101" s="3"/>
      <c r="L101" s="3">
        <v>2</v>
      </c>
      <c r="M101" s="3">
        <v>11.443000000000001</v>
      </c>
      <c r="N101" s="37">
        <f t="shared" si="4"/>
        <v>62.920562789478275</v>
      </c>
    </row>
    <row r="102" spans="1:14" hidden="1" x14ac:dyDescent="0.35">
      <c r="A102" s="1" t="s">
        <v>134</v>
      </c>
      <c r="B102" s="1">
        <v>2018</v>
      </c>
      <c r="C102" s="22">
        <v>43435</v>
      </c>
      <c r="D102" s="1" t="s">
        <v>72</v>
      </c>
      <c r="E102" s="1" t="s">
        <v>206</v>
      </c>
      <c r="F102" s="3">
        <v>3</v>
      </c>
      <c r="G102" s="3">
        <v>1</v>
      </c>
      <c r="H102" s="3" t="s">
        <v>73</v>
      </c>
      <c r="I102" s="3" t="s">
        <v>74</v>
      </c>
      <c r="J102" s="3"/>
      <c r="K102" s="3"/>
      <c r="L102" s="3">
        <v>1</v>
      </c>
      <c r="M102" s="3">
        <v>11.429</v>
      </c>
      <c r="N102" s="37">
        <f t="shared" si="4"/>
        <v>62.997637588590429</v>
      </c>
    </row>
    <row r="103" spans="1:14" hidden="1" x14ac:dyDescent="0.35">
      <c r="A103" s="1" t="s">
        <v>134</v>
      </c>
      <c r="B103" s="1">
        <v>2018</v>
      </c>
      <c r="C103" s="22">
        <v>43435</v>
      </c>
      <c r="D103" s="1" t="s">
        <v>72</v>
      </c>
      <c r="E103" s="1" t="s">
        <v>206</v>
      </c>
      <c r="F103" s="3">
        <v>3</v>
      </c>
      <c r="G103" s="3">
        <v>1</v>
      </c>
      <c r="H103" s="3" t="s">
        <v>137</v>
      </c>
      <c r="I103" s="3" t="s">
        <v>38</v>
      </c>
      <c r="J103" s="3"/>
      <c r="K103" s="3"/>
      <c r="L103" s="3">
        <v>2</v>
      </c>
      <c r="M103" s="3">
        <v>11.436</v>
      </c>
      <c r="N103" s="37">
        <f t="shared" si="4"/>
        <v>62.959076600209862</v>
      </c>
    </row>
    <row r="104" spans="1:14" hidden="1" x14ac:dyDescent="0.35">
      <c r="A104" s="1" t="s">
        <v>134</v>
      </c>
      <c r="B104" s="1">
        <v>2018</v>
      </c>
      <c r="C104" s="22">
        <v>43435</v>
      </c>
      <c r="D104" s="1" t="s">
        <v>72</v>
      </c>
      <c r="E104" s="1" t="s">
        <v>206</v>
      </c>
      <c r="F104" s="3">
        <v>4</v>
      </c>
      <c r="G104" s="3">
        <v>1</v>
      </c>
      <c r="H104" s="3" t="s">
        <v>113</v>
      </c>
      <c r="I104" s="3" t="s">
        <v>163</v>
      </c>
      <c r="J104" s="3"/>
      <c r="K104" s="3"/>
      <c r="L104" s="3">
        <v>1</v>
      </c>
      <c r="M104" s="3">
        <v>11.21</v>
      </c>
      <c r="N104" s="37">
        <f t="shared" si="4"/>
        <v>64.228367528991967</v>
      </c>
    </row>
    <row r="105" spans="1:14" hidden="1" x14ac:dyDescent="0.35">
      <c r="A105" s="1" t="s">
        <v>134</v>
      </c>
      <c r="B105" s="1">
        <v>2018</v>
      </c>
      <c r="C105" s="22">
        <v>43435</v>
      </c>
      <c r="D105" s="1" t="s">
        <v>72</v>
      </c>
      <c r="E105" s="1" t="s">
        <v>206</v>
      </c>
      <c r="F105" s="3">
        <v>4</v>
      </c>
      <c r="G105" s="3">
        <v>1</v>
      </c>
      <c r="H105" s="3" t="s">
        <v>122</v>
      </c>
      <c r="I105" s="3" t="s">
        <v>123</v>
      </c>
      <c r="J105" s="3"/>
      <c r="K105" s="3"/>
      <c r="L105" s="3">
        <v>2</v>
      </c>
      <c r="M105" s="3">
        <v>11.357000000000001</v>
      </c>
      <c r="N105" s="37">
        <f t="shared" si="4"/>
        <v>63.397023861935367</v>
      </c>
    </row>
    <row r="106" spans="1:14" hidden="1" x14ac:dyDescent="0.35">
      <c r="A106" s="1" t="s">
        <v>134</v>
      </c>
      <c r="B106" s="1">
        <v>2018</v>
      </c>
      <c r="C106" s="22">
        <v>43435</v>
      </c>
      <c r="D106" s="1" t="s">
        <v>72</v>
      </c>
      <c r="E106" s="1" t="s">
        <v>206</v>
      </c>
      <c r="F106" s="3">
        <v>5</v>
      </c>
      <c r="G106" s="3">
        <v>1</v>
      </c>
      <c r="H106" s="3" t="s">
        <v>23</v>
      </c>
      <c r="I106" s="3" t="s">
        <v>15</v>
      </c>
      <c r="J106" s="3"/>
      <c r="K106" s="3"/>
      <c r="L106" s="3">
        <v>1</v>
      </c>
      <c r="M106" s="3">
        <v>11.393000000000001</v>
      </c>
      <c r="N106" s="37">
        <f t="shared" si="4"/>
        <v>63.196699727903095</v>
      </c>
    </row>
    <row r="107" spans="1:14" hidden="1" x14ac:dyDescent="0.35">
      <c r="A107" s="1" t="s">
        <v>134</v>
      </c>
      <c r="B107" s="1">
        <v>2018</v>
      </c>
      <c r="C107" s="22">
        <v>43435</v>
      </c>
      <c r="D107" s="1" t="s">
        <v>72</v>
      </c>
      <c r="E107" s="1" t="s">
        <v>206</v>
      </c>
      <c r="F107" s="3">
        <v>5</v>
      </c>
      <c r="G107" s="3">
        <v>1</v>
      </c>
      <c r="H107" s="3" t="s">
        <v>20</v>
      </c>
      <c r="I107" s="3" t="s">
        <v>21</v>
      </c>
      <c r="J107" s="3"/>
      <c r="K107" s="3"/>
      <c r="L107" s="3">
        <v>2</v>
      </c>
      <c r="M107" s="3">
        <v>11.493</v>
      </c>
      <c r="N107" s="37">
        <f t="shared" si="4"/>
        <v>62.646828504306967</v>
      </c>
    </row>
    <row r="108" spans="1:14" hidden="1" x14ac:dyDescent="0.35">
      <c r="A108" s="1" t="s">
        <v>134</v>
      </c>
      <c r="B108" s="1">
        <v>2018</v>
      </c>
      <c r="C108" s="22">
        <v>43435</v>
      </c>
      <c r="D108" s="1" t="s">
        <v>72</v>
      </c>
      <c r="E108" s="1" t="s">
        <v>206</v>
      </c>
      <c r="F108" s="3">
        <v>6</v>
      </c>
      <c r="G108" s="3">
        <v>1</v>
      </c>
      <c r="H108" s="3" t="s">
        <v>111</v>
      </c>
      <c r="I108" s="3" t="s">
        <v>163</v>
      </c>
      <c r="J108" s="3"/>
      <c r="K108" s="3"/>
      <c r="L108" s="3">
        <v>1</v>
      </c>
      <c r="M108" s="3">
        <v>11.327999999999999</v>
      </c>
      <c r="N108" s="37">
        <f t="shared" si="4"/>
        <v>63.559322033898312</v>
      </c>
    </row>
    <row r="109" spans="1:14" hidden="1" x14ac:dyDescent="0.35">
      <c r="A109" s="1" t="s">
        <v>134</v>
      </c>
      <c r="B109" s="1">
        <v>2018</v>
      </c>
      <c r="C109" s="22">
        <v>43435</v>
      </c>
      <c r="D109" s="1" t="s">
        <v>72</v>
      </c>
      <c r="E109" s="1" t="s">
        <v>206</v>
      </c>
      <c r="F109" s="3">
        <v>6</v>
      </c>
      <c r="G109" s="3">
        <v>1</v>
      </c>
      <c r="H109" s="3" t="s">
        <v>22</v>
      </c>
      <c r="I109" s="3" t="s">
        <v>15</v>
      </c>
      <c r="J109" s="3"/>
      <c r="K109" s="3"/>
      <c r="L109" s="3">
        <v>2</v>
      </c>
      <c r="M109" s="3">
        <v>11.665999999999999</v>
      </c>
      <c r="N109" s="37">
        <f t="shared" si="4"/>
        <v>61.717812446425519</v>
      </c>
    </row>
    <row r="110" spans="1:14" hidden="1" x14ac:dyDescent="0.35">
      <c r="A110" s="1" t="s">
        <v>134</v>
      </c>
      <c r="B110" s="1">
        <v>2018</v>
      </c>
      <c r="C110" s="22">
        <v>43435</v>
      </c>
      <c r="D110" s="1" t="s">
        <v>72</v>
      </c>
      <c r="E110" s="1" t="s">
        <v>206</v>
      </c>
      <c r="F110" s="3">
        <v>7</v>
      </c>
      <c r="G110" s="3">
        <v>1</v>
      </c>
      <c r="H110" s="3" t="s">
        <v>188</v>
      </c>
      <c r="I110" s="3" t="s">
        <v>19</v>
      </c>
      <c r="J110" s="3"/>
      <c r="K110" s="3"/>
      <c r="L110" s="3">
        <v>1</v>
      </c>
      <c r="M110" s="3">
        <v>11.755000000000001</v>
      </c>
      <c r="N110" s="37">
        <f t="shared" si="4"/>
        <v>61.250531688643129</v>
      </c>
    </row>
    <row r="111" spans="1:14" hidden="1" x14ac:dyDescent="0.35">
      <c r="A111" s="1" t="s">
        <v>134</v>
      </c>
      <c r="B111" s="1">
        <v>2018</v>
      </c>
      <c r="C111" s="22">
        <v>43435</v>
      </c>
      <c r="D111" s="1" t="s">
        <v>72</v>
      </c>
      <c r="E111" s="1" t="s">
        <v>206</v>
      </c>
      <c r="F111" s="3">
        <v>7</v>
      </c>
      <c r="G111" s="3">
        <v>1</v>
      </c>
      <c r="H111" s="3" t="s">
        <v>150</v>
      </c>
      <c r="I111" s="3" t="s">
        <v>31</v>
      </c>
      <c r="J111" s="3"/>
      <c r="K111" s="3"/>
      <c r="L111" s="3">
        <v>2</v>
      </c>
      <c r="M111" s="3">
        <v>11.781000000000001</v>
      </c>
      <c r="N111" s="37">
        <f t="shared" si="4"/>
        <v>61.11535523300229</v>
      </c>
    </row>
    <row r="112" spans="1:14" hidden="1" x14ac:dyDescent="0.35">
      <c r="A112" s="1" t="s">
        <v>134</v>
      </c>
      <c r="B112" s="1">
        <v>2018</v>
      </c>
      <c r="C112" s="22">
        <v>43435</v>
      </c>
      <c r="D112" s="1" t="s">
        <v>72</v>
      </c>
      <c r="E112" s="1" t="s">
        <v>206</v>
      </c>
      <c r="F112" s="3">
        <v>8</v>
      </c>
      <c r="G112" s="3">
        <v>1</v>
      </c>
      <c r="H112" s="3" t="s">
        <v>136</v>
      </c>
      <c r="I112" s="3" t="s">
        <v>25</v>
      </c>
      <c r="J112" s="3"/>
      <c r="K112" s="3"/>
      <c r="L112" s="3">
        <v>1</v>
      </c>
      <c r="M112" s="3">
        <v>11.512</v>
      </c>
      <c r="N112" s="37">
        <f t="shared" ref="N112:N143" si="5">3.6*200/M112</f>
        <v>62.543432939541347</v>
      </c>
    </row>
    <row r="113" spans="1:14" hidden="1" x14ac:dyDescent="0.35">
      <c r="A113" s="1" t="s">
        <v>134</v>
      </c>
      <c r="B113" s="1">
        <v>2018</v>
      </c>
      <c r="C113" s="22">
        <v>43435</v>
      </c>
      <c r="D113" s="1" t="s">
        <v>72</v>
      </c>
      <c r="E113" s="1" t="s">
        <v>206</v>
      </c>
      <c r="F113" s="3">
        <v>8</v>
      </c>
      <c r="G113" s="3">
        <v>1</v>
      </c>
      <c r="H113" s="3" t="s">
        <v>124</v>
      </c>
      <c r="I113" s="3" t="s">
        <v>123</v>
      </c>
      <c r="J113" s="3"/>
      <c r="K113" s="3"/>
      <c r="L113" s="3">
        <v>2</v>
      </c>
      <c r="M113" s="3">
        <v>11.522</v>
      </c>
      <c r="N113" s="37">
        <f t="shared" si="5"/>
        <v>62.489151189029684</v>
      </c>
    </row>
    <row r="114" spans="1:14" x14ac:dyDescent="0.35">
      <c r="A114" s="1" t="s">
        <v>134</v>
      </c>
      <c r="B114" s="1">
        <v>2018</v>
      </c>
      <c r="C114" s="22">
        <v>43435</v>
      </c>
      <c r="D114" s="1" t="s">
        <v>72</v>
      </c>
      <c r="E114" s="1" t="s">
        <v>207</v>
      </c>
      <c r="F114" s="3">
        <v>1</v>
      </c>
      <c r="G114" s="3">
        <v>1</v>
      </c>
      <c r="H114" s="3" t="s">
        <v>135</v>
      </c>
      <c r="I114" s="3" t="s">
        <v>36</v>
      </c>
      <c r="J114" s="3"/>
      <c r="K114" s="3"/>
      <c r="L114" s="3">
        <v>1</v>
      </c>
      <c r="M114" s="3">
        <v>11.326000000000001</v>
      </c>
      <c r="N114" s="37">
        <f t="shared" si="5"/>
        <v>63.570545647183472</v>
      </c>
    </row>
    <row r="115" spans="1:14" x14ac:dyDescent="0.35">
      <c r="A115" s="1" t="s">
        <v>134</v>
      </c>
      <c r="B115" s="1">
        <v>2018</v>
      </c>
      <c r="C115" s="22">
        <v>43435</v>
      </c>
      <c r="D115" s="1" t="s">
        <v>72</v>
      </c>
      <c r="E115" s="1" t="s">
        <v>207</v>
      </c>
      <c r="F115" s="3">
        <v>1</v>
      </c>
      <c r="G115" s="3">
        <v>1</v>
      </c>
      <c r="H115" s="3" t="s">
        <v>136</v>
      </c>
      <c r="I115" s="3" t="s">
        <v>25</v>
      </c>
      <c r="J115" s="3"/>
      <c r="K115" s="3"/>
      <c r="L115" s="3">
        <v>2</v>
      </c>
      <c r="M115" s="3">
        <v>11.48</v>
      </c>
      <c r="N115" s="37">
        <f t="shared" si="5"/>
        <v>62.717770034843205</v>
      </c>
    </row>
    <row r="116" spans="1:14" x14ac:dyDescent="0.35">
      <c r="A116" s="1" t="s">
        <v>134</v>
      </c>
      <c r="B116" s="1">
        <v>2018</v>
      </c>
      <c r="C116" s="22">
        <v>43435</v>
      </c>
      <c r="D116" s="1" t="s">
        <v>72</v>
      </c>
      <c r="E116" s="1" t="s">
        <v>207</v>
      </c>
      <c r="F116" s="3">
        <v>2</v>
      </c>
      <c r="G116" s="3">
        <v>1</v>
      </c>
      <c r="H116" s="3" t="s">
        <v>30</v>
      </c>
      <c r="I116" s="3" t="s">
        <v>31</v>
      </c>
      <c r="J116" s="3"/>
      <c r="K116" s="3"/>
      <c r="L116" s="3">
        <v>1</v>
      </c>
      <c r="M116" s="3">
        <v>11.667999999999999</v>
      </c>
      <c r="N116" s="37">
        <f t="shared" si="5"/>
        <v>61.707233459033255</v>
      </c>
    </row>
    <row r="117" spans="1:14" x14ac:dyDescent="0.35">
      <c r="A117" s="1" t="s">
        <v>134</v>
      </c>
      <c r="B117" s="1">
        <v>2018</v>
      </c>
      <c r="C117" s="22">
        <v>43435</v>
      </c>
      <c r="D117" s="1" t="s">
        <v>72</v>
      </c>
      <c r="E117" s="1" t="s">
        <v>207</v>
      </c>
      <c r="F117" s="3">
        <v>2</v>
      </c>
      <c r="G117" s="3">
        <v>1</v>
      </c>
      <c r="H117" s="3" t="s">
        <v>188</v>
      </c>
      <c r="I117" s="3" t="s">
        <v>19</v>
      </c>
      <c r="J117" s="3"/>
      <c r="K117" s="3"/>
      <c r="L117" s="3">
        <v>2</v>
      </c>
      <c r="M117" s="3">
        <v>11.934999999999999</v>
      </c>
      <c r="N117" s="37">
        <f t="shared" si="5"/>
        <v>60.326770004189363</v>
      </c>
    </row>
    <row r="118" spans="1:14" x14ac:dyDescent="0.35">
      <c r="A118" s="1" t="s">
        <v>134</v>
      </c>
      <c r="B118" s="1">
        <v>2018</v>
      </c>
      <c r="C118" s="22">
        <v>43435</v>
      </c>
      <c r="D118" s="1" t="s">
        <v>72</v>
      </c>
      <c r="E118" s="1" t="s">
        <v>207</v>
      </c>
      <c r="F118" s="3">
        <v>3</v>
      </c>
      <c r="G118" s="3">
        <v>1</v>
      </c>
      <c r="H118" s="3" t="s">
        <v>111</v>
      </c>
      <c r="I118" s="3" t="s">
        <v>163</v>
      </c>
      <c r="J118" s="3"/>
      <c r="K118" s="3"/>
      <c r="L118" s="3">
        <v>1</v>
      </c>
      <c r="M118" s="3">
        <v>11.337999999999999</v>
      </c>
      <c r="N118" s="37">
        <f t="shared" si="5"/>
        <v>63.503263362145006</v>
      </c>
    </row>
    <row r="119" spans="1:14" x14ac:dyDescent="0.35">
      <c r="A119" s="1" t="s">
        <v>134</v>
      </c>
      <c r="B119" s="1">
        <v>2018</v>
      </c>
      <c r="C119" s="22">
        <v>43435</v>
      </c>
      <c r="D119" s="1" t="s">
        <v>72</v>
      </c>
      <c r="E119" s="1" t="s">
        <v>207</v>
      </c>
      <c r="F119" s="3">
        <v>3</v>
      </c>
      <c r="G119" s="3">
        <v>1</v>
      </c>
      <c r="H119" s="3" t="s">
        <v>73</v>
      </c>
      <c r="I119" s="3" t="s">
        <v>74</v>
      </c>
      <c r="J119" s="3"/>
      <c r="K119" s="3"/>
      <c r="L119" s="3">
        <v>2</v>
      </c>
      <c r="M119" s="3">
        <v>11.417999999999999</v>
      </c>
      <c r="N119" s="37">
        <f t="shared" si="5"/>
        <v>63.058328954282715</v>
      </c>
    </row>
    <row r="120" spans="1:14" x14ac:dyDescent="0.35">
      <c r="A120" s="1" t="s">
        <v>134</v>
      </c>
      <c r="B120" s="1">
        <v>2018</v>
      </c>
      <c r="C120" s="22">
        <v>43435</v>
      </c>
      <c r="D120" s="1" t="s">
        <v>72</v>
      </c>
      <c r="E120" s="1" t="s">
        <v>207</v>
      </c>
      <c r="F120" s="3">
        <v>4</v>
      </c>
      <c r="G120" s="3">
        <v>1</v>
      </c>
      <c r="H120" s="3" t="s">
        <v>113</v>
      </c>
      <c r="I120" s="3" t="s">
        <v>163</v>
      </c>
      <c r="J120" s="3"/>
      <c r="K120" s="3"/>
      <c r="L120" s="3">
        <v>1</v>
      </c>
      <c r="M120" s="3">
        <v>11.531000000000001</v>
      </c>
      <c r="N120" s="37">
        <f t="shared" si="5"/>
        <v>62.440378111178561</v>
      </c>
    </row>
    <row r="121" spans="1:14" x14ac:dyDescent="0.35">
      <c r="A121" s="1" t="s">
        <v>134</v>
      </c>
      <c r="B121" s="1">
        <v>2018</v>
      </c>
      <c r="C121" s="22">
        <v>43435</v>
      </c>
      <c r="D121" s="1" t="s">
        <v>72</v>
      </c>
      <c r="E121" s="1" t="s">
        <v>207</v>
      </c>
      <c r="F121" s="3">
        <v>4</v>
      </c>
      <c r="G121" s="3">
        <v>1</v>
      </c>
      <c r="H121" s="3" t="s">
        <v>23</v>
      </c>
      <c r="I121" s="3" t="s">
        <v>15</v>
      </c>
      <c r="J121" s="3"/>
      <c r="K121" s="3"/>
      <c r="L121" s="3">
        <v>2</v>
      </c>
      <c r="M121" s="3">
        <v>11.679</v>
      </c>
      <c r="N121" s="37">
        <f t="shared" si="5"/>
        <v>61.649113793989208</v>
      </c>
    </row>
    <row r="122" spans="1:14" x14ac:dyDescent="0.35">
      <c r="A122" s="1" t="s">
        <v>134</v>
      </c>
      <c r="B122" s="1">
        <v>2018</v>
      </c>
      <c r="C122" s="22">
        <v>43435</v>
      </c>
      <c r="D122" s="1" t="s">
        <v>72</v>
      </c>
      <c r="E122" s="1" t="s">
        <v>207</v>
      </c>
      <c r="F122" s="3">
        <v>1</v>
      </c>
      <c r="G122" s="3">
        <v>2</v>
      </c>
      <c r="H122" s="3" t="s">
        <v>135</v>
      </c>
      <c r="I122" s="3" t="s">
        <v>36</v>
      </c>
      <c r="J122" s="3"/>
      <c r="K122" s="3"/>
      <c r="L122" s="3">
        <v>1</v>
      </c>
      <c r="M122" s="3">
        <v>11.321999999999999</v>
      </c>
      <c r="N122" s="37">
        <f t="shared" si="5"/>
        <v>63.593004769475364</v>
      </c>
    </row>
    <row r="123" spans="1:14" x14ac:dyDescent="0.35">
      <c r="A123" s="1" t="s">
        <v>134</v>
      </c>
      <c r="B123" s="1">
        <v>2018</v>
      </c>
      <c r="C123" s="22">
        <v>43435</v>
      </c>
      <c r="D123" s="1" t="s">
        <v>72</v>
      </c>
      <c r="E123" s="1" t="s">
        <v>207</v>
      </c>
      <c r="F123" s="3">
        <v>1</v>
      </c>
      <c r="G123" s="3">
        <v>2</v>
      </c>
      <c r="H123" s="3" t="s">
        <v>136</v>
      </c>
      <c r="I123" s="3" t="s">
        <v>25</v>
      </c>
      <c r="J123" s="3"/>
      <c r="K123" s="3"/>
      <c r="L123" s="3">
        <v>2</v>
      </c>
      <c r="M123" s="3">
        <v>11.501999999999999</v>
      </c>
      <c r="N123" s="37">
        <f t="shared" si="5"/>
        <v>62.597809076682324</v>
      </c>
    </row>
    <row r="124" spans="1:14" x14ac:dyDescent="0.35">
      <c r="A124" s="1" t="s">
        <v>134</v>
      </c>
      <c r="B124" s="1">
        <v>2018</v>
      </c>
      <c r="C124" s="22">
        <v>43435</v>
      </c>
      <c r="D124" s="1" t="s">
        <v>72</v>
      </c>
      <c r="E124" s="1" t="s">
        <v>207</v>
      </c>
      <c r="F124" s="3">
        <v>2</v>
      </c>
      <c r="G124" s="3">
        <v>2</v>
      </c>
      <c r="H124" s="3" t="s">
        <v>30</v>
      </c>
      <c r="I124" s="3" t="s">
        <v>31</v>
      </c>
      <c r="J124" s="3"/>
      <c r="K124" s="3"/>
      <c r="L124" s="3">
        <v>1</v>
      </c>
      <c r="M124" s="3">
        <v>11.215999999999999</v>
      </c>
      <c r="N124" s="37">
        <f t="shared" si="5"/>
        <v>64.194008559201151</v>
      </c>
    </row>
    <row r="125" spans="1:14" x14ac:dyDescent="0.35">
      <c r="A125" s="1" t="s">
        <v>134</v>
      </c>
      <c r="B125" s="1">
        <v>2018</v>
      </c>
      <c r="C125" s="22">
        <v>43435</v>
      </c>
      <c r="D125" s="1" t="s">
        <v>72</v>
      </c>
      <c r="E125" s="1" t="s">
        <v>207</v>
      </c>
      <c r="F125" s="3">
        <v>2</v>
      </c>
      <c r="G125" s="3">
        <v>2</v>
      </c>
      <c r="H125" s="3" t="s">
        <v>188</v>
      </c>
      <c r="I125" s="3" t="s">
        <v>19</v>
      </c>
      <c r="J125" s="3"/>
      <c r="K125" s="3"/>
      <c r="L125" s="3">
        <v>2</v>
      </c>
      <c r="M125" s="3">
        <v>11.657</v>
      </c>
      <c r="N125" s="37">
        <f t="shared" si="5"/>
        <v>61.765462812044262</v>
      </c>
    </row>
    <row r="126" spans="1:14" x14ac:dyDescent="0.35">
      <c r="A126" s="1" t="s">
        <v>134</v>
      </c>
      <c r="B126" s="1">
        <v>2018</v>
      </c>
      <c r="C126" s="22">
        <v>43435</v>
      </c>
      <c r="D126" s="1" t="s">
        <v>72</v>
      </c>
      <c r="E126" s="1" t="s">
        <v>207</v>
      </c>
      <c r="F126" s="3">
        <v>3</v>
      </c>
      <c r="G126" s="3">
        <v>2</v>
      </c>
      <c r="H126" s="3" t="s">
        <v>111</v>
      </c>
      <c r="I126" s="3" t="s">
        <v>163</v>
      </c>
      <c r="J126" s="3"/>
      <c r="K126" s="3"/>
      <c r="L126" s="3">
        <v>1</v>
      </c>
      <c r="M126" s="3">
        <v>11.238</v>
      </c>
      <c r="N126" s="37">
        <f t="shared" si="5"/>
        <v>64.068339562199682</v>
      </c>
    </row>
    <row r="127" spans="1:14" x14ac:dyDescent="0.35">
      <c r="A127" s="1" t="s">
        <v>134</v>
      </c>
      <c r="B127" s="1">
        <v>2018</v>
      </c>
      <c r="C127" s="22">
        <v>43435</v>
      </c>
      <c r="D127" s="1" t="s">
        <v>72</v>
      </c>
      <c r="E127" s="1" t="s">
        <v>207</v>
      </c>
      <c r="F127" s="3">
        <v>3</v>
      </c>
      <c r="G127" s="3">
        <v>2</v>
      </c>
      <c r="H127" s="3" t="s">
        <v>73</v>
      </c>
      <c r="I127" s="3" t="s">
        <v>74</v>
      </c>
      <c r="J127" s="3"/>
      <c r="K127" s="3"/>
      <c r="L127" s="3">
        <v>2</v>
      </c>
      <c r="M127" s="3">
        <v>11.398</v>
      </c>
      <c r="N127" s="37">
        <f t="shared" si="5"/>
        <v>63.168977013511146</v>
      </c>
    </row>
    <row r="128" spans="1:14" x14ac:dyDescent="0.35">
      <c r="A128" s="1" t="s">
        <v>134</v>
      </c>
      <c r="B128" s="1">
        <v>2018</v>
      </c>
      <c r="C128" s="22">
        <v>43435</v>
      </c>
      <c r="D128" s="1" t="s">
        <v>72</v>
      </c>
      <c r="E128" s="1" t="s">
        <v>207</v>
      </c>
      <c r="F128" s="3">
        <v>4</v>
      </c>
      <c r="G128" s="3">
        <v>2</v>
      </c>
      <c r="H128" s="3" t="s">
        <v>113</v>
      </c>
      <c r="I128" s="3" t="s">
        <v>163</v>
      </c>
      <c r="J128" s="3"/>
      <c r="K128" s="3"/>
      <c r="L128" s="3">
        <v>1</v>
      </c>
      <c r="M128" s="3">
        <v>11.515000000000001</v>
      </c>
      <c r="N128" s="37">
        <f t="shared" si="5"/>
        <v>62.527138514980457</v>
      </c>
    </row>
    <row r="129" spans="1:14" x14ac:dyDescent="0.35">
      <c r="A129" s="1" t="s">
        <v>134</v>
      </c>
      <c r="B129" s="1">
        <v>2018</v>
      </c>
      <c r="C129" s="22">
        <v>43435</v>
      </c>
      <c r="D129" s="1" t="s">
        <v>72</v>
      </c>
      <c r="E129" s="1" t="s">
        <v>207</v>
      </c>
      <c r="F129" s="3">
        <v>4</v>
      </c>
      <c r="G129" s="3">
        <v>2</v>
      </c>
      <c r="H129" s="3" t="s">
        <v>23</v>
      </c>
      <c r="I129" s="3" t="s">
        <v>15</v>
      </c>
      <c r="J129" s="3"/>
      <c r="K129" s="3"/>
      <c r="L129" s="3">
        <v>2</v>
      </c>
      <c r="M129" s="3">
        <v>11.556000000000001</v>
      </c>
      <c r="N129" s="37">
        <f t="shared" si="5"/>
        <v>62.305295950155759</v>
      </c>
    </row>
    <row r="130" spans="1:14" x14ac:dyDescent="0.35">
      <c r="A130" s="1" t="s">
        <v>134</v>
      </c>
      <c r="B130" s="1">
        <v>2018</v>
      </c>
      <c r="C130" s="22">
        <v>43435</v>
      </c>
      <c r="D130" s="1" t="s">
        <v>72</v>
      </c>
      <c r="E130" s="1" t="s">
        <v>208</v>
      </c>
      <c r="F130" s="3">
        <v>1</v>
      </c>
      <c r="G130" s="3">
        <v>1</v>
      </c>
      <c r="H130" s="3" t="s">
        <v>135</v>
      </c>
      <c r="I130" s="3" t="s">
        <v>36</v>
      </c>
      <c r="J130" s="3"/>
      <c r="K130" s="3"/>
      <c r="L130" s="3">
        <v>1</v>
      </c>
      <c r="M130" s="3">
        <v>11.327</v>
      </c>
      <c r="N130" s="37">
        <f t="shared" si="5"/>
        <v>63.56493334510462</v>
      </c>
    </row>
    <row r="131" spans="1:14" x14ac:dyDescent="0.35">
      <c r="A131" s="1" t="s">
        <v>134</v>
      </c>
      <c r="B131" s="1">
        <v>2018</v>
      </c>
      <c r="C131" s="22">
        <v>43435</v>
      </c>
      <c r="D131" s="1" t="s">
        <v>72</v>
      </c>
      <c r="E131" s="1" t="s">
        <v>208</v>
      </c>
      <c r="F131" s="3">
        <v>1</v>
      </c>
      <c r="G131" s="3">
        <v>1</v>
      </c>
      <c r="H131" s="3" t="s">
        <v>113</v>
      </c>
      <c r="I131" s="3" t="s">
        <v>163</v>
      </c>
      <c r="J131" s="3"/>
      <c r="K131" s="3"/>
      <c r="L131" s="3">
        <v>2</v>
      </c>
      <c r="M131" s="3">
        <v>11.356999999999999</v>
      </c>
      <c r="N131" s="37">
        <f t="shared" si="5"/>
        <v>63.397023861935374</v>
      </c>
    </row>
    <row r="132" spans="1:14" x14ac:dyDescent="0.35">
      <c r="A132" s="1" t="s">
        <v>134</v>
      </c>
      <c r="B132" s="1">
        <v>2018</v>
      </c>
      <c r="C132" s="22">
        <v>43435</v>
      </c>
      <c r="D132" s="1" t="s">
        <v>72</v>
      </c>
      <c r="E132" s="1" t="s">
        <v>208</v>
      </c>
      <c r="F132" s="3">
        <v>2</v>
      </c>
      <c r="G132" s="3">
        <v>1</v>
      </c>
      <c r="H132" s="3" t="s">
        <v>111</v>
      </c>
      <c r="I132" s="3" t="s">
        <v>163</v>
      </c>
      <c r="J132" s="3"/>
      <c r="K132" s="3"/>
      <c r="L132" s="3">
        <v>2</v>
      </c>
      <c r="M132" s="3">
        <v>11.334999999999999</v>
      </c>
      <c r="N132" s="37">
        <f t="shared" si="5"/>
        <v>63.520070577856202</v>
      </c>
    </row>
    <row r="133" spans="1:14" x14ac:dyDescent="0.35">
      <c r="A133" s="1" t="s">
        <v>134</v>
      </c>
      <c r="B133" s="1">
        <v>2018</v>
      </c>
      <c r="C133" s="22">
        <v>43435</v>
      </c>
      <c r="D133" s="1" t="s">
        <v>72</v>
      </c>
      <c r="E133" s="1" t="s">
        <v>208</v>
      </c>
      <c r="F133" s="3">
        <v>2</v>
      </c>
      <c r="G133" s="3">
        <v>1</v>
      </c>
      <c r="H133" s="3" t="s">
        <v>30</v>
      </c>
      <c r="I133" s="3" t="s">
        <v>31</v>
      </c>
      <c r="J133" s="3"/>
      <c r="K133" s="3"/>
      <c r="L133" s="3">
        <v>1</v>
      </c>
      <c r="M133" s="3">
        <v>11.305999999999999</v>
      </c>
      <c r="N133" s="37">
        <f t="shared" si="5"/>
        <v>63.683000176897231</v>
      </c>
    </row>
    <row r="134" spans="1:14" x14ac:dyDescent="0.35">
      <c r="A134" s="1" t="s">
        <v>134</v>
      </c>
      <c r="B134" s="1">
        <v>2018</v>
      </c>
      <c r="C134" s="22">
        <v>43435</v>
      </c>
      <c r="D134" s="1" t="s">
        <v>72</v>
      </c>
      <c r="E134" s="1" t="s">
        <v>208</v>
      </c>
      <c r="F134" s="3">
        <v>1</v>
      </c>
      <c r="G134" s="3">
        <v>2</v>
      </c>
      <c r="H134" s="3" t="s">
        <v>135</v>
      </c>
      <c r="I134" s="3" t="s">
        <v>36</v>
      </c>
      <c r="J134" s="3"/>
      <c r="K134" s="3"/>
      <c r="L134" s="3">
        <v>1</v>
      </c>
      <c r="M134" s="3">
        <v>12.18</v>
      </c>
      <c r="N134" s="37">
        <f t="shared" si="5"/>
        <v>59.11330049261084</v>
      </c>
    </row>
    <row r="135" spans="1:14" x14ac:dyDescent="0.35">
      <c r="A135" s="1" t="s">
        <v>134</v>
      </c>
      <c r="B135" s="1">
        <v>2018</v>
      </c>
      <c r="C135" s="22">
        <v>43435</v>
      </c>
      <c r="D135" s="1" t="s">
        <v>72</v>
      </c>
      <c r="E135" s="1" t="s">
        <v>208</v>
      </c>
      <c r="F135" s="3">
        <v>1</v>
      </c>
      <c r="G135" s="3">
        <v>2</v>
      </c>
      <c r="H135" s="3" t="s">
        <v>113</v>
      </c>
      <c r="I135" s="3" t="s">
        <v>163</v>
      </c>
      <c r="J135" s="3"/>
      <c r="K135" s="3"/>
      <c r="L135" s="3">
        <v>2</v>
      </c>
      <c r="M135" s="3">
        <v>13.827999999999999</v>
      </c>
      <c r="N135" s="37">
        <f t="shared" si="5"/>
        <v>52.068267283772059</v>
      </c>
    </row>
    <row r="136" spans="1:14" x14ac:dyDescent="0.35">
      <c r="A136" s="1" t="s">
        <v>134</v>
      </c>
      <c r="B136" s="1">
        <v>2018</v>
      </c>
      <c r="C136" s="22">
        <v>43435</v>
      </c>
      <c r="D136" s="1" t="s">
        <v>72</v>
      </c>
      <c r="E136" s="1" t="s">
        <v>208</v>
      </c>
      <c r="F136" s="3">
        <v>2</v>
      </c>
      <c r="G136" s="3">
        <v>2</v>
      </c>
      <c r="H136" s="3" t="s">
        <v>111</v>
      </c>
      <c r="I136" s="3" t="s">
        <v>163</v>
      </c>
      <c r="J136" s="3"/>
      <c r="K136" s="3"/>
      <c r="L136" s="3">
        <v>1</v>
      </c>
      <c r="M136" s="3">
        <v>11.292999999999999</v>
      </c>
      <c r="N136" s="37">
        <f t="shared" si="5"/>
        <v>63.756309218099709</v>
      </c>
    </row>
    <row r="137" spans="1:14" x14ac:dyDescent="0.35">
      <c r="A137" s="1" t="s">
        <v>134</v>
      </c>
      <c r="B137" s="1">
        <v>2018</v>
      </c>
      <c r="C137" s="22">
        <v>43435</v>
      </c>
      <c r="D137" s="1" t="s">
        <v>72</v>
      </c>
      <c r="E137" s="1" t="s">
        <v>208</v>
      </c>
      <c r="F137" s="3">
        <v>2</v>
      </c>
      <c r="G137" s="3">
        <v>2</v>
      </c>
      <c r="H137" s="3" t="s">
        <v>30</v>
      </c>
      <c r="I137" s="3" t="s">
        <v>31</v>
      </c>
      <c r="J137" s="3"/>
      <c r="K137" s="3"/>
      <c r="L137" s="3">
        <v>2</v>
      </c>
      <c r="M137" s="3">
        <v>11.311999999999999</v>
      </c>
      <c r="N137" s="37">
        <f t="shared" si="5"/>
        <v>63.649222065063654</v>
      </c>
    </row>
    <row r="138" spans="1:14" x14ac:dyDescent="0.35">
      <c r="A138" s="1" t="s">
        <v>134</v>
      </c>
      <c r="B138" s="1">
        <v>2018</v>
      </c>
      <c r="C138" s="22">
        <v>43435</v>
      </c>
      <c r="D138" s="1" t="s">
        <v>72</v>
      </c>
      <c r="E138" s="1" t="s">
        <v>208</v>
      </c>
      <c r="F138" s="3">
        <v>2</v>
      </c>
      <c r="G138" s="3">
        <v>3</v>
      </c>
      <c r="H138" s="3" t="s">
        <v>111</v>
      </c>
      <c r="I138" s="3" t="s">
        <v>163</v>
      </c>
      <c r="J138" s="3"/>
      <c r="K138" s="3"/>
      <c r="L138" s="3">
        <v>1</v>
      </c>
      <c r="M138" s="3">
        <v>11.711</v>
      </c>
      <c r="N138" s="37">
        <f t="shared" si="5"/>
        <v>61.480659209290408</v>
      </c>
    </row>
    <row r="139" spans="1:14" x14ac:dyDescent="0.35">
      <c r="A139" s="1" t="s">
        <v>134</v>
      </c>
      <c r="B139" s="1">
        <v>2018</v>
      </c>
      <c r="C139" s="22">
        <v>43435</v>
      </c>
      <c r="D139" s="1" t="s">
        <v>72</v>
      </c>
      <c r="E139" s="1" t="s">
        <v>208</v>
      </c>
      <c r="F139" s="3">
        <v>2</v>
      </c>
      <c r="G139" s="3">
        <v>3</v>
      </c>
      <c r="H139" s="3" t="s">
        <v>30</v>
      </c>
      <c r="I139" s="3" t="s">
        <v>31</v>
      </c>
      <c r="J139" s="3"/>
      <c r="K139" s="3"/>
      <c r="L139" s="3">
        <v>2</v>
      </c>
      <c r="M139" s="3">
        <v>11.738</v>
      </c>
      <c r="N139" s="37">
        <f t="shared" si="5"/>
        <v>61.339240074970185</v>
      </c>
    </row>
    <row r="140" spans="1:14" x14ac:dyDescent="0.35">
      <c r="A140" s="1" t="s">
        <v>134</v>
      </c>
      <c r="B140" s="1">
        <v>2018</v>
      </c>
      <c r="C140" s="22">
        <v>43435</v>
      </c>
      <c r="D140" s="1" t="s">
        <v>72</v>
      </c>
      <c r="E140" s="1" t="s">
        <v>209</v>
      </c>
      <c r="F140" s="3" t="s">
        <v>210</v>
      </c>
      <c r="G140" s="3">
        <v>1</v>
      </c>
      <c r="H140" s="3" t="s">
        <v>135</v>
      </c>
      <c r="I140" s="3" t="s">
        <v>36</v>
      </c>
      <c r="J140" s="3"/>
      <c r="K140" s="3"/>
      <c r="L140" s="3">
        <v>1</v>
      </c>
      <c r="M140" s="3">
        <v>11.412000000000001</v>
      </c>
      <c r="N140" s="37">
        <f t="shared" si="5"/>
        <v>63.09148264984227</v>
      </c>
    </row>
    <row r="141" spans="1:14" x14ac:dyDescent="0.35">
      <c r="A141" s="1" t="s">
        <v>134</v>
      </c>
      <c r="B141" s="1">
        <v>2018</v>
      </c>
      <c r="C141" s="22">
        <v>43435</v>
      </c>
      <c r="D141" s="1" t="s">
        <v>72</v>
      </c>
      <c r="E141" s="1" t="s">
        <v>209</v>
      </c>
      <c r="F141" s="3" t="s">
        <v>210</v>
      </c>
      <c r="G141" s="3">
        <v>1</v>
      </c>
      <c r="H141" s="3" t="s">
        <v>111</v>
      </c>
      <c r="I141" s="3" t="s">
        <v>163</v>
      </c>
      <c r="J141" s="3"/>
      <c r="K141" s="3"/>
      <c r="L141" s="3">
        <v>2</v>
      </c>
      <c r="M141" s="3">
        <v>11.483000000000001</v>
      </c>
      <c r="N141" s="37">
        <f t="shared" si="5"/>
        <v>62.701384655577804</v>
      </c>
    </row>
    <row r="142" spans="1:14" x14ac:dyDescent="0.35">
      <c r="A142" s="1" t="s">
        <v>134</v>
      </c>
      <c r="B142" s="1">
        <v>2018</v>
      </c>
      <c r="C142" s="22">
        <v>43435</v>
      </c>
      <c r="D142" s="1" t="s">
        <v>72</v>
      </c>
      <c r="E142" s="1" t="s">
        <v>209</v>
      </c>
      <c r="F142" s="3" t="s">
        <v>211</v>
      </c>
      <c r="G142" s="3">
        <v>1</v>
      </c>
      <c r="H142" s="3" t="s">
        <v>30</v>
      </c>
      <c r="I142" s="3" t="s">
        <v>31</v>
      </c>
      <c r="J142" s="3"/>
      <c r="K142" s="3"/>
      <c r="L142">
        <v>1</v>
      </c>
      <c r="M142">
        <v>62.423999999999999</v>
      </c>
      <c r="N142" s="37">
        <f t="shared" si="5"/>
        <v>11.534025374855824</v>
      </c>
    </row>
    <row r="143" spans="1:14" x14ac:dyDescent="0.35">
      <c r="A143" s="1" t="s">
        <v>134</v>
      </c>
      <c r="B143" s="1">
        <v>2018</v>
      </c>
      <c r="C143" s="22">
        <v>43435</v>
      </c>
      <c r="D143" s="1" t="s">
        <v>72</v>
      </c>
      <c r="E143" s="1" t="s">
        <v>209</v>
      </c>
      <c r="F143" s="3" t="s">
        <v>211</v>
      </c>
      <c r="G143" s="3">
        <v>1</v>
      </c>
      <c r="H143" s="3" t="s">
        <v>113</v>
      </c>
      <c r="I143" s="3" t="s">
        <v>163</v>
      </c>
      <c r="J143" s="3"/>
      <c r="K143" s="3"/>
      <c r="L143">
        <v>2</v>
      </c>
      <c r="M143">
        <v>62.717999999999996</v>
      </c>
      <c r="N143" s="37">
        <f t="shared" si="5"/>
        <v>11.479957906821008</v>
      </c>
    </row>
    <row r="144" spans="1:14" x14ac:dyDescent="0.35">
      <c r="A144" s="1" t="s">
        <v>134</v>
      </c>
      <c r="B144" s="1">
        <v>2018</v>
      </c>
      <c r="C144" s="22">
        <v>43435</v>
      </c>
      <c r="D144" s="1" t="s">
        <v>72</v>
      </c>
      <c r="E144" s="1" t="s">
        <v>209</v>
      </c>
      <c r="F144" s="3" t="s">
        <v>210</v>
      </c>
      <c r="G144" s="3">
        <v>2</v>
      </c>
      <c r="H144" s="3" t="s">
        <v>135</v>
      </c>
      <c r="I144" s="3" t="s">
        <v>36</v>
      </c>
      <c r="J144" s="3"/>
      <c r="K144" s="3"/>
      <c r="L144">
        <v>1</v>
      </c>
      <c r="M144">
        <v>11.38</v>
      </c>
      <c r="N144" s="37">
        <f t="shared" ref="N144:N175" si="6">3.6*200/M144</f>
        <v>63.268892794376093</v>
      </c>
    </row>
    <row r="145" spans="1:14" x14ac:dyDescent="0.35">
      <c r="A145" s="1" t="s">
        <v>134</v>
      </c>
      <c r="B145" s="1">
        <v>2018</v>
      </c>
      <c r="C145" s="22">
        <v>43435</v>
      </c>
      <c r="D145" s="1" t="s">
        <v>72</v>
      </c>
      <c r="E145" s="1" t="s">
        <v>209</v>
      </c>
      <c r="F145" s="3" t="s">
        <v>210</v>
      </c>
      <c r="G145" s="3">
        <v>2</v>
      </c>
      <c r="H145" s="3" t="s">
        <v>111</v>
      </c>
      <c r="I145" s="3" t="s">
        <v>163</v>
      </c>
      <c r="J145" s="3"/>
      <c r="K145" s="3"/>
      <c r="L145">
        <v>2</v>
      </c>
      <c r="M145">
        <v>11.562000000000001</v>
      </c>
      <c r="N145" s="37">
        <f t="shared" si="6"/>
        <v>62.27296315516346</v>
      </c>
    </row>
    <row r="146" spans="1:14" x14ac:dyDescent="0.35">
      <c r="A146" s="1" t="s">
        <v>134</v>
      </c>
      <c r="B146" s="1">
        <v>2018</v>
      </c>
      <c r="C146" s="22">
        <v>43435</v>
      </c>
      <c r="D146" s="1" t="s">
        <v>72</v>
      </c>
      <c r="E146" s="1" t="s">
        <v>209</v>
      </c>
      <c r="F146" s="3" t="s">
        <v>211</v>
      </c>
      <c r="G146" s="3">
        <v>2</v>
      </c>
      <c r="H146" s="3" t="s">
        <v>30</v>
      </c>
      <c r="I146" s="3" t="s">
        <v>31</v>
      </c>
      <c r="J146" s="3"/>
      <c r="K146" s="3"/>
      <c r="L146">
        <v>2</v>
      </c>
      <c r="M146">
        <v>11.384</v>
      </c>
      <c r="N146" s="37">
        <f t="shared" si="6"/>
        <v>63.246661981728742</v>
      </c>
    </row>
    <row r="147" spans="1:14" x14ac:dyDescent="0.35">
      <c r="A147" s="1" t="s">
        <v>134</v>
      </c>
      <c r="B147" s="1">
        <v>2018</v>
      </c>
      <c r="C147" s="22">
        <v>43435</v>
      </c>
      <c r="D147" s="1" t="s">
        <v>72</v>
      </c>
      <c r="E147" s="1" t="s">
        <v>209</v>
      </c>
      <c r="F147" s="3" t="s">
        <v>211</v>
      </c>
      <c r="G147" s="3">
        <v>2</v>
      </c>
      <c r="H147" s="3" t="s">
        <v>113</v>
      </c>
      <c r="I147" s="3" t="s">
        <v>163</v>
      </c>
      <c r="J147" s="3"/>
      <c r="K147" s="3"/>
      <c r="L147">
        <v>1</v>
      </c>
      <c r="M147">
        <v>11.369</v>
      </c>
      <c r="N147" s="37">
        <f t="shared" si="6"/>
        <v>63.330108188934823</v>
      </c>
    </row>
    <row r="148" spans="1:14" x14ac:dyDescent="0.35">
      <c r="A148" s="1" t="s">
        <v>134</v>
      </c>
      <c r="B148" s="1">
        <v>2018</v>
      </c>
      <c r="C148" s="22">
        <v>43435</v>
      </c>
      <c r="D148" s="1" t="s">
        <v>72</v>
      </c>
      <c r="E148" s="1" t="s">
        <v>209</v>
      </c>
      <c r="F148" s="3" t="s">
        <v>211</v>
      </c>
      <c r="G148" s="3">
        <v>3</v>
      </c>
      <c r="H148" s="3" t="s">
        <v>30</v>
      </c>
      <c r="I148" s="3" t="s">
        <v>31</v>
      </c>
      <c r="J148" s="3"/>
      <c r="K148" s="3"/>
      <c r="L148">
        <v>1</v>
      </c>
      <c r="M148">
        <v>11.416</v>
      </c>
      <c r="N148" s="37">
        <f t="shared" si="6"/>
        <v>63.069376313945341</v>
      </c>
    </row>
    <row r="149" spans="1:14" x14ac:dyDescent="0.35">
      <c r="A149" s="1" t="s">
        <v>134</v>
      </c>
      <c r="B149" s="1">
        <v>2018</v>
      </c>
      <c r="C149" s="22">
        <v>43435</v>
      </c>
      <c r="D149" s="1" t="s">
        <v>72</v>
      </c>
      <c r="E149" s="1" t="s">
        <v>209</v>
      </c>
      <c r="F149" s="3" t="s">
        <v>211</v>
      </c>
      <c r="G149" s="3">
        <v>3</v>
      </c>
      <c r="H149" s="3" t="s">
        <v>113</v>
      </c>
      <c r="I149" s="3" t="s">
        <v>163</v>
      </c>
      <c r="J149" s="3"/>
      <c r="K149" s="3"/>
      <c r="L149">
        <v>2</v>
      </c>
      <c r="M149">
        <v>11.449</v>
      </c>
      <c r="N149" s="37">
        <f t="shared" si="6"/>
        <v>62.88758843567124</v>
      </c>
    </row>
    <row r="150" spans="1:14" hidden="1" x14ac:dyDescent="0.35">
      <c r="A150" s="1" t="s">
        <v>185</v>
      </c>
      <c r="B150" s="1">
        <v>2018</v>
      </c>
      <c r="C150" s="2">
        <v>43449</v>
      </c>
      <c r="D150" s="1" t="s">
        <v>72</v>
      </c>
      <c r="E150" s="1" t="s">
        <v>205</v>
      </c>
      <c r="F150" s="3">
        <v>1</v>
      </c>
      <c r="G150" s="3">
        <v>1</v>
      </c>
      <c r="H150" s="3" t="s">
        <v>30</v>
      </c>
      <c r="I150" s="3" t="s">
        <v>31</v>
      </c>
      <c r="J150" s="3"/>
      <c r="K150" s="3">
        <v>4</v>
      </c>
      <c r="L150" s="3">
        <v>1</v>
      </c>
      <c r="M150" s="3">
        <v>11.262</v>
      </c>
      <c r="N150" s="37">
        <f t="shared" si="6"/>
        <v>63.931806073521571</v>
      </c>
    </row>
    <row r="151" spans="1:14" hidden="1" x14ac:dyDescent="0.35">
      <c r="A151" s="1" t="s">
        <v>185</v>
      </c>
      <c r="B151" s="1">
        <v>2018</v>
      </c>
      <c r="C151" s="2">
        <v>43449</v>
      </c>
      <c r="D151" s="1" t="s">
        <v>72</v>
      </c>
      <c r="E151" s="1" t="s">
        <v>205</v>
      </c>
      <c r="F151" s="3">
        <v>1</v>
      </c>
      <c r="G151" s="3">
        <v>1</v>
      </c>
      <c r="H151" s="3" t="s">
        <v>60</v>
      </c>
      <c r="I151" s="3" t="s">
        <v>61</v>
      </c>
      <c r="J151" s="3"/>
      <c r="K151" s="3">
        <v>28</v>
      </c>
      <c r="L151" s="3">
        <v>2</v>
      </c>
      <c r="M151" s="3">
        <v>11.429</v>
      </c>
      <c r="N151" s="37">
        <f t="shared" si="6"/>
        <v>62.997637588590429</v>
      </c>
    </row>
    <row r="152" spans="1:14" hidden="1" x14ac:dyDescent="0.35">
      <c r="A152" s="1" t="s">
        <v>185</v>
      </c>
      <c r="B152" s="1">
        <v>2018</v>
      </c>
      <c r="C152" s="2">
        <v>43449</v>
      </c>
      <c r="D152" s="1" t="s">
        <v>72</v>
      </c>
      <c r="E152" s="1" t="s">
        <v>205</v>
      </c>
      <c r="F152" s="3">
        <v>2</v>
      </c>
      <c r="G152" s="3">
        <v>1</v>
      </c>
      <c r="H152" s="3" t="s">
        <v>22</v>
      </c>
      <c r="I152" s="3" t="s">
        <v>15</v>
      </c>
      <c r="J152" s="3"/>
      <c r="K152" s="3">
        <v>10</v>
      </c>
      <c r="L152" s="3">
        <v>1</v>
      </c>
      <c r="M152" s="3">
        <v>11.598000000000001</v>
      </c>
      <c r="N152" s="37">
        <f t="shared" si="6"/>
        <v>62.079668908432481</v>
      </c>
    </row>
    <row r="153" spans="1:14" hidden="1" x14ac:dyDescent="0.35">
      <c r="A153" s="1" t="s">
        <v>185</v>
      </c>
      <c r="B153" s="1">
        <v>2018</v>
      </c>
      <c r="C153" s="2">
        <v>43449</v>
      </c>
      <c r="D153" s="1" t="s">
        <v>72</v>
      </c>
      <c r="E153" s="1" t="s">
        <v>205</v>
      </c>
      <c r="F153" s="3">
        <v>2</v>
      </c>
      <c r="G153" s="3">
        <v>1</v>
      </c>
      <c r="H153" s="3" t="s">
        <v>169</v>
      </c>
      <c r="I153" s="3" t="s">
        <v>49</v>
      </c>
      <c r="J153" s="3"/>
      <c r="K153" s="3">
        <v>27</v>
      </c>
      <c r="L153" s="3">
        <v>2</v>
      </c>
      <c r="M153" s="3">
        <v>12.029</v>
      </c>
      <c r="N153" s="37">
        <f t="shared" si="6"/>
        <v>59.855349571867983</v>
      </c>
    </row>
    <row r="154" spans="1:14" hidden="1" x14ac:dyDescent="0.35">
      <c r="A154" s="1" t="s">
        <v>185</v>
      </c>
      <c r="B154" s="1">
        <v>2018</v>
      </c>
      <c r="C154" s="2">
        <v>43449</v>
      </c>
      <c r="D154" s="1" t="s">
        <v>72</v>
      </c>
      <c r="E154" s="1" t="s">
        <v>205</v>
      </c>
      <c r="F154" s="3">
        <v>3</v>
      </c>
      <c r="G154" s="3">
        <v>1</v>
      </c>
      <c r="H154" s="3" t="s">
        <v>137</v>
      </c>
      <c r="I154" s="3" t="s">
        <v>38</v>
      </c>
      <c r="J154" s="3"/>
      <c r="K154" s="3">
        <v>5</v>
      </c>
      <c r="L154" s="3">
        <v>1</v>
      </c>
      <c r="M154" s="3">
        <v>11.587</v>
      </c>
      <c r="N154" s="37">
        <f t="shared" si="6"/>
        <v>62.138603607491156</v>
      </c>
    </row>
    <row r="155" spans="1:14" hidden="1" x14ac:dyDescent="0.35">
      <c r="A155" s="1" t="s">
        <v>185</v>
      </c>
      <c r="B155" s="1">
        <v>2018</v>
      </c>
      <c r="C155" s="2">
        <v>43449</v>
      </c>
      <c r="D155" s="1" t="s">
        <v>72</v>
      </c>
      <c r="E155" s="1" t="s">
        <v>205</v>
      </c>
      <c r="F155" s="3">
        <v>3</v>
      </c>
      <c r="G155" s="3">
        <v>1</v>
      </c>
      <c r="H155" s="3" t="s">
        <v>186</v>
      </c>
      <c r="I155" s="3" t="s">
        <v>25</v>
      </c>
      <c r="J155" s="3"/>
      <c r="K155" s="3">
        <v>26</v>
      </c>
      <c r="L155" s="3">
        <v>2</v>
      </c>
      <c r="M155" s="3">
        <v>11.66</v>
      </c>
      <c r="N155" s="37">
        <f t="shared" si="6"/>
        <v>61.749571183533448</v>
      </c>
    </row>
    <row r="156" spans="1:14" hidden="1" x14ac:dyDescent="0.35">
      <c r="A156" s="1" t="s">
        <v>185</v>
      </c>
      <c r="B156" s="1">
        <v>2018</v>
      </c>
      <c r="C156" s="2">
        <v>43449</v>
      </c>
      <c r="D156" s="1" t="s">
        <v>72</v>
      </c>
      <c r="E156" s="1" t="s">
        <v>205</v>
      </c>
      <c r="F156" s="3">
        <v>4</v>
      </c>
      <c r="G156" s="3">
        <v>1</v>
      </c>
      <c r="H156" s="3" t="s">
        <v>136</v>
      </c>
      <c r="I156" s="3" t="s">
        <v>25</v>
      </c>
      <c r="J156" s="3"/>
      <c r="K156" s="3">
        <v>6</v>
      </c>
      <c r="L156" s="3">
        <v>1</v>
      </c>
      <c r="M156" s="3">
        <v>11.397</v>
      </c>
      <c r="N156" s="37">
        <f t="shared" si="6"/>
        <v>63.174519610423793</v>
      </c>
    </row>
    <row r="157" spans="1:14" hidden="1" x14ac:dyDescent="0.35">
      <c r="A157" s="1" t="s">
        <v>185</v>
      </c>
      <c r="B157" s="1">
        <v>2018</v>
      </c>
      <c r="C157" s="2">
        <v>43449</v>
      </c>
      <c r="D157" s="1" t="s">
        <v>72</v>
      </c>
      <c r="E157" s="1" t="s">
        <v>205</v>
      </c>
      <c r="F157" s="3">
        <v>4</v>
      </c>
      <c r="G157" s="3">
        <v>1</v>
      </c>
      <c r="H157" s="3" t="s">
        <v>141</v>
      </c>
      <c r="I157" s="3" t="s">
        <v>44</v>
      </c>
      <c r="J157" s="3"/>
      <c r="K157" s="3">
        <v>25</v>
      </c>
      <c r="L157" s="3">
        <v>2</v>
      </c>
      <c r="M157" s="3">
        <v>11.456</v>
      </c>
      <c r="N157" s="37">
        <f t="shared" si="6"/>
        <v>62.849162011173185</v>
      </c>
    </row>
    <row r="158" spans="1:14" hidden="1" x14ac:dyDescent="0.35">
      <c r="A158" s="1" t="s">
        <v>185</v>
      </c>
      <c r="B158" s="1">
        <v>2018</v>
      </c>
      <c r="C158" s="2">
        <v>43449</v>
      </c>
      <c r="D158" s="1" t="s">
        <v>72</v>
      </c>
      <c r="E158" s="1" t="s">
        <v>205</v>
      </c>
      <c r="F158" s="3">
        <v>5</v>
      </c>
      <c r="G158" s="3">
        <v>1</v>
      </c>
      <c r="H158" s="3" t="s">
        <v>16</v>
      </c>
      <c r="I158" s="3" t="s">
        <v>17</v>
      </c>
      <c r="J158" s="3"/>
      <c r="K158" s="3">
        <v>11</v>
      </c>
      <c r="L158" s="3">
        <v>1</v>
      </c>
      <c r="M158" s="3">
        <v>11.628</v>
      </c>
      <c r="N158" s="37">
        <f t="shared" si="6"/>
        <v>61.919504643962846</v>
      </c>
    </row>
    <row r="159" spans="1:14" hidden="1" x14ac:dyDescent="0.35">
      <c r="A159" s="1" t="s">
        <v>185</v>
      </c>
      <c r="B159" s="1">
        <v>2018</v>
      </c>
      <c r="C159" s="2">
        <v>43449</v>
      </c>
      <c r="D159" s="1" t="s">
        <v>72</v>
      </c>
      <c r="E159" s="1" t="s">
        <v>205</v>
      </c>
      <c r="F159" s="3">
        <v>5</v>
      </c>
      <c r="G159" s="3">
        <v>1</v>
      </c>
      <c r="H159" s="3" t="s">
        <v>43</v>
      </c>
      <c r="I159" s="3" t="s">
        <v>44</v>
      </c>
      <c r="J159" s="3"/>
      <c r="K159" s="3">
        <v>24</v>
      </c>
      <c r="L159" s="3">
        <v>2</v>
      </c>
      <c r="M159" s="3">
        <v>11.677</v>
      </c>
      <c r="N159" s="37">
        <f t="shared" si="6"/>
        <v>61.659672861180098</v>
      </c>
    </row>
    <row r="160" spans="1:14" hidden="1" x14ac:dyDescent="0.35">
      <c r="A160" s="1" t="s">
        <v>185</v>
      </c>
      <c r="B160" s="1">
        <v>2018</v>
      </c>
      <c r="C160" s="2">
        <v>43449</v>
      </c>
      <c r="D160" s="1" t="s">
        <v>72</v>
      </c>
      <c r="E160" s="1" t="s">
        <v>205</v>
      </c>
      <c r="F160" s="3">
        <v>6</v>
      </c>
      <c r="G160" s="3">
        <v>1</v>
      </c>
      <c r="H160" s="3" t="s">
        <v>26</v>
      </c>
      <c r="I160" s="3" t="s">
        <v>27</v>
      </c>
      <c r="J160" s="3"/>
      <c r="K160" s="3">
        <v>12</v>
      </c>
      <c r="L160" s="3">
        <v>1</v>
      </c>
      <c r="M160" s="3">
        <v>11.406000000000001</v>
      </c>
      <c r="N160" s="37">
        <f t="shared" si="6"/>
        <v>63.124671225670696</v>
      </c>
    </row>
    <row r="161" spans="1:14" hidden="1" x14ac:dyDescent="0.35">
      <c r="A161" s="1" t="s">
        <v>185</v>
      </c>
      <c r="B161" s="1">
        <v>2018</v>
      </c>
      <c r="C161" s="2">
        <v>43449</v>
      </c>
      <c r="D161" s="1" t="s">
        <v>72</v>
      </c>
      <c r="E161" s="1" t="s">
        <v>205</v>
      </c>
      <c r="F161" s="3">
        <v>6</v>
      </c>
      <c r="G161" s="3">
        <v>1</v>
      </c>
      <c r="H161" s="3" t="s">
        <v>50</v>
      </c>
      <c r="I161" s="3" t="s">
        <v>74</v>
      </c>
      <c r="J161" s="3"/>
      <c r="K161" s="3">
        <v>23</v>
      </c>
      <c r="L161" s="3">
        <v>2</v>
      </c>
      <c r="M161" s="3">
        <v>12.265000000000001</v>
      </c>
      <c r="N161" s="37">
        <f t="shared" si="6"/>
        <v>58.703628210354665</v>
      </c>
    </row>
    <row r="162" spans="1:14" hidden="1" x14ac:dyDescent="0.35">
      <c r="A162" s="1" t="s">
        <v>185</v>
      </c>
      <c r="B162" s="1">
        <v>2018</v>
      </c>
      <c r="C162" s="2">
        <v>43449</v>
      </c>
      <c r="D162" s="1" t="s">
        <v>72</v>
      </c>
      <c r="E162" s="1" t="s">
        <v>205</v>
      </c>
      <c r="F162" s="3">
        <v>7</v>
      </c>
      <c r="G162" s="3">
        <v>1</v>
      </c>
      <c r="H162" s="3" t="s">
        <v>20</v>
      </c>
      <c r="I162" s="3" t="s">
        <v>21</v>
      </c>
      <c r="J162" s="3"/>
      <c r="K162" s="3">
        <v>7</v>
      </c>
      <c r="L162" s="3">
        <v>1</v>
      </c>
      <c r="M162" s="3">
        <v>11.52</v>
      </c>
      <c r="N162" s="37">
        <f t="shared" si="6"/>
        <v>62.5</v>
      </c>
    </row>
    <row r="163" spans="1:14" hidden="1" x14ac:dyDescent="0.35">
      <c r="A163" s="1" t="s">
        <v>185</v>
      </c>
      <c r="B163" s="1">
        <v>2018</v>
      </c>
      <c r="C163" s="2">
        <v>43449</v>
      </c>
      <c r="D163" s="1" t="s">
        <v>72</v>
      </c>
      <c r="E163" s="1" t="s">
        <v>205</v>
      </c>
      <c r="F163" s="3">
        <v>7</v>
      </c>
      <c r="G163" s="3">
        <v>1</v>
      </c>
      <c r="H163" s="3" t="s">
        <v>180</v>
      </c>
      <c r="I163" s="3" t="s">
        <v>27</v>
      </c>
      <c r="J163" s="3"/>
      <c r="K163" s="3">
        <v>22</v>
      </c>
      <c r="L163" s="3">
        <v>2</v>
      </c>
      <c r="M163" s="3">
        <v>11.67</v>
      </c>
      <c r="N163" s="37">
        <f t="shared" si="6"/>
        <v>61.696658097686374</v>
      </c>
    </row>
    <row r="164" spans="1:14" hidden="1" x14ac:dyDescent="0.35">
      <c r="A164" s="1" t="s">
        <v>185</v>
      </c>
      <c r="B164" s="1">
        <v>2018</v>
      </c>
      <c r="C164" s="2">
        <v>43449</v>
      </c>
      <c r="D164" s="1" t="s">
        <v>72</v>
      </c>
      <c r="E164" s="1" t="s">
        <v>205</v>
      </c>
      <c r="F164" s="3">
        <v>8</v>
      </c>
      <c r="G164" s="3">
        <v>1</v>
      </c>
      <c r="H164" s="3" t="s">
        <v>177</v>
      </c>
      <c r="I164" s="3" t="s">
        <v>19</v>
      </c>
      <c r="J164" s="3"/>
      <c r="K164" s="3">
        <v>13</v>
      </c>
      <c r="L164" s="3">
        <v>1</v>
      </c>
      <c r="M164" s="3">
        <v>11.47</v>
      </c>
      <c r="N164" s="37">
        <f t="shared" si="6"/>
        <v>62.772449869224062</v>
      </c>
    </row>
    <row r="165" spans="1:14" hidden="1" x14ac:dyDescent="0.35">
      <c r="A165" s="1" t="s">
        <v>185</v>
      </c>
      <c r="B165" s="1">
        <v>2018</v>
      </c>
      <c r="C165" s="2">
        <v>43449</v>
      </c>
      <c r="D165" s="1" t="s">
        <v>72</v>
      </c>
      <c r="E165" s="1" t="s">
        <v>205</v>
      </c>
      <c r="F165" s="3">
        <v>8</v>
      </c>
      <c r="G165" s="3">
        <v>1</v>
      </c>
      <c r="H165" s="3" t="s">
        <v>149</v>
      </c>
      <c r="I165" s="3" t="s">
        <v>56</v>
      </c>
      <c r="J165" s="3"/>
      <c r="K165" s="3">
        <v>21</v>
      </c>
      <c r="L165" s="3">
        <v>2</v>
      </c>
      <c r="M165" s="3">
        <v>11.809000000000001</v>
      </c>
      <c r="N165" s="37">
        <f t="shared" si="6"/>
        <v>60.970446269794216</v>
      </c>
    </row>
    <row r="166" spans="1:14" hidden="1" x14ac:dyDescent="0.35">
      <c r="A166" s="1" t="s">
        <v>185</v>
      </c>
      <c r="B166" s="1">
        <v>2018</v>
      </c>
      <c r="C166" s="2">
        <v>43449</v>
      </c>
      <c r="D166" s="1" t="s">
        <v>72</v>
      </c>
      <c r="E166" s="1" t="s">
        <v>205</v>
      </c>
      <c r="F166" s="3">
        <v>9</v>
      </c>
      <c r="G166" s="3">
        <v>1</v>
      </c>
      <c r="H166" s="3" t="s">
        <v>122</v>
      </c>
      <c r="I166" s="3" t="s">
        <v>123</v>
      </c>
      <c r="J166" s="3"/>
      <c r="K166" s="3">
        <v>8</v>
      </c>
      <c r="L166" s="3">
        <v>1</v>
      </c>
      <c r="M166" s="3">
        <v>11.563000000000001</v>
      </c>
      <c r="N166" s="37">
        <f t="shared" si="6"/>
        <v>62.26757761826515</v>
      </c>
    </row>
    <row r="167" spans="1:14" hidden="1" x14ac:dyDescent="0.35">
      <c r="A167" s="1" t="s">
        <v>185</v>
      </c>
      <c r="B167" s="1">
        <v>2018</v>
      </c>
      <c r="C167" s="2">
        <v>43449</v>
      </c>
      <c r="D167" s="1" t="s">
        <v>72</v>
      </c>
      <c r="E167" s="1" t="s">
        <v>205</v>
      </c>
      <c r="F167" s="3">
        <v>9</v>
      </c>
      <c r="G167" s="3">
        <v>1</v>
      </c>
      <c r="H167" s="3" t="s">
        <v>150</v>
      </c>
      <c r="I167" s="3" t="s">
        <v>31</v>
      </c>
      <c r="J167" s="3"/>
      <c r="K167" s="3">
        <v>20</v>
      </c>
      <c r="L167" s="3">
        <v>2</v>
      </c>
      <c r="M167" s="3">
        <v>11.648000000000001</v>
      </c>
      <c r="N167" s="37">
        <f t="shared" si="6"/>
        <v>61.813186813186803</v>
      </c>
    </row>
    <row r="168" spans="1:14" hidden="1" x14ac:dyDescent="0.35">
      <c r="A168" s="1" t="s">
        <v>185</v>
      </c>
      <c r="B168" s="1">
        <v>2018</v>
      </c>
      <c r="C168" s="2">
        <v>43449</v>
      </c>
      <c r="D168" s="1" t="s">
        <v>72</v>
      </c>
      <c r="E168" s="1" t="s">
        <v>205</v>
      </c>
      <c r="F168" s="3">
        <v>10</v>
      </c>
      <c r="G168" s="3">
        <v>1</v>
      </c>
      <c r="H168" s="3" t="s">
        <v>178</v>
      </c>
      <c r="I168" s="3" t="s">
        <v>159</v>
      </c>
      <c r="J168" s="3"/>
      <c r="K168" s="3">
        <v>14</v>
      </c>
      <c r="L168" s="3">
        <v>1</v>
      </c>
      <c r="M168" s="3">
        <v>11.585000000000001</v>
      </c>
      <c r="N168" s="37">
        <f t="shared" si="6"/>
        <v>62.14933103150625</v>
      </c>
    </row>
    <row r="169" spans="1:14" hidden="1" x14ac:dyDescent="0.35">
      <c r="A169" s="1" t="s">
        <v>185</v>
      </c>
      <c r="B169" s="1">
        <v>2018</v>
      </c>
      <c r="C169" s="2">
        <v>43449</v>
      </c>
      <c r="D169" s="1" t="s">
        <v>72</v>
      </c>
      <c r="E169" s="1" t="s">
        <v>205</v>
      </c>
      <c r="F169" s="3">
        <v>10</v>
      </c>
      <c r="G169" s="3">
        <v>1</v>
      </c>
      <c r="H169" s="3" t="s">
        <v>52</v>
      </c>
      <c r="I169" s="3" t="s">
        <v>53</v>
      </c>
      <c r="J169" s="3"/>
      <c r="K169" s="3">
        <v>19</v>
      </c>
      <c r="L169" s="3">
        <v>2</v>
      </c>
      <c r="M169" s="3">
        <v>11.876000000000001</v>
      </c>
      <c r="N169" s="37">
        <f t="shared" si="6"/>
        <v>60.626473560121248</v>
      </c>
    </row>
    <row r="170" spans="1:14" hidden="1" x14ac:dyDescent="0.35">
      <c r="A170" s="1" t="s">
        <v>185</v>
      </c>
      <c r="B170" s="1">
        <v>2018</v>
      </c>
      <c r="C170" s="2">
        <v>43449</v>
      </c>
      <c r="D170" s="1" t="s">
        <v>72</v>
      </c>
      <c r="E170" s="1" t="s">
        <v>205</v>
      </c>
      <c r="F170" s="3">
        <v>11</v>
      </c>
      <c r="G170" s="3">
        <v>1</v>
      </c>
      <c r="H170" s="3" t="s">
        <v>142</v>
      </c>
      <c r="I170" s="3" t="s">
        <v>61</v>
      </c>
      <c r="J170" s="3"/>
      <c r="K170" s="3">
        <v>15</v>
      </c>
      <c r="L170" s="3">
        <v>1</v>
      </c>
      <c r="M170" s="3">
        <v>11.522</v>
      </c>
      <c r="N170" s="37">
        <f t="shared" si="6"/>
        <v>62.489151189029684</v>
      </c>
    </row>
    <row r="171" spans="1:14" hidden="1" x14ac:dyDescent="0.35">
      <c r="A171" s="1" t="s">
        <v>185</v>
      </c>
      <c r="B171" s="1">
        <v>2018</v>
      </c>
      <c r="C171" s="2">
        <v>43449</v>
      </c>
      <c r="D171" s="1" t="s">
        <v>72</v>
      </c>
      <c r="E171" s="1" t="s">
        <v>205</v>
      </c>
      <c r="F171" s="3">
        <v>11</v>
      </c>
      <c r="G171" s="3">
        <v>1</v>
      </c>
      <c r="H171" s="3" t="s">
        <v>132</v>
      </c>
      <c r="I171" s="3" t="s">
        <v>65</v>
      </c>
      <c r="J171" s="3"/>
      <c r="K171" s="3">
        <v>18</v>
      </c>
      <c r="L171" s="3">
        <v>2</v>
      </c>
      <c r="M171" s="3">
        <v>11.613</v>
      </c>
      <c r="N171" s="37">
        <f t="shared" si="6"/>
        <v>61.999483337638857</v>
      </c>
    </row>
    <row r="172" spans="1:14" hidden="1" x14ac:dyDescent="0.35">
      <c r="A172" s="1" t="s">
        <v>185</v>
      </c>
      <c r="B172" s="1">
        <v>2018</v>
      </c>
      <c r="C172" s="2">
        <v>43449</v>
      </c>
      <c r="D172" s="1" t="s">
        <v>72</v>
      </c>
      <c r="E172" s="1" t="s">
        <v>205</v>
      </c>
      <c r="F172" s="3">
        <v>12</v>
      </c>
      <c r="G172" s="3">
        <v>1</v>
      </c>
      <c r="H172" s="3" t="s">
        <v>101</v>
      </c>
      <c r="I172" s="3" t="s">
        <v>47</v>
      </c>
      <c r="J172" s="3"/>
      <c r="K172" s="3">
        <v>16</v>
      </c>
      <c r="L172" s="3">
        <v>1</v>
      </c>
      <c r="M172" s="3">
        <v>11.597</v>
      </c>
      <c r="N172" s="37">
        <f t="shared" si="6"/>
        <v>62.085021988445291</v>
      </c>
    </row>
    <row r="173" spans="1:14" hidden="1" x14ac:dyDescent="0.35">
      <c r="A173" s="1" t="s">
        <v>185</v>
      </c>
      <c r="B173" s="1">
        <v>2018</v>
      </c>
      <c r="C173" s="2">
        <v>43449</v>
      </c>
      <c r="D173" s="1" t="s">
        <v>72</v>
      </c>
      <c r="E173" s="1" t="s">
        <v>205</v>
      </c>
      <c r="F173" s="3">
        <v>12</v>
      </c>
      <c r="G173" s="3">
        <v>1</v>
      </c>
      <c r="H173" s="3" t="s">
        <v>124</v>
      </c>
      <c r="I173" s="3" t="s">
        <v>123</v>
      </c>
      <c r="J173" s="3"/>
      <c r="K173" s="3">
        <v>17</v>
      </c>
      <c r="L173" s="3">
        <v>2</v>
      </c>
      <c r="M173" s="3">
        <v>11.635</v>
      </c>
      <c r="N173" s="37">
        <f t="shared" si="6"/>
        <v>61.882251826385904</v>
      </c>
    </row>
    <row r="174" spans="1:14" hidden="1" x14ac:dyDescent="0.35">
      <c r="A174" s="1" t="s">
        <v>185</v>
      </c>
      <c r="B174" s="1">
        <v>2018</v>
      </c>
      <c r="C174" s="2">
        <v>43449</v>
      </c>
      <c r="D174" s="1" t="s">
        <v>72</v>
      </c>
      <c r="E174" s="1" t="s">
        <v>206</v>
      </c>
      <c r="F174" s="3">
        <v>1</v>
      </c>
      <c r="G174" s="3">
        <v>1</v>
      </c>
      <c r="H174" s="3" t="s">
        <v>135</v>
      </c>
      <c r="I174" s="3" t="s">
        <v>36</v>
      </c>
      <c r="J174" s="3"/>
      <c r="K174" s="3">
        <v>1</v>
      </c>
      <c r="L174" s="3">
        <v>1</v>
      </c>
      <c r="M174" s="3">
        <v>11.725</v>
      </c>
      <c r="N174" s="37">
        <f t="shared" si="6"/>
        <v>61.407249466950958</v>
      </c>
    </row>
    <row r="175" spans="1:14" hidden="1" x14ac:dyDescent="0.35">
      <c r="A175" s="1" t="s">
        <v>185</v>
      </c>
      <c r="B175" s="1">
        <v>2018</v>
      </c>
      <c r="C175" s="2">
        <v>43449</v>
      </c>
      <c r="D175" s="1" t="s">
        <v>72</v>
      </c>
      <c r="E175" s="1" t="s">
        <v>206</v>
      </c>
      <c r="F175" s="3">
        <v>1</v>
      </c>
      <c r="G175" s="3">
        <v>1</v>
      </c>
      <c r="H175" s="3" t="s">
        <v>101</v>
      </c>
      <c r="I175" s="3" t="s">
        <v>47</v>
      </c>
      <c r="J175" s="3"/>
      <c r="K175" s="3">
        <v>16</v>
      </c>
      <c r="L175" s="3">
        <v>2</v>
      </c>
      <c r="M175" s="3">
        <v>11.855</v>
      </c>
      <c r="N175" s="37">
        <f t="shared" si="6"/>
        <v>60.733867566427662</v>
      </c>
    </row>
    <row r="176" spans="1:14" hidden="1" x14ac:dyDescent="0.35">
      <c r="A176" s="1" t="s">
        <v>185</v>
      </c>
      <c r="B176" s="1">
        <v>2018</v>
      </c>
      <c r="C176" s="2">
        <v>43449</v>
      </c>
      <c r="D176" s="1" t="s">
        <v>72</v>
      </c>
      <c r="E176" s="1" t="s">
        <v>206</v>
      </c>
      <c r="F176" s="3">
        <v>2</v>
      </c>
      <c r="G176" s="3">
        <v>1</v>
      </c>
      <c r="H176" s="3" t="s">
        <v>73</v>
      </c>
      <c r="I176" s="3" t="s">
        <v>19</v>
      </c>
      <c r="J176" s="3"/>
      <c r="K176" s="3">
        <v>3</v>
      </c>
      <c r="L176" s="3">
        <v>1</v>
      </c>
      <c r="M176" s="3">
        <v>11.667</v>
      </c>
      <c r="N176" s="37">
        <f t="shared" ref="N176:N207" si="7">3.6*200/M176</f>
        <v>61.712522499357163</v>
      </c>
    </row>
    <row r="177" spans="1:14" hidden="1" x14ac:dyDescent="0.35">
      <c r="A177" s="1" t="s">
        <v>185</v>
      </c>
      <c r="B177" s="1">
        <v>2018</v>
      </c>
      <c r="C177" s="2">
        <v>43449</v>
      </c>
      <c r="D177" s="1" t="s">
        <v>72</v>
      </c>
      <c r="E177" s="1" t="s">
        <v>206</v>
      </c>
      <c r="F177" s="3">
        <v>2</v>
      </c>
      <c r="G177" s="3">
        <v>1</v>
      </c>
      <c r="H177" s="3" t="s">
        <v>142</v>
      </c>
      <c r="I177" s="3" t="s">
        <v>61</v>
      </c>
      <c r="J177" s="3"/>
      <c r="K177" s="3">
        <v>15</v>
      </c>
      <c r="L177" s="3">
        <v>2</v>
      </c>
      <c r="M177" s="3">
        <v>11.775</v>
      </c>
      <c r="N177" s="37">
        <f t="shared" si="7"/>
        <v>61.146496815286625</v>
      </c>
    </row>
    <row r="178" spans="1:14" hidden="1" x14ac:dyDescent="0.35">
      <c r="A178" s="1" t="s">
        <v>185</v>
      </c>
      <c r="B178" s="1">
        <v>2018</v>
      </c>
      <c r="C178" s="2">
        <v>43449</v>
      </c>
      <c r="D178" s="1" t="s">
        <v>72</v>
      </c>
      <c r="E178" s="1" t="s">
        <v>206</v>
      </c>
      <c r="F178" s="3">
        <v>3</v>
      </c>
      <c r="G178" s="3">
        <v>1</v>
      </c>
      <c r="H178" s="3" t="s">
        <v>23</v>
      </c>
      <c r="I178" s="3" t="s">
        <v>15</v>
      </c>
      <c r="J178" s="3"/>
      <c r="K178" s="3">
        <v>2</v>
      </c>
      <c r="L178" s="3">
        <v>1</v>
      </c>
      <c r="M178" s="3">
        <v>11.561</v>
      </c>
      <c r="N178" s="37">
        <f t="shared" si="7"/>
        <v>62.278349623734968</v>
      </c>
    </row>
    <row r="179" spans="1:14" hidden="1" x14ac:dyDescent="0.35">
      <c r="A179" s="1" t="s">
        <v>185</v>
      </c>
      <c r="B179" s="1">
        <v>2018</v>
      </c>
      <c r="C179" s="2">
        <v>43449</v>
      </c>
      <c r="D179" s="1" t="s">
        <v>72</v>
      </c>
      <c r="E179" s="1" t="s">
        <v>206</v>
      </c>
      <c r="F179" s="3">
        <v>3</v>
      </c>
      <c r="G179" s="3">
        <v>1</v>
      </c>
      <c r="H179" s="3" t="s">
        <v>178</v>
      </c>
      <c r="I179" s="3" t="s">
        <v>159</v>
      </c>
      <c r="J179" s="3"/>
      <c r="K179" s="3">
        <v>14</v>
      </c>
      <c r="L179" s="3">
        <v>2</v>
      </c>
      <c r="M179" s="3" t="s">
        <v>212</v>
      </c>
      <c r="N179" s="37"/>
    </row>
    <row r="180" spans="1:14" hidden="1" x14ac:dyDescent="0.35">
      <c r="A180" s="1" t="s">
        <v>185</v>
      </c>
      <c r="B180" s="1">
        <v>2018</v>
      </c>
      <c r="C180" s="2">
        <v>43449</v>
      </c>
      <c r="D180" s="1" t="s">
        <v>72</v>
      </c>
      <c r="E180" s="1" t="s">
        <v>206</v>
      </c>
      <c r="F180" s="3">
        <v>4</v>
      </c>
      <c r="G180" s="3">
        <v>1</v>
      </c>
      <c r="H180" s="3" t="s">
        <v>122</v>
      </c>
      <c r="I180" s="3" t="s">
        <v>123</v>
      </c>
      <c r="J180" s="3"/>
      <c r="K180" s="3">
        <v>8</v>
      </c>
      <c r="L180" s="3">
        <v>1</v>
      </c>
      <c r="M180" s="3">
        <v>11.395</v>
      </c>
      <c r="N180" s="37">
        <f t="shared" ref="N180:N211" si="8">3.6*200/M180</f>
        <v>63.18560772268539</v>
      </c>
    </row>
    <row r="181" spans="1:14" hidden="1" x14ac:dyDescent="0.35">
      <c r="A181" s="1" t="s">
        <v>185</v>
      </c>
      <c r="B181" s="1">
        <v>2018</v>
      </c>
      <c r="C181" s="2">
        <v>43449</v>
      </c>
      <c r="D181" s="1" t="s">
        <v>72</v>
      </c>
      <c r="E181" s="1" t="s">
        <v>206</v>
      </c>
      <c r="F181" s="3">
        <v>4</v>
      </c>
      <c r="G181" s="3">
        <v>1</v>
      </c>
      <c r="H181" s="3" t="s">
        <v>113</v>
      </c>
      <c r="I181" s="3" t="s">
        <v>163</v>
      </c>
      <c r="J181" s="3"/>
      <c r="K181" s="3">
        <v>9</v>
      </c>
      <c r="L181" s="3">
        <v>2</v>
      </c>
      <c r="M181" s="3">
        <v>11.398</v>
      </c>
      <c r="N181" s="37">
        <f t="shared" si="8"/>
        <v>63.168977013511146</v>
      </c>
    </row>
    <row r="182" spans="1:14" hidden="1" x14ac:dyDescent="0.35">
      <c r="A182" s="1" t="s">
        <v>185</v>
      </c>
      <c r="B182" s="1">
        <v>2018</v>
      </c>
      <c r="C182" s="2">
        <v>43449</v>
      </c>
      <c r="D182" s="1" t="s">
        <v>72</v>
      </c>
      <c r="E182" s="1" t="s">
        <v>206</v>
      </c>
      <c r="F182" s="3">
        <v>5</v>
      </c>
      <c r="G182" s="3">
        <v>1</v>
      </c>
      <c r="H182" s="3" t="s">
        <v>30</v>
      </c>
      <c r="I182" s="3" t="s">
        <v>31</v>
      </c>
      <c r="J182" s="3"/>
      <c r="K182" s="3">
        <v>4</v>
      </c>
      <c r="L182" s="3">
        <v>1</v>
      </c>
      <c r="M182" s="3">
        <v>11.372</v>
      </c>
      <c r="N182" s="37">
        <f t="shared" si="8"/>
        <v>63.313401336616252</v>
      </c>
    </row>
    <row r="183" spans="1:14" hidden="1" x14ac:dyDescent="0.35">
      <c r="A183" s="1" t="s">
        <v>185</v>
      </c>
      <c r="B183" s="1">
        <v>2018</v>
      </c>
      <c r="C183" s="2">
        <v>43449</v>
      </c>
      <c r="D183" s="1" t="s">
        <v>72</v>
      </c>
      <c r="E183" s="1" t="s">
        <v>206</v>
      </c>
      <c r="F183" s="3">
        <v>5</v>
      </c>
      <c r="G183" s="3">
        <v>1</v>
      </c>
      <c r="H183" s="3" t="s">
        <v>177</v>
      </c>
      <c r="I183" s="3" t="s">
        <v>19</v>
      </c>
      <c r="J183" s="3"/>
      <c r="K183" s="3">
        <v>13</v>
      </c>
      <c r="L183" s="3">
        <v>2</v>
      </c>
      <c r="M183" s="3">
        <v>11.627000000000001</v>
      </c>
      <c r="N183" s="37">
        <f t="shared" si="8"/>
        <v>61.924830136750664</v>
      </c>
    </row>
    <row r="184" spans="1:14" hidden="1" x14ac:dyDescent="0.35">
      <c r="A184" s="1" t="s">
        <v>185</v>
      </c>
      <c r="B184" s="1">
        <v>2018</v>
      </c>
      <c r="C184" s="2">
        <v>43449</v>
      </c>
      <c r="D184" s="1" t="s">
        <v>72</v>
      </c>
      <c r="E184" s="1" t="s">
        <v>206</v>
      </c>
      <c r="F184" s="3">
        <v>6</v>
      </c>
      <c r="G184" s="3">
        <v>1</v>
      </c>
      <c r="H184" s="3" t="s">
        <v>20</v>
      </c>
      <c r="I184" s="3" t="s">
        <v>21</v>
      </c>
      <c r="J184" s="3"/>
      <c r="K184" s="3">
        <v>7</v>
      </c>
      <c r="L184" s="3">
        <v>1</v>
      </c>
      <c r="M184" s="3">
        <v>11.327999999999999</v>
      </c>
      <c r="N184" s="37">
        <f t="shared" si="8"/>
        <v>63.559322033898312</v>
      </c>
    </row>
    <row r="185" spans="1:14" hidden="1" x14ac:dyDescent="0.35">
      <c r="A185" s="1" t="s">
        <v>185</v>
      </c>
      <c r="B185" s="1">
        <v>2018</v>
      </c>
      <c r="C185" s="2">
        <v>43449</v>
      </c>
      <c r="D185" s="1" t="s">
        <v>72</v>
      </c>
      <c r="E185" s="1" t="s">
        <v>206</v>
      </c>
      <c r="F185" s="3">
        <v>6</v>
      </c>
      <c r="G185" s="3">
        <v>1</v>
      </c>
      <c r="H185" s="3" t="s">
        <v>22</v>
      </c>
      <c r="I185" s="3" t="s">
        <v>15</v>
      </c>
      <c r="J185" s="3"/>
      <c r="K185" s="3">
        <v>10</v>
      </c>
      <c r="L185" s="3">
        <v>2</v>
      </c>
      <c r="M185" s="3">
        <v>11.584999999999999</v>
      </c>
      <c r="N185" s="37">
        <f t="shared" si="8"/>
        <v>62.149331031506264</v>
      </c>
    </row>
    <row r="186" spans="1:14" hidden="1" x14ac:dyDescent="0.35">
      <c r="A186" s="1" t="s">
        <v>185</v>
      </c>
      <c r="B186" s="1">
        <v>2018</v>
      </c>
      <c r="C186" s="2">
        <v>43449</v>
      </c>
      <c r="D186" s="1" t="s">
        <v>72</v>
      </c>
      <c r="E186" s="1" t="s">
        <v>206</v>
      </c>
      <c r="F186" s="3">
        <v>7</v>
      </c>
      <c r="G186" s="3">
        <v>1</v>
      </c>
      <c r="H186" s="3" t="s">
        <v>137</v>
      </c>
      <c r="I186" s="3" t="s">
        <v>38</v>
      </c>
      <c r="J186" s="3"/>
      <c r="K186" s="3">
        <v>5</v>
      </c>
      <c r="L186" s="3">
        <v>1</v>
      </c>
      <c r="M186" s="3">
        <v>11.343999999999999</v>
      </c>
      <c r="N186" s="37">
        <f t="shared" si="8"/>
        <v>63.469675599435831</v>
      </c>
    </row>
    <row r="187" spans="1:14" hidden="1" x14ac:dyDescent="0.35">
      <c r="A187" s="1" t="s">
        <v>185</v>
      </c>
      <c r="B187" s="1">
        <v>2018</v>
      </c>
      <c r="C187" s="2">
        <v>43449</v>
      </c>
      <c r="D187" s="1" t="s">
        <v>72</v>
      </c>
      <c r="E187" s="1" t="s">
        <v>206</v>
      </c>
      <c r="F187" s="3">
        <v>7</v>
      </c>
      <c r="G187" s="3">
        <v>1</v>
      </c>
      <c r="H187" s="3" t="s">
        <v>26</v>
      </c>
      <c r="I187" s="3" t="s">
        <v>27</v>
      </c>
      <c r="J187" s="3"/>
      <c r="K187" s="3">
        <v>12</v>
      </c>
      <c r="L187" s="3">
        <v>2</v>
      </c>
      <c r="M187" s="3">
        <v>11.462</v>
      </c>
      <c r="N187" s="37">
        <f t="shared" si="8"/>
        <v>62.816262432385273</v>
      </c>
    </row>
    <row r="188" spans="1:14" hidden="1" x14ac:dyDescent="0.35">
      <c r="A188" s="1" t="s">
        <v>185</v>
      </c>
      <c r="B188" s="1">
        <v>2018</v>
      </c>
      <c r="C188" s="2">
        <v>43449</v>
      </c>
      <c r="D188" s="1" t="s">
        <v>72</v>
      </c>
      <c r="E188" s="1" t="s">
        <v>206</v>
      </c>
      <c r="F188" s="3">
        <v>8</v>
      </c>
      <c r="G188" s="3">
        <v>1</v>
      </c>
      <c r="H188" s="3" t="s">
        <v>136</v>
      </c>
      <c r="I188" s="3" t="s">
        <v>25</v>
      </c>
      <c r="J188" s="3"/>
      <c r="K188" s="3">
        <v>6</v>
      </c>
      <c r="L188" s="3">
        <v>1</v>
      </c>
      <c r="M188" s="3">
        <v>11.548</v>
      </c>
      <c r="N188" s="37">
        <f t="shared" si="8"/>
        <v>62.348458607551088</v>
      </c>
    </row>
    <row r="189" spans="1:14" hidden="1" x14ac:dyDescent="0.35">
      <c r="A189" s="1" t="s">
        <v>185</v>
      </c>
      <c r="B189" s="1">
        <v>2018</v>
      </c>
      <c r="C189" s="2">
        <v>43449</v>
      </c>
      <c r="D189" s="1" t="s">
        <v>72</v>
      </c>
      <c r="E189" s="1" t="s">
        <v>206</v>
      </c>
      <c r="F189" s="3">
        <v>8</v>
      </c>
      <c r="G189" s="3">
        <v>1</v>
      </c>
      <c r="H189" s="3" t="s">
        <v>16</v>
      </c>
      <c r="I189" s="3" t="s">
        <v>17</v>
      </c>
      <c r="J189" s="3"/>
      <c r="K189" s="3">
        <v>11</v>
      </c>
      <c r="L189" s="3">
        <v>2</v>
      </c>
      <c r="M189" s="3">
        <v>11.558</v>
      </c>
      <c r="N189" s="37">
        <f t="shared" si="8"/>
        <v>62.294514621906906</v>
      </c>
    </row>
    <row r="190" spans="1:14" x14ac:dyDescent="0.35">
      <c r="A190" s="1" t="s">
        <v>185</v>
      </c>
      <c r="B190" s="1">
        <v>2018</v>
      </c>
      <c r="C190" s="2">
        <v>43449</v>
      </c>
      <c r="D190" s="1" t="s">
        <v>72</v>
      </c>
      <c r="E190" s="1" t="s">
        <v>207</v>
      </c>
      <c r="F190" s="3">
        <v>1</v>
      </c>
      <c r="G190" s="3">
        <v>1</v>
      </c>
      <c r="H190" s="3" t="s">
        <v>135</v>
      </c>
      <c r="I190" s="3" t="s">
        <v>36</v>
      </c>
      <c r="J190" s="3"/>
      <c r="K190" s="3">
        <v>1</v>
      </c>
      <c r="L190" s="3">
        <v>1</v>
      </c>
      <c r="M190" s="3">
        <v>11.333</v>
      </c>
      <c r="N190" s="37">
        <f t="shared" si="8"/>
        <v>63.531280331774461</v>
      </c>
    </row>
    <row r="191" spans="1:14" x14ac:dyDescent="0.35">
      <c r="A191" s="1" t="s">
        <v>185</v>
      </c>
      <c r="B191" s="1">
        <v>2018</v>
      </c>
      <c r="C191" s="2">
        <v>43449</v>
      </c>
      <c r="D191" s="1" t="s">
        <v>72</v>
      </c>
      <c r="E191" s="1" t="s">
        <v>207</v>
      </c>
      <c r="F191" s="3">
        <v>1</v>
      </c>
      <c r="G191" s="3">
        <v>1</v>
      </c>
      <c r="H191" s="3" t="s">
        <v>136</v>
      </c>
      <c r="I191" s="3" t="s">
        <v>25</v>
      </c>
      <c r="J191" s="3"/>
      <c r="K191" s="3">
        <v>6</v>
      </c>
      <c r="L191" s="3">
        <v>2</v>
      </c>
      <c r="M191" s="3">
        <v>11.516999999999999</v>
      </c>
      <c r="N191" s="37">
        <f t="shared" si="8"/>
        <v>62.516280281323262</v>
      </c>
    </row>
    <row r="192" spans="1:14" x14ac:dyDescent="0.35">
      <c r="A192" s="1" t="s">
        <v>185</v>
      </c>
      <c r="B192" s="1">
        <v>2018</v>
      </c>
      <c r="C192" s="2">
        <v>43449</v>
      </c>
      <c r="D192" s="1" t="s">
        <v>72</v>
      </c>
      <c r="E192" s="1" t="s">
        <v>207</v>
      </c>
      <c r="F192" s="3">
        <v>2</v>
      </c>
      <c r="G192" s="3">
        <v>1</v>
      </c>
      <c r="H192" s="3" t="s">
        <v>73</v>
      </c>
      <c r="I192" s="3" t="s">
        <v>19</v>
      </c>
      <c r="J192" s="3"/>
      <c r="K192" s="3">
        <v>3</v>
      </c>
      <c r="L192" s="3">
        <v>1</v>
      </c>
      <c r="M192" s="3">
        <v>11.18</v>
      </c>
      <c r="N192" s="37">
        <f t="shared" si="8"/>
        <v>64.400715563506267</v>
      </c>
    </row>
    <row r="193" spans="1:14" x14ac:dyDescent="0.35">
      <c r="A193" s="1" t="s">
        <v>185</v>
      </c>
      <c r="B193" s="1">
        <v>2018</v>
      </c>
      <c r="C193" s="2">
        <v>43449</v>
      </c>
      <c r="D193" s="1" t="s">
        <v>72</v>
      </c>
      <c r="E193" s="1" t="s">
        <v>207</v>
      </c>
      <c r="F193" s="3">
        <v>2</v>
      </c>
      <c r="G193" s="3">
        <v>1</v>
      </c>
      <c r="H193" s="3" t="s">
        <v>137</v>
      </c>
      <c r="I193" s="3" t="s">
        <v>38</v>
      </c>
      <c r="J193" s="3"/>
      <c r="K193" s="3">
        <v>5</v>
      </c>
      <c r="L193" s="3">
        <v>2</v>
      </c>
      <c r="M193" s="3">
        <v>11.201000000000001</v>
      </c>
      <c r="N193" s="37">
        <f t="shared" si="8"/>
        <v>64.279975002231936</v>
      </c>
    </row>
    <row r="194" spans="1:14" x14ac:dyDescent="0.35">
      <c r="A194" s="1" t="s">
        <v>185</v>
      </c>
      <c r="B194" s="1">
        <v>2018</v>
      </c>
      <c r="C194" s="2">
        <v>43449</v>
      </c>
      <c r="D194" s="1" t="s">
        <v>72</v>
      </c>
      <c r="E194" s="1" t="s">
        <v>207</v>
      </c>
      <c r="F194" s="3">
        <v>3</v>
      </c>
      <c r="G194" s="3">
        <v>1</v>
      </c>
      <c r="H194" s="3" t="s">
        <v>23</v>
      </c>
      <c r="I194" s="3" t="s">
        <v>15</v>
      </c>
      <c r="J194" s="3"/>
      <c r="K194" s="3">
        <v>2</v>
      </c>
      <c r="L194" s="3">
        <v>1</v>
      </c>
      <c r="M194" s="3">
        <v>11.6</v>
      </c>
      <c r="N194" s="37">
        <f t="shared" si="8"/>
        <v>62.068965517241381</v>
      </c>
    </row>
    <row r="195" spans="1:14" x14ac:dyDescent="0.35">
      <c r="A195" s="1" t="s">
        <v>185</v>
      </c>
      <c r="B195" s="1">
        <v>2018</v>
      </c>
      <c r="C195" s="2">
        <v>43449</v>
      </c>
      <c r="D195" s="1" t="s">
        <v>72</v>
      </c>
      <c r="E195" s="1" t="s">
        <v>207</v>
      </c>
      <c r="F195" s="3">
        <v>3</v>
      </c>
      <c r="G195" s="3">
        <v>1</v>
      </c>
      <c r="H195" s="3" t="s">
        <v>20</v>
      </c>
      <c r="I195" s="3" t="s">
        <v>21</v>
      </c>
      <c r="J195" s="3"/>
      <c r="K195" s="3">
        <v>7</v>
      </c>
      <c r="L195" s="3">
        <v>2</v>
      </c>
      <c r="M195" s="3">
        <v>11.888999999999999</v>
      </c>
      <c r="N195" s="37">
        <f t="shared" si="8"/>
        <v>60.560181680545043</v>
      </c>
    </row>
    <row r="196" spans="1:14" x14ac:dyDescent="0.35">
      <c r="A196" s="1" t="s">
        <v>185</v>
      </c>
      <c r="B196" s="1">
        <v>2018</v>
      </c>
      <c r="C196" s="2">
        <v>43449</v>
      </c>
      <c r="D196" s="1" t="s">
        <v>72</v>
      </c>
      <c r="E196" s="1" t="s">
        <v>207</v>
      </c>
      <c r="F196" s="3">
        <v>4</v>
      </c>
      <c r="G196" s="3">
        <v>1</v>
      </c>
      <c r="H196" s="3" t="s">
        <v>30</v>
      </c>
      <c r="I196" s="3" t="s">
        <v>31</v>
      </c>
      <c r="J196" s="3"/>
      <c r="K196" s="3">
        <v>4</v>
      </c>
      <c r="L196" s="3">
        <v>1</v>
      </c>
      <c r="M196" s="3">
        <v>11.135</v>
      </c>
      <c r="N196" s="37">
        <f t="shared" si="8"/>
        <v>64.660978895374939</v>
      </c>
    </row>
    <row r="197" spans="1:14" x14ac:dyDescent="0.35">
      <c r="A197" s="1" t="s">
        <v>185</v>
      </c>
      <c r="B197" s="1">
        <v>2018</v>
      </c>
      <c r="C197" s="2">
        <v>43449</v>
      </c>
      <c r="D197" s="1" t="s">
        <v>72</v>
      </c>
      <c r="E197" s="1" t="s">
        <v>207</v>
      </c>
      <c r="F197" s="3">
        <v>4</v>
      </c>
      <c r="G197" s="3">
        <v>1</v>
      </c>
      <c r="H197" s="3" t="s">
        <v>122</v>
      </c>
      <c r="I197" s="3" t="s">
        <v>123</v>
      </c>
      <c r="J197" s="3"/>
      <c r="K197" s="3">
        <v>8</v>
      </c>
      <c r="L197" s="3">
        <v>2</v>
      </c>
      <c r="M197" s="3">
        <v>11.182</v>
      </c>
      <c r="N197" s="37">
        <f t="shared" si="8"/>
        <v>64.389196923627253</v>
      </c>
    </row>
    <row r="198" spans="1:14" x14ac:dyDescent="0.35">
      <c r="A198" s="1" t="s">
        <v>185</v>
      </c>
      <c r="B198" s="1">
        <v>2018</v>
      </c>
      <c r="C198" s="2">
        <v>43449</v>
      </c>
      <c r="D198" s="1" t="s">
        <v>72</v>
      </c>
      <c r="E198" s="1" t="s">
        <v>207</v>
      </c>
      <c r="F198" s="3">
        <v>1</v>
      </c>
      <c r="G198" s="3">
        <v>2</v>
      </c>
      <c r="H198" s="3" t="s">
        <v>135</v>
      </c>
      <c r="I198" s="3" t="s">
        <v>36</v>
      </c>
      <c r="J198" s="3"/>
      <c r="K198" s="3">
        <v>1</v>
      </c>
      <c r="L198" s="3">
        <v>1</v>
      </c>
      <c r="M198" s="3">
        <v>11.239000000000001</v>
      </c>
      <c r="N198" s="37">
        <f t="shared" si="8"/>
        <v>64.062639024824264</v>
      </c>
    </row>
    <row r="199" spans="1:14" x14ac:dyDescent="0.35">
      <c r="A199" s="1" t="s">
        <v>185</v>
      </c>
      <c r="B199" s="1">
        <v>2018</v>
      </c>
      <c r="C199" s="2">
        <v>43449</v>
      </c>
      <c r="D199" s="1" t="s">
        <v>72</v>
      </c>
      <c r="E199" s="1" t="s">
        <v>207</v>
      </c>
      <c r="F199" s="3">
        <v>1</v>
      </c>
      <c r="G199" s="3">
        <v>2</v>
      </c>
      <c r="H199" s="3" t="s">
        <v>136</v>
      </c>
      <c r="I199" s="3" t="s">
        <v>25</v>
      </c>
      <c r="J199" s="3"/>
      <c r="K199" s="3">
        <v>6</v>
      </c>
      <c r="L199" s="3">
        <v>2</v>
      </c>
      <c r="M199" s="3">
        <v>11.66</v>
      </c>
      <c r="N199" s="37">
        <f t="shared" si="8"/>
        <v>61.749571183533448</v>
      </c>
    </row>
    <row r="200" spans="1:14" x14ac:dyDescent="0.35">
      <c r="A200" s="1" t="s">
        <v>185</v>
      </c>
      <c r="B200" s="1">
        <v>2018</v>
      </c>
      <c r="C200" s="2">
        <v>43449</v>
      </c>
      <c r="D200" s="1" t="s">
        <v>72</v>
      </c>
      <c r="E200" s="1" t="s">
        <v>207</v>
      </c>
      <c r="F200" s="3">
        <v>2</v>
      </c>
      <c r="G200" s="3">
        <v>2</v>
      </c>
      <c r="H200" s="3" t="s">
        <v>73</v>
      </c>
      <c r="I200" s="3" t="s">
        <v>19</v>
      </c>
      <c r="J200" s="3"/>
      <c r="K200" s="3">
        <v>3</v>
      </c>
      <c r="L200" s="3">
        <v>1</v>
      </c>
      <c r="M200" s="3">
        <v>11.564</v>
      </c>
      <c r="N200" s="37">
        <f t="shared" si="8"/>
        <v>62.262193012798342</v>
      </c>
    </row>
    <row r="201" spans="1:14" x14ac:dyDescent="0.35">
      <c r="A201" s="1" t="s">
        <v>185</v>
      </c>
      <c r="B201" s="1">
        <v>2018</v>
      </c>
      <c r="C201" s="2">
        <v>43449</v>
      </c>
      <c r="D201" s="1" t="s">
        <v>72</v>
      </c>
      <c r="E201" s="1" t="s">
        <v>207</v>
      </c>
      <c r="F201" s="3">
        <v>2</v>
      </c>
      <c r="G201" s="3">
        <v>2</v>
      </c>
      <c r="H201" s="3" t="s">
        <v>137</v>
      </c>
      <c r="I201" s="3" t="s">
        <v>38</v>
      </c>
      <c r="J201" s="3"/>
      <c r="K201" s="3">
        <v>5</v>
      </c>
      <c r="L201" s="3">
        <v>2</v>
      </c>
      <c r="M201" s="3">
        <v>11.564</v>
      </c>
      <c r="N201" s="37">
        <f t="shared" si="8"/>
        <v>62.262193012798342</v>
      </c>
    </row>
    <row r="202" spans="1:14" x14ac:dyDescent="0.35">
      <c r="A202" s="1" t="s">
        <v>185</v>
      </c>
      <c r="B202" s="1">
        <v>2018</v>
      </c>
      <c r="C202" s="2">
        <v>43449</v>
      </c>
      <c r="D202" s="1" t="s">
        <v>72</v>
      </c>
      <c r="E202" s="1" t="s">
        <v>207</v>
      </c>
      <c r="F202" s="3">
        <v>3</v>
      </c>
      <c r="G202" s="3">
        <v>2</v>
      </c>
      <c r="H202" s="3" t="s">
        <v>23</v>
      </c>
      <c r="I202" s="3" t="s">
        <v>15</v>
      </c>
      <c r="J202" s="3"/>
      <c r="K202" s="3">
        <v>2</v>
      </c>
      <c r="L202" s="3">
        <v>1</v>
      </c>
      <c r="M202" s="3">
        <v>11.333</v>
      </c>
      <c r="N202" s="37">
        <f t="shared" si="8"/>
        <v>63.531280331774461</v>
      </c>
    </row>
    <row r="203" spans="1:14" x14ac:dyDescent="0.35">
      <c r="A203" s="1" t="s">
        <v>185</v>
      </c>
      <c r="B203" s="1">
        <v>2018</v>
      </c>
      <c r="C203" s="2">
        <v>43449</v>
      </c>
      <c r="D203" s="1" t="s">
        <v>72</v>
      </c>
      <c r="E203" s="1" t="s">
        <v>207</v>
      </c>
      <c r="F203" s="3">
        <v>3</v>
      </c>
      <c r="G203" s="3">
        <v>2</v>
      </c>
      <c r="H203" s="3" t="s">
        <v>20</v>
      </c>
      <c r="I203" s="3" t="s">
        <v>21</v>
      </c>
      <c r="J203" s="3"/>
      <c r="K203" s="3">
        <v>7</v>
      </c>
      <c r="L203" s="3">
        <v>2</v>
      </c>
      <c r="M203" s="3">
        <v>11.457000000000001</v>
      </c>
      <c r="N203" s="37">
        <f t="shared" si="8"/>
        <v>62.843676355066769</v>
      </c>
    </row>
    <row r="204" spans="1:14" x14ac:dyDescent="0.35">
      <c r="A204" s="1" t="s">
        <v>185</v>
      </c>
      <c r="B204" s="1">
        <v>2018</v>
      </c>
      <c r="C204" s="2">
        <v>43449</v>
      </c>
      <c r="D204" s="1" t="s">
        <v>72</v>
      </c>
      <c r="E204" s="1" t="s">
        <v>207</v>
      </c>
      <c r="F204" s="3">
        <v>4</v>
      </c>
      <c r="G204" s="3">
        <v>2</v>
      </c>
      <c r="H204" s="3" t="s">
        <v>30</v>
      </c>
      <c r="I204" s="3" t="s">
        <v>31</v>
      </c>
      <c r="J204" s="3"/>
      <c r="K204" s="3">
        <v>4</v>
      </c>
      <c r="L204" s="3">
        <v>1</v>
      </c>
      <c r="M204" s="3">
        <v>11.125999999999999</v>
      </c>
      <c r="N204" s="37">
        <f t="shared" si="8"/>
        <v>64.713284199173117</v>
      </c>
    </row>
    <row r="205" spans="1:14" x14ac:dyDescent="0.35">
      <c r="A205" s="1" t="s">
        <v>185</v>
      </c>
      <c r="B205" s="1">
        <v>2018</v>
      </c>
      <c r="C205" s="2">
        <v>43449</v>
      </c>
      <c r="D205" s="1" t="s">
        <v>72</v>
      </c>
      <c r="E205" s="1" t="s">
        <v>207</v>
      </c>
      <c r="F205" s="3">
        <v>4</v>
      </c>
      <c r="G205" s="3">
        <v>2</v>
      </c>
      <c r="H205" s="3" t="s">
        <v>122</v>
      </c>
      <c r="I205" s="3" t="s">
        <v>123</v>
      </c>
      <c r="J205" s="3"/>
      <c r="K205" s="3">
        <v>8</v>
      </c>
      <c r="L205" s="3">
        <v>2</v>
      </c>
      <c r="M205" s="3">
        <v>11.369</v>
      </c>
      <c r="N205" s="37">
        <f t="shared" si="8"/>
        <v>63.330108188934823</v>
      </c>
    </row>
    <row r="206" spans="1:14" x14ac:dyDescent="0.35">
      <c r="A206" s="1" t="s">
        <v>185</v>
      </c>
      <c r="B206" s="1">
        <v>2018</v>
      </c>
      <c r="C206" s="2">
        <v>43449</v>
      </c>
      <c r="D206" s="1" t="s">
        <v>72</v>
      </c>
      <c r="E206" s="1" t="s">
        <v>208</v>
      </c>
      <c r="F206" s="3">
        <v>1</v>
      </c>
      <c r="G206" s="3">
        <v>1</v>
      </c>
      <c r="H206" s="3" t="s">
        <v>135</v>
      </c>
      <c r="I206" s="3" t="s">
        <v>36</v>
      </c>
      <c r="J206" s="3"/>
      <c r="K206" s="3">
        <v>1</v>
      </c>
      <c r="L206" s="3">
        <v>1</v>
      </c>
      <c r="M206" s="3">
        <v>11.259</v>
      </c>
      <c r="N206" s="37">
        <f t="shared" si="8"/>
        <v>63.948840927258189</v>
      </c>
    </row>
    <row r="207" spans="1:14" x14ac:dyDescent="0.35">
      <c r="A207" s="1" t="s">
        <v>185</v>
      </c>
      <c r="B207" s="1">
        <v>2018</v>
      </c>
      <c r="C207" s="2">
        <v>43449</v>
      </c>
      <c r="D207" s="1" t="s">
        <v>72</v>
      </c>
      <c r="E207" s="1" t="s">
        <v>208</v>
      </c>
      <c r="F207" s="3">
        <v>1</v>
      </c>
      <c r="G207" s="3">
        <v>1</v>
      </c>
      <c r="H207" s="3" t="s">
        <v>30</v>
      </c>
      <c r="I207" s="3" t="s">
        <v>31</v>
      </c>
      <c r="J207" s="3"/>
      <c r="K207" s="3">
        <v>4</v>
      </c>
      <c r="L207" s="3">
        <v>2</v>
      </c>
      <c r="M207" s="3">
        <v>11.303000000000001</v>
      </c>
      <c r="N207" s="37">
        <f t="shared" si="8"/>
        <v>63.699902680704234</v>
      </c>
    </row>
    <row r="208" spans="1:14" x14ac:dyDescent="0.35">
      <c r="A208" s="1" t="s">
        <v>185</v>
      </c>
      <c r="B208" s="1">
        <v>2018</v>
      </c>
      <c r="C208" s="2">
        <v>43449</v>
      </c>
      <c r="D208" s="1" t="s">
        <v>72</v>
      </c>
      <c r="E208" s="1" t="s">
        <v>208</v>
      </c>
      <c r="F208" s="3">
        <v>2</v>
      </c>
      <c r="G208" s="3">
        <v>1</v>
      </c>
      <c r="H208" s="3" t="s">
        <v>23</v>
      </c>
      <c r="I208" s="3" t="s">
        <v>15</v>
      </c>
      <c r="J208" s="3"/>
      <c r="K208" s="3">
        <v>2</v>
      </c>
      <c r="L208" s="3">
        <v>1</v>
      </c>
      <c r="M208" s="3">
        <v>11.254</v>
      </c>
      <c r="N208" s="37">
        <f t="shared" si="8"/>
        <v>63.977252532432914</v>
      </c>
    </row>
    <row r="209" spans="1:14" x14ac:dyDescent="0.35">
      <c r="A209" s="1" t="s">
        <v>185</v>
      </c>
      <c r="B209" s="1">
        <v>2018</v>
      </c>
      <c r="C209" s="2">
        <v>43449</v>
      </c>
      <c r="D209" s="1" t="s">
        <v>72</v>
      </c>
      <c r="E209" s="1" t="s">
        <v>208</v>
      </c>
      <c r="F209" s="3">
        <v>2</v>
      </c>
      <c r="G209" s="3">
        <v>1</v>
      </c>
      <c r="H209" s="3" t="s">
        <v>73</v>
      </c>
      <c r="I209" s="3" t="s">
        <v>19</v>
      </c>
      <c r="J209" s="3"/>
      <c r="K209" s="3">
        <v>3</v>
      </c>
      <c r="L209" s="3">
        <v>2</v>
      </c>
      <c r="M209" s="3">
        <v>11.436</v>
      </c>
      <c r="N209" s="37">
        <f t="shared" si="8"/>
        <v>62.959076600209862</v>
      </c>
    </row>
    <row r="210" spans="1:14" x14ac:dyDescent="0.35">
      <c r="A210" s="1" t="s">
        <v>185</v>
      </c>
      <c r="B210" s="1">
        <v>2018</v>
      </c>
      <c r="C210" s="2">
        <v>43449</v>
      </c>
      <c r="D210" s="1" t="s">
        <v>72</v>
      </c>
      <c r="E210" s="1" t="s">
        <v>208</v>
      </c>
      <c r="F210" s="3">
        <v>1</v>
      </c>
      <c r="G210" s="3">
        <v>2</v>
      </c>
      <c r="H210" s="3" t="s">
        <v>135</v>
      </c>
      <c r="I210" s="3" t="s">
        <v>36</v>
      </c>
      <c r="J210" s="3"/>
      <c r="K210" s="3">
        <v>1</v>
      </c>
      <c r="L210" s="3">
        <v>1</v>
      </c>
      <c r="M210" s="3">
        <v>11.239000000000001</v>
      </c>
      <c r="N210" s="37">
        <f t="shared" si="8"/>
        <v>64.062639024824264</v>
      </c>
    </row>
    <row r="211" spans="1:14" x14ac:dyDescent="0.35">
      <c r="A211" s="1" t="s">
        <v>185</v>
      </c>
      <c r="B211" s="1">
        <v>2018</v>
      </c>
      <c r="C211" s="2">
        <v>43449</v>
      </c>
      <c r="D211" s="1" t="s">
        <v>72</v>
      </c>
      <c r="E211" s="1" t="s">
        <v>208</v>
      </c>
      <c r="F211" s="3">
        <v>1</v>
      </c>
      <c r="G211" s="3">
        <v>2</v>
      </c>
      <c r="H211" s="3" t="s">
        <v>30</v>
      </c>
      <c r="I211" s="3" t="s">
        <v>31</v>
      </c>
      <c r="J211" s="3"/>
      <c r="K211" s="3">
        <v>4</v>
      </c>
      <c r="L211" s="3">
        <v>2</v>
      </c>
      <c r="M211" s="3">
        <v>11.947000000000001</v>
      </c>
      <c r="N211" s="37">
        <f t="shared" si="8"/>
        <v>60.266175608939477</v>
      </c>
    </row>
    <row r="212" spans="1:14" x14ac:dyDescent="0.35">
      <c r="A212" s="1" t="s">
        <v>185</v>
      </c>
      <c r="B212" s="1">
        <v>2018</v>
      </c>
      <c r="C212" s="2">
        <v>43449</v>
      </c>
      <c r="D212" s="1" t="s">
        <v>72</v>
      </c>
      <c r="E212" s="1" t="s">
        <v>208</v>
      </c>
      <c r="F212" s="3">
        <v>2</v>
      </c>
      <c r="G212" s="3">
        <v>2</v>
      </c>
      <c r="H212" s="3" t="s">
        <v>23</v>
      </c>
      <c r="I212" s="3" t="s">
        <v>15</v>
      </c>
      <c r="J212" s="3"/>
      <c r="K212" s="3">
        <v>2</v>
      </c>
      <c r="L212" s="3">
        <v>1</v>
      </c>
      <c r="M212" s="3">
        <v>11.272</v>
      </c>
      <c r="N212" s="37">
        <f t="shared" ref="N212:N243" si="9">3.6*200/M212</f>
        <v>63.875088715400992</v>
      </c>
    </row>
    <row r="213" spans="1:14" x14ac:dyDescent="0.35">
      <c r="A213" s="1" t="s">
        <v>185</v>
      </c>
      <c r="B213" s="1">
        <v>2018</v>
      </c>
      <c r="C213" s="2">
        <v>43449</v>
      </c>
      <c r="D213" s="1" t="s">
        <v>72</v>
      </c>
      <c r="E213" s="1" t="s">
        <v>208</v>
      </c>
      <c r="F213" s="3">
        <v>2</v>
      </c>
      <c r="G213" s="3">
        <v>2</v>
      </c>
      <c r="H213" s="3" t="s">
        <v>73</v>
      </c>
      <c r="I213" s="3" t="s">
        <v>19</v>
      </c>
      <c r="J213" s="3"/>
      <c r="K213" s="3">
        <v>3</v>
      </c>
      <c r="L213" s="3">
        <v>2</v>
      </c>
      <c r="M213" s="3">
        <v>11.515000000000001</v>
      </c>
      <c r="N213" s="37">
        <f t="shared" si="9"/>
        <v>62.527138514980457</v>
      </c>
    </row>
    <row r="214" spans="1:14" x14ac:dyDescent="0.35">
      <c r="A214" s="1" t="s">
        <v>185</v>
      </c>
      <c r="B214" s="1">
        <v>2018</v>
      </c>
      <c r="C214" s="2">
        <v>43449</v>
      </c>
      <c r="D214" s="1" t="s">
        <v>72</v>
      </c>
      <c r="E214" s="1" t="s">
        <v>209</v>
      </c>
      <c r="F214" s="3" t="s">
        <v>210</v>
      </c>
      <c r="G214" s="3">
        <v>1</v>
      </c>
      <c r="H214" s="3" t="s">
        <v>135</v>
      </c>
      <c r="I214" s="3" t="s">
        <v>36</v>
      </c>
      <c r="J214" s="3"/>
      <c r="K214" s="3">
        <v>1</v>
      </c>
      <c r="L214" s="3">
        <v>1</v>
      </c>
      <c r="M214" s="3">
        <v>11.212</v>
      </c>
      <c r="N214" s="37">
        <f t="shared" si="9"/>
        <v>64.216910453085987</v>
      </c>
    </row>
    <row r="215" spans="1:14" x14ac:dyDescent="0.35">
      <c r="A215" s="1" t="s">
        <v>185</v>
      </c>
      <c r="B215" s="1">
        <v>2018</v>
      </c>
      <c r="C215" s="2">
        <v>43449</v>
      </c>
      <c r="D215" s="1" t="s">
        <v>72</v>
      </c>
      <c r="E215" s="1" t="s">
        <v>209</v>
      </c>
      <c r="F215" s="3" t="s">
        <v>210</v>
      </c>
      <c r="G215" s="3">
        <v>1</v>
      </c>
      <c r="H215" s="3" t="s">
        <v>23</v>
      </c>
      <c r="I215" s="3" t="s">
        <v>15</v>
      </c>
      <c r="J215" s="3"/>
      <c r="K215" s="3">
        <v>2</v>
      </c>
      <c r="L215" s="3">
        <v>2</v>
      </c>
      <c r="M215" s="3">
        <v>11.243</v>
      </c>
      <c r="N215" s="37">
        <f t="shared" si="9"/>
        <v>64.039847015921012</v>
      </c>
    </row>
    <row r="216" spans="1:14" x14ac:dyDescent="0.35">
      <c r="A216" s="1" t="s">
        <v>185</v>
      </c>
      <c r="B216" s="1">
        <v>2018</v>
      </c>
      <c r="C216" s="2">
        <v>43449</v>
      </c>
      <c r="D216" s="1" t="s">
        <v>72</v>
      </c>
      <c r="E216" s="1" t="s">
        <v>209</v>
      </c>
      <c r="F216" s="3" t="s">
        <v>211</v>
      </c>
      <c r="G216" s="3">
        <v>1</v>
      </c>
      <c r="H216" s="3" t="s">
        <v>73</v>
      </c>
      <c r="I216" s="3" t="s">
        <v>19</v>
      </c>
      <c r="J216" s="3"/>
      <c r="K216" s="3">
        <v>3</v>
      </c>
      <c r="L216">
        <v>1</v>
      </c>
      <c r="M216">
        <v>11.448</v>
      </c>
      <c r="N216" s="37">
        <f t="shared" si="9"/>
        <v>62.893081761006286</v>
      </c>
    </row>
    <row r="217" spans="1:14" x14ac:dyDescent="0.35">
      <c r="A217" s="1" t="s">
        <v>185</v>
      </c>
      <c r="B217" s="1">
        <v>2018</v>
      </c>
      <c r="C217" s="2">
        <v>43449</v>
      </c>
      <c r="D217" s="1" t="s">
        <v>72</v>
      </c>
      <c r="E217" s="1" t="s">
        <v>209</v>
      </c>
      <c r="F217" s="3" t="s">
        <v>211</v>
      </c>
      <c r="G217" s="3">
        <v>1</v>
      </c>
      <c r="H217" s="3" t="s">
        <v>30</v>
      </c>
      <c r="I217" s="3" t="s">
        <v>31</v>
      </c>
      <c r="J217" s="3"/>
      <c r="K217" s="3">
        <v>4</v>
      </c>
      <c r="L217">
        <v>2</v>
      </c>
      <c r="M217">
        <v>11.456</v>
      </c>
      <c r="N217" s="37">
        <f t="shared" si="9"/>
        <v>62.849162011173185</v>
      </c>
    </row>
    <row r="218" spans="1:14" x14ac:dyDescent="0.35">
      <c r="A218" s="1" t="s">
        <v>185</v>
      </c>
      <c r="B218" s="1">
        <v>2018</v>
      </c>
      <c r="C218" s="2">
        <v>43449</v>
      </c>
      <c r="D218" s="1" t="s">
        <v>72</v>
      </c>
      <c r="E218" s="1" t="s">
        <v>209</v>
      </c>
      <c r="F218" s="3" t="s">
        <v>210</v>
      </c>
      <c r="G218" s="3">
        <v>2</v>
      </c>
      <c r="H218" s="3" t="s">
        <v>135</v>
      </c>
      <c r="I218" s="3" t="s">
        <v>36</v>
      </c>
      <c r="J218" s="3"/>
      <c r="K218" s="3">
        <v>1</v>
      </c>
      <c r="L218">
        <v>1</v>
      </c>
      <c r="M218">
        <v>11.196</v>
      </c>
      <c r="N218" s="37">
        <f t="shared" si="9"/>
        <v>64.308681672025727</v>
      </c>
    </row>
    <row r="219" spans="1:14" x14ac:dyDescent="0.35">
      <c r="A219" s="1" t="s">
        <v>185</v>
      </c>
      <c r="B219" s="1">
        <v>2018</v>
      </c>
      <c r="C219" s="2">
        <v>43449</v>
      </c>
      <c r="D219" s="1" t="s">
        <v>72</v>
      </c>
      <c r="E219" s="1" t="s">
        <v>209</v>
      </c>
      <c r="F219" s="3" t="s">
        <v>210</v>
      </c>
      <c r="G219" s="3">
        <v>2</v>
      </c>
      <c r="H219" s="3" t="s">
        <v>23</v>
      </c>
      <c r="I219" s="3" t="s">
        <v>15</v>
      </c>
      <c r="J219" s="3"/>
      <c r="K219" s="3">
        <v>2</v>
      </c>
      <c r="L219">
        <v>2</v>
      </c>
      <c r="M219">
        <v>11.272</v>
      </c>
      <c r="N219" s="37">
        <f t="shared" si="9"/>
        <v>63.875088715400992</v>
      </c>
    </row>
    <row r="220" spans="1:14" x14ac:dyDescent="0.35">
      <c r="A220" s="1" t="s">
        <v>185</v>
      </c>
      <c r="B220" s="1">
        <v>2018</v>
      </c>
      <c r="C220" s="2">
        <v>43449</v>
      </c>
      <c r="D220" s="1" t="s">
        <v>72</v>
      </c>
      <c r="E220" s="1" t="s">
        <v>209</v>
      </c>
      <c r="F220" s="3" t="s">
        <v>211</v>
      </c>
      <c r="G220" s="3">
        <v>2</v>
      </c>
      <c r="H220" s="3" t="s">
        <v>73</v>
      </c>
      <c r="I220" s="3" t="s">
        <v>19</v>
      </c>
      <c r="J220" s="3"/>
      <c r="K220" s="3">
        <v>3</v>
      </c>
      <c r="L220">
        <v>1</v>
      </c>
      <c r="M220">
        <v>11.336</v>
      </c>
      <c r="N220" s="37">
        <f t="shared" si="9"/>
        <v>63.51446718419195</v>
      </c>
    </row>
    <row r="221" spans="1:14" x14ac:dyDescent="0.35">
      <c r="A221" s="1" t="s">
        <v>185</v>
      </c>
      <c r="B221" s="1">
        <v>2018</v>
      </c>
      <c r="C221" s="2">
        <v>43449</v>
      </c>
      <c r="D221" s="1" t="s">
        <v>72</v>
      </c>
      <c r="E221" s="1" t="s">
        <v>209</v>
      </c>
      <c r="F221" s="3" t="s">
        <v>211</v>
      </c>
      <c r="G221" s="3">
        <v>2</v>
      </c>
      <c r="H221" s="3" t="s">
        <v>30</v>
      </c>
      <c r="I221" s="3" t="s">
        <v>31</v>
      </c>
      <c r="J221" s="3"/>
      <c r="K221" s="3">
        <v>4</v>
      </c>
      <c r="L221">
        <v>2</v>
      </c>
      <c r="M221">
        <v>11.343999999999999</v>
      </c>
      <c r="N221" s="37">
        <f t="shared" si="9"/>
        <v>63.469675599435831</v>
      </c>
    </row>
    <row r="222" spans="1:14" hidden="1" x14ac:dyDescent="0.35">
      <c r="A222" s="1" t="s">
        <v>162</v>
      </c>
      <c r="B222" s="1">
        <v>2019</v>
      </c>
      <c r="C222" s="22">
        <v>43484</v>
      </c>
      <c r="D222" s="1" t="s">
        <v>72</v>
      </c>
      <c r="E222" s="3" t="s">
        <v>205</v>
      </c>
      <c r="F222" s="3">
        <v>1</v>
      </c>
      <c r="G222" s="3">
        <v>1</v>
      </c>
      <c r="H222" s="3" t="s">
        <v>124</v>
      </c>
      <c r="I222" s="3" t="s">
        <v>123</v>
      </c>
      <c r="J222" s="3"/>
      <c r="K222" s="3">
        <v>10</v>
      </c>
      <c r="L222" s="3">
        <v>1</v>
      </c>
      <c r="M222" s="3">
        <v>11.986000000000001</v>
      </c>
      <c r="N222" s="37">
        <f t="shared" si="9"/>
        <v>60.070081762055729</v>
      </c>
    </row>
    <row r="223" spans="1:14" hidden="1" x14ac:dyDescent="0.35">
      <c r="A223" s="1" t="s">
        <v>162</v>
      </c>
      <c r="B223" s="1">
        <v>2019</v>
      </c>
      <c r="C223" s="22">
        <v>43484</v>
      </c>
      <c r="D223" s="1" t="s">
        <v>72</v>
      </c>
      <c r="E223" s="3" t="s">
        <v>205</v>
      </c>
      <c r="F223" s="3">
        <v>1</v>
      </c>
      <c r="G223" s="3">
        <v>1</v>
      </c>
      <c r="H223" s="3" t="s">
        <v>214</v>
      </c>
      <c r="I223" s="3" t="s">
        <v>123</v>
      </c>
      <c r="J223" s="3"/>
      <c r="K223" s="3">
        <v>24</v>
      </c>
      <c r="L223" s="3">
        <v>2</v>
      </c>
      <c r="M223" s="3">
        <v>12.261000000000001</v>
      </c>
      <c r="N223" s="37">
        <f t="shared" si="9"/>
        <v>58.722779544898451</v>
      </c>
    </row>
    <row r="224" spans="1:14" hidden="1" x14ac:dyDescent="0.35">
      <c r="A224" s="1" t="s">
        <v>162</v>
      </c>
      <c r="B224" s="1">
        <v>2019</v>
      </c>
      <c r="C224" s="22">
        <v>43484</v>
      </c>
      <c r="D224" s="1" t="s">
        <v>72</v>
      </c>
      <c r="E224" s="3" t="s">
        <v>205</v>
      </c>
      <c r="F224" s="3">
        <v>2</v>
      </c>
      <c r="G224" s="3">
        <v>1</v>
      </c>
      <c r="H224" s="3" t="s">
        <v>142</v>
      </c>
      <c r="I224" s="3" t="s">
        <v>61</v>
      </c>
      <c r="J224" s="3"/>
      <c r="K224" s="3">
        <v>11</v>
      </c>
      <c r="L224" s="3">
        <v>1</v>
      </c>
      <c r="M224" s="3">
        <v>11.888999999999999</v>
      </c>
      <c r="N224" s="37">
        <f t="shared" si="9"/>
        <v>60.560181680545043</v>
      </c>
    </row>
    <row r="225" spans="1:14" hidden="1" x14ac:dyDescent="0.35">
      <c r="A225" s="1" t="s">
        <v>162</v>
      </c>
      <c r="B225" s="1">
        <v>2019</v>
      </c>
      <c r="C225" s="22">
        <v>43484</v>
      </c>
      <c r="D225" s="1" t="s">
        <v>72</v>
      </c>
      <c r="E225" s="3" t="s">
        <v>205</v>
      </c>
      <c r="F225" s="3">
        <v>2</v>
      </c>
      <c r="G225" s="3">
        <v>1</v>
      </c>
      <c r="H225" s="3" t="s">
        <v>215</v>
      </c>
      <c r="I225" s="3" t="s">
        <v>38</v>
      </c>
      <c r="J225" s="3"/>
      <c r="K225" s="3">
        <v>23</v>
      </c>
      <c r="L225" s="3">
        <v>2</v>
      </c>
      <c r="M225" s="3">
        <v>12.333</v>
      </c>
      <c r="N225" s="37">
        <f t="shared" si="9"/>
        <v>58.379956215032841</v>
      </c>
    </row>
    <row r="226" spans="1:14" hidden="1" x14ac:dyDescent="0.35">
      <c r="A226" s="1" t="s">
        <v>162</v>
      </c>
      <c r="B226" s="1">
        <v>2019</v>
      </c>
      <c r="C226" s="22">
        <v>43484</v>
      </c>
      <c r="D226" s="1" t="s">
        <v>72</v>
      </c>
      <c r="E226" s="3" t="s">
        <v>205</v>
      </c>
      <c r="F226" s="3">
        <v>3</v>
      </c>
      <c r="G226" s="3">
        <v>1</v>
      </c>
      <c r="H226" s="3" t="s">
        <v>136</v>
      </c>
      <c r="I226" s="3" t="s">
        <v>25</v>
      </c>
      <c r="J226" s="3"/>
      <c r="K226" s="3">
        <v>8</v>
      </c>
      <c r="L226" s="3">
        <v>1</v>
      </c>
      <c r="M226" s="3">
        <v>11.6</v>
      </c>
      <c r="N226" s="37">
        <f t="shared" si="9"/>
        <v>62.068965517241381</v>
      </c>
    </row>
    <row r="227" spans="1:14" hidden="1" x14ac:dyDescent="0.35">
      <c r="A227" s="1" t="s">
        <v>162</v>
      </c>
      <c r="B227" s="1">
        <v>2019</v>
      </c>
      <c r="C227" s="22">
        <v>43484</v>
      </c>
      <c r="D227" s="1" t="s">
        <v>72</v>
      </c>
      <c r="E227" s="3" t="s">
        <v>205</v>
      </c>
      <c r="F227" s="3">
        <v>3</v>
      </c>
      <c r="G227" s="3">
        <v>1</v>
      </c>
      <c r="H227" s="3" t="s">
        <v>60</v>
      </c>
      <c r="I227" s="3" t="s">
        <v>61</v>
      </c>
      <c r="J227" s="3"/>
      <c r="K227" s="3">
        <v>22</v>
      </c>
      <c r="L227" s="3">
        <v>2</v>
      </c>
      <c r="M227" s="3">
        <v>11.737</v>
      </c>
      <c r="N227" s="37">
        <f t="shared" si="9"/>
        <v>61.344466217943257</v>
      </c>
    </row>
    <row r="228" spans="1:14" hidden="1" x14ac:dyDescent="0.35">
      <c r="A228" s="1" t="s">
        <v>162</v>
      </c>
      <c r="B228" s="1">
        <v>2019</v>
      </c>
      <c r="C228" s="22">
        <v>43484</v>
      </c>
      <c r="D228" s="1" t="s">
        <v>72</v>
      </c>
      <c r="E228" s="3" t="s">
        <v>205</v>
      </c>
      <c r="F228" s="3">
        <v>4</v>
      </c>
      <c r="G228" s="3">
        <v>1</v>
      </c>
      <c r="H228" s="3" t="s">
        <v>101</v>
      </c>
      <c r="I228" s="3" t="s">
        <v>47</v>
      </c>
      <c r="J228" s="3"/>
      <c r="K228" s="3">
        <v>12</v>
      </c>
      <c r="L228" s="3">
        <v>1</v>
      </c>
      <c r="M228" s="3">
        <v>11.521000000000001</v>
      </c>
      <c r="N228" s="37">
        <f t="shared" si="9"/>
        <v>62.494575123687177</v>
      </c>
    </row>
    <row r="229" spans="1:14" hidden="1" x14ac:dyDescent="0.35">
      <c r="A229" s="1" t="s">
        <v>162</v>
      </c>
      <c r="B229" s="1">
        <v>2019</v>
      </c>
      <c r="C229" s="22">
        <v>43484</v>
      </c>
      <c r="D229" s="1" t="s">
        <v>72</v>
      </c>
      <c r="E229" s="3" t="s">
        <v>205</v>
      </c>
      <c r="F229" s="3">
        <v>4</v>
      </c>
      <c r="G229" s="3">
        <v>1</v>
      </c>
      <c r="H229" s="3" t="s">
        <v>181</v>
      </c>
      <c r="I229" s="3" t="s">
        <v>182</v>
      </c>
      <c r="J229" s="3"/>
      <c r="K229" s="3">
        <v>21</v>
      </c>
      <c r="L229" s="3">
        <v>2</v>
      </c>
      <c r="M229" s="3">
        <v>11.56</v>
      </c>
      <c r="N229" s="37">
        <f t="shared" si="9"/>
        <v>62.283737024221452</v>
      </c>
    </row>
    <row r="230" spans="1:14" hidden="1" x14ac:dyDescent="0.35">
      <c r="A230" s="1" t="s">
        <v>162</v>
      </c>
      <c r="B230" s="1">
        <v>2019</v>
      </c>
      <c r="C230" s="22">
        <v>43484</v>
      </c>
      <c r="D230" s="1" t="s">
        <v>72</v>
      </c>
      <c r="E230" s="3" t="s">
        <v>205</v>
      </c>
      <c r="F230" s="3">
        <v>5</v>
      </c>
      <c r="G230" s="3">
        <v>1</v>
      </c>
      <c r="H230" s="3" t="s">
        <v>132</v>
      </c>
      <c r="I230" s="3" t="s">
        <v>65</v>
      </c>
      <c r="J230" s="3"/>
      <c r="K230" s="3">
        <v>13</v>
      </c>
      <c r="L230" s="3">
        <v>1</v>
      </c>
      <c r="M230" s="3">
        <v>11.401</v>
      </c>
      <c r="N230" s="37">
        <f t="shared" si="9"/>
        <v>63.152355056573988</v>
      </c>
    </row>
    <row r="231" spans="1:14" hidden="1" x14ac:dyDescent="0.35">
      <c r="A231" s="1" t="s">
        <v>162</v>
      </c>
      <c r="B231" s="1">
        <v>2019</v>
      </c>
      <c r="C231" s="22">
        <v>43484</v>
      </c>
      <c r="D231" s="1" t="s">
        <v>72</v>
      </c>
      <c r="E231" s="3" t="s">
        <v>205</v>
      </c>
      <c r="F231" s="3">
        <v>5</v>
      </c>
      <c r="G231" s="3">
        <v>1</v>
      </c>
      <c r="H231" s="3" t="s">
        <v>100</v>
      </c>
      <c r="I231" s="3" t="s">
        <v>47</v>
      </c>
      <c r="J231" s="3"/>
      <c r="K231" s="3">
        <v>20</v>
      </c>
      <c r="L231" s="3">
        <v>2</v>
      </c>
      <c r="M231" s="3">
        <v>11.609</v>
      </c>
      <c r="N231" s="37">
        <f t="shared" si="9"/>
        <v>62.020845895425964</v>
      </c>
    </row>
    <row r="232" spans="1:14" hidden="1" x14ac:dyDescent="0.35">
      <c r="A232" s="1" t="s">
        <v>162</v>
      </c>
      <c r="B232" s="1">
        <v>2019</v>
      </c>
      <c r="C232" s="22">
        <v>43484</v>
      </c>
      <c r="D232" s="1" t="s">
        <v>72</v>
      </c>
      <c r="E232" s="3" t="s">
        <v>205</v>
      </c>
      <c r="F232" s="3">
        <v>6</v>
      </c>
      <c r="G232" s="3">
        <v>1</v>
      </c>
      <c r="H232" s="3" t="s">
        <v>99</v>
      </c>
      <c r="I232" s="3" t="s">
        <v>67</v>
      </c>
      <c r="J232" s="3"/>
      <c r="K232" s="3">
        <v>14</v>
      </c>
      <c r="L232" s="3">
        <v>1</v>
      </c>
      <c r="M232" s="3">
        <v>11.792999999999999</v>
      </c>
      <c r="N232" s="37">
        <f t="shared" si="9"/>
        <v>61.053167133045029</v>
      </c>
    </row>
    <row r="233" spans="1:14" hidden="1" x14ac:dyDescent="0.35">
      <c r="A233" s="1" t="s">
        <v>162</v>
      </c>
      <c r="B233" s="1">
        <v>2019</v>
      </c>
      <c r="C233" s="22">
        <v>43484</v>
      </c>
      <c r="D233" s="1" t="s">
        <v>72</v>
      </c>
      <c r="E233" s="3" t="s">
        <v>205</v>
      </c>
      <c r="F233" s="3">
        <v>6</v>
      </c>
      <c r="G233" s="3">
        <v>1</v>
      </c>
      <c r="H233" s="3" t="s">
        <v>180</v>
      </c>
      <c r="I233" s="3" t="s">
        <v>27</v>
      </c>
      <c r="J233" s="3"/>
      <c r="K233" s="3">
        <v>19</v>
      </c>
      <c r="L233" s="3">
        <v>2</v>
      </c>
      <c r="M233" s="3">
        <v>12.165999999999999</v>
      </c>
      <c r="N233" s="37">
        <f t="shared" si="9"/>
        <v>59.181325004109823</v>
      </c>
    </row>
    <row r="234" spans="1:14" hidden="1" x14ac:dyDescent="0.35">
      <c r="A234" s="1" t="s">
        <v>162</v>
      </c>
      <c r="B234" s="1">
        <v>2019</v>
      </c>
      <c r="C234" s="22">
        <v>43484</v>
      </c>
      <c r="D234" s="1" t="s">
        <v>72</v>
      </c>
      <c r="E234" s="3" t="s">
        <v>205</v>
      </c>
      <c r="F234" s="3">
        <v>7</v>
      </c>
      <c r="G234" s="3">
        <v>1</v>
      </c>
      <c r="H234" s="3" t="s">
        <v>150</v>
      </c>
      <c r="I234" s="3" t="s">
        <v>31</v>
      </c>
      <c r="J234" s="3"/>
      <c r="K234" s="3">
        <v>15</v>
      </c>
      <c r="L234" s="3">
        <v>1</v>
      </c>
      <c r="M234" s="3">
        <v>11.285</v>
      </c>
      <c r="N234" s="37">
        <f t="shared" si="9"/>
        <v>63.801506424457244</v>
      </c>
    </row>
    <row r="235" spans="1:14" hidden="1" x14ac:dyDescent="0.35">
      <c r="A235" s="1" t="s">
        <v>162</v>
      </c>
      <c r="B235" s="1">
        <v>2019</v>
      </c>
      <c r="C235" s="22">
        <v>43484</v>
      </c>
      <c r="D235" s="1" t="s">
        <v>72</v>
      </c>
      <c r="E235" s="3" t="s">
        <v>205</v>
      </c>
      <c r="F235" s="3">
        <v>7</v>
      </c>
      <c r="G235" s="3">
        <v>1</v>
      </c>
      <c r="H235" s="3" t="s">
        <v>50</v>
      </c>
      <c r="I235" s="3" t="s">
        <v>51</v>
      </c>
      <c r="J235" s="3"/>
      <c r="K235" s="3">
        <v>18</v>
      </c>
      <c r="L235" s="3">
        <v>2</v>
      </c>
      <c r="M235" s="3">
        <v>12.103</v>
      </c>
      <c r="N235" s="37">
        <f t="shared" si="9"/>
        <v>59.489382797653477</v>
      </c>
    </row>
    <row r="236" spans="1:14" hidden="1" x14ac:dyDescent="0.35">
      <c r="A236" s="1" t="s">
        <v>162</v>
      </c>
      <c r="B236" s="1">
        <v>2019</v>
      </c>
      <c r="C236" s="22">
        <v>43484</v>
      </c>
      <c r="D236" s="1" t="s">
        <v>72</v>
      </c>
      <c r="E236" s="3" t="s">
        <v>205</v>
      </c>
      <c r="F236" s="3">
        <v>8</v>
      </c>
      <c r="G236" s="3">
        <v>1</v>
      </c>
      <c r="H236" s="3" t="s">
        <v>52</v>
      </c>
      <c r="I236" s="3" t="s">
        <v>53</v>
      </c>
      <c r="J236" s="3"/>
      <c r="K236" s="3">
        <v>16</v>
      </c>
      <c r="L236" s="3">
        <v>1</v>
      </c>
      <c r="M236" s="3">
        <v>11.904</v>
      </c>
      <c r="N236" s="37">
        <f t="shared" si="9"/>
        <v>60.483870967741936</v>
      </c>
    </row>
    <row r="237" spans="1:14" hidden="1" x14ac:dyDescent="0.35">
      <c r="A237" s="1" t="s">
        <v>162</v>
      </c>
      <c r="B237" s="1">
        <v>2019</v>
      </c>
      <c r="C237" s="22">
        <v>43484</v>
      </c>
      <c r="D237" s="1" t="s">
        <v>72</v>
      </c>
      <c r="E237" s="3" t="s">
        <v>205</v>
      </c>
      <c r="F237" s="3">
        <v>8</v>
      </c>
      <c r="G237" s="3">
        <v>1</v>
      </c>
      <c r="H237" s="3" t="s">
        <v>149</v>
      </c>
      <c r="I237" s="3" t="s">
        <v>56</v>
      </c>
      <c r="J237" s="3"/>
      <c r="K237" s="3">
        <v>17</v>
      </c>
      <c r="L237" s="3">
        <v>2</v>
      </c>
      <c r="M237" s="3">
        <v>11.922000000000001</v>
      </c>
      <c r="N237" s="37">
        <f t="shared" si="9"/>
        <v>60.392551585304474</v>
      </c>
    </row>
    <row r="238" spans="1:14" hidden="1" x14ac:dyDescent="0.35">
      <c r="A238" s="1" t="s">
        <v>162</v>
      </c>
      <c r="B238" s="1">
        <v>2019</v>
      </c>
      <c r="C238" s="22">
        <v>43484</v>
      </c>
      <c r="D238" s="1" t="s">
        <v>72</v>
      </c>
      <c r="E238" s="3" t="s">
        <v>206</v>
      </c>
      <c r="F238" s="3">
        <v>1</v>
      </c>
      <c r="G238" s="3">
        <v>1</v>
      </c>
      <c r="H238" s="3" t="s">
        <v>80</v>
      </c>
      <c r="I238" s="3" t="s">
        <v>65</v>
      </c>
      <c r="J238" s="3"/>
      <c r="K238" s="3">
        <v>1</v>
      </c>
      <c r="L238" s="3">
        <v>1</v>
      </c>
      <c r="M238" s="3">
        <v>11.449</v>
      </c>
      <c r="N238" s="37">
        <f t="shared" si="9"/>
        <v>62.88758843567124</v>
      </c>
    </row>
    <row r="239" spans="1:14" hidden="1" x14ac:dyDescent="0.35">
      <c r="A239" s="1" t="s">
        <v>162</v>
      </c>
      <c r="B239" s="1">
        <v>2019</v>
      </c>
      <c r="C239" s="22">
        <v>43484</v>
      </c>
      <c r="D239" s="1" t="s">
        <v>72</v>
      </c>
      <c r="E239" s="3" t="s">
        <v>206</v>
      </c>
      <c r="F239" s="3">
        <v>1</v>
      </c>
      <c r="G239" s="3">
        <v>1</v>
      </c>
      <c r="H239" s="3" t="s">
        <v>52</v>
      </c>
      <c r="I239" s="3" t="s">
        <v>53</v>
      </c>
      <c r="J239" s="3"/>
      <c r="K239" s="3">
        <v>16</v>
      </c>
      <c r="L239" s="3">
        <v>2</v>
      </c>
      <c r="M239" s="3">
        <v>12.263999999999999</v>
      </c>
      <c r="N239" s="37">
        <f t="shared" si="9"/>
        <v>58.708414872798436</v>
      </c>
    </row>
    <row r="240" spans="1:14" hidden="1" x14ac:dyDescent="0.35">
      <c r="A240" s="1" t="s">
        <v>162</v>
      </c>
      <c r="B240" s="1">
        <v>2019</v>
      </c>
      <c r="C240" s="22">
        <v>43484</v>
      </c>
      <c r="D240" s="1" t="s">
        <v>72</v>
      </c>
      <c r="E240" s="3" t="s">
        <v>206</v>
      </c>
      <c r="F240" s="3">
        <v>2</v>
      </c>
      <c r="G240" s="3">
        <v>1</v>
      </c>
      <c r="H240" s="3" t="s">
        <v>139</v>
      </c>
      <c r="I240" s="3" t="s">
        <v>36</v>
      </c>
      <c r="J240" s="3"/>
      <c r="K240" s="3">
        <v>3</v>
      </c>
      <c r="L240" s="3">
        <v>1</v>
      </c>
      <c r="M240" s="3">
        <v>11.446</v>
      </c>
      <c r="N240" s="37">
        <f t="shared" si="9"/>
        <v>62.9040712912808</v>
      </c>
    </row>
    <row r="241" spans="1:14" hidden="1" x14ac:dyDescent="0.35">
      <c r="A241" s="1" t="s">
        <v>162</v>
      </c>
      <c r="B241" s="1">
        <v>2019</v>
      </c>
      <c r="C241" s="22">
        <v>43484</v>
      </c>
      <c r="D241" s="1" t="s">
        <v>72</v>
      </c>
      <c r="E241" s="3" t="s">
        <v>206</v>
      </c>
      <c r="F241" s="3">
        <v>2</v>
      </c>
      <c r="G241" s="3">
        <v>1</v>
      </c>
      <c r="H241" s="3" t="s">
        <v>150</v>
      </c>
      <c r="I241" s="3" t="s">
        <v>31</v>
      </c>
      <c r="J241" s="3"/>
      <c r="K241" s="3">
        <v>15</v>
      </c>
      <c r="L241" s="3">
        <v>2</v>
      </c>
      <c r="M241" s="3">
        <v>11.53</v>
      </c>
      <c r="N241" s="37">
        <f t="shared" si="9"/>
        <v>62.44579358196011</v>
      </c>
    </row>
    <row r="242" spans="1:14" hidden="1" x14ac:dyDescent="0.35">
      <c r="A242" s="1" t="s">
        <v>162</v>
      </c>
      <c r="B242" s="1">
        <v>2019</v>
      </c>
      <c r="C242" s="22">
        <v>43484</v>
      </c>
      <c r="D242" s="1" t="s">
        <v>72</v>
      </c>
      <c r="E242" s="3" t="s">
        <v>206</v>
      </c>
      <c r="F242" s="3">
        <v>3</v>
      </c>
      <c r="G242" s="3">
        <v>1</v>
      </c>
      <c r="H242" s="3" t="s">
        <v>30</v>
      </c>
      <c r="I242" s="3" t="s">
        <v>31</v>
      </c>
      <c r="J242" s="3"/>
      <c r="K242" s="3">
        <v>2</v>
      </c>
      <c r="L242" s="3">
        <v>1</v>
      </c>
      <c r="M242" s="3">
        <v>11.337999999999999</v>
      </c>
      <c r="N242" s="37">
        <f t="shared" si="9"/>
        <v>63.503263362145006</v>
      </c>
    </row>
    <row r="243" spans="1:14" hidden="1" x14ac:dyDescent="0.35">
      <c r="A243" s="1" t="s">
        <v>162</v>
      </c>
      <c r="B243" s="1">
        <v>2019</v>
      </c>
      <c r="C243" s="22">
        <v>43484</v>
      </c>
      <c r="D243" s="1" t="s">
        <v>72</v>
      </c>
      <c r="E243" s="3" t="s">
        <v>206</v>
      </c>
      <c r="F243" s="3">
        <v>3</v>
      </c>
      <c r="G243" s="3">
        <v>1</v>
      </c>
      <c r="H243" s="3" t="s">
        <v>99</v>
      </c>
      <c r="I243" s="3" t="s">
        <v>67</v>
      </c>
      <c r="J243" s="3"/>
      <c r="K243" s="3">
        <v>14</v>
      </c>
      <c r="L243" s="3">
        <v>2</v>
      </c>
      <c r="M243" s="3">
        <v>11.412999999999998</v>
      </c>
      <c r="N243" s="37">
        <f t="shared" si="9"/>
        <v>63.085954613160439</v>
      </c>
    </row>
    <row r="244" spans="1:14" hidden="1" x14ac:dyDescent="0.35">
      <c r="A244" s="1" t="s">
        <v>162</v>
      </c>
      <c r="B244" s="1">
        <v>2019</v>
      </c>
      <c r="C244" s="22">
        <v>43484</v>
      </c>
      <c r="D244" s="1" t="s">
        <v>72</v>
      </c>
      <c r="E244" s="3" t="s">
        <v>206</v>
      </c>
      <c r="F244" s="3">
        <v>4</v>
      </c>
      <c r="G244" s="3">
        <v>1</v>
      </c>
      <c r="H244" s="3" t="s">
        <v>16</v>
      </c>
      <c r="I244" s="3" t="s">
        <v>17</v>
      </c>
      <c r="J244" s="3"/>
      <c r="K244" s="3">
        <v>5</v>
      </c>
      <c r="L244" s="3">
        <v>1</v>
      </c>
      <c r="M244" s="3">
        <v>11.63</v>
      </c>
      <c r="N244" s="37">
        <f t="shared" ref="N244:N275" si="10">3.6*200/M244</f>
        <v>61.90885640584694</v>
      </c>
    </row>
    <row r="245" spans="1:14" hidden="1" x14ac:dyDescent="0.35">
      <c r="A245" s="1" t="s">
        <v>162</v>
      </c>
      <c r="B245" s="1">
        <v>2019</v>
      </c>
      <c r="C245" s="22">
        <v>43484</v>
      </c>
      <c r="D245" s="1" t="s">
        <v>72</v>
      </c>
      <c r="E245" s="3" t="s">
        <v>206</v>
      </c>
      <c r="F245" s="3">
        <v>4</v>
      </c>
      <c r="G245" s="3">
        <v>1</v>
      </c>
      <c r="H245" s="3" t="s">
        <v>132</v>
      </c>
      <c r="I245" s="3" t="s">
        <v>65</v>
      </c>
      <c r="J245" s="3"/>
      <c r="K245" s="3">
        <v>13</v>
      </c>
      <c r="L245" s="3">
        <v>2</v>
      </c>
      <c r="M245" s="3">
        <v>11.732000000000001</v>
      </c>
      <c r="N245" s="37">
        <f t="shared" si="10"/>
        <v>61.370610296624612</v>
      </c>
    </row>
    <row r="246" spans="1:14" hidden="1" x14ac:dyDescent="0.35">
      <c r="A246" s="1" t="s">
        <v>162</v>
      </c>
      <c r="B246" s="1">
        <v>2019</v>
      </c>
      <c r="C246" s="22">
        <v>43484</v>
      </c>
      <c r="D246" s="1" t="s">
        <v>72</v>
      </c>
      <c r="E246" s="3" t="s">
        <v>206</v>
      </c>
      <c r="F246" s="3">
        <v>5</v>
      </c>
      <c r="G246" s="3">
        <v>1</v>
      </c>
      <c r="H246" s="3" t="s">
        <v>138</v>
      </c>
      <c r="I246" s="3" t="s">
        <v>29</v>
      </c>
      <c r="J246" s="3"/>
      <c r="K246" s="3">
        <v>4</v>
      </c>
      <c r="L246" s="3">
        <v>1</v>
      </c>
      <c r="M246" s="3">
        <v>11.334</v>
      </c>
      <c r="N246" s="37">
        <f t="shared" si="10"/>
        <v>63.525674960296456</v>
      </c>
    </row>
    <row r="247" spans="1:14" hidden="1" x14ac:dyDescent="0.35">
      <c r="A247" s="1" t="s">
        <v>162</v>
      </c>
      <c r="B247" s="1">
        <v>2019</v>
      </c>
      <c r="C247" s="22">
        <v>43484</v>
      </c>
      <c r="D247" s="1" t="s">
        <v>72</v>
      </c>
      <c r="E247" s="3" t="s">
        <v>206</v>
      </c>
      <c r="F247" s="3">
        <v>5</v>
      </c>
      <c r="G247" s="3">
        <v>1</v>
      </c>
      <c r="H247" s="3" t="s">
        <v>101</v>
      </c>
      <c r="I247" s="3" t="s">
        <v>47</v>
      </c>
      <c r="J247" s="3"/>
      <c r="K247" s="3">
        <v>12</v>
      </c>
      <c r="L247" s="3">
        <v>2</v>
      </c>
      <c r="M247" s="3">
        <v>11.57</v>
      </c>
      <c r="N247" s="37">
        <f t="shared" si="10"/>
        <v>62.22990492653414</v>
      </c>
    </row>
    <row r="248" spans="1:14" hidden="1" x14ac:dyDescent="0.35">
      <c r="A248" s="1" t="s">
        <v>162</v>
      </c>
      <c r="B248" s="1">
        <v>2019</v>
      </c>
      <c r="C248" s="22">
        <v>43484</v>
      </c>
      <c r="D248" s="1" t="s">
        <v>72</v>
      </c>
      <c r="E248" s="3" t="s">
        <v>206</v>
      </c>
      <c r="F248" s="3">
        <v>6</v>
      </c>
      <c r="G248" s="3">
        <v>1</v>
      </c>
      <c r="H248" s="3" t="s">
        <v>136</v>
      </c>
      <c r="I248" s="3" t="s">
        <v>25</v>
      </c>
      <c r="J248" s="3"/>
      <c r="K248" s="3">
        <v>8</v>
      </c>
      <c r="L248" s="3">
        <v>1</v>
      </c>
      <c r="M248" s="3">
        <v>11.327</v>
      </c>
      <c r="N248" s="37">
        <f t="shared" si="10"/>
        <v>63.56493334510462</v>
      </c>
    </row>
    <row r="249" spans="1:14" hidden="1" x14ac:dyDescent="0.35">
      <c r="A249" s="1" t="s">
        <v>162</v>
      </c>
      <c r="B249" s="1">
        <v>2019</v>
      </c>
      <c r="C249" s="22">
        <v>43484</v>
      </c>
      <c r="D249" s="1" t="s">
        <v>72</v>
      </c>
      <c r="E249" s="3" t="s">
        <v>206</v>
      </c>
      <c r="F249" s="3">
        <v>6</v>
      </c>
      <c r="G249" s="3">
        <v>1</v>
      </c>
      <c r="H249" s="3" t="s">
        <v>26</v>
      </c>
      <c r="I249" s="3" t="s">
        <v>27</v>
      </c>
      <c r="J249" s="3"/>
      <c r="K249" s="3">
        <v>9</v>
      </c>
      <c r="L249" s="3">
        <v>2</v>
      </c>
      <c r="M249" s="3">
        <v>11.340999999999999</v>
      </c>
      <c r="N249" s="37">
        <f t="shared" si="10"/>
        <v>63.486465038356407</v>
      </c>
    </row>
    <row r="250" spans="1:14" hidden="1" x14ac:dyDescent="0.35">
      <c r="A250" s="1" t="s">
        <v>162</v>
      </c>
      <c r="B250" s="1">
        <v>2019</v>
      </c>
      <c r="C250" s="22">
        <v>43484</v>
      </c>
      <c r="D250" s="1" t="s">
        <v>72</v>
      </c>
      <c r="E250" s="3" t="s">
        <v>206</v>
      </c>
      <c r="F250" s="3">
        <v>7</v>
      </c>
      <c r="G250" s="3">
        <v>1</v>
      </c>
      <c r="H250" s="3" t="s">
        <v>83</v>
      </c>
      <c r="I250" s="3" t="s">
        <v>67</v>
      </c>
      <c r="J250" s="3"/>
      <c r="K250" s="3">
        <v>6</v>
      </c>
      <c r="L250" s="3">
        <v>1</v>
      </c>
      <c r="M250" s="3">
        <v>11.525</v>
      </c>
      <c r="N250" s="37">
        <f t="shared" si="10"/>
        <v>62.47288503253796</v>
      </c>
    </row>
    <row r="251" spans="1:14" hidden="1" x14ac:dyDescent="0.35">
      <c r="A251" s="1" t="s">
        <v>162</v>
      </c>
      <c r="B251" s="1">
        <v>2019</v>
      </c>
      <c r="C251" s="22">
        <v>43484</v>
      </c>
      <c r="D251" s="1" t="s">
        <v>72</v>
      </c>
      <c r="E251" s="3" t="s">
        <v>206</v>
      </c>
      <c r="F251" s="3">
        <v>7</v>
      </c>
      <c r="G251" s="3">
        <v>1</v>
      </c>
      <c r="H251" s="3" t="s">
        <v>142</v>
      </c>
      <c r="I251" s="3" t="s">
        <v>61</v>
      </c>
      <c r="J251" s="3"/>
      <c r="K251" s="3">
        <v>11</v>
      </c>
      <c r="L251" s="3">
        <v>2</v>
      </c>
      <c r="M251" s="3">
        <v>11.57</v>
      </c>
      <c r="N251" s="37">
        <f t="shared" si="10"/>
        <v>62.22990492653414</v>
      </c>
    </row>
    <row r="252" spans="1:14" hidden="1" x14ac:dyDescent="0.35">
      <c r="A252" s="1" t="s">
        <v>162</v>
      </c>
      <c r="B252" s="1">
        <v>2019</v>
      </c>
      <c r="C252" s="22">
        <v>43484</v>
      </c>
      <c r="D252" s="1" t="s">
        <v>72</v>
      </c>
      <c r="E252" s="3" t="s">
        <v>206</v>
      </c>
      <c r="F252" s="3">
        <v>8</v>
      </c>
      <c r="G252" s="3">
        <v>1</v>
      </c>
      <c r="H252" s="3" t="s">
        <v>140</v>
      </c>
      <c r="I252" s="3" t="s">
        <v>165</v>
      </c>
      <c r="J252" s="3"/>
      <c r="K252" s="3">
        <v>7</v>
      </c>
      <c r="L252" s="3">
        <v>1</v>
      </c>
      <c r="M252" s="3">
        <v>11.526</v>
      </c>
      <c r="N252" s="37">
        <f t="shared" si="10"/>
        <v>62.467464862051017</v>
      </c>
    </row>
    <row r="253" spans="1:14" hidden="1" x14ac:dyDescent="0.35">
      <c r="A253" s="1" t="s">
        <v>162</v>
      </c>
      <c r="B253" s="1">
        <v>2019</v>
      </c>
      <c r="C253" s="22">
        <v>43484</v>
      </c>
      <c r="D253" s="1" t="s">
        <v>72</v>
      </c>
      <c r="E253" s="3" t="s">
        <v>206</v>
      </c>
      <c r="F253" s="3">
        <v>8</v>
      </c>
      <c r="G253" s="3">
        <v>1</v>
      </c>
      <c r="H253" s="3" t="s">
        <v>124</v>
      </c>
      <c r="I253" s="3" t="s">
        <v>123</v>
      </c>
      <c r="J253" s="3"/>
      <c r="K253" s="3">
        <v>10</v>
      </c>
      <c r="L253" s="3">
        <v>2</v>
      </c>
      <c r="M253" s="3">
        <v>11.574</v>
      </c>
      <c r="N253" s="37">
        <f t="shared" si="10"/>
        <v>62.208398133748055</v>
      </c>
    </row>
    <row r="254" spans="1:14" x14ac:dyDescent="0.35">
      <c r="A254" s="1" t="s">
        <v>162</v>
      </c>
      <c r="B254" s="1">
        <v>2019</v>
      </c>
      <c r="C254" s="22">
        <v>43484</v>
      </c>
      <c r="D254" s="1" t="s">
        <v>72</v>
      </c>
      <c r="E254" s="3" t="s">
        <v>207</v>
      </c>
      <c r="F254" s="3">
        <v>1</v>
      </c>
      <c r="G254" s="3">
        <v>1</v>
      </c>
      <c r="H254" s="3" t="s">
        <v>80</v>
      </c>
      <c r="I254" s="3" t="s">
        <v>65</v>
      </c>
      <c r="J254" s="3"/>
      <c r="K254" s="3">
        <v>1</v>
      </c>
      <c r="L254" s="3">
        <v>1</v>
      </c>
      <c r="M254" s="3">
        <v>11.202</v>
      </c>
      <c r="N254" s="37">
        <f t="shared" si="10"/>
        <v>64.274236743438678</v>
      </c>
    </row>
    <row r="255" spans="1:14" x14ac:dyDescent="0.35">
      <c r="A255" s="1" t="s">
        <v>162</v>
      </c>
      <c r="B255" s="1">
        <v>2019</v>
      </c>
      <c r="C255" s="22">
        <v>43484</v>
      </c>
      <c r="D255" s="1" t="s">
        <v>72</v>
      </c>
      <c r="E255" s="3" t="s">
        <v>207</v>
      </c>
      <c r="F255" s="3">
        <v>1</v>
      </c>
      <c r="G255" s="3">
        <v>1</v>
      </c>
      <c r="H255" s="3" t="s">
        <v>140</v>
      </c>
      <c r="I255" s="3" t="s">
        <v>165</v>
      </c>
      <c r="J255" s="3"/>
      <c r="K255" s="3">
        <v>7</v>
      </c>
      <c r="L255" s="3">
        <v>2</v>
      </c>
      <c r="M255" s="3">
        <v>11.568</v>
      </c>
      <c r="N255" s="37">
        <f t="shared" si="10"/>
        <v>62.240663900414937</v>
      </c>
    </row>
    <row r="256" spans="1:14" x14ac:dyDescent="0.35">
      <c r="A256" s="1" t="s">
        <v>162</v>
      </c>
      <c r="B256" s="1">
        <v>2019</v>
      </c>
      <c r="C256" s="22">
        <v>43484</v>
      </c>
      <c r="D256" s="1" t="s">
        <v>72</v>
      </c>
      <c r="E256" s="3" t="s">
        <v>207</v>
      </c>
      <c r="F256" s="3">
        <v>2</v>
      </c>
      <c r="G256" s="3">
        <v>1</v>
      </c>
      <c r="H256" s="3" t="s">
        <v>139</v>
      </c>
      <c r="I256" s="3" t="s">
        <v>36</v>
      </c>
      <c r="J256" s="3"/>
      <c r="K256" s="3">
        <v>3</v>
      </c>
      <c r="L256" s="3">
        <v>1</v>
      </c>
      <c r="M256" s="3">
        <v>11.36</v>
      </c>
      <c r="N256" s="37">
        <f t="shared" si="10"/>
        <v>63.380281690140848</v>
      </c>
    </row>
    <row r="257" spans="1:14" x14ac:dyDescent="0.35">
      <c r="A257" s="1" t="s">
        <v>162</v>
      </c>
      <c r="B257" s="1">
        <v>2019</v>
      </c>
      <c r="C257" s="22">
        <v>43484</v>
      </c>
      <c r="D257" s="1" t="s">
        <v>72</v>
      </c>
      <c r="E257" s="3" t="s">
        <v>207</v>
      </c>
      <c r="F257" s="3">
        <v>2</v>
      </c>
      <c r="G257" s="3">
        <v>1</v>
      </c>
      <c r="H257" s="3" t="s">
        <v>83</v>
      </c>
      <c r="I257" s="3" t="s">
        <v>67</v>
      </c>
      <c r="J257" s="3"/>
      <c r="K257" s="3">
        <v>6</v>
      </c>
      <c r="L257" s="3">
        <v>2</v>
      </c>
      <c r="M257" s="3">
        <v>11.471</v>
      </c>
      <c r="N257" s="37">
        <f t="shared" si="10"/>
        <v>62.766977595676053</v>
      </c>
    </row>
    <row r="258" spans="1:14" x14ac:dyDescent="0.35">
      <c r="A258" s="1" t="s">
        <v>162</v>
      </c>
      <c r="B258" s="1">
        <v>2019</v>
      </c>
      <c r="C258" s="22">
        <v>43484</v>
      </c>
      <c r="D258" s="1" t="s">
        <v>72</v>
      </c>
      <c r="E258" s="3" t="s">
        <v>207</v>
      </c>
      <c r="F258" s="3">
        <v>3</v>
      </c>
      <c r="G258" s="3">
        <v>1</v>
      </c>
      <c r="H258" s="3" t="s">
        <v>30</v>
      </c>
      <c r="I258" s="3" t="s">
        <v>31</v>
      </c>
      <c r="J258" s="3"/>
      <c r="K258" s="3">
        <v>2</v>
      </c>
      <c r="L258" s="3">
        <v>1</v>
      </c>
      <c r="M258" s="3">
        <v>11.205</v>
      </c>
      <c r="N258" s="37">
        <f t="shared" si="10"/>
        <v>64.257028112449802</v>
      </c>
    </row>
    <row r="259" spans="1:14" x14ac:dyDescent="0.35">
      <c r="A259" s="1" t="s">
        <v>162</v>
      </c>
      <c r="B259" s="1">
        <v>2019</v>
      </c>
      <c r="C259" s="22">
        <v>43484</v>
      </c>
      <c r="D259" s="1" t="s">
        <v>72</v>
      </c>
      <c r="E259" s="3" t="s">
        <v>207</v>
      </c>
      <c r="F259" s="3">
        <v>3</v>
      </c>
      <c r="G259" s="3">
        <v>1</v>
      </c>
      <c r="H259" s="3" t="s">
        <v>136</v>
      </c>
      <c r="I259" s="3" t="s">
        <v>25</v>
      </c>
      <c r="J259" s="3"/>
      <c r="K259" s="3">
        <v>8</v>
      </c>
      <c r="L259" s="3">
        <v>2</v>
      </c>
      <c r="M259" s="3">
        <v>11.279</v>
      </c>
      <c r="N259" s="37">
        <f t="shared" si="10"/>
        <v>63.835446404823124</v>
      </c>
    </row>
    <row r="260" spans="1:14" x14ac:dyDescent="0.35">
      <c r="A260" s="1" t="s">
        <v>162</v>
      </c>
      <c r="B260" s="1">
        <v>2019</v>
      </c>
      <c r="C260" s="22">
        <v>43484</v>
      </c>
      <c r="D260" s="1" t="s">
        <v>72</v>
      </c>
      <c r="E260" s="3" t="s">
        <v>207</v>
      </c>
      <c r="F260" s="3">
        <v>4</v>
      </c>
      <c r="G260" s="3">
        <v>1</v>
      </c>
      <c r="H260" s="3" t="s">
        <v>138</v>
      </c>
      <c r="I260" s="3" t="s">
        <v>29</v>
      </c>
      <c r="J260" s="3"/>
      <c r="K260" s="3">
        <v>4</v>
      </c>
      <c r="L260" s="3">
        <v>1</v>
      </c>
      <c r="M260" s="3">
        <v>11.481999999999999</v>
      </c>
      <c r="N260" s="37">
        <f t="shared" si="10"/>
        <v>62.706845497300122</v>
      </c>
    </row>
    <row r="261" spans="1:14" x14ac:dyDescent="0.35">
      <c r="A261" s="1" t="s">
        <v>162</v>
      </c>
      <c r="B261" s="1">
        <v>2019</v>
      </c>
      <c r="C261" s="22">
        <v>43484</v>
      </c>
      <c r="D261" s="1" t="s">
        <v>72</v>
      </c>
      <c r="E261" s="3" t="s">
        <v>207</v>
      </c>
      <c r="F261" s="3">
        <v>4</v>
      </c>
      <c r="G261" s="3">
        <v>1</v>
      </c>
      <c r="H261" s="3" t="s">
        <v>16</v>
      </c>
      <c r="I261" s="3" t="s">
        <v>17</v>
      </c>
      <c r="J261" s="3"/>
      <c r="K261" s="3">
        <v>5</v>
      </c>
      <c r="L261" s="3">
        <v>2</v>
      </c>
      <c r="M261" s="3">
        <v>11.526999999999999</v>
      </c>
      <c r="N261" s="37">
        <f t="shared" si="10"/>
        <v>62.462045631994449</v>
      </c>
    </row>
    <row r="262" spans="1:14" x14ac:dyDescent="0.35">
      <c r="A262" s="1" t="s">
        <v>162</v>
      </c>
      <c r="B262" s="1">
        <v>2019</v>
      </c>
      <c r="C262" s="22">
        <v>43484</v>
      </c>
      <c r="D262" s="1" t="s">
        <v>72</v>
      </c>
      <c r="E262" s="3" t="s">
        <v>207</v>
      </c>
      <c r="F262" s="3">
        <v>1</v>
      </c>
      <c r="G262" s="3">
        <v>2</v>
      </c>
      <c r="H262" s="3" t="s">
        <v>80</v>
      </c>
      <c r="I262" s="3" t="s">
        <v>65</v>
      </c>
      <c r="J262" s="3"/>
      <c r="K262" s="3">
        <v>1</v>
      </c>
      <c r="L262" s="3">
        <v>1</v>
      </c>
      <c r="M262" s="3">
        <v>11.276999999999999</v>
      </c>
      <c r="N262" s="37">
        <f t="shared" si="10"/>
        <v>63.846767757382288</v>
      </c>
    </row>
    <row r="263" spans="1:14" x14ac:dyDescent="0.35">
      <c r="A263" s="1" t="s">
        <v>162</v>
      </c>
      <c r="B263" s="1">
        <v>2019</v>
      </c>
      <c r="C263" s="22">
        <v>43484</v>
      </c>
      <c r="D263" s="1" t="s">
        <v>72</v>
      </c>
      <c r="E263" s="3" t="s">
        <v>207</v>
      </c>
      <c r="F263" s="3">
        <v>1</v>
      </c>
      <c r="G263" s="3">
        <v>2</v>
      </c>
      <c r="H263" s="3" t="s">
        <v>140</v>
      </c>
      <c r="I263" s="3" t="s">
        <v>165</v>
      </c>
      <c r="J263" s="3"/>
      <c r="K263" s="3">
        <v>7</v>
      </c>
      <c r="L263" s="3">
        <v>2</v>
      </c>
      <c r="M263" s="3">
        <v>11.843999999999999</v>
      </c>
      <c r="N263" s="37">
        <f t="shared" si="10"/>
        <v>60.790273556231007</v>
      </c>
    </row>
    <row r="264" spans="1:14" x14ac:dyDescent="0.35">
      <c r="A264" s="1" t="s">
        <v>162</v>
      </c>
      <c r="B264" s="1">
        <v>2019</v>
      </c>
      <c r="C264" s="22">
        <v>43484</v>
      </c>
      <c r="D264" s="1" t="s">
        <v>72</v>
      </c>
      <c r="E264" s="3" t="s">
        <v>207</v>
      </c>
      <c r="F264" s="3">
        <v>2</v>
      </c>
      <c r="G264" s="3">
        <v>2</v>
      </c>
      <c r="H264" s="3" t="s">
        <v>139</v>
      </c>
      <c r="I264" s="3" t="s">
        <v>36</v>
      </c>
      <c r="J264" s="3"/>
      <c r="K264" s="3">
        <v>3</v>
      </c>
      <c r="L264" s="3">
        <v>1</v>
      </c>
      <c r="M264" s="3">
        <v>11.657999999999999</v>
      </c>
      <c r="N264" s="37">
        <f t="shared" si="10"/>
        <v>61.760164693772516</v>
      </c>
    </row>
    <row r="265" spans="1:14" x14ac:dyDescent="0.35">
      <c r="A265" s="1" t="s">
        <v>162</v>
      </c>
      <c r="B265" s="1">
        <v>2019</v>
      </c>
      <c r="C265" s="22">
        <v>43484</v>
      </c>
      <c r="D265" s="1" t="s">
        <v>72</v>
      </c>
      <c r="E265" s="3" t="s">
        <v>207</v>
      </c>
      <c r="F265" s="3">
        <v>2</v>
      </c>
      <c r="G265" s="3">
        <v>2</v>
      </c>
      <c r="H265" s="3" t="s">
        <v>83</v>
      </c>
      <c r="I265" s="3" t="s">
        <v>67</v>
      </c>
      <c r="J265" s="3"/>
      <c r="K265" s="3">
        <v>6</v>
      </c>
      <c r="L265" s="3">
        <v>2</v>
      </c>
      <c r="M265" s="3">
        <v>11.728</v>
      </c>
      <c r="N265" s="37">
        <f t="shared" si="10"/>
        <v>61.391541609822646</v>
      </c>
    </row>
    <row r="266" spans="1:14" x14ac:dyDescent="0.35">
      <c r="A266" s="1" t="s">
        <v>162</v>
      </c>
      <c r="B266" s="1">
        <v>2019</v>
      </c>
      <c r="C266" s="22">
        <v>43484</v>
      </c>
      <c r="D266" s="1" t="s">
        <v>72</v>
      </c>
      <c r="E266" s="3" t="s">
        <v>207</v>
      </c>
      <c r="F266" s="3">
        <v>3</v>
      </c>
      <c r="G266" s="3">
        <v>2</v>
      </c>
      <c r="H266" s="3" t="s">
        <v>30</v>
      </c>
      <c r="I266" s="3" t="s">
        <v>31</v>
      </c>
      <c r="J266" s="3"/>
      <c r="K266" s="3">
        <v>2</v>
      </c>
      <c r="L266" s="3">
        <v>1</v>
      </c>
      <c r="M266" s="3">
        <v>11.483000000000001</v>
      </c>
      <c r="N266" s="37">
        <f t="shared" si="10"/>
        <v>62.701384655577804</v>
      </c>
    </row>
    <row r="267" spans="1:14" x14ac:dyDescent="0.35">
      <c r="A267" s="1" t="s">
        <v>162</v>
      </c>
      <c r="B267" s="1">
        <v>2019</v>
      </c>
      <c r="C267" s="22">
        <v>43484</v>
      </c>
      <c r="D267" s="1" t="s">
        <v>72</v>
      </c>
      <c r="E267" s="3" t="s">
        <v>207</v>
      </c>
      <c r="F267" s="3">
        <v>3</v>
      </c>
      <c r="G267" s="3">
        <v>2</v>
      </c>
      <c r="H267" s="3" t="s">
        <v>136</v>
      </c>
      <c r="I267" s="3" t="s">
        <v>25</v>
      </c>
      <c r="J267" s="3"/>
      <c r="K267" s="3">
        <v>8</v>
      </c>
      <c r="L267" s="3">
        <v>2</v>
      </c>
      <c r="M267" s="3">
        <v>11.531000000000001</v>
      </c>
      <c r="N267" s="37">
        <f t="shared" si="10"/>
        <v>62.440378111178561</v>
      </c>
    </row>
    <row r="268" spans="1:14" x14ac:dyDescent="0.35">
      <c r="A268" s="1" t="s">
        <v>162</v>
      </c>
      <c r="B268" s="1">
        <v>2019</v>
      </c>
      <c r="C268" s="22">
        <v>43484</v>
      </c>
      <c r="D268" s="1" t="s">
        <v>72</v>
      </c>
      <c r="E268" s="3" t="s">
        <v>207</v>
      </c>
      <c r="F268" s="3">
        <v>4</v>
      </c>
      <c r="G268" s="3">
        <v>2</v>
      </c>
      <c r="H268" s="3" t="s">
        <v>138</v>
      </c>
      <c r="I268" s="3" t="s">
        <v>29</v>
      </c>
      <c r="J268" s="3"/>
      <c r="K268" s="3">
        <v>4</v>
      </c>
      <c r="L268" s="3">
        <v>1</v>
      </c>
      <c r="M268" s="3">
        <v>11.411</v>
      </c>
      <c r="N268" s="37">
        <f t="shared" si="10"/>
        <v>63.097011655420211</v>
      </c>
    </row>
    <row r="269" spans="1:14" x14ac:dyDescent="0.35">
      <c r="A269" s="1" t="s">
        <v>162</v>
      </c>
      <c r="B269" s="1">
        <v>2019</v>
      </c>
      <c r="C269" s="22">
        <v>43484</v>
      </c>
      <c r="D269" s="1" t="s">
        <v>72</v>
      </c>
      <c r="E269" s="3" t="s">
        <v>207</v>
      </c>
      <c r="F269" s="3">
        <v>4</v>
      </c>
      <c r="G269" s="3">
        <v>2</v>
      </c>
      <c r="H269" s="3" t="s">
        <v>16</v>
      </c>
      <c r="I269" s="3" t="s">
        <v>17</v>
      </c>
      <c r="J269" s="3"/>
      <c r="K269" s="3">
        <v>5</v>
      </c>
      <c r="L269" s="3">
        <v>2</v>
      </c>
      <c r="M269" s="3">
        <v>11.618</v>
      </c>
      <c r="N269" s="37">
        <f t="shared" si="10"/>
        <v>61.97280082630401</v>
      </c>
    </row>
    <row r="270" spans="1:14" x14ac:dyDescent="0.35">
      <c r="A270" s="1" t="s">
        <v>162</v>
      </c>
      <c r="B270" s="1">
        <v>2019</v>
      </c>
      <c r="C270" s="22">
        <v>43484</v>
      </c>
      <c r="D270" s="1" t="s">
        <v>72</v>
      </c>
      <c r="E270" s="3" t="s">
        <v>208</v>
      </c>
      <c r="F270" s="3">
        <v>1</v>
      </c>
      <c r="G270" s="3">
        <v>1</v>
      </c>
      <c r="H270" s="3" t="s">
        <v>80</v>
      </c>
      <c r="I270" s="3" t="s">
        <v>65</v>
      </c>
      <c r="J270" s="3"/>
      <c r="K270" s="3">
        <v>1</v>
      </c>
      <c r="L270">
        <v>1</v>
      </c>
      <c r="M270">
        <v>11.05</v>
      </c>
      <c r="N270" s="37">
        <f t="shared" si="10"/>
        <v>65.158371040723978</v>
      </c>
    </row>
    <row r="271" spans="1:14" x14ac:dyDescent="0.35">
      <c r="A271" s="1" t="s">
        <v>162</v>
      </c>
      <c r="B271" s="1">
        <v>2019</v>
      </c>
      <c r="C271" s="22">
        <v>43484</v>
      </c>
      <c r="D271" s="1" t="s">
        <v>72</v>
      </c>
      <c r="E271" s="3" t="s">
        <v>208</v>
      </c>
      <c r="F271" s="3">
        <v>1</v>
      </c>
      <c r="G271" s="3">
        <v>1</v>
      </c>
      <c r="H271" s="3" t="s">
        <v>138</v>
      </c>
      <c r="I271" s="3" t="s">
        <v>29</v>
      </c>
      <c r="J271" s="3"/>
      <c r="K271" s="3">
        <v>4</v>
      </c>
      <c r="L271">
        <v>2</v>
      </c>
      <c r="M271">
        <v>11.277000000000001</v>
      </c>
      <c r="N271" s="37">
        <f t="shared" si="10"/>
        <v>63.846767757382274</v>
      </c>
    </row>
    <row r="272" spans="1:14" x14ac:dyDescent="0.35">
      <c r="A272" s="1" t="s">
        <v>162</v>
      </c>
      <c r="B272" s="1">
        <v>2019</v>
      </c>
      <c r="C272" s="22">
        <v>43484</v>
      </c>
      <c r="D272" s="1" t="s">
        <v>72</v>
      </c>
      <c r="E272" s="3" t="s">
        <v>208</v>
      </c>
      <c r="F272" s="3">
        <v>2</v>
      </c>
      <c r="G272" s="3">
        <v>1</v>
      </c>
      <c r="H272" s="3" t="s">
        <v>30</v>
      </c>
      <c r="I272" s="3" t="s">
        <v>31</v>
      </c>
      <c r="J272" s="3"/>
      <c r="K272" s="3">
        <v>2</v>
      </c>
      <c r="L272">
        <v>1</v>
      </c>
      <c r="M272">
        <v>11.241</v>
      </c>
      <c r="N272" s="37">
        <f t="shared" si="10"/>
        <v>64.051240992794234</v>
      </c>
    </row>
    <row r="273" spans="1:14" x14ac:dyDescent="0.35">
      <c r="A273" s="1" t="s">
        <v>162</v>
      </c>
      <c r="B273" s="1">
        <v>2019</v>
      </c>
      <c r="C273" s="22">
        <v>43484</v>
      </c>
      <c r="D273" s="1" t="s">
        <v>72</v>
      </c>
      <c r="E273" s="3" t="s">
        <v>208</v>
      </c>
      <c r="F273" s="3">
        <v>2</v>
      </c>
      <c r="G273" s="3">
        <v>1</v>
      </c>
      <c r="H273" s="3" t="s">
        <v>139</v>
      </c>
      <c r="I273" s="3" t="s">
        <v>36</v>
      </c>
      <c r="J273" s="3"/>
      <c r="K273" s="3">
        <v>3</v>
      </c>
      <c r="L273">
        <v>2</v>
      </c>
      <c r="M273">
        <v>11.326000000000001</v>
      </c>
      <c r="N273" s="37">
        <f t="shared" si="10"/>
        <v>63.570545647183472</v>
      </c>
    </row>
    <row r="274" spans="1:14" x14ac:dyDescent="0.35">
      <c r="A274" s="1" t="s">
        <v>162</v>
      </c>
      <c r="B274" s="1">
        <v>2019</v>
      </c>
      <c r="C274" s="22">
        <v>43484</v>
      </c>
      <c r="D274" s="1" t="s">
        <v>72</v>
      </c>
      <c r="E274" s="3" t="s">
        <v>208</v>
      </c>
      <c r="F274" s="3">
        <v>1</v>
      </c>
      <c r="G274" s="3">
        <v>2</v>
      </c>
      <c r="H274" s="3" t="s">
        <v>80</v>
      </c>
      <c r="I274" s="3" t="s">
        <v>65</v>
      </c>
      <c r="J274" s="3"/>
      <c r="K274" s="3">
        <v>1</v>
      </c>
      <c r="L274">
        <v>1</v>
      </c>
      <c r="M274">
        <v>11.063000000000001</v>
      </c>
      <c r="N274" s="37">
        <f t="shared" si="10"/>
        <v>65.081804212238993</v>
      </c>
    </row>
    <row r="275" spans="1:14" x14ac:dyDescent="0.35">
      <c r="A275" s="1" t="s">
        <v>162</v>
      </c>
      <c r="B275" s="1">
        <v>2019</v>
      </c>
      <c r="C275" s="22">
        <v>43484</v>
      </c>
      <c r="D275" s="1" t="s">
        <v>72</v>
      </c>
      <c r="E275" s="3" t="s">
        <v>208</v>
      </c>
      <c r="F275" s="3">
        <v>1</v>
      </c>
      <c r="G275" s="3">
        <v>2</v>
      </c>
      <c r="H275" s="3" t="s">
        <v>138</v>
      </c>
      <c r="I275" s="3" t="s">
        <v>29</v>
      </c>
      <c r="J275" s="3"/>
      <c r="K275" s="3">
        <v>4</v>
      </c>
      <c r="L275">
        <v>2</v>
      </c>
      <c r="M275">
        <v>11.278</v>
      </c>
      <c r="N275" s="37">
        <f t="shared" si="10"/>
        <v>63.841106579180703</v>
      </c>
    </row>
    <row r="276" spans="1:14" x14ac:dyDescent="0.35">
      <c r="A276" s="1" t="s">
        <v>162</v>
      </c>
      <c r="B276" s="1">
        <v>2019</v>
      </c>
      <c r="C276" s="22">
        <v>43484</v>
      </c>
      <c r="D276" s="1" t="s">
        <v>72</v>
      </c>
      <c r="E276" s="3" t="s">
        <v>208</v>
      </c>
      <c r="F276" s="3">
        <v>2</v>
      </c>
      <c r="G276" s="3">
        <v>2</v>
      </c>
      <c r="H276" s="3" t="s">
        <v>30</v>
      </c>
      <c r="I276" s="3" t="s">
        <v>31</v>
      </c>
      <c r="J276" s="3"/>
      <c r="K276" s="3">
        <v>2</v>
      </c>
      <c r="L276">
        <v>1</v>
      </c>
      <c r="M276">
        <v>11.343</v>
      </c>
      <c r="N276" s="37">
        <f t="shared" ref="N276:N307" si="11">3.6*200/M276</f>
        <v>63.475271092303622</v>
      </c>
    </row>
    <row r="277" spans="1:14" x14ac:dyDescent="0.35">
      <c r="A277" s="1" t="s">
        <v>162</v>
      </c>
      <c r="B277" s="1">
        <v>2019</v>
      </c>
      <c r="C277" s="22">
        <v>43484</v>
      </c>
      <c r="D277" s="1" t="s">
        <v>72</v>
      </c>
      <c r="E277" s="3" t="s">
        <v>208</v>
      </c>
      <c r="F277" s="3">
        <v>2</v>
      </c>
      <c r="G277" s="3">
        <v>2</v>
      </c>
      <c r="H277" s="3" t="s">
        <v>139</v>
      </c>
      <c r="I277" s="3" t="s">
        <v>36</v>
      </c>
      <c r="J277" s="3"/>
      <c r="K277" s="3">
        <v>3</v>
      </c>
      <c r="L277">
        <v>2</v>
      </c>
      <c r="M277">
        <v>11.404999999999999</v>
      </c>
      <c r="N277" s="37">
        <f t="shared" si="11"/>
        <v>63.130206049978085</v>
      </c>
    </row>
    <row r="278" spans="1:14" x14ac:dyDescent="0.35">
      <c r="A278" s="1" t="s">
        <v>162</v>
      </c>
      <c r="B278" s="1">
        <v>2019</v>
      </c>
      <c r="C278" s="22">
        <v>43484</v>
      </c>
      <c r="D278" s="1" t="s">
        <v>72</v>
      </c>
      <c r="E278" s="3" t="s">
        <v>209</v>
      </c>
      <c r="F278" s="3" t="s">
        <v>210</v>
      </c>
      <c r="G278" s="3">
        <v>1</v>
      </c>
      <c r="H278" s="3" t="s">
        <v>80</v>
      </c>
      <c r="I278" s="3" t="s">
        <v>65</v>
      </c>
      <c r="J278" s="3"/>
      <c r="K278" s="3">
        <v>1</v>
      </c>
      <c r="L278">
        <v>1</v>
      </c>
      <c r="M278">
        <v>11.208</v>
      </c>
      <c r="N278" s="37">
        <f t="shared" si="11"/>
        <v>64.239828693790145</v>
      </c>
    </row>
    <row r="279" spans="1:14" x14ac:dyDescent="0.35">
      <c r="A279" s="1" t="s">
        <v>162</v>
      </c>
      <c r="B279" s="1">
        <v>2019</v>
      </c>
      <c r="C279" s="22">
        <v>43484</v>
      </c>
      <c r="D279" s="1" t="s">
        <v>72</v>
      </c>
      <c r="E279" s="3" t="s">
        <v>209</v>
      </c>
      <c r="F279" s="3" t="s">
        <v>210</v>
      </c>
      <c r="G279" s="3">
        <v>1</v>
      </c>
      <c r="H279" s="3" t="s">
        <v>30</v>
      </c>
      <c r="I279" s="3" t="s">
        <v>31</v>
      </c>
      <c r="J279" s="3"/>
      <c r="K279" s="3">
        <v>2</v>
      </c>
      <c r="L279">
        <v>2</v>
      </c>
      <c r="M279">
        <v>11.434000000000001</v>
      </c>
      <c r="N279" s="37">
        <f t="shared" si="11"/>
        <v>62.970089207626373</v>
      </c>
    </row>
    <row r="280" spans="1:14" x14ac:dyDescent="0.35">
      <c r="A280" s="1" t="s">
        <v>162</v>
      </c>
      <c r="B280" s="1">
        <v>2019</v>
      </c>
      <c r="C280" s="22">
        <v>43484</v>
      </c>
      <c r="D280" s="1" t="s">
        <v>72</v>
      </c>
      <c r="E280" s="3" t="s">
        <v>209</v>
      </c>
      <c r="F280" s="3" t="s">
        <v>211</v>
      </c>
      <c r="G280" s="3">
        <v>1</v>
      </c>
      <c r="H280" s="3" t="s">
        <v>139</v>
      </c>
      <c r="I280" s="3" t="s">
        <v>36</v>
      </c>
      <c r="J280" s="3"/>
      <c r="K280" s="3">
        <v>3</v>
      </c>
      <c r="L280">
        <v>2</v>
      </c>
      <c r="M280">
        <v>11.496</v>
      </c>
      <c r="N280" s="37">
        <f t="shared" si="11"/>
        <v>62.630480167014611</v>
      </c>
    </row>
    <row r="281" spans="1:14" x14ac:dyDescent="0.35">
      <c r="A281" s="1" t="s">
        <v>162</v>
      </c>
      <c r="B281" s="1">
        <v>2019</v>
      </c>
      <c r="C281" s="22">
        <v>43484</v>
      </c>
      <c r="D281" s="1" t="s">
        <v>72</v>
      </c>
      <c r="E281" s="3" t="s">
        <v>209</v>
      </c>
      <c r="F281" s="3" t="s">
        <v>211</v>
      </c>
      <c r="G281" s="3">
        <v>1</v>
      </c>
      <c r="H281" s="3" t="s">
        <v>138</v>
      </c>
      <c r="I281" s="3" t="s">
        <v>29</v>
      </c>
      <c r="J281" s="3"/>
      <c r="K281" s="3">
        <v>4</v>
      </c>
      <c r="L281">
        <v>1</v>
      </c>
      <c r="M281">
        <v>11.474</v>
      </c>
      <c r="N281" s="37">
        <f t="shared" si="11"/>
        <v>62.750566498169775</v>
      </c>
    </row>
    <row r="282" spans="1:14" x14ac:dyDescent="0.35">
      <c r="A282" s="1" t="s">
        <v>162</v>
      </c>
      <c r="B282" s="1">
        <v>2019</v>
      </c>
      <c r="C282" s="22">
        <v>43484</v>
      </c>
      <c r="D282" s="1" t="s">
        <v>72</v>
      </c>
      <c r="E282" s="3" t="s">
        <v>209</v>
      </c>
      <c r="F282" s="3" t="s">
        <v>210</v>
      </c>
      <c r="G282" s="3">
        <v>2</v>
      </c>
      <c r="H282" s="3" t="s">
        <v>80</v>
      </c>
      <c r="I282" s="3" t="s">
        <v>65</v>
      </c>
      <c r="J282" s="3"/>
      <c r="K282" s="3">
        <v>1</v>
      </c>
      <c r="L282">
        <v>1</v>
      </c>
      <c r="M282">
        <v>11.141999999999999</v>
      </c>
      <c r="N282" s="37">
        <f t="shared" si="11"/>
        <v>64.620355411954762</v>
      </c>
    </row>
    <row r="283" spans="1:14" x14ac:dyDescent="0.35">
      <c r="A283" s="1" t="s">
        <v>162</v>
      </c>
      <c r="B283" s="1">
        <v>2019</v>
      </c>
      <c r="C283" s="22">
        <v>43484</v>
      </c>
      <c r="D283" s="1" t="s">
        <v>72</v>
      </c>
      <c r="E283" s="3" t="s">
        <v>209</v>
      </c>
      <c r="F283" s="3" t="s">
        <v>210</v>
      </c>
      <c r="G283" s="3">
        <v>2</v>
      </c>
      <c r="H283" s="3" t="s">
        <v>30</v>
      </c>
      <c r="I283" s="3" t="s">
        <v>31</v>
      </c>
      <c r="J283" s="3"/>
      <c r="K283" s="3">
        <v>2</v>
      </c>
      <c r="L283">
        <v>2</v>
      </c>
      <c r="M283">
        <v>11.292999999999999</v>
      </c>
      <c r="N283" s="37">
        <f t="shared" si="11"/>
        <v>63.756309218099709</v>
      </c>
    </row>
    <row r="284" spans="1:14" x14ac:dyDescent="0.35">
      <c r="A284" s="1" t="s">
        <v>162</v>
      </c>
      <c r="B284" s="1">
        <v>2019</v>
      </c>
      <c r="C284" s="22">
        <v>43484</v>
      </c>
      <c r="D284" s="1" t="s">
        <v>72</v>
      </c>
      <c r="E284" s="3" t="s">
        <v>209</v>
      </c>
      <c r="F284" s="3" t="s">
        <v>211</v>
      </c>
      <c r="G284" s="3">
        <v>2</v>
      </c>
      <c r="H284" s="3" t="s">
        <v>139</v>
      </c>
      <c r="I284" s="3" t="s">
        <v>36</v>
      </c>
      <c r="J284" s="3"/>
      <c r="K284" s="3">
        <v>3</v>
      </c>
      <c r="L284">
        <v>1</v>
      </c>
      <c r="M284">
        <v>11.576000000000001</v>
      </c>
      <c r="N284" s="37">
        <f t="shared" si="11"/>
        <v>62.197650310988251</v>
      </c>
    </row>
    <row r="285" spans="1:14" x14ac:dyDescent="0.35">
      <c r="A285" s="1" t="s">
        <v>162</v>
      </c>
      <c r="B285" s="1">
        <v>2019</v>
      </c>
      <c r="C285" s="22">
        <v>43484</v>
      </c>
      <c r="D285" s="1" t="s">
        <v>72</v>
      </c>
      <c r="E285" s="3" t="s">
        <v>209</v>
      </c>
      <c r="F285" s="3" t="s">
        <v>211</v>
      </c>
      <c r="G285" s="3">
        <v>2</v>
      </c>
      <c r="H285" s="3" t="s">
        <v>138</v>
      </c>
      <c r="I285" s="3" t="s">
        <v>29</v>
      </c>
      <c r="J285" s="3"/>
      <c r="K285" s="3">
        <v>4</v>
      </c>
      <c r="L285">
        <v>2</v>
      </c>
      <c r="M285">
        <v>11.622</v>
      </c>
      <c r="N285" s="37">
        <f t="shared" si="11"/>
        <v>61.951471347444503</v>
      </c>
    </row>
    <row r="286" spans="1:14" x14ac:dyDescent="0.35">
      <c r="A286" s="1" t="s">
        <v>162</v>
      </c>
      <c r="B286" s="1">
        <v>2019</v>
      </c>
      <c r="C286" s="22">
        <v>43484</v>
      </c>
      <c r="D286" s="1" t="s">
        <v>72</v>
      </c>
      <c r="E286" s="3" t="s">
        <v>209</v>
      </c>
      <c r="F286" s="3" t="s">
        <v>211</v>
      </c>
      <c r="G286" s="3">
        <v>3</v>
      </c>
      <c r="H286" s="3" t="s">
        <v>139</v>
      </c>
      <c r="I286" s="3" t="s">
        <v>36</v>
      </c>
      <c r="J286" s="3"/>
      <c r="K286" s="3">
        <v>3</v>
      </c>
      <c r="L286">
        <v>1</v>
      </c>
      <c r="M286">
        <v>11.497999999999999</v>
      </c>
      <c r="N286" s="37">
        <f t="shared" si="11"/>
        <v>62.619586014959125</v>
      </c>
    </row>
    <row r="287" spans="1:14" x14ac:dyDescent="0.35">
      <c r="A287" s="1" t="s">
        <v>162</v>
      </c>
      <c r="B287" s="1">
        <v>2019</v>
      </c>
      <c r="C287" s="22">
        <v>43484</v>
      </c>
      <c r="D287" s="1" t="s">
        <v>72</v>
      </c>
      <c r="E287" s="3" t="s">
        <v>209</v>
      </c>
      <c r="F287" s="3" t="s">
        <v>211</v>
      </c>
      <c r="G287" s="3">
        <v>3</v>
      </c>
      <c r="H287" s="3" t="s">
        <v>138</v>
      </c>
      <c r="I287" s="3" t="s">
        <v>29</v>
      </c>
      <c r="J287" s="3"/>
      <c r="K287" s="3">
        <v>4</v>
      </c>
      <c r="L287">
        <v>2</v>
      </c>
      <c r="M287">
        <v>11.537999999999998</v>
      </c>
      <c r="N287" s="37">
        <f t="shared" si="11"/>
        <v>62.402496099844001</v>
      </c>
    </row>
    <row r="288" spans="1:14" hidden="1" x14ac:dyDescent="0.35">
      <c r="A288" s="1" t="s">
        <v>130</v>
      </c>
      <c r="B288" s="1">
        <v>2019</v>
      </c>
      <c r="C288" s="2">
        <v>43491</v>
      </c>
      <c r="D288" s="1" t="s">
        <v>72</v>
      </c>
      <c r="E288" s="1" t="s">
        <v>205</v>
      </c>
      <c r="F288" s="3">
        <v>1</v>
      </c>
      <c r="G288" s="3">
        <v>1</v>
      </c>
      <c r="H288" s="3" t="s">
        <v>111</v>
      </c>
      <c r="I288" s="3" t="s">
        <v>163</v>
      </c>
      <c r="J288" s="3"/>
      <c r="K288" s="3"/>
      <c r="L288" s="3">
        <v>1</v>
      </c>
      <c r="M288" s="3">
        <v>11.494</v>
      </c>
      <c r="N288" s="37">
        <f t="shared" si="11"/>
        <v>62.641378110318428</v>
      </c>
    </row>
    <row r="289" spans="1:14" hidden="1" x14ac:dyDescent="0.35">
      <c r="A289" s="1" t="s">
        <v>130</v>
      </c>
      <c r="B289" s="1">
        <v>2019</v>
      </c>
      <c r="C289" s="2">
        <v>43491</v>
      </c>
      <c r="D289" s="1" t="s">
        <v>72</v>
      </c>
      <c r="E289" s="1" t="s">
        <v>205</v>
      </c>
      <c r="F289" s="3">
        <v>1</v>
      </c>
      <c r="G289" s="3">
        <v>1</v>
      </c>
      <c r="H289" s="3" t="s">
        <v>60</v>
      </c>
      <c r="I289" s="3" t="s">
        <v>61</v>
      </c>
      <c r="J289" s="3"/>
      <c r="K289" s="3"/>
      <c r="L289" s="3">
        <v>2</v>
      </c>
      <c r="M289" s="3">
        <v>11.664999999999999</v>
      </c>
      <c r="N289" s="37">
        <f t="shared" si="11"/>
        <v>61.7231033004715</v>
      </c>
    </row>
    <row r="290" spans="1:14" hidden="1" x14ac:dyDescent="0.35">
      <c r="A290" s="1" t="s">
        <v>130</v>
      </c>
      <c r="B290" s="1">
        <v>2019</v>
      </c>
      <c r="C290" s="2">
        <v>43491</v>
      </c>
      <c r="D290" s="1" t="s">
        <v>72</v>
      </c>
      <c r="E290" s="1" t="s">
        <v>205</v>
      </c>
      <c r="F290" s="3">
        <v>2</v>
      </c>
      <c r="G290" s="3">
        <v>1</v>
      </c>
      <c r="H290" s="3" t="s">
        <v>178</v>
      </c>
      <c r="I290" s="3" t="s">
        <v>159</v>
      </c>
      <c r="J290" s="3"/>
      <c r="K290" s="3"/>
      <c r="L290" s="3">
        <v>1</v>
      </c>
      <c r="M290" s="3">
        <v>11.749000000000001</v>
      </c>
      <c r="N290" s="37">
        <f t="shared" si="11"/>
        <v>61.281811217975992</v>
      </c>
    </row>
    <row r="291" spans="1:14" hidden="1" x14ac:dyDescent="0.35">
      <c r="A291" s="1" t="s">
        <v>130</v>
      </c>
      <c r="B291" s="1">
        <v>2019</v>
      </c>
      <c r="C291" s="2">
        <v>43491</v>
      </c>
      <c r="D291" s="1" t="s">
        <v>72</v>
      </c>
      <c r="E291" s="1" t="s">
        <v>205</v>
      </c>
      <c r="F291" s="3">
        <v>2</v>
      </c>
      <c r="G291" s="3">
        <v>1</v>
      </c>
      <c r="H291" s="3" t="s">
        <v>100</v>
      </c>
      <c r="I291" s="3" t="s">
        <v>47</v>
      </c>
      <c r="J291" s="3"/>
      <c r="K291" s="3"/>
      <c r="L291" s="3">
        <v>2</v>
      </c>
      <c r="M291" s="3">
        <v>12.466000000000001</v>
      </c>
      <c r="N291" s="37">
        <f t="shared" si="11"/>
        <v>57.757099310123529</v>
      </c>
    </row>
    <row r="292" spans="1:14" hidden="1" x14ac:dyDescent="0.35">
      <c r="A292" s="1" t="s">
        <v>130</v>
      </c>
      <c r="B292" s="1">
        <v>2019</v>
      </c>
      <c r="C292" s="2">
        <v>43491</v>
      </c>
      <c r="D292" s="1" t="s">
        <v>72</v>
      </c>
      <c r="E292" s="1" t="s">
        <v>205</v>
      </c>
      <c r="F292" s="3">
        <v>3</v>
      </c>
      <c r="G292" s="3">
        <v>1</v>
      </c>
      <c r="H292" s="3" t="s">
        <v>136</v>
      </c>
      <c r="I292" s="3" t="s">
        <v>25</v>
      </c>
      <c r="J292" s="3"/>
      <c r="K292" s="3"/>
      <c r="L292" s="3">
        <v>1</v>
      </c>
      <c r="M292" s="3">
        <v>11.672000000000001</v>
      </c>
      <c r="N292" s="37">
        <f t="shared" si="11"/>
        <v>61.686086360520903</v>
      </c>
    </row>
    <row r="293" spans="1:14" hidden="1" x14ac:dyDescent="0.35">
      <c r="A293" s="1" t="s">
        <v>130</v>
      </c>
      <c r="B293" s="1">
        <v>2019</v>
      </c>
      <c r="C293" s="2">
        <v>43491</v>
      </c>
      <c r="D293" s="1" t="s">
        <v>72</v>
      </c>
      <c r="E293" s="1" t="s">
        <v>205</v>
      </c>
      <c r="F293" s="3">
        <v>3</v>
      </c>
      <c r="G293" s="3">
        <v>1</v>
      </c>
      <c r="H293" s="3" t="s">
        <v>181</v>
      </c>
      <c r="I293" s="3" t="s">
        <v>182</v>
      </c>
      <c r="J293" s="3"/>
      <c r="K293" s="3"/>
      <c r="L293" s="3">
        <v>2</v>
      </c>
      <c r="M293" s="3">
        <v>11.692</v>
      </c>
      <c r="N293" s="37">
        <f t="shared" si="11"/>
        <v>61.580567909681832</v>
      </c>
    </row>
    <row r="294" spans="1:14" hidden="1" x14ac:dyDescent="0.35">
      <c r="A294" s="1" t="s">
        <v>130</v>
      </c>
      <c r="B294" s="1">
        <v>2019</v>
      </c>
      <c r="C294" s="2">
        <v>43491</v>
      </c>
      <c r="D294" s="1" t="s">
        <v>72</v>
      </c>
      <c r="E294" s="1" t="s">
        <v>205</v>
      </c>
      <c r="F294" s="3">
        <v>4</v>
      </c>
      <c r="G294" s="3">
        <v>1</v>
      </c>
      <c r="H294" s="3" t="s">
        <v>164</v>
      </c>
      <c r="I294" s="3" t="s">
        <v>36</v>
      </c>
      <c r="J294" s="3"/>
      <c r="K294" s="3"/>
      <c r="L294" s="3">
        <v>1</v>
      </c>
      <c r="M294" s="3">
        <v>11.919</v>
      </c>
      <c r="N294" s="37">
        <f t="shared" si="11"/>
        <v>60.407752328215452</v>
      </c>
    </row>
    <row r="295" spans="1:14" hidden="1" x14ac:dyDescent="0.35">
      <c r="A295" s="1" t="s">
        <v>130</v>
      </c>
      <c r="B295" s="1">
        <v>2019</v>
      </c>
      <c r="C295" s="2">
        <v>43491</v>
      </c>
      <c r="D295" s="1" t="s">
        <v>72</v>
      </c>
      <c r="E295" s="1" t="s">
        <v>205</v>
      </c>
      <c r="F295" s="3">
        <v>4</v>
      </c>
      <c r="G295" s="3">
        <v>1</v>
      </c>
      <c r="H295" s="3" t="s">
        <v>180</v>
      </c>
      <c r="I295" s="3" t="s">
        <v>27</v>
      </c>
      <c r="J295" s="3"/>
      <c r="K295" s="3"/>
      <c r="L295" s="3">
        <v>2</v>
      </c>
      <c r="M295" s="3">
        <v>12.32</v>
      </c>
      <c r="N295" s="37">
        <f t="shared" si="11"/>
        <v>58.441558441558442</v>
      </c>
    </row>
    <row r="296" spans="1:14" hidden="1" x14ac:dyDescent="0.35">
      <c r="A296" s="1" t="s">
        <v>130</v>
      </c>
      <c r="B296" s="1">
        <v>2019</v>
      </c>
      <c r="C296" s="2">
        <v>43491</v>
      </c>
      <c r="D296" s="1" t="s">
        <v>72</v>
      </c>
      <c r="E296" s="1" t="s">
        <v>205</v>
      </c>
      <c r="F296" s="3">
        <v>5</v>
      </c>
      <c r="G296" s="3">
        <v>1</v>
      </c>
      <c r="H296" s="3" t="s">
        <v>132</v>
      </c>
      <c r="I296" s="3" t="s">
        <v>179</v>
      </c>
      <c r="J296" s="3"/>
      <c r="K296" s="3"/>
      <c r="L296" s="3">
        <v>1</v>
      </c>
      <c r="M296" s="3">
        <v>11.387</v>
      </c>
      <c r="N296" s="37">
        <f t="shared" si="11"/>
        <v>63.229999121805562</v>
      </c>
    </row>
    <row r="297" spans="1:14" hidden="1" x14ac:dyDescent="0.35">
      <c r="A297" s="1" t="s">
        <v>130</v>
      </c>
      <c r="B297" s="1">
        <v>2019</v>
      </c>
      <c r="C297" s="2">
        <v>43491</v>
      </c>
      <c r="D297" s="1" t="s">
        <v>72</v>
      </c>
      <c r="E297" s="1" t="s">
        <v>205</v>
      </c>
      <c r="F297" s="3">
        <v>5</v>
      </c>
      <c r="G297" s="3">
        <v>1</v>
      </c>
      <c r="H297" s="3" t="s">
        <v>39</v>
      </c>
      <c r="I297" s="3" t="s">
        <v>40</v>
      </c>
      <c r="J297" s="3"/>
      <c r="K297" s="3"/>
      <c r="L297" s="3">
        <v>2</v>
      </c>
      <c r="M297" s="3">
        <v>11.433</v>
      </c>
      <c r="N297" s="37">
        <f t="shared" si="11"/>
        <v>62.97559695617948</v>
      </c>
    </row>
    <row r="298" spans="1:14" hidden="1" x14ac:dyDescent="0.35">
      <c r="A298" s="1" t="s">
        <v>130</v>
      </c>
      <c r="B298" s="1">
        <v>2019</v>
      </c>
      <c r="C298" s="2">
        <v>43491</v>
      </c>
      <c r="D298" s="1" t="s">
        <v>72</v>
      </c>
      <c r="E298" s="1" t="s">
        <v>205</v>
      </c>
      <c r="F298" s="3">
        <v>6</v>
      </c>
      <c r="G298" s="3">
        <v>1</v>
      </c>
      <c r="H298" s="3" t="s">
        <v>33</v>
      </c>
      <c r="I298" s="3" t="s">
        <v>27</v>
      </c>
      <c r="J298" s="3"/>
      <c r="K298" s="3"/>
      <c r="L298" s="3">
        <v>1</v>
      </c>
      <c r="M298" s="3">
        <v>12.03</v>
      </c>
      <c r="N298" s="37">
        <f t="shared" si="11"/>
        <v>59.850374064837908</v>
      </c>
    </row>
    <row r="299" spans="1:14" hidden="1" x14ac:dyDescent="0.35">
      <c r="A299" s="1" t="s">
        <v>130</v>
      </c>
      <c r="B299" s="1">
        <v>2019</v>
      </c>
      <c r="C299" s="2">
        <v>43491</v>
      </c>
      <c r="D299" s="1" t="s">
        <v>72</v>
      </c>
      <c r="E299" s="1" t="s">
        <v>205</v>
      </c>
      <c r="F299" s="3">
        <v>6</v>
      </c>
      <c r="G299" s="3">
        <v>1</v>
      </c>
      <c r="H299" s="3" t="s">
        <v>50</v>
      </c>
      <c r="I299" s="3" t="s">
        <v>51</v>
      </c>
      <c r="J299" s="3"/>
      <c r="K299" s="3"/>
      <c r="L299" s="3">
        <v>2</v>
      </c>
      <c r="M299" s="3">
        <v>12.039</v>
      </c>
      <c r="N299" s="37">
        <f t="shared" si="11"/>
        <v>59.805631696984804</v>
      </c>
    </row>
    <row r="300" spans="1:14" hidden="1" x14ac:dyDescent="0.35">
      <c r="A300" s="1" t="s">
        <v>130</v>
      </c>
      <c r="B300" s="1">
        <v>2019</v>
      </c>
      <c r="C300" s="2">
        <v>43491</v>
      </c>
      <c r="D300" s="1" t="s">
        <v>72</v>
      </c>
      <c r="E300" s="1" t="s">
        <v>205</v>
      </c>
      <c r="F300" s="3">
        <v>7</v>
      </c>
      <c r="G300" s="3">
        <v>1</v>
      </c>
      <c r="H300" s="3" t="s">
        <v>83</v>
      </c>
      <c r="I300" s="3" t="s">
        <v>67</v>
      </c>
      <c r="J300" s="3"/>
      <c r="K300" s="3"/>
      <c r="L300" s="3">
        <v>1</v>
      </c>
      <c r="M300" s="3">
        <v>11.769</v>
      </c>
      <c r="N300" s="37">
        <f t="shared" si="11"/>
        <v>61.177670150395102</v>
      </c>
    </row>
    <row r="301" spans="1:14" hidden="1" x14ac:dyDescent="0.35">
      <c r="A301" s="1" t="s">
        <v>130</v>
      </c>
      <c r="B301" s="1">
        <v>2019</v>
      </c>
      <c r="C301" s="2">
        <v>43491</v>
      </c>
      <c r="D301" s="1" t="s">
        <v>72</v>
      </c>
      <c r="E301" s="1" t="s">
        <v>205</v>
      </c>
      <c r="F301" s="3">
        <v>7</v>
      </c>
      <c r="G301" s="3">
        <v>1</v>
      </c>
      <c r="H301" s="3" t="s">
        <v>150</v>
      </c>
      <c r="I301" s="3" t="s">
        <v>31</v>
      </c>
      <c r="J301" s="3"/>
      <c r="K301" s="3"/>
      <c r="L301" s="3">
        <v>2</v>
      </c>
      <c r="M301" s="3">
        <v>11.81</v>
      </c>
      <c r="N301" s="37">
        <f t="shared" si="11"/>
        <v>60.96528365791702</v>
      </c>
    </row>
    <row r="302" spans="1:14" hidden="1" x14ac:dyDescent="0.35">
      <c r="A302" s="1" t="s">
        <v>130</v>
      </c>
      <c r="B302" s="1">
        <v>2019</v>
      </c>
      <c r="C302" s="2">
        <v>43491</v>
      </c>
      <c r="D302" s="1" t="s">
        <v>72</v>
      </c>
      <c r="E302" s="1" t="s">
        <v>205</v>
      </c>
      <c r="F302" s="3">
        <v>8</v>
      </c>
      <c r="G302" s="3">
        <v>1</v>
      </c>
      <c r="H302" s="3" t="s">
        <v>122</v>
      </c>
      <c r="I302" s="3" t="s">
        <v>123</v>
      </c>
      <c r="J302" s="3"/>
      <c r="K302" s="3"/>
      <c r="L302" s="3">
        <v>1</v>
      </c>
      <c r="M302" s="3">
        <v>12.012</v>
      </c>
      <c r="N302" s="37">
        <f t="shared" si="11"/>
        <v>59.940059940059939</v>
      </c>
    </row>
    <row r="303" spans="1:14" hidden="1" x14ac:dyDescent="0.35">
      <c r="A303" s="1" t="s">
        <v>130</v>
      </c>
      <c r="B303" s="1">
        <v>2019</v>
      </c>
      <c r="C303" s="2">
        <v>43491</v>
      </c>
      <c r="D303" s="1" t="s">
        <v>72</v>
      </c>
      <c r="E303" s="1" t="s">
        <v>205</v>
      </c>
      <c r="F303" s="3">
        <v>8</v>
      </c>
      <c r="G303" s="3">
        <v>1</v>
      </c>
      <c r="H303" s="3" t="s">
        <v>140</v>
      </c>
      <c r="I303" s="3" t="s">
        <v>29</v>
      </c>
      <c r="J303" s="3"/>
      <c r="K303" s="3"/>
      <c r="L303" s="3">
        <v>2</v>
      </c>
      <c r="M303" s="3">
        <v>12.095000000000001</v>
      </c>
      <c r="N303" s="37">
        <f t="shared" si="11"/>
        <v>59.528730880529139</v>
      </c>
    </row>
    <row r="304" spans="1:14" hidden="1" x14ac:dyDescent="0.35">
      <c r="A304" s="1" t="s">
        <v>130</v>
      </c>
      <c r="B304" s="1">
        <v>2019</v>
      </c>
      <c r="C304" s="2">
        <v>43491</v>
      </c>
      <c r="D304" s="1" t="s">
        <v>72</v>
      </c>
      <c r="E304" s="1" t="s">
        <v>205</v>
      </c>
      <c r="F304" s="3">
        <v>9</v>
      </c>
      <c r="G304" s="3">
        <v>1</v>
      </c>
      <c r="H304" s="3" t="s">
        <v>147</v>
      </c>
      <c r="I304" s="3" t="s">
        <v>148</v>
      </c>
      <c r="J304" s="3"/>
      <c r="K304" s="3"/>
      <c r="L304" s="3">
        <v>1</v>
      </c>
      <c r="M304" s="3">
        <v>11.487</v>
      </c>
      <c r="N304" s="37">
        <f t="shared" si="11"/>
        <v>62.679550796552626</v>
      </c>
    </row>
    <row r="305" spans="1:14" hidden="1" x14ac:dyDescent="0.35">
      <c r="A305" s="1" t="s">
        <v>130</v>
      </c>
      <c r="B305" s="1">
        <v>2019</v>
      </c>
      <c r="C305" s="2">
        <v>43491</v>
      </c>
      <c r="D305" s="1" t="s">
        <v>72</v>
      </c>
      <c r="E305" s="1" t="s">
        <v>205</v>
      </c>
      <c r="F305" s="3">
        <v>9</v>
      </c>
      <c r="G305" s="3">
        <v>1</v>
      </c>
      <c r="H305" s="3" t="s">
        <v>52</v>
      </c>
      <c r="I305" s="3" t="s">
        <v>53</v>
      </c>
      <c r="J305" s="3"/>
      <c r="K305" s="3"/>
      <c r="L305" s="3">
        <v>2</v>
      </c>
      <c r="M305" s="3">
        <v>12.105</v>
      </c>
      <c r="N305" s="37">
        <f t="shared" si="11"/>
        <v>59.479553903345725</v>
      </c>
    </row>
    <row r="306" spans="1:14" hidden="1" x14ac:dyDescent="0.35">
      <c r="A306" s="1" t="s">
        <v>130</v>
      </c>
      <c r="B306" s="1">
        <v>2019</v>
      </c>
      <c r="C306" s="2">
        <v>43491</v>
      </c>
      <c r="D306" s="1" t="s">
        <v>72</v>
      </c>
      <c r="E306" s="1" t="s">
        <v>205</v>
      </c>
      <c r="F306" s="3">
        <v>10</v>
      </c>
      <c r="G306" s="3">
        <v>1</v>
      </c>
      <c r="H306" s="3" t="s">
        <v>142</v>
      </c>
      <c r="I306" s="3" t="s">
        <v>61</v>
      </c>
      <c r="J306" s="3"/>
      <c r="K306" s="3"/>
      <c r="L306" s="3">
        <v>1</v>
      </c>
      <c r="M306" s="3">
        <v>11.638999999999999</v>
      </c>
      <c r="N306" s="37">
        <f t="shared" si="11"/>
        <v>61.860984620671886</v>
      </c>
    </row>
    <row r="307" spans="1:14" hidden="1" x14ac:dyDescent="0.35">
      <c r="A307" s="1" t="s">
        <v>130</v>
      </c>
      <c r="B307" s="1">
        <v>2019</v>
      </c>
      <c r="C307" s="2">
        <v>43491</v>
      </c>
      <c r="D307" s="1" t="s">
        <v>72</v>
      </c>
      <c r="E307" s="1" t="s">
        <v>205</v>
      </c>
      <c r="F307" s="3">
        <v>10</v>
      </c>
      <c r="G307" s="3">
        <v>1</v>
      </c>
      <c r="H307" s="3" t="s">
        <v>124</v>
      </c>
      <c r="I307" s="3" t="s">
        <v>123</v>
      </c>
      <c r="J307" s="3"/>
      <c r="K307" s="3"/>
      <c r="L307" s="3">
        <v>2</v>
      </c>
      <c r="M307" s="3">
        <v>11.68</v>
      </c>
      <c r="N307" s="37">
        <f t="shared" si="11"/>
        <v>61.643835616438359</v>
      </c>
    </row>
    <row r="308" spans="1:14" hidden="1" x14ac:dyDescent="0.35">
      <c r="A308" s="1" t="s">
        <v>130</v>
      </c>
      <c r="B308" s="1">
        <v>2019</v>
      </c>
      <c r="C308" s="2">
        <v>43491</v>
      </c>
      <c r="D308" s="1" t="s">
        <v>72</v>
      </c>
      <c r="E308" s="1" t="s">
        <v>205</v>
      </c>
      <c r="F308" s="3">
        <v>11</v>
      </c>
      <c r="G308" s="3">
        <v>1</v>
      </c>
      <c r="H308" s="3" t="s">
        <v>101</v>
      </c>
      <c r="I308" s="3" t="s">
        <v>47</v>
      </c>
      <c r="J308" s="3"/>
      <c r="K308" s="3"/>
      <c r="L308" s="3">
        <v>1</v>
      </c>
      <c r="M308" s="3">
        <v>11.791</v>
      </c>
      <c r="N308" s="37">
        <f t="shared" ref="N308:N339" si="12">3.6*200/M308</f>
        <v>61.063523026036805</v>
      </c>
    </row>
    <row r="309" spans="1:14" hidden="1" x14ac:dyDescent="0.35">
      <c r="A309" s="1" t="s">
        <v>130</v>
      </c>
      <c r="B309" s="1">
        <v>2019</v>
      </c>
      <c r="C309" s="2">
        <v>43491</v>
      </c>
      <c r="D309" s="1" t="s">
        <v>72</v>
      </c>
      <c r="E309" s="1" t="s">
        <v>205</v>
      </c>
      <c r="F309" s="3">
        <v>11</v>
      </c>
      <c r="G309" s="3">
        <v>1</v>
      </c>
      <c r="H309" s="3" t="s">
        <v>149</v>
      </c>
      <c r="I309" s="3" t="s">
        <v>56</v>
      </c>
      <c r="J309" s="3"/>
      <c r="K309" s="3"/>
      <c r="L309" s="3">
        <v>2</v>
      </c>
      <c r="M309" s="3">
        <v>11.943</v>
      </c>
      <c r="N309" s="37">
        <f t="shared" si="12"/>
        <v>60.286360211002261</v>
      </c>
    </row>
    <row r="310" spans="1:14" hidden="1" x14ac:dyDescent="0.35">
      <c r="A310" s="1" t="s">
        <v>130</v>
      </c>
      <c r="B310" s="1">
        <v>2019</v>
      </c>
      <c r="C310" s="2">
        <v>43491</v>
      </c>
      <c r="D310" s="1" t="s">
        <v>72</v>
      </c>
      <c r="E310" s="1" t="s">
        <v>205</v>
      </c>
      <c r="F310" s="3">
        <v>12</v>
      </c>
      <c r="G310" s="3">
        <v>1</v>
      </c>
      <c r="H310" s="3" t="s">
        <v>97</v>
      </c>
      <c r="I310" s="3" t="s">
        <v>153</v>
      </c>
      <c r="J310" s="3"/>
      <c r="K310" s="3"/>
      <c r="L310" s="3">
        <v>1</v>
      </c>
      <c r="M310" s="3">
        <v>11.776999999999999</v>
      </c>
      <c r="N310" s="37">
        <f t="shared" si="12"/>
        <v>61.136112762163542</v>
      </c>
    </row>
    <row r="311" spans="1:14" hidden="1" x14ac:dyDescent="0.35">
      <c r="A311" s="1" t="s">
        <v>130</v>
      </c>
      <c r="B311" s="1">
        <v>2019</v>
      </c>
      <c r="C311" s="2">
        <v>43491</v>
      </c>
      <c r="D311" s="1" t="s">
        <v>72</v>
      </c>
      <c r="E311" s="1" t="s">
        <v>205</v>
      </c>
      <c r="F311" s="3">
        <v>12</v>
      </c>
      <c r="G311" s="3">
        <v>1</v>
      </c>
      <c r="H311" s="3" t="s">
        <v>99</v>
      </c>
      <c r="I311" s="3" t="s">
        <v>67</v>
      </c>
      <c r="J311" s="3"/>
      <c r="K311" s="3"/>
      <c r="L311" s="3">
        <v>2</v>
      </c>
      <c r="M311" s="3">
        <v>11.838999999999999</v>
      </c>
      <c r="N311" s="37">
        <f t="shared" si="12"/>
        <v>60.815947292845685</v>
      </c>
    </row>
    <row r="312" spans="1:14" hidden="1" x14ac:dyDescent="0.35">
      <c r="A312" s="1" t="s">
        <v>130</v>
      </c>
      <c r="B312" s="1">
        <v>2019</v>
      </c>
      <c r="C312" s="2">
        <v>43491</v>
      </c>
      <c r="D312" s="1" t="s">
        <v>72</v>
      </c>
      <c r="E312" s="1" t="s">
        <v>206</v>
      </c>
      <c r="F312" s="3">
        <v>1</v>
      </c>
      <c r="G312" s="3">
        <v>1</v>
      </c>
      <c r="H312" s="3" t="s">
        <v>80</v>
      </c>
      <c r="I312" s="3" t="s">
        <v>65</v>
      </c>
      <c r="J312" s="3"/>
      <c r="K312" s="3"/>
      <c r="L312" s="3">
        <v>1</v>
      </c>
      <c r="M312" s="3">
        <v>11.712</v>
      </c>
      <c r="N312" s="37">
        <f t="shared" si="12"/>
        <v>61.475409836065573</v>
      </c>
    </row>
    <row r="313" spans="1:14" hidden="1" x14ac:dyDescent="0.35">
      <c r="A313" s="1" t="s">
        <v>130</v>
      </c>
      <c r="B313" s="1">
        <v>2019</v>
      </c>
      <c r="C313" s="2">
        <v>43491</v>
      </c>
      <c r="D313" s="1" t="s">
        <v>72</v>
      </c>
      <c r="E313" s="1" t="s">
        <v>206</v>
      </c>
      <c r="F313" s="3">
        <v>1</v>
      </c>
      <c r="G313" s="3">
        <v>1</v>
      </c>
      <c r="H313" s="3" t="s">
        <v>97</v>
      </c>
      <c r="I313" s="3" t="s">
        <v>153</v>
      </c>
      <c r="J313" s="3"/>
      <c r="K313" s="3"/>
      <c r="L313" s="3">
        <v>2</v>
      </c>
      <c r="M313" s="3">
        <v>11.962999999999999</v>
      </c>
      <c r="N313" s="37">
        <f t="shared" si="12"/>
        <v>60.185572180891086</v>
      </c>
    </row>
    <row r="314" spans="1:14" hidden="1" x14ac:dyDescent="0.35">
      <c r="A314" s="1" t="s">
        <v>130</v>
      </c>
      <c r="B314" s="1">
        <v>2019</v>
      </c>
      <c r="C314" s="2">
        <v>43491</v>
      </c>
      <c r="D314" s="1" t="s">
        <v>72</v>
      </c>
      <c r="E314" s="1" t="s">
        <v>206</v>
      </c>
      <c r="F314" s="3">
        <v>2</v>
      </c>
      <c r="G314" s="3">
        <v>1</v>
      </c>
      <c r="H314" s="3" t="s">
        <v>30</v>
      </c>
      <c r="I314" s="3" t="s">
        <v>31</v>
      </c>
      <c r="J314" s="3"/>
      <c r="K314" s="3"/>
      <c r="L314" s="3">
        <v>1</v>
      </c>
      <c r="M314" s="3">
        <v>11.661</v>
      </c>
      <c r="N314" s="37">
        <f t="shared" si="12"/>
        <v>61.744275791098538</v>
      </c>
    </row>
    <row r="315" spans="1:14" hidden="1" x14ac:dyDescent="0.35">
      <c r="A315" s="1" t="s">
        <v>130</v>
      </c>
      <c r="B315" s="1">
        <v>2019</v>
      </c>
      <c r="C315" s="2">
        <v>43491</v>
      </c>
      <c r="D315" s="1" t="s">
        <v>72</v>
      </c>
      <c r="E315" s="1" t="s">
        <v>206</v>
      </c>
      <c r="F315" s="3">
        <v>2</v>
      </c>
      <c r="G315" s="3">
        <v>1</v>
      </c>
      <c r="H315" s="3" t="s">
        <v>101</v>
      </c>
      <c r="I315" s="3" t="s">
        <v>47</v>
      </c>
      <c r="J315" s="3"/>
      <c r="K315" s="3"/>
      <c r="L315" s="3">
        <v>2</v>
      </c>
      <c r="M315" s="3">
        <v>11.728</v>
      </c>
      <c r="N315" s="37">
        <f t="shared" si="12"/>
        <v>61.391541609822646</v>
      </c>
    </row>
    <row r="316" spans="1:14" hidden="1" x14ac:dyDescent="0.35">
      <c r="A316" s="1" t="s">
        <v>130</v>
      </c>
      <c r="B316" s="1">
        <v>2019</v>
      </c>
      <c r="C316" s="2">
        <v>43491</v>
      </c>
      <c r="D316" s="1" t="s">
        <v>72</v>
      </c>
      <c r="E316" s="1" t="s">
        <v>206</v>
      </c>
      <c r="F316" s="3">
        <v>3</v>
      </c>
      <c r="G316" s="3">
        <v>1</v>
      </c>
      <c r="H316" s="3" t="s">
        <v>142</v>
      </c>
      <c r="I316" s="3" t="s">
        <v>61</v>
      </c>
      <c r="J316" s="3"/>
      <c r="K316" s="3"/>
      <c r="L316" s="3">
        <v>1</v>
      </c>
      <c r="M316" s="3">
        <v>11.661</v>
      </c>
      <c r="N316" s="37">
        <f t="shared" si="12"/>
        <v>61.744275791098538</v>
      </c>
    </row>
    <row r="317" spans="1:14" hidden="1" x14ac:dyDescent="0.35">
      <c r="A317" s="1" t="s">
        <v>130</v>
      </c>
      <c r="B317" s="1">
        <v>2019</v>
      </c>
      <c r="C317" s="2">
        <v>43491</v>
      </c>
      <c r="D317" s="1" t="s">
        <v>72</v>
      </c>
      <c r="E317" s="1" t="s">
        <v>206</v>
      </c>
      <c r="F317" s="3">
        <v>3</v>
      </c>
      <c r="G317" s="3">
        <v>1</v>
      </c>
      <c r="H317" s="3" t="s">
        <v>137</v>
      </c>
      <c r="I317" s="3" t="s">
        <v>38</v>
      </c>
      <c r="J317" s="3"/>
      <c r="K317" s="3"/>
      <c r="L317" s="3">
        <v>2</v>
      </c>
      <c r="M317" s="3" t="s">
        <v>212</v>
      </c>
      <c r="N317" s="37"/>
    </row>
    <row r="318" spans="1:14" hidden="1" x14ac:dyDescent="0.35">
      <c r="A318" s="1" t="s">
        <v>130</v>
      </c>
      <c r="B318" s="1">
        <v>2019</v>
      </c>
      <c r="C318" s="2">
        <v>43491</v>
      </c>
      <c r="D318" s="1" t="s">
        <v>72</v>
      </c>
      <c r="E318" s="1" t="s">
        <v>206</v>
      </c>
      <c r="F318" s="3">
        <v>4</v>
      </c>
      <c r="G318" s="3">
        <v>1</v>
      </c>
      <c r="H318" s="3" t="s">
        <v>147</v>
      </c>
      <c r="I318" s="3" t="s">
        <v>148</v>
      </c>
      <c r="J318" s="3"/>
      <c r="K318" s="3"/>
      <c r="L318" s="3">
        <v>1</v>
      </c>
      <c r="M318" s="3">
        <v>11.339</v>
      </c>
      <c r="N318" s="37">
        <f t="shared" ref="N318:N349" si="13">3.6*200/M318</f>
        <v>63.497662933239262</v>
      </c>
    </row>
    <row r="319" spans="1:14" hidden="1" x14ac:dyDescent="0.35">
      <c r="A319" s="1" t="s">
        <v>130</v>
      </c>
      <c r="B319" s="1">
        <v>2019</v>
      </c>
      <c r="C319" s="2">
        <v>43491</v>
      </c>
      <c r="D319" s="1" t="s">
        <v>72</v>
      </c>
      <c r="E319" s="1" t="s">
        <v>206</v>
      </c>
      <c r="F319" s="3">
        <v>4</v>
      </c>
      <c r="G319" s="3">
        <v>1</v>
      </c>
      <c r="H319" s="3" t="s">
        <v>14</v>
      </c>
      <c r="I319" s="3" t="s">
        <v>15</v>
      </c>
      <c r="J319" s="3"/>
      <c r="K319" s="3"/>
      <c r="L319" s="3">
        <v>2</v>
      </c>
      <c r="M319" s="3">
        <v>11.412000000000001</v>
      </c>
      <c r="N319" s="37">
        <f t="shared" si="13"/>
        <v>63.09148264984227</v>
      </c>
    </row>
    <row r="320" spans="1:14" hidden="1" x14ac:dyDescent="0.35">
      <c r="A320" s="1" t="s">
        <v>130</v>
      </c>
      <c r="B320" s="1">
        <v>2019</v>
      </c>
      <c r="C320" s="2">
        <v>43491</v>
      </c>
      <c r="D320" s="1" t="s">
        <v>72</v>
      </c>
      <c r="E320" s="1" t="s">
        <v>206</v>
      </c>
      <c r="F320" s="3">
        <v>5</v>
      </c>
      <c r="G320" s="3">
        <v>1</v>
      </c>
      <c r="H320" s="3" t="s">
        <v>122</v>
      </c>
      <c r="I320" s="3" t="s">
        <v>123</v>
      </c>
      <c r="J320" s="3"/>
      <c r="K320" s="3"/>
      <c r="L320" s="3">
        <v>1</v>
      </c>
      <c r="M320" s="3">
        <v>11.765000000000001</v>
      </c>
      <c r="N320" s="37">
        <f t="shared" si="13"/>
        <v>61.198470038249042</v>
      </c>
    </row>
    <row r="321" spans="1:14" hidden="1" x14ac:dyDescent="0.35">
      <c r="A321" s="1" t="s">
        <v>130</v>
      </c>
      <c r="B321" s="1">
        <v>2019</v>
      </c>
      <c r="C321" s="2">
        <v>43491</v>
      </c>
      <c r="D321" s="1" t="s">
        <v>72</v>
      </c>
      <c r="E321" s="1" t="s">
        <v>206</v>
      </c>
      <c r="F321" s="3">
        <v>5</v>
      </c>
      <c r="G321" s="3">
        <v>1</v>
      </c>
      <c r="H321" s="3" t="s">
        <v>111</v>
      </c>
      <c r="I321" s="3" t="s">
        <v>163</v>
      </c>
      <c r="J321" s="3"/>
      <c r="K321" s="3"/>
      <c r="L321" s="3">
        <v>2</v>
      </c>
      <c r="M321" s="3">
        <v>12.287000000000001</v>
      </c>
      <c r="N321" s="37">
        <f t="shared" si="13"/>
        <v>58.598518759664685</v>
      </c>
    </row>
    <row r="322" spans="1:14" hidden="1" x14ac:dyDescent="0.35">
      <c r="A322" s="1" t="s">
        <v>130</v>
      </c>
      <c r="B322" s="1">
        <v>2019</v>
      </c>
      <c r="C322" s="2">
        <v>43491</v>
      </c>
      <c r="D322" s="1" t="s">
        <v>72</v>
      </c>
      <c r="E322" s="1" t="s">
        <v>206</v>
      </c>
      <c r="F322" s="3">
        <v>6</v>
      </c>
      <c r="G322" s="3">
        <v>1</v>
      </c>
      <c r="H322" s="3" t="s">
        <v>178</v>
      </c>
      <c r="I322" s="3" t="s">
        <v>159</v>
      </c>
      <c r="J322" s="3"/>
      <c r="K322" s="3"/>
      <c r="L322" s="3">
        <v>1</v>
      </c>
      <c r="M322" s="3">
        <v>11.554</v>
      </c>
      <c r="N322" s="37">
        <f t="shared" si="13"/>
        <v>62.316081010905314</v>
      </c>
    </row>
    <row r="323" spans="1:14" hidden="1" x14ac:dyDescent="0.35">
      <c r="A323" s="1" t="s">
        <v>130</v>
      </c>
      <c r="B323" s="1">
        <v>2019</v>
      </c>
      <c r="C323" s="2">
        <v>43491</v>
      </c>
      <c r="D323" s="1" t="s">
        <v>72</v>
      </c>
      <c r="E323" s="1" t="s">
        <v>206</v>
      </c>
      <c r="F323" s="3">
        <v>6</v>
      </c>
      <c r="G323" s="3">
        <v>1</v>
      </c>
      <c r="H323" s="3" t="s">
        <v>83</v>
      </c>
      <c r="I323" s="3" t="s">
        <v>67</v>
      </c>
      <c r="J323" s="3"/>
      <c r="K323" s="3"/>
      <c r="L323" s="3">
        <v>2</v>
      </c>
      <c r="M323" s="3">
        <v>11.633000000000001</v>
      </c>
      <c r="N323" s="37">
        <f t="shared" si="13"/>
        <v>61.892890913779759</v>
      </c>
    </row>
    <row r="324" spans="1:14" hidden="1" x14ac:dyDescent="0.35">
      <c r="A324" s="1" t="s">
        <v>130</v>
      </c>
      <c r="B324" s="1">
        <v>2019</v>
      </c>
      <c r="C324" s="2">
        <v>43491</v>
      </c>
      <c r="D324" s="1" t="s">
        <v>72</v>
      </c>
      <c r="E324" s="1" t="s">
        <v>206</v>
      </c>
      <c r="F324" s="3">
        <v>7</v>
      </c>
      <c r="G324" s="3">
        <v>1</v>
      </c>
      <c r="H324" s="3" t="s">
        <v>33</v>
      </c>
      <c r="I324" s="3" t="s">
        <v>27</v>
      </c>
      <c r="J324" s="3"/>
      <c r="K324" s="3"/>
      <c r="L324" s="3">
        <v>1</v>
      </c>
      <c r="M324" s="3">
        <v>11.571</v>
      </c>
      <c r="N324" s="37">
        <f t="shared" si="13"/>
        <v>62.2245268343272</v>
      </c>
    </row>
    <row r="325" spans="1:14" hidden="1" x14ac:dyDescent="0.35">
      <c r="A325" s="1" t="s">
        <v>130</v>
      </c>
      <c r="B325" s="1">
        <v>2019</v>
      </c>
      <c r="C325" s="2">
        <v>43491</v>
      </c>
      <c r="D325" s="1" t="s">
        <v>72</v>
      </c>
      <c r="E325" s="1" t="s">
        <v>206</v>
      </c>
      <c r="F325" s="3">
        <v>7</v>
      </c>
      <c r="G325" s="3">
        <v>1</v>
      </c>
      <c r="H325" s="3" t="s">
        <v>136</v>
      </c>
      <c r="I325" s="3" t="s">
        <v>25</v>
      </c>
      <c r="J325" s="3"/>
      <c r="K325" s="3"/>
      <c r="L325" s="3">
        <v>2</v>
      </c>
      <c r="M325" s="3">
        <v>11.631</v>
      </c>
      <c r="N325" s="37">
        <f t="shared" si="13"/>
        <v>61.903533660046428</v>
      </c>
    </row>
    <row r="326" spans="1:14" hidden="1" x14ac:dyDescent="0.35">
      <c r="A326" s="1" t="s">
        <v>130</v>
      </c>
      <c r="B326" s="1">
        <v>2019</v>
      </c>
      <c r="C326" s="2">
        <v>43491</v>
      </c>
      <c r="D326" s="1" t="s">
        <v>72</v>
      </c>
      <c r="E326" s="1" t="s">
        <v>206</v>
      </c>
      <c r="F326" s="3">
        <v>8</v>
      </c>
      <c r="G326" s="3">
        <v>1</v>
      </c>
      <c r="H326" s="3" t="s">
        <v>164</v>
      </c>
      <c r="I326" s="3" t="s">
        <v>36</v>
      </c>
      <c r="J326" s="3"/>
      <c r="K326" s="3"/>
      <c r="L326" s="3">
        <v>1</v>
      </c>
      <c r="M326" s="3">
        <v>11.579000000000001</v>
      </c>
      <c r="N326" s="37">
        <f t="shared" si="13"/>
        <v>62.181535538474819</v>
      </c>
    </row>
    <row r="327" spans="1:14" hidden="1" x14ac:dyDescent="0.35">
      <c r="A327" s="1" t="s">
        <v>130</v>
      </c>
      <c r="B327" s="1">
        <v>2019</v>
      </c>
      <c r="C327" s="2">
        <v>43491</v>
      </c>
      <c r="D327" s="1" t="s">
        <v>72</v>
      </c>
      <c r="E327" s="1" t="s">
        <v>206</v>
      </c>
      <c r="F327" s="3">
        <v>8</v>
      </c>
      <c r="G327" s="3">
        <v>1</v>
      </c>
      <c r="H327" s="3" t="s">
        <v>132</v>
      </c>
      <c r="I327" s="3" t="s">
        <v>179</v>
      </c>
      <c r="J327" s="3"/>
      <c r="K327" s="3"/>
      <c r="L327" s="3">
        <v>2</v>
      </c>
      <c r="M327" s="3">
        <v>11.729000000000001</v>
      </c>
      <c r="N327" s="37">
        <f t="shared" si="13"/>
        <v>61.38630744308977</v>
      </c>
    </row>
    <row r="328" spans="1:14" x14ac:dyDescent="0.35">
      <c r="A328" s="1" t="s">
        <v>130</v>
      </c>
      <c r="B328" s="1">
        <v>2019</v>
      </c>
      <c r="C328" s="2">
        <v>43491</v>
      </c>
      <c r="D328" s="1" t="s">
        <v>72</v>
      </c>
      <c r="E328" s="1" t="s">
        <v>207</v>
      </c>
      <c r="F328" s="3">
        <v>1</v>
      </c>
      <c r="G328" s="3">
        <v>1</v>
      </c>
      <c r="H328" s="3" t="s">
        <v>80</v>
      </c>
      <c r="I328" s="3" t="s">
        <v>65</v>
      </c>
      <c r="J328" s="3"/>
      <c r="K328" s="3"/>
      <c r="L328" s="3">
        <v>1</v>
      </c>
      <c r="M328" s="3">
        <v>11.26</v>
      </c>
      <c r="N328" s="37">
        <f t="shared" si="13"/>
        <v>63.943161634103021</v>
      </c>
    </row>
    <row r="329" spans="1:14" x14ac:dyDescent="0.35">
      <c r="A329" s="1" t="s">
        <v>130</v>
      </c>
      <c r="B329" s="1">
        <v>2019</v>
      </c>
      <c r="C329" s="2">
        <v>43491</v>
      </c>
      <c r="D329" s="1" t="s">
        <v>72</v>
      </c>
      <c r="E329" s="1" t="s">
        <v>207</v>
      </c>
      <c r="F329" s="3">
        <v>1</v>
      </c>
      <c r="G329" s="3">
        <v>1</v>
      </c>
      <c r="H329" s="3" t="s">
        <v>164</v>
      </c>
      <c r="I329" s="3" t="s">
        <v>36</v>
      </c>
      <c r="J329" s="3"/>
      <c r="K329" s="3"/>
      <c r="L329" s="3">
        <v>2</v>
      </c>
      <c r="M329" s="3">
        <v>11.513</v>
      </c>
      <c r="N329" s="37">
        <f t="shared" si="13"/>
        <v>62.538000521150003</v>
      </c>
    </row>
    <row r="330" spans="1:14" x14ac:dyDescent="0.35">
      <c r="A330" s="1" t="s">
        <v>130</v>
      </c>
      <c r="B330" s="1">
        <v>2019</v>
      </c>
      <c r="C330" s="2">
        <v>43491</v>
      </c>
      <c r="D330" s="1" t="s">
        <v>72</v>
      </c>
      <c r="E330" s="1" t="s">
        <v>207</v>
      </c>
      <c r="F330" s="3">
        <v>2</v>
      </c>
      <c r="G330" s="3">
        <v>1</v>
      </c>
      <c r="H330" s="3" t="s">
        <v>30</v>
      </c>
      <c r="I330" s="3" t="s">
        <v>31</v>
      </c>
      <c r="J330" s="3"/>
      <c r="K330" s="3"/>
      <c r="L330" s="3">
        <v>1</v>
      </c>
      <c r="M330" s="3">
        <v>11.643000000000001</v>
      </c>
      <c r="N330" s="37">
        <f t="shared" si="13"/>
        <v>61.839732027827878</v>
      </c>
    </row>
    <row r="331" spans="1:14" x14ac:dyDescent="0.35">
      <c r="A331" s="1" t="s">
        <v>130</v>
      </c>
      <c r="B331" s="1">
        <v>2019</v>
      </c>
      <c r="C331" s="2">
        <v>43491</v>
      </c>
      <c r="D331" s="1" t="s">
        <v>72</v>
      </c>
      <c r="E331" s="1" t="s">
        <v>207</v>
      </c>
      <c r="F331" s="3">
        <v>2</v>
      </c>
      <c r="G331" s="3">
        <v>1</v>
      </c>
      <c r="H331" s="3" t="s">
        <v>33</v>
      </c>
      <c r="I331" s="3" t="s">
        <v>27</v>
      </c>
      <c r="J331" s="3"/>
      <c r="K331" s="3"/>
      <c r="L331" s="3">
        <v>2</v>
      </c>
      <c r="M331" s="3">
        <v>11.756</v>
      </c>
      <c r="N331" s="37">
        <f t="shared" si="13"/>
        <v>61.245321537938075</v>
      </c>
    </row>
    <row r="332" spans="1:14" x14ac:dyDescent="0.35">
      <c r="A332" s="1" t="s">
        <v>130</v>
      </c>
      <c r="B332" s="1">
        <v>2019</v>
      </c>
      <c r="C332" s="2">
        <v>43491</v>
      </c>
      <c r="D332" s="1" t="s">
        <v>72</v>
      </c>
      <c r="E332" s="1" t="s">
        <v>207</v>
      </c>
      <c r="F332" s="3">
        <v>3</v>
      </c>
      <c r="G332" s="3">
        <v>1</v>
      </c>
      <c r="H332" s="3" t="s">
        <v>178</v>
      </c>
      <c r="I332" s="3" t="s">
        <v>159</v>
      </c>
      <c r="J332" s="3"/>
      <c r="K332" s="3"/>
      <c r="L332" s="3">
        <v>1</v>
      </c>
      <c r="M332" s="3">
        <v>11.667999999999999</v>
      </c>
      <c r="N332" s="37">
        <f t="shared" si="13"/>
        <v>61.707233459033255</v>
      </c>
    </row>
    <row r="333" spans="1:14" x14ac:dyDescent="0.35">
      <c r="A333" s="1" t="s">
        <v>130</v>
      </c>
      <c r="B333" s="1">
        <v>2019</v>
      </c>
      <c r="C333" s="2">
        <v>43491</v>
      </c>
      <c r="D333" s="1" t="s">
        <v>72</v>
      </c>
      <c r="E333" s="1" t="s">
        <v>207</v>
      </c>
      <c r="F333" s="3">
        <v>3</v>
      </c>
      <c r="G333" s="3">
        <v>1</v>
      </c>
      <c r="H333" s="3" t="s">
        <v>142</v>
      </c>
      <c r="I333" s="3" t="s">
        <v>61</v>
      </c>
      <c r="J333" s="3"/>
      <c r="K333" s="3"/>
      <c r="L333" s="3">
        <v>2</v>
      </c>
      <c r="M333" s="3">
        <v>11.719999999999999</v>
      </c>
      <c r="N333" s="37">
        <f t="shared" si="13"/>
        <v>61.433447098976117</v>
      </c>
    </row>
    <row r="334" spans="1:14" x14ac:dyDescent="0.35">
      <c r="A334" s="1" t="s">
        <v>130</v>
      </c>
      <c r="B334" s="1">
        <v>2019</v>
      </c>
      <c r="C334" s="2">
        <v>43491</v>
      </c>
      <c r="D334" s="1" t="s">
        <v>72</v>
      </c>
      <c r="E334" s="1" t="s">
        <v>207</v>
      </c>
      <c r="F334" s="3">
        <v>4</v>
      </c>
      <c r="G334" s="3">
        <v>1</v>
      </c>
      <c r="H334" s="3" t="s">
        <v>122</v>
      </c>
      <c r="I334" s="3" t="s">
        <v>123</v>
      </c>
      <c r="J334" s="3"/>
      <c r="K334" s="3"/>
      <c r="L334" s="3">
        <v>2</v>
      </c>
      <c r="M334" s="3">
        <v>11.615</v>
      </c>
      <c r="N334" s="37">
        <f t="shared" si="13"/>
        <v>61.988807576409812</v>
      </c>
    </row>
    <row r="335" spans="1:14" x14ac:dyDescent="0.35">
      <c r="A335" s="1" t="s">
        <v>130</v>
      </c>
      <c r="B335" s="1">
        <v>2019</v>
      </c>
      <c r="C335" s="2">
        <v>43491</v>
      </c>
      <c r="D335" s="1" t="s">
        <v>72</v>
      </c>
      <c r="E335" s="1" t="s">
        <v>207</v>
      </c>
      <c r="F335" s="3">
        <v>4</v>
      </c>
      <c r="G335" s="3">
        <v>1</v>
      </c>
      <c r="H335" s="3" t="s">
        <v>147</v>
      </c>
      <c r="I335" s="3" t="s">
        <v>148</v>
      </c>
      <c r="J335" s="3"/>
      <c r="K335" s="3"/>
      <c r="L335" s="3">
        <v>1</v>
      </c>
      <c r="M335" s="3">
        <v>11.419</v>
      </c>
      <c r="N335" s="37">
        <f t="shared" si="13"/>
        <v>63.052806725632713</v>
      </c>
    </row>
    <row r="336" spans="1:14" x14ac:dyDescent="0.35">
      <c r="A336" s="1" t="s">
        <v>130</v>
      </c>
      <c r="B336" s="1">
        <v>2019</v>
      </c>
      <c r="C336" s="2">
        <v>43491</v>
      </c>
      <c r="D336" s="1" t="s">
        <v>72</v>
      </c>
      <c r="E336" s="43" t="s">
        <v>207</v>
      </c>
      <c r="F336">
        <v>1</v>
      </c>
      <c r="G336" s="3">
        <v>2</v>
      </c>
      <c r="H336" t="s">
        <v>80</v>
      </c>
      <c r="I336" t="s">
        <v>65</v>
      </c>
      <c r="L336" s="48">
        <v>1</v>
      </c>
      <c r="M336">
        <v>11.839</v>
      </c>
      <c r="N336" s="37">
        <f t="shared" si="13"/>
        <v>60.815947292845678</v>
      </c>
    </row>
    <row r="337" spans="1:14" x14ac:dyDescent="0.35">
      <c r="A337" s="1" t="s">
        <v>130</v>
      </c>
      <c r="B337" s="1">
        <v>2019</v>
      </c>
      <c r="C337" s="2">
        <v>43491</v>
      </c>
      <c r="D337" s="1" t="s">
        <v>72</v>
      </c>
      <c r="E337" s="43" t="s">
        <v>207</v>
      </c>
      <c r="F337">
        <v>1</v>
      </c>
      <c r="G337" s="3">
        <v>2</v>
      </c>
      <c r="H337" t="s">
        <v>164</v>
      </c>
      <c r="I337" t="s">
        <v>36</v>
      </c>
      <c r="L337" s="48">
        <v>2</v>
      </c>
      <c r="M337">
        <v>12.117000000000001</v>
      </c>
      <c r="N337" s="37">
        <f t="shared" si="13"/>
        <v>59.420648675414704</v>
      </c>
    </row>
    <row r="338" spans="1:14" x14ac:dyDescent="0.35">
      <c r="A338" s="1" t="s">
        <v>130</v>
      </c>
      <c r="B338" s="1">
        <v>2019</v>
      </c>
      <c r="C338" s="2">
        <v>43491</v>
      </c>
      <c r="D338" s="1" t="s">
        <v>72</v>
      </c>
      <c r="E338" s="43" t="s">
        <v>207</v>
      </c>
      <c r="F338">
        <v>2</v>
      </c>
      <c r="G338" s="3">
        <v>2</v>
      </c>
      <c r="H338" t="s">
        <v>30</v>
      </c>
      <c r="I338" t="s">
        <v>31</v>
      </c>
      <c r="L338" s="48">
        <v>1</v>
      </c>
      <c r="M338">
        <v>11.347</v>
      </c>
      <c r="N338" s="37">
        <f t="shared" si="13"/>
        <v>63.452895038336123</v>
      </c>
    </row>
    <row r="339" spans="1:14" x14ac:dyDescent="0.35">
      <c r="A339" s="1" t="s">
        <v>130</v>
      </c>
      <c r="B339" s="1">
        <v>2019</v>
      </c>
      <c r="C339" s="2">
        <v>43491</v>
      </c>
      <c r="D339" s="1" t="s">
        <v>72</v>
      </c>
      <c r="E339" s="43" t="s">
        <v>207</v>
      </c>
      <c r="F339">
        <v>2</v>
      </c>
      <c r="G339" s="3">
        <v>2</v>
      </c>
      <c r="H339" t="s">
        <v>33</v>
      </c>
      <c r="I339" t="s">
        <v>27</v>
      </c>
      <c r="L339" s="48">
        <v>2</v>
      </c>
      <c r="M339">
        <v>11.481</v>
      </c>
      <c r="N339" s="37">
        <f t="shared" si="13"/>
        <v>62.712307290305723</v>
      </c>
    </row>
    <row r="340" spans="1:14" x14ac:dyDescent="0.35">
      <c r="A340" s="1" t="s">
        <v>130</v>
      </c>
      <c r="B340" s="1">
        <v>2019</v>
      </c>
      <c r="C340" s="2">
        <v>43491</v>
      </c>
      <c r="D340" s="1" t="s">
        <v>72</v>
      </c>
      <c r="E340" s="43" t="s">
        <v>207</v>
      </c>
      <c r="F340">
        <v>3</v>
      </c>
      <c r="G340" s="3">
        <v>2</v>
      </c>
      <c r="H340" t="s">
        <v>178</v>
      </c>
      <c r="I340" t="s">
        <v>159</v>
      </c>
      <c r="L340" s="48">
        <v>1</v>
      </c>
      <c r="M340">
        <v>11.805</v>
      </c>
      <c r="N340" s="37">
        <f t="shared" si="13"/>
        <v>60.991105463786532</v>
      </c>
    </row>
    <row r="341" spans="1:14" x14ac:dyDescent="0.35">
      <c r="A341" s="1" t="s">
        <v>130</v>
      </c>
      <c r="B341" s="1">
        <v>2019</v>
      </c>
      <c r="C341" s="2">
        <v>43491</v>
      </c>
      <c r="D341" s="1" t="s">
        <v>72</v>
      </c>
      <c r="E341" s="43" t="s">
        <v>207</v>
      </c>
      <c r="F341">
        <v>3</v>
      </c>
      <c r="G341" s="3">
        <v>2</v>
      </c>
      <c r="H341" t="s">
        <v>142</v>
      </c>
      <c r="I341" t="s">
        <v>61</v>
      </c>
      <c r="L341" s="48">
        <v>2</v>
      </c>
      <c r="M341">
        <v>12.03</v>
      </c>
      <c r="N341" s="37">
        <f t="shared" si="13"/>
        <v>59.850374064837908</v>
      </c>
    </row>
    <row r="342" spans="1:14" x14ac:dyDescent="0.35">
      <c r="A342" s="1" t="s">
        <v>130</v>
      </c>
      <c r="B342" s="1">
        <v>2019</v>
      </c>
      <c r="C342" s="2">
        <v>43491</v>
      </c>
      <c r="D342" s="1" t="s">
        <v>72</v>
      </c>
      <c r="E342" s="43" t="s">
        <v>207</v>
      </c>
      <c r="F342">
        <v>4</v>
      </c>
      <c r="G342" s="3">
        <v>2</v>
      </c>
      <c r="H342" t="s">
        <v>122</v>
      </c>
      <c r="I342" t="s">
        <v>123</v>
      </c>
      <c r="L342" s="48">
        <v>1</v>
      </c>
      <c r="M342">
        <v>11.56</v>
      </c>
      <c r="N342" s="37">
        <f t="shared" si="13"/>
        <v>62.283737024221452</v>
      </c>
    </row>
    <row r="343" spans="1:14" x14ac:dyDescent="0.35">
      <c r="A343" s="1" t="s">
        <v>130</v>
      </c>
      <c r="B343" s="1">
        <v>2019</v>
      </c>
      <c r="C343" s="2">
        <v>43491</v>
      </c>
      <c r="D343" s="1" t="s">
        <v>72</v>
      </c>
      <c r="E343" s="43" t="s">
        <v>207</v>
      </c>
      <c r="F343">
        <v>4</v>
      </c>
      <c r="G343" s="3">
        <v>2</v>
      </c>
      <c r="H343" t="s">
        <v>147</v>
      </c>
      <c r="I343" t="s">
        <v>148</v>
      </c>
      <c r="L343" s="48">
        <v>2</v>
      </c>
      <c r="M343">
        <v>11.614000000000001</v>
      </c>
      <c r="N343" s="37">
        <f t="shared" si="13"/>
        <v>61.994144997416903</v>
      </c>
    </row>
    <row r="344" spans="1:14" x14ac:dyDescent="0.35">
      <c r="A344" s="1" t="s">
        <v>130</v>
      </c>
      <c r="B344" s="1">
        <v>2019</v>
      </c>
      <c r="C344" s="2">
        <v>43491</v>
      </c>
      <c r="D344" s="1" t="s">
        <v>72</v>
      </c>
      <c r="E344" s="1" t="s">
        <v>207</v>
      </c>
      <c r="F344" s="3">
        <v>4</v>
      </c>
      <c r="G344" s="3">
        <v>3</v>
      </c>
      <c r="H344" s="3" t="s">
        <v>122</v>
      </c>
      <c r="I344" s="3" t="s">
        <v>123</v>
      </c>
      <c r="J344" s="3"/>
      <c r="K344" s="3"/>
      <c r="L344" s="3">
        <v>1</v>
      </c>
      <c r="M344" s="3">
        <v>12.039</v>
      </c>
      <c r="N344" s="37">
        <f t="shared" si="13"/>
        <v>59.805631696984804</v>
      </c>
    </row>
    <row r="345" spans="1:14" x14ac:dyDescent="0.35">
      <c r="A345" s="1" t="s">
        <v>130</v>
      </c>
      <c r="B345" s="1">
        <v>2019</v>
      </c>
      <c r="C345" s="2">
        <v>43491</v>
      </c>
      <c r="D345" s="1" t="s">
        <v>72</v>
      </c>
      <c r="E345" s="1" t="s">
        <v>207</v>
      </c>
      <c r="F345" s="3">
        <v>4</v>
      </c>
      <c r="G345" s="3">
        <v>3</v>
      </c>
      <c r="H345" s="3" t="s">
        <v>147</v>
      </c>
      <c r="I345" s="3" t="s">
        <v>148</v>
      </c>
      <c r="J345" s="3"/>
      <c r="K345" s="3"/>
      <c r="L345" s="3">
        <v>2</v>
      </c>
      <c r="M345" s="3">
        <v>12.142999999999999</v>
      </c>
      <c r="N345" s="37">
        <f t="shared" si="13"/>
        <v>59.293420077410858</v>
      </c>
    </row>
    <row r="346" spans="1:14" x14ac:dyDescent="0.35">
      <c r="A346" s="1" t="s">
        <v>130</v>
      </c>
      <c r="B346" s="1">
        <v>2019</v>
      </c>
      <c r="C346" s="2">
        <v>43491</v>
      </c>
      <c r="D346" s="1" t="s">
        <v>72</v>
      </c>
      <c r="E346" s="1" t="s">
        <v>208</v>
      </c>
      <c r="F346" s="3">
        <v>1</v>
      </c>
      <c r="G346" s="3">
        <v>1</v>
      </c>
      <c r="H346" s="3" t="s">
        <v>80</v>
      </c>
      <c r="I346" s="3" t="s">
        <v>65</v>
      </c>
      <c r="J346" s="3"/>
      <c r="K346" s="3"/>
      <c r="L346" s="3">
        <v>1</v>
      </c>
      <c r="M346" s="3">
        <v>11.816000000000001</v>
      </c>
      <c r="N346" s="37">
        <f t="shared" si="13"/>
        <v>60.934326337169935</v>
      </c>
    </row>
    <row r="347" spans="1:14" x14ac:dyDescent="0.35">
      <c r="A347" s="1" t="s">
        <v>130</v>
      </c>
      <c r="B347" s="1">
        <v>2019</v>
      </c>
      <c r="C347" s="2">
        <v>43491</v>
      </c>
      <c r="D347" s="1" t="s">
        <v>72</v>
      </c>
      <c r="E347" s="1" t="s">
        <v>208</v>
      </c>
      <c r="F347" s="3">
        <v>1</v>
      </c>
      <c r="G347" s="3">
        <v>1</v>
      </c>
      <c r="H347" s="3" t="s">
        <v>122</v>
      </c>
      <c r="I347" s="3" t="s">
        <v>123</v>
      </c>
      <c r="J347" s="3"/>
      <c r="K347" s="3"/>
      <c r="L347" s="3">
        <v>2</v>
      </c>
      <c r="M347" s="3">
        <v>11.964</v>
      </c>
      <c r="N347" s="37">
        <f t="shared" si="13"/>
        <v>60.180541624874621</v>
      </c>
    </row>
    <row r="348" spans="1:14" x14ac:dyDescent="0.35">
      <c r="A348" s="1" t="s">
        <v>130</v>
      </c>
      <c r="B348" s="1">
        <v>2019</v>
      </c>
      <c r="C348" s="2">
        <v>43491</v>
      </c>
      <c r="D348" s="1" t="s">
        <v>72</v>
      </c>
      <c r="E348" s="1" t="s">
        <v>208</v>
      </c>
      <c r="F348" s="3">
        <v>2</v>
      </c>
      <c r="G348" s="3">
        <v>1</v>
      </c>
      <c r="H348" s="3" t="s">
        <v>178</v>
      </c>
      <c r="I348" s="3" t="s">
        <v>159</v>
      </c>
      <c r="J348" s="3"/>
      <c r="K348" s="3"/>
      <c r="L348" s="3">
        <v>2</v>
      </c>
      <c r="M348" s="3">
        <v>11.526</v>
      </c>
      <c r="N348" s="37">
        <f t="shared" si="13"/>
        <v>62.467464862051017</v>
      </c>
    </row>
    <row r="349" spans="1:14" x14ac:dyDescent="0.35">
      <c r="A349" s="1" t="s">
        <v>130</v>
      </c>
      <c r="B349" s="1">
        <v>2019</v>
      </c>
      <c r="C349" s="2">
        <v>43491</v>
      </c>
      <c r="D349" s="1" t="s">
        <v>72</v>
      </c>
      <c r="E349" s="1" t="s">
        <v>208</v>
      </c>
      <c r="F349" s="3">
        <v>2</v>
      </c>
      <c r="G349" s="3">
        <v>1</v>
      </c>
      <c r="H349" s="3" t="s">
        <v>30</v>
      </c>
      <c r="I349" s="3" t="s">
        <v>31</v>
      </c>
      <c r="J349" s="3"/>
      <c r="K349" s="3"/>
      <c r="L349" s="3">
        <v>1</v>
      </c>
      <c r="M349" s="3">
        <v>11.523</v>
      </c>
      <c r="N349" s="37">
        <f t="shared" si="13"/>
        <v>62.483728195782348</v>
      </c>
    </row>
    <row r="350" spans="1:14" x14ac:dyDescent="0.35">
      <c r="A350" s="1" t="s">
        <v>130</v>
      </c>
      <c r="B350" s="1">
        <v>2019</v>
      </c>
      <c r="C350" s="2">
        <v>43491</v>
      </c>
      <c r="D350" s="1" t="s">
        <v>72</v>
      </c>
      <c r="E350" s="1" t="s">
        <v>208</v>
      </c>
      <c r="F350" s="3">
        <v>1</v>
      </c>
      <c r="G350" s="3">
        <v>2</v>
      </c>
      <c r="H350" s="3" t="s">
        <v>80</v>
      </c>
      <c r="I350" s="3" t="s">
        <v>65</v>
      </c>
      <c r="J350" s="3"/>
      <c r="K350" s="3"/>
      <c r="L350" s="3">
        <v>1</v>
      </c>
      <c r="M350" s="3">
        <v>11.726000000000001</v>
      </c>
      <c r="N350" s="37">
        <f t="shared" ref="N350:N381" si="14">3.6*200/M350</f>
        <v>61.402012621524811</v>
      </c>
    </row>
    <row r="351" spans="1:14" x14ac:dyDescent="0.35">
      <c r="A351" s="1" t="s">
        <v>130</v>
      </c>
      <c r="B351" s="1">
        <v>2019</v>
      </c>
      <c r="C351" s="2">
        <v>43491</v>
      </c>
      <c r="D351" s="1" t="s">
        <v>72</v>
      </c>
      <c r="E351" s="1" t="s">
        <v>208</v>
      </c>
      <c r="F351" s="3">
        <v>1</v>
      </c>
      <c r="G351" s="3">
        <v>2</v>
      </c>
      <c r="H351" s="3" t="s">
        <v>122</v>
      </c>
      <c r="I351" s="3" t="s">
        <v>123</v>
      </c>
      <c r="J351" s="3"/>
      <c r="K351" s="3"/>
      <c r="L351" s="3">
        <v>2</v>
      </c>
      <c r="M351" s="3">
        <v>11.97</v>
      </c>
      <c r="N351" s="37">
        <f t="shared" si="14"/>
        <v>60.150375939849624</v>
      </c>
    </row>
    <row r="352" spans="1:14" x14ac:dyDescent="0.35">
      <c r="A352" s="1" t="s">
        <v>130</v>
      </c>
      <c r="B352" s="1">
        <v>2019</v>
      </c>
      <c r="C352" s="2">
        <v>43491</v>
      </c>
      <c r="D352" s="1" t="s">
        <v>72</v>
      </c>
      <c r="E352" s="1" t="s">
        <v>208</v>
      </c>
      <c r="F352" s="3">
        <v>2</v>
      </c>
      <c r="G352" s="3">
        <v>2</v>
      </c>
      <c r="H352" s="3" t="s">
        <v>178</v>
      </c>
      <c r="I352" s="3" t="s">
        <v>159</v>
      </c>
      <c r="J352" s="3"/>
      <c r="K352" s="3"/>
      <c r="L352">
        <v>1</v>
      </c>
      <c r="M352">
        <v>11.407</v>
      </c>
      <c r="N352" s="37">
        <f t="shared" si="14"/>
        <v>63.11913737178925</v>
      </c>
    </row>
    <row r="353" spans="1:14" x14ac:dyDescent="0.35">
      <c r="A353" s="1" t="s">
        <v>130</v>
      </c>
      <c r="B353" s="1">
        <v>2019</v>
      </c>
      <c r="C353" s="2">
        <v>43491</v>
      </c>
      <c r="D353" s="1" t="s">
        <v>72</v>
      </c>
      <c r="E353" s="1" t="s">
        <v>208</v>
      </c>
      <c r="F353" s="3">
        <v>2</v>
      </c>
      <c r="G353" s="3">
        <v>2</v>
      </c>
      <c r="H353" s="3" t="s">
        <v>30</v>
      </c>
      <c r="I353" s="3" t="s">
        <v>31</v>
      </c>
      <c r="J353" s="3"/>
      <c r="K353" s="3"/>
      <c r="L353">
        <v>2</v>
      </c>
      <c r="M353">
        <v>11.428000000000001</v>
      </c>
      <c r="N353" s="37">
        <f t="shared" si="14"/>
        <v>63.003150157507868</v>
      </c>
    </row>
    <row r="354" spans="1:14" x14ac:dyDescent="0.35">
      <c r="A354" s="1" t="s">
        <v>130</v>
      </c>
      <c r="B354" s="1">
        <v>2019</v>
      </c>
      <c r="C354" s="2">
        <v>43491</v>
      </c>
      <c r="D354" s="1" t="s">
        <v>72</v>
      </c>
      <c r="E354" s="43" t="s">
        <v>208</v>
      </c>
      <c r="F354">
        <v>2</v>
      </c>
      <c r="G354" s="3">
        <v>3</v>
      </c>
      <c r="H354" t="s">
        <v>178</v>
      </c>
      <c r="I354" t="s">
        <v>159</v>
      </c>
      <c r="L354" s="48">
        <v>1</v>
      </c>
      <c r="M354">
        <v>11.742000000000001</v>
      </c>
      <c r="N354" s="37">
        <f t="shared" si="14"/>
        <v>61.318344404701065</v>
      </c>
    </row>
    <row r="355" spans="1:14" x14ac:dyDescent="0.35">
      <c r="A355" s="1" t="s">
        <v>130</v>
      </c>
      <c r="B355" s="1">
        <v>2019</v>
      </c>
      <c r="C355" s="2">
        <v>43491</v>
      </c>
      <c r="D355" s="1" t="s">
        <v>72</v>
      </c>
      <c r="E355" s="43" t="s">
        <v>208</v>
      </c>
      <c r="F355">
        <v>2</v>
      </c>
      <c r="G355" s="3">
        <v>3</v>
      </c>
      <c r="H355" t="s">
        <v>30</v>
      </c>
      <c r="I355" t="s">
        <v>31</v>
      </c>
      <c r="L355" s="48">
        <v>2</v>
      </c>
      <c r="M355">
        <v>11.795000000000002</v>
      </c>
      <c r="N355" s="37">
        <f t="shared" si="14"/>
        <v>61.042814752013555</v>
      </c>
    </row>
    <row r="356" spans="1:14" x14ac:dyDescent="0.35">
      <c r="A356" s="1" t="s">
        <v>130</v>
      </c>
      <c r="B356" s="1">
        <v>2019</v>
      </c>
      <c r="C356" s="2">
        <v>43491</v>
      </c>
      <c r="D356" s="1" t="s">
        <v>72</v>
      </c>
      <c r="E356" s="43" t="s">
        <v>209</v>
      </c>
      <c r="F356" t="s">
        <v>210</v>
      </c>
      <c r="G356" s="3">
        <v>1</v>
      </c>
      <c r="H356" t="s">
        <v>80</v>
      </c>
      <c r="I356" t="s">
        <v>65</v>
      </c>
      <c r="L356" s="48">
        <v>1</v>
      </c>
      <c r="M356">
        <v>11.545</v>
      </c>
      <c r="N356" s="37">
        <f t="shared" si="14"/>
        <v>62.364660025985273</v>
      </c>
    </row>
    <row r="357" spans="1:14" x14ac:dyDescent="0.35">
      <c r="A357" s="1" t="s">
        <v>130</v>
      </c>
      <c r="B357" s="1">
        <v>2019</v>
      </c>
      <c r="C357" s="2">
        <v>43491</v>
      </c>
      <c r="D357" s="1" t="s">
        <v>72</v>
      </c>
      <c r="E357" s="43" t="s">
        <v>209</v>
      </c>
      <c r="F357" t="s">
        <v>210</v>
      </c>
      <c r="G357" s="3">
        <v>1</v>
      </c>
      <c r="H357" t="s">
        <v>178</v>
      </c>
      <c r="I357" t="s">
        <v>159</v>
      </c>
      <c r="L357" s="48">
        <v>2</v>
      </c>
      <c r="M357">
        <v>12.022</v>
      </c>
      <c r="N357" s="37">
        <f t="shared" si="14"/>
        <v>59.890201297621026</v>
      </c>
    </row>
    <row r="358" spans="1:14" x14ac:dyDescent="0.35">
      <c r="A358" s="1" t="s">
        <v>130</v>
      </c>
      <c r="B358" s="1">
        <v>2019</v>
      </c>
      <c r="C358" s="2">
        <v>43491</v>
      </c>
      <c r="D358" s="1" t="s">
        <v>72</v>
      </c>
      <c r="E358" s="43" t="s">
        <v>209</v>
      </c>
      <c r="F358" t="s">
        <v>211</v>
      </c>
      <c r="G358" s="3">
        <v>1</v>
      </c>
      <c r="H358" t="s">
        <v>122</v>
      </c>
      <c r="I358" t="s">
        <v>123</v>
      </c>
      <c r="L358" s="48">
        <v>1</v>
      </c>
      <c r="M358">
        <v>11.44</v>
      </c>
      <c r="N358" s="37">
        <f t="shared" si="14"/>
        <v>62.93706293706294</v>
      </c>
    </row>
    <row r="359" spans="1:14" x14ac:dyDescent="0.35">
      <c r="A359" s="1" t="s">
        <v>130</v>
      </c>
      <c r="B359" s="1">
        <v>2019</v>
      </c>
      <c r="C359" s="2">
        <v>43491</v>
      </c>
      <c r="D359" s="1" t="s">
        <v>72</v>
      </c>
      <c r="E359" s="43" t="s">
        <v>209</v>
      </c>
      <c r="F359" t="s">
        <v>211</v>
      </c>
      <c r="G359" s="3">
        <v>1</v>
      </c>
      <c r="H359" t="s">
        <v>30</v>
      </c>
      <c r="I359" t="s">
        <v>31</v>
      </c>
      <c r="L359" s="48">
        <v>2</v>
      </c>
      <c r="M359">
        <v>11.468999999999999</v>
      </c>
      <c r="N359" s="37">
        <f t="shared" si="14"/>
        <v>62.777923097044209</v>
      </c>
    </row>
    <row r="360" spans="1:14" x14ac:dyDescent="0.35">
      <c r="A360" s="1" t="s">
        <v>130</v>
      </c>
      <c r="B360" s="1">
        <v>2019</v>
      </c>
      <c r="C360" s="2">
        <v>43491</v>
      </c>
      <c r="D360" s="1" t="s">
        <v>72</v>
      </c>
      <c r="E360" s="43" t="s">
        <v>209</v>
      </c>
      <c r="F360" t="s">
        <v>210</v>
      </c>
      <c r="G360" s="3">
        <v>2</v>
      </c>
      <c r="H360" t="s">
        <v>80</v>
      </c>
      <c r="I360" t="s">
        <v>65</v>
      </c>
      <c r="L360" s="48">
        <v>1</v>
      </c>
      <c r="M360">
        <v>11.792999999999999</v>
      </c>
      <c r="N360" s="37">
        <f t="shared" si="14"/>
        <v>61.053167133045029</v>
      </c>
    </row>
    <row r="361" spans="1:14" x14ac:dyDescent="0.35">
      <c r="A361" s="1" t="s">
        <v>130</v>
      </c>
      <c r="B361" s="1">
        <v>2019</v>
      </c>
      <c r="C361" s="2">
        <v>43491</v>
      </c>
      <c r="D361" s="1" t="s">
        <v>72</v>
      </c>
      <c r="E361" s="43" t="s">
        <v>209</v>
      </c>
      <c r="F361" t="s">
        <v>210</v>
      </c>
      <c r="G361" s="3">
        <v>2</v>
      </c>
      <c r="H361" t="s">
        <v>178</v>
      </c>
      <c r="I361" t="s">
        <v>159</v>
      </c>
      <c r="L361" s="48">
        <v>2</v>
      </c>
      <c r="M361">
        <v>13.026</v>
      </c>
      <c r="N361" s="37">
        <f t="shared" si="14"/>
        <v>55.274067250115152</v>
      </c>
    </row>
    <row r="362" spans="1:14" x14ac:dyDescent="0.35">
      <c r="A362" s="1" t="s">
        <v>130</v>
      </c>
      <c r="B362" s="1">
        <v>2019</v>
      </c>
      <c r="C362" s="2">
        <v>43491</v>
      </c>
      <c r="D362" s="1" t="s">
        <v>72</v>
      </c>
      <c r="E362" s="43" t="s">
        <v>209</v>
      </c>
      <c r="F362" t="s">
        <v>211</v>
      </c>
      <c r="G362" s="3">
        <v>2</v>
      </c>
      <c r="H362" t="s">
        <v>122</v>
      </c>
      <c r="I362" t="s">
        <v>123</v>
      </c>
      <c r="L362" s="48">
        <v>1</v>
      </c>
      <c r="M362">
        <v>11.452999999999999</v>
      </c>
      <c r="N362" s="37">
        <f t="shared" si="14"/>
        <v>62.865624727145729</v>
      </c>
    </row>
    <row r="363" spans="1:14" x14ac:dyDescent="0.35">
      <c r="A363" s="1" t="s">
        <v>130</v>
      </c>
      <c r="B363" s="1">
        <v>2019</v>
      </c>
      <c r="C363" s="2">
        <v>43491</v>
      </c>
      <c r="D363" s="1" t="s">
        <v>72</v>
      </c>
      <c r="E363" s="43" t="s">
        <v>209</v>
      </c>
      <c r="F363" t="s">
        <v>211</v>
      </c>
      <c r="G363" s="3">
        <v>2</v>
      </c>
      <c r="H363" t="s">
        <v>30</v>
      </c>
      <c r="I363" t="s">
        <v>31</v>
      </c>
      <c r="L363" s="48">
        <v>2</v>
      </c>
      <c r="M363">
        <v>11.66</v>
      </c>
      <c r="N363" s="37">
        <f t="shared" si="14"/>
        <v>61.749571183533448</v>
      </c>
    </row>
    <row r="364" spans="1:14" hidden="1" x14ac:dyDescent="0.35">
      <c r="A364" s="4" t="s">
        <v>176</v>
      </c>
      <c r="B364" s="4">
        <v>2019</v>
      </c>
      <c r="C364" s="5">
        <v>43524</v>
      </c>
      <c r="D364" s="4" t="s">
        <v>13</v>
      </c>
      <c r="E364" s="43" t="s">
        <v>205</v>
      </c>
      <c r="F364">
        <v>1</v>
      </c>
      <c r="G364" s="3">
        <v>1</v>
      </c>
      <c r="H364" t="s">
        <v>113</v>
      </c>
      <c r="I364" t="s">
        <v>121</v>
      </c>
      <c r="K364">
        <v>9</v>
      </c>
      <c r="L364" s="48">
        <v>1</v>
      </c>
      <c r="M364">
        <v>12.292</v>
      </c>
      <c r="N364" s="37">
        <f t="shared" si="14"/>
        <v>58.574682720468601</v>
      </c>
    </row>
    <row r="365" spans="1:14" hidden="1" x14ac:dyDescent="0.35">
      <c r="A365" s="4" t="s">
        <v>176</v>
      </c>
      <c r="B365" s="4">
        <v>2019</v>
      </c>
      <c r="C365" s="5">
        <v>43524</v>
      </c>
      <c r="D365" s="4" t="s">
        <v>13</v>
      </c>
      <c r="E365" s="43" t="s">
        <v>205</v>
      </c>
      <c r="F365">
        <v>1</v>
      </c>
      <c r="G365" s="3">
        <v>1</v>
      </c>
      <c r="H365" t="s">
        <v>166</v>
      </c>
      <c r="I365" t="s">
        <v>121</v>
      </c>
      <c r="K365">
        <v>28</v>
      </c>
      <c r="L365" s="48">
        <v>2</v>
      </c>
      <c r="M365">
        <v>12.298</v>
      </c>
      <c r="N365" s="37">
        <f t="shared" si="14"/>
        <v>58.546105057732966</v>
      </c>
    </row>
    <row r="366" spans="1:14" hidden="1" x14ac:dyDescent="0.35">
      <c r="A366" s="4" t="s">
        <v>176</v>
      </c>
      <c r="B366" s="4">
        <v>2019</v>
      </c>
      <c r="C366" s="5">
        <v>43524</v>
      </c>
      <c r="D366" s="4" t="s">
        <v>13</v>
      </c>
      <c r="E366" s="43" t="s">
        <v>205</v>
      </c>
      <c r="F366">
        <v>2</v>
      </c>
      <c r="G366" s="3">
        <v>1</v>
      </c>
      <c r="H366" t="s">
        <v>139</v>
      </c>
      <c r="I366" t="s">
        <v>36</v>
      </c>
      <c r="K366">
        <v>10</v>
      </c>
      <c r="L366" s="48">
        <v>1</v>
      </c>
      <c r="M366">
        <v>11.722</v>
      </c>
      <c r="N366" s="37">
        <f t="shared" si="14"/>
        <v>61.422965364272308</v>
      </c>
    </row>
    <row r="367" spans="1:14" hidden="1" x14ac:dyDescent="0.35">
      <c r="A367" s="4" t="s">
        <v>176</v>
      </c>
      <c r="B367" s="4">
        <v>2019</v>
      </c>
      <c r="C367" s="5">
        <v>43524</v>
      </c>
      <c r="D367" s="4" t="s">
        <v>13</v>
      </c>
      <c r="E367" s="43" t="s">
        <v>205</v>
      </c>
      <c r="F367">
        <v>2</v>
      </c>
      <c r="G367" s="3">
        <v>1</v>
      </c>
      <c r="H367" t="s">
        <v>99</v>
      </c>
      <c r="I367" t="s">
        <v>67</v>
      </c>
      <c r="K367">
        <v>27</v>
      </c>
      <c r="L367" s="48">
        <v>2</v>
      </c>
      <c r="M367">
        <v>11.888</v>
      </c>
      <c r="N367" s="37">
        <f t="shared" si="14"/>
        <v>60.565275908479137</v>
      </c>
    </row>
    <row r="368" spans="1:14" hidden="1" x14ac:dyDescent="0.35">
      <c r="A368" s="4" t="s">
        <v>176</v>
      </c>
      <c r="B368" s="4">
        <v>2019</v>
      </c>
      <c r="C368" s="5">
        <v>43524</v>
      </c>
      <c r="D368" s="4" t="s">
        <v>13</v>
      </c>
      <c r="E368" s="43" t="s">
        <v>205</v>
      </c>
      <c r="F368">
        <v>3</v>
      </c>
      <c r="G368" s="3">
        <v>1</v>
      </c>
      <c r="H368" t="s">
        <v>23</v>
      </c>
      <c r="I368" t="s">
        <v>15</v>
      </c>
      <c r="K368">
        <v>11</v>
      </c>
      <c r="L368" s="48">
        <v>1</v>
      </c>
      <c r="M368">
        <v>11.347</v>
      </c>
      <c r="N368" s="37">
        <f t="shared" si="14"/>
        <v>63.452895038336123</v>
      </c>
    </row>
    <row r="369" spans="1:14" hidden="1" x14ac:dyDescent="0.35">
      <c r="A369" s="4" t="s">
        <v>176</v>
      </c>
      <c r="B369" s="4">
        <v>2019</v>
      </c>
      <c r="C369" s="5">
        <v>43524</v>
      </c>
      <c r="D369" s="4" t="s">
        <v>13</v>
      </c>
      <c r="E369" s="43" t="s">
        <v>205</v>
      </c>
      <c r="F369">
        <v>3</v>
      </c>
      <c r="G369" s="3">
        <v>1</v>
      </c>
      <c r="H369" t="s">
        <v>50</v>
      </c>
      <c r="I369" t="s">
        <v>51</v>
      </c>
      <c r="K369">
        <v>26</v>
      </c>
      <c r="L369" s="48">
        <v>2</v>
      </c>
      <c r="M369">
        <v>11.891</v>
      </c>
      <c r="N369" s="37">
        <f t="shared" si="14"/>
        <v>60.549995795139182</v>
      </c>
    </row>
    <row r="370" spans="1:14" hidden="1" x14ac:dyDescent="0.35">
      <c r="A370" s="4" t="s">
        <v>176</v>
      </c>
      <c r="B370" s="4">
        <v>2019</v>
      </c>
      <c r="C370" s="5">
        <v>43524</v>
      </c>
      <c r="D370" s="4" t="s">
        <v>13</v>
      </c>
      <c r="E370" s="43" t="s">
        <v>205</v>
      </c>
      <c r="F370">
        <v>4</v>
      </c>
      <c r="G370" s="3">
        <v>1</v>
      </c>
      <c r="H370" t="s">
        <v>30</v>
      </c>
      <c r="I370" t="s">
        <v>31</v>
      </c>
      <c r="K370">
        <v>5</v>
      </c>
      <c r="L370" s="48">
        <v>1</v>
      </c>
      <c r="M370">
        <v>11.704000000000001</v>
      </c>
      <c r="N370" s="37">
        <f t="shared" si="14"/>
        <v>61.517429938482564</v>
      </c>
    </row>
    <row r="371" spans="1:14" hidden="1" x14ac:dyDescent="0.35">
      <c r="A371" s="4" t="s">
        <v>176</v>
      </c>
      <c r="B371" s="4">
        <v>2019</v>
      </c>
      <c r="C371" s="5">
        <v>43524</v>
      </c>
      <c r="D371" s="4" t="s">
        <v>13</v>
      </c>
      <c r="E371" s="43" t="s">
        <v>205</v>
      </c>
      <c r="F371">
        <v>4</v>
      </c>
      <c r="G371" s="3">
        <v>1</v>
      </c>
      <c r="H371" t="s">
        <v>20</v>
      </c>
      <c r="I371" t="s">
        <v>21</v>
      </c>
      <c r="K371">
        <v>25</v>
      </c>
      <c r="L371" s="48">
        <v>2</v>
      </c>
      <c r="M371">
        <v>11.781000000000001</v>
      </c>
      <c r="N371" s="37">
        <f t="shared" si="14"/>
        <v>61.11535523300229</v>
      </c>
    </row>
    <row r="372" spans="1:14" hidden="1" x14ac:dyDescent="0.35">
      <c r="A372" s="4" t="s">
        <v>176</v>
      </c>
      <c r="B372" s="4">
        <v>2019</v>
      </c>
      <c r="C372" s="5">
        <v>43524</v>
      </c>
      <c r="D372" s="4" t="s">
        <v>13</v>
      </c>
      <c r="E372" s="43" t="s">
        <v>205</v>
      </c>
      <c r="F372">
        <v>5</v>
      </c>
      <c r="G372" s="3">
        <v>1</v>
      </c>
      <c r="H372" t="s">
        <v>138</v>
      </c>
      <c r="I372" t="s">
        <v>29</v>
      </c>
      <c r="K372">
        <v>12</v>
      </c>
      <c r="L372" s="48">
        <v>1</v>
      </c>
      <c r="M372">
        <v>11.577999999999999</v>
      </c>
      <c r="N372" s="37">
        <f t="shared" si="14"/>
        <v>62.186906201416484</v>
      </c>
    </row>
    <row r="373" spans="1:14" hidden="1" x14ac:dyDescent="0.35">
      <c r="A373" s="4" t="s">
        <v>176</v>
      </c>
      <c r="B373" s="4">
        <v>2019</v>
      </c>
      <c r="C373" s="5">
        <v>43524</v>
      </c>
      <c r="D373" s="4" t="s">
        <v>13</v>
      </c>
      <c r="E373" s="43" t="s">
        <v>205</v>
      </c>
      <c r="F373">
        <v>5</v>
      </c>
      <c r="G373" s="3">
        <v>1</v>
      </c>
      <c r="H373" t="s">
        <v>97</v>
      </c>
      <c r="I373" t="s">
        <v>40</v>
      </c>
      <c r="K373">
        <v>24</v>
      </c>
      <c r="L373" s="48">
        <v>2</v>
      </c>
      <c r="M373">
        <v>12.136999999999999</v>
      </c>
      <c r="N373" s="37">
        <f t="shared" si="14"/>
        <v>59.322732141385849</v>
      </c>
    </row>
    <row r="374" spans="1:14" hidden="1" x14ac:dyDescent="0.35">
      <c r="A374" s="4" t="s">
        <v>176</v>
      </c>
      <c r="B374" s="4">
        <v>2019</v>
      </c>
      <c r="C374" s="5">
        <v>43524</v>
      </c>
      <c r="D374" s="4" t="s">
        <v>13</v>
      </c>
      <c r="E374" s="43" t="s">
        <v>205</v>
      </c>
      <c r="F374">
        <v>6</v>
      </c>
      <c r="G374" s="3">
        <v>1</v>
      </c>
      <c r="H374" t="s">
        <v>111</v>
      </c>
      <c r="I374" t="s">
        <v>121</v>
      </c>
      <c r="K374">
        <v>6</v>
      </c>
      <c r="L374" s="48">
        <v>1</v>
      </c>
      <c r="M374">
        <v>11.536</v>
      </c>
      <c r="N374" s="37">
        <f t="shared" si="14"/>
        <v>62.413314840499311</v>
      </c>
    </row>
    <row r="375" spans="1:14" hidden="1" x14ac:dyDescent="0.35">
      <c r="A375" s="4" t="s">
        <v>176</v>
      </c>
      <c r="B375" s="4">
        <v>2019</v>
      </c>
      <c r="C375" s="5">
        <v>43524</v>
      </c>
      <c r="D375" s="4" t="s">
        <v>13</v>
      </c>
      <c r="E375" s="43" t="s">
        <v>205</v>
      </c>
      <c r="F375">
        <v>6</v>
      </c>
      <c r="G375" s="3">
        <v>1</v>
      </c>
      <c r="H375" t="s">
        <v>140</v>
      </c>
      <c r="I375" t="s">
        <v>29</v>
      </c>
      <c r="K375">
        <v>23</v>
      </c>
      <c r="L375" s="48">
        <v>2</v>
      </c>
      <c r="M375">
        <v>11.84</v>
      </c>
      <c r="N375" s="37">
        <f t="shared" si="14"/>
        <v>60.810810810810814</v>
      </c>
    </row>
    <row r="376" spans="1:14" hidden="1" x14ac:dyDescent="0.35">
      <c r="A376" s="4" t="s">
        <v>176</v>
      </c>
      <c r="B376" s="4">
        <v>2019</v>
      </c>
      <c r="C376" s="5">
        <v>43524</v>
      </c>
      <c r="D376" s="4" t="s">
        <v>13</v>
      </c>
      <c r="E376" s="43" t="s">
        <v>205</v>
      </c>
      <c r="F376" s="48">
        <v>7</v>
      </c>
      <c r="G376" s="3">
        <v>1</v>
      </c>
      <c r="H376" t="s">
        <v>73</v>
      </c>
      <c r="I376" t="s">
        <v>19</v>
      </c>
      <c r="K376">
        <v>7</v>
      </c>
      <c r="L376" s="48">
        <v>1</v>
      </c>
      <c r="M376">
        <v>11.488</v>
      </c>
      <c r="N376" s="37">
        <f t="shared" si="14"/>
        <v>62.674094707520894</v>
      </c>
    </row>
    <row r="377" spans="1:14" hidden="1" x14ac:dyDescent="0.35">
      <c r="A377" s="4" t="s">
        <v>176</v>
      </c>
      <c r="B377" s="4">
        <v>2019</v>
      </c>
      <c r="C377" s="5">
        <v>43524</v>
      </c>
      <c r="D377" s="4" t="s">
        <v>13</v>
      </c>
      <c r="E377" s="43" t="s">
        <v>205</v>
      </c>
      <c r="F377" s="48">
        <v>7</v>
      </c>
      <c r="G377" s="3">
        <v>1</v>
      </c>
      <c r="H377" t="s">
        <v>178</v>
      </c>
      <c r="I377" t="s">
        <v>159</v>
      </c>
      <c r="K377">
        <v>22</v>
      </c>
      <c r="L377" s="48">
        <v>2</v>
      </c>
      <c r="M377">
        <v>11.536999999999999</v>
      </c>
      <c r="N377" s="37">
        <f t="shared" si="14"/>
        <v>62.407905001300172</v>
      </c>
    </row>
    <row r="378" spans="1:14" hidden="1" x14ac:dyDescent="0.35">
      <c r="A378" s="4" t="s">
        <v>176</v>
      </c>
      <c r="B378" s="4">
        <v>2019</v>
      </c>
      <c r="C378" s="5">
        <v>43524</v>
      </c>
      <c r="D378" s="4" t="s">
        <v>13</v>
      </c>
      <c r="E378" s="43" t="s">
        <v>205</v>
      </c>
      <c r="F378" s="48">
        <v>8</v>
      </c>
      <c r="G378" s="3">
        <v>1</v>
      </c>
      <c r="H378" t="s">
        <v>142</v>
      </c>
      <c r="I378" t="s">
        <v>61</v>
      </c>
      <c r="K378">
        <v>8</v>
      </c>
      <c r="L378" s="48">
        <v>1</v>
      </c>
      <c r="M378">
        <v>11.507</v>
      </c>
      <c r="N378" s="37">
        <f t="shared" si="14"/>
        <v>62.57060919440341</v>
      </c>
    </row>
    <row r="379" spans="1:14" hidden="1" x14ac:dyDescent="0.35">
      <c r="A379" s="4" t="s">
        <v>176</v>
      </c>
      <c r="B379" s="4">
        <v>2019</v>
      </c>
      <c r="C379" s="5">
        <v>43524</v>
      </c>
      <c r="D379" s="4" t="s">
        <v>13</v>
      </c>
      <c r="E379" s="43" t="s">
        <v>205</v>
      </c>
      <c r="F379" s="18">
        <v>8</v>
      </c>
      <c r="G379" s="3">
        <v>1</v>
      </c>
      <c r="H379" t="s">
        <v>26</v>
      </c>
      <c r="I379" t="s">
        <v>27</v>
      </c>
      <c r="K379">
        <v>17</v>
      </c>
      <c r="L379" s="48">
        <v>2</v>
      </c>
      <c r="M379">
        <v>11.565</v>
      </c>
      <c r="N379" s="37">
        <f t="shared" si="14"/>
        <v>62.256809338521407</v>
      </c>
    </row>
    <row r="380" spans="1:14" hidden="1" x14ac:dyDescent="0.35">
      <c r="A380" s="42" t="s">
        <v>176</v>
      </c>
      <c r="B380" s="42">
        <v>2019</v>
      </c>
      <c r="C380" s="80">
        <v>43524</v>
      </c>
      <c r="D380" s="42" t="s">
        <v>13</v>
      </c>
      <c r="E380" s="43" t="s">
        <v>205</v>
      </c>
      <c r="F380">
        <v>9</v>
      </c>
      <c r="G380" s="3">
        <v>1</v>
      </c>
      <c r="H380" t="s">
        <v>136</v>
      </c>
      <c r="I380" t="s">
        <v>25</v>
      </c>
      <c r="K380">
        <v>13</v>
      </c>
      <c r="L380" s="48">
        <v>1</v>
      </c>
      <c r="M380">
        <v>11.617000000000001</v>
      </c>
      <c r="N380" s="37">
        <f t="shared" si="14"/>
        <v>61.97813549109064</v>
      </c>
    </row>
    <row r="381" spans="1:14" hidden="1" x14ac:dyDescent="0.35">
      <c r="A381" s="42" t="s">
        <v>176</v>
      </c>
      <c r="B381" s="4">
        <v>2019</v>
      </c>
      <c r="C381" s="80">
        <v>43524</v>
      </c>
      <c r="D381" s="42" t="s">
        <v>13</v>
      </c>
      <c r="E381" s="43" t="s">
        <v>205</v>
      </c>
      <c r="F381">
        <v>9</v>
      </c>
      <c r="G381" s="3">
        <v>1</v>
      </c>
      <c r="H381" t="s">
        <v>124</v>
      </c>
      <c r="I381" t="s">
        <v>123</v>
      </c>
      <c r="K381">
        <v>21</v>
      </c>
      <c r="L381" s="48">
        <v>2</v>
      </c>
      <c r="M381">
        <v>11.714</v>
      </c>
      <c r="N381" s="37">
        <f t="shared" si="14"/>
        <v>61.464913778384833</v>
      </c>
    </row>
    <row r="382" spans="1:14" hidden="1" x14ac:dyDescent="0.35">
      <c r="A382" s="42" t="s">
        <v>176</v>
      </c>
      <c r="B382" s="42">
        <v>2019</v>
      </c>
      <c r="C382" s="80">
        <v>43524</v>
      </c>
      <c r="D382" s="42" t="s">
        <v>13</v>
      </c>
      <c r="E382" s="43" t="s">
        <v>205</v>
      </c>
      <c r="F382">
        <v>10</v>
      </c>
      <c r="G382" s="3">
        <v>1</v>
      </c>
      <c r="H382" t="s">
        <v>122</v>
      </c>
      <c r="I382" t="s">
        <v>123</v>
      </c>
      <c r="K382">
        <v>14</v>
      </c>
      <c r="L382" s="48">
        <v>1</v>
      </c>
      <c r="M382">
        <v>11.279</v>
      </c>
      <c r="N382" s="37">
        <f t="shared" ref="N382:N413" si="15">3.6*200/M382</f>
        <v>63.835446404823124</v>
      </c>
    </row>
    <row r="383" spans="1:14" hidden="1" x14ac:dyDescent="0.35">
      <c r="A383" s="42" t="s">
        <v>176</v>
      </c>
      <c r="B383" s="4">
        <v>2019</v>
      </c>
      <c r="C383" s="80">
        <v>43524</v>
      </c>
      <c r="D383" s="42" t="s">
        <v>13</v>
      </c>
      <c r="E383" s="43" t="s">
        <v>205</v>
      </c>
      <c r="F383">
        <v>10</v>
      </c>
      <c r="G383" s="3">
        <v>1</v>
      </c>
      <c r="H383" t="s">
        <v>157</v>
      </c>
      <c r="I383" t="s">
        <v>38</v>
      </c>
      <c r="K383">
        <v>20</v>
      </c>
      <c r="L383" s="48">
        <v>2</v>
      </c>
      <c r="M383">
        <v>11.334999999999999</v>
      </c>
      <c r="N383" s="37">
        <f t="shared" si="15"/>
        <v>63.520070577856202</v>
      </c>
    </row>
    <row r="384" spans="1:14" hidden="1" x14ac:dyDescent="0.35">
      <c r="A384" s="42" t="s">
        <v>176</v>
      </c>
      <c r="B384" s="42">
        <v>2019</v>
      </c>
      <c r="C384" s="80">
        <v>43524</v>
      </c>
      <c r="D384" s="42" t="s">
        <v>13</v>
      </c>
      <c r="E384" s="43" t="s">
        <v>205</v>
      </c>
      <c r="F384">
        <v>11</v>
      </c>
      <c r="G384" s="3">
        <v>1</v>
      </c>
      <c r="H384" t="s">
        <v>43</v>
      </c>
      <c r="I384" t="s">
        <v>44</v>
      </c>
      <c r="K384">
        <v>15</v>
      </c>
      <c r="L384" s="48">
        <v>1</v>
      </c>
      <c r="M384">
        <v>11.641</v>
      </c>
      <c r="N384" s="37">
        <f t="shared" si="15"/>
        <v>61.850356498582599</v>
      </c>
    </row>
    <row r="385" spans="1:14" hidden="1" x14ac:dyDescent="0.35">
      <c r="A385" s="42" t="s">
        <v>176</v>
      </c>
      <c r="B385" s="4">
        <v>2019</v>
      </c>
      <c r="C385" s="80">
        <v>43524</v>
      </c>
      <c r="D385" s="42" t="s">
        <v>13</v>
      </c>
      <c r="E385" s="43" t="s">
        <v>205</v>
      </c>
      <c r="F385">
        <v>11</v>
      </c>
      <c r="G385" s="3">
        <v>1</v>
      </c>
      <c r="H385" t="s">
        <v>177</v>
      </c>
      <c r="I385" t="s">
        <v>19</v>
      </c>
      <c r="K385">
        <v>19</v>
      </c>
      <c r="L385" s="48">
        <v>2</v>
      </c>
      <c r="M385">
        <v>11.75</v>
      </c>
      <c r="N385" s="37">
        <f t="shared" si="15"/>
        <v>61.276595744680854</v>
      </c>
    </row>
    <row r="386" spans="1:14" hidden="1" x14ac:dyDescent="0.35">
      <c r="A386" s="42" t="s">
        <v>176</v>
      </c>
      <c r="B386" s="42">
        <v>2019</v>
      </c>
      <c r="C386" s="80">
        <v>43524</v>
      </c>
      <c r="D386" s="42" t="s">
        <v>13</v>
      </c>
      <c r="E386" s="43" t="s">
        <v>205</v>
      </c>
      <c r="F386">
        <v>12</v>
      </c>
      <c r="G386" s="3">
        <v>1</v>
      </c>
      <c r="H386" t="s">
        <v>83</v>
      </c>
      <c r="I386" t="s">
        <v>67</v>
      </c>
      <c r="K386">
        <v>16</v>
      </c>
      <c r="L386" s="48">
        <v>1</v>
      </c>
      <c r="M386">
        <v>11.491</v>
      </c>
      <c r="N386" s="37">
        <f t="shared" si="15"/>
        <v>62.657732138195108</v>
      </c>
    </row>
    <row r="387" spans="1:14" hidden="1" x14ac:dyDescent="0.35">
      <c r="A387" s="42" t="s">
        <v>176</v>
      </c>
      <c r="B387" s="4">
        <v>2019</v>
      </c>
      <c r="C387" s="80">
        <v>43524</v>
      </c>
      <c r="D387" s="42" t="s">
        <v>13</v>
      </c>
      <c r="E387" s="43" t="s">
        <v>205</v>
      </c>
      <c r="F387">
        <v>12</v>
      </c>
      <c r="G387" s="3">
        <v>1</v>
      </c>
      <c r="H387" t="s">
        <v>132</v>
      </c>
      <c r="I387" t="s">
        <v>65</v>
      </c>
      <c r="K387">
        <v>18</v>
      </c>
      <c r="L387" s="48">
        <v>2</v>
      </c>
      <c r="M387">
        <v>11.510999999999999</v>
      </c>
      <c r="N387" s="37">
        <f t="shared" si="15"/>
        <v>62.548866301798284</v>
      </c>
    </row>
    <row r="388" spans="1:14" hidden="1" x14ac:dyDescent="0.35">
      <c r="A388" s="42" t="s">
        <v>176</v>
      </c>
      <c r="B388" s="42">
        <v>2019</v>
      </c>
      <c r="C388" s="80">
        <v>43524</v>
      </c>
      <c r="D388" s="42" t="s">
        <v>13</v>
      </c>
      <c r="E388" s="43" t="s">
        <v>206</v>
      </c>
      <c r="F388">
        <v>1</v>
      </c>
      <c r="G388" s="3">
        <v>1</v>
      </c>
      <c r="H388" t="s">
        <v>135</v>
      </c>
      <c r="I388" t="s">
        <v>36</v>
      </c>
      <c r="K388">
        <v>2</v>
      </c>
      <c r="L388" s="48">
        <v>1</v>
      </c>
      <c r="M388">
        <v>11.397</v>
      </c>
      <c r="N388" s="37">
        <f t="shared" si="15"/>
        <v>63.174519610423793</v>
      </c>
    </row>
    <row r="389" spans="1:14" hidden="1" x14ac:dyDescent="0.35">
      <c r="A389" s="42" t="s">
        <v>176</v>
      </c>
      <c r="B389" s="4">
        <v>2019</v>
      </c>
      <c r="C389" s="80">
        <v>43524</v>
      </c>
      <c r="D389" s="42" t="s">
        <v>13</v>
      </c>
      <c r="E389" s="43" t="s">
        <v>206</v>
      </c>
      <c r="F389">
        <v>1</v>
      </c>
      <c r="G389" s="3">
        <v>1</v>
      </c>
      <c r="H389" t="s">
        <v>83</v>
      </c>
      <c r="I389" t="s">
        <v>67</v>
      </c>
      <c r="K389">
        <v>16</v>
      </c>
      <c r="L389" s="48">
        <v>2</v>
      </c>
      <c r="M389">
        <v>11.576000000000001</v>
      </c>
      <c r="N389" s="37">
        <f t="shared" si="15"/>
        <v>62.197650310988251</v>
      </c>
    </row>
    <row r="390" spans="1:14" hidden="1" x14ac:dyDescent="0.35">
      <c r="A390" s="42" t="s">
        <v>176</v>
      </c>
      <c r="B390" s="42">
        <v>2019</v>
      </c>
      <c r="C390" s="80">
        <v>43524</v>
      </c>
      <c r="D390" s="42" t="s">
        <v>13</v>
      </c>
      <c r="E390" s="43" t="s">
        <v>206</v>
      </c>
      <c r="F390">
        <v>2</v>
      </c>
      <c r="G390" s="3">
        <v>1</v>
      </c>
      <c r="H390" t="s">
        <v>80</v>
      </c>
      <c r="I390" t="s">
        <v>65</v>
      </c>
      <c r="K390">
        <v>1</v>
      </c>
      <c r="L390" s="48">
        <v>1</v>
      </c>
      <c r="M390">
        <v>11.297000000000001</v>
      </c>
      <c r="N390" s="37">
        <f t="shared" si="15"/>
        <v>63.733734619810569</v>
      </c>
    </row>
    <row r="391" spans="1:14" hidden="1" x14ac:dyDescent="0.35">
      <c r="A391" s="42" t="s">
        <v>176</v>
      </c>
      <c r="B391" s="4">
        <v>2019</v>
      </c>
      <c r="C391" s="80">
        <v>43524</v>
      </c>
      <c r="D391" s="42" t="s">
        <v>13</v>
      </c>
      <c r="E391" s="43" t="s">
        <v>206</v>
      </c>
      <c r="F391">
        <v>2</v>
      </c>
      <c r="G391" s="3">
        <v>1</v>
      </c>
      <c r="H391" t="s">
        <v>43</v>
      </c>
      <c r="I391" t="s">
        <v>44</v>
      </c>
      <c r="K391">
        <v>15</v>
      </c>
      <c r="L391" s="48">
        <v>2</v>
      </c>
      <c r="M391">
        <v>11.518000000000001</v>
      </c>
      <c r="N391" s="37">
        <f t="shared" si="15"/>
        <v>62.510852578572667</v>
      </c>
    </row>
    <row r="392" spans="1:14" hidden="1" x14ac:dyDescent="0.35">
      <c r="A392" s="42" t="s">
        <v>176</v>
      </c>
      <c r="B392" s="42">
        <v>2019</v>
      </c>
      <c r="C392" s="80">
        <v>43524</v>
      </c>
      <c r="D392" s="42" t="s">
        <v>13</v>
      </c>
      <c r="E392" s="43" t="s">
        <v>206</v>
      </c>
      <c r="F392">
        <v>3</v>
      </c>
      <c r="G392" s="3">
        <v>1</v>
      </c>
      <c r="H392" t="s">
        <v>16</v>
      </c>
      <c r="I392" t="s">
        <v>17</v>
      </c>
      <c r="K392">
        <v>3</v>
      </c>
      <c r="L392" s="48">
        <v>1</v>
      </c>
      <c r="M392">
        <v>11.7</v>
      </c>
      <c r="N392" s="37">
        <f t="shared" si="15"/>
        <v>61.53846153846154</v>
      </c>
    </row>
    <row r="393" spans="1:14" hidden="1" x14ac:dyDescent="0.35">
      <c r="A393" s="42" t="s">
        <v>176</v>
      </c>
      <c r="B393" s="4">
        <v>2019</v>
      </c>
      <c r="C393" s="80">
        <v>43524</v>
      </c>
      <c r="D393" s="42" t="s">
        <v>13</v>
      </c>
      <c r="E393" s="43" t="s">
        <v>206</v>
      </c>
      <c r="F393">
        <v>3</v>
      </c>
      <c r="G393" s="3">
        <v>1</v>
      </c>
      <c r="H393" t="s">
        <v>122</v>
      </c>
      <c r="I393" t="s">
        <v>123</v>
      </c>
      <c r="K393">
        <v>14</v>
      </c>
      <c r="L393" s="48">
        <v>2</v>
      </c>
      <c r="M393">
        <v>11.926</v>
      </c>
      <c r="N393" s="37">
        <f t="shared" si="15"/>
        <v>60.372295824249541</v>
      </c>
    </row>
    <row r="394" spans="1:14" hidden="1" x14ac:dyDescent="0.35">
      <c r="A394" s="42" t="s">
        <v>176</v>
      </c>
      <c r="B394" s="42">
        <v>2019</v>
      </c>
      <c r="C394" s="80">
        <v>43524</v>
      </c>
      <c r="D394" s="42" t="s">
        <v>13</v>
      </c>
      <c r="E394" s="43" t="s">
        <v>206</v>
      </c>
      <c r="F394">
        <v>4</v>
      </c>
      <c r="G394" s="3">
        <v>1</v>
      </c>
      <c r="H394" t="s">
        <v>14</v>
      </c>
      <c r="I394" t="s">
        <v>15</v>
      </c>
      <c r="K394">
        <v>4</v>
      </c>
      <c r="L394" s="48">
        <v>1</v>
      </c>
      <c r="M394">
        <v>11.311</v>
      </c>
      <c r="N394" s="37">
        <f t="shared" si="15"/>
        <v>63.654849261780569</v>
      </c>
    </row>
    <row r="395" spans="1:14" hidden="1" x14ac:dyDescent="0.35">
      <c r="A395" s="42" t="s">
        <v>176</v>
      </c>
      <c r="B395" s="4">
        <v>2019</v>
      </c>
      <c r="C395" s="80">
        <v>43524</v>
      </c>
      <c r="D395" s="42" t="s">
        <v>13</v>
      </c>
      <c r="E395" s="43" t="s">
        <v>206</v>
      </c>
      <c r="F395">
        <v>4</v>
      </c>
      <c r="G395" s="3">
        <v>1</v>
      </c>
      <c r="H395" t="s">
        <v>136</v>
      </c>
      <c r="I395" t="s">
        <v>25</v>
      </c>
      <c r="K395">
        <v>13</v>
      </c>
      <c r="L395" s="48">
        <v>2</v>
      </c>
      <c r="M395">
        <v>11.443999999999999</v>
      </c>
      <c r="N395" s="37">
        <f t="shared" si="15"/>
        <v>62.915064662705355</v>
      </c>
    </row>
    <row r="396" spans="1:14" hidden="1" x14ac:dyDescent="0.35">
      <c r="A396" s="42" t="s">
        <v>176</v>
      </c>
      <c r="B396" s="42">
        <v>2019</v>
      </c>
      <c r="C396" s="80">
        <v>43524</v>
      </c>
      <c r="D396" s="42" t="s">
        <v>13</v>
      </c>
      <c r="E396" s="43" t="s">
        <v>206</v>
      </c>
      <c r="F396">
        <v>5</v>
      </c>
      <c r="G396" s="3">
        <v>1</v>
      </c>
      <c r="H396" t="s">
        <v>142</v>
      </c>
      <c r="I396" t="s">
        <v>61</v>
      </c>
      <c r="K396">
        <v>8</v>
      </c>
      <c r="L396" s="48">
        <v>1</v>
      </c>
      <c r="M396">
        <v>11.551</v>
      </c>
      <c r="N396" s="37">
        <f t="shared" si="15"/>
        <v>62.332265604709548</v>
      </c>
    </row>
    <row r="397" spans="1:14" hidden="1" x14ac:dyDescent="0.35">
      <c r="A397" s="42" t="s">
        <v>176</v>
      </c>
      <c r="B397" s="4">
        <v>2019</v>
      </c>
      <c r="C397" s="80">
        <v>43524</v>
      </c>
      <c r="D397" s="42" t="s">
        <v>13</v>
      </c>
      <c r="E397" s="43" t="s">
        <v>206</v>
      </c>
      <c r="F397">
        <v>5</v>
      </c>
      <c r="G397" s="3">
        <v>1</v>
      </c>
      <c r="H397" t="s">
        <v>113</v>
      </c>
      <c r="I397" t="s">
        <v>121</v>
      </c>
      <c r="K397">
        <v>9</v>
      </c>
      <c r="L397" s="48">
        <v>2</v>
      </c>
      <c r="M397" t="s">
        <v>212</v>
      </c>
      <c r="N397" s="37"/>
    </row>
    <row r="398" spans="1:14" hidden="1" x14ac:dyDescent="0.35">
      <c r="A398" s="42" t="s">
        <v>176</v>
      </c>
      <c r="B398" s="42">
        <v>2019</v>
      </c>
      <c r="C398" s="80">
        <v>43524</v>
      </c>
      <c r="D398" s="42" t="s">
        <v>13</v>
      </c>
      <c r="E398" s="43" t="s">
        <v>206</v>
      </c>
      <c r="F398">
        <v>6</v>
      </c>
      <c r="G398" s="3">
        <v>1</v>
      </c>
      <c r="H398" t="s">
        <v>73</v>
      </c>
      <c r="I398" t="s">
        <v>19</v>
      </c>
      <c r="K398">
        <v>7</v>
      </c>
      <c r="L398" s="48">
        <v>1</v>
      </c>
      <c r="M398">
        <v>11.372</v>
      </c>
      <c r="N398" s="37">
        <f t="shared" ref="N398:N429" si="16">3.6*200/M398</f>
        <v>63.313401336616252</v>
      </c>
    </row>
    <row r="399" spans="1:14" hidden="1" x14ac:dyDescent="0.35">
      <c r="A399" s="42" t="s">
        <v>176</v>
      </c>
      <c r="B399" s="4">
        <v>2019</v>
      </c>
      <c r="C399" s="80">
        <v>43524</v>
      </c>
      <c r="D399" s="42" t="s">
        <v>13</v>
      </c>
      <c r="E399" s="43" t="s">
        <v>206</v>
      </c>
      <c r="F399">
        <v>6</v>
      </c>
      <c r="G399" s="3">
        <v>1</v>
      </c>
      <c r="H399" t="s">
        <v>139</v>
      </c>
      <c r="I399" t="s">
        <v>36</v>
      </c>
      <c r="K399">
        <v>10</v>
      </c>
      <c r="L399" s="48">
        <v>2</v>
      </c>
      <c r="M399">
        <v>11.420999999999999</v>
      </c>
      <c r="N399" s="37">
        <f t="shared" si="16"/>
        <v>63.04176516942475</v>
      </c>
    </row>
    <row r="400" spans="1:14" hidden="1" x14ac:dyDescent="0.35">
      <c r="A400" s="42" t="s">
        <v>176</v>
      </c>
      <c r="B400" s="42">
        <v>2019</v>
      </c>
      <c r="C400" s="80">
        <v>43524</v>
      </c>
      <c r="D400" s="42" t="s">
        <v>13</v>
      </c>
      <c r="E400" s="43" t="s">
        <v>206</v>
      </c>
      <c r="F400">
        <v>7</v>
      </c>
      <c r="G400" s="3">
        <v>1</v>
      </c>
      <c r="H400" t="s">
        <v>111</v>
      </c>
      <c r="I400" t="s">
        <v>121</v>
      </c>
      <c r="K400">
        <v>6</v>
      </c>
      <c r="L400" s="48">
        <v>1</v>
      </c>
      <c r="M400">
        <v>11.387</v>
      </c>
      <c r="N400" s="37">
        <f t="shared" si="16"/>
        <v>63.229999121805562</v>
      </c>
    </row>
    <row r="401" spans="1:14" hidden="1" x14ac:dyDescent="0.35">
      <c r="A401" s="42" t="s">
        <v>176</v>
      </c>
      <c r="B401" s="4">
        <v>2019</v>
      </c>
      <c r="C401" s="80">
        <v>43524</v>
      </c>
      <c r="D401" s="42" t="s">
        <v>13</v>
      </c>
      <c r="E401" s="43" t="s">
        <v>206</v>
      </c>
      <c r="F401">
        <v>7</v>
      </c>
      <c r="G401" s="3">
        <v>1</v>
      </c>
      <c r="H401" t="s">
        <v>23</v>
      </c>
      <c r="I401" t="s">
        <v>15</v>
      </c>
      <c r="K401">
        <v>11</v>
      </c>
      <c r="L401" s="48">
        <v>2</v>
      </c>
      <c r="M401">
        <v>11.4</v>
      </c>
      <c r="N401" s="37">
        <f t="shared" si="16"/>
        <v>63.157894736842103</v>
      </c>
    </row>
    <row r="402" spans="1:14" hidden="1" x14ac:dyDescent="0.35">
      <c r="A402" s="4" t="s">
        <v>176</v>
      </c>
      <c r="B402" s="4">
        <v>2019</v>
      </c>
      <c r="C402" s="5">
        <v>43524</v>
      </c>
      <c r="D402" s="4" t="s">
        <v>13</v>
      </c>
      <c r="E402" s="43" t="s">
        <v>206</v>
      </c>
      <c r="F402">
        <v>8</v>
      </c>
      <c r="G402" s="3">
        <v>1</v>
      </c>
      <c r="H402" t="s">
        <v>30</v>
      </c>
      <c r="I402" t="s">
        <v>31</v>
      </c>
      <c r="K402">
        <v>5</v>
      </c>
      <c r="L402" s="48">
        <v>1</v>
      </c>
      <c r="M402">
        <v>11.225</v>
      </c>
      <c r="N402" s="37">
        <f t="shared" si="16"/>
        <v>64.142538975501111</v>
      </c>
    </row>
    <row r="403" spans="1:14" hidden="1" x14ac:dyDescent="0.35">
      <c r="A403" s="4" t="s">
        <v>176</v>
      </c>
      <c r="B403" s="4">
        <v>2019</v>
      </c>
      <c r="C403" s="5">
        <v>43524</v>
      </c>
      <c r="D403" s="4" t="s">
        <v>13</v>
      </c>
      <c r="E403" s="43" t="s">
        <v>206</v>
      </c>
      <c r="F403">
        <v>8</v>
      </c>
      <c r="G403" s="3">
        <v>1</v>
      </c>
      <c r="H403" t="s">
        <v>138</v>
      </c>
      <c r="I403" t="s">
        <v>29</v>
      </c>
      <c r="K403">
        <v>12</v>
      </c>
      <c r="L403" s="48">
        <v>2</v>
      </c>
      <c r="M403">
        <v>11.305</v>
      </c>
      <c r="N403" s="37">
        <f t="shared" si="16"/>
        <v>63.688633348076074</v>
      </c>
    </row>
    <row r="404" spans="1:14" x14ac:dyDescent="0.35">
      <c r="A404" s="4" t="s">
        <v>176</v>
      </c>
      <c r="B404" s="4">
        <v>2019</v>
      </c>
      <c r="C404" s="5">
        <v>43524</v>
      </c>
      <c r="D404" s="4" t="s">
        <v>13</v>
      </c>
      <c r="E404" s="43" t="s">
        <v>207</v>
      </c>
      <c r="F404">
        <v>1</v>
      </c>
      <c r="G404" s="3">
        <v>1</v>
      </c>
      <c r="H404" t="s">
        <v>135</v>
      </c>
      <c r="I404" t="s">
        <v>36</v>
      </c>
      <c r="K404">
        <v>2</v>
      </c>
      <c r="L404" s="48">
        <v>1</v>
      </c>
      <c r="M404">
        <v>10.895</v>
      </c>
      <c r="N404" s="37">
        <f t="shared" si="16"/>
        <v>66.085360256998626</v>
      </c>
    </row>
    <row r="405" spans="1:14" x14ac:dyDescent="0.35">
      <c r="A405" s="4" t="s">
        <v>176</v>
      </c>
      <c r="B405" s="4">
        <v>2019</v>
      </c>
      <c r="C405" s="5">
        <v>43524</v>
      </c>
      <c r="D405" s="4" t="s">
        <v>13</v>
      </c>
      <c r="E405" s="43" t="s">
        <v>207</v>
      </c>
      <c r="F405">
        <v>1</v>
      </c>
      <c r="G405" s="3">
        <v>1</v>
      </c>
      <c r="H405" t="s">
        <v>30</v>
      </c>
      <c r="I405" t="s">
        <v>31</v>
      </c>
      <c r="K405">
        <v>5</v>
      </c>
      <c r="L405" s="48">
        <v>2</v>
      </c>
      <c r="M405">
        <v>10.977</v>
      </c>
      <c r="N405" s="37">
        <f t="shared" si="16"/>
        <v>65.591691719048924</v>
      </c>
    </row>
    <row r="406" spans="1:14" x14ac:dyDescent="0.35">
      <c r="A406" s="4" t="s">
        <v>176</v>
      </c>
      <c r="B406" s="4">
        <v>2019</v>
      </c>
      <c r="C406" s="5">
        <v>43524</v>
      </c>
      <c r="D406" s="4" t="s">
        <v>13</v>
      </c>
      <c r="E406" s="43" t="s">
        <v>207</v>
      </c>
      <c r="F406">
        <v>2</v>
      </c>
      <c r="G406" s="3">
        <v>1</v>
      </c>
      <c r="H406" t="s">
        <v>80</v>
      </c>
      <c r="I406" t="s">
        <v>65</v>
      </c>
      <c r="K406">
        <v>1</v>
      </c>
      <c r="L406" s="48">
        <v>1</v>
      </c>
      <c r="M406">
        <v>11.282999999999999</v>
      </c>
      <c r="N406" s="37">
        <f t="shared" si="16"/>
        <v>63.81281574049455</v>
      </c>
    </row>
    <row r="407" spans="1:14" x14ac:dyDescent="0.35">
      <c r="A407" s="4" t="s">
        <v>176</v>
      </c>
      <c r="B407" s="4">
        <v>2019</v>
      </c>
      <c r="C407" s="5">
        <v>43524</v>
      </c>
      <c r="D407" s="4" t="s">
        <v>13</v>
      </c>
      <c r="E407" s="43" t="s">
        <v>207</v>
      </c>
      <c r="F407">
        <v>2</v>
      </c>
      <c r="G407" s="3">
        <v>1</v>
      </c>
      <c r="H407" t="s">
        <v>111</v>
      </c>
      <c r="I407" t="s">
        <v>121</v>
      </c>
      <c r="K407">
        <v>6</v>
      </c>
      <c r="L407" s="48">
        <v>2</v>
      </c>
      <c r="M407">
        <v>11.466999999999999</v>
      </c>
      <c r="N407" s="37">
        <f t="shared" si="16"/>
        <v>62.78887241649953</v>
      </c>
    </row>
    <row r="408" spans="1:14" x14ac:dyDescent="0.35">
      <c r="A408" s="4" t="s">
        <v>176</v>
      </c>
      <c r="B408" s="4">
        <v>2019</v>
      </c>
      <c r="C408" s="5">
        <v>43524</v>
      </c>
      <c r="D408" s="4" t="s">
        <v>13</v>
      </c>
      <c r="E408" s="43" t="s">
        <v>207</v>
      </c>
      <c r="F408">
        <v>3</v>
      </c>
      <c r="G408" s="3">
        <v>1</v>
      </c>
      <c r="H408" t="s">
        <v>16</v>
      </c>
      <c r="I408" t="s">
        <v>17</v>
      </c>
      <c r="K408">
        <v>3</v>
      </c>
      <c r="L408" s="48">
        <v>1</v>
      </c>
      <c r="M408">
        <v>11.336</v>
      </c>
      <c r="N408" s="37">
        <f t="shared" si="16"/>
        <v>63.51446718419195</v>
      </c>
    </row>
    <row r="409" spans="1:14" x14ac:dyDescent="0.35">
      <c r="A409" s="4" t="s">
        <v>176</v>
      </c>
      <c r="B409" s="4">
        <v>2019</v>
      </c>
      <c r="C409" s="5">
        <v>43524</v>
      </c>
      <c r="D409" s="4" t="s">
        <v>13</v>
      </c>
      <c r="E409" s="43" t="s">
        <v>207</v>
      </c>
      <c r="F409">
        <v>3</v>
      </c>
      <c r="G409" s="3">
        <v>1</v>
      </c>
      <c r="H409" t="s">
        <v>73</v>
      </c>
      <c r="I409" t="s">
        <v>19</v>
      </c>
      <c r="K409">
        <v>7</v>
      </c>
      <c r="L409" s="48">
        <v>2</v>
      </c>
      <c r="M409">
        <v>11.347</v>
      </c>
      <c r="N409" s="37">
        <f t="shared" si="16"/>
        <v>63.452895038336123</v>
      </c>
    </row>
    <row r="410" spans="1:14" x14ac:dyDescent="0.35">
      <c r="A410" s="4" t="s">
        <v>176</v>
      </c>
      <c r="B410" s="4">
        <v>2019</v>
      </c>
      <c r="C410" s="5">
        <v>43524</v>
      </c>
      <c r="D410" s="4" t="s">
        <v>13</v>
      </c>
      <c r="E410" s="43" t="s">
        <v>207</v>
      </c>
      <c r="F410">
        <v>4</v>
      </c>
      <c r="G410" s="3">
        <v>1</v>
      </c>
      <c r="H410" t="s">
        <v>14</v>
      </c>
      <c r="I410" t="s">
        <v>15</v>
      </c>
      <c r="K410">
        <v>4</v>
      </c>
      <c r="L410" s="48">
        <v>1</v>
      </c>
      <c r="M410">
        <v>11.455</v>
      </c>
      <c r="N410" s="37">
        <f t="shared" si="16"/>
        <v>62.854648625054558</v>
      </c>
    </row>
    <row r="411" spans="1:14" x14ac:dyDescent="0.35">
      <c r="A411" s="4" t="s">
        <v>176</v>
      </c>
      <c r="B411" s="4">
        <v>2019</v>
      </c>
      <c r="C411" s="5">
        <v>43524</v>
      </c>
      <c r="D411" s="4" t="s">
        <v>13</v>
      </c>
      <c r="E411" s="43" t="s">
        <v>207</v>
      </c>
      <c r="F411">
        <v>4</v>
      </c>
      <c r="G411" s="3">
        <v>1</v>
      </c>
      <c r="H411" t="s">
        <v>142</v>
      </c>
      <c r="I411" t="s">
        <v>61</v>
      </c>
      <c r="K411">
        <v>8</v>
      </c>
      <c r="L411" s="48">
        <v>2</v>
      </c>
      <c r="M411">
        <v>11.519</v>
      </c>
      <c r="N411" s="37">
        <f t="shared" si="16"/>
        <v>62.505425818213389</v>
      </c>
    </row>
    <row r="412" spans="1:14" x14ac:dyDescent="0.35">
      <c r="A412" s="4" t="s">
        <v>176</v>
      </c>
      <c r="B412" s="4">
        <v>2019</v>
      </c>
      <c r="C412" s="5">
        <v>43524</v>
      </c>
      <c r="D412" s="4" t="s">
        <v>13</v>
      </c>
      <c r="E412" s="43" t="s">
        <v>207</v>
      </c>
      <c r="F412">
        <v>1</v>
      </c>
      <c r="G412" s="3">
        <v>2</v>
      </c>
      <c r="H412" t="s">
        <v>135</v>
      </c>
      <c r="I412" t="s">
        <v>36</v>
      </c>
      <c r="K412">
        <v>2</v>
      </c>
      <c r="L412" s="48">
        <v>1</v>
      </c>
      <c r="M412">
        <v>11.355</v>
      </c>
      <c r="N412" s="37">
        <f t="shared" si="16"/>
        <v>63.408190224570674</v>
      </c>
    </row>
    <row r="413" spans="1:14" x14ac:dyDescent="0.35">
      <c r="A413" s="4" t="s">
        <v>176</v>
      </c>
      <c r="B413" s="4">
        <v>2019</v>
      </c>
      <c r="C413" s="5">
        <v>43524</v>
      </c>
      <c r="D413" s="4" t="s">
        <v>13</v>
      </c>
      <c r="E413" s="43" t="s">
        <v>207</v>
      </c>
      <c r="F413">
        <v>1</v>
      </c>
      <c r="G413" s="3">
        <v>2</v>
      </c>
      <c r="H413" t="s">
        <v>30</v>
      </c>
      <c r="I413" t="s">
        <v>31</v>
      </c>
      <c r="K413">
        <v>5</v>
      </c>
      <c r="L413" s="48">
        <v>2</v>
      </c>
      <c r="M413">
        <v>11.395</v>
      </c>
      <c r="N413" s="37">
        <f t="shared" si="16"/>
        <v>63.18560772268539</v>
      </c>
    </row>
    <row r="414" spans="1:14" x14ac:dyDescent="0.35">
      <c r="A414" s="4" t="s">
        <v>176</v>
      </c>
      <c r="B414" s="4">
        <v>2019</v>
      </c>
      <c r="C414" s="5">
        <v>43524</v>
      </c>
      <c r="D414" s="4" t="s">
        <v>13</v>
      </c>
      <c r="E414" s="43" t="s">
        <v>207</v>
      </c>
      <c r="F414">
        <v>2</v>
      </c>
      <c r="G414" s="3">
        <v>2</v>
      </c>
      <c r="H414" t="s">
        <v>80</v>
      </c>
      <c r="I414" t="s">
        <v>65</v>
      </c>
      <c r="K414">
        <v>1</v>
      </c>
      <c r="L414" s="48">
        <v>1</v>
      </c>
      <c r="M414">
        <v>11.237</v>
      </c>
      <c r="N414" s="37">
        <f t="shared" si="16"/>
        <v>64.074041114176381</v>
      </c>
    </row>
    <row r="415" spans="1:14" x14ac:dyDescent="0.35">
      <c r="A415" s="4" t="s">
        <v>176</v>
      </c>
      <c r="B415" s="4">
        <v>2019</v>
      </c>
      <c r="C415" s="5">
        <v>43524</v>
      </c>
      <c r="D415" s="4" t="s">
        <v>13</v>
      </c>
      <c r="E415" s="43" t="s">
        <v>207</v>
      </c>
      <c r="F415">
        <v>2</v>
      </c>
      <c r="G415" s="3">
        <v>2</v>
      </c>
      <c r="H415" t="s">
        <v>111</v>
      </c>
      <c r="I415" t="s">
        <v>121</v>
      </c>
      <c r="K415">
        <v>6</v>
      </c>
      <c r="L415" s="48">
        <v>2</v>
      </c>
      <c r="M415">
        <v>11.641999999999999</v>
      </c>
      <c r="N415" s="37">
        <f t="shared" si="16"/>
        <v>61.845043806906034</v>
      </c>
    </row>
    <row r="416" spans="1:14" x14ac:dyDescent="0.35">
      <c r="A416" s="4" t="s">
        <v>176</v>
      </c>
      <c r="B416" s="4">
        <v>2019</v>
      </c>
      <c r="C416" s="5">
        <v>43524</v>
      </c>
      <c r="D416" s="4" t="s">
        <v>13</v>
      </c>
      <c r="E416" s="43" t="s">
        <v>207</v>
      </c>
      <c r="F416">
        <v>3</v>
      </c>
      <c r="G416" s="3">
        <v>2</v>
      </c>
      <c r="H416" t="s">
        <v>16</v>
      </c>
      <c r="I416" t="s">
        <v>17</v>
      </c>
      <c r="K416">
        <v>3</v>
      </c>
      <c r="L416" s="48">
        <v>1</v>
      </c>
      <c r="M416">
        <v>11.132999999999999</v>
      </c>
      <c r="N416" s="37">
        <f t="shared" si="16"/>
        <v>64.672594987873893</v>
      </c>
    </row>
    <row r="417" spans="1:14" x14ac:dyDescent="0.35">
      <c r="A417" s="4" t="s">
        <v>176</v>
      </c>
      <c r="B417" s="4">
        <v>2019</v>
      </c>
      <c r="C417" s="5">
        <v>43524</v>
      </c>
      <c r="D417" s="4" t="s">
        <v>13</v>
      </c>
      <c r="E417" s="43" t="s">
        <v>207</v>
      </c>
      <c r="F417">
        <v>3</v>
      </c>
      <c r="G417" s="3">
        <v>2</v>
      </c>
      <c r="H417" t="s">
        <v>73</v>
      </c>
      <c r="I417" t="s">
        <v>19</v>
      </c>
      <c r="K417">
        <v>7</v>
      </c>
      <c r="L417" s="48">
        <v>2</v>
      </c>
      <c r="M417">
        <v>11.478</v>
      </c>
      <c r="N417" s="37">
        <f t="shared" si="16"/>
        <v>62.728698379508629</v>
      </c>
    </row>
    <row r="418" spans="1:14" x14ac:dyDescent="0.35">
      <c r="A418" s="4" t="s">
        <v>176</v>
      </c>
      <c r="B418" s="4">
        <v>2019</v>
      </c>
      <c r="C418" s="5">
        <v>43524</v>
      </c>
      <c r="D418" s="4" t="s">
        <v>13</v>
      </c>
      <c r="E418" s="43" t="s">
        <v>207</v>
      </c>
      <c r="F418">
        <v>4</v>
      </c>
      <c r="G418" s="3">
        <v>2</v>
      </c>
      <c r="H418" t="s">
        <v>14</v>
      </c>
      <c r="I418" t="s">
        <v>15</v>
      </c>
      <c r="K418">
        <v>4</v>
      </c>
      <c r="L418" s="48">
        <v>1</v>
      </c>
      <c r="M418">
        <v>11.493</v>
      </c>
      <c r="N418" s="37">
        <f t="shared" si="16"/>
        <v>62.646828504306967</v>
      </c>
    </row>
    <row r="419" spans="1:14" x14ac:dyDescent="0.35">
      <c r="A419" s="4" t="s">
        <v>176</v>
      </c>
      <c r="B419" s="4">
        <v>2019</v>
      </c>
      <c r="C419" s="5">
        <v>43524</v>
      </c>
      <c r="D419" s="4" t="s">
        <v>13</v>
      </c>
      <c r="E419" s="43" t="s">
        <v>207</v>
      </c>
      <c r="F419">
        <v>4</v>
      </c>
      <c r="G419" s="3">
        <v>2</v>
      </c>
      <c r="H419" t="s">
        <v>142</v>
      </c>
      <c r="I419" t="s">
        <v>61</v>
      </c>
      <c r="K419">
        <v>8</v>
      </c>
      <c r="L419" s="48">
        <v>2</v>
      </c>
      <c r="M419">
        <v>11.539</v>
      </c>
      <c r="N419" s="37">
        <f t="shared" si="16"/>
        <v>62.397088135886996</v>
      </c>
    </row>
    <row r="420" spans="1:14" x14ac:dyDescent="0.35">
      <c r="A420" s="4" t="s">
        <v>176</v>
      </c>
      <c r="B420" s="4">
        <v>2019</v>
      </c>
      <c r="C420" s="5">
        <v>43524</v>
      </c>
      <c r="D420" s="4" t="s">
        <v>13</v>
      </c>
      <c r="E420" s="43" t="s">
        <v>208</v>
      </c>
      <c r="F420">
        <v>1</v>
      </c>
      <c r="G420" s="3">
        <v>1</v>
      </c>
      <c r="H420" t="s">
        <v>135</v>
      </c>
      <c r="I420" t="s">
        <v>36</v>
      </c>
      <c r="K420">
        <v>2</v>
      </c>
      <c r="L420" s="48">
        <v>1</v>
      </c>
      <c r="M420">
        <v>11.324999999999999</v>
      </c>
      <c r="N420" s="37">
        <f t="shared" si="16"/>
        <v>63.576158940397356</v>
      </c>
    </row>
    <row r="421" spans="1:14" x14ac:dyDescent="0.35">
      <c r="A421" s="4" t="s">
        <v>176</v>
      </c>
      <c r="B421" s="4">
        <v>2019</v>
      </c>
      <c r="C421" s="5">
        <v>43524</v>
      </c>
      <c r="D421" s="4" t="s">
        <v>13</v>
      </c>
      <c r="E421" s="43" t="s">
        <v>208</v>
      </c>
      <c r="F421">
        <v>1</v>
      </c>
      <c r="G421" s="3">
        <v>1</v>
      </c>
      <c r="H421" t="s">
        <v>14</v>
      </c>
      <c r="I421" t="s">
        <v>15</v>
      </c>
      <c r="K421">
        <v>4</v>
      </c>
      <c r="L421" s="48">
        <v>2</v>
      </c>
      <c r="M421">
        <v>11.481</v>
      </c>
      <c r="N421" s="37">
        <f t="shared" si="16"/>
        <v>62.712307290305723</v>
      </c>
    </row>
    <row r="422" spans="1:14" x14ac:dyDescent="0.35">
      <c r="A422" s="4" t="s">
        <v>176</v>
      </c>
      <c r="B422" s="4">
        <v>2019</v>
      </c>
      <c r="C422" s="5">
        <v>43524</v>
      </c>
      <c r="D422" s="4" t="s">
        <v>13</v>
      </c>
      <c r="E422" s="43" t="s">
        <v>208</v>
      </c>
      <c r="F422">
        <v>2</v>
      </c>
      <c r="G422" s="3">
        <v>1</v>
      </c>
      <c r="H422" t="s">
        <v>80</v>
      </c>
      <c r="I422" t="s">
        <v>65</v>
      </c>
      <c r="K422">
        <v>1</v>
      </c>
      <c r="L422" s="48">
        <v>1</v>
      </c>
      <c r="M422">
        <v>11.177</v>
      </c>
      <c r="N422" s="37">
        <f t="shared" si="16"/>
        <v>64.418001252572253</v>
      </c>
    </row>
    <row r="423" spans="1:14" x14ac:dyDescent="0.35">
      <c r="A423" s="4" t="s">
        <v>176</v>
      </c>
      <c r="B423" s="4">
        <v>2019</v>
      </c>
      <c r="C423" s="5">
        <v>43524</v>
      </c>
      <c r="D423" s="4" t="s">
        <v>13</v>
      </c>
      <c r="E423" s="43" t="s">
        <v>208</v>
      </c>
      <c r="F423">
        <v>2</v>
      </c>
      <c r="G423" s="3">
        <v>1</v>
      </c>
      <c r="H423" t="s">
        <v>16</v>
      </c>
      <c r="I423" t="s">
        <v>17</v>
      </c>
      <c r="K423">
        <v>3</v>
      </c>
      <c r="L423" s="48">
        <v>2</v>
      </c>
      <c r="M423">
        <v>11.224</v>
      </c>
      <c r="N423" s="37">
        <f t="shared" si="16"/>
        <v>64.148253741981463</v>
      </c>
    </row>
    <row r="424" spans="1:14" x14ac:dyDescent="0.35">
      <c r="A424" s="4" t="s">
        <v>176</v>
      </c>
      <c r="B424" s="4">
        <v>2019</v>
      </c>
      <c r="C424" s="5">
        <v>43524</v>
      </c>
      <c r="D424" s="4" t="s">
        <v>13</v>
      </c>
      <c r="E424" s="43" t="s">
        <v>208</v>
      </c>
      <c r="F424">
        <v>1</v>
      </c>
      <c r="G424" s="3">
        <v>2</v>
      </c>
      <c r="H424" t="s">
        <v>135</v>
      </c>
      <c r="I424" t="s">
        <v>36</v>
      </c>
      <c r="K424">
        <v>2</v>
      </c>
      <c r="L424" s="48">
        <v>1</v>
      </c>
      <c r="M424">
        <v>11.132999999999999</v>
      </c>
      <c r="N424" s="37">
        <f t="shared" si="16"/>
        <v>64.672594987873893</v>
      </c>
    </row>
    <row r="425" spans="1:14" x14ac:dyDescent="0.35">
      <c r="A425" s="4" t="s">
        <v>176</v>
      </c>
      <c r="B425" s="4">
        <v>2019</v>
      </c>
      <c r="C425" s="5">
        <v>43524</v>
      </c>
      <c r="D425" s="4" t="s">
        <v>13</v>
      </c>
      <c r="E425" s="43" t="s">
        <v>208</v>
      </c>
      <c r="F425">
        <v>1</v>
      </c>
      <c r="G425" s="3">
        <v>2</v>
      </c>
      <c r="H425" t="s">
        <v>14</v>
      </c>
      <c r="I425" t="s">
        <v>15</v>
      </c>
      <c r="K425">
        <v>4</v>
      </c>
      <c r="L425" s="48">
        <v>2</v>
      </c>
      <c r="M425">
        <v>11.286999999999999</v>
      </c>
      <c r="N425" s="37">
        <f t="shared" si="16"/>
        <v>63.790201116328525</v>
      </c>
    </row>
    <row r="426" spans="1:14" x14ac:dyDescent="0.35">
      <c r="A426" s="4" t="s">
        <v>176</v>
      </c>
      <c r="B426" s="4">
        <v>2019</v>
      </c>
      <c r="C426" s="5">
        <v>43524</v>
      </c>
      <c r="D426" s="4" t="s">
        <v>13</v>
      </c>
      <c r="E426" s="43" t="s">
        <v>208</v>
      </c>
      <c r="F426">
        <v>2</v>
      </c>
      <c r="G426" s="3">
        <v>2</v>
      </c>
      <c r="H426" t="s">
        <v>80</v>
      </c>
      <c r="I426" t="s">
        <v>65</v>
      </c>
      <c r="K426">
        <v>1</v>
      </c>
      <c r="L426" s="48">
        <v>1</v>
      </c>
      <c r="M426">
        <v>11.215999999999999</v>
      </c>
      <c r="N426" s="37">
        <f t="shared" si="16"/>
        <v>64.194008559201151</v>
      </c>
    </row>
    <row r="427" spans="1:14" x14ac:dyDescent="0.35">
      <c r="A427" s="4" t="s">
        <v>176</v>
      </c>
      <c r="B427" s="4">
        <v>2019</v>
      </c>
      <c r="C427" s="5">
        <v>43524</v>
      </c>
      <c r="D427" s="4" t="s">
        <v>13</v>
      </c>
      <c r="E427" s="43" t="s">
        <v>208</v>
      </c>
      <c r="F427">
        <v>2</v>
      </c>
      <c r="G427" s="3">
        <v>2</v>
      </c>
      <c r="H427" t="s">
        <v>16</v>
      </c>
      <c r="I427" t="s">
        <v>17</v>
      </c>
      <c r="K427">
        <v>3</v>
      </c>
      <c r="L427" s="48">
        <v>2</v>
      </c>
      <c r="M427">
        <v>11.267999999999999</v>
      </c>
      <c r="N427" s="37">
        <f t="shared" si="16"/>
        <v>63.89776357827477</v>
      </c>
    </row>
    <row r="428" spans="1:14" x14ac:dyDescent="0.35">
      <c r="A428" s="4" t="s">
        <v>176</v>
      </c>
      <c r="B428" s="4">
        <v>2019</v>
      </c>
      <c r="C428" s="5">
        <v>43524</v>
      </c>
      <c r="D428" s="4" t="s">
        <v>13</v>
      </c>
      <c r="E428" s="43" t="s">
        <v>209</v>
      </c>
      <c r="F428" t="s">
        <v>210</v>
      </c>
      <c r="G428" s="3">
        <v>1</v>
      </c>
      <c r="H428" t="s">
        <v>80</v>
      </c>
      <c r="I428" t="s">
        <v>65</v>
      </c>
      <c r="K428">
        <v>1</v>
      </c>
      <c r="L428" s="48">
        <v>1</v>
      </c>
      <c r="M428">
        <v>11.276</v>
      </c>
      <c r="N428" s="37">
        <f t="shared" si="16"/>
        <v>63.852429939694929</v>
      </c>
    </row>
    <row r="429" spans="1:14" x14ac:dyDescent="0.35">
      <c r="A429" s="4" t="s">
        <v>176</v>
      </c>
      <c r="B429" s="4">
        <v>2019</v>
      </c>
      <c r="C429" s="5">
        <v>43524</v>
      </c>
      <c r="D429" s="4" t="s">
        <v>13</v>
      </c>
      <c r="E429" s="43" t="s">
        <v>209</v>
      </c>
      <c r="F429" t="s">
        <v>210</v>
      </c>
      <c r="G429" s="3">
        <v>1</v>
      </c>
      <c r="H429" t="s">
        <v>135</v>
      </c>
      <c r="I429" t="s">
        <v>36</v>
      </c>
      <c r="K429">
        <v>2</v>
      </c>
      <c r="L429" s="48">
        <v>2</v>
      </c>
      <c r="M429">
        <v>11.33</v>
      </c>
      <c r="N429" s="37">
        <f t="shared" si="16"/>
        <v>63.548102383053838</v>
      </c>
    </row>
    <row r="430" spans="1:14" x14ac:dyDescent="0.35">
      <c r="A430" s="4" t="s">
        <v>176</v>
      </c>
      <c r="B430" s="4">
        <v>2019</v>
      </c>
      <c r="C430" s="5">
        <v>43524</v>
      </c>
      <c r="D430" s="4" t="s">
        <v>13</v>
      </c>
      <c r="E430" s="43" t="s">
        <v>209</v>
      </c>
      <c r="F430" t="s">
        <v>211</v>
      </c>
      <c r="G430" s="3">
        <v>1</v>
      </c>
      <c r="H430" t="s">
        <v>16</v>
      </c>
      <c r="I430" t="s">
        <v>17</v>
      </c>
      <c r="K430">
        <v>3</v>
      </c>
      <c r="L430" s="48">
        <v>1</v>
      </c>
      <c r="M430">
        <v>11.349</v>
      </c>
      <c r="N430" s="37">
        <f t="shared" ref="N430:N461" si="17">3.6*200/M430</f>
        <v>63.441712926249011</v>
      </c>
    </row>
    <row r="431" spans="1:14" x14ac:dyDescent="0.35">
      <c r="A431" s="4" t="s">
        <v>176</v>
      </c>
      <c r="B431" s="4">
        <v>2019</v>
      </c>
      <c r="C431" s="5">
        <v>43524</v>
      </c>
      <c r="D431" s="4" t="s">
        <v>13</v>
      </c>
      <c r="E431" s="43" t="s">
        <v>209</v>
      </c>
      <c r="F431" t="s">
        <v>211</v>
      </c>
      <c r="G431" s="3">
        <v>1</v>
      </c>
      <c r="H431" t="s">
        <v>14</v>
      </c>
      <c r="I431" t="s">
        <v>15</v>
      </c>
      <c r="K431">
        <v>4</v>
      </c>
      <c r="L431" s="48">
        <v>2</v>
      </c>
      <c r="M431">
        <v>11.44</v>
      </c>
      <c r="N431" s="37">
        <f t="shared" si="17"/>
        <v>62.93706293706294</v>
      </c>
    </row>
    <row r="432" spans="1:14" x14ac:dyDescent="0.35">
      <c r="A432" s="4" t="s">
        <v>176</v>
      </c>
      <c r="B432" s="4">
        <v>2019</v>
      </c>
      <c r="C432" s="5">
        <v>43524</v>
      </c>
      <c r="D432" s="4" t="s">
        <v>13</v>
      </c>
      <c r="E432" s="43" t="s">
        <v>209</v>
      </c>
      <c r="F432" t="s">
        <v>210</v>
      </c>
      <c r="G432" s="3">
        <v>2</v>
      </c>
      <c r="H432" t="s">
        <v>80</v>
      </c>
      <c r="I432" t="s">
        <v>65</v>
      </c>
      <c r="K432">
        <v>1</v>
      </c>
      <c r="L432" s="48">
        <v>1</v>
      </c>
      <c r="M432">
        <v>11.112</v>
      </c>
      <c r="N432" s="37">
        <f t="shared" si="17"/>
        <v>64.794816414686821</v>
      </c>
    </row>
    <row r="433" spans="1:14" x14ac:dyDescent="0.35">
      <c r="A433" s="4" t="s">
        <v>176</v>
      </c>
      <c r="B433" s="4">
        <v>2019</v>
      </c>
      <c r="C433" s="5">
        <v>43524</v>
      </c>
      <c r="D433" s="4" t="s">
        <v>13</v>
      </c>
      <c r="E433" s="43" t="s">
        <v>209</v>
      </c>
      <c r="F433" t="s">
        <v>210</v>
      </c>
      <c r="G433" s="3">
        <v>2</v>
      </c>
      <c r="H433" t="s">
        <v>135</v>
      </c>
      <c r="I433" t="s">
        <v>36</v>
      </c>
      <c r="K433">
        <v>2</v>
      </c>
      <c r="L433" s="48">
        <v>2</v>
      </c>
      <c r="M433">
        <v>11.247</v>
      </c>
      <c r="N433" s="37">
        <f t="shared" si="17"/>
        <v>64.017071218991731</v>
      </c>
    </row>
    <row r="434" spans="1:14" x14ac:dyDescent="0.35">
      <c r="A434" s="4" t="s">
        <v>176</v>
      </c>
      <c r="B434" s="4">
        <v>2019</v>
      </c>
      <c r="C434" s="5">
        <v>43524</v>
      </c>
      <c r="D434" s="4" t="s">
        <v>13</v>
      </c>
      <c r="E434" s="43" t="s">
        <v>209</v>
      </c>
      <c r="F434" t="s">
        <v>211</v>
      </c>
      <c r="G434" s="3">
        <v>2</v>
      </c>
      <c r="H434" t="s">
        <v>16</v>
      </c>
      <c r="I434" t="s">
        <v>17</v>
      </c>
      <c r="K434">
        <v>3</v>
      </c>
      <c r="L434" s="48">
        <v>1</v>
      </c>
      <c r="M434">
        <v>11.167999999999999</v>
      </c>
      <c r="N434" s="37">
        <f t="shared" si="17"/>
        <v>64.469914040114617</v>
      </c>
    </row>
    <row r="435" spans="1:14" x14ac:dyDescent="0.35">
      <c r="A435" s="4" t="s">
        <v>176</v>
      </c>
      <c r="B435" s="4">
        <v>2019</v>
      </c>
      <c r="C435" s="5">
        <v>43524</v>
      </c>
      <c r="D435" s="4" t="s">
        <v>13</v>
      </c>
      <c r="E435" s="43" t="s">
        <v>209</v>
      </c>
      <c r="F435" t="s">
        <v>211</v>
      </c>
      <c r="G435" s="3">
        <v>2</v>
      </c>
      <c r="H435" t="s">
        <v>14</v>
      </c>
      <c r="I435" t="s">
        <v>15</v>
      </c>
      <c r="K435">
        <v>4</v>
      </c>
      <c r="L435" s="48">
        <v>2</v>
      </c>
      <c r="M435">
        <v>11.331999999999999</v>
      </c>
      <c r="N435" s="37">
        <f t="shared" si="17"/>
        <v>63.536886692552073</v>
      </c>
    </row>
    <row r="436" spans="1:14" hidden="1" x14ac:dyDescent="0.35">
      <c r="A436" s="4" t="s">
        <v>173</v>
      </c>
      <c r="B436" s="4">
        <v>2019</v>
      </c>
      <c r="C436" s="22">
        <v>43771</v>
      </c>
      <c r="D436" s="4" t="s">
        <v>72</v>
      </c>
      <c r="E436" s="43" t="s">
        <v>205</v>
      </c>
      <c r="F436">
        <v>1</v>
      </c>
      <c r="G436" s="3">
        <v>1</v>
      </c>
      <c r="H436" t="s">
        <v>136</v>
      </c>
      <c r="I436" t="s">
        <v>25</v>
      </c>
      <c r="K436">
        <v>5</v>
      </c>
      <c r="L436" s="48">
        <v>1</v>
      </c>
      <c r="M436">
        <v>11.677</v>
      </c>
      <c r="N436" s="37">
        <f t="shared" si="17"/>
        <v>61.659672861180098</v>
      </c>
    </row>
    <row r="437" spans="1:14" hidden="1" x14ac:dyDescent="0.35">
      <c r="A437" s="4" t="s">
        <v>173</v>
      </c>
      <c r="B437" s="4">
        <v>2019</v>
      </c>
      <c r="C437" s="22">
        <v>43771</v>
      </c>
      <c r="D437" s="4" t="s">
        <v>72</v>
      </c>
      <c r="E437" s="43" t="s">
        <v>205</v>
      </c>
      <c r="F437">
        <v>1</v>
      </c>
      <c r="G437" s="3">
        <v>1</v>
      </c>
      <c r="H437" t="s">
        <v>150</v>
      </c>
      <c r="I437" t="s">
        <v>31</v>
      </c>
      <c r="K437">
        <v>28</v>
      </c>
      <c r="L437" s="48">
        <v>2</v>
      </c>
      <c r="M437">
        <v>11.796999999999999</v>
      </c>
      <c r="N437" s="37">
        <f t="shared" si="17"/>
        <v>61.032465881156234</v>
      </c>
    </row>
    <row r="438" spans="1:14" hidden="1" x14ac:dyDescent="0.35">
      <c r="A438" s="4" t="s">
        <v>173</v>
      </c>
      <c r="B438" s="4">
        <v>2019</v>
      </c>
      <c r="C438" s="22">
        <v>43771</v>
      </c>
      <c r="D438" s="4" t="s">
        <v>72</v>
      </c>
      <c r="E438" s="43" t="s">
        <v>205</v>
      </c>
      <c r="F438">
        <v>2</v>
      </c>
      <c r="G438" s="3">
        <v>1</v>
      </c>
      <c r="H438" t="s">
        <v>22</v>
      </c>
      <c r="I438" t="s">
        <v>172</v>
      </c>
      <c r="K438">
        <v>11</v>
      </c>
      <c r="L438">
        <v>1</v>
      </c>
      <c r="M438">
        <v>11.198</v>
      </c>
      <c r="N438" s="37">
        <f t="shared" si="17"/>
        <v>64.297195927844257</v>
      </c>
    </row>
    <row r="439" spans="1:14" hidden="1" x14ac:dyDescent="0.35">
      <c r="A439" s="4" t="s">
        <v>173</v>
      </c>
      <c r="B439" s="4">
        <v>2019</v>
      </c>
      <c r="C439" s="22">
        <v>43771</v>
      </c>
      <c r="D439" s="4" t="s">
        <v>72</v>
      </c>
      <c r="E439" s="43" t="s">
        <v>205</v>
      </c>
      <c r="F439">
        <v>2</v>
      </c>
      <c r="G439" s="3">
        <v>1</v>
      </c>
      <c r="H439" t="s">
        <v>149</v>
      </c>
      <c r="I439" t="s">
        <v>56</v>
      </c>
      <c r="K439">
        <v>27</v>
      </c>
      <c r="L439">
        <v>2</v>
      </c>
      <c r="M439">
        <v>11.341000000000001</v>
      </c>
      <c r="N439" s="37">
        <f t="shared" si="17"/>
        <v>63.4864650383564</v>
      </c>
    </row>
    <row r="440" spans="1:14" hidden="1" x14ac:dyDescent="0.35">
      <c r="A440" s="4" t="s">
        <v>173</v>
      </c>
      <c r="B440" s="4">
        <v>2019</v>
      </c>
      <c r="C440" s="22">
        <v>43771</v>
      </c>
      <c r="D440" s="4" t="s">
        <v>72</v>
      </c>
      <c r="E440" s="43" t="s">
        <v>205</v>
      </c>
      <c r="F440">
        <v>3</v>
      </c>
      <c r="G440" s="3">
        <v>1</v>
      </c>
      <c r="H440" t="s">
        <v>16</v>
      </c>
      <c r="I440" t="s">
        <v>17</v>
      </c>
      <c r="K440">
        <v>12</v>
      </c>
      <c r="L440">
        <v>1</v>
      </c>
      <c r="M440">
        <v>11.715</v>
      </c>
      <c r="N440" s="37">
        <f t="shared" si="17"/>
        <v>61.459667093469911</v>
      </c>
    </row>
    <row r="441" spans="1:14" hidden="1" x14ac:dyDescent="0.35">
      <c r="A441" s="4" t="s">
        <v>173</v>
      </c>
      <c r="B441" s="4">
        <v>2019</v>
      </c>
      <c r="C441" s="22">
        <v>43771</v>
      </c>
      <c r="D441" s="4" t="s">
        <v>72</v>
      </c>
      <c r="E441" s="43" t="s">
        <v>205</v>
      </c>
      <c r="F441">
        <v>3</v>
      </c>
      <c r="G441" s="3">
        <v>1</v>
      </c>
      <c r="H441" t="s">
        <v>119</v>
      </c>
      <c r="I441" t="s">
        <v>21</v>
      </c>
      <c r="K441">
        <v>26</v>
      </c>
      <c r="L441">
        <v>2</v>
      </c>
      <c r="M441">
        <v>12.05</v>
      </c>
      <c r="N441" s="37">
        <f t="shared" si="17"/>
        <v>59.751037344398334</v>
      </c>
    </row>
    <row r="442" spans="1:14" hidden="1" x14ac:dyDescent="0.35">
      <c r="A442" s="79" t="s">
        <v>173</v>
      </c>
      <c r="B442" s="79">
        <v>2019</v>
      </c>
      <c r="C442" s="9">
        <v>43771</v>
      </c>
      <c r="D442" s="79" t="s">
        <v>72</v>
      </c>
      <c r="E442" s="43" t="s">
        <v>205</v>
      </c>
      <c r="F442">
        <v>4</v>
      </c>
      <c r="G442" s="3">
        <v>1</v>
      </c>
      <c r="H442" t="s">
        <v>30</v>
      </c>
      <c r="I442" t="s">
        <v>31</v>
      </c>
      <c r="K442">
        <v>13</v>
      </c>
      <c r="L442">
        <v>1</v>
      </c>
      <c r="M442">
        <v>11.65</v>
      </c>
      <c r="N442" s="37">
        <f t="shared" si="17"/>
        <v>61.802575107296136</v>
      </c>
    </row>
    <row r="443" spans="1:14" hidden="1" x14ac:dyDescent="0.35">
      <c r="A443" s="79" t="s">
        <v>173</v>
      </c>
      <c r="B443" s="79">
        <v>2019</v>
      </c>
      <c r="C443" s="9">
        <v>43771</v>
      </c>
      <c r="D443" s="79" t="s">
        <v>72</v>
      </c>
      <c r="E443" s="43" t="s">
        <v>205</v>
      </c>
      <c r="F443">
        <v>4</v>
      </c>
      <c r="G443" s="3">
        <v>1</v>
      </c>
      <c r="H443" t="s">
        <v>147</v>
      </c>
      <c r="I443" t="s">
        <v>148</v>
      </c>
      <c r="K443">
        <v>25</v>
      </c>
      <c r="L443">
        <v>2</v>
      </c>
      <c r="M443">
        <v>11.784000000000001</v>
      </c>
      <c r="N443" s="37">
        <f t="shared" si="17"/>
        <v>61.099796334012218</v>
      </c>
    </row>
    <row r="444" spans="1:14" hidden="1" x14ac:dyDescent="0.35">
      <c r="A444" s="79" t="s">
        <v>173</v>
      </c>
      <c r="B444" s="79">
        <v>2019</v>
      </c>
      <c r="C444" s="9">
        <v>43771</v>
      </c>
      <c r="D444" s="79" t="s">
        <v>72</v>
      </c>
      <c r="E444" s="43" t="s">
        <v>205</v>
      </c>
      <c r="F444">
        <v>5</v>
      </c>
      <c r="G444" s="3">
        <v>1</v>
      </c>
      <c r="H444" t="s">
        <v>111</v>
      </c>
      <c r="I444" t="s">
        <v>121</v>
      </c>
      <c r="K444">
        <v>2</v>
      </c>
      <c r="L444">
        <v>1</v>
      </c>
      <c r="M444">
        <v>11.276999999999999</v>
      </c>
      <c r="N444" s="37">
        <f t="shared" si="17"/>
        <v>63.846767757382288</v>
      </c>
    </row>
    <row r="445" spans="1:14" hidden="1" x14ac:dyDescent="0.35">
      <c r="A445" s="79" t="s">
        <v>173</v>
      </c>
      <c r="B445" s="79">
        <v>2019</v>
      </c>
      <c r="C445" s="9">
        <v>43771</v>
      </c>
      <c r="D445" s="79" t="s">
        <v>72</v>
      </c>
      <c r="E445" s="43" t="s">
        <v>205</v>
      </c>
      <c r="F445">
        <v>5</v>
      </c>
      <c r="G445" s="3">
        <v>1</v>
      </c>
      <c r="H445" t="s">
        <v>170</v>
      </c>
      <c r="I445" t="s">
        <v>59</v>
      </c>
      <c r="K445">
        <v>24</v>
      </c>
      <c r="L445">
        <v>2</v>
      </c>
      <c r="M445">
        <v>11.517999999999999</v>
      </c>
      <c r="N445" s="37">
        <f t="shared" si="17"/>
        <v>62.510852578572674</v>
      </c>
    </row>
    <row r="446" spans="1:14" hidden="1" x14ac:dyDescent="0.35">
      <c r="A446" s="79" t="s">
        <v>173</v>
      </c>
      <c r="B446" s="79">
        <v>2019</v>
      </c>
      <c r="C446" s="9">
        <v>43771</v>
      </c>
      <c r="D446" s="79" t="s">
        <v>72</v>
      </c>
      <c r="E446" s="43" t="s">
        <v>205</v>
      </c>
      <c r="F446">
        <v>6</v>
      </c>
      <c r="G446" s="3">
        <v>1</v>
      </c>
      <c r="H446" t="s">
        <v>78</v>
      </c>
      <c r="I446" t="s">
        <v>19</v>
      </c>
      <c r="K446">
        <v>6</v>
      </c>
      <c r="L446">
        <v>1</v>
      </c>
      <c r="M446">
        <v>11.308999999999999</v>
      </c>
      <c r="N446" s="37">
        <f t="shared" si="17"/>
        <v>63.666106640728628</v>
      </c>
    </row>
    <row r="447" spans="1:14" hidden="1" x14ac:dyDescent="0.35">
      <c r="A447" s="79" t="s">
        <v>173</v>
      </c>
      <c r="B447" s="79">
        <v>2019</v>
      </c>
      <c r="C447" s="9">
        <v>43771</v>
      </c>
      <c r="D447" s="79" t="s">
        <v>72</v>
      </c>
      <c r="E447" s="43" t="s">
        <v>205</v>
      </c>
      <c r="F447">
        <v>6</v>
      </c>
      <c r="G447" s="3">
        <v>1</v>
      </c>
      <c r="H447" t="s">
        <v>39</v>
      </c>
      <c r="I447" t="s">
        <v>40</v>
      </c>
      <c r="K447">
        <v>23</v>
      </c>
      <c r="L447">
        <v>2</v>
      </c>
      <c r="M447">
        <v>11.385999999999999</v>
      </c>
      <c r="N447" s="37">
        <f t="shared" si="17"/>
        <v>63.235552432812227</v>
      </c>
    </row>
    <row r="448" spans="1:14" hidden="1" x14ac:dyDescent="0.35">
      <c r="A448" s="79" t="s">
        <v>173</v>
      </c>
      <c r="B448" s="79">
        <v>2019</v>
      </c>
      <c r="C448" s="9">
        <v>43771</v>
      </c>
      <c r="D448" s="79" t="s">
        <v>72</v>
      </c>
      <c r="E448" s="43" t="s">
        <v>205</v>
      </c>
      <c r="F448">
        <v>7</v>
      </c>
      <c r="G448" s="3">
        <v>1</v>
      </c>
      <c r="H448" t="s">
        <v>73</v>
      </c>
      <c r="I448" t="s">
        <v>19</v>
      </c>
      <c r="K448">
        <v>7</v>
      </c>
      <c r="L448">
        <v>1</v>
      </c>
      <c r="M448">
        <v>11.536</v>
      </c>
      <c r="N448" s="37">
        <f t="shared" si="17"/>
        <v>62.413314840499311</v>
      </c>
    </row>
    <row r="449" spans="1:14" hidden="1" x14ac:dyDescent="0.35">
      <c r="A449" s="79" t="s">
        <v>173</v>
      </c>
      <c r="B449" s="79">
        <v>2019</v>
      </c>
      <c r="C449" s="9">
        <v>43771</v>
      </c>
      <c r="D449" s="79" t="s">
        <v>72</v>
      </c>
      <c r="E449" s="43" t="s">
        <v>205</v>
      </c>
      <c r="F449">
        <v>7</v>
      </c>
      <c r="G449" s="3">
        <v>1</v>
      </c>
      <c r="H449" t="s">
        <v>101</v>
      </c>
      <c r="I449" t="s">
        <v>47</v>
      </c>
      <c r="K449">
        <v>22</v>
      </c>
      <c r="L449">
        <v>2</v>
      </c>
      <c r="M449">
        <v>11.562999999999999</v>
      </c>
      <c r="N449" s="37">
        <f t="shared" si="17"/>
        <v>62.267577618265165</v>
      </c>
    </row>
    <row r="450" spans="1:14" hidden="1" x14ac:dyDescent="0.35">
      <c r="A450" s="79" t="s">
        <v>173</v>
      </c>
      <c r="B450" s="79">
        <v>2019</v>
      </c>
      <c r="C450" s="9">
        <v>43771</v>
      </c>
      <c r="D450" s="79" t="s">
        <v>72</v>
      </c>
      <c r="E450" s="43" t="s">
        <v>205</v>
      </c>
      <c r="F450">
        <v>8</v>
      </c>
      <c r="G450" s="3">
        <v>1</v>
      </c>
      <c r="H450" t="s">
        <v>24</v>
      </c>
      <c r="I450" t="s">
        <v>154</v>
      </c>
      <c r="K450">
        <v>14</v>
      </c>
      <c r="L450">
        <v>1</v>
      </c>
      <c r="M450">
        <v>11.552</v>
      </c>
      <c r="N450" s="37">
        <f t="shared" si="17"/>
        <v>62.326869806094187</v>
      </c>
    </row>
    <row r="451" spans="1:14" hidden="1" x14ac:dyDescent="0.35">
      <c r="A451" s="79" t="s">
        <v>173</v>
      </c>
      <c r="B451" s="79">
        <v>2019</v>
      </c>
      <c r="C451" s="9">
        <v>43771</v>
      </c>
      <c r="D451" s="79" t="s">
        <v>72</v>
      </c>
      <c r="E451" s="43" t="s">
        <v>205</v>
      </c>
      <c r="F451">
        <v>8</v>
      </c>
      <c r="G451" s="3">
        <v>1</v>
      </c>
      <c r="H451" t="s">
        <v>142</v>
      </c>
      <c r="I451" t="s">
        <v>61</v>
      </c>
      <c r="K451">
        <v>21</v>
      </c>
      <c r="L451">
        <v>2</v>
      </c>
      <c r="M451">
        <v>11.623999999999999</v>
      </c>
      <c r="N451" s="37">
        <f t="shared" si="17"/>
        <v>61.940812112869928</v>
      </c>
    </row>
    <row r="452" spans="1:14" hidden="1" x14ac:dyDescent="0.35">
      <c r="A452" s="79" t="s">
        <v>173</v>
      </c>
      <c r="B452" s="79">
        <v>2019</v>
      </c>
      <c r="C452" s="9">
        <v>43771</v>
      </c>
      <c r="D452" s="79" t="s">
        <v>72</v>
      </c>
      <c r="E452" s="43" t="s">
        <v>205</v>
      </c>
      <c r="F452">
        <v>9</v>
      </c>
      <c r="G452" s="3">
        <v>1</v>
      </c>
      <c r="H452" t="s">
        <v>99</v>
      </c>
      <c r="I452" t="s">
        <v>67</v>
      </c>
      <c r="K452">
        <v>4</v>
      </c>
      <c r="L452">
        <v>1</v>
      </c>
      <c r="M452">
        <v>11.686</v>
      </c>
      <c r="N452" s="37">
        <f t="shared" si="17"/>
        <v>61.612185521136404</v>
      </c>
    </row>
    <row r="453" spans="1:14" hidden="1" x14ac:dyDescent="0.35">
      <c r="A453" s="79" t="s">
        <v>173</v>
      </c>
      <c r="B453" s="79">
        <v>2019</v>
      </c>
      <c r="C453" s="9">
        <v>43771</v>
      </c>
      <c r="D453" s="79" t="s">
        <v>72</v>
      </c>
      <c r="E453" s="43" t="s">
        <v>205</v>
      </c>
      <c r="F453">
        <v>9</v>
      </c>
      <c r="G453" s="3">
        <v>1</v>
      </c>
      <c r="H453" t="s">
        <v>167</v>
      </c>
      <c r="I453" t="s">
        <v>121</v>
      </c>
      <c r="K453">
        <v>20</v>
      </c>
      <c r="L453">
        <v>2</v>
      </c>
      <c r="M453">
        <v>11.734999999999999</v>
      </c>
      <c r="N453" s="37">
        <f t="shared" si="17"/>
        <v>61.354921175969324</v>
      </c>
    </row>
    <row r="454" spans="1:14" hidden="1" x14ac:dyDescent="0.35">
      <c r="A454" s="79" t="s">
        <v>173</v>
      </c>
      <c r="B454" s="79">
        <v>2019</v>
      </c>
      <c r="C454" s="9">
        <v>43771</v>
      </c>
      <c r="D454" s="79" t="s">
        <v>72</v>
      </c>
      <c r="E454" s="43" t="s">
        <v>205</v>
      </c>
      <c r="F454">
        <v>10</v>
      </c>
      <c r="G454" s="3">
        <v>1</v>
      </c>
      <c r="H454" t="s">
        <v>20</v>
      </c>
      <c r="I454" t="s">
        <v>21</v>
      </c>
      <c r="K454">
        <v>15</v>
      </c>
      <c r="L454">
        <v>1</v>
      </c>
      <c r="M454">
        <v>11.436</v>
      </c>
      <c r="N454" s="37">
        <f t="shared" si="17"/>
        <v>62.959076600209862</v>
      </c>
    </row>
    <row r="455" spans="1:14" hidden="1" x14ac:dyDescent="0.35">
      <c r="A455" s="79" t="s">
        <v>173</v>
      </c>
      <c r="B455" s="79">
        <v>2019</v>
      </c>
      <c r="C455" s="9">
        <v>43771</v>
      </c>
      <c r="D455" s="79" t="s">
        <v>72</v>
      </c>
      <c r="E455" s="43" t="s">
        <v>205</v>
      </c>
      <c r="F455">
        <v>10</v>
      </c>
      <c r="G455" s="3">
        <v>1</v>
      </c>
      <c r="H455" t="s">
        <v>124</v>
      </c>
      <c r="I455" t="s">
        <v>123</v>
      </c>
      <c r="K455">
        <v>19</v>
      </c>
      <c r="L455">
        <v>2</v>
      </c>
      <c r="M455">
        <v>11.574999999999999</v>
      </c>
      <c r="N455" s="37">
        <f t="shared" si="17"/>
        <v>62.203023758099356</v>
      </c>
    </row>
    <row r="456" spans="1:14" hidden="1" x14ac:dyDescent="0.35">
      <c r="A456" s="79" t="s">
        <v>173</v>
      </c>
      <c r="B456" s="79">
        <v>2019</v>
      </c>
      <c r="C456" s="9">
        <v>43771</v>
      </c>
      <c r="D456" s="79" t="s">
        <v>72</v>
      </c>
      <c r="E456" s="43" t="s">
        <v>205</v>
      </c>
      <c r="F456">
        <v>11</v>
      </c>
      <c r="G456" s="3">
        <v>1</v>
      </c>
      <c r="H456" t="s">
        <v>52</v>
      </c>
      <c r="I456" t="s">
        <v>53</v>
      </c>
      <c r="K456">
        <v>16</v>
      </c>
      <c r="L456">
        <v>1</v>
      </c>
      <c r="M456">
        <v>11.331</v>
      </c>
      <c r="N456" s="37">
        <f t="shared" si="17"/>
        <v>63.542494042891185</v>
      </c>
    </row>
    <row r="457" spans="1:14" hidden="1" x14ac:dyDescent="0.35">
      <c r="A457" s="79" t="s">
        <v>173</v>
      </c>
      <c r="B457" s="79">
        <v>2019</v>
      </c>
      <c r="C457" s="9">
        <v>43771</v>
      </c>
      <c r="D457" s="79" t="s">
        <v>72</v>
      </c>
      <c r="E457" s="43" t="s">
        <v>205</v>
      </c>
      <c r="F457">
        <v>11</v>
      </c>
      <c r="G457" s="3">
        <v>1</v>
      </c>
      <c r="H457" t="s">
        <v>132</v>
      </c>
      <c r="I457" t="s">
        <v>156</v>
      </c>
      <c r="K457">
        <v>17</v>
      </c>
      <c r="L457">
        <v>2</v>
      </c>
      <c r="M457">
        <v>11.418999999999999</v>
      </c>
      <c r="N457" s="37">
        <f t="shared" si="17"/>
        <v>63.052806725632728</v>
      </c>
    </row>
    <row r="458" spans="1:14" hidden="1" x14ac:dyDescent="0.35">
      <c r="A458" s="79" t="s">
        <v>173</v>
      </c>
      <c r="B458" s="79">
        <v>2019</v>
      </c>
      <c r="C458" s="9">
        <v>43771</v>
      </c>
      <c r="D458" s="79" t="s">
        <v>72</v>
      </c>
      <c r="E458" s="43" t="s">
        <v>205</v>
      </c>
      <c r="F458">
        <v>12</v>
      </c>
      <c r="G458" s="3">
        <v>1</v>
      </c>
      <c r="H458" t="s">
        <v>122</v>
      </c>
      <c r="I458" t="s">
        <v>123</v>
      </c>
      <c r="K458">
        <v>8</v>
      </c>
      <c r="L458">
        <v>1</v>
      </c>
      <c r="M458">
        <v>11.525</v>
      </c>
      <c r="N458" s="37">
        <f t="shared" si="17"/>
        <v>62.47288503253796</v>
      </c>
    </row>
    <row r="459" spans="1:14" hidden="1" x14ac:dyDescent="0.35">
      <c r="A459" s="79" t="s">
        <v>173</v>
      </c>
      <c r="B459" s="79">
        <v>2019</v>
      </c>
      <c r="C459" s="9">
        <v>43771</v>
      </c>
      <c r="D459" s="79" t="s">
        <v>72</v>
      </c>
      <c r="E459" s="43" t="s">
        <v>205</v>
      </c>
      <c r="F459">
        <v>12</v>
      </c>
      <c r="G459" s="3">
        <v>1</v>
      </c>
      <c r="H459" t="s">
        <v>83</v>
      </c>
      <c r="I459" t="s">
        <v>67</v>
      </c>
      <c r="K459">
        <v>18</v>
      </c>
      <c r="L459">
        <v>2</v>
      </c>
      <c r="M459">
        <v>11.566000000000001</v>
      </c>
      <c r="N459" s="37">
        <f t="shared" si="17"/>
        <v>62.251426595192804</v>
      </c>
    </row>
    <row r="460" spans="1:14" hidden="1" x14ac:dyDescent="0.35">
      <c r="A460" s="79" t="s">
        <v>173</v>
      </c>
      <c r="B460" s="79">
        <v>2019</v>
      </c>
      <c r="C460" s="9">
        <v>43771</v>
      </c>
      <c r="D460" s="79" t="s">
        <v>72</v>
      </c>
      <c r="E460" s="43" t="s">
        <v>206</v>
      </c>
      <c r="F460">
        <v>1</v>
      </c>
      <c r="G460" s="3">
        <v>1</v>
      </c>
      <c r="H460" t="s">
        <v>122</v>
      </c>
      <c r="I460" t="s">
        <v>123</v>
      </c>
      <c r="K460">
        <v>8</v>
      </c>
      <c r="L460">
        <v>1</v>
      </c>
      <c r="M460">
        <v>11.37</v>
      </c>
      <c r="N460" s="37">
        <f t="shared" si="17"/>
        <v>63.324538258575203</v>
      </c>
    </row>
    <row r="461" spans="1:14" hidden="1" x14ac:dyDescent="0.35">
      <c r="A461" s="79" t="s">
        <v>173</v>
      </c>
      <c r="B461" s="79">
        <v>2019</v>
      </c>
      <c r="C461" s="9">
        <v>43771</v>
      </c>
      <c r="D461" s="79" t="s">
        <v>72</v>
      </c>
      <c r="E461" s="43" t="s">
        <v>206</v>
      </c>
      <c r="F461">
        <v>1</v>
      </c>
      <c r="G461" s="3">
        <v>1</v>
      </c>
      <c r="H461" t="s">
        <v>14</v>
      </c>
      <c r="I461" t="s">
        <v>172</v>
      </c>
      <c r="K461">
        <v>9</v>
      </c>
      <c r="L461">
        <v>2</v>
      </c>
      <c r="M461">
        <v>11.399999999999999</v>
      </c>
      <c r="N461" s="37">
        <f t="shared" si="17"/>
        <v>63.15789473684211</v>
      </c>
    </row>
    <row r="462" spans="1:14" hidden="1" x14ac:dyDescent="0.35">
      <c r="A462" s="79" t="s">
        <v>173</v>
      </c>
      <c r="B462" s="79">
        <v>2019</v>
      </c>
      <c r="C462" s="9">
        <v>43771</v>
      </c>
      <c r="D462" s="79" t="s">
        <v>72</v>
      </c>
      <c r="E462" s="43" t="s">
        <v>206</v>
      </c>
      <c r="F462">
        <v>2</v>
      </c>
      <c r="G462" s="3">
        <v>1</v>
      </c>
      <c r="H462" t="s">
        <v>80</v>
      </c>
      <c r="I462" t="s">
        <v>65</v>
      </c>
      <c r="K462">
        <v>1</v>
      </c>
      <c r="L462">
        <v>1</v>
      </c>
      <c r="M462">
        <v>11.321999999999999</v>
      </c>
      <c r="N462" s="37">
        <f t="shared" ref="N462:N493" si="18">3.6*200/M462</f>
        <v>63.593004769475364</v>
      </c>
    </row>
    <row r="463" spans="1:14" hidden="1" x14ac:dyDescent="0.35">
      <c r="A463" s="79" t="s">
        <v>173</v>
      </c>
      <c r="B463" s="79">
        <v>2019</v>
      </c>
      <c r="C463" s="9">
        <v>43771</v>
      </c>
      <c r="D463" s="79" t="s">
        <v>72</v>
      </c>
      <c r="E463" s="43" t="s">
        <v>206</v>
      </c>
      <c r="F463">
        <v>2</v>
      </c>
      <c r="G463" s="3">
        <v>1</v>
      </c>
      <c r="H463" t="s">
        <v>52</v>
      </c>
      <c r="I463" t="s">
        <v>53</v>
      </c>
      <c r="K463">
        <v>16</v>
      </c>
      <c r="L463">
        <v>2</v>
      </c>
      <c r="M463">
        <v>11.943</v>
      </c>
      <c r="N463" s="37">
        <f t="shared" si="18"/>
        <v>60.286360211002261</v>
      </c>
    </row>
    <row r="464" spans="1:14" hidden="1" x14ac:dyDescent="0.35">
      <c r="A464" s="79" t="s">
        <v>173</v>
      </c>
      <c r="B464" s="79">
        <v>2019</v>
      </c>
      <c r="C464" s="9">
        <v>43771</v>
      </c>
      <c r="D464" s="79" t="s">
        <v>72</v>
      </c>
      <c r="E464" s="43" t="s">
        <v>206</v>
      </c>
      <c r="F464">
        <v>3</v>
      </c>
      <c r="G464" s="3">
        <v>1</v>
      </c>
      <c r="H464" t="s">
        <v>23</v>
      </c>
      <c r="I464" t="s">
        <v>15</v>
      </c>
      <c r="K464">
        <v>3</v>
      </c>
      <c r="L464">
        <v>1</v>
      </c>
      <c r="M464">
        <v>10.997</v>
      </c>
      <c r="N464" s="37">
        <f t="shared" si="18"/>
        <v>65.47240156406292</v>
      </c>
    </row>
    <row r="465" spans="1:14" hidden="1" x14ac:dyDescent="0.35">
      <c r="A465" s="79" t="s">
        <v>173</v>
      </c>
      <c r="B465" s="79">
        <v>2019</v>
      </c>
      <c r="C465" s="9">
        <v>43771</v>
      </c>
      <c r="D465" s="79" t="s">
        <v>72</v>
      </c>
      <c r="E465" s="43" t="s">
        <v>206</v>
      </c>
      <c r="F465">
        <v>3</v>
      </c>
      <c r="G465" s="3">
        <v>1</v>
      </c>
      <c r="H465" t="s">
        <v>20</v>
      </c>
      <c r="I465" t="s">
        <v>21</v>
      </c>
      <c r="K465">
        <v>15</v>
      </c>
      <c r="L465">
        <v>2</v>
      </c>
      <c r="M465">
        <v>11.087999999999999</v>
      </c>
      <c r="N465" s="37">
        <f t="shared" si="18"/>
        <v>64.935064935064943</v>
      </c>
    </row>
    <row r="466" spans="1:14" hidden="1" x14ac:dyDescent="0.35">
      <c r="A466" s="79" t="s">
        <v>173</v>
      </c>
      <c r="B466" s="79">
        <v>2019</v>
      </c>
      <c r="C466" s="9">
        <v>43771</v>
      </c>
      <c r="D466" s="79" t="s">
        <v>72</v>
      </c>
      <c r="E466" s="43" t="s">
        <v>206</v>
      </c>
      <c r="F466">
        <v>4</v>
      </c>
      <c r="G466" s="3">
        <v>1</v>
      </c>
      <c r="H466" t="s">
        <v>99</v>
      </c>
      <c r="I466" t="s">
        <v>67</v>
      </c>
      <c r="K466">
        <v>4</v>
      </c>
      <c r="L466">
        <v>1</v>
      </c>
      <c r="M466">
        <v>11.345000000000001</v>
      </c>
      <c r="N466" s="37">
        <f t="shared" si="18"/>
        <v>63.464081092992501</v>
      </c>
    </row>
    <row r="467" spans="1:14" hidden="1" x14ac:dyDescent="0.35">
      <c r="A467" s="79" t="s">
        <v>173</v>
      </c>
      <c r="B467" s="79">
        <v>2019</v>
      </c>
      <c r="C467" s="9">
        <v>43771</v>
      </c>
      <c r="D467" s="79" t="s">
        <v>72</v>
      </c>
      <c r="E467" s="43" t="s">
        <v>206</v>
      </c>
      <c r="F467">
        <v>4</v>
      </c>
      <c r="G467" s="3">
        <v>1</v>
      </c>
      <c r="H467" t="s">
        <v>137</v>
      </c>
      <c r="I467" t="s">
        <v>38</v>
      </c>
      <c r="K467">
        <v>10</v>
      </c>
      <c r="L467">
        <v>2</v>
      </c>
      <c r="M467">
        <v>11.345000000000001</v>
      </c>
      <c r="N467" s="37">
        <f t="shared" si="18"/>
        <v>63.464081092992501</v>
      </c>
    </row>
    <row r="468" spans="1:14" hidden="1" x14ac:dyDescent="0.35">
      <c r="A468" s="79" t="s">
        <v>173</v>
      </c>
      <c r="B468" s="79">
        <v>2019</v>
      </c>
      <c r="C468" s="9">
        <v>43771</v>
      </c>
      <c r="D468" s="79" t="s">
        <v>72</v>
      </c>
      <c r="E468" s="43" t="s">
        <v>206</v>
      </c>
      <c r="F468">
        <v>5</v>
      </c>
      <c r="G468" s="3">
        <v>1</v>
      </c>
      <c r="H468" t="s">
        <v>136</v>
      </c>
      <c r="I468" t="s">
        <v>25</v>
      </c>
      <c r="K468">
        <v>5</v>
      </c>
      <c r="L468">
        <v>1</v>
      </c>
      <c r="M468">
        <v>11.449</v>
      </c>
      <c r="N468" s="37">
        <f t="shared" si="18"/>
        <v>62.88758843567124</v>
      </c>
    </row>
    <row r="469" spans="1:14" hidden="1" x14ac:dyDescent="0.35">
      <c r="A469" s="79" t="s">
        <v>173</v>
      </c>
      <c r="B469" s="79">
        <v>2019</v>
      </c>
      <c r="C469" s="9">
        <v>43771</v>
      </c>
      <c r="D469" s="79" t="s">
        <v>72</v>
      </c>
      <c r="E469" s="43" t="s">
        <v>206</v>
      </c>
      <c r="F469">
        <v>5</v>
      </c>
      <c r="G469" s="3">
        <v>1</v>
      </c>
      <c r="H469" t="s">
        <v>24</v>
      </c>
      <c r="I469" t="s">
        <v>154</v>
      </c>
      <c r="K469">
        <v>14</v>
      </c>
      <c r="L469">
        <v>2</v>
      </c>
      <c r="M469">
        <v>11.766</v>
      </c>
      <c r="N469" s="37">
        <f t="shared" si="18"/>
        <v>61.193268740438555</v>
      </c>
    </row>
    <row r="470" spans="1:14" hidden="1" x14ac:dyDescent="0.35">
      <c r="A470" s="79" t="s">
        <v>173</v>
      </c>
      <c r="B470" s="79">
        <v>2019</v>
      </c>
      <c r="C470" s="9">
        <v>43771</v>
      </c>
      <c r="D470" s="79" t="s">
        <v>72</v>
      </c>
      <c r="E470" s="43" t="s">
        <v>206</v>
      </c>
      <c r="F470">
        <v>6</v>
      </c>
      <c r="G470" s="3">
        <v>1</v>
      </c>
      <c r="H470" t="s">
        <v>73</v>
      </c>
      <c r="I470" t="s">
        <v>19</v>
      </c>
      <c r="K470">
        <v>7</v>
      </c>
      <c r="L470">
        <v>1</v>
      </c>
      <c r="M470">
        <v>11.433</v>
      </c>
      <c r="N470" s="37">
        <f t="shared" si="18"/>
        <v>62.97559695617948</v>
      </c>
    </row>
    <row r="471" spans="1:14" hidden="1" x14ac:dyDescent="0.35">
      <c r="A471" s="79" t="s">
        <v>173</v>
      </c>
      <c r="B471" s="79">
        <v>2019</v>
      </c>
      <c r="C471" s="9">
        <v>43771</v>
      </c>
      <c r="D471" s="79" t="s">
        <v>72</v>
      </c>
      <c r="E471" s="43" t="s">
        <v>206</v>
      </c>
      <c r="F471">
        <v>6</v>
      </c>
      <c r="G471" s="3">
        <v>1</v>
      </c>
      <c r="H471" t="s">
        <v>22</v>
      </c>
      <c r="I471" t="s">
        <v>172</v>
      </c>
      <c r="K471">
        <v>11</v>
      </c>
      <c r="L471">
        <v>2</v>
      </c>
      <c r="M471">
        <v>11.507999999999999</v>
      </c>
      <c r="N471" s="37">
        <f t="shared" si="18"/>
        <v>62.565172054223154</v>
      </c>
    </row>
    <row r="472" spans="1:14" hidden="1" x14ac:dyDescent="0.35">
      <c r="A472" s="79" t="s">
        <v>173</v>
      </c>
      <c r="B472" s="79">
        <v>2019</v>
      </c>
      <c r="C472" s="9">
        <v>43771</v>
      </c>
      <c r="D472" s="79" t="s">
        <v>72</v>
      </c>
      <c r="E472" s="43" t="s">
        <v>206</v>
      </c>
      <c r="F472">
        <v>7</v>
      </c>
      <c r="G472" s="3">
        <v>1</v>
      </c>
      <c r="H472" t="s">
        <v>78</v>
      </c>
      <c r="I472" t="s">
        <v>19</v>
      </c>
      <c r="K472">
        <v>6</v>
      </c>
      <c r="L472">
        <v>1</v>
      </c>
      <c r="M472">
        <v>11.395</v>
      </c>
      <c r="N472" s="37">
        <f t="shared" si="18"/>
        <v>63.18560772268539</v>
      </c>
    </row>
    <row r="473" spans="1:14" hidden="1" x14ac:dyDescent="0.35">
      <c r="A473" s="79" t="s">
        <v>173</v>
      </c>
      <c r="B473" s="79">
        <v>2019</v>
      </c>
      <c r="C473" s="9">
        <v>43771</v>
      </c>
      <c r="D473" s="79" t="s">
        <v>72</v>
      </c>
      <c r="E473" s="43" t="s">
        <v>206</v>
      </c>
      <c r="F473">
        <v>7</v>
      </c>
      <c r="G473" s="3">
        <v>1</v>
      </c>
      <c r="H473" t="s">
        <v>16</v>
      </c>
      <c r="I473" t="s">
        <v>17</v>
      </c>
      <c r="K473">
        <v>12</v>
      </c>
      <c r="L473">
        <v>2</v>
      </c>
      <c r="M473" t="s">
        <v>212</v>
      </c>
      <c r="N473" s="37"/>
    </row>
    <row r="474" spans="1:14" hidden="1" x14ac:dyDescent="0.35">
      <c r="A474" s="79" t="s">
        <v>173</v>
      </c>
      <c r="B474" s="79">
        <v>2019</v>
      </c>
      <c r="C474" s="9">
        <v>43771</v>
      </c>
      <c r="D474" s="79" t="s">
        <v>72</v>
      </c>
      <c r="E474" s="43" t="s">
        <v>206</v>
      </c>
      <c r="F474">
        <v>8</v>
      </c>
      <c r="G474" s="3">
        <v>1</v>
      </c>
      <c r="H474" t="s">
        <v>111</v>
      </c>
      <c r="I474" t="s">
        <v>121</v>
      </c>
      <c r="K474">
        <v>2</v>
      </c>
      <c r="L474">
        <v>1</v>
      </c>
      <c r="M474">
        <v>11.058</v>
      </c>
      <c r="N474" s="37">
        <f t="shared" ref="N474:N505" si="19">3.6*200/M474</f>
        <v>65.111231687466088</v>
      </c>
    </row>
    <row r="475" spans="1:14" hidden="1" x14ac:dyDescent="0.35">
      <c r="A475" s="79" t="s">
        <v>173</v>
      </c>
      <c r="B475" s="79">
        <v>2019</v>
      </c>
      <c r="C475" s="9">
        <v>43771</v>
      </c>
      <c r="D475" s="79" t="s">
        <v>72</v>
      </c>
      <c r="E475" s="43" t="s">
        <v>206</v>
      </c>
      <c r="F475">
        <v>8</v>
      </c>
      <c r="G475" s="3">
        <v>1</v>
      </c>
      <c r="H475" t="s">
        <v>30</v>
      </c>
      <c r="I475" t="s">
        <v>31</v>
      </c>
      <c r="K475">
        <v>13</v>
      </c>
      <c r="L475">
        <v>2</v>
      </c>
      <c r="M475">
        <v>11.065999999999999</v>
      </c>
      <c r="N475" s="37">
        <f t="shared" si="19"/>
        <v>65.064160491595885</v>
      </c>
    </row>
    <row r="476" spans="1:14" x14ac:dyDescent="0.35">
      <c r="A476" s="79" t="s">
        <v>173</v>
      </c>
      <c r="B476" s="79">
        <v>2019</v>
      </c>
      <c r="C476" s="9">
        <v>43771</v>
      </c>
      <c r="D476" s="79" t="s">
        <v>72</v>
      </c>
      <c r="E476" s="43" t="s">
        <v>207</v>
      </c>
      <c r="F476">
        <v>1</v>
      </c>
      <c r="G476" s="3">
        <v>1</v>
      </c>
      <c r="H476" t="s">
        <v>111</v>
      </c>
      <c r="I476" t="s">
        <v>121</v>
      </c>
      <c r="K476">
        <v>2</v>
      </c>
      <c r="L476">
        <v>1</v>
      </c>
      <c r="M476">
        <v>11.103999999999999</v>
      </c>
      <c r="N476" s="37">
        <f t="shared" si="19"/>
        <v>64.84149855907782</v>
      </c>
    </row>
    <row r="477" spans="1:14" x14ac:dyDescent="0.35">
      <c r="A477" s="79" t="s">
        <v>173</v>
      </c>
      <c r="B477" s="79">
        <v>2019</v>
      </c>
      <c r="C477" s="9">
        <v>43771</v>
      </c>
      <c r="D477" s="79" t="s">
        <v>72</v>
      </c>
      <c r="E477" s="43" t="s">
        <v>207</v>
      </c>
      <c r="F477">
        <v>1</v>
      </c>
      <c r="G477" s="3">
        <v>1</v>
      </c>
      <c r="H477" t="s">
        <v>122</v>
      </c>
      <c r="I477" t="s">
        <v>123</v>
      </c>
      <c r="K477">
        <v>8</v>
      </c>
      <c r="L477">
        <v>2</v>
      </c>
      <c r="M477">
        <v>11.744999999999999</v>
      </c>
      <c r="N477" s="37">
        <f t="shared" si="19"/>
        <v>61.30268199233717</v>
      </c>
    </row>
    <row r="478" spans="1:14" x14ac:dyDescent="0.35">
      <c r="A478" s="79" t="s">
        <v>173</v>
      </c>
      <c r="B478" s="79">
        <v>2019</v>
      </c>
      <c r="C478" s="9">
        <v>43771</v>
      </c>
      <c r="D478" s="79" t="s">
        <v>72</v>
      </c>
      <c r="E478" s="43" t="s">
        <v>207</v>
      </c>
      <c r="F478">
        <v>2</v>
      </c>
      <c r="G478" s="3">
        <v>1</v>
      </c>
      <c r="H478" t="s">
        <v>80</v>
      </c>
      <c r="I478" t="s">
        <v>65</v>
      </c>
      <c r="K478">
        <v>1</v>
      </c>
      <c r="L478">
        <v>1</v>
      </c>
      <c r="M478">
        <v>11.22</v>
      </c>
      <c r="N478" s="37">
        <f t="shared" si="19"/>
        <v>64.171122994652407</v>
      </c>
    </row>
    <row r="479" spans="1:14" x14ac:dyDescent="0.35">
      <c r="A479" s="79" t="s">
        <v>173</v>
      </c>
      <c r="B479" s="79">
        <v>2019</v>
      </c>
      <c r="C479" s="9">
        <v>43771</v>
      </c>
      <c r="D479" s="79" t="s">
        <v>72</v>
      </c>
      <c r="E479" s="43" t="s">
        <v>207</v>
      </c>
      <c r="F479">
        <v>2</v>
      </c>
      <c r="G479" s="3">
        <v>1</v>
      </c>
      <c r="H479" t="s">
        <v>78</v>
      </c>
      <c r="I479" t="s">
        <v>19</v>
      </c>
      <c r="K479">
        <v>6</v>
      </c>
      <c r="L479">
        <v>2</v>
      </c>
      <c r="M479">
        <v>11.388</v>
      </c>
      <c r="N479" s="37">
        <f t="shared" si="19"/>
        <v>63.224446786090624</v>
      </c>
    </row>
    <row r="480" spans="1:14" x14ac:dyDescent="0.35">
      <c r="A480" s="79" t="s">
        <v>173</v>
      </c>
      <c r="B480" s="79">
        <v>2019</v>
      </c>
      <c r="C480" s="9">
        <v>43771</v>
      </c>
      <c r="D480" s="79" t="s">
        <v>72</v>
      </c>
      <c r="E480" s="43" t="s">
        <v>207</v>
      </c>
      <c r="F480">
        <v>3</v>
      </c>
      <c r="G480" s="3">
        <v>1</v>
      </c>
      <c r="H480" t="s">
        <v>23</v>
      </c>
      <c r="I480" t="s">
        <v>15</v>
      </c>
      <c r="K480">
        <v>3</v>
      </c>
      <c r="L480">
        <v>1</v>
      </c>
      <c r="M480">
        <v>11.154</v>
      </c>
      <c r="N480" s="37">
        <f t="shared" si="19"/>
        <v>64.550833781603018</v>
      </c>
    </row>
    <row r="481" spans="1:14" x14ac:dyDescent="0.35">
      <c r="A481" s="79" t="s">
        <v>173</v>
      </c>
      <c r="B481" s="79">
        <v>2019</v>
      </c>
      <c r="C481" s="9">
        <v>43771</v>
      </c>
      <c r="D481" s="79" t="s">
        <v>72</v>
      </c>
      <c r="E481" s="43" t="s">
        <v>207</v>
      </c>
      <c r="F481">
        <v>3</v>
      </c>
      <c r="G481" s="3">
        <v>1</v>
      </c>
      <c r="H481" t="s">
        <v>73</v>
      </c>
      <c r="I481" t="s">
        <v>19</v>
      </c>
      <c r="K481">
        <v>7</v>
      </c>
      <c r="L481">
        <v>2</v>
      </c>
      <c r="M481">
        <v>11.536999999999999</v>
      </c>
      <c r="N481" s="37">
        <f t="shared" si="19"/>
        <v>62.407905001300172</v>
      </c>
    </row>
    <row r="482" spans="1:14" x14ac:dyDescent="0.35">
      <c r="A482" s="79" t="s">
        <v>173</v>
      </c>
      <c r="B482" s="79">
        <v>2019</v>
      </c>
      <c r="C482" s="9">
        <v>43771</v>
      </c>
      <c r="D482" s="79" t="s">
        <v>72</v>
      </c>
      <c r="E482" s="43" t="s">
        <v>207</v>
      </c>
      <c r="F482">
        <v>4</v>
      </c>
      <c r="G482" s="3">
        <v>1</v>
      </c>
      <c r="H482" t="s">
        <v>99</v>
      </c>
      <c r="I482" t="s">
        <v>67</v>
      </c>
      <c r="K482">
        <v>4</v>
      </c>
      <c r="L482">
        <v>1</v>
      </c>
      <c r="M482">
        <v>11.387</v>
      </c>
      <c r="N482" s="37">
        <f t="shared" si="19"/>
        <v>63.229999121805562</v>
      </c>
    </row>
    <row r="483" spans="1:14" x14ac:dyDescent="0.35">
      <c r="A483" s="79" t="s">
        <v>173</v>
      </c>
      <c r="B483" s="79">
        <v>2019</v>
      </c>
      <c r="C483" s="9">
        <v>43771</v>
      </c>
      <c r="D483" s="79" t="s">
        <v>72</v>
      </c>
      <c r="E483" s="43" t="s">
        <v>207</v>
      </c>
      <c r="F483">
        <v>4</v>
      </c>
      <c r="G483" s="3">
        <v>1</v>
      </c>
      <c r="H483" t="s">
        <v>136</v>
      </c>
      <c r="I483" t="s">
        <v>25</v>
      </c>
      <c r="K483">
        <v>5</v>
      </c>
      <c r="L483">
        <v>2</v>
      </c>
      <c r="M483">
        <v>11.393000000000001</v>
      </c>
      <c r="N483" s="37">
        <f t="shared" si="19"/>
        <v>63.196699727903095</v>
      </c>
    </row>
    <row r="484" spans="1:14" x14ac:dyDescent="0.35">
      <c r="A484" s="79" t="s">
        <v>173</v>
      </c>
      <c r="B484" s="79">
        <v>2019</v>
      </c>
      <c r="C484" s="9">
        <v>43771</v>
      </c>
      <c r="D484" s="79" t="s">
        <v>72</v>
      </c>
      <c r="E484" s="43" t="s">
        <v>207</v>
      </c>
      <c r="F484">
        <v>1</v>
      </c>
      <c r="G484" s="3">
        <v>2</v>
      </c>
      <c r="H484" t="s">
        <v>111</v>
      </c>
      <c r="I484" t="s">
        <v>121</v>
      </c>
      <c r="K484">
        <v>2</v>
      </c>
      <c r="L484">
        <v>1</v>
      </c>
      <c r="M484">
        <v>11.089</v>
      </c>
      <c r="N484" s="37">
        <f t="shared" si="19"/>
        <v>64.929209126161055</v>
      </c>
    </row>
    <row r="485" spans="1:14" x14ac:dyDescent="0.35">
      <c r="A485" s="79" t="s">
        <v>173</v>
      </c>
      <c r="B485" s="79">
        <v>2019</v>
      </c>
      <c r="C485" s="9">
        <v>43771</v>
      </c>
      <c r="D485" s="79" t="s">
        <v>72</v>
      </c>
      <c r="E485" s="43" t="s">
        <v>207</v>
      </c>
      <c r="F485">
        <v>1</v>
      </c>
      <c r="G485" s="3">
        <v>2</v>
      </c>
      <c r="H485" t="s">
        <v>122</v>
      </c>
      <c r="I485" t="s">
        <v>123</v>
      </c>
      <c r="K485">
        <v>8</v>
      </c>
      <c r="L485">
        <v>2</v>
      </c>
      <c r="M485">
        <v>11.16</v>
      </c>
      <c r="N485" s="37">
        <f t="shared" si="19"/>
        <v>64.516129032258064</v>
      </c>
    </row>
    <row r="486" spans="1:14" x14ac:dyDescent="0.35">
      <c r="A486" s="79" t="s">
        <v>173</v>
      </c>
      <c r="B486" s="79">
        <v>2019</v>
      </c>
      <c r="C486" s="9">
        <v>43771</v>
      </c>
      <c r="D486" s="79" t="s">
        <v>72</v>
      </c>
      <c r="E486" s="43" t="s">
        <v>207</v>
      </c>
      <c r="F486">
        <v>2</v>
      </c>
      <c r="G486" s="3">
        <v>2</v>
      </c>
      <c r="H486" t="s">
        <v>80</v>
      </c>
      <c r="I486" t="s">
        <v>65</v>
      </c>
      <c r="K486">
        <v>1</v>
      </c>
      <c r="L486">
        <v>1</v>
      </c>
      <c r="M486">
        <v>10.977</v>
      </c>
      <c r="N486" s="37">
        <f t="shared" si="19"/>
        <v>65.591691719048924</v>
      </c>
    </row>
    <row r="487" spans="1:14" x14ac:dyDescent="0.35">
      <c r="A487" s="79" t="s">
        <v>173</v>
      </c>
      <c r="B487" s="79">
        <v>2019</v>
      </c>
      <c r="C487" s="9">
        <v>43771</v>
      </c>
      <c r="D487" s="79" t="s">
        <v>72</v>
      </c>
      <c r="E487" s="43" t="s">
        <v>207</v>
      </c>
      <c r="F487">
        <v>2</v>
      </c>
      <c r="G487" s="3">
        <v>2</v>
      </c>
      <c r="H487" t="s">
        <v>78</v>
      </c>
      <c r="I487" t="s">
        <v>19</v>
      </c>
      <c r="K487">
        <v>6</v>
      </c>
      <c r="L487">
        <v>2</v>
      </c>
      <c r="M487">
        <v>11.092000000000001</v>
      </c>
      <c r="N487" s="37">
        <f t="shared" si="19"/>
        <v>64.911648034619546</v>
      </c>
    </row>
    <row r="488" spans="1:14" x14ac:dyDescent="0.35">
      <c r="A488" s="79" t="s">
        <v>173</v>
      </c>
      <c r="B488" s="79">
        <v>2019</v>
      </c>
      <c r="C488" s="9">
        <v>43771</v>
      </c>
      <c r="D488" s="79" t="s">
        <v>72</v>
      </c>
      <c r="E488" s="43" t="s">
        <v>207</v>
      </c>
      <c r="F488">
        <v>3</v>
      </c>
      <c r="G488" s="3">
        <v>2</v>
      </c>
      <c r="H488" t="s">
        <v>23</v>
      </c>
      <c r="I488" t="s">
        <v>15</v>
      </c>
      <c r="K488">
        <v>3</v>
      </c>
      <c r="L488">
        <v>2</v>
      </c>
      <c r="M488">
        <v>11.211</v>
      </c>
      <c r="N488" s="37">
        <f t="shared" si="19"/>
        <v>64.222638480064219</v>
      </c>
    </row>
    <row r="489" spans="1:14" x14ac:dyDescent="0.35">
      <c r="A489" s="79" t="s">
        <v>173</v>
      </c>
      <c r="B489" s="79">
        <v>2019</v>
      </c>
      <c r="C489" s="9">
        <v>43771</v>
      </c>
      <c r="D489" s="79" t="s">
        <v>72</v>
      </c>
      <c r="E489" s="43" t="s">
        <v>207</v>
      </c>
      <c r="F489">
        <v>3</v>
      </c>
      <c r="G489" s="3">
        <v>2</v>
      </c>
      <c r="H489" t="s">
        <v>73</v>
      </c>
      <c r="I489" t="s">
        <v>19</v>
      </c>
      <c r="K489">
        <v>7</v>
      </c>
      <c r="L489">
        <v>1</v>
      </c>
      <c r="M489">
        <v>11.207000000000001</v>
      </c>
      <c r="N489" s="37">
        <f t="shared" si="19"/>
        <v>64.245560810207905</v>
      </c>
    </row>
    <row r="490" spans="1:14" x14ac:dyDescent="0.35">
      <c r="A490" s="79" t="s">
        <v>173</v>
      </c>
      <c r="B490" s="79">
        <v>2019</v>
      </c>
      <c r="C490" s="9">
        <v>43771</v>
      </c>
      <c r="D490" s="79" t="s">
        <v>72</v>
      </c>
      <c r="E490" s="43" t="s">
        <v>207</v>
      </c>
      <c r="F490">
        <v>4</v>
      </c>
      <c r="G490" s="3">
        <v>2</v>
      </c>
      <c r="H490" t="s">
        <v>99</v>
      </c>
      <c r="I490" t="s">
        <v>67</v>
      </c>
      <c r="K490">
        <v>4</v>
      </c>
      <c r="L490">
        <v>1</v>
      </c>
      <c r="M490">
        <v>11.462</v>
      </c>
      <c r="N490" s="37">
        <f t="shared" si="19"/>
        <v>62.816262432385273</v>
      </c>
    </row>
    <row r="491" spans="1:14" x14ac:dyDescent="0.35">
      <c r="A491" s="79" t="s">
        <v>173</v>
      </c>
      <c r="B491" s="79">
        <v>2019</v>
      </c>
      <c r="C491" s="9">
        <v>43771</v>
      </c>
      <c r="D491" s="79" t="s">
        <v>72</v>
      </c>
      <c r="E491" s="43" t="s">
        <v>207</v>
      </c>
      <c r="F491">
        <v>4</v>
      </c>
      <c r="G491" s="3">
        <v>2</v>
      </c>
      <c r="H491" t="s">
        <v>136</v>
      </c>
      <c r="I491" t="s">
        <v>25</v>
      </c>
      <c r="K491">
        <v>5</v>
      </c>
      <c r="L491">
        <v>2</v>
      </c>
      <c r="M491">
        <v>11.516999999999999</v>
      </c>
      <c r="N491" s="37">
        <f t="shared" si="19"/>
        <v>62.516280281323262</v>
      </c>
    </row>
    <row r="492" spans="1:14" x14ac:dyDescent="0.35">
      <c r="A492" s="79" t="s">
        <v>173</v>
      </c>
      <c r="B492" s="79">
        <v>2019</v>
      </c>
      <c r="C492" s="9">
        <v>43771</v>
      </c>
      <c r="D492" s="79" t="s">
        <v>72</v>
      </c>
      <c r="E492" s="43" t="s">
        <v>207</v>
      </c>
      <c r="F492">
        <v>3</v>
      </c>
      <c r="G492" s="3">
        <v>3</v>
      </c>
      <c r="H492" t="s">
        <v>23</v>
      </c>
      <c r="I492" t="s">
        <v>15</v>
      </c>
      <c r="K492">
        <v>3</v>
      </c>
      <c r="L492">
        <v>1</v>
      </c>
      <c r="M492">
        <v>11.346</v>
      </c>
      <c r="N492" s="37">
        <f t="shared" si="19"/>
        <v>63.458487572712848</v>
      </c>
    </row>
    <row r="493" spans="1:14" x14ac:dyDescent="0.35">
      <c r="A493" s="79" t="s">
        <v>173</v>
      </c>
      <c r="B493" s="79">
        <v>2019</v>
      </c>
      <c r="C493" s="9">
        <v>43771</v>
      </c>
      <c r="D493" s="79" t="s">
        <v>72</v>
      </c>
      <c r="E493" s="43" t="s">
        <v>207</v>
      </c>
      <c r="F493">
        <v>3</v>
      </c>
      <c r="G493" s="3">
        <v>3</v>
      </c>
      <c r="H493" t="s">
        <v>73</v>
      </c>
      <c r="I493" t="s">
        <v>19</v>
      </c>
      <c r="K493">
        <v>7</v>
      </c>
      <c r="L493">
        <v>2</v>
      </c>
      <c r="M493">
        <v>11.856</v>
      </c>
      <c r="N493" s="37">
        <f t="shared" si="19"/>
        <v>60.728744939271259</v>
      </c>
    </row>
    <row r="494" spans="1:14" x14ac:dyDescent="0.35">
      <c r="A494" s="79" t="s">
        <v>173</v>
      </c>
      <c r="B494" s="79">
        <v>2019</v>
      </c>
      <c r="C494" s="9">
        <v>43771</v>
      </c>
      <c r="D494" s="79" t="s">
        <v>72</v>
      </c>
      <c r="E494" s="43" t="s">
        <v>208</v>
      </c>
      <c r="F494">
        <v>1</v>
      </c>
      <c r="G494" s="3">
        <v>1</v>
      </c>
      <c r="H494" t="s">
        <v>111</v>
      </c>
      <c r="I494" t="s">
        <v>121</v>
      </c>
      <c r="K494">
        <v>2</v>
      </c>
      <c r="L494">
        <v>1</v>
      </c>
      <c r="M494">
        <v>11.231999999999999</v>
      </c>
      <c r="N494" s="37">
        <f t="shared" si="19"/>
        <v>64.102564102564102</v>
      </c>
    </row>
    <row r="495" spans="1:14" x14ac:dyDescent="0.35">
      <c r="A495" s="79" t="s">
        <v>173</v>
      </c>
      <c r="B495" s="79">
        <v>2019</v>
      </c>
      <c r="C495" s="9">
        <v>43771</v>
      </c>
      <c r="D495" s="79" t="s">
        <v>72</v>
      </c>
      <c r="E495" s="43" t="s">
        <v>208</v>
      </c>
      <c r="F495">
        <v>1</v>
      </c>
      <c r="G495" s="3">
        <v>1</v>
      </c>
      <c r="H495" t="s">
        <v>99</v>
      </c>
      <c r="I495" t="s">
        <v>67</v>
      </c>
      <c r="K495">
        <v>4</v>
      </c>
      <c r="L495">
        <v>2</v>
      </c>
      <c r="M495">
        <v>11.485999999999999</v>
      </c>
      <c r="N495" s="37">
        <f t="shared" si="19"/>
        <v>62.685007835625989</v>
      </c>
    </row>
    <row r="496" spans="1:14" x14ac:dyDescent="0.35">
      <c r="A496" s="79" t="s">
        <v>173</v>
      </c>
      <c r="B496" s="79">
        <v>2019</v>
      </c>
      <c r="C496" s="9">
        <v>43771</v>
      </c>
      <c r="D496" s="79" t="s">
        <v>72</v>
      </c>
      <c r="E496" s="43" t="s">
        <v>208</v>
      </c>
      <c r="F496">
        <v>2</v>
      </c>
      <c r="G496" s="3">
        <v>1</v>
      </c>
      <c r="H496" t="s">
        <v>80</v>
      </c>
      <c r="I496" t="s">
        <v>65</v>
      </c>
      <c r="K496">
        <v>1</v>
      </c>
      <c r="L496">
        <v>1</v>
      </c>
      <c r="M496">
        <v>10.996</v>
      </c>
      <c r="N496" s="37">
        <f t="shared" si="19"/>
        <v>65.478355765732985</v>
      </c>
    </row>
    <row r="497" spans="1:14" x14ac:dyDescent="0.35">
      <c r="A497" s="79" t="s">
        <v>173</v>
      </c>
      <c r="B497" s="79">
        <v>2019</v>
      </c>
      <c r="C497" s="9">
        <v>43771</v>
      </c>
      <c r="D497" s="79" t="s">
        <v>72</v>
      </c>
      <c r="E497" s="43" t="s">
        <v>208</v>
      </c>
      <c r="F497">
        <v>2</v>
      </c>
      <c r="G497" s="3">
        <v>1</v>
      </c>
      <c r="H497" t="s">
        <v>23</v>
      </c>
      <c r="I497" t="s">
        <v>15</v>
      </c>
      <c r="K497">
        <v>3</v>
      </c>
      <c r="L497">
        <v>2</v>
      </c>
      <c r="M497">
        <v>11.037000000000001</v>
      </c>
      <c r="N497" s="37">
        <f t="shared" si="19"/>
        <v>65.235118238651808</v>
      </c>
    </row>
    <row r="498" spans="1:14" x14ac:dyDescent="0.35">
      <c r="A498" s="79" t="s">
        <v>173</v>
      </c>
      <c r="B498" s="79">
        <v>2019</v>
      </c>
      <c r="C498" s="9">
        <v>43771</v>
      </c>
      <c r="D498" s="79" t="s">
        <v>72</v>
      </c>
      <c r="E498" s="43" t="s">
        <v>208</v>
      </c>
      <c r="F498">
        <v>1</v>
      </c>
      <c r="G498" s="3">
        <v>2</v>
      </c>
      <c r="H498" t="s">
        <v>111</v>
      </c>
      <c r="I498" t="s">
        <v>121</v>
      </c>
      <c r="K498">
        <v>2</v>
      </c>
      <c r="L498">
        <v>1</v>
      </c>
      <c r="M498">
        <v>11.316000000000001</v>
      </c>
      <c r="N498" s="37">
        <f t="shared" si="19"/>
        <v>63.62672322375397</v>
      </c>
    </row>
    <row r="499" spans="1:14" x14ac:dyDescent="0.35">
      <c r="A499" s="79" t="s">
        <v>173</v>
      </c>
      <c r="B499" s="79">
        <v>2019</v>
      </c>
      <c r="C499" s="9">
        <v>43771</v>
      </c>
      <c r="D499" s="79" t="s">
        <v>72</v>
      </c>
      <c r="E499" s="43" t="s">
        <v>208</v>
      </c>
      <c r="F499">
        <v>1</v>
      </c>
      <c r="G499" s="3">
        <v>2</v>
      </c>
      <c r="H499" t="s">
        <v>99</v>
      </c>
      <c r="I499" t="s">
        <v>67</v>
      </c>
      <c r="K499">
        <v>4</v>
      </c>
      <c r="L499">
        <v>2</v>
      </c>
      <c r="M499">
        <v>11.862</v>
      </c>
      <c r="N499" s="37">
        <f t="shared" si="19"/>
        <v>60.698027314112288</v>
      </c>
    </row>
    <row r="500" spans="1:14" x14ac:dyDescent="0.35">
      <c r="A500" s="79" t="s">
        <v>173</v>
      </c>
      <c r="B500" s="79">
        <v>2019</v>
      </c>
      <c r="C500" s="9">
        <v>43771</v>
      </c>
      <c r="D500" s="79" t="s">
        <v>72</v>
      </c>
      <c r="E500" s="43" t="s">
        <v>208</v>
      </c>
      <c r="F500">
        <v>2</v>
      </c>
      <c r="G500" s="3">
        <v>2</v>
      </c>
      <c r="H500" t="s">
        <v>80</v>
      </c>
      <c r="I500" t="s">
        <v>65</v>
      </c>
      <c r="K500">
        <v>1</v>
      </c>
      <c r="L500">
        <v>1</v>
      </c>
      <c r="M500">
        <v>11.282</v>
      </c>
      <c r="N500" s="37">
        <f t="shared" si="19"/>
        <v>63.818471902145006</v>
      </c>
    </row>
    <row r="501" spans="1:14" x14ac:dyDescent="0.35">
      <c r="A501" s="79" t="s">
        <v>173</v>
      </c>
      <c r="B501" s="79">
        <v>2019</v>
      </c>
      <c r="C501" s="9">
        <v>43771</v>
      </c>
      <c r="D501" s="79" t="s">
        <v>72</v>
      </c>
      <c r="E501" s="43" t="s">
        <v>208</v>
      </c>
      <c r="F501">
        <v>2</v>
      </c>
      <c r="G501" s="3">
        <v>2</v>
      </c>
      <c r="H501" t="s">
        <v>23</v>
      </c>
      <c r="I501" t="s">
        <v>15</v>
      </c>
      <c r="K501">
        <v>3</v>
      </c>
      <c r="L501">
        <v>2</v>
      </c>
      <c r="M501">
        <v>11.311</v>
      </c>
      <c r="N501" s="37">
        <f t="shared" si="19"/>
        <v>63.654849261780569</v>
      </c>
    </row>
    <row r="502" spans="1:14" x14ac:dyDescent="0.35">
      <c r="A502" s="79" t="s">
        <v>173</v>
      </c>
      <c r="B502" s="79">
        <v>2019</v>
      </c>
      <c r="C502" s="9">
        <v>43771</v>
      </c>
      <c r="D502" s="79" t="s">
        <v>72</v>
      </c>
      <c r="E502" s="43" t="s">
        <v>209</v>
      </c>
      <c r="F502" t="s">
        <v>210</v>
      </c>
      <c r="G502" s="3">
        <v>1</v>
      </c>
      <c r="H502" t="s">
        <v>80</v>
      </c>
      <c r="I502" t="s">
        <v>65</v>
      </c>
      <c r="K502">
        <v>1</v>
      </c>
      <c r="L502">
        <v>1</v>
      </c>
      <c r="M502">
        <v>10.948</v>
      </c>
      <c r="N502" s="37">
        <f t="shared" si="19"/>
        <v>65.765436609426374</v>
      </c>
    </row>
    <row r="503" spans="1:14" x14ac:dyDescent="0.35">
      <c r="A503" s="79" t="s">
        <v>173</v>
      </c>
      <c r="B503" s="79">
        <v>2019</v>
      </c>
      <c r="C503" s="9">
        <v>43771</v>
      </c>
      <c r="D503" s="79" t="s">
        <v>72</v>
      </c>
      <c r="E503" s="43" t="s">
        <v>209</v>
      </c>
      <c r="F503" t="s">
        <v>210</v>
      </c>
      <c r="G503" s="3">
        <v>1</v>
      </c>
      <c r="H503" t="s">
        <v>111</v>
      </c>
      <c r="I503" t="s">
        <v>121</v>
      </c>
      <c r="K503">
        <v>2</v>
      </c>
      <c r="L503">
        <v>2</v>
      </c>
      <c r="M503">
        <v>10.96</v>
      </c>
      <c r="N503" s="37">
        <f t="shared" si="19"/>
        <v>65.693430656934297</v>
      </c>
    </row>
    <row r="504" spans="1:14" x14ac:dyDescent="0.35">
      <c r="A504" s="79" t="s">
        <v>173</v>
      </c>
      <c r="B504" s="79">
        <v>2019</v>
      </c>
      <c r="C504" s="9">
        <v>43771</v>
      </c>
      <c r="D504" s="79" t="s">
        <v>72</v>
      </c>
      <c r="E504" s="43" t="s">
        <v>209</v>
      </c>
      <c r="F504" t="s">
        <v>211</v>
      </c>
      <c r="G504" s="3">
        <v>1</v>
      </c>
      <c r="H504" t="s">
        <v>23</v>
      </c>
      <c r="I504" t="s">
        <v>15</v>
      </c>
      <c r="K504">
        <v>3</v>
      </c>
      <c r="L504">
        <v>1</v>
      </c>
      <c r="M504">
        <v>11.010999999999999</v>
      </c>
      <c r="N504" s="37">
        <f t="shared" si="19"/>
        <v>65.389156298247215</v>
      </c>
    </row>
    <row r="505" spans="1:14" x14ac:dyDescent="0.35">
      <c r="A505" s="79" t="s">
        <v>173</v>
      </c>
      <c r="B505" s="79">
        <v>2019</v>
      </c>
      <c r="C505" s="9">
        <v>43771</v>
      </c>
      <c r="D505" s="79" t="s">
        <v>72</v>
      </c>
      <c r="E505" s="43" t="s">
        <v>209</v>
      </c>
      <c r="F505" t="s">
        <v>211</v>
      </c>
      <c r="G505" s="3">
        <v>1</v>
      </c>
      <c r="H505" t="s">
        <v>99</v>
      </c>
      <c r="I505" t="s">
        <v>67</v>
      </c>
      <c r="K505">
        <v>4</v>
      </c>
      <c r="L505">
        <v>2</v>
      </c>
      <c r="M505">
        <v>11.347</v>
      </c>
      <c r="N505" s="37">
        <f t="shared" si="19"/>
        <v>63.452895038336123</v>
      </c>
    </row>
    <row r="506" spans="1:14" x14ac:dyDescent="0.35">
      <c r="A506" s="79" t="s">
        <v>173</v>
      </c>
      <c r="B506" s="79">
        <v>2019</v>
      </c>
      <c r="C506" s="9">
        <v>43771</v>
      </c>
      <c r="D506" s="79" t="s">
        <v>72</v>
      </c>
      <c r="E506" s="43" t="s">
        <v>209</v>
      </c>
      <c r="F506" t="s">
        <v>210</v>
      </c>
      <c r="G506" s="3">
        <v>2</v>
      </c>
      <c r="H506" t="s">
        <v>80</v>
      </c>
      <c r="I506" t="s">
        <v>65</v>
      </c>
      <c r="K506">
        <v>1</v>
      </c>
      <c r="L506">
        <v>1</v>
      </c>
      <c r="M506">
        <v>11.340999999999999</v>
      </c>
      <c r="N506" s="37">
        <f t="shared" ref="N506:N537" si="20">3.6*200/M506</f>
        <v>63.486465038356407</v>
      </c>
    </row>
    <row r="507" spans="1:14" x14ac:dyDescent="0.35">
      <c r="A507" s="79" t="s">
        <v>173</v>
      </c>
      <c r="B507" s="79">
        <v>2019</v>
      </c>
      <c r="C507" s="9">
        <v>43771</v>
      </c>
      <c r="D507" s="79" t="s">
        <v>72</v>
      </c>
      <c r="E507" s="43" t="s">
        <v>209</v>
      </c>
      <c r="F507" t="s">
        <v>210</v>
      </c>
      <c r="G507" s="3">
        <v>2</v>
      </c>
      <c r="H507" t="s">
        <v>111</v>
      </c>
      <c r="I507" t="s">
        <v>121</v>
      </c>
      <c r="K507">
        <v>2</v>
      </c>
      <c r="L507">
        <v>2</v>
      </c>
      <c r="M507">
        <v>11.516</v>
      </c>
      <c r="N507" s="37">
        <f t="shared" si="20"/>
        <v>62.521708926710666</v>
      </c>
    </row>
    <row r="508" spans="1:14" x14ac:dyDescent="0.35">
      <c r="A508" s="79" t="s">
        <v>173</v>
      </c>
      <c r="B508" s="79">
        <v>2019</v>
      </c>
      <c r="C508" s="9">
        <v>43771</v>
      </c>
      <c r="D508" s="79" t="s">
        <v>72</v>
      </c>
      <c r="E508" s="43" t="s">
        <v>209</v>
      </c>
      <c r="F508" t="s">
        <v>211</v>
      </c>
      <c r="G508" s="3">
        <v>2</v>
      </c>
      <c r="H508" t="s">
        <v>23</v>
      </c>
      <c r="I508" t="s">
        <v>15</v>
      </c>
      <c r="K508">
        <v>3</v>
      </c>
      <c r="L508">
        <v>1</v>
      </c>
      <c r="M508">
        <v>11.218</v>
      </c>
      <c r="N508" s="37">
        <f t="shared" si="20"/>
        <v>64.182563736851492</v>
      </c>
    </row>
    <row r="509" spans="1:14" x14ac:dyDescent="0.35">
      <c r="A509" s="79" t="s">
        <v>173</v>
      </c>
      <c r="B509" s="79">
        <v>2019</v>
      </c>
      <c r="C509" s="9">
        <v>43771</v>
      </c>
      <c r="D509" s="79" t="s">
        <v>72</v>
      </c>
      <c r="E509" s="43" t="s">
        <v>209</v>
      </c>
      <c r="F509" t="s">
        <v>211</v>
      </c>
      <c r="G509" s="3">
        <v>2</v>
      </c>
      <c r="H509" t="s">
        <v>99</v>
      </c>
      <c r="I509" t="s">
        <v>67</v>
      </c>
      <c r="K509">
        <v>4</v>
      </c>
      <c r="L509">
        <v>2</v>
      </c>
      <c r="M509">
        <v>11.523999999999999</v>
      </c>
      <c r="N509" s="37">
        <f t="shared" si="20"/>
        <v>62.478306143700109</v>
      </c>
    </row>
    <row r="510" spans="1:14" hidden="1" x14ac:dyDescent="0.35">
      <c r="A510" s="71" t="s">
        <v>103</v>
      </c>
      <c r="B510" s="71">
        <v>2019</v>
      </c>
      <c r="C510" s="9">
        <v>43779</v>
      </c>
      <c r="D510" s="71" t="s">
        <v>72</v>
      </c>
      <c r="E510" s="43" t="s">
        <v>205</v>
      </c>
      <c r="F510">
        <v>1</v>
      </c>
      <c r="G510" s="3">
        <v>1</v>
      </c>
      <c r="H510" t="s">
        <v>113</v>
      </c>
      <c r="I510" t="s">
        <v>121</v>
      </c>
      <c r="K510">
        <v>9</v>
      </c>
      <c r="L510">
        <v>1</v>
      </c>
      <c r="M510">
        <v>11.634</v>
      </c>
      <c r="N510" s="37">
        <f t="shared" si="20"/>
        <v>61.887570912841667</v>
      </c>
    </row>
    <row r="511" spans="1:14" hidden="1" x14ac:dyDescent="0.35">
      <c r="A511" s="71" t="s">
        <v>103</v>
      </c>
      <c r="B511" s="71">
        <v>2019</v>
      </c>
      <c r="C511" s="9">
        <v>43779</v>
      </c>
      <c r="D511" s="71" t="s">
        <v>72</v>
      </c>
      <c r="E511" s="43" t="s">
        <v>205</v>
      </c>
      <c r="F511">
        <v>1</v>
      </c>
      <c r="G511" s="3">
        <v>1</v>
      </c>
      <c r="H511" t="s">
        <v>169</v>
      </c>
      <c r="I511" t="s">
        <v>49</v>
      </c>
      <c r="K511">
        <v>28</v>
      </c>
      <c r="L511">
        <v>2</v>
      </c>
      <c r="M511">
        <v>11.712</v>
      </c>
      <c r="N511" s="37">
        <f t="shared" si="20"/>
        <v>61.475409836065573</v>
      </c>
    </row>
    <row r="512" spans="1:14" hidden="1" x14ac:dyDescent="0.35">
      <c r="A512" s="71" t="s">
        <v>103</v>
      </c>
      <c r="B512" s="71">
        <v>2019</v>
      </c>
      <c r="C512" s="9">
        <v>43779</v>
      </c>
      <c r="D512" s="71" t="s">
        <v>72</v>
      </c>
      <c r="E512" s="43" t="s">
        <v>205</v>
      </c>
      <c r="F512">
        <v>2</v>
      </c>
      <c r="G512" s="3">
        <v>1</v>
      </c>
      <c r="H512" t="s">
        <v>30</v>
      </c>
      <c r="I512" t="s">
        <v>31</v>
      </c>
      <c r="K512">
        <v>3</v>
      </c>
      <c r="L512">
        <v>1</v>
      </c>
      <c r="M512">
        <v>12.444000000000001</v>
      </c>
      <c r="N512" s="37">
        <f t="shared" si="20"/>
        <v>57.859209257473481</v>
      </c>
    </row>
    <row r="513" spans="1:14" hidden="1" x14ac:dyDescent="0.35">
      <c r="A513" s="71" t="s">
        <v>103</v>
      </c>
      <c r="B513" s="71">
        <v>2019</v>
      </c>
      <c r="C513" s="9">
        <v>43779</v>
      </c>
      <c r="D513" s="71" t="s">
        <v>72</v>
      </c>
      <c r="E513" s="43" t="s">
        <v>205</v>
      </c>
      <c r="F513">
        <v>2</v>
      </c>
      <c r="G513" s="3">
        <v>1</v>
      </c>
      <c r="H513" t="s">
        <v>149</v>
      </c>
      <c r="I513" t="s">
        <v>56</v>
      </c>
      <c r="K513">
        <v>27</v>
      </c>
      <c r="L513">
        <v>2</v>
      </c>
      <c r="M513">
        <v>12.655000000000001</v>
      </c>
      <c r="N513" s="37">
        <f t="shared" si="20"/>
        <v>56.894508099565385</v>
      </c>
    </row>
    <row r="514" spans="1:14" hidden="1" x14ac:dyDescent="0.35">
      <c r="A514" s="71" t="s">
        <v>103</v>
      </c>
      <c r="B514" s="71">
        <v>2019</v>
      </c>
      <c r="C514" s="9">
        <v>43779</v>
      </c>
      <c r="D514" s="71" t="s">
        <v>72</v>
      </c>
      <c r="E514" s="43" t="s">
        <v>205</v>
      </c>
      <c r="F514">
        <v>3</v>
      </c>
      <c r="G514" s="3">
        <v>1</v>
      </c>
      <c r="H514" t="s">
        <v>137</v>
      </c>
      <c r="I514" t="s">
        <v>38</v>
      </c>
      <c r="K514">
        <v>6</v>
      </c>
      <c r="L514">
        <v>1</v>
      </c>
      <c r="M514">
        <v>11.41</v>
      </c>
      <c r="N514" s="37">
        <f t="shared" si="20"/>
        <v>63.102541630148991</v>
      </c>
    </row>
    <row r="515" spans="1:14" hidden="1" x14ac:dyDescent="0.35">
      <c r="A515" s="71" t="s">
        <v>103</v>
      </c>
      <c r="B515" s="71">
        <v>2019</v>
      </c>
      <c r="C515" s="9">
        <v>43779</v>
      </c>
      <c r="D515" s="71" t="s">
        <v>72</v>
      </c>
      <c r="E515" s="43" t="s">
        <v>205</v>
      </c>
      <c r="F515">
        <v>3</v>
      </c>
      <c r="G515" s="3">
        <v>1</v>
      </c>
      <c r="H515" t="s">
        <v>95</v>
      </c>
      <c r="I515" t="s">
        <v>155</v>
      </c>
      <c r="K515">
        <v>26</v>
      </c>
      <c r="L515">
        <v>2</v>
      </c>
      <c r="M515">
        <v>11.635</v>
      </c>
      <c r="N515" s="37">
        <f t="shared" si="20"/>
        <v>61.882251826385904</v>
      </c>
    </row>
    <row r="516" spans="1:14" hidden="1" x14ac:dyDescent="0.35">
      <c r="A516" s="1" t="s">
        <v>103</v>
      </c>
      <c r="B516" s="1">
        <v>2019</v>
      </c>
      <c r="C516" s="22">
        <v>43779</v>
      </c>
      <c r="D516" s="1" t="s">
        <v>72</v>
      </c>
      <c r="E516" s="43" t="s">
        <v>205</v>
      </c>
      <c r="F516">
        <v>4</v>
      </c>
      <c r="G516" s="3">
        <v>1</v>
      </c>
      <c r="H516" t="s">
        <v>22</v>
      </c>
      <c r="I516" t="s">
        <v>172</v>
      </c>
      <c r="K516">
        <v>10</v>
      </c>
      <c r="L516">
        <v>1</v>
      </c>
      <c r="M516">
        <v>11.64</v>
      </c>
      <c r="N516" s="37">
        <f t="shared" si="20"/>
        <v>61.855670103092784</v>
      </c>
    </row>
    <row r="517" spans="1:14" hidden="1" x14ac:dyDescent="0.35">
      <c r="A517" s="1" t="s">
        <v>103</v>
      </c>
      <c r="B517" s="1">
        <v>2019</v>
      </c>
      <c r="C517" s="22">
        <v>43779</v>
      </c>
      <c r="D517" s="1" t="s">
        <v>72</v>
      </c>
      <c r="E517" s="43" t="s">
        <v>205</v>
      </c>
      <c r="F517">
        <v>4</v>
      </c>
      <c r="G517" s="3">
        <v>1</v>
      </c>
      <c r="H517" t="s">
        <v>96</v>
      </c>
      <c r="I517" t="s">
        <v>19</v>
      </c>
      <c r="K517">
        <v>25</v>
      </c>
      <c r="L517">
        <v>2</v>
      </c>
      <c r="M517">
        <v>11.976000000000001</v>
      </c>
      <c r="N517" s="37">
        <f t="shared" si="20"/>
        <v>60.120240480961918</v>
      </c>
    </row>
    <row r="518" spans="1:14" hidden="1" x14ac:dyDescent="0.35">
      <c r="A518" s="71" t="s">
        <v>103</v>
      </c>
      <c r="B518" s="71">
        <v>2019</v>
      </c>
      <c r="C518" s="22">
        <v>43779</v>
      </c>
      <c r="D518" s="71" t="s">
        <v>72</v>
      </c>
      <c r="E518" s="43" t="s">
        <v>205</v>
      </c>
      <c r="F518">
        <v>5</v>
      </c>
      <c r="G518" s="3">
        <v>1</v>
      </c>
      <c r="H518" t="s">
        <v>73</v>
      </c>
      <c r="I518" t="s">
        <v>74</v>
      </c>
      <c r="K518">
        <v>7</v>
      </c>
      <c r="L518">
        <v>1</v>
      </c>
      <c r="M518">
        <v>11.917999999999999</v>
      </c>
      <c r="N518" s="37">
        <f t="shared" si="20"/>
        <v>60.412820943111264</v>
      </c>
    </row>
    <row r="519" spans="1:14" hidden="1" x14ac:dyDescent="0.35">
      <c r="A519" s="71" t="s">
        <v>103</v>
      </c>
      <c r="B519" s="71">
        <v>2019</v>
      </c>
      <c r="C519" s="22">
        <v>43779</v>
      </c>
      <c r="D519" s="71" t="s">
        <v>72</v>
      </c>
      <c r="E519" s="43" t="s">
        <v>205</v>
      </c>
      <c r="F519">
        <v>5</v>
      </c>
      <c r="G519" s="3">
        <v>1</v>
      </c>
      <c r="H519" t="s">
        <v>39</v>
      </c>
      <c r="I519" t="s">
        <v>40</v>
      </c>
      <c r="K519">
        <v>24</v>
      </c>
      <c r="L519">
        <v>2</v>
      </c>
      <c r="M519">
        <v>12.042999999999999</v>
      </c>
      <c r="N519" s="37">
        <f t="shared" si="20"/>
        <v>59.785767665863993</v>
      </c>
    </row>
    <row r="520" spans="1:14" hidden="1" x14ac:dyDescent="0.35">
      <c r="A520" s="71" t="s">
        <v>103</v>
      </c>
      <c r="B520" s="71">
        <v>2019</v>
      </c>
      <c r="C520" s="22">
        <v>43779</v>
      </c>
      <c r="D520" s="71" t="s">
        <v>72</v>
      </c>
      <c r="E520" s="43" t="s">
        <v>205</v>
      </c>
      <c r="F520">
        <v>6</v>
      </c>
      <c r="G520" s="3">
        <v>1</v>
      </c>
      <c r="H520" t="s">
        <v>78</v>
      </c>
      <c r="I520" t="s">
        <v>19</v>
      </c>
      <c r="K520">
        <v>11</v>
      </c>
      <c r="L520">
        <v>1</v>
      </c>
      <c r="M520">
        <v>11.297000000000001</v>
      </c>
      <c r="N520" s="37">
        <f t="shared" si="20"/>
        <v>63.733734619810569</v>
      </c>
    </row>
    <row r="521" spans="1:14" hidden="1" x14ac:dyDescent="0.35">
      <c r="A521" s="71" t="s">
        <v>103</v>
      </c>
      <c r="B521" s="71">
        <v>2019</v>
      </c>
      <c r="C521" s="22">
        <v>43779</v>
      </c>
      <c r="D521" s="71" t="s">
        <v>72</v>
      </c>
      <c r="E521" s="43" t="s">
        <v>205</v>
      </c>
      <c r="F521">
        <v>6</v>
      </c>
      <c r="G521" s="3">
        <v>1</v>
      </c>
      <c r="H521" t="s">
        <v>52</v>
      </c>
      <c r="I521" t="s">
        <v>53</v>
      </c>
      <c r="K521">
        <v>23</v>
      </c>
      <c r="L521">
        <v>2</v>
      </c>
      <c r="M521">
        <v>11.382000000000001</v>
      </c>
      <c r="N521" s="37">
        <f t="shared" si="20"/>
        <v>63.257775434897198</v>
      </c>
    </row>
    <row r="522" spans="1:14" hidden="1" x14ac:dyDescent="0.35">
      <c r="A522" s="71" t="s">
        <v>103</v>
      </c>
      <c r="B522" s="71">
        <v>2019</v>
      </c>
      <c r="C522" s="22">
        <v>43779</v>
      </c>
      <c r="D522" s="71" t="s">
        <v>72</v>
      </c>
      <c r="E522" s="43" t="s">
        <v>205</v>
      </c>
      <c r="F522">
        <v>7</v>
      </c>
      <c r="G522" s="3">
        <v>1</v>
      </c>
      <c r="H522" t="s">
        <v>16</v>
      </c>
      <c r="I522" t="s">
        <v>17</v>
      </c>
      <c r="K522">
        <v>12</v>
      </c>
      <c r="L522">
        <v>1</v>
      </c>
      <c r="M522">
        <v>11.57</v>
      </c>
      <c r="N522" s="37">
        <f t="shared" si="20"/>
        <v>62.22990492653414</v>
      </c>
    </row>
    <row r="523" spans="1:14" hidden="1" x14ac:dyDescent="0.35">
      <c r="A523" s="71" t="s">
        <v>103</v>
      </c>
      <c r="B523" s="71">
        <v>2019</v>
      </c>
      <c r="C523" s="22">
        <v>43779</v>
      </c>
      <c r="D523" s="71" t="s">
        <v>72</v>
      </c>
      <c r="E523" s="43" t="s">
        <v>205</v>
      </c>
      <c r="F523">
        <v>7</v>
      </c>
      <c r="G523" s="3">
        <v>1</v>
      </c>
      <c r="H523" t="s">
        <v>132</v>
      </c>
      <c r="I523" t="s">
        <v>156</v>
      </c>
      <c r="K523">
        <v>22</v>
      </c>
      <c r="L523">
        <v>2</v>
      </c>
      <c r="M523">
        <v>11.702999999999999</v>
      </c>
      <c r="N523" s="37">
        <f t="shared" si="20"/>
        <v>61.52268649064343</v>
      </c>
    </row>
    <row r="524" spans="1:14" hidden="1" x14ac:dyDescent="0.35">
      <c r="A524" s="71" t="s">
        <v>103</v>
      </c>
      <c r="B524" s="71">
        <v>2019</v>
      </c>
      <c r="C524" s="22">
        <v>43779</v>
      </c>
      <c r="D524" s="71" t="s">
        <v>72</v>
      </c>
      <c r="E524" s="43" t="s">
        <v>205</v>
      </c>
      <c r="F524">
        <v>8</v>
      </c>
      <c r="G524" s="3">
        <v>1</v>
      </c>
      <c r="H524" t="s">
        <v>20</v>
      </c>
      <c r="I524" t="s">
        <v>21</v>
      </c>
      <c r="K524">
        <v>8</v>
      </c>
      <c r="L524">
        <v>1</v>
      </c>
      <c r="M524">
        <v>11.602</v>
      </c>
      <c r="N524" s="37">
        <f t="shared" si="20"/>
        <v>62.058265816238581</v>
      </c>
    </row>
    <row r="525" spans="1:14" hidden="1" x14ac:dyDescent="0.35">
      <c r="A525" s="71" t="s">
        <v>103</v>
      </c>
      <c r="B525" s="71">
        <v>2019</v>
      </c>
      <c r="C525" s="22">
        <v>43779</v>
      </c>
      <c r="D525" s="71" t="s">
        <v>72</v>
      </c>
      <c r="E525" s="43" t="s">
        <v>205</v>
      </c>
      <c r="F525">
        <v>8</v>
      </c>
      <c r="G525" s="3">
        <v>1</v>
      </c>
      <c r="H525" t="s">
        <v>147</v>
      </c>
      <c r="I525" t="s">
        <v>148</v>
      </c>
      <c r="K525">
        <v>21</v>
      </c>
      <c r="L525">
        <v>2</v>
      </c>
      <c r="M525">
        <v>11.725</v>
      </c>
      <c r="N525" s="37">
        <f t="shared" si="20"/>
        <v>61.407249466950958</v>
      </c>
    </row>
    <row r="526" spans="1:14" hidden="1" x14ac:dyDescent="0.35">
      <c r="A526" s="71" t="s">
        <v>103</v>
      </c>
      <c r="B526" s="71">
        <v>2019</v>
      </c>
      <c r="C526" s="22">
        <v>43779</v>
      </c>
      <c r="D526" s="71" t="s">
        <v>72</v>
      </c>
      <c r="E526" s="43" t="s">
        <v>205</v>
      </c>
      <c r="F526">
        <v>9</v>
      </c>
      <c r="G526" s="3">
        <v>1</v>
      </c>
      <c r="H526" t="s">
        <v>99</v>
      </c>
      <c r="I526" t="s">
        <v>67</v>
      </c>
      <c r="K526">
        <v>13</v>
      </c>
      <c r="L526">
        <v>1</v>
      </c>
      <c r="M526">
        <v>11.384</v>
      </c>
      <c r="N526" s="37">
        <f t="shared" si="20"/>
        <v>63.246661981728742</v>
      </c>
    </row>
    <row r="527" spans="1:14" hidden="1" x14ac:dyDescent="0.35">
      <c r="A527" s="71" t="s">
        <v>103</v>
      </c>
      <c r="B527" s="71">
        <v>2019</v>
      </c>
      <c r="C527" s="22">
        <v>43779</v>
      </c>
      <c r="D527" s="71" t="s">
        <v>72</v>
      </c>
      <c r="E527" s="43" t="s">
        <v>205</v>
      </c>
      <c r="F527">
        <v>9</v>
      </c>
      <c r="G527" s="3">
        <v>1</v>
      </c>
      <c r="H527" t="s">
        <v>124</v>
      </c>
      <c r="I527" t="s">
        <v>123</v>
      </c>
      <c r="K527">
        <v>20</v>
      </c>
      <c r="L527">
        <v>2</v>
      </c>
      <c r="M527">
        <v>11.561</v>
      </c>
      <c r="N527" s="37">
        <f t="shared" si="20"/>
        <v>62.278349623734968</v>
      </c>
    </row>
    <row r="528" spans="1:14" hidden="1" x14ac:dyDescent="0.35">
      <c r="A528" s="71" t="s">
        <v>103</v>
      </c>
      <c r="B528" s="71">
        <v>2019</v>
      </c>
      <c r="C528" s="22">
        <v>43779</v>
      </c>
      <c r="D528" s="71" t="s">
        <v>72</v>
      </c>
      <c r="E528" s="43" t="s">
        <v>205</v>
      </c>
      <c r="F528">
        <v>10</v>
      </c>
      <c r="G528" s="3">
        <v>1</v>
      </c>
      <c r="H528" t="s">
        <v>83</v>
      </c>
      <c r="I528" t="s">
        <v>67</v>
      </c>
      <c r="K528">
        <v>16</v>
      </c>
      <c r="L528">
        <v>1</v>
      </c>
      <c r="M528">
        <v>11.869</v>
      </c>
      <c r="N528" s="37">
        <f t="shared" si="20"/>
        <v>60.662229336928135</v>
      </c>
    </row>
    <row r="529" spans="1:14" hidden="1" x14ac:dyDescent="0.35">
      <c r="A529" s="71" t="s">
        <v>103</v>
      </c>
      <c r="B529" s="71">
        <v>2019</v>
      </c>
      <c r="C529" s="22">
        <v>43779</v>
      </c>
      <c r="D529" s="71" t="s">
        <v>72</v>
      </c>
      <c r="E529" s="43" t="s">
        <v>205</v>
      </c>
      <c r="F529">
        <v>10</v>
      </c>
      <c r="G529" s="3">
        <v>1</v>
      </c>
      <c r="H529" t="s">
        <v>24</v>
      </c>
      <c r="I529" t="s">
        <v>154</v>
      </c>
      <c r="K529">
        <v>17</v>
      </c>
      <c r="L529">
        <v>2</v>
      </c>
      <c r="M529">
        <v>11.903</v>
      </c>
      <c r="N529" s="37">
        <f t="shared" si="20"/>
        <v>60.488952364950009</v>
      </c>
    </row>
    <row r="530" spans="1:14" hidden="1" x14ac:dyDescent="0.35">
      <c r="A530" s="71" t="s">
        <v>103</v>
      </c>
      <c r="B530" s="71">
        <v>2019</v>
      </c>
      <c r="C530" s="22">
        <v>43779</v>
      </c>
      <c r="D530" s="71" t="s">
        <v>72</v>
      </c>
      <c r="E530" s="43" t="s">
        <v>205</v>
      </c>
      <c r="F530">
        <v>11</v>
      </c>
      <c r="G530" s="3">
        <v>1</v>
      </c>
      <c r="H530" t="s">
        <v>76</v>
      </c>
      <c r="I530" t="s">
        <v>155</v>
      </c>
      <c r="K530">
        <v>15</v>
      </c>
      <c r="L530">
        <v>1</v>
      </c>
      <c r="M530">
        <v>11.772</v>
      </c>
      <c r="N530" s="37">
        <f t="shared" si="20"/>
        <v>61.162079510703364</v>
      </c>
    </row>
    <row r="531" spans="1:14" hidden="1" x14ac:dyDescent="0.35">
      <c r="A531" s="71" t="s">
        <v>103</v>
      </c>
      <c r="B531" s="71">
        <v>2019</v>
      </c>
      <c r="C531" s="22">
        <v>43779</v>
      </c>
      <c r="D531" s="71" t="s">
        <v>72</v>
      </c>
      <c r="E531" s="43" t="s">
        <v>205</v>
      </c>
      <c r="F531">
        <v>11</v>
      </c>
      <c r="G531" s="3">
        <v>1</v>
      </c>
      <c r="H531" t="s">
        <v>122</v>
      </c>
      <c r="I531" t="s">
        <v>123</v>
      </c>
      <c r="K531">
        <v>18</v>
      </c>
      <c r="L531">
        <v>2</v>
      </c>
      <c r="M531">
        <v>11.972</v>
      </c>
      <c r="N531" s="37">
        <f t="shared" si="20"/>
        <v>60.140327430671569</v>
      </c>
    </row>
    <row r="532" spans="1:14" hidden="1" x14ac:dyDescent="0.35">
      <c r="A532" s="71" t="s">
        <v>103</v>
      </c>
      <c r="B532" s="71">
        <v>2019</v>
      </c>
      <c r="C532" s="22">
        <v>43779</v>
      </c>
      <c r="D532" s="71" t="s">
        <v>72</v>
      </c>
      <c r="E532" s="43" t="s">
        <v>205</v>
      </c>
      <c r="F532">
        <v>12</v>
      </c>
      <c r="G532" s="3">
        <v>1</v>
      </c>
      <c r="H532" t="s">
        <v>164</v>
      </c>
      <c r="I532" t="s">
        <v>36</v>
      </c>
      <c r="K532">
        <v>14</v>
      </c>
      <c r="L532">
        <v>1</v>
      </c>
      <c r="M532">
        <v>11.638999999999999</v>
      </c>
      <c r="N532" s="37">
        <f t="shared" si="20"/>
        <v>61.860984620671886</v>
      </c>
    </row>
    <row r="533" spans="1:14" hidden="1" x14ac:dyDescent="0.35">
      <c r="A533" s="71" t="s">
        <v>103</v>
      </c>
      <c r="B533" s="71">
        <v>2019</v>
      </c>
      <c r="C533" s="22">
        <v>43779</v>
      </c>
      <c r="D533" s="71" t="s">
        <v>72</v>
      </c>
      <c r="E533" s="43" t="s">
        <v>205</v>
      </c>
      <c r="F533">
        <v>12</v>
      </c>
      <c r="G533" s="3">
        <v>1</v>
      </c>
      <c r="H533" t="s">
        <v>101</v>
      </c>
      <c r="I533" t="s">
        <v>47</v>
      </c>
      <c r="K533">
        <v>19</v>
      </c>
      <c r="L533">
        <v>2</v>
      </c>
      <c r="M533">
        <v>11.696999999999999</v>
      </c>
      <c r="N533" s="37">
        <f t="shared" si="20"/>
        <v>61.5542446781226</v>
      </c>
    </row>
    <row r="534" spans="1:14" hidden="1" x14ac:dyDescent="0.35">
      <c r="A534" s="71" t="s">
        <v>103</v>
      </c>
      <c r="B534" s="71">
        <v>2019</v>
      </c>
      <c r="C534" s="22">
        <v>43779</v>
      </c>
      <c r="D534" s="71" t="s">
        <v>72</v>
      </c>
      <c r="E534" s="43" t="s">
        <v>206</v>
      </c>
      <c r="F534">
        <v>1</v>
      </c>
      <c r="G534" s="3">
        <v>1</v>
      </c>
      <c r="H534" t="s">
        <v>14</v>
      </c>
      <c r="I534" t="s">
        <v>172</v>
      </c>
      <c r="K534">
        <v>4</v>
      </c>
      <c r="L534">
        <v>1</v>
      </c>
      <c r="M534">
        <v>11.234999999999999</v>
      </c>
      <c r="N534" s="37">
        <f t="shared" si="20"/>
        <v>64.085447263017357</v>
      </c>
    </row>
    <row r="535" spans="1:14" hidden="1" x14ac:dyDescent="0.35">
      <c r="A535" s="71" t="s">
        <v>103</v>
      </c>
      <c r="B535" s="71">
        <v>2019</v>
      </c>
      <c r="C535" s="22">
        <v>43779</v>
      </c>
      <c r="D535" s="71" t="s">
        <v>72</v>
      </c>
      <c r="E535" s="43" t="s">
        <v>206</v>
      </c>
      <c r="F535">
        <v>1</v>
      </c>
      <c r="G535" s="3">
        <v>1</v>
      </c>
      <c r="H535" t="s">
        <v>164</v>
      </c>
      <c r="I535" t="s">
        <v>36</v>
      </c>
      <c r="K535">
        <v>14</v>
      </c>
      <c r="L535">
        <v>2</v>
      </c>
      <c r="M535">
        <v>11.266999999999999</v>
      </c>
      <c r="N535" s="37">
        <f t="shared" si="20"/>
        <v>63.903434809621018</v>
      </c>
    </row>
    <row r="536" spans="1:14" hidden="1" x14ac:dyDescent="0.35">
      <c r="A536" s="71" t="s">
        <v>103</v>
      </c>
      <c r="B536" s="71">
        <v>2019</v>
      </c>
      <c r="C536" s="22">
        <v>43779</v>
      </c>
      <c r="D536" s="71" t="s">
        <v>72</v>
      </c>
      <c r="E536" s="43" t="s">
        <v>206</v>
      </c>
      <c r="F536">
        <v>2</v>
      </c>
      <c r="G536" s="3">
        <v>1</v>
      </c>
      <c r="H536" t="s">
        <v>23</v>
      </c>
      <c r="I536" t="s">
        <v>15</v>
      </c>
      <c r="K536">
        <v>2</v>
      </c>
      <c r="L536">
        <v>1</v>
      </c>
      <c r="M536">
        <v>11.342000000000001</v>
      </c>
      <c r="N536" s="37">
        <f t="shared" si="20"/>
        <v>63.480867571856813</v>
      </c>
    </row>
    <row r="537" spans="1:14" hidden="1" x14ac:dyDescent="0.35">
      <c r="A537" s="71" t="s">
        <v>103</v>
      </c>
      <c r="B537" s="71">
        <v>2019</v>
      </c>
      <c r="C537" s="22">
        <v>43779</v>
      </c>
      <c r="D537" s="71" t="s">
        <v>72</v>
      </c>
      <c r="E537" s="43" t="s">
        <v>206</v>
      </c>
      <c r="F537">
        <v>2</v>
      </c>
      <c r="G537" s="3">
        <v>1</v>
      </c>
      <c r="H537" t="s">
        <v>76</v>
      </c>
      <c r="I537" t="s">
        <v>155</v>
      </c>
      <c r="K537">
        <v>15</v>
      </c>
      <c r="L537">
        <v>2</v>
      </c>
      <c r="M537">
        <v>11.466000000000001</v>
      </c>
      <c r="N537" s="37">
        <f t="shared" si="20"/>
        <v>62.794348508634215</v>
      </c>
    </row>
    <row r="538" spans="1:14" hidden="1" x14ac:dyDescent="0.35">
      <c r="A538" s="71" t="s">
        <v>103</v>
      </c>
      <c r="B538" s="71">
        <v>2019</v>
      </c>
      <c r="C538" s="22">
        <v>43779</v>
      </c>
      <c r="D538" s="71" t="s">
        <v>72</v>
      </c>
      <c r="E538" s="43" t="s">
        <v>206</v>
      </c>
      <c r="F538">
        <v>3</v>
      </c>
      <c r="G538" s="3">
        <v>1</v>
      </c>
      <c r="H538" t="s">
        <v>136</v>
      </c>
      <c r="I538" t="s">
        <v>25</v>
      </c>
      <c r="K538">
        <v>5</v>
      </c>
      <c r="L538">
        <v>1</v>
      </c>
      <c r="M538">
        <v>11.849</v>
      </c>
      <c r="N538" s="37">
        <f t="shared" ref="N538:N569" si="21">3.6*200/M538</f>
        <v>60.764621487045318</v>
      </c>
    </row>
    <row r="539" spans="1:14" hidden="1" x14ac:dyDescent="0.35">
      <c r="A539" s="71" t="s">
        <v>103</v>
      </c>
      <c r="B539" s="71">
        <v>2019</v>
      </c>
      <c r="C539" s="22">
        <v>43779</v>
      </c>
      <c r="D539" s="71" t="s">
        <v>72</v>
      </c>
      <c r="E539" s="43" t="s">
        <v>206</v>
      </c>
      <c r="F539">
        <v>3</v>
      </c>
      <c r="G539" s="3">
        <v>1</v>
      </c>
      <c r="H539" t="s">
        <v>83</v>
      </c>
      <c r="I539" t="s">
        <v>67</v>
      </c>
      <c r="K539">
        <v>16</v>
      </c>
      <c r="L539">
        <v>2</v>
      </c>
      <c r="M539">
        <v>11.859</v>
      </c>
      <c r="N539" s="37">
        <f t="shared" si="21"/>
        <v>60.713382241335694</v>
      </c>
    </row>
    <row r="540" spans="1:14" hidden="1" x14ac:dyDescent="0.35">
      <c r="A540" s="71" t="s">
        <v>103</v>
      </c>
      <c r="B540" s="71">
        <v>2019</v>
      </c>
      <c r="C540" s="22">
        <v>43779</v>
      </c>
      <c r="D540" s="71" t="s">
        <v>72</v>
      </c>
      <c r="E540" s="43" t="s">
        <v>206</v>
      </c>
      <c r="F540">
        <v>4</v>
      </c>
      <c r="G540" s="3">
        <v>1</v>
      </c>
      <c r="H540" t="s">
        <v>80</v>
      </c>
      <c r="I540" t="s">
        <v>65</v>
      </c>
      <c r="K540">
        <v>1</v>
      </c>
      <c r="L540">
        <v>1</v>
      </c>
      <c r="M540">
        <v>11.34</v>
      </c>
      <c r="N540" s="37">
        <f t="shared" si="21"/>
        <v>63.492063492063494</v>
      </c>
    </row>
    <row r="541" spans="1:14" hidden="1" x14ac:dyDescent="0.35">
      <c r="A541" s="71" t="s">
        <v>103</v>
      </c>
      <c r="B541" s="71">
        <v>2019</v>
      </c>
      <c r="C541" s="22">
        <v>43779</v>
      </c>
      <c r="D541" s="71" t="s">
        <v>72</v>
      </c>
      <c r="E541" s="43" t="s">
        <v>206</v>
      </c>
      <c r="F541">
        <v>4</v>
      </c>
      <c r="G541" s="3">
        <v>1</v>
      </c>
      <c r="H541" t="s">
        <v>99</v>
      </c>
      <c r="I541" t="s">
        <v>67</v>
      </c>
      <c r="K541">
        <v>13</v>
      </c>
      <c r="L541">
        <v>2</v>
      </c>
      <c r="M541">
        <v>11.507999999999999</v>
      </c>
      <c r="N541" s="37">
        <f t="shared" si="21"/>
        <v>62.565172054223154</v>
      </c>
    </row>
    <row r="542" spans="1:14" hidden="1" x14ac:dyDescent="0.35">
      <c r="A542" s="71" t="s">
        <v>103</v>
      </c>
      <c r="B542" s="71">
        <v>2019</v>
      </c>
      <c r="C542" s="22">
        <v>43779</v>
      </c>
      <c r="D542" s="71" t="s">
        <v>72</v>
      </c>
      <c r="E542" s="43" t="s">
        <v>206</v>
      </c>
      <c r="F542">
        <v>5</v>
      </c>
      <c r="G542" s="3">
        <v>1</v>
      </c>
      <c r="H542" t="s">
        <v>20</v>
      </c>
      <c r="I542" t="s">
        <v>21</v>
      </c>
      <c r="K542">
        <v>8</v>
      </c>
      <c r="L542">
        <v>1</v>
      </c>
      <c r="M542">
        <v>11.438000000000001</v>
      </c>
      <c r="N542" s="37">
        <f t="shared" si="21"/>
        <v>62.948067844028671</v>
      </c>
    </row>
    <row r="543" spans="1:14" hidden="1" x14ac:dyDescent="0.35">
      <c r="A543" s="71" t="s">
        <v>103</v>
      </c>
      <c r="B543" s="71">
        <v>2019</v>
      </c>
      <c r="C543" s="22">
        <v>43779</v>
      </c>
      <c r="D543" s="71" t="s">
        <v>72</v>
      </c>
      <c r="E543" s="43" t="s">
        <v>206</v>
      </c>
      <c r="F543">
        <v>5</v>
      </c>
      <c r="G543" s="3">
        <v>1</v>
      </c>
      <c r="H543" t="s">
        <v>113</v>
      </c>
      <c r="I543" t="s">
        <v>121</v>
      </c>
      <c r="K543">
        <v>9</v>
      </c>
      <c r="L543">
        <v>2</v>
      </c>
      <c r="M543">
        <v>11.458</v>
      </c>
      <c r="N543" s="37">
        <f t="shared" si="21"/>
        <v>62.838191656484554</v>
      </c>
    </row>
    <row r="544" spans="1:14" hidden="1" x14ac:dyDescent="0.35">
      <c r="A544" s="71" t="s">
        <v>103</v>
      </c>
      <c r="B544" s="71">
        <v>2019</v>
      </c>
      <c r="C544" s="22">
        <v>43779</v>
      </c>
      <c r="D544" s="71" t="s">
        <v>72</v>
      </c>
      <c r="E544" s="43" t="s">
        <v>206</v>
      </c>
      <c r="F544">
        <v>6</v>
      </c>
      <c r="G544" s="3">
        <v>1</v>
      </c>
      <c r="H544" t="s">
        <v>30</v>
      </c>
      <c r="I544" t="s">
        <v>31</v>
      </c>
      <c r="K544">
        <v>3</v>
      </c>
      <c r="L544">
        <v>1</v>
      </c>
      <c r="M544">
        <v>11.323</v>
      </c>
      <c r="N544" s="37">
        <f t="shared" si="21"/>
        <v>63.587388501280579</v>
      </c>
    </row>
    <row r="545" spans="1:14" hidden="1" x14ac:dyDescent="0.35">
      <c r="A545" s="71" t="s">
        <v>103</v>
      </c>
      <c r="B545" s="71">
        <v>2019</v>
      </c>
      <c r="C545" s="22">
        <v>43779</v>
      </c>
      <c r="D545" s="71" t="s">
        <v>72</v>
      </c>
      <c r="E545" s="43" t="s">
        <v>206</v>
      </c>
      <c r="F545">
        <v>6</v>
      </c>
      <c r="G545" s="3">
        <v>1</v>
      </c>
      <c r="H545" t="s">
        <v>16</v>
      </c>
      <c r="I545" t="s">
        <v>17</v>
      </c>
      <c r="K545">
        <v>12</v>
      </c>
      <c r="L545">
        <v>2</v>
      </c>
      <c r="M545">
        <v>11.407</v>
      </c>
      <c r="N545" s="37">
        <f t="shared" si="21"/>
        <v>63.11913737178925</v>
      </c>
    </row>
    <row r="546" spans="1:14" hidden="1" x14ac:dyDescent="0.35">
      <c r="A546" s="71" t="s">
        <v>103</v>
      </c>
      <c r="B546" s="71">
        <v>2019</v>
      </c>
      <c r="C546" s="22">
        <v>43779</v>
      </c>
      <c r="D546" s="71" t="s">
        <v>72</v>
      </c>
      <c r="E546" s="43" t="s">
        <v>206</v>
      </c>
      <c r="F546">
        <v>7</v>
      </c>
      <c r="G546" s="3">
        <v>1</v>
      </c>
      <c r="H546" t="s">
        <v>137</v>
      </c>
      <c r="I546" t="s">
        <v>38</v>
      </c>
      <c r="K546">
        <v>6</v>
      </c>
      <c r="L546">
        <v>1</v>
      </c>
      <c r="M546">
        <v>11.173</v>
      </c>
      <c r="N546" s="37">
        <f t="shared" si="21"/>
        <v>64.441063277544075</v>
      </c>
    </row>
    <row r="547" spans="1:14" hidden="1" x14ac:dyDescent="0.35">
      <c r="A547" s="71" t="s">
        <v>103</v>
      </c>
      <c r="B547" s="71">
        <v>2019</v>
      </c>
      <c r="C547" s="22">
        <v>43779</v>
      </c>
      <c r="D547" s="71" t="s">
        <v>72</v>
      </c>
      <c r="E547" s="43" t="s">
        <v>206</v>
      </c>
      <c r="F547">
        <v>7</v>
      </c>
      <c r="G547" s="3">
        <v>1</v>
      </c>
      <c r="H547" t="s">
        <v>78</v>
      </c>
      <c r="I547" t="s">
        <v>19</v>
      </c>
      <c r="K547">
        <v>11</v>
      </c>
      <c r="L547">
        <v>2</v>
      </c>
      <c r="M547">
        <v>11.244</v>
      </c>
      <c r="N547" s="37">
        <f t="shared" si="21"/>
        <v>64.034151547492002</v>
      </c>
    </row>
    <row r="548" spans="1:14" hidden="1" x14ac:dyDescent="0.35">
      <c r="A548" s="71" t="s">
        <v>103</v>
      </c>
      <c r="B548" s="71">
        <v>2019</v>
      </c>
      <c r="C548" s="22">
        <v>43779</v>
      </c>
      <c r="D548" s="71" t="s">
        <v>72</v>
      </c>
      <c r="E548" s="43" t="s">
        <v>206</v>
      </c>
      <c r="F548">
        <v>8</v>
      </c>
      <c r="G548" s="3">
        <v>1</v>
      </c>
      <c r="H548" t="s">
        <v>73</v>
      </c>
      <c r="I548" t="s">
        <v>74</v>
      </c>
      <c r="K548">
        <v>7</v>
      </c>
      <c r="L548">
        <v>1</v>
      </c>
      <c r="M548">
        <v>11.662000000000001</v>
      </c>
      <c r="N548" s="37">
        <f t="shared" si="21"/>
        <v>61.738981306808434</v>
      </c>
    </row>
    <row r="549" spans="1:14" hidden="1" x14ac:dyDescent="0.35">
      <c r="A549" s="71" t="s">
        <v>103</v>
      </c>
      <c r="B549" s="71">
        <v>2019</v>
      </c>
      <c r="C549" s="22">
        <v>43779</v>
      </c>
      <c r="D549" s="71" t="s">
        <v>72</v>
      </c>
      <c r="E549" s="43" t="s">
        <v>206</v>
      </c>
      <c r="F549">
        <v>8</v>
      </c>
      <c r="G549" s="3">
        <v>1</v>
      </c>
      <c r="H549" t="s">
        <v>22</v>
      </c>
      <c r="I549" t="s">
        <v>172</v>
      </c>
      <c r="K549">
        <v>10</v>
      </c>
      <c r="L549">
        <v>2</v>
      </c>
      <c r="M549">
        <v>11.827</v>
      </c>
      <c r="N549" s="37">
        <f t="shared" si="21"/>
        <v>60.877652828274286</v>
      </c>
    </row>
    <row r="550" spans="1:14" x14ac:dyDescent="0.35">
      <c r="A550" s="71" t="s">
        <v>103</v>
      </c>
      <c r="B550" s="71">
        <v>2019</v>
      </c>
      <c r="C550" s="22">
        <v>43779</v>
      </c>
      <c r="D550" s="71" t="s">
        <v>72</v>
      </c>
      <c r="E550" s="43" t="s">
        <v>207</v>
      </c>
      <c r="F550">
        <v>1</v>
      </c>
      <c r="G550" s="3">
        <v>1</v>
      </c>
      <c r="H550" t="s">
        <v>14</v>
      </c>
      <c r="I550" t="s">
        <v>172</v>
      </c>
      <c r="K550">
        <v>4</v>
      </c>
      <c r="L550">
        <v>1</v>
      </c>
      <c r="M550">
        <v>11.087</v>
      </c>
      <c r="N550" s="37">
        <f t="shared" si="21"/>
        <v>64.940921800306668</v>
      </c>
    </row>
    <row r="551" spans="1:14" x14ac:dyDescent="0.35">
      <c r="A551" s="71" t="s">
        <v>103</v>
      </c>
      <c r="B551" s="71">
        <v>2019</v>
      </c>
      <c r="C551" s="22">
        <v>43779</v>
      </c>
      <c r="D551" s="71" t="s">
        <v>72</v>
      </c>
      <c r="E551" s="43" t="s">
        <v>207</v>
      </c>
      <c r="F551">
        <v>1</v>
      </c>
      <c r="G551" s="3">
        <v>1</v>
      </c>
      <c r="H551" t="s">
        <v>73</v>
      </c>
      <c r="I551" t="s">
        <v>74</v>
      </c>
      <c r="K551">
        <v>7</v>
      </c>
      <c r="L551">
        <v>2</v>
      </c>
      <c r="M551">
        <v>11.289</v>
      </c>
      <c r="N551" s="37">
        <f t="shared" si="21"/>
        <v>63.778899813978214</v>
      </c>
    </row>
    <row r="552" spans="1:14" x14ac:dyDescent="0.35">
      <c r="A552" s="71" t="s">
        <v>103</v>
      </c>
      <c r="B552" s="71">
        <v>2019</v>
      </c>
      <c r="C552" s="22">
        <v>43779</v>
      </c>
      <c r="D552" s="71" t="s">
        <v>72</v>
      </c>
      <c r="E552" s="43" t="s">
        <v>207</v>
      </c>
      <c r="F552">
        <v>2</v>
      </c>
      <c r="G552" s="3">
        <v>1</v>
      </c>
      <c r="H552" t="s">
        <v>23</v>
      </c>
      <c r="I552" t="s">
        <v>15</v>
      </c>
      <c r="K552">
        <v>2</v>
      </c>
      <c r="L552">
        <v>1</v>
      </c>
      <c r="M552">
        <v>11.202999999999999</v>
      </c>
      <c r="N552" s="37">
        <f t="shared" si="21"/>
        <v>64.268499509060078</v>
      </c>
    </row>
    <row r="553" spans="1:14" x14ac:dyDescent="0.35">
      <c r="A553" s="71" t="s">
        <v>103</v>
      </c>
      <c r="B553" s="71">
        <v>2019</v>
      </c>
      <c r="C553" s="22">
        <v>43779</v>
      </c>
      <c r="D553" s="71" t="s">
        <v>72</v>
      </c>
      <c r="E553" s="43" t="s">
        <v>207</v>
      </c>
      <c r="F553">
        <v>2</v>
      </c>
      <c r="G553" s="3">
        <v>1</v>
      </c>
      <c r="H553" t="s">
        <v>137</v>
      </c>
      <c r="I553" t="s">
        <v>38</v>
      </c>
      <c r="K553">
        <v>6</v>
      </c>
      <c r="L553">
        <v>2</v>
      </c>
      <c r="M553">
        <v>11.205</v>
      </c>
      <c r="N553" s="37">
        <f t="shared" si="21"/>
        <v>64.257028112449802</v>
      </c>
    </row>
    <row r="554" spans="1:14" x14ac:dyDescent="0.35">
      <c r="A554" s="71" t="s">
        <v>103</v>
      </c>
      <c r="B554" s="71">
        <v>2019</v>
      </c>
      <c r="C554" s="22">
        <v>43779</v>
      </c>
      <c r="D554" s="71" t="s">
        <v>72</v>
      </c>
      <c r="E554" s="43" t="s">
        <v>207</v>
      </c>
      <c r="F554">
        <v>3</v>
      </c>
      <c r="G554" s="3">
        <v>1</v>
      </c>
      <c r="H554" t="s">
        <v>30</v>
      </c>
      <c r="I554" t="s">
        <v>31</v>
      </c>
      <c r="K554">
        <v>3</v>
      </c>
      <c r="L554">
        <v>1</v>
      </c>
      <c r="M554">
        <v>11.625</v>
      </c>
      <c r="N554" s="37">
        <f t="shared" si="21"/>
        <v>61.935483870967744</v>
      </c>
    </row>
    <row r="555" spans="1:14" x14ac:dyDescent="0.35">
      <c r="A555" s="71" t="s">
        <v>103</v>
      </c>
      <c r="B555" s="71">
        <v>2019</v>
      </c>
      <c r="C555" s="22">
        <v>43779</v>
      </c>
      <c r="D555" s="71" t="s">
        <v>72</v>
      </c>
      <c r="E555" s="43" t="s">
        <v>207</v>
      </c>
      <c r="F555">
        <v>3</v>
      </c>
      <c r="G555" s="3">
        <v>1</v>
      </c>
      <c r="H555" t="s">
        <v>136</v>
      </c>
      <c r="I555" t="s">
        <v>25</v>
      </c>
      <c r="K555">
        <v>5</v>
      </c>
      <c r="L555">
        <v>2</v>
      </c>
      <c r="M555">
        <v>11.829000000000001</v>
      </c>
      <c r="N555" s="37">
        <f t="shared" si="21"/>
        <v>60.867359878265276</v>
      </c>
    </row>
    <row r="556" spans="1:14" x14ac:dyDescent="0.35">
      <c r="A556" s="71" t="s">
        <v>103</v>
      </c>
      <c r="B556" s="71">
        <v>2019</v>
      </c>
      <c r="C556" s="22">
        <v>43779</v>
      </c>
      <c r="D556" s="71" t="s">
        <v>72</v>
      </c>
      <c r="E556" s="43" t="s">
        <v>207</v>
      </c>
      <c r="F556">
        <v>4</v>
      </c>
      <c r="G556" s="3">
        <v>1</v>
      </c>
      <c r="H556" t="s">
        <v>80</v>
      </c>
      <c r="I556" t="s">
        <v>65</v>
      </c>
      <c r="K556">
        <v>1</v>
      </c>
      <c r="L556">
        <v>1</v>
      </c>
      <c r="M556">
        <v>11.25</v>
      </c>
      <c r="N556" s="37">
        <f t="shared" si="21"/>
        <v>64</v>
      </c>
    </row>
    <row r="557" spans="1:14" x14ac:dyDescent="0.35">
      <c r="A557" s="71" t="s">
        <v>103</v>
      </c>
      <c r="B557" s="71">
        <v>2019</v>
      </c>
      <c r="C557" s="22">
        <v>43779</v>
      </c>
      <c r="D557" s="71" t="s">
        <v>72</v>
      </c>
      <c r="E557" s="43" t="s">
        <v>207</v>
      </c>
      <c r="F557">
        <v>4</v>
      </c>
      <c r="G557" s="3">
        <v>1</v>
      </c>
      <c r="H557" t="s">
        <v>20</v>
      </c>
      <c r="I557" t="s">
        <v>21</v>
      </c>
      <c r="K557">
        <v>8</v>
      </c>
      <c r="L557">
        <v>2</v>
      </c>
      <c r="M557">
        <v>11.632999999999999</v>
      </c>
      <c r="N557" s="37">
        <f t="shared" si="21"/>
        <v>61.892890913779766</v>
      </c>
    </row>
    <row r="558" spans="1:14" x14ac:dyDescent="0.35">
      <c r="A558" s="71" t="s">
        <v>103</v>
      </c>
      <c r="B558" s="71">
        <v>2019</v>
      </c>
      <c r="C558" s="22">
        <v>43779</v>
      </c>
      <c r="D558" s="71" t="s">
        <v>72</v>
      </c>
      <c r="E558" s="43" t="s">
        <v>207</v>
      </c>
      <c r="F558">
        <v>1</v>
      </c>
      <c r="G558" s="3">
        <v>2</v>
      </c>
      <c r="H558" t="s">
        <v>14</v>
      </c>
      <c r="I558" t="s">
        <v>172</v>
      </c>
      <c r="K558">
        <v>4</v>
      </c>
      <c r="L558">
        <v>1</v>
      </c>
      <c r="M558">
        <v>10.99</v>
      </c>
      <c r="N558" s="37">
        <f t="shared" si="21"/>
        <v>65.514103730664246</v>
      </c>
    </row>
    <row r="559" spans="1:14" x14ac:dyDescent="0.35">
      <c r="A559" s="71" t="s">
        <v>103</v>
      </c>
      <c r="B559" s="71">
        <v>2019</v>
      </c>
      <c r="C559" s="22">
        <v>43779</v>
      </c>
      <c r="D559" s="71" t="s">
        <v>72</v>
      </c>
      <c r="E559" s="43" t="s">
        <v>207</v>
      </c>
      <c r="F559">
        <v>1</v>
      </c>
      <c r="G559" s="3">
        <v>2</v>
      </c>
      <c r="H559" t="s">
        <v>73</v>
      </c>
      <c r="I559" t="s">
        <v>74</v>
      </c>
      <c r="K559">
        <v>7</v>
      </c>
      <c r="L559">
        <v>2</v>
      </c>
      <c r="M559">
        <v>11.447000000000001</v>
      </c>
      <c r="N559" s="37">
        <f t="shared" si="21"/>
        <v>62.898576046125619</v>
      </c>
    </row>
    <row r="560" spans="1:14" x14ac:dyDescent="0.35">
      <c r="A560" s="1" t="s">
        <v>103</v>
      </c>
      <c r="B560" s="1">
        <v>2019</v>
      </c>
      <c r="C560" s="22">
        <v>43779</v>
      </c>
      <c r="D560" s="1" t="s">
        <v>72</v>
      </c>
      <c r="E560" s="43" t="s">
        <v>207</v>
      </c>
      <c r="F560">
        <v>2</v>
      </c>
      <c r="G560" s="3">
        <v>2</v>
      </c>
      <c r="H560" t="s">
        <v>23</v>
      </c>
      <c r="I560" t="s">
        <v>15</v>
      </c>
      <c r="K560">
        <v>2</v>
      </c>
      <c r="L560">
        <v>1</v>
      </c>
      <c r="M560">
        <v>11.243</v>
      </c>
      <c r="N560" s="37">
        <f t="shared" si="21"/>
        <v>64.039847015921012</v>
      </c>
    </row>
    <row r="561" spans="1:14" x14ac:dyDescent="0.35">
      <c r="A561" s="1" t="s">
        <v>103</v>
      </c>
      <c r="B561" s="1">
        <v>2019</v>
      </c>
      <c r="C561" s="22">
        <v>43779</v>
      </c>
      <c r="D561" s="1" t="s">
        <v>72</v>
      </c>
      <c r="E561" s="43" t="s">
        <v>207</v>
      </c>
      <c r="F561">
        <v>2</v>
      </c>
      <c r="G561" s="3">
        <v>2</v>
      </c>
      <c r="H561" t="s">
        <v>137</v>
      </c>
      <c r="I561" t="s">
        <v>38</v>
      </c>
      <c r="K561">
        <v>6</v>
      </c>
      <c r="L561">
        <v>2</v>
      </c>
      <c r="M561">
        <v>11.280000000000001</v>
      </c>
      <c r="N561" s="37">
        <f t="shared" si="21"/>
        <v>63.829787234042549</v>
      </c>
    </row>
    <row r="562" spans="1:14" x14ac:dyDescent="0.35">
      <c r="A562" s="1" t="s">
        <v>103</v>
      </c>
      <c r="B562" s="1">
        <v>2019</v>
      </c>
      <c r="C562" s="22">
        <v>43779</v>
      </c>
      <c r="D562" s="1" t="s">
        <v>72</v>
      </c>
      <c r="E562" s="43" t="s">
        <v>207</v>
      </c>
      <c r="F562">
        <v>3</v>
      </c>
      <c r="G562" s="3">
        <v>2</v>
      </c>
      <c r="H562" t="s">
        <v>30</v>
      </c>
      <c r="I562" t="s">
        <v>31</v>
      </c>
      <c r="K562">
        <v>3</v>
      </c>
      <c r="L562">
        <v>1</v>
      </c>
      <c r="M562">
        <v>11.207000000000001</v>
      </c>
      <c r="N562" s="37">
        <f t="shared" si="21"/>
        <v>64.245560810207905</v>
      </c>
    </row>
    <row r="563" spans="1:14" x14ac:dyDescent="0.35">
      <c r="A563" s="1" t="s">
        <v>103</v>
      </c>
      <c r="B563" s="1">
        <v>2019</v>
      </c>
      <c r="C563" s="22">
        <v>43779</v>
      </c>
      <c r="D563" s="1" t="s">
        <v>72</v>
      </c>
      <c r="E563" s="43" t="s">
        <v>207</v>
      </c>
      <c r="F563">
        <v>3</v>
      </c>
      <c r="G563" s="3">
        <v>2</v>
      </c>
      <c r="H563" t="s">
        <v>136</v>
      </c>
      <c r="I563" t="s">
        <v>25</v>
      </c>
      <c r="K563">
        <v>5</v>
      </c>
      <c r="L563">
        <v>2</v>
      </c>
      <c r="M563">
        <v>11.265000000000001</v>
      </c>
      <c r="N563" s="37">
        <f t="shared" si="21"/>
        <v>63.914780292942737</v>
      </c>
    </row>
    <row r="564" spans="1:14" x14ac:dyDescent="0.35">
      <c r="A564" s="1" t="s">
        <v>103</v>
      </c>
      <c r="B564" s="1">
        <v>2019</v>
      </c>
      <c r="C564" s="22">
        <v>43779</v>
      </c>
      <c r="D564" s="1" t="s">
        <v>72</v>
      </c>
      <c r="E564" s="43" t="s">
        <v>207</v>
      </c>
      <c r="F564">
        <v>4</v>
      </c>
      <c r="G564" s="3">
        <v>2</v>
      </c>
      <c r="H564" t="s">
        <v>80</v>
      </c>
      <c r="I564" t="s">
        <v>65</v>
      </c>
      <c r="K564">
        <v>1</v>
      </c>
      <c r="L564">
        <v>1</v>
      </c>
      <c r="M564">
        <v>11.085000000000001</v>
      </c>
      <c r="N564" s="37">
        <f t="shared" si="21"/>
        <v>64.952638700947219</v>
      </c>
    </row>
    <row r="565" spans="1:14" x14ac:dyDescent="0.35">
      <c r="A565" s="1" t="s">
        <v>103</v>
      </c>
      <c r="B565" s="1">
        <v>2019</v>
      </c>
      <c r="C565" s="22">
        <v>43779</v>
      </c>
      <c r="D565" s="1" t="s">
        <v>72</v>
      </c>
      <c r="E565" s="43" t="s">
        <v>207</v>
      </c>
      <c r="F565">
        <v>4</v>
      </c>
      <c r="G565" s="3">
        <v>2</v>
      </c>
      <c r="H565" t="s">
        <v>20</v>
      </c>
      <c r="I565" t="s">
        <v>21</v>
      </c>
      <c r="K565">
        <v>8</v>
      </c>
      <c r="L565">
        <v>2</v>
      </c>
      <c r="M565">
        <v>11.255000000000001</v>
      </c>
      <c r="N565" s="37">
        <f t="shared" si="21"/>
        <v>63.971568191914699</v>
      </c>
    </row>
    <row r="566" spans="1:14" x14ac:dyDescent="0.35">
      <c r="A566" s="71" t="s">
        <v>103</v>
      </c>
      <c r="B566" s="71">
        <v>2019</v>
      </c>
      <c r="C566" s="22">
        <v>43779</v>
      </c>
      <c r="D566" s="71" t="s">
        <v>72</v>
      </c>
      <c r="E566" s="43" t="s">
        <v>208</v>
      </c>
      <c r="F566">
        <v>1</v>
      </c>
      <c r="G566" s="3">
        <v>1</v>
      </c>
      <c r="H566" t="s">
        <v>80</v>
      </c>
      <c r="I566" t="s">
        <v>65</v>
      </c>
      <c r="K566">
        <v>1</v>
      </c>
      <c r="L566">
        <v>1</v>
      </c>
      <c r="M566">
        <v>11.205</v>
      </c>
      <c r="N566" s="37">
        <f t="shared" si="21"/>
        <v>64.257028112449802</v>
      </c>
    </row>
    <row r="567" spans="1:14" x14ac:dyDescent="0.35">
      <c r="A567" s="71" t="s">
        <v>103</v>
      </c>
      <c r="B567" s="71">
        <v>2019</v>
      </c>
      <c r="C567" s="22">
        <v>43779</v>
      </c>
      <c r="D567" s="71" t="s">
        <v>72</v>
      </c>
      <c r="E567" s="43" t="s">
        <v>208</v>
      </c>
      <c r="F567">
        <v>1</v>
      </c>
      <c r="G567" s="3">
        <v>1</v>
      </c>
      <c r="H567" t="s">
        <v>14</v>
      </c>
      <c r="I567" t="s">
        <v>172</v>
      </c>
      <c r="K567">
        <v>4</v>
      </c>
      <c r="L567">
        <v>2</v>
      </c>
      <c r="M567">
        <v>11.322000000000001</v>
      </c>
      <c r="N567" s="37">
        <f t="shared" si="21"/>
        <v>63.59300476947535</v>
      </c>
    </row>
    <row r="568" spans="1:14" x14ac:dyDescent="0.35">
      <c r="A568" s="71" t="s">
        <v>103</v>
      </c>
      <c r="B568" s="71">
        <v>2019</v>
      </c>
      <c r="C568" s="22">
        <v>43779</v>
      </c>
      <c r="D568" s="71" t="s">
        <v>72</v>
      </c>
      <c r="E568" s="43" t="s">
        <v>208</v>
      </c>
      <c r="F568">
        <v>2</v>
      </c>
      <c r="G568" s="3">
        <v>1</v>
      </c>
      <c r="H568" t="s">
        <v>23</v>
      </c>
      <c r="I568" t="s">
        <v>15</v>
      </c>
      <c r="K568">
        <v>2</v>
      </c>
      <c r="L568">
        <v>1</v>
      </c>
      <c r="M568">
        <v>11.272</v>
      </c>
      <c r="N568" s="37">
        <f t="shared" si="21"/>
        <v>63.875088715400992</v>
      </c>
    </row>
    <row r="569" spans="1:14" x14ac:dyDescent="0.35">
      <c r="A569" s="71" t="s">
        <v>103</v>
      </c>
      <c r="B569" s="71">
        <v>2019</v>
      </c>
      <c r="C569" s="22">
        <v>43779</v>
      </c>
      <c r="D569" s="71" t="s">
        <v>72</v>
      </c>
      <c r="E569" s="43" t="s">
        <v>208</v>
      </c>
      <c r="F569">
        <v>2</v>
      </c>
      <c r="G569" s="3">
        <v>1</v>
      </c>
      <c r="H569" t="s">
        <v>30</v>
      </c>
      <c r="I569" t="s">
        <v>31</v>
      </c>
      <c r="K569">
        <v>3</v>
      </c>
      <c r="L569">
        <v>2</v>
      </c>
      <c r="M569">
        <v>11.336</v>
      </c>
      <c r="N569" s="37">
        <f t="shared" si="21"/>
        <v>63.51446718419195</v>
      </c>
    </row>
    <row r="570" spans="1:14" x14ac:dyDescent="0.35">
      <c r="A570" s="71" t="s">
        <v>103</v>
      </c>
      <c r="B570" s="71">
        <v>2019</v>
      </c>
      <c r="C570" s="22">
        <v>43779</v>
      </c>
      <c r="D570" s="71" t="s">
        <v>72</v>
      </c>
      <c r="E570" s="43" t="s">
        <v>208</v>
      </c>
      <c r="F570">
        <v>1</v>
      </c>
      <c r="G570" s="3">
        <v>2</v>
      </c>
      <c r="H570" t="s">
        <v>80</v>
      </c>
      <c r="I570" t="s">
        <v>65</v>
      </c>
      <c r="K570">
        <v>1</v>
      </c>
      <c r="L570">
        <v>1</v>
      </c>
      <c r="M570">
        <v>11.196</v>
      </c>
      <c r="N570" s="37">
        <f t="shared" ref="N570:N601" si="22">3.6*200/M570</f>
        <v>64.308681672025727</v>
      </c>
    </row>
    <row r="571" spans="1:14" x14ac:dyDescent="0.35">
      <c r="A571" s="71" t="s">
        <v>103</v>
      </c>
      <c r="B571" s="71">
        <v>2019</v>
      </c>
      <c r="C571" s="22">
        <v>43779</v>
      </c>
      <c r="D571" s="71" t="s">
        <v>72</v>
      </c>
      <c r="E571" s="43" t="s">
        <v>208</v>
      </c>
      <c r="F571">
        <v>1</v>
      </c>
      <c r="G571" s="3">
        <v>2</v>
      </c>
      <c r="H571" t="s">
        <v>14</v>
      </c>
      <c r="I571" t="s">
        <v>172</v>
      </c>
      <c r="K571">
        <v>4</v>
      </c>
      <c r="L571">
        <v>2</v>
      </c>
      <c r="M571">
        <v>11.25</v>
      </c>
      <c r="N571" s="37">
        <f t="shared" si="22"/>
        <v>64</v>
      </c>
    </row>
    <row r="572" spans="1:14" x14ac:dyDescent="0.35">
      <c r="A572" s="71" t="s">
        <v>103</v>
      </c>
      <c r="B572" s="71">
        <v>2019</v>
      </c>
      <c r="C572" s="22">
        <v>43779</v>
      </c>
      <c r="D572" s="71" t="s">
        <v>72</v>
      </c>
      <c r="E572" s="43" t="s">
        <v>208</v>
      </c>
      <c r="F572">
        <v>2</v>
      </c>
      <c r="G572" s="3">
        <v>2</v>
      </c>
      <c r="H572" t="s">
        <v>23</v>
      </c>
      <c r="I572" t="s">
        <v>15</v>
      </c>
      <c r="K572">
        <v>2</v>
      </c>
      <c r="L572">
        <v>1</v>
      </c>
      <c r="M572">
        <v>11.302</v>
      </c>
      <c r="N572" s="37">
        <f t="shared" si="22"/>
        <v>63.705538842682714</v>
      </c>
    </row>
    <row r="573" spans="1:14" x14ac:dyDescent="0.35">
      <c r="A573" s="71" t="s">
        <v>103</v>
      </c>
      <c r="B573" s="71">
        <v>2019</v>
      </c>
      <c r="C573" s="22">
        <v>43779</v>
      </c>
      <c r="D573" s="71" t="s">
        <v>72</v>
      </c>
      <c r="E573" s="43" t="s">
        <v>208</v>
      </c>
      <c r="F573">
        <v>2</v>
      </c>
      <c r="G573" s="3">
        <v>2</v>
      </c>
      <c r="H573" t="s">
        <v>30</v>
      </c>
      <c r="I573" t="s">
        <v>31</v>
      </c>
      <c r="K573">
        <v>3</v>
      </c>
      <c r="L573">
        <v>2</v>
      </c>
      <c r="M573">
        <v>11.449</v>
      </c>
      <c r="N573" s="37">
        <f t="shared" si="22"/>
        <v>62.88758843567124</v>
      </c>
    </row>
    <row r="574" spans="1:14" x14ac:dyDescent="0.35">
      <c r="A574" s="71" t="s">
        <v>103</v>
      </c>
      <c r="B574" s="71">
        <v>2019</v>
      </c>
      <c r="C574" s="22">
        <v>43779</v>
      </c>
      <c r="D574" s="71" t="s">
        <v>72</v>
      </c>
      <c r="E574" s="43" t="s">
        <v>209</v>
      </c>
      <c r="F574" t="s">
        <v>210</v>
      </c>
      <c r="G574" s="3">
        <v>1</v>
      </c>
      <c r="H574" t="s">
        <v>80</v>
      </c>
      <c r="I574" t="s">
        <v>65</v>
      </c>
      <c r="K574">
        <v>1</v>
      </c>
      <c r="L574">
        <v>1</v>
      </c>
      <c r="M574">
        <v>11.217000000000001</v>
      </c>
      <c r="N574" s="37">
        <f t="shared" si="22"/>
        <v>64.18828563787109</v>
      </c>
    </row>
    <row r="575" spans="1:14" x14ac:dyDescent="0.35">
      <c r="A575" s="71" t="s">
        <v>103</v>
      </c>
      <c r="B575" s="71">
        <v>2019</v>
      </c>
      <c r="C575" s="22">
        <v>43779</v>
      </c>
      <c r="D575" s="71" t="s">
        <v>72</v>
      </c>
      <c r="E575" s="43" t="s">
        <v>209</v>
      </c>
      <c r="F575" t="s">
        <v>210</v>
      </c>
      <c r="G575" s="3">
        <v>1</v>
      </c>
      <c r="H575" t="s">
        <v>23</v>
      </c>
      <c r="I575" t="s">
        <v>15</v>
      </c>
      <c r="K575">
        <v>2</v>
      </c>
      <c r="L575">
        <v>2</v>
      </c>
      <c r="M575">
        <v>11.271000000000001</v>
      </c>
      <c r="N575" s="37">
        <f t="shared" si="22"/>
        <v>63.880755922278411</v>
      </c>
    </row>
    <row r="576" spans="1:14" x14ac:dyDescent="0.35">
      <c r="A576" s="1" t="s">
        <v>103</v>
      </c>
      <c r="B576" s="1">
        <v>2019</v>
      </c>
      <c r="C576" s="22">
        <v>43779</v>
      </c>
      <c r="D576" s="1" t="s">
        <v>72</v>
      </c>
      <c r="E576" s="43" t="s">
        <v>209</v>
      </c>
      <c r="F576" t="s">
        <v>211</v>
      </c>
      <c r="G576" s="3">
        <v>1</v>
      </c>
      <c r="H576" t="s">
        <v>30</v>
      </c>
      <c r="I576" t="s">
        <v>31</v>
      </c>
      <c r="K576">
        <v>3</v>
      </c>
      <c r="L576">
        <v>1</v>
      </c>
      <c r="M576">
        <v>11.441000000000001</v>
      </c>
      <c r="N576" s="37">
        <f t="shared" si="22"/>
        <v>62.931561926405031</v>
      </c>
    </row>
    <row r="577" spans="1:14" x14ac:dyDescent="0.35">
      <c r="A577" s="1" t="s">
        <v>103</v>
      </c>
      <c r="B577" s="1">
        <v>2019</v>
      </c>
      <c r="C577" s="22">
        <v>43779</v>
      </c>
      <c r="D577" s="1" t="s">
        <v>72</v>
      </c>
      <c r="E577" s="43" t="s">
        <v>209</v>
      </c>
      <c r="F577" t="s">
        <v>211</v>
      </c>
      <c r="G577" s="3">
        <v>1</v>
      </c>
      <c r="H577" t="s">
        <v>14</v>
      </c>
      <c r="I577" t="s">
        <v>172</v>
      </c>
      <c r="K577">
        <v>4</v>
      </c>
      <c r="L577">
        <v>2</v>
      </c>
      <c r="M577">
        <v>11.46</v>
      </c>
      <c r="N577" s="37">
        <f t="shared" si="22"/>
        <v>62.827225130890049</v>
      </c>
    </row>
    <row r="578" spans="1:14" x14ac:dyDescent="0.35">
      <c r="A578" s="1" t="s">
        <v>103</v>
      </c>
      <c r="B578" s="1">
        <v>2019</v>
      </c>
      <c r="C578" s="22">
        <v>43779</v>
      </c>
      <c r="D578" s="1" t="s">
        <v>72</v>
      </c>
      <c r="E578" s="43" t="s">
        <v>209</v>
      </c>
      <c r="F578" t="s">
        <v>210</v>
      </c>
      <c r="G578" s="3">
        <v>2</v>
      </c>
      <c r="H578" t="s">
        <v>80</v>
      </c>
      <c r="I578" t="s">
        <v>65</v>
      </c>
      <c r="K578">
        <v>1</v>
      </c>
      <c r="L578">
        <v>1</v>
      </c>
      <c r="M578">
        <v>11.17</v>
      </c>
      <c r="N578" s="37">
        <f t="shared" si="22"/>
        <v>64.458370635631155</v>
      </c>
    </row>
    <row r="579" spans="1:14" x14ac:dyDescent="0.35">
      <c r="A579" s="1" t="s">
        <v>103</v>
      </c>
      <c r="B579" s="1">
        <v>2019</v>
      </c>
      <c r="C579" s="22">
        <v>43779</v>
      </c>
      <c r="D579" s="1" t="s">
        <v>72</v>
      </c>
      <c r="E579" s="43" t="s">
        <v>209</v>
      </c>
      <c r="F579" t="s">
        <v>210</v>
      </c>
      <c r="G579" s="3">
        <v>2</v>
      </c>
      <c r="H579" t="s">
        <v>23</v>
      </c>
      <c r="I579" t="s">
        <v>15</v>
      </c>
      <c r="K579">
        <v>2</v>
      </c>
      <c r="L579">
        <v>2</v>
      </c>
      <c r="M579">
        <v>11.189</v>
      </c>
      <c r="N579" s="37">
        <f t="shared" si="22"/>
        <v>64.348914112074354</v>
      </c>
    </row>
    <row r="580" spans="1:14" x14ac:dyDescent="0.35">
      <c r="A580" s="1" t="s">
        <v>103</v>
      </c>
      <c r="B580" s="1">
        <v>2019</v>
      </c>
      <c r="C580" s="22">
        <v>43779</v>
      </c>
      <c r="D580" s="1" t="s">
        <v>72</v>
      </c>
      <c r="E580" s="43" t="s">
        <v>209</v>
      </c>
      <c r="F580" t="s">
        <v>211</v>
      </c>
      <c r="G580" s="3">
        <v>2</v>
      </c>
      <c r="H580" t="s">
        <v>30</v>
      </c>
      <c r="I580" t="s">
        <v>31</v>
      </c>
      <c r="K580">
        <v>3</v>
      </c>
      <c r="L580">
        <v>1</v>
      </c>
      <c r="M580">
        <v>11.276</v>
      </c>
      <c r="N580" s="37">
        <f t="shared" si="22"/>
        <v>63.852429939694929</v>
      </c>
    </row>
    <row r="581" spans="1:14" x14ac:dyDescent="0.35">
      <c r="A581" s="1" t="s">
        <v>103</v>
      </c>
      <c r="B581" s="1">
        <v>2019</v>
      </c>
      <c r="C581" s="22">
        <v>43779</v>
      </c>
      <c r="D581" s="1" t="s">
        <v>72</v>
      </c>
      <c r="E581" s="43" t="s">
        <v>209</v>
      </c>
      <c r="F581" t="s">
        <v>211</v>
      </c>
      <c r="G581" s="3">
        <v>2</v>
      </c>
      <c r="H581" t="s">
        <v>14</v>
      </c>
      <c r="I581" t="s">
        <v>172</v>
      </c>
      <c r="K581">
        <v>4</v>
      </c>
      <c r="L581">
        <v>2</v>
      </c>
      <c r="M581">
        <v>11.29</v>
      </c>
      <c r="N581" s="37">
        <f t="shared" si="22"/>
        <v>63.773250664304697</v>
      </c>
    </row>
    <row r="582" spans="1:14" hidden="1" x14ac:dyDescent="0.35">
      <c r="A582" s="1" t="s">
        <v>130</v>
      </c>
      <c r="B582" s="1">
        <v>2019</v>
      </c>
      <c r="C582" s="2">
        <v>43799</v>
      </c>
      <c r="D582" s="1" t="s">
        <v>72</v>
      </c>
      <c r="E582" s="43" t="s">
        <v>205</v>
      </c>
      <c r="F582">
        <v>1</v>
      </c>
      <c r="G582" s="3">
        <v>1</v>
      </c>
      <c r="H582" t="s">
        <v>30</v>
      </c>
      <c r="I582" t="s">
        <v>31</v>
      </c>
      <c r="K582">
        <v>4</v>
      </c>
      <c r="L582">
        <v>1</v>
      </c>
      <c r="M582">
        <v>12.308</v>
      </c>
      <c r="N582" s="37">
        <f t="shared" si="22"/>
        <v>58.498537536561585</v>
      </c>
    </row>
    <row r="583" spans="1:14" hidden="1" x14ac:dyDescent="0.35">
      <c r="A583" s="1" t="s">
        <v>130</v>
      </c>
      <c r="B583" s="1">
        <v>2019</v>
      </c>
      <c r="C583" s="2">
        <v>43799</v>
      </c>
      <c r="D583" s="1" t="s">
        <v>72</v>
      </c>
      <c r="E583" s="43" t="s">
        <v>205</v>
      </c>
      <c r="F583">
        <v>1</v>
      </c>
      <c r="G583" s="3">
        <v>1</v>
      </c>
      <c r="H583" t="s">
        <v>76</v>
      </c>
      <c r="I583" t="s">
        <v>155</v>
      </c>
      <c r="K583">
        <v>28</v>
      </c>
      <c r="L583">
        <v>2</v>
      </c>
      <c r="M583">
        <v>12.343999999999999</v>
      </c>
      <c r="N583" s="37">
        <f t="shared" si="22"/>
        <v>58.327932598833442</v>
      </c>
    </row>
    <row r="584" spans="1:14" hidden="1" x14ac:dyDescent="0.35">
      <c r="A584" s="1" t="s">
        <v>130</v>
      </c>
      <c r="B584" s="1">
        <v>2019</v>
      </c>
      <c r="C584" s="2">
        <v>43799</v>
      </c>
      <c r="D584" s="1" t="s">
        <v>72</v>
      </c>
      <c r="E584" s="43" t="s">
        <v>205</v>
      </c>
      <c r="F584">
        <v>2</v>
      </c>
      <c r="G584" s="3">
        <v>1</v>
      </c>
      <c r="H584" t="s">
        <v>99</v>
      </c>
      <c r="I584" t="s">
        <v>67</v>
      </c>
      <c r="K584">
        <v>10</v>
      </c>
      <c r="L584">
        <v>1</v>
      </c>
      <c r="M584">
        <v>11.651999999999999</v>
      </c>
      <c r="N584" s="37">
        <f t="shared" si="22"/>
        <v>61.791967044284249</v>
      </c>
    </row>
    <row r="585" spans="1:14" hidden="1" x14ac:dyDescent="0.35">
      <c r="A585" s="1" t="s">
        <v>130</v>
      </c>
      <c r="B585" s="1">
        <v>2019</v>
      </c>
      <c r="C585" s="2">
        <v>43799</v>
      </c>
      <c r="D585" s="1" t="s">
        <v>72</v>
      </c>
      <c r="E585" s="43" t="s">
        <v>205</v>
      </c>
      <c r="F585">
        <v>2</v>
      </c>
      <c r="G585" s="3">
        <v>1</v>
      </c>
      <c r="H585" t="s">
        <v>96</v>
      </c>
      <c r="I585" t="s">
        <v>19</v>
      </c>
      <c r="K585">
        <v>27</v>
      </c>
      <c r="L585">
        <v>2</v>
      </c>
      <c r="M585">
        <v>11.87</v>
      </c>
      <c r="N585" s="37">
        <f t="shared" si="22"/>
        <v>60.65711878685763</v>
      </c>
    </row>
    <row r="586" spans="1:14" hidden="1" x14ac:dyDescent="0.35">
      <c r="A586" s="1" t="s">
        <v>130</v>
      </c>
      <c r="B586" s="1">
        <v>2019</v>
      </c>
      <c r="C586" s="2">
        <v>43799</v>
      </c>
      <c r="D586" s="1" t="s">
        <v>72</v>
      </c>
      <c r="E586" s="43" t="s">
        <v>205</v>
      </c>
      <c r="F586">
        <v>3</v>
      </c>
      <c r="G586" s="3">
        <v>1</v>
      </c>
      <c r="H586" t="s">
        <v>78</v>
      </c>
      <c r="I586" t="s">
        <v>19</v>
      </c>
      <c r="K586">
        <v>5</v>
      </c>
      <c r="L586">
        <v>1</v>
      </c>
      <c r="M586">
        <v>11.430999999999999</v>
      </c>
      <c r="N586" s="37">
        <f t="shared" si="22"/>
        <v>62.986615344239354</v>
      </c>
    </row>
    <row r="587" spans="1:14" hidden="1" x14ac:dyDescent="0.35">
      <c r="A587" s="1" t="s">
        <v>130</v>
      </c>
      <c r="B587" s="1">
        <v>2019</v>
      </c>
      <c r="C587" s="2">
        <v>43799</v>
      </c>
      <c r="D587" s="1" t="s">
        <v>72</v>
      </c>
      <c r="E587" s="43" t="s">
        <v>205</v>
      </c>
      <c r="F587">
        <v>3</v>
      </c>
      <c r="G587" s="3">
        <v>1</v>
      </c>
      <c r="H587" t="s">
        <v>124</v>
      </c>
      <c r="I587" t="s">
        <v>123</v>
      </c>
      <c r="K587">
        <v>26</v>
      </c>
      <c r="L587">
        <v>2</v>
      </c>
      <c r="M587">
        <v>11.725999999999999</v>
      </c>
      <c r="N587" s="37">
        <f t="shared" si="22"/>
        <v>61.402012621524818</v>
      </c>
    </row>
    <row r="588" spans="1:14" hidden="1" x14ac:dyDescent="0.35">
      <c r="A588" s="1" t="s">
        <v>130</v>
      </c>
      <c r="B588" s="1">
        <v>2019</v>
      </c>
      <c r="C588" s="2">
        <v>43799</v>
      </c>
      <c r="D588" s="1" t="s">
        <v>72</v>
      </c>
      <c r="E588" s="43" t="s">
        <v>205</v>
      </c>
      <c r="F588">
        <v>4</v>
      </c>
      <c r="G588" s="3">
        <v>1</v>
      </c>
      <c r="H588" t="s">
        <v>137</v>
      </c>
      <c r="I588" t="s">
        <v>38</v>
      </c>
      <c r="K588">
        <v>6</v>
      </c>
      <c r="L588">
        <v>1</v>
      </c>
      <c r="M588">
        <v>11.335000000000001</v>
      </c>
      <c r="N588" s="37">
        <f t="shared" si="22"/>
        <v>63.520070577856195</v>
      </c>
    </row>
    <row r="589" spans="1:14" hidden="1" x14ac:dyDescent="0.35">
      <c r="A589" s="1" t="s">
        <v>130</v>
      </c>
      <c r="B589" s="1">
        <v>2019</v>
      </c>
      <c r="C589" s="2">
        <v>43799</v>
      </c>
      <c r="D589" s="1" t="s">
        <v>72</v>
      </c>
      <c r="E589" s="43" t="s">
        <v>205</v>
      </c>
      <c r="F589">
        <v>4</v>
      </c>
      <c r="G589" s="3">
        <v>1</v>
      </c>
      <c r="H589" t="s">
        <v>28</v>
      </c>
      <c r="I589" t="s">
        <v>29</v>
      </c>
      <c r="K589">
        <v>25</v>
      </c>
      <c r="L589">
        <v>2</v>
      </c>
      <c r="M589">
        <v>11.424000000000001</v>
      </c>
      <c r="N589" s="37">
        <f t="shared" si="22"/>
        <v>63.02521008403361</v>
      </c>
    </row>
    <row r="590" spans="1:14" hidden="1" x14ac:dyDescent="0.35">
      <c r="A590" s="1" t="s">
        <v>130</v>
      </c>
      <c r="B590" s="1">
        <v>2019</v>
      </c>
      <c r="C590" s="2">
        <v>43799</v>
      </c>
      <c r="D590" s="1" t="s">
        <v>72</v>
      </c>
      <c r="E590" s="43" t="s">
        <v>205</v>
      </c>
      <c r="F590">
        <v>5</v>
      </c>
      <c r="G590" s="3">
        <v>1</v>
      </c>
      <c r="H590" t="s">
        <v>138</v>
      </c>
      <c r="I590" t="s">
        <v>165</v>
      </c>
      <c r="K590">
        <v>11</v>
      </c>
      <c r="L590">
        <v>1</v>
      </c>
      <c r="M590">
        <v>11.365</v>
      </c>
      <c r="N590" s="37">
        <f t="shared" si="22"/>
        <v>63.352397712274524</v>
      </c>
    </row>
    <row r="591" spans="1:14" hidden="1" x14ac:dyDescent="0.35">
      <c r="A591" s="1" t="s">
        <v>130</v>
      </c>
      <c r="B591" s="1">
        <v>2019</v>
      </c>
      <c r="C591" s="2">
        <v>43799</v>
      </c>
      <c r="D591" s="1" t="s">
        <v>72</v>
      </c>
      <c r="E591" s="43" t="s">
        <v>205</v>
      </c>
      <c r="F591">
        <v>5</v>
      </c>
      <c r="G591" s="3">
        <v>1</v>
      </c>
      <c r="H591" t="s">
        <v>122</v>
      </c>
      <c r="I591" t="s">
        <v>123</v>
      </c>
      <c r="K591">
        <v>24</v>
      </c>
      <c r="L591">
        <v>2</v>
      </c>
      <c r="M591">
        <v>11.418000000000001</v>
      </c>
      <c r="N591" s="37">
        <f t="shared" si="22"/>
        <v>63.058328954282707</v>
      </c>
    </row>
    <row r="592" spans="1:14" hidden="1" x14ac:dyDescent="0.35">
      <c r="A592" s="1" t="s">
        <v>130</v>
      </c>
      <c r="B592" s="1">
        <v>2019</v>
      </c>
      <c r="C592" s="2">
        <v>43799</v>
      </c>
      <c r="D592" s="1" t="s">
        <v>72</v>
      </c>
      <c r="E592" s="43" t="s">
        <v>205</v>
      </c>
      <c r="F592">
        <v>6</v>
      </c>
      <c r="G592" s="3">
        <v>1</v>
      </c>
      <c r="H592" t="s">
        <v>73</v>
      </c>
      <c r="I592" t="s">
        <v>74</v>
      </c>
      <c r="K592">
        <v>12</v>
      </c>
      <c r="L592">
        <v>1</v>
      </c>
      <c r="M592">
        <v>11.3</v>
      </c>
      <c r="N592" s="37">
        <f t="shared" si="22"/>
        <v>63.716814159292028</v>
      </c>
    </row>
    <row r="593" spans="1:14" hidden="1" x14ac:dyDescent="0.35">
      <c r="A593" s="1" t="s">
        <v>130</v>
      </c>
      <c r="B593" s="1">
        <v>2019</v>
      </c>
      <c r="C593" s="2">
        <v>43799</v>
      </c>
      <c r="D593" s="1" t="s">
        <v>72</v>
      </c>
      <c r="E593" s="43" t="s">
        <v>205</v>
      </c>
      <c r="F593">
        <v>6</v>
      </c>
      <c r="G593" s="3">
        <v>1</v>
      </c>
      <c r="H593" t="s">
        <v>26</v>
      </c>
      <c r="I593" t="s">
        <v>27</v>
      </c>
      <c r="K593">
        <v>23</v>
      </c>
      <c r="L593">
        <v>2</v>
      </c>
      <c r="M593">
        <v>11.321000000000002</v>
      </c>
      <c r="N593" s="37">
        <f t="shared" si="22"/>
        <v>63.59862202985601</v>
      </c>
    </row>
    <row r="594" spans="1:14" hidden="1" x14ac:dyDescent="0.35">
      <c r="A594" s="1" t="s">
        <v>130</v>
      </c>
      <c r="B594" s="1">
        <v>2019</v>
      </c>
      <c r="C594" s="2">
        <v>43799</v>
      </c>
      <c r="D594" s="1" t="s">
        <v>72</v>
      </c>
      <c r="E594" s="43" t="s">
        <v>205</v>
      </c>
      <c r="F594">
        <v>7</v>
      </c>
      <c r="G594" s="3">
        <v>1</v>
      </c>
      <c r="H594" t="s">
        <v>141</v>
      </c>
      <c r="I594" t="s">
        <v>44</v>
      </c>
      <c r="K594">
        <v>7</v>
      </c>
      <c r="L594">
        <v>1</v>
      </c>
      <c r="M594">
        <v>11.544</v>
      </c>
      <c r="N594" s="37">
        <f t="shared" si="22"/>
        <v>62.370062370062371</v>
      </c>
    </row>
    <row r="595" spans="1:14" hidden="1" x14ac:dyDescent="0.35">
      <c r="A595" s="1" t="s">
        <v>130</v>
      </c>
      <c r="B595" s="1">
        <v>2019</v>
      </c>
      <c r="C595" s="2">
        <v>43799</v>
      </c>
      <c r="D595" s="1" t="s">
        <v>72</v>
      </c>
      <c r="E595" s="43" t="s">
        <v>205</v>
      </c>
      <c r="F595">
        <v>7</v>
      </c>
      <c r="G595" s="3">
        <v>1</v>
      </c>
      <c r="H595" t="s">
        <v>168</v>
      </c>
      <c r="I595" t="s">
        <v>148</v>
      </c>
      <c r="K595">
        <v>22</v>
      </c>
      <c r="L595">
        <v>2</v>
      </c>
      <c r="M595">
        <v>11.662000000000001</v>
      </c>
      <c r="N595" s="37">
        <f t="shared" si="22"/>
        <v>61.738981306808434</v>
      </c>
    </row>
    <row r="596" spans="1:14" hidden="1" x14ac:dyDescent="0.35">
      <c r="A596" s="1" t="s">
        <v>130</v>
      </c>
      <c r="B596" s="1">
        <v>2019</v>
      </c>
      <c r="C596" s="2">
        <v>43799</v>
      </c>
      <c r="D596" s="1" t="s">
        <v>72</v>
      </c>
      <c r="E596" s="43" t="s">
        <v>205</v>
      </c>
      <c r="F596">
        <v>8</v>
      </c>
      <c r="G596" s="3">
        <v>1</v>
      </c>
      <c r="H596" t="s">
        <v>97</v>
      </c>
      <c r="I596" t="s">
        <v>153</v>
      </c>
      <c r="K596">
        <v>13</v>
      </c>
      <c r="L596">
        <v>1</v>
      </c>
      <c r="M596">
        <v>12.004</v>
      </c>
      <c r="N596" s="37">
        <f t="shared" si="22"/>
        <v>59.980006664445185</v>
      </c>
    </row>
    <row r="597" spans="1:14" hidden="1" x14ac:dyDescent="0.35">
      <c r="A597" s="1" t="s">
        <v>130</v>
      </c>
      <c r="B597" s="1">
        <v>2019</v>
      </c>
      <c r="C597" s="2">
        <v>43799</v>
      </c>
      <c r="D597" s="1" t="s">
        <v>72</v>
      </c>
      <c r="E597" s="43" t="s">
        <v>205</v>
      </c>
      <c r="F597">
        <v>8</v>
      </c>
      <c r="G597" s="3">
        <v>1</v>
      </c>
      <c r="H597" t="s">
        <v>167</v>
      </c>
      <c r="I597" t="s">
        <v>121</v>
      </c>
      <c r="K597">
        <v>21</v>
      </c>
      <c r="L597">
        <v>2</v>
      </c>
      <c r="M597">
        <v>12.032999999999999</v>
      </c>
      <c r="N597" s="37">
        <f t="shared" si="22"/>
        <v>59.835452505609574</v>
      </c>
    </row>
    <row r="598" spans="1:14" hidden="1" x14ac:dyDescent="0.35">
      <c r="A598" s="1" t="s">
        <v>130</v>
      </c>
      <c r="B598" s="1">
        <v>2019</v>
      </c>
      <c r="C598" s="2">
        <v>43799</v>
      </c>
      <c r="D598" s="1" t="s">
        <v>72</v>
      </c>
      <c r="E598" s="43" t="s">
        <v>205</v>
      </c>
      <c r="F598">
        <v>9</v>
      </c>
      <c r="G598" s="3">
        <v>1</v>
      </c>
      <c r="H598" t="s">
        <v>43</v>
      </c>
      <c r="I598" t="s">
        <v>44</v>
      </c>
      <c r="K598">
        <v>8</v>
      </c>
      <c r="L598">
        <v>1</v>
      </c>
      <c r="M598">
        <v>11.45</v>
      </c>
      <c r="N598" s="37">
        <f t="shared" si="22"/>
        <v>62.882096069869</v>
      </c>
    </row>
    <row r="599" spans="1:14" hidden="1" x14ac:dyDescent="0.35">
      <c r="A599" s="1" t="s">
        <v>130</v>
      </c>
      <c r="B599" s="1">
        <v>2019</v>
      </c>
      <c r="C599" s="2">
        <v>43799</v>
      </c>
      <c r="D599" s="1" t="s">
        <v>72</v>
      </c>
      <c r="E599" s="43" t="s">
        <v>205</v>
      </c>
      <c r="F599">
        <v>9</v>
      </c>
      <c r="G599" s="3">
        <v>1</v>
      </c>
      <c r="H599" t="s">
        <v>52</v>
      </c>
      <c r="I599" t="s">
        <v>53</v>
      </c>
      <c r="K599">
        <v>17</v>
      </c>
      <c r="L599">
        <v>2</v>
      </c>
      <c r="M599">
        <v>11.507999999999999</v>
      </c>
      <c r="N599" s="37">
        <f t="shared" si="22"/>
        <v>62.565172054223154</v>
      </c>
    </row>
    <row r="600" spans="1:14" hidden="1" x14ac:dyDescent="0.35">
      <c r="A600" s="1" t="s">
        <v>130</v>
      </c>
      <c r="B600" s="1">
        <v>2019</v>
      </c>
      <c r="C600" s="2">
        <v>43799</v>
      </c>
      <c r="D600" s="1" t="s">
        <v>72</v>
      </c>
      <c r="E600" s="43" t="s">
        <v>205</v>
      </c>
      <c r="F600">
        <v>10</v>
      </c>
      <c r="G600" s="3">
        <v>1</v>
      </c>
      <c r="H600" t="s">
        <v>101</v>
      </c>
      <c r="I600" t="s">
        <v>47</v>
      </c>
      <c r="K600">
        <v>14</v>
      </c>
      <c r="L600">
        <v>1</v>
      </c>
      <c r="M600">
        <v>11.446999999999999</v>
      </c>
      <c r="N600" s="37">
        <f t="shared" si="22"/>
        <v>62.898576046125626</v>
      </c>
    </row>
    <row r="601" spans="1:14" hidden="1" x14ac:dyDescent="0.35">
      <c r="A601" s="1" t="s">
        <v>130</v>
      </c>
      <c r="B601" s="1">
        <v>2019</v>
      </c>
      <c r="C601" s="2">
        <v>43799</v>
      </c>
      <c r="D601" s="1" t="s">
        <v>72</v>
      </c>
      <c r="E601" s="43" t="s">
        <v>205</v>
      </c>
      <c r="F601">
        <v>10</v>
      </c>
      <c r="G601" s="3">
        <v>1</v>
      </c>
      <c r="H601" t="s">
        <v>24</v>
      </c>
      <c r="I601" t="s">
        <v>154</v>
      </c>
      <c r="K601">
        <v>20</v>
      </c>
      <c r="L601">
        <v>2</v>
      </c>
      <c r="M601">
        <v>11.542</v>
      </c>
      <c r="N601" s="37">
        <f t="shared" si="22"/>
        <v>62.380869866574251</v>
      </c>
    </row>
    <row r="602" spans="1:14" hidden="1" x14ac:dyDescent="0.35">
      <c r="A602" s="1" t="s">
        <v>130</v>
      </c>
      <c r="B602" s="1">
        <v>2019</v>
      </c>
      <c r="C602" s="2">
        <v>43799</v>
      </c>
      <c r="D602" s="1" t="s">
        <v>72</v>
      </c>
      <c r="E602" s="43" t="s">
        <v>205</v>
      </c>
      <c r="F602">
        <v>11</v>
      </c>
      <c r="G602" s="3">
        <v>1</v>
      </c>
      <c r="H602" t="s">
        <v>39</v>
      </c>
      <c r="I602" t="s">
        <v>40</v>
      </c>
      <c r="K602">
        <v>16</v>
      </c>
      <c r="L602">
        <v>1</v>
      </c>
      <c r="M602">
        <v>11.518000000000001</v>
      </c>
      <c r="N602" s="37">
        <f t="shared" ref="N602:N633" si="23">3.6*200/M602</f>
        <v>62.510852578572667</v>
      </c>
    </row>
    <row r="603" spans="1:14" hidden="1" x14ac:dyDescent="0.35">
      <c r="A603" s="1" t="s">
        <v>130</v>
      </c>
      <c r="B603" s="1">
        <v>2019</v>
      </c>
      <c r="C603" s="2">
        <v>43799</v>
      </c>
      <c r="D603" s="1" t="s">
        <v>72</v>
      </c>
      <c r="E603" s="43" t="s">
        <v>205</v>
      </c>
      <c r="F603">
        <v>11</v>
      </c>
      <c r="G603" s="3">
        <v>1</v>
      </c>
      <c r="H603" t="s">
        <v>157</v>
      </c>
      <c r="I603" t="s">
        <v>38</v>
      </c>
      <c r="K603">
        <v>18</v>
      </c>
      <c r="L603">
        <v>2</v>
      </c>
      <c r="M603">
        <v>11.591000000000001</v>
      </c>
      <c r="N603" s="37">
        <f t="shared" si="23"/>
        <v>62.117159865412816</v>
      </c>
    </row>
    <row r="604" spans="1:14" hidden="1" x14ac:dyDescent="0.35">
      <c r="A604" s="1" t="s">
        <v>130</v>
      </c>
      <c r="B604" s="1">
        <v>2019</v>
      </c>
      <c r="C604" s="2">
        <v>43799</v>
      </c>
      <c r="D604" s="1" t="s">
        <v>72</v>
      </c>
      <c r="E604" s="43" t="s">
        <v>205</v>
      </c>
      <c r="F604">
        <v>12</v>
      </c>
      <c r="G604" s="3">
        <v>1</v>
      </c>
      <c r="H604" t="s">
        <v>132</v>
      </c>
      <c r="I604" t="s">
        <v>156</v>
      </c>
      <c r="K604">
        <v>15</v>
      </c>
      <c r="L604">
        <v>1</v>
      </c>
      <c r="M604">
        <v>11.472</v>
      </c>
      <c r="N604" s="37">
        <f t="shared" si="23"/>
        <v>62.761506276150634</v>
      </c>
    </row>
    <row r="605" spans="1:14" hidden="1" x14ac:dyDescent="0.35">
      <c r="A605" s="1" t="s">
        <v>130</v>
      </c>
      <c r="B605" s="1">
        <v>2019</v>
      </c>
      <c r="C605" s="2">
        <v>43799</v>
      </c>
      <c r="D605" s="1" t="s">
        <v>72</v>
      </c>
      <c r="E605" s="43" t="s">
        <v>205</v>
      </c>
      <c r="F605">
        <v>12</v>
      </c>
      <c r="G605" s="3">
        <v>1</v>
      </c>
      <c r="H605" t="s">
        <v>166</v>
      </c>
      <c r="I605" t="s">
        <v>121</v>
      </c>
      <c r="K605">
        <v>19</v>
      </c>
      <c r="L605">
        <v>2</v>
      </c>
      <c r="M605">
        <v>11.478</v>
      </c>
      <c r="N605" s="37">
        <f t="shared" si="23"/>
        <v>62.728698379508629</v>
      </c>
    </row>
    <row r="606" spans="1:14" hidden="1" x14ac:dyDescent="0.35">
      <c r="A606" s="1" t="s">
        <v>130</v>
      </c>
      <c r="B606" s="1">
        <v>2019</v>
      </c>
      <c r="C606" s="2">
        <v>43799</v>
      </c>
      <c r="D606" s="1" t="s">
        <v>72</v>
      </c>
      <c r="E606" s="43" t="s">
        <v>206</v>
      </c>
      <c r="F606">
        <v>1</v>
      </c>
      <c r="G606" s="3">
        <v>1</v>
      </c>
      <c r="H606" t="s">
        <v>80</v>
      </c>
      <c r="I606" t="s">
        <v>65</v>
      </c>
      <c r="K606">
        <v>1</v>
      </c>
      <c r="L606">
        <v>1</v>
      </c>
      <c r="M606">
        <v>11.311</v>
      </c>
      <c r="N606" s="37">
        <f t="shared" si="23"/>
        <v>63.654849261780569</v>
      </c>
    </row>
    <row r="607" spans="1:14" hidden="1" x14ac:dyDescent="0.35">
      <c r="A607" s="1" t="s">
        <v>130</v>
      </c>
      <c r="B607" s="1">
        <v>2019</v>
      </c>
      <c r="C607" s="2">
        <v>43799</v>
      </c>
      <c r="D607" s="1" t="s">
        <v>72</v>
      </c>
      <c r="E607" s="43" t="s">
        <v>206</v>
      </c>
      <c r="F607">
        <v>1</v>
      </c>
      <c r="G607" s="3">
        <v>1</v>
      </c>
      <c r="H607" t="s">
        <v>132</v>
      </c>
      <c r="I607" t="s">
        <v>156</v>
      </c>
      <c r="K607">
        <v>15</v>
      </c>
      <c r="L607">
        <v>2</v>
      </c>
      <c r="M607">
        <v>11.475999999999999</v>
      </c>
      <c r="N607" s="37">
        <f t="shared" si="23"/>
        <v>62.739630533286864</v>
      </c>
    </row>
    <row r="608" spans="1:14" hidden="1" x14ac:dyDescent="0.35">
      <c r="A608" s="1" t="s">
        <v>130</v>
      </c>
      <c r="B608" s="1">
        <v>2019</v>
      </c>
      <c r="C608" s="2">
        <v>43799</v>
      </c>
      <c r="D608" s="1" t="s">
        <v>72</v>
      </c>
      <c r="E608" s="43" t="s">
        <v>206</v>
      </c>
      <c r="F608">
        <v>2</v>
      </c>
      <c r="G608" s="3">
        <v>1</v>
      </c>
      <c r="H608" t="s">
        <v>33</v>
      </c>
      <c r="I608" t="s">
        <v>146</v>
      </c>
      <c r="K608">
        <v>3</v>
      </c>
      <c r="L608">
        <v>1</v>
      </c>
      <c r="M608">
        <v>11.170999999999999</v>
      </c>
      <c r="N608" s="37">
        <f t="shared" si="23"/>
        <v>64.452600483394505</v>
      </c>
    </row>
    <row r="609" spans="1:14" hidden="1" x14ac:dyDescent="0.35">
      <c r="A609" s="1" t="s">
        <v>130</v>
      </c>
      <c r="B609" s="1">
        <v>2019</v>
      </c>
      <c r="C609" s="2">
        <v>43799</v>
      </c>
      <c r="D609" s="1" t="s">
        <v>72</v>
      </c>
      <c r="E609" s="43" t="s">
        <v>206</v>
      </c>
      <c r="F609">
        <v>2</v>
      </c>
      <c r="G609" s="3">
        <v>1</v>
      </c>
      <c r="H609" t="s">
        <v>39</v>
      </c>
      <c r="I609" t="s">
        <v>40</v>
      </c>
      <c r="K609">
        <v>16</v>
      </c>
      <c r="L609">
        <v>2</v>
      </c>
      <c r="M609">
        <v>11.257999999999999</v>
      </c>
      <c r="N609" s="37">
        <f t="shared" si="23"/>
        <v>63.954521229348025</v>
      </c>
    </row>
    <row r="610" spans="1:14" hidden="1" x14ac:dyDescent="0.35">
      <c r="A610" s="1" t="s">
        <v>130</v>
      </c>
      <c r="B610" s="1">
        <v>2019</v>
      </c>
      <c r="C610" s="2">
        <v>43799</v>
      </c>
      <c r="D610" s="1" t="s">
        <v>72</v>
      </c>
      <c r="E610" s="43" t="s">
        <v>206</v>
      </c>
      <c r="F610">
        <v>3</v>
      </c>
      <c r="G610" s="3">
        <v>1</v>
      </c>
      <c r="H610" t="s">
        <v>23</v>
      </c>
      <c r="I610" t="s">
        <v>15</v>
      </c>
      <c r="K610">
        <v>2</v>
      </c>
      <c r="L610">
        <v>1</v>
      </c>
      <c r="M610">
        <v>11.224</v>
      </c>
      <c r="N610" s="37">
        <f t="shared" si="23"/>
        <v>64.148253741981463</v>
      </c>
    </row>
    <row r="611" spans="1:14" hidden="1" x14ac:dyDescent="0.35">
      <c r="A611" s="1" t="s">
        <v>130</v>
      </c>
      <c r="B611" s="1">
        <v>2019</v>
      </c>
      <c r="C611" s="2">
        <v>43799</v>
      </c>
      <c r="D611" s="1" t="s">
        <v>72</v>
      </c>
      <c r="E611" s="43" t="s">
        <v>206</v>
      </c>
      <c r="F611">
        <v>3</v>
      </c>
      <c r="G611" s="3">
        <v>1</v>
      </c>
      <c r="H611" t="s">
        <v>101</v>
      </c>
      <c r="I611" t="s">
        <v>47</v>
      </c>
      <c r="K611">
        <v>14</v>
      </c>
      <c r="L611">
        <v>2</v>
      </c>
      <c r="M611">
        <v>11.377000000000001</v>
      </c>
      <c r="N611" s="37">
        <f t="shared" si="23"/>
        <v>63.285576162432974</v>
      </c>
    </row>
    <row r="612" spans="1:14" hidden="1" x14ac:dyDescent="0.35">
      <c r="A612" s="1" t="s">
        <v>130</v>
      </c>
      <c r="B612" s="1">
        <v>2019</v>
      </c>
      <c r="C612" s="2">
        <v>43799</v>
      </c>
      <c r="D612" s="1" t="s">
        <v>72</v>
      </c>
      <c r="E612" s="43" t="s">
        <v>206</v>
      </c>
      <c r="F612">
        <v>4</v>
      </c>
      <c r="G612" s="3">
        <v>1</v>
      </c>
      <c r="H612" t="s">
        <v>43</v>
      </c>
      <c r="I612" t="s">
        <v>44</v>
      </c>
      <c r="K612">
        <v>8</v>
      </c>
      <c r="L612">
        <v>1</v>
      </c>
      <c r="M612">
        <v>11.45</v>
      </c>
      <c r="N612" s="37">
        <f t="shared" si="23"/>
        <v>62.882096069869</v>
      </c>
    </row>
    <row r="613" spans="1:14" hidden="1" x14ac:dyDescent="0.35">
      <c r="A613" s="1" t="s">
        <v>130</v>
      </c>
      <c r="B613" s="1">
        <v>2019</v>
      </c>
      <c r="C613" s="2">
        <v>43799</v>
      </c>
      <c r="D613" s="1" t="s">
        <v>72</v>
      </c>
      <c r="E613" s="43" t="s">
        <v>206</v>
      </c>
      <c r="F613">
        <v>4</v>
      </c>
      <c r="G613" s="3">
        <v>1</v>
      </c>
      <c r="H613" t="s">
        <v>22</v>
      </c>
      <c r="I613" t="s">
        <v>15</v>
      </c>
      <c r="K613">
        <v>9</v>
      </c>
      <c r="L613">
        <v>2</v>
      </c>
      <c r="M613">
        <v>11.498999999999999</v>
      </c>
      <c r="N613" s="37">
        <f t="shared" si="23"/>
        <v>62.614140360031314</v>
      </c>
    </row>
    <row r="614" spans="1:14" hidden="1" x14ac:dyDescent="0.35">
      <c r="A614" s="1" t="s">
        <v>130</v>
      </c>
      <c r="B614" s="1">
        <v>2019</v>
      </c>
      <c r="C614" s="2">
        <v>43799</v>
      </c>
      <c r="D614" s="1" t="s">
        <v>72</v>
      </c>
      <c r="E614" s="43" t="s">
        <v>206</v>
      </c>
      <c r="F614">
        <v>5</v>
      </c>
      <c r="G614" s="3">
        <v>1</v>
      </c>
      <c r="H614" t="s">
        <v>30</v>
      </c>
      <c r="I614" t="s">
        <v>31</v>
      </c>
      <c r="K614">
        <v>4</v>
      </c>
      <c r="L614">
        <v>1</v>
      </c>
      <c r="M614">
        <v>11.976000000000001</v>
      </c>
      <c r="N614" s="37">
        <f t="shared" si="23"/>
        <v>60.120240480961918</v>
      </c>
    </row>
    <row r="615" spans="1:14" hidden="1" x14ac:dyDescent="0.35">
      <c r="A615" s="1" t="s">
        <v>130</v>
      </c>
      <c r="B615" s="1">
        <v>2019</v>
      </c>
      <c r="C615" s="2">
        <v>43799</v>
      </c>
      <c r="D615" s="1" t="s">
        <v>72</v>
      </c>
      <c r="E615" s="43" t="s">
        <v>206</v>
      </c>
      <c r="F615">
        <v>5</v>
      </c>
      <c r="G615" s="3">
        <v>1</v>
      </c>
      <c r="H615" t="s">
        <v>97</v>
      </c>
      <c r="I615" t="s">
        <v>153</v>
      </c>
      <c r="K615">
        <v>13</v>
      </c>
      <c r="L615">
        <v>2</v>
      </c>
      <c r="M615">
        <v>12</v>
      </c>
      <c r="N615" s="37">
        <f t="shared" si="23"/>
        <v>60</v>
      </c>
    </row>
    <row r="616" spans="1:14" hidden="1" x14ac:dyDescent="0.35">
      <c r="A616" s="1" t="s">
        <v>130</v>
      </c>
      <c r="B616" s="1">
        <v>2019</v>
      </c>
      <c r="C616" s="2">
        <v>43799</v>
      </c>
      <c r="D616" s="1" t="s">
        <v>72</v>
      </c>
      <c r="E616" s="43" t="s">
        <v>206</v>
      </c>
      <c r="F616">
        <v>6</v>
      </c>
      <c r="G616" s="3">
        <v>1</v>
      </c>
      <c r="H616" t="s">
        <v>141</v>
      </c>
      <c r="I616" t="s">
        <v>44</v>
      </c>
      <c r="K616">
        <v>7</v>
      </c>
      <c r="L616">
        <v>1</v>
      </c>
      <c r="M616">
        <v>11.545</v>
      </c>
      <c r="N616" s="37">
        <f t="shared" si="23"/>
        <v>62.364660025985273</v>
      </c>
    </row>
    <row r="617" spans="1:14" hidden="1" x14ac:dyDescent="0.35">
      <c r="A617" s="1" t="s">
        <v>130</v>
      </c>
      <c r="B617" s="1">
        <v>2019</v>
      </c>
      <c r="C617" s="2">
        <v>43799</v>
      </c>
      <c r="D617" s="1" t="s">
        <v>72</v>
      </c>
      <c r="E617" s="43" t="s">
        <v>206</v>
      </c>
      <c r="F617">
        <v>6</v>
      </c>
      <c r="G617" s="3">
        <v>1</v>
      </c>
      <c r="H617" t="s">
        <v>99</v>
      </c>
      <c r="I617" t="s">
        <v>67</v>
      </c>
      <c r="K617">
        <v>10</v>
      </c>
      <c r="L617">
        <v>2</v>
      </c>
      <c r="M617">
        <v>11.571999999999999</v>
      </c>
      <c r="N617" s="37">
        <f t="shared" si="23"/>
        <v>62.21914967162116</v>
      </c>
    </row>
    <row r="618" spans="1:14" hidden="1" x14ac:dyDescent="0.35">
      <c r="A618" s="1" t="s">
        <v>130</v>
      </c>
      <c r="B618" s="1">
        <v>2019</v>
      </c>
      <c r="C618" s="2">
        <v>43799</v>
      </c>
      <c r="D618" s="1" t="s">
        <v>72</v>
      </c>
      <c r="E618" s="43" t="s">
        <v>206</v>
      </c>
      <c r="F618">
        <v>7</v>
      </c>
      <c r="G618" s="3">
        <v>1</v>
      </c>
      <c r="H618" t="s">
        <v>78</v>
      </c>
      <c r="I618" t="s">
        <v>19</v>
      </c>
      <c r="K618">
        <v>5</v>
      </c>
      <c r="L618">
        <v>1</v>
      </c>
      <c r="M618">
        <v>11.108000000000001</v>
      </c>
      <c r="N618" s="37">
        <f t="shared" si="23"/>
        <v>64.818149081742888</v>
      </c>
    </row>
    <row r="619" spans="1:14" hidden="1" x14ac:dyDescent="0.35">
      <c r="A619" s="1" t="s">
        <v>130</v>
      </c>
      <c r="B619" s="1">
        <v>2019</v>
      </c>
      <c r="C619" s="2">
        <v>43799</v>
      </c>
      <c r="D619" s="1" t="s">
        <v>72</v>
      </c>
      <c r="E619" s="43" t="s">
        <v>206</v>
      </c>
      <c r="F619">
        <v>7</v>
      </c>
      <c r="G619" s="3">
        <v>1</v>
      </c>
      <c r="H619" t="s">
        <v>73</v>
      </c>
      <c r="I619" t="s">
        <v>74</v>
      </c>
      <c r="K619">
        <v>12</v>
      </c>
      <c r="L619">
        <v>2</v>
      </c>
      <c r="M619">
        <v>11.186</v>
      </c>
      <c r="N619" s="37">
        <f t="shared" si="23"/>
        <v>64.366172000715181</v>
      </c>
    </row>
    <row r="620" spans="1:14" hidden="1" x14ac:dyDescent="0.35">
      <c r="A620" s="1" t="s">
        <v>130</v>
      </c>
      <c r="B620" s="1">
        <v>2019</v>
      </c>
      <c r="C620" s="2">
        <v>43799</v>
      </c>
      <c r="D620" s="1" t="s">
        <v>72</v>
      </c>
      <c r="E620" s="43" t="s">
        <v>206</v>
      </c>
      <c r="F620">
        <v>8</v>
      </c>
      <c r="G620" s="3">
        <v>1</v>
      </c>
      <c r="H620" t="s">
        <v>137</v>
      </c>
      <c r="I620" t="s">
        <v>38</v>
      </c>
      <c r="K620">
        <v>6</v>
      </c>
      <c r="L620">
        <v>1</v>
      </c>
      <c r="M620">
        <v>11.356999999999999</v>
      </c>
      <c r="N620" s="37">
        <f t="shared" si="23"/>
        <v>63.397023861935374</v>
      </c>
    </row>
    <row r="621" spans="1:14" hidden="1" x14ac:dyDescent="0.35">
      <c r="A621" s="1" t="s">
        <v>130</v>
      </c>
      <c r="B621" s="1">
        <v>2019</v>
      </c>
      <c r="C621" s="2">
        <v>43799</v>
      </c>
      <c r="D621" s="1" t="s">
        <v>72</v>
      </c>
      <c r="E621" s="43" t="s">
        <v>206</v>
      </c>
      <c r="F621">
        <v>8</v>
      </c>
      <c r="G621" s="3">
        <v>1</v>
      </c>
      <c r="H621" t="s">
        <v>138</v>
      </c>
      <c r="I621" t="s">
        <v>165</v>
      </c>
      <c r="K621">
        <v>11</v>
      </c>
      <c r="L621">
        <v>2</v>
      </c>
      <c r="M621">
        <v>11.394</v>
      </c>
      <c r="N621" s="37">
        <f t="shared" si="23"/>
        <v>63.191153238546605</v>
      </c>
    </row>
    <row r="622" spans="1:14" x14ac:dyDescent="0.35">
      <c r="A622" s="1" t="s">
        <v>130</v>
      </c>
      <c r="B622" s="1">
        <v>2019</v>
      </c>
      <c r="C622" s="2">
        <v>43799</v>
      </c>
      <c r="D622" s="1" t="s">
        <v>72</v>
      </c>
      <c r="E622" s="43" t="s">
        <v>207</v>
      </c>
      <c r="F622">
        <v>1</v>
      </c>
      <c r="G622" s="3">
        <v>1</v>
      </c>
      <c r="H622" t="s">
        <v>80</v>
      </c>
      <c r="I622" t="s">
        <v>65</v>
      </c>
      <c r="K622">
        <v>1</v>
      </c>
      <c r="L622">
        <v>1</v>
      </c>
      <c r="M622">
        <v>11.077999999999999</v>
      </c>
      <c r="N622" s="37">
        <f t="shared" si="23"/>
        <v>64.993681169886258</v>
      </c>
    </row>
    <row r="623" spans="1:14" x14ac:dyDescent="0.35">
      <c r="A623" s="1" t="s">
        <v>130</v>
      </c>
      <c r="B623" s="1">
        <v>2019</v>
      </c>
      <c r="C623" s="2">
        <v>43799</v>
      </c>
      <c r="D623" s="1" t="s">
        <v>72</v>
      </c>
      <c r="E623" s="43" t="s">
        <v>207</v>
      </c>
      <c r="F623">
        <v>1</v>
      </c>
      <c r="G623" s="3">
        <v>1</v>
      </c>
      <c r="H623" t="s">
        <v>137</v>
      </c>
      <c r="I623" t="s">
        <v>38</v>
      </c>
      <c r="K623">
        <v>6</v>
      </c>
      <c r="L623">
        <v>2</v>
      </c>
      <c r="M623">
        <v>11.113999999999999</v>
      </c>
      <c r="N623" s="37">
        <f t="shared" si="23"/>
        <v>64.783156379341378</v>
      </c>
    </row>
    <row r="624" spans="1:14" x14ac:dyDescent="0.35">
      <c r="A624" s="1" t="s">
        <v>130</v>
      </c>
      <c r="B624" s="1">
        <v>2019</v>
      </c>
      <c r="C624" s="2">
        <v>43799</v>
      </c>
      <c r="D624" s="1" t="s">
        <v>72</v>
      </c>
      <c r="E624" s="43" t="s">
        <v>207</v>
      </c>
      <c r="F624">
        <v>2</v>
      </c>
      <c r="G624" s="3">
        <v>1</v>
      </c>
      <c r="H624" t="s">
        <v>33</v>
      </c>
      <c r="I624" t="s">
        <v>146</v>
      </c>
      <c r="K624">
        <v>3</v>
      </c>
      <c r="L624">
        <v>1</v>
      </c>
      <c r="M624">
        <v>11.324</v>
      </c>
      <c r="N624" s="37">
        <f t="shared" si="23"/>
        <v>63.581773225008831</v>
      </c>
    </row>
    <row r="625" spans="1:14" x14ac:dyDescent="0.35">
      <c r="A625" s="1" t="s">
        <v>130</v>
      </c>
      <c r="B625" s="1">
        <v>2019</v>
      </c>
      <c r="C625" s="2">
        <v>43799</v>
      </c>
      <c r="D625" s="1" t="s">
        <v>72</v>
      </c>
      <c r="E625" s="43" t="s">
        <v>207</v>
      </c>
      <c r="F625">
        <v>2</v>
      </c>
      <c r="G625" s="3">
        <v>1</v>
      </c>
      <c r="H625" t="s">
        <v>78</v>
      </c>
      <c r="I625" t="s">
        <v>19</v>
      </c>
      <c r="K625">
        <v>5</v>
      </c>
      <c r="L625">
        <v>2</v>
      </c>
      <c r="M625">
        <v>11.44</v>
      </c>
      <c r="N625" s="37">
        <f t="shared" si="23"/>
        <v>62.93706293706294</v>
      </c>
    </row>
    <row r="626" spans="1:14" x14ac:dyDescent="0.35">
      <c r="A626" s="1" t="s">
        <v>130</v>
      </c>
      <c r="B626" s="1">
        <v>2019</v>
      </c>
      <c r="C626" s="2">
        <v>43799</v>
      </c>
      <c r="D626" s="1" t="s">
        <v>72</v>
      </c>
      <c r="E626" s="43" t="s">
        <v>207</v>
      </c>
      <c r="F626">
        <v>3</v>
      </c>
      <c r="G626" s="3">
        <v>1</v>
      </c>
      <c r="H626" t="s">
        <v>23</v>
      </c>
      <c r="I626" t="s">
        <v>15</v>
      </c>
      <c r="K626">
        <v>2</v>
      </c>
      <c r="L626">
        <v>1</v>
      </c>
      <c r="M626">
        <v>11.188000000000001</v>
      </c>
      <c r="N626" s="37">
        <f t="shared" si="23"/>
        <v>64.354665713264211</v>
      </c>
    </row>
    <row r="627" spans="1:14" x14ac:dyDescent="0.35">
      <c r="A627" s="1" t="s">
        <v>130</v>
      </c>
      <c r="B627" s="1">
        <v>2019</v>
      </c>
      <c r="C627" s="2">
        <v>43799</v>
      </c>
      <c r="D627" s="1" t="s">
        <v>72</v>
      </c>
      <c r="E627" s="43" t="s">
        <v>207</v>
      </c>
      <c r="F627">
        <v>3</v>
      </c>
      <c r="G627" s="3">
        <v>1</v>
      </c>
      <c r="H627" t="s">
        <v>141</v>
      </c>
      <c r="I627" t="s">
        <v>44</v>
      </c>
      <c r="K627">
        <v>7</v>
      </c>
      <c r="L627">
        <v>2</v>
      </c>
      <c r="M627">
        <v>11.284000000000001</v>
      </c>
      <c r="N627" s="37">
        <f t="shared" si="23"/>
        <v>63.807160581354125</v>
      </c>
    </row>
    <row r="628" spans="1:14" x14ac:dyDescent="0.35">
      <c r="A628" s="1" t="s">
        <v>130</v>
      </c>
      <c r="B628" s="1">
        <v>2019</v>
      </c>
      <c r="C628" s="2">
        <v>43799</v>
      </c>
      <c r="D628" s="1" t="s">
        <v>72</v>
      </c>
      <c r="E628" s="43" t="s">
        <v>207</v>
      </c>
      <c r="F628">
        <v>4</v>
      </c>
      <c r="G628" s="3">
        <v>1</v>
      </c>
      <c r="H628" t="s">
        <v>30</v>
      </c>
      <c r="I628" t="s">
        <v>31</v>
      </c>
      <c r="K628">
        <v>4</v>
      </c>
      <c r="L628">
        <v>1</v>
      </c>
      <c r="M628">
        <v>11.747</v>
      </c>
      <c r="N628" s="37">
        <f t="shared" si="23"/>
        <v>61.292244828466842</v>
      </c>
    </row>
    <row r="629" spans="1:14" x14ac:dyDescent="0.35">
      <c r="A629" s="1" t="s">
        <v>130</v>
      </c>
      <c r="B629" s="1">
        <v>2019</v>
      </c>
      <c r="C629" s="2">
        <v>43799</v>
      </c>
      <c r="D629" s="1" t="s">
        <v>72</v>
      </c>
      <c r="E629" s="43" t="s">
        <v>207</v>
      </c>
      <c r="F629">
        <v>4</v>
      </c>
      <c r="G629" s="3">
        <v>1</v>
      </c>
      <c r="H629" t="s">
        <v>43</v>
      </c>
      <c r="I629" t="s">
        <v>44</v>
      </c>
      <c r="K629">
        <v>8</v>
      </c>
      <c r="L629">
        <v>2</v>
      </c>
      <c r="M629">
        <v>11.776</v>
      </c>
      <c r="N629" s="37">
        <f t="shared" si="23"/>
        <v>61.141304347826086</v>
      </c>
    </row>
    <row r="630" spans="1:14" x14ac:dyDescent="0.35">
      <c r="A630" s="1" t="s">
        <v>130</v>
      </c>
      <c r="B630" s="1">
        <v>2019</v>
      </c>
      <c r="C630" s="2">
        <v>43799</v>
      </c>
      <c r="D630" s="1" t="s">
        <v>72</v>
      </c>
      <c r="E630" s="43" t="s">
        <v>207</v>
      </c>
      <c r="F630">
        <v>1</v>
      </c>
      <c r="G630" s="3">
        <v>2</v>
      </c>
      <c r="H630" t="s">
        <v>80</v>
      </c>
      <c r="I630" t="s">
        <v>65</v>
      </c>
      <c r="K630">
        <v>1</v>
      </c>
      <c r="L630">
        <v>1</v>
      </c>
      <c r="M630">
        <v>11.515000000000001</v>
      </c>
      <c r="N630" s="37">
        <f t="shared" si="23"/>
        <v>62.527138514980457</v>
      </c>
    </row>
    <row r="631" spans="1:14" x14ac:dyDescent="0.35">
      <c r="A631" s="1" t="s">
        <v>130</v>
      </c>
      <c r="B631" s="1">
        <v>2019</v>
      </c>
      <c r="C631" s="2">
        <v>43799</v>
      </c>
      <c r="D631" s="1" t="s">
        <v>72</v>
      </c>
      <c r="E631" s="43" t="s">
        <v>207</v>
      </c>
      <c r="F631">
        <v>1</v>
      </c>
      <c r="G631" s="3">
        <v>2</v>
      </c>
      <c r="H631" t="s">
        <v>137</v>
      </c>
      <c r="I631" t="s">
        <v>38</v>
      </c>
      <c r="K631">
        <v>6</v>
      </c>
      <c r="L631">
        <v>2</v>
      </c>
      <c r="M631">
        <v>11.734</v>
      </c>
      <c r="N631" s="37">
        <f t="shared" si="23"/>
        <v>61.360149991477755</v>
      </c>
    </row>
    <row r="632" spans="1:14" x14ac:dyDescent="0.35">
      <c r="A632" s="1" t="s">
        <v>130</v>
      </c>
      <c r="B632" s="1">
        <v>2019</v>
      </c>
      <c r="C632" s="2">
        <v>43799</v>
      </c>
      <c r="D632" s="1" t="s">
        <v>72</v>
      </c>
      <c r="E632" s="43" t="s">
        <v>207</v>
      </c>
      <c r="F632">
        <v>2</v>
      </c>
      <c r="G632" s="3">
        <v>2</v>
      </c>
      <c r="H632" t="s">
        <v>33</v>
      </c>
      <c r="I632" t="s">
        <v>146</v>
      </c>
      <c r="K632">
        <v>3</v>
      </c>
      <c r="L632">
        <v>1</v>
      </c>
      <c r="M632">
        <v>11.372999999999999</v>
      </c>
      <c r="N632" s="37">
        <f t="shared" si="23"/>
        <v>63.307834344500137</v>
      </c>
    </row>
    <row r="633" spans="1:14" x14ac:dyDescent="0.35">
      <c r="A633" s="1" t="s">
        <v>130</v>
      </c>
      <c r="B633" s="1">
        <v>2019</v>
      </c>
      <c r="C633" s="2">
        <v>43799</v>
      </c>
      <c r="D633" s="1" t="s">
        <v>72</v>
      </c>
      <c r="E633" s="43" t="s">
        <v>207</v>
      </c>
      <c r="F633">
        <v>2</v>
      </c>
      <c r="G633" s="3">
        <v>2</v>
      </c>
      <c r="H633" t="s">
        <v>78</v>
      </c>
      <c r="I633" t="s">
        <v>19</v>
      </c>
      <c r="K633">
        <v>5</v>
      </c>
      <c r="L633">
        <v>2</v>
      </c>
      <c r="M633">
        <v>11.54</v>
      </c>
      <c r="N633" s="37">
        <f t="shared" si="23"/>
        <v>62.391681109185448</v>
      </c>
    </row>
    <row r="634" spans="1:14" x14ac:dyDescent="0.35">
      <c r="A634" s="1" t="s">
        <v>130</v>
      </c>
      <c r="B634" s="1">
        <v>2019</v>
      </c>
      <c r="C634" s="2">
        <v>43799</v>
      </c>
      <c r="D634" s="1" t="s">
        <v>72</v>
      </c>
      <c r="E634" s="43" t="s">
        <v>207</v>
      </c>
      <c r="F634">
        <v>3</v>
      </c>
      <c r="G634" s="3">
        <v>2</v>
      </c>
      <c r="H634" t="s">
        <v>23</v>
      </c>
      <c r="I634" t="s">
        <v>15</v>
      </c>
      <c r="K634">
        <v>2</v>
      </c>
      <c r="L634">
        <v>1</v>
      </c>
      <c r="M634">
        <v>11.105</v>
      </c>
      <c r="N634" s="37">
        <f t="shared" ref="N634:N665" si="24">3.6*200/M634</f>
        <v>64.835659612787026</v>
      </c>
    </row>
    <row r="635" spans="1:14" x14ac:dyDescent="0.35">
      <c r="A635" s="1" t="s">
        <v>130</v>
      </c>
      <c r="B635" s="1">
        <v>2019</v>
      </c>
      <c r="C635" s="2">
        <v>43799</v>
      </c>
      <c r="D635" s="1" t="s">
        <v>72</v>
      </c>
      <c r="E635" s="43" t="s">
        <v>207</v>
      </c>
      <c r="F635">
        <v>3</v>
      </c>
      <c r="G635" s="3">
        <v>2</v>
      </c>
      <c r="H635" t="s">
        <v>141</v>
      </c>
      <c r="I635" t="s">
        <v>44</v>
      </c>
      <c r="K635">
        <v>7</v>
      </c>
      <c r="L635">
        <v>2</v>
      </c>
      <c r="M635">
        <v>11.235000000000001</v>
      </c>
      <c r="N635" s="37">
        <f t="shared" si="24"/>
        <v>64.085447263017343</v>
      </c>
    </row>
    <row r="636" spans="1:14" x14ac:dyDescent="0.35">
      <c r="A636" s="1" t="s">
        <v>130</v>
      </c>
      <c r="B636" s="1">
        <v>2019</v>
      </c>
      <c r="C636" s="2">
        <v>43799</v>
      </c>
      <c r="D636" s="1" t="s">
        <v>72</v>
      </c>
      <c r="E636" s="43" t="s">
        <v>207</v>
      </c>
      <c r="F636">
        <v>4</v>
      </c>
      <c r="G636" s="3">
        <v>2</v>
      </c>
      <c r="H636" t="s">
        <v>30</v>
      </c>
      <c r="I636" t="s">
        <v>31</v>
      </c>
      <c r="K636">
        <v>4</v>
      </c>
      <c r="L636">
        <v>1</v>
      </c>
      <c r="M636">
        <v>11.244</v>
      </c>
      <c r="N636" s="37">
        <f t="shared" si="24"/>
        <v>64.034151547492002</v>
      </c>
    </row>
    <row r="637" spans="1:14" x14ac:dyDescent="0.35">
      <c r="A637" s="1" t="s">
        <v>130</v>
      </c>
      <c r="B637" s="1">
        <v>2019</v>
      </c>
      <c r="C637" s="2">
        <v>43799</v>
      </c>
      <c r="D637" s="1" t="s">
        <v>72</v>
      </c>
      <c r="E637" s="43" t="s">
        <v>207</v>
      </c>
      <c r="F637">
        <v>4</v>
      </c>
      <c r="G637" s="3">
        <v>2</v>
      </c>
      <c r="H637" t="s">
        <v>43</v>
      </c>
      <c r="I637" t="s">
        <v>44</v>
      </c>
      <c r="K637">
        <v>8</v>
      </c>
      <c r="L637">
        <v>2</v>
      </c>
      <c r="M637">
        <v>11.629</v>
      </c>
      <c r="N637" s="37">
        <f t="shared" si="24"/>
        <v>61.914180067073694</v>
      </c>
    </row>
    <row r="638" spans="1:14" x14ac:dyDescent="0.35">
      <c r="A638" s="1" t="s">
        <v>130</v>
      </c>
      <c r="B638" s="1">
        <v>2019</v>
      </c>
      <c r="C638" s="2">
        <v>43799</v>
      </c>
      <c r="D638" s="1" t="s">
        <v>72</v>
      </c>
      <c r="E638" s="43" t="s">
        <v>208</v>
      </c>
      <c r="F638">
        <v>1</v>
      </c>
      <c r="G638" s="3">
        <v>1</v>
      </c>
      <c r="H638" t="s">
        <v>80</v>
      </c>
      <c r="I638" t="s">
        <v>65</v>
      </c>
      <c r="K638">
        <v>1</v>
      </c>
      <c r="L638">
        <v>1</v>
      </c>
      <c r="M638">
        <v>11.36</v>
      </c>
      <c r="N638" s="37">
        <f t="shared" si="24"/>
        <v>63.380281690140848</v>
      </c>
    </row>
    <row r="639" spans="1:14" x14ac:dyDescent="0.35">
      <c r="A639" s="1" t="s">
        <v>130</v>
      </c>
      <c r="B639" s="1">
        <v>2019</v>
      </c>
      <c r="C639" s="2">
        <v>43799</v>
      </c>
      <c r="D639" s="1" t="s">
        <v>72</v>
      </c>
      <c r="E639" s="43" t="s">
        <v>208</v>
      </c>
      <c r="F639">
        <v>1</v>
      </c>
      <c r="G639" s="3">
        <v>1</v>
      </c>
      <c r="H639" t="s">
        <v>30</v>
      </c>
      <c r="I639" t="s">
        <v>31</v>
      </c>
      <c r="K639">
        <v>4</v>
      </c>
      <c r="L639">
        <v>2</v>
      </c>
      <c r="M639">
        <v>11.427</v>
      </c>
      <c r="N639" s="37">
        <f t="shared" si="24"/>
        <v>63.008663691257553</v>
      </c>
    </row>
    <row r="640" spans="1:14" x14ac:dyDescent="0.35">
      <c r="A640" s="1" t="s">
        <v>130</v>
      </c>
      <c r="B640" s="1">
        <v>2019</v>
      </c>
      <c r="C640" s="2">
        <v>43799</v>
      </c>
      <c r="D640" s="1" t="s">
        <v>72</v>
      </c>
      <c r="E640" s="43" t="s">
        <v>208</v>
      </c>
      <c r="F640">
        <v>2</v>
      </c>
      <c r="G640" s="3">
        <v>1</v>
      </c>
      <c r="H640" t="s">
        <v>23</v>
      </c>
      <c r="I640" t="s">
        <v>15</v>
      </c>
      <c r="K640">
        <v>2</v>
      </c>
      <c r="L640">
        <v>2</v>
      </c>
      <c r="M640">
        <v>11.211</v>
      </c>
      <c r="N640" s="37">
        <f t="shared" si="24"/>
        <v>64.222638480064219</v>
      </c>
    </row>
    <row r="641" spans="1:14" x14ac:dyDescent="0.35">
      <c r="A641" s="1" t="s">
        <v>130</v>
      </c>
      <c r="B641" s="1">
        <v>2019</v>
      </c>
      <c r="C641" s="2">
        <v>43799</v>
      </c>
      <c r="D641" s="1" t="s">
        <v>72</v>
      </c>
      <c r="E641" s="43" t="s">
        <v>208</v>
      </c>
      <c r="F641">
        <v>2</v>
      </c>
      <c r="G641" s="3">
        <v>1</v>
      </c>
      <c r="H641" t="s">
        <v>33</v>
      </c>
      <c r="I641" t="s">
        <v>146</v>
      </c>
      <c r="K641">
        <v>3</v>
      </c>
      <c r="L641">
        <v>1</v>
      </c>
      <c r="M641">
        <v>11.207000000000001</v>
      </c>
      <c r="N641" s="37">
        <f t="shared" si="24"/>
        <v>64.245560810207905</v>
      </c>
    </row>
    <row r="642" spans="1:14" x14ac:dyDescent="0.35">
      <c r="A642" s="1" t="s">
        <v>130</v>
      </c>
      <c r="B642" s="1">
        <v>2019</v>
      </c>
      <c r="C642" s="2">
        <v>43799</v>
      </c>
      <c r="D642" s="1" t="s">
        <v>72</v>
      </c>
      <c r="E642" s="43" t="s">
        <v>208</v>
      </c>
      <c r="F642">
        <v>1</v>
      </c>
      <c r="G642" s="3">
        <v>2</v>
      </c>
      <c r="H642" t="s">
        <v>80</v>
      </c>
      <c r="I642" t="s">
        <v>65</v>
      </c>
      <c r="K642">
        <v>1</v>
      </c>
      <c r="L642">
        <v>1</v>
      </c>
      <c r="M642">
        <v>11.414</v>
      </c>
      <c r="N642" s="37">
        <f t="shared" si="24"/>
        <v>63.080427545120031</v>
      </c>
    </row>
    <row r="643" spans="1:14" x14ac:dyDescent="0.35">
      <c r="A643" s="1" t="s">
        <v>130</v>
      </c>
      <c r="B643" s="1">
        <v>2019</v>
      </c>
      <c r="C643" s="2">
        <v>43799</v>
      </c>
      <c r="D643" s="1" t="s">
        <v>72</v>
      </c>
      <c r="E643" s="43" t="s">
        <v>208</v>
      </c>
      <c r="F643">
        <v>1</v>
      </c>
      <c r="G643" s="3">
        <v>2</v>
      </c>
      <c r="H643" t="s">
        <v>30</v>
      </c>
      <c r="I643" t="s">
        <v>31</v>
      </c>
      <c r="K643">
        <v>4</v>
      </c>
      <c r="L643">
        <v>2</v>
      </c>
      <c r="M643">
        <v>12.087999999999999</v>
      </c>
      <c r="N643" s="37">
        <f t="shared" si="24"/>
        <v>59.563203176704171</v>
      </c>
    </row>
    <row r="644" spans="1:14" x14ac:dyDescent="0.35">
      <c r="A644" s="1" t="s">
        <v>130</v>
      </c>
      <c r="B644" s="1">
        <v>2019</v>
      </c>
      <c r="C644" s="2">
        <v>43799</v>
      </c>
      <c r="D644" s="1" t="s">
        <v>72</v>
      </c>
      <c r="E644" s="43" t="s">
        <v>208</v>
      </c>
      <c r="F644">
        <v>2</v>
      </c>
      <c r="G644" s="3">
        <v>2</v>
      </c>
      <c r="H644" t="s">
        <v>23</v>
      </c>
      <c r="I644" t="s">
        <v>15</v>
      </c>
      <c r="K644">
        <v>2</v>
      </c>
      <c r="L644">
        <v>1</v>
      </c>
      <c r="M644">
        <v>11.237</v>
      </c>
      <c r="N644" s="37">
        <f t="shared" si="24"/>
        <v>64.074041114176381</v>
      </c>
    </row>
    <row r="645" spans="1:14" x14ac:dyDescent="0.35">
      <c r="A645" s="1" t="s">
        <v>130</v>
      </c>
      <c r="B645" s="1">
        <v>2019</v>
      </c>
      <c r="C645" s="2">
        <v>43799</v>
      </c>
      <c r="D645" s="1" t="s">
        <v>72</v>
      </c>
      <c r="E645" s="43" t="s">
        <v>208</v>
      </c>
      <c r="F645">
        <v>2</v>
      </c>
      <c r="G645" s="3">
        <v>2</v>
      </c>
      <c r="H645" t="s">
        <v>33</v>
      </c>
      <c r="I645" t="s">
        <v>146</v>
      </c>
      <c r="K645">
        <v>3</v>
      </c>
      <c r="L645">
        <v>2</v>
      </c>
      <c r="M645">
        <v>11.34</v>
      </c>
      <c r="N645" s="37">
        <f t="shared" si="24"/>
        <v>63.492063492063494</v>
      </c>
    </row>
    <row r="646" spans="1:14" x14ac:dyDescent="0.35">
      <c r="A646" s="1" t="s">
        <v>130</v>
      </c>
      <c r="B646" s="1">
        <v>2019</v>
      </c>
      <c r="C646" s="2">
        <v>43799</v>
      </c>
      <c r="D646" s="1" t="s">
        <v>72</v>
      </c>
      <c r="E646" s="43" t="s">
        <v>208</v>
      </c>
      <c r="F646">
        <v>2</v>
      </c>
      <c r="G646" s="3">
        <v>3</v>
      </c>
      <c r="H646" t="s">
        <v>23</v>
      </c>
      <c r="I646" t="s">
        <v>15</v>
      </c>
      <c r="K646">
        <v>2</v>
      </c>
      <c r="L646">
        <v>1</v>
      </c>
      <c r="M646">
        <v>11.246</v>
      </c>
      <c r="N646" s="37">
        <f t="shared" si="24"/>
        <v>64.022763649297531</v>
      </c>
    </row>
    <row r="647" spans="1:14" x14ac:dyDescent="0.35">
      <c r="A647" s="1" t="s">
        <v>130</v>
      </c>
      <c r="B647" s="1">
        <v>2019</v>
      </c>
      <c r="C647" s="2">
        <v>43799</v>
      </c>
      <c r="D647" s="1" t="s">
        <v>72</v>
      </c>
      <c r="E647" s="43" t="s">
        <v>208</v>
      </c>
      <c r="F647">
        <v>2</v>
      </c>
      <c r="G647" s="3">
        <v>3</v>
      </c>
      <c r="H647" t="s">
        <v>33</v>
      </c>
      <c r="I647" t="s">
        <v>146</v>
      </c>
      <c r="K647">
        <v>3</v>
      </c>
      <c r="L647">
        <v>2</v>
      </c>
      <c r="M647">
        <v>11.283000000000001</v>
      </c>
      <c r="N647" s="37">
        <f t="shared" si="24"/>
        <v>63.812815740494543</v>
      </c>
    </row>
    <row r="648" spans="1:14" x14ac:dyDescent="0.35">
      <c r="A648" s="1" t="s">
        <v>130</v>
      </c>
      <c r="B648" s="1">
        <v>2019</v>
      </c>
      <c r="C648" s="2">
        <v>43799</v>
      </c>
      <c r="D648" s="1" t="s">
        <v>72</v>
      </c>
      <c r="E648" s="43" t="s">
        <v>209</v>
      </c>
      <c r="F648" t="s">
        <v>210</v>
      </c>
      <c r="G648" s="3">
        <v>1</v>
      </c>
      <c r="H648" t="s">
        <v>80</v>
      </c>
      <c r="I648" t="s">
        <v>65</v>
      </c>
      <c r="K648">
        <v>1</v>
      </c>
      <c r="L648">
        <v>1</v>
      </c>
      <c r="M648">
        <v>11.131</v>
      </c>
      <c r="N648" s="37">
        <f t="shared" si="24"/>
        <v>64.684215254694095</v>
      </c>
    </row>
    <row r="649" spans="1:14" x14ac:dyDescent="0.35">
      <c r="A649" s="1" t="s">
        <v>130</v>
      </c>
      <c r="B649" s="1">
        <v>2019</v>
      </c>
      <c r="C649" s="2">
        <v>43799</v>
      </c>
      <c r="D649" s="1" t="s">
        <v>72</v>
      </c>
      <c r="E649" s="43" t="s">
        <v>209</v>
      </c>
      <c r="F649" t="s">
        <v>210</v>
      </c>
      <c r="G649" s="3">
        <v>1</v>
      </c>
      <c r="H649" t="s">
        <v>23</v>
      </c>
      <c r="I649" t="s">
        <v>15</v>
      </c>
      <c r="K649">
        <v>2</v>
      </c>
      <c r="L649">
        <v>2</v>
      </c>
      <c r="M649">
        <v>11.162000000000001</v>
      </c>
      <c r="N649" s="37">
        <f t="shared" si="24"/>
        <v>64.504569073642713</v>
      </c>
    </row>
    <row r="650" spans="1:14" x14ac:dyDescent="0.35">
      <c r="A650" s="1" t="s">
        <v>130</v>
      </c>
      <c r="B650" s="1">
        <v>2019</v>
      </c>
      <c r="C650" s="2">
        <v>43799</v>
      </c>
      <c r="D650" s="1" t="s">
        <v>72</v>
      </c>
      <c r="E650" s="43" t="s">
        <v>209</v>
      </c>
      <c r="F650" t="s">
        <v>211</v>
      </c>
      <c r="G650" s="3">
        <v>1</v>
      </c>
      <c r="H650" t="s">
        <v>33</v>
      </c>
      <c r="I650" t="s">
        <v>146</v>
      </c>
      <c r="K650">
        <v>3</v>
      </c>
      <c r="L650">
        <v>1</v>
      </c>
      <c r="M650">
        <v>11.39</v>
      </c>
      <c r="N650" s="37">
        <f t="shared" si="24"/>
        <v>63.21334503950834</v>
      </c>
    </row>
    <row r="651" spans="1:14" x14ac:dyDescent="0.35">
      <c r="A651" s="1" t="s">
        <v>130</v>
      </c>
      <c r="B651" s="1">
        <v>2019</v>
      </c>
      <c r="C651" s="2">
        <v>43799</v>
      </c>
      <c r="D651" s="1" t="s">
        <v>72</v>
      </c>
      <c r="E651" s="43" t="s">
        <v>209</v>
      </c>
      <c r="F651" t="s">
        <v>211</v>
      </c>
      <c r="G651" s="3">
        <v>1</v>
      </c>
      <c r="H651" t="s">
        <v>30</v>
      </c>
      <c r="I651" t="s">
        <v>31</v>
      </c>
      <c r="K651">
        <v>4</v>
      </c>
      <c r="L651">
        <v>2</v>
      </c>
      <c r="M651">
        <v>11.424000000000001</v>
      </c>
      <c r="N651" s="37">
        <f t="shared" si="24"/>
        <v>63.02521008403361</v>
      </c>
    </row>
    <row r="652" spans="1:14" x14ac:dyDescent="0.35">
      <c r="A652" s="1" t="s">
        <v>130</v>
      </c>
      <c r="B652" s="1">
        <v>2019</v>
      </c>
      <c r="C652" s="2">
        <v>43799</v>
      </c>
      <c r="D652" s="1" t="s">
        <v>72</v>
      </c>
      <c r="E652" s="43" t="s">
        <v>209</v>
      </c>
      <c r="F652" t="s">
        <v>210</v>
      </c>
      <c r="G652" s="3">
        <v>2</v>
      </c>
      <c r="H652" t="s">
        <v>80</v>
      </c>
      <c r="I652" t="s">
        <v>65</v>
      </c>
      <c r="K652">
        <v>1</v>
      </c>
      <c r="L652">
        <v>1</v>
      </c>
      <c r="M652">
        <v>11.106999999999999</v>
      </c>
      <c r="N652" s="37">
        <f t="shared" si="24"/>
        <v>64.823984874403536</v>
      </c>
    </row>
    <row r="653" spans="1:14" x14ac:dyDescent="0.35">
      <c r="A653" s="1" t="s">
        <v>130</v>
      </c>
      <c r="B653" s="1">
        <v>2019</v>
      </c>
      <c r="C653" s="2">
        <v>43799</v>
      </c>
      <c r="D653" s="1" t="s">
        <v>72</v>
      </c>
      <c r="E653" s="43" t="s">
        <v>209</v>
      </c>
      <c r="F653" t="s">
        <v>210</v>
      </c>
      <c r="G653" s="3">
        <v>2</v>
      </c>
      <c r="H653" t="s">
        <v>23</v>
      </c>
      <c r="I653" t="s">
        <v>15</v>
      </c>
      <c r="K653">
        <v>2</v>
      </c>
      <c r="L653">
        <v>2</v>
      </c>
      <c r="M653">
        <v>11.222</v>
      </c>
      <c r="N653" s="37">
        <f t="shared" si="24"/>
        <v>64.159686330422389</v>
      </c>
    </row>
    <row r="654" spans="1:14" x14ac:dyDescent="0.35">
      <c r="A654" s="1" t="s">
        <v>130</v>
      </c>
      <c r="B654" s="1">
        <v>2019</v>
      </c>
      <c r="C654" s="2">
        <v>43799</v>
      </c>
      <c r="D654" s="1" t="s">
        <v>72</v>
      </c>
      <c r="E654" s="43" t="s">
        <v>209</v>
      </c>
      <c r="F654" t="s">
        <v>211</v>
      </c>
      <c r="G654" s="3">
        <v>2</v>
      </c>
      <c r="H654" t="s">
        <v>33</v>
      </c>
      <c r="I654" t="s">
        <v>146</v>
      </c>
      <c r="K654">
        <v>3</v>
      </c>
      <c r="L654">
        <v>2</v>
      </c>
      <c r="M654">
        <v>11.407</v>
      </c>
      <c r="N654" s="37">
        <f t="shared" si="24"/>
        <v>63.11913737178925</v>
      </c>
    </row>
    <row r="655" spans="1:14" x14ac:dyDescent="0.35">
      <c r="A655" s="1" t="s">
        <v>130</v>
      </c>
      <c r="B655" s="1">
        <v>2019</v>
      </c>
      <c r="C655" s="2">
        <v>43799</v>
      </c>
      <c r="D655" s="1" t="s">
        <v>72</v>
      </c>
      <c r="E655" s="43" t="s">
        <v>209</v>
      </c>
      <c r="F655" t="s">
        <v>211</v>
      </c>
      <c r="G655" s="3">
        <v>2</v>
      </c>
      <c r="H655" t="s">
        <v>30</v>
      </c>
      <c r="I655" t="s">
        <v>31</v>
      </c>
      <c r="K655">
        <v>4</v>
      </c>
      <c r="L655">
        <v>1</v>
      </c>
      <c r="M655">
        <v>11.394</v>
      </c>
      <c r="N655" s="37">
        <f t="shared" si="24"/>
        <v>63.191153238546605</v>
      </c>
    </row>
    <row r="656" spans="1:14" x14ac:dyDescent="0.35">
      <c r="A656" s="1" t="s">
        <v>130</v>
      </c>
      <c r="B656" s="1">
        <v>2019</v>
      </c>
      <c r="C656" s="2">
        <v>43799</v>
      </c>
      <c r="D656" s="1" t="s">
        <v>72</v>
      </c>
      <c r="E656" s="43" t="s">
        <v>209</v>
      </c>
      <c r="F656" t="s">
        <v>211</v>
      </c>
      <c r="G656" s="3">
        <v>3</v>
      </c>
      <c r="H656" t="s">
        <v>33</v>
      </c>
      <c r="I656" t="s">
        <v>146</v>
      </c>
      <c r="K656">
        <v>3</v>
      </c>
      <c r="L656">
        <v>1</v>
      </c>
      <c r="M656">
        <v>11.363</v>
      </c>
      <c r="N656" s="37">
        <f t="shared" si="24"/>
        <v>63.363548358708087</v>
      </c>
    </row>
    <row r="657" spans="1:14" x14ac:dyDescent="0.35">
      <c r="A657" s="1" t="s">
        <v>130</v>
      </c>
      <c r="B657" s="1">
        <v>2019</v>
      </c>
      <c r="C657" s="2">
        <v>43799</v>
      </c>
      <c r="D657" s="1" t="s">
        <v>72</v>
      </c>
      <c r="E657" s="43" t="s">
        <v>209</v>
      </c>
      <c r="F657" t="s">
        <v>211</v>
      </c>
      <c r="G657" s="3">
        <v>3</v>
      </c>
      <c r="H657" t="s">
        <v>30</v>
      </c>
      <c r="I657" t="s">
        <v>31</v>
      </c>
      <c r="K657">
        <v>4</v>
      </c>
      <c r="L657">
        <v>2</v>
      </c>
      <c r="M657">
        <v>11.365</v>
      </c>
      <c r="N657" s="37">
        <f t="shared" si="24"/>
        <v>63.352397712274524</v>
      </c>
    </row>
    <row r="658" spans="1:14" hidden="1" x14ac:dyDescent="0.35">
      <c r="A658" s="4" t="s">
        <v>162</v>
      </c>
      <c r="B658" s="4">
        <v>2019</v>
      </c>
      <c r="C658" s="5">
        <v>43806</v>
      </c>
      <c r="D658" s="4" t="s">
        <v>72</v>
      </c>
      <c r="E658" s="43" t="s">
        <v>205</v>
      </c>
      <c r="F658">
        <v>1</v>
      </c>
      <c r="G658" s="3">
        <v>1</v>
      </c>
      <c r="H658" t="s">
        <v>138</v>
      </c>
      <c r="I658" t="s">
        <v>29</v>
      </c>
      <c r="K658">
        <v>6</v>
      </c>
      <c r="L658">
        <v>1</v>
      </c>
      <c r="M658">
        <v>11.567</v>
      </c>
      <c r="N658" s="37">
        <f t="shared" si="24"/>
        <v>62.246044782571104</v>
      </c>
    </row>
    <row r="659" spans="1:14" hidden="1" x14ac:dyDescent="0.35">
      <c r="A659" s="4" t="s">
        <v>162</v>
      </c>
      <c r="B659" s="4">
        <v>2019</v>
      </c>
      <c r="C659" s="5">
        <v>43806</v>
      </c>
      <c r="D659" s="4" t="s">
        <v>72</v>
      </c>
      <c r="E659" s="43" t="s">
        <v>205</v>
      </c>
      <c r="F659">
        <v>1</v>
      </c>
      <c r="G659" s="3">
        <v>1</v>
      </c>
      <c r="H659" t="s">
        <v>50</v>
      </c>
      <c r="I659" t="s">
        <v>51</v>
      </c>
      <c r="K659">
        <v>28</v>
      </c>
      <c r="L659">
        <v>2</v>
      </c>
      <c r="M659">
        <v>11.835000000000001</v>
      </c>
      <c r="N659" s="37">
        <f t="shared" si="24"/>
        <v>60.836501901140679</v>
      </c>
    </row>
    <row r="660" spans="1:14" hidden="1" x14ac:dyDescent="0.35">
      <c r="A660" s="4" t="s">
        <v>162</v>
      </c>
      <c r="B660" s="4">
        <v>2019</v>
      </c>
      <c r="C660" s="5">
        <v>43806</v>
      </c>
      <c r="D660" s="4" t="s">
        <v>72</v>
      </c>
      <c r="E660" s="43" t="s">
        <v>205</v>
      </c>
      <c r="F660">
        <v>2</v>
      </c>
      <c r="G660" s="3">
        <v>1</v>
      </c>
      <c r="H660" t="s">
        <v>113</v>
      </c>
      <c r="I660" t="s">
        <v>163</v>
      </c>
      <c r="K660">
        <v>4</v>
      </c>
      <c r="L660">
        <v>1</v>
      </c>
      <c r="M660">
        <v>11.608000000000001</v>
      </c>
      <c r="N660" s="37">
        <f t="shared" si="24"/>
        <v>62.026188835286007</v>
      </c>
    </row>
    <row r="661" spans="1:14" hidden="1" x14ac:dyDescent="0.35">
      <c r="A661" s="4" t="s">
        <v>162</v>
      </c>
      <c r="B661" s="4">
        <v>2019</v>
      </c>
      <c r="C661" s="5">
        <v>43806</v>
      </c>
      <c r="D661" s="4" t="s">
        <v>72</v>
      </c>
      <c r="E661" s="43" t="s">
        <v>205</v>
      </c>
      <c r="F661">
        <v>2</v>
      </c>
      <c r="G661" s="3">
        <v>1</v>
      </c>
      <c r="H661" t="s">
        <v>158</v>
      </c>
      <c r="I661" t="s">
        <v>159</v>
      </c>
      <c r="K661">
        <v>27</v>
      </c>
      <c r="L661">
        <v>2</v>
      </c>
      <c r="M661">
        <v>11.697000000000001</v>
      </c>
      <c r="N661" s="37">
        <f t="shared" si="24"/>
        <v>61.554244678122593</v>
      </c>
    </row>
    <row r="662" spans="1:14" hidden="1" x14ac:dyDescent="0.35">
      <c r="A662" s="4" t="s">
        <v>162</v>
      </c>
      <c r="B662" s="4">
        <v>2019</v>
      </c>
      <c r="C662" s="5">
        <v>43806</v>
      </c>
      <c r="D662" s="4" t="s">
        <v>72</v>
      </c>
      <c r="E662" s="43" t="s">
        <v>205</v>
      </c>
      <c r="F662">
        <v>3</v>
      </c>
      <c r="G662" s="3">
        <v>1</v>
      </c>
      <c r="H662" t="s">
        <v>141</v>
      </c>
      <c r="I662" t="s">
        <v>44</v>
      </c>
      <c r="K662">
        <v>7</v>
      </c>
      <c r="L662">
        <v>1</v>
      </c>
      <c r="M662">
        <v>11.471</v>
      </c>
      <c r="N662" s="37">
        <f t="shared" si="24"/>
        <v>62.766977595676053</v>
      </c>
    </row>
    <row r="663" spans="1:14" hidden="1" x14ac:dyDescent="0.35">
      <c r="A663" s="4" t="s">
        <v>162</v>
      </c>
      <c r="B663" s="4">
        <v>2019</v>
      </c>
      <c r="C663" s="5">
        <v>43806</v>
      </c>
      <c r="D663" s="4" t="s">
        <v>72</v>
      </c>
      <c r="E663" s="43" t="s">
        <v>205</v>
      </c>
      <c r="F663">
        <v>3</v>
      </c>
      <c r="G663" s="3">
        <v>1</v>
      </c>
      <c r="H663" t="s">
        <v>46</v>
      </c>
      <c r="I663" t="s">
        <v>47</v>
      </c>
      <c r="K663">
        <v>26</v>
      </c>
      <c r="L663">
        <v>2</v>
      </c>
      <c r="M663">
        <v>12.744</v>
      </c>
      <c r="N663" s="37">
        <f t="shared" si="24"/>
        <v>56.497175141242941</v>
      </c>
    </row>
    <row r="664" spans="1:14" hidden="1" x14ac:dyDescent="0.35">
      <c r="A664" s="4" t="s">
        <v>162</v>
      </c>
      <c r="B664" s="4">
        <v>2019</v>
      </c>
      <c r="C664" s="5">
        <v>43806</v>
      </c>
      <c r="D664" s="4" t="s">
        <v>72</v>
      </c>
      <c r="E664" s="43" t="s">
        <v>205</v>
      </c>
      <c r="F664">
        <v>4</v>
      </c>
      <c r="G664" s="3">
        <v>1</v>
      </c>
      <c r="H664" t="s">
        <v>52</v>
      </c>
      <c r="I664" t="s">
        <v>53</v>
      </c>
      <c r="K664">
        <v>9</v>
      </c>
      <c r="L664">
        <v>1</v>
      </c>
      <c r="N664" s="37"/>
    </row>
    <row r="665" spans="1:14" hidden="1" x14ac:dyDescent="0.35">
      <c r="A665" s="4" t="s">
        <v>162</v>
      </c>
      <c r="B665" s="4">
        <v>2019</v>
      </c>
      <c r="C665" s="5">
        <v>43806</v>
      </c>
      <c r="D665" s="4" t="s">
        <v>72</v>
      </c>
      <c r="E665" s="43" t="s">
        <v>205</v>
      </c>
      <c r="F665">
        <v>4</v>
      </c>
      <c r="G665" s="3">
        <v>1</v>
      </c>
      <c r="H665" t="s">
        <v>150</v>
      </c>
      <c r="I665" t="s">
        <v>31</v>
      </c>
      <c r="K665">
        <v>25</v>
      </c>
      <c r="L665">
        <v>2</v>
      </c>
      <c r="N665" s="37"/>
    </row>
    <row r="666" spans="1:14" hidden="1" x14ac:dyDescent="0.35">
      <c r="A666" s="4" t="s">
        <v>162</v>
      </c>
      <c r="B666" s="4">
        <v>2019</v>
      </c>
      <c r="C666" s="5">
        <v>43806</v>
      </c>
      <c r="D666" s="4" t="s">
        <v>72</v>
      </c>
      <c r="E666" s="43" t="s">
        <v>205</v>
      </c>
      <c r="F666">
        <v>5</v>
      </c>
      <c r="G666" s="3">
        <v>1</v>
      </c>
      <c r="H666" t="s">
        <v>30</v>
      </c>
      <c r="I666" t="s">
        <v>31</v>
      </c>
      <c r="K666">
        <v>8</v>
      </c>
      <c r="L666">
        <v>1</v>
      </c>
      <c r="M666">
        <v>11.987</v>
      </c>
      <c r="N666" s="37">
        <f>3.6*200/M666</f>
        <v>60.065070493034121</v>
      </c>
    </row>
    <row r="667" spans="1:14" hidden="1" x14ac:dyDescent="0.35">
      <c r="A667" s="4" t="s">
        <v>162</v>
      </c>
      <c r="B667" s="4">
        <v>2019</v>
      </c>
      <c r="C667" s="5">
        <v>43806</v>
      </c>
      <c r="D667" s="4" t="s">
        <v>72</v>
      </c>
      <c r="E667" s="43" t="s">
        <v>205</v>
      </c>
      <c r="F667">
        <v>5</v>
      </c>
      <c r="G667" s="3">
        <v>1</v>
      </c>
      <c r="H667" t="s">
        <v>144</v>
      </c>
      <c r="I667" t="s">
        <v>145</v>
      </c>
      <c r="K667">
        <v>24</v>
      </c>
      <c r="L667">
        <v>2</v>
      </c>
      <c r="M667">
        <v>12.036</v>
      </c>
      <c r="N667" s="37">
        <f>3.6*200/M667</f>
        <v>59.820538384845463</v>
      </c>
    </row>
    <row r="668" spans="1:14" hidden="1" x14ac:dyDescent="0.35">
      <c r="A668" s="4" t="s">
        <v>162</v>
      </c>
      <c r="B668" s="4">
        <v>2019</v>
      </c>
      <c r="C668" s="5">
        <v>43806</v>
      </c>
      <c r="D668" s="4" t="s">
        <v>72</v>
      </c>
      <c r="E668" s="43" t="s">
        <v>205</v>
      </c>
      <c r="F668">
        <v>6</v>
      </c>
      <c r="G668" s="3">
        <v>1</v>
      </c>
      <c r="H668" t="s">
        <v>43</v>
      </c>
      <c r="I668" t="s">
        <v>44</v>
      </c>
      <c r="K668">
        <v>10</v>
      </c>
      <c r="L668">
        <v>1</v>
      </c>
      <c r="N668" s="37"/>
    </row>
    <row r="669" spans="1:14" hidden="1" x14ac:dyDescent="0.35">
      <c r="A669" s="4" t="s">
        <v>162</v>
      </c>
      <c r="B669" s="4">
        <v>2019</v>
      </c>
      <c r="C669" s="5">
        <v>43806</v>
      </c>
      <c r="D669" s="4" t="s">
        <v>72</v>
      </c>
      <c r="E669" s="43" t="s">
        <v>205</v>
      </c>
      <c r="F669">
        <v>6</v>
      </c>
      <c r="G669" s="3">
        <v>1</v>
      </c>
      <c r="H669" t="s">
        <v>100</v>
      </c>
      <c r="I669" t="s">
        <v>47</v>
      </c>
      <c r="K669">
        <v>23</v>
      </c>
      <c r="L669">
        <v>2</v>
      </c>
      <c r="N669" s="37"/>
    </row>
    <row r="670" spans="1:14" hidden="1" x14ac:dyDescent="0.35">
      <c r="A670" s="4" t="s">
        <v>162</v>
      </c>
      <c r="B670" s="4">
        <v>2019</v>
      </c>
      <c r="C670" s="5">
        <v>43806</v>
      </c>
      <c r="D670" s="4" t="s">
        <v>72</v>
      </c>
      <c r="E670" s="43" t="s">
        <v>205</v>
      </c>
      <c r="F670">
        <v>7</v>
      </c>
      <c r="G670" s="3">
        <v>1</v>
      </c>
      <c r="H670" t="s">
        <v>20</v>
      </c>
      <c r="I670" t="s">
        <v>21</v>
      </c>
      <c r="K670">
        <v>11</v>
      </c>
      <c r="L670">
        <v>1</v>
      </c>
      <c r="N670" s="37"/>
    </row>
    <row r="671" spans="1:14" hidden="1" x14ac:dyDescent="0.35">
      <c r="A671" s="4" t="s">
        <v>162</v>
      </c>
      <c r="B671" s="4">
        <v>2019</v>
      </c>
      <c r="C671" s="5">
        <v>43806</v>
      </c>
      <c r="D671" s="4" t="s">
        <v>72</v>
      </c>
      <c r="E671" s="43" t="s">
        <v>205</v>
      </c>
      <c r="F671">
        <v>7</v>
      </c>
      <c r="G671" s="3">
        <v>1</v>
      </c>
      <c r="H671" t="s">
        <v>157</v>
      </c>
      <c r="I671" t="s">
        <v>38</v>
      </c>
      <c r="K671">
        <v>22</v>
      </c>
      <c r="L671">
        <v>2</v>
      </c>
      <c r="N671" s="37"/>
    </row>
    <row r="672" spans="1:14" hidden="1" x14ac:dyDescent="0.35">
      <c r="A672" s="4" t="s">
        <v>162</v>
      </c>
      <c r="B672" s="4">
        <v>2019</v>
      </c>
      <c r="C672" s="5">
        <v>43806</v>
      </c>
      <c r="D672" s="4" t="s">
        <v>72</v>
      </c>
      <c r="E672" s="43" t="s">
        <v>205</v>
      </c>
      <c r="F672">
        <v>8</v>
      </c>
      <c r="G672" s="3">
        <v>1</v>
      </c>
      <c r="H672" t="s">
        <v>140</v>
      </c>
      <c r="I672" t="s">
        <v>29</v>
      </c>
      <c r="K672">
        <v>12</v>
      </c>
      <c r="L672">
        <v>1</v>
      </c>
      <c r="M672">
        <v>11.419</v>
      </c>
      <c r="N672" s="37">
        <f t="shared" ref="N672:N735" si="25">3.6*200/M672</f>
        <v>63.052806725632713</v>
      </c>
    </row>
    <row r="673" spans="1:14" hidden="1" x14ac:dyDescent="0.35">
      <c r="A673" s="4" t="s">
        <v>162</v>
      </c>
      <c r="B673" s="4">
        <v>2019</v>
      </c>
      <c r="C673" s="5">
        <v>43806</v>
      </c>
      <c r="D673" s="4" t="s">
        <v>72</v>
      </c>
      <c r="E673" s="43" t="s">
        <v>205</v>
      </c>
      <c r="F673">
        <v>8</v>
      </c>
      <c r="G673" s="3">
        <v>1</v>
      </c>
      <c r="H673" t="s">
        <v>60</v>
      </c>
      <c r="I673" t="s">
        <v>61</v>
      </c>
      <c r="K673">
        <v>21</v>
      </c>
      <c r="L673">
        <v>2</v>
      </c>
      <c r="M673">
        <v>11.557</v>
      </c>
      <c r="N673" s="37">
        <f t="shared" si="25"/>
        <v>62.299904819589855</v>
      </c>
    </row>
    <row r="674" spans="1:14" hidden="1" x14ac:dyDescent="0.35">
      <c r="A674" s="4" t="s">
        <v>162</v>
      </c>
      <c r="B674" s="4">
        <v>2019</v>
      </c>
      <c r="C674" s="5">
        <v>43806</v>
      </c>
      <c r="D674" s="4" t="s">
        <v>72</v>
      </c>
      <c r="E674" s="43" t="s">
        <v>205</v>
      </c>
      <c r="F674">
        <v>9</v>
      </c>
      <c r="G674" s="3">
        <v>1</v>
      </c>
      <c r="H674" t="s">
        <v>39</v>
      </c>
      <c r="I674" t="s">
        <v>40</v>
      </c>
      <c r="K674">
        <v>13</v>
      </c>
      <c r="L674">
        <v>1</v>
      </c>
      <c r="M674">
        <v>11.597</v>
      </c>
      <c r="N674" s="37">
        <f t="shared" si="25"/>
        <v>62.085021988445291</v>
      </c>
    </row>
    <row r="675" spans="1:14" hidden="1" x14ac:dyDescent="0.35">
      <c r="A675" s="4" t="s">
        <v>162</v>
      </c>
      <c r="B675" s="4">
        <v>2019</v>
      </c>
      <c r="C675" s="5">
        <v>43806</v>
      </c>
      <c r="D675" s="4" t="s">
        <v>72</v>
      </c>
      <c r="E675" s="43" t="s">
        <v>205</v>
      </c>
      <c r="F675">
        <v>9</v>
      </c>
      <c r="G675" s="3">
        <v>1</v>
      </c>
      <c r="H675" t="s">
        <v>97</v>
      </c>
      <c r="I675" t="s">
        <v>153</v>
      </c>
      <c r="K675">
        <v>20</v>
      </c>
      <c r="L675">
        <v>2</v>
      </c>
      <c r="M675">
        <v>11.622</v>
      </c>
      <c r="N675" s="37">
        <f t="shared" si="25"/>
        <v>61.951471347444503</v>
      </c>
    </row>
    <row r="676" spans="1:14" hidden="1" x14ac:dyDescent="0.35">
      <c r="A676" s="4" t="s">
        <v>162</v>
      </c>
      <c r="B676" s="4">
        <v>2019</v>
      </c>
      <c r="C676" s="5">
        <v>43806</v>
      </c>
      <c r="D676" s="4" t="s">
        <v>72</v>
      </c>
      <c r="E676" s="43" t="s">
        <v>205</v>
      </c>
      <c r="F676">
        <v>10</v>
      </c>
      <c r="G676" s="3">
        <v>1</v>
      </c>
      <c r="H676" t="s">
        <v>164</v>
      </c>
      <c r="I676" t="s">
        <v>36</v>
      </c>
      <c r="K676">
        <v>14</v>
      </c>
      <c r="L676">
        <v>1</v>
      </c>
      <c r="M676">
        <v>11.148999999999999</v>
      </c>
      <c r="N676" s="37">
        <f t="shared" si="25"/>
        <v>64.579782940174013</v>
      </c>
    </row>
    <row r="677" spans="1:14" hidden="1" x14ac:dyDescent="0.35">
      <c r="A677" s="4" t="s">
        <v>162</v>
      </c>
      <c r="B677" s="4">
        <v>2019</v>
      </c>
      <c r="C677" s="5">
        <v>43806</v>
      </c>
      <c r="D677" s="4" t="s">
        <v>72</v>
      </c>
      <c r="E677" s="71" t="s">
        <v>205</v>
      </c>
      <c r="F677">
        <v>10</v>
      </c>
      <c r="G677" s="3">
        <v>1</v>
      </c>
      <c r="H677" t="s">
        <v>119</v>
      </c>
      <c r="I677" t="s">
        <v>21</v>
      </c>
      <c r="K677">
        <v>19</v>
      </c>
      <c r="L677">
        <v>2</v>
      </c>
      <c r="M677">
        <v>11.523</v>
      </c>
      <c r="N677" s="37">
        <f t="shared" si="25"/>
        <v>62.483728195782348</v>
      </c>
    </row>
    <row r="678" spans="1:14" hidden="1" x14ac:dyDescent="0.35">
      <c r="A678" s="4" t="s">
        <v>162</v>
      </c>
      <c r="B678" s="4">
        <v>2019</v>
      </c>
      <c r="C678" s="5">
        <v>43806</v>
      </c>
      <c r="D678" s="4" t="s">
        <v>72</v>
      </c>
      <c r="E678" s="71" t="s">
        <v>205</v>
      </c>
      <c r="F678">
        <v>11</v>
      </c>
      <c r="G678" s="3">
        <v>1</v>
      </c>
      <c r="H678" t="s">
        <v>147</v>
      </c>
      <c r="I678" t="s">
        <v>148</v>
      </c>
      <c r="K678">
        <v>16</v>
      </c>
      <c r="L678">
        <v>1</v>
      </c>
      <c r="M678">
        <v>11.526999999999999</v>
      </c>
      <c r="N678" s="37">
        <f t="shared" si="25"/>
        <v>62.462045631994449</v>
      </c>
    </row>
    <row r="679" spans="1:14" hidden="1" x14ac:dyDescent="0.35">
      <c r="A679" s="4" t="s">
        <v>162</v>
      </c>
      <c r="B679" s="4">
        <v>2019</v>
      </c>
      <c r="C679" s="5">
        <v>43806</v>
      </c>
      <c r="D679" s="4" t="s">
        <v>72</v>
      </c>
      <c r="E679" s="43" t="s">
        <v>205</v>
      </c>
      <c r="F679">
        <v>11</v>
      </c>
      <c r="G679" s="3">
        <v>1</v>
      </c>
      <c r="H679" t="s">
        <v>142</v>
      </c>
      <c r="I679" t="s">
        <v>61</v>
      </c>
      <c r="K679">
        <v>17</v>
      </c>
      <c r="L679">
        <v>2</v>
      </c>
      <c r="M679">
        <v>11.718</v>
      </c>
      <c r="N679" s="37">
        <f t="shared" si="25"/>
        <v>61.443932411674346</v>
      </c>
    </row>
    <row r="680" spans="1:14" hidden="1" x14ac:dyDescent="0.35">
      <c r="A680" s="4" t="s">
        <v>162</v>
      </c>
      <c r="B680" s="4">
        <v>2019</v>
      </c>
      <c r="C680" s="5">
        <v>43806</v>
      </c>
      <c r="D680" s="4" t="s">
        <v>72</v>
      </c>
      <c r="E680" s="71" t="s">
        <v>205</v>
      </c>
      <c r="F680">
        <v>12</v>
      </c>
      <c r="G680" s="3">
        <v>1</v>
      </c>
      <c r="H680" t="s">
        <v>132</v>
      </c>
      <c r="I680" t="s">
        <v>65</v>
      </c>
      <c r="K680">
        <v>15</v>
      </c>
      <c r="L680">
        <v>1</v>
      </c>
      <c r="M680">
        <v>11.618</v>
      </c>
      <c r="N680" s="37">
        <f t="shared" si="25"/>
        <v>61.97280082630401</v>
      </c>
    </row>
    <row r="681" spans="1:14" hidden="1" x14ac:dyDescent="0.35">
      <c r="A681" s="4" t="s">
        <v>162</v>
      </c>
      <c r="B681" s="4">
        <v>2019</v>
      </c>
      <c r="C681" s="5">
        <v>43806</v>
      </c>
      <c r="D681" s="4" t="s">
        <v>72</v>
      </c>
      <c r="E681" s="71" t="s">
        <v>205</v>
      </c>
      <c r="F681">
        <v>12</v>
      </c>
      <c r="G681" s="3">
        <v>1</v>
      </c>
      <c r="H681" t="s">
        <v>149</v>
      </c>
      <c r="I681" t="s">
        <v>56</v>
      </c>
      <c r="K681">
        <v>18</v>
      </c>
      <c r="L681">
        <v>2</v>
      </c>
      <c r="M681">
        <v>11.65</v>
      </c>
      <c r="N681" s="37">
        <f t="shared" si="25"/>
        <v>61.802575107296136</v>
      </c>
    </row>
    <row r="682" spans="1:14" hidden="1" x14ac:dyDescent="0.35">
      <c r="A682" s="4" t="s">
        <v>162</v>
      </c>
      <c r="B682" s="4">
        <v>2019</v>
      </c>
      <c r="C682" s="5">
        <v>43806</v>
      </c>
      <c r="D682" s="4" t="s">
        <v>72</v>
      </c>
      <c r="E682" s="43" t="s">
        <v>206</v>
      </c>
      <c r="F682">
        <v>1</v>
      </c>
      <c r="G682" s="3">
        <v>1</v>
      </c>
      <c r="H682" t="s">
        <v>135</v>
      </c>
      <c r="I682" t="s">
        <v>36</v>
      </c>
      <c r="K682">
        <v>3</v>
      </c>
      <c r="L682">
        <v>1</v>
      </c>
      <c r="M682">
        <v>11.573</v>
      </c>
      <c r="N682" s="37">
        <f t="shared" si="25"/>
        <v>62.21377343817506</v>
      </c>
    </row>
    <row r="683" spans="1:14" hidden="1" x14ac:dyDescent="0.35">
      <c r="A683" s="4" t="s">
        <v>162</v>
      </c>
      <c r="B683" s="4">
        <v>2019</v>
      </c>
      <c r="C683" s="5">
        <v>43806</v>
      </c>
      <c r="D683" s="4" t="s">
        <v>72</v>
      </c>
      <c r="E683" s="71" t="s">
        <v>206</v>
      </c>
      <c r="F683">
        <v>1</v>
      </c>
      <c r="G683" s="3">
        <v>1</v>
      </c>
      <c r="H683" t="s">
        <v>132</v>
      </c>
      <c r="I683" t="s">
        <v>65</v>
      </c>
      <c r="K683">
        <v>15</v>
      </c>
      <c r="L683">
        <v>2</v>
      </c>
      <c r="M683">
        <v>11.726000000000001</v>
      </c>
      <c r="N683" s="37">
        <f t="shared" si="25"/>
        <v>61.402012621524811</v>
      </c>
    </row>
    <row r="684" spans="1:14" hidden="1" x14ac:dyDescent="0.35">
      <c r="A684" s="4" t="s">
        <v>162</v>
      </c>
      <c r="B684" s="4">
        <v>2019</v>
      </c>
      <c r="C684" s="5">
        <v>43806</v>
      </c>
      <c r="D684" s="4" t="s">
        <v>72</v>
      </c>
      <c r="E684" s="71" t="s">
        <v>206</v>
      </c>
      <c r="F684">
        <v>2</v>
      </c>
      <c r="G684" s="3">
        <v>1</v>
      </c>
      <c r="H684" t="s">
        <v>33</v>
      </c>
      <c r="I684" t="s">
        <v>146</v>
      </c>
      <c r="K684">
        <v>2</v>
      </c>
      <c r="L684">
        <v>1</v>
      </c>
      <c r="M684">
        <v>11.375999999999999</v>
      </c>
      <c r="N684" s="37">
        <f t="shared" si="25"/>
        <v>63.291139240506332</v>
      </c>
    </row>
    <row r="685" spans="1:14" hidden="1" x14ac:dyDescent="0.35">
      <c r="A685" s="4" t="s">
        <v>162</v>
      </c>
      <c r="B685" s="4">
        <v>2019</v>
      </c>
      <c r="C685" s="5">
        <v>43806</v>
      </c>
      <c r="D685" s="4" t="s">
        <v>72</v>
      </c>
      <c r="E685" s="43" t="s">
        <v>206</v>
      </c>
      <c r="F685">
        <v>2</v>
      </c>
      <c r="G685" s="3">
        <v>1</v>
      </c>
      <c r="H685" t="s">
        <v>147</v>
      </c>
      <c r="I685" t="s">
        <v>148</v>
      </c>
      <c r="K685">
        <v>16</v>
      </c>
      <c r="L685">
        <v>2</v>
      </c>
      <c r="M685">
        <v>11.494999999999999</v>
      </c>
      <c r="N685" s="37">
        <f t="shared" si="25"/>
        <v>62.635928664636801</v>
      </c>
    </row>
    <row r="686" spans="1:14" hidden="1" x14ac:dyDescent="0.35">
      <c r="A686" s="4" t="s">
        <v>162</v>
      </c>
      <c r="B686" s="4">
        <v>2019</v>
      </c>
      <c r="C686" s="5">
        <v>43806</v>
      </c>
      <c r="D686" s="4" t="s">
        <v>72</v>
      </c>
      <c r="E686" s="71" t="s">
        <v>206</v>
      </c>
      <c r="F686">
        <v>3</v>
      </c>
      <c r="G686" s="3">
        <v>1</v>
      </c>
      <c r="H686" t="s">
        <v>26</v>
      </c>
      <c r="I686" t="s">
        <v>27</v>
      </c>
      <c r="K686">
        <v>5</v>
      </c>
      <c r="L686">
        <v>1</v>
      </c>
      <c r="M686">
        <v>11.244</v>
      </c>
      <c r="N686" s="37">
        <f t="shared" si="25"/>
        <v>64.034151547492002</v>
      </c>
    </row>
    <row r="687" spans="1:14" hidden="1" x14ac:dyDescent="0.35">
      <c r="A687" s="4" t="s">
        <v>162</v>
      </c>
      <c r="B687" s="4">
        <v>2019</v>
      </c>
      <c r="C687" s="5">
        <v>43806</v>
      </c>
      <c r="D687" s="4" t="s">
        <v>72</v>
      </c>
      <c r="E687" s="71" t="s">
        <v>206</v>
      </c>
      <c r="F687">
        <v>3</v>
      </c>
      <c r="G687" s="3">
        <v>1</v>
      </c>
      <c r="H687" t="s">
        <v>164</v>
      </c>
      <c r="I687" t="s">
        <v>36</v>
      </c>
      <c r="K687">
        <v>14</v>
      </c>
      <c r="L687">
        <v>2</v>
      </c>
      <c r="M687">
        <v>11.26</v>
      </c>
      <c r="N687" s="37">
        <f t="shared" si="25"/>
        <v>63.943161634103021</v>
      </c>
    </row>
    <row r="688" spans="1:14" hidden="1" x14ac:dyDescent="0.35">
      <c r="A688" s="4" t="s">
        <v>162</v>
      </c>
      <c r="B688" s="4">
        <v>2019</v>
      </c>
      <c r="C688" s="5">
        <v>43806</v>
      </c>
      <c r="D688" s="4" t="s">
        <v>72</v>
      </c>
      <c r="E688" s="43" t="s">
        <v>206</v>
      </c>
      <c r="F688">
        <v>4</v>
      </c>
      <c r="G688" s="3">
        <v>1</v>
      </c>
      <c r="H688" t="s">
        <v>111</v>
      </c>
      <c r="I688" t="s">
        <v>121</v>
      </c>
      <c r="K688">
        <v>1</v>
      </c>
      <c r="L688">
        <v>1</v>
      </c>
      <c r="M688">
        <v>11.173</v>
      </c>
      <c r="N688" s="37">
        <f t="shared" si="25"/>
        <v>64.441063277544075</v>
      </c>
    </row>
    <row r="689" spans="1:14" hidden="1" x14ac:dyDescent="0.35">
      <c r="A689" s="4" t="s">
        <v>162</v>
      </c>
      <c r="B689" s="4">
        <v>2019</v>
      </c>
      <c r="C689" s="5">
        <v>43806</v>
      </c>
      <c r="D689" s="4" t="s">
        <v>72</v>
      </c>
      <c r="E689" s="71" t="s">
        <v>206</v>
      </c>
      <c r="F689">
        <v>4</v>
      </c>
      <c r="G689" s="3">
        <v>1</v>
      </c>
      <c r="H689" t="s">
        <v>39</v>
      </c>
      <c r="I689" t="s">
        <v>40</v>
      </c>
      <c r="K689">
        <v>13</v>
      </c>
      <c r="L689">
        <v>2</v>
      </c>
      <c r="M689">
        <v>11.815</v>
      </c>
      <c r="N689" s="37">
        <f t="shared" si="25"/>
        <v>60.939483707151929</v>
      </c>
    </row>
    <row r="690" spans="1:14" hidden="1" x14ac:dyDescent="0.35">
      <c r="A690" s="4" t="s">
        <v>162</v>
      </c>
      <c r="B690" s="4">
        <v>2019</v>
      </c>
      <c r="C690" s="5">
        <v>43806</v>
      </c>
      <c r="D690" s="4" t="s">
        <v>72</v>
      </c>
      <c r="E690" s="71" t="s">
        <v>206</v>
      </c>
      <c r="F690">
        <v>5</v>
      </c>
      <c r="G690" s="3">
        <v>1</v>
      </c>
      <c r="H690" t="s">
        <v>138</v>
      </c>
      <c r="I690" t="s">
        <v>29</v>
      </c>
      <c r="K690">
        <v>6</v>
      </c>
      <c r="L690">
        <v>1</v>
      </c>
      <c r="M690">
        <v>11.13</v>
      </c>
      <c r="N690" s="37">
        <f t="shared" si="25"/>
        <v>64.690026954177895</v>
      </c>
    </row>
    <row r="691" spans="1:14" hidden="1" x14ac:dyDescent="0.35">
      <c r="A691" s="4" t="s">
        <v>162</v>
      </c>
      <c r="B691" s="4">
        <v>2019</v>
      </c>
      <c r="C691" s="5">
        <v>43806</v>
      </c>
      <c r="D691" s="4" t="s">
        <v>72</v>
      </c>
      <c r="E691" s="43" t="s">
        <v>206</v>
      </c>
      <c r="F691">
        <v>5</v>
      </c>
      <c r="G691" s="3">
        <v>1</v>
      </c>
      <c r="H691" t="s">
        <v>140</v>
      </c>
      <c r="I691" t="s">
        <v>29</v>
      </c>
      <c r="K691">
        <v>12</v>
      </c>
      <c r="L691">
        <v>2</v>
      </c>
      <c r="M691">
        <v>11.227</v>
      </c>
      <c r="N691" s="37">
        <f t="shared" si="25"/>
        <v>64.131112496659838</v>
      </c>
    </row>
    <row r="692" spans="1:14" hidden="1" x14ac:dyDescent="0.35">
      <c r="A692" s="4" t="s">
        <v>162</v>
      </c>
      <c r="B692" s="4">
        <v>2019</v>
      </c>
      <c r="C692" s="5">
        <v>43806</v>
      </c>
      <c r="D692" s="4" t="s">
        <v>72</v>
      </c>
      <c r="E692" s="71" t="s">
        <v>206</v>
      </c>
      <c r="F692">
        <v>6</v>
      </c>
      <c r="G692" s="3">
        <v>1</v>
      </c>
      <c r="H692" t="s">
        <v>113</v>
      </c>
      <c r="I692" t="s">
        <v>163</v>
      </c>
      <c r="K692">
        <v>4</v>
      </c>
      <c r="L692">
        <v>1</v>
      </c>
      <c r="M692">
        <v>11.404</v>
      </c>
      <c r="N692" s="37">
        <f t="shared" si="25"/>
        <v>63.135741844966681</v>
      </c>
    </row>
    <row r="693" spans="1:14" hidden="1" x14ac:dyDescent="0.35">
      <c r="A693" s="4" t="s">
        <v>162</v>
      </c>
      <c r="B693" s="4">
        <v>2019</v>
      </c>
      <c r="C693" s="5">
        <v>43806</v>
      </c>
      <c r="D693" s="4" t="s">
        <v>72</v>
      </c>
      <c r="E693" s="71" t="s">
        <v>206</v>
      </c>
      <c r="F693">
        <v>6</v>
      </c>
      <c r="G693" s="3">
        <v>1</v>
      </c>
      <c r="H693" t="s">
        <v>20</v>
      </c>
      <c r="I693" t="s">
        <v>21</v>
      </c>
      <c r="K693">
        <v>11</v>
      </c>
      <c r="L693">
        <v>2</v>
      </c>
      <c r="M693">
        <v>11.717000000000001</v>
      </c>
      <c r="N693" s="37">
        <f t="shared" si="25"/>
        <v>61.449176410343945</v>
      </c>
    </row>
    <row r="694" spans="1:14" hidden="1" x14ac:dyDescent="0.35">
      <c r="A694" s="4" t="s">
        <v>162</v>
      </c>
      <c r="B694" s="4">
        <v>2019</v>
      </c>
      <c r="C694" s="5">
        <v>43806</v>
      </c>
      <c r="D694" s="4" t="s">
        <v>72</v>
      </c>
      <c r="E694" s="71" t="s">
        <v>206</v>
      </c>
      <c r="F694">
        <v>7</v>
      </c>
      <c r="G694" s="3">
        <v>1</v>
      </c>
      <c r="H694" t="s">
        <v>141</v>
      </c>
      <c r="I694" t="s">
        <v>44</v>
      </c>
      <c r="K694">
        <v>7</v>
      </c>
      <c r="L694">
        <v>1</v>
      </c>
      <c r="M694">
        <v>11.874000000000001</v>
      </c>
      <c r="N694" s="37">
        <f t="shared" si="25"/>
        <v>60.636685194542693</v>
      </c>
    </row>
    <row r="695" spans="1:14" hidden="1" x14ac:dyDescent="0.35">
      <c r="A695" s="4" t="s">
        <v>162</v>
      </c>
      <c r="B695" s="4">
        <v>2019</v>
      </c>
      <c r="C695" s="5">
        <v>43806</v>
      </c>
      <c r="D695" s="4" t="s">
        <v>72</v>
      </c>
      <c r="E695" s="71" t="s">
        <v>206</v>
      </c>
      <c r="F695">
        <v>7</v>
      </c>
      <c r="G695" s="3">
        <v>1</v>
      </c>
      <c r="H695" t="s">
        <v>43</v>
      </c>
      <c r="I695" t="s">
        <v>44</v>
      </c>
      <c r="K695">
        <v>10</v>
      </c>
      <c r="L695">
        <v>2</v>
      </c>
      <c r="M695">
        <v>13.609</v>
      </c>
      <c r="N695" s="37">
        <f t="shared" si="25"/>
        <v>52.906165037842605</v>
      </c>
    </row>
    <row r="696" spans="1:14" hidden="1" x14ac:dyDescent="0.35">
      <c r="A696" s="4" t="s">
        <v>162</v>
      </c>
      <c r="B696" s="4">
        <v>2019</v>
      </c>
      <c r="C696" s="5">
        <v>43806</v>
      </c>
      <c r="D696" s="4" t="s">
        <v>72</v>
      </c>
      <c r="E696" s="71" t="s">
        <v>206</v>
      </c>
      <c r="F696">
        <v>8</v>
      </c>
      <c r="G696" s="3">
        <v>1</v>
      </c>
      <c r="H696" t="s">
        <v>30</v>
      </c>
      <c r="I696" t="s">
        <v>31</v>
      </c>
      <c r="K696">
        <v>8</v>
      </c>
      <c r="L696">
        <v>1</v>
      </c>
      <c r="M696">
        <v>11.192</v>
      </c>
      <c r="N696" s="37">
        <f t="shared" si="25"/>
        <v>64.331665475339534</v>
      </c>
    </row>
    <row r="697" spans="1:14" hidden="1" x14ac:dyDescent="0.35">
      <c r="A697" s="4" t="s">
        <v>162</v>
      </c>
      <c r="B697" s="4">
        <v>2019</v>
      </c>
      <c r="C697" s="5">
        <v>43806</v>
      </c>
      <c r="D697" s="4" t="s">
        <v>72</v>
      </c>
      <c r="E697" s="71" t="s">
        <v>206</v>
      </c>
      <c r="F697">
        <v>8</v>
      </c>
      <c r="G697" s="3">
        <v>1</v>
      </c>
      <c r="H697" t="s">
        <v>52</v>
      </c>
      <c r="I697" t="s">
        <v>53</v>
      </c>
      <c r="K697">
        <v>9</v>
      </c>
      <c r="L697">
        <v>2</v>
      </c>
      <c r="M697">
        <v>11.268000000000001</v>
      </c>
      <c r="N697" s="37">
        <f t="shared" si="25"/>
        <v>63.897763578274756</v>
      </c>
    </row>
    <row r="698" spans="1:14" x14ac:dyDescent="0.35">
      <c r="A698" s="4" t="s">
        <v>162</v>
      </c>
      <c r="B698" s="4">
        <v>2019</v>
      </c>
      <c r="C698" s="5">
        <v>43806</v>
      </c>
      <c r="D698" s="4" t="s">
        <v>72</v>
      </c>
      <c r="E698" s="71" t="s">
        <v>207</v>
      </c>
      <c r="F698">
        <v>1</v>
      </c>
      <c r="G698" s="3">
        <v>1</v>
      </c>
      <c r="H698" t="s">
        <v>135</v>
      </c>
      <c r="I698" t="s">
        <v>36</v>
      </c>
      <c r="K698">
        <v>3</v>
      </c>
      <c r="L698">
        <v>1</v>
      </c>
      <c r="M698">
        <v>11.061999999999999</v>
      </c>
      <c r="N698" s="37">
        <f t="shared" si="25"/>
        <v>65.087687579099622</v>
      </c>
    </row>
    <row r="699" spans="1:14" x14ac:dyDescent="0.35">
      <c r="A699" s="4" t="s">
        <v>162</v>
      </c>
      <c r="B699" s="4">
        <v>2019</v>
      </c>
      <c r="C699" s="5">
        <v>43806</v>
      </c>
      <c r="D699" s="4" t="s">
        <v>72</v>
      </c>
      <c r="E699" s="71" t="s">
        <v>207</v>
      </c>
      <c r="F699">
        <v>1</v>
      </c>
      <c r="G699" s="3">
        <v>1</v>
      </c>
      <c r="H699" t="s">
        <v>30</v>
      </c>
      <c r="I699" t="s">
        <v>31</v>
      </c>
      <c r="K699">
        <v>8</v>
      </c>
      <c r="L699">
        <v>2</v>
      </c>
      <c r="M699">
        <v>12.639999999999999</v>
      </c>
      <c r="N699" s="37">
        <f t="shared" si="25"/>
        <v>56.962025316455701</v>
      </c>
    </row>
    <row r="700" spans="1:14" x14ac:dyDescent="0.35">
      <c r="A700" s="4" t="s">
        <v>162</v>
      </c>
      <c r="B700" s="4">
        <v>2019</v>
      </c>
      <c r="C700" s="5">
        <v>43806</v>
      </c>
      <c r="D700" s="4" t="s">
        <v>72</v>
      </c>
      <c r="E700" s="71" t="s">
        <v>207</v>
      </c>
      <c r="F700">
        <v>2</v>
      </c>
      <c r="G700" s="3">
        <v>1</v>
      </c>
      <c r="H700" t="s">
        <v>33</v>
      </c>
      <c r="I700" t="s">
        <v>146</v>
      </c>
      <c r="K700">
        <v>2</v>
      </c>
      <c r="L700">
        <v>2</v>
      </c>
      <c r="M700">
        <v>11.407</v>
      </c>
      <c r="N700" s="37">
        <f t="shared" si="25"/>
        <v>63.11913737178925</v>
      </c>
    </row>
    <row r="701" spans="1:14" x14ac:dyDescent="0.35">
      <c r="A701" s="4" t="s">
        <v>162</v>
      </c>
      <c r="B701" s="4">
        <v>2019</v>
      </c>
      <c r="C701" s="5">
        <v>43806</v>
      </c>
      <c r="D701" s="4" t="s">
        <v>72</v>
      </c>
      <c r="E701" s="71" t="s">
        <v>207</v>
      </c>
      <c r="F701">
        <v>2</v>
      </c>
      <c r="G701" s="3">
        <v>1</v>
      </c>
      <c r="H701" t="s">
        <v>141</v>
      </c>
      <c r="I701" t="s">
        <v>44</v>
      </c>
      <c r="K701">
        <v>7</v>
      </c>
      <c r="L701">
        <v>1</v>
      </c>
      <c r="M701">
        <v>11.356</v>
      </c>
      <c r="N701" s="37">
        <f t="shared" si="25"/>
        <v>63.40260655160268</v>
      </c>
    </row>
    <row r="702" spans="1:14" x14ac:dyDescent="0.35">
      <c r="A702" s="4" t="s">
        <v>162</v>
      </c>
      <c r="B702" s="4">
        <v>2019</v>
      </c>
      <c r="C702" s="5">
        <v>43806</v>
      </c>
      <c r="D702" s="4" t="s">
        <v>72</v>
      </c>
      <c r="E702" s="71" t="s">
        <v>207</v>
      </c>
      <c r="F702">
        <v>3</v>
      </c>
      <c r="G702" s="3">
        <v>1</v>
      </c>
      <c r="H702" t="s">
        <v>113</v>
      </c>
      <c r="I702" t="s">
        <v>163</v>
      </c>
      <c r="K702">
        <v>4</v>
      </c>
      <c r="L702">
        <v>2</v>
      </c>
      <c r="M702">
        <v>11.276</v>
      </c>
      <c r="N702" s="37">
        <f t="shared" si="25"/>
        <v>63.852429939694929</v>
      </c>
    </row>
    <row r="703" spans="1:14" x14ac:dyDescent="0.35">
      <c r="A703" s="4" t="s">
        <v>162</v>
      </c>
      <c r="B703" s="4">
        <v>2019</v>
      </c>
      <c r="C703" s="5">
        <v>43806</v>
      </c>
      <c r="D703" s="4" t="s">
        <v>72</v>
      </c>
      <c r="E703" s="71" t="s">
        <v>207</v>
      </c>
      <c r="F703">
        <v>3</v>
      </c>
      <c r="G703" s="3">
        <v>1</v>
      </c>
      <c r="H703" t="s">
        <v>26</v>
      </c>
      <c r="I703" t="s">
        <v>27</v>
      </c>
      <c r="K703">
        <v>5</v>
      </c>
      <c r="L703">
        <v>1</v>
      </c>
      <c r="M703">
        <v>11.17</v>
      </c>
      <c r="N703" s="37">
        <f t="shared" si="25"/>
        <v>64.458370635631155</v>
      </c>
    </row>
    <row r="704" spans="1:14" x14ac:dyDescent="0.35">
      <c r="A704" s="4" t="s">
        <v>162</v>
      </c>
      <c r="B704" s="4">
        <v>2019</v>
      </c>
      <c r="C704" s="5">
        <v>43806</v>
      </c>
      <c r="D704" s="4" t="s">
        <v>72</v>
      </c>
      <c r="E704" s="71" t="s">
        <v>207</v>
      </c>
      <c r="F704">
        <v>4</v>
      </c>
      <c r="G704" s="3">
        <v>1</v>
      </c>
      <c r="H704" t="s">
        <v>111</v>
      </c>
      <c r="I704" t="s">
        <v>121</v>
      </c>
      <c r="K704">
        <v>1</v>
      </c>
      <c r="L704">
        <v>1</v>
      </c>
      <c r="M704">
        <v>10.898999999999999</v>
      </c>
      <c r="N704" s="37">
        <f t="shared" si="25"/>
        <v>66.061106523534278</v>
      </c>
    </row>
    <row r="705" spans="1:14" x14ac:dyDescent="0.35">
      <c r="A705" s="4" t="s">
        <v>162</v>
      </c>
      <c r="B705" s="4">
        <v>2019</v>
      </c>
      <c r="C705" s="5">
        <v>43806</v>
      </c>
      <c r="D705" s="4" t="s">
        <v>72</v>
      </c>
      <c r="E705" s="71" t="s">
        <v>207</v>
      </c>
      <c r="F705">
        <v>4</v>
      </c>
      <c r="G705" s="3">
        <v>1</v>
      </c>
      <c r="H705" t="s">
        <v>138</v>
      </c>
      <c r="I705" t="s">
        <v>29</v>
      </c>
      <c r="K705">
        <v>6</v>
      </c>
      <c r="L705">
        <v>2</v>
      </c>
      <c r="M705">
        <v>11.976999999999999</v>
      </c>
      <c r="N705" s="37">
        <f t="shared" si="25"/>
        <v>60.115220839943234</v>
      </c>
    </row>
    <row r="706" spans="1:14" x14ac:dyDescent="0.35">
      <c r="A706" s="4" t="s">
        <v>162</v>
      </c>
      <c r="B706" s="4">
        <v>2019</v>
      </c>
      <c r="C706" s="5">
        <v>43806</v>
      </c>
      <c r="D706" s="4" t="s">
        <v>72</v>
      </c>
      <c r="E706" s="71" t="s">
        <v>207</v>
      </c>
      <c r="F706">
        <v>1</v>
      </c>
      <c r="G706" s="3">
        <v>2</v>
      </c>
      <c r="H706" t="s">
        <v>135</v>
      </c>
      <c r="I706" t="s">
        <v>36</v>
      </c>
      <c r="K706">
        <v>3</v>
      </c>
      <c r="L706">
        <v>1</v>
      </c>
      <c r="M706">
        <v>11.356</v>
      </c>
      <c r="N706" s="37">
        <f t="shared" si="25"/>
        <v>63.40260655160268</v>
      </c>
    </row>
    <row r="707" spans="1:14" x14ac:dyDescent="0.35">
      <c r="A707" s="4" t="s">
        <v>162</v>
      </c>
      <c r="B707" s="4">
        <v>2019</v>
      </c>
      <c r="C707" s="5">
        <v>43806</v>
      </c>
      <c r="D707" s="4" t="s">
        <v>72</v>
      </c>
      <c r="E707" s="71" t="s">
        <v>207</v>
      </c>
      <c r="F707">
        <v>1</v>
      </c>
      <c r="G707" s="3">
        <v>2</v>
      </c>
      <c r="H707" t="s">
        <v>30</v>
      </c>
      <c r="I707" t="s">
        <v>31</v>
      </c>
      <c r="K707">
        <v>8</v>
      </c>
      <c r="L707">
        <v>2</v>
      </c>
      <c r="M707">
        <v>11.375</v>
      </c>
      <c r="N707" s="37">
        <f t="shared" si="25"/>
        <v>63.296703296703299</v>
      </c>
    </row>
    <row r="708" spans="1:14" x14ac:dyDescent="0.35">
      <c r="A708" s="4" t="s">
        <v>162</v>
      </c>
      <c r="B708" s="4">
        <v>2019</v>
      </c>
      <c r="C708" s="5">
        <v>43806</v>
      </c>
      <c r="D708" s="4" t="s">
        <v>72</v>
      </c>
      <c r="E708" s="43" t="s">
        <v>207</v>
      </c>
      <c r="F708">
        <v>2</v>
      </c>
      <c r="G708" s="3">
        <v>2</v>
      </c>
      <c r="H708" t="s">
        <v>33</v>
      </c>
      <c r="I708" t="s">
        <v>146</v>
      </c>
      <c r="K708">
        <v>2</v>
      </c>
      <c r="L708">
        <v>1</v>
      </c>
      <c r="M708">
        <v>11.185</v>
      </c>
      <c r="N708" s="37">
        <f t="shared" si="25"/>
        <v>64.371926687527932</v>
      </c>
    </row>
    <row r="709" spans="1:14" x14ac:dyDescent="0.35">
      <c r="A709" s="4" t="s">
        <v>162</v>
      </c>
      <c r="B709" s="4">
        <v>2019</v>
      </c>
      <c r="C709" s="5">
        <v>43806</v>
      </c>
      <c r="D709" s="4" t="s">
        <v>72</v>
      </c>
      <c r="E709" s="43" t="s">
        <v>207</v>
      </c>
      <c r="F709">
        <v>2</v>
      </c>
      <c r="G709" s="3">
        <v>2</v>
      </c>
      <c r="H709" t="s">
        <v>141</v>
      </c>
      <c r="I709" t="s">
        <v>44</v>
      </c>
      <c r="K709">
        <v>7</v>
      </c>
      <c r="L709">
        <v>2</v>
      </c>
      <c r="M709">
        <v>11.347000000000001</v>
      </c>
      <c r="N709" s="37">
        <f t="shared" si="25"/>
        <v>63.452895038336116</v>
      </c>
    </row>
    <row r="710" spans="1:14" x14ac:dyDescent="0.35">
      <c r="A710" s="4" t="s">
        <v>162</v>
      </c>
      <c r="B710" s="4">
        <v>2019</v>
      </c>
      <c r="C710" s="5">
        <v>43806</v>
      </c>
      <c r="D710" s="4" t="s">
        <v>72</v>
      </c>
      <c r="E710" s="43" t="s">
        <v>207</v>
      </c>
      <c r="F710">
        <v>3</v>
      </c>
      <c r="G710" s="3">
        <v>2</v>
      </c>
      <c r="H710" t="s">
        <v>113</v>
      </c>
      <c r="I710" t="s">
        <v>163</v>
      </c>
      <c r="K710">
        <v>4</v>
      </c>
      <c r="L710">
        <v>1</v>
      </c>
      <c r="M710">
        <v>11.186999999999999</v>
      </c>
      <c r="N710" s="37">
        <f t="shared" si="25"/>
        <v>64.360418342719228</v>
      </c>
    </row>
    <row r="711" spans="1:14" x14ac:dyDescent="0.35">
      <c r="A711" s="4" t="s">
        <v>162</v>
      </c>
      <c r="B711" s="4">
        <v>2019</v>
      </c>
      <c r="C711" s="5">
        <v>43806</v>
      </c>
      <c r="D711" s="4" t="s">
        <v>72</v>
      </c>
      <c r="E711" s="43" t="s">
        <v>207</v>
      </c>
      <c r="F711">
        <v>3</v>
      </c>
      <c r="G711" s="3">
        <v>2</v>
      </c>
      <c r="H711" t="s">
        <v>26</v>
      </c>
      <c r="I711" t="s">
        <v>27</v>
      </c>
      <c r="K711">
        <v>5</v>
      </c>
      <c r="L711">
        <v>2</v>
      </c>
      <c r="M711">
        <v>11.695</v>
      </c>
      <c r="N711" s="37">
        <f t="shared" si="25"/>
        <v>61.564771269773409</v>
      </c>
    </row>
    <row r="712" spans="1:14" x14ac:dyDescent="0.35">
      <c r="A712" s="4" t="s">
        <v>162</v>
      </c>
      <c r="B712" s="4">
        <v>2019</v>
      </c>
      <c r="C712" s="5">
        <v>43806</v>
      </c>
      <c r="D712" s="4" t="s">
        <v>72</v>
      </c>
      <c r="E712" s="43" t="s">
        <v>207</v>
      </c>
      <c r="F712">
        <v>4</v>
      </c>
      <c r="G712" s="3">
        <v>2</v>
      </c>
      <c r="H712" t="s">
        <v>111</v>
      </c>
      <c r="I712" t="s">
        <v>121</v>
      </c>
      <c r="K712">
        <v>1</v>
      </c>
      <c r="L712">
        <v>1</v>
      </c>
      <c r="M712">
        <v>11.173</v>
      </c>
      <c r="N712" s="37">
        <f t="shared" si="25"/>
        <v>64.441063277544075</v>
      </c>
    </row>
    <row r="713" spans="1:14" x14ac:dyDescent="0.35">
      <c r="A713" s="4" t="s">
        <v>162</v>
      </c>
      <c r="B713" s="4">
        <v>2019</v>
      </c>
      <c r="C713" s="5">
        <v>43806</v>
      </c>
      <c r="D713" s="4" t="s">
        <v>72</v>
      </c>
      <c r="E713" s="43" t="s">
        <v>207</v>
      </c>
      <c r="F713">
        <v>4</v>
      </c>
      <c r="G713" s="3">
        <v>2</v>
      </c>
      <c r="H713" t="s">
        <v>138</v>
      </c>
      <c r="I713" t="s">
        <v>29</v>
      </c>
      <c r="K713">
        <v>6</v>
      </c>
      <c r="L713">
        <v>2</v>
      </c>
      <c r="M713">
        <v>11.252000000000001</v>
      </c>
      <c r="N713" s="37">
        <f t="shared" si="25"/>
        <v>63.988624244578737</v>
      </c>
    </row>
    <row r="714" spans="1:14" x14ac:dyDescent="0.35">
      <c r="A714" s="4" t="s">
        <v>162</v>
      </c>
      <c r="B714" s="4">
        <v>2019</v>
      </c>
      <c r="C714" s="5">
        <v>43806</v>
      </c>
      <c r="D714" s="4" t="s">
        <v>72</v>
      </c>
      <c r="E714" s="71" t="s">
        <v>207</v>
      </c>
      <c r="F714">
        <v>2</v>
      </c>
      <c r="G714" s="3">
        <v>3</v>
      </c>
      <c r="H714" t="s">
        <v>33</v>
      </c>
      <c r="I714" t="s">
        <v>146</v>
      </c>
      <c r="K714">
        <v>2</v>
      </c>
      <c r="L714">
        <v>1</v>
      </c>
      <c r="M714">
        <v>11.576000000000001</v>
      </c>
      <c r="N714" s="37">
        <f t="shared" si="25"/>
        <v>62.197650310988251</v>
      </c>
    </row>
    <row r="715" spans="1:14" x14ac:dyDescent="0.35">
      <c r="A715" s="4" t="s">
        <v>162</v>
      </c>
      <c r="B715" s="4">
        <v>2019</v>
      </c>
      <c r="C715" s="5">
        <v>43806</v>
      </c>
      <c r="D715" s="4" t="s">
        <v>72</v>
      </c>
      <c r="E715" s="71" t="s">
        <v>207</v>
      </c>
      <c r="F715">
        <v>2</v>
      </c>
      <c r="G715" s="3">
        <v>3</v>
      </c>
      <c r="H715" t="s">
        <v>141</v>
      </c>
      <c r="I715" t="s">
        <v>44</v>
      </c>
      <c r="K715">
        <v>7</v>
      </c>
      <c r="L715">
        <v>2</v>
      </c>
      <c r="M715">
        <v>12.188000000000001</v>
      </c>
      <c r="N715" s="37">
        <f t="shared" si="25"/>
        <v>59.074499507712503</v>
      </c>
    </row>
    <row r="716" spans="1:14" x14ac:dyDescent="0.35">
      <c r="A716" s="4" t="s">
        <v>162</v>
      </c>
      <c r="B716" s="4">
        <v>2019</v>
      </c>
      <c r="C716" s="5">
        <v>43806</v>
      </c>
      <c r="D716" s="4" t="s">
        <v>72</v>
      </c>
      <c r="E716" s="71" t="s">
        <v>207</v>
      </c>
      <c r="F716">
        <v>3</v>
      </c>
      <c r="G716" s="3">
        <v>3</v>
      </c>
      <c r="H716" t="s">
        <v>113</v>
      </c>
      <c r="I716" t="s">
        <v>163</v>
      </c>
      <c r="K716">
        <v>4</v>
      </c>
      <c r="L716">
        <v>1</v>
      </c>
      <c r="M716">
        <v>11.436999999999999</v>
      </c>
      <c r="N716" s="37">
        <f t="shared" si="25"/>
        <v>62.953571740841134</v>
      </c>
    </row>
    <row r="717" spans="1:14" x14ac:dyDescent="0.35">
      <c r="A717" s="4" t="s">
        <v>162</v>
      </c>
      <c r="B717" s="4">
        <v>2019</v>
      </c>
      <c r="C717" s="5">
        <v>43806</v>
      </c>
      <c r="D717" s="4" t="s">
        <v>72</v>
      </c>
      <c r="E717" s="71" t="s">
        <v>207</v>
      </c>
      <c r="F717">
        <v>3</v>
      </c>
      <c r="G717" s="3">
        <v>3</v>
      </c>
      <c r="H717" t="s">
        <v>26</v>
      </c>
      <c r="I717" t="s">
        <v>27</v>
      </c>
      <c r="K717">
        <v>5</v>
      </c>
      <c r="L717">
        <v>2</v>
      </c>
      <c r="M717">
        <v>11.481</v>
      </c>
      <c r="N717" s="37">
        <f t="shared" si="25"/>
        <v>62.712307290305723</v>
      </c>
    </row>
    <row r="718" spans="1:14" x14ac:dyDescent="0.35">
      <c r="A718" s="4" t="s">
        <v>162</v>
      </c>
      <c r="B718" s="4">
        <v>2019</v>
      </c>
      <c r="C718" s="5">
        <v>43806</v>
      </c>
      <c r="D718" s="4" t="s">
        <v>72</v>
      </c>
      <c r="E718" s="71" t="s">
        <v>208</v>
      </c>
      <c r="F718">
        <v>1</v>
      </c>
      <c r="G718" s="3">
        <v>1</v>
      </c>
      <c r="H718" t="s">
        <v>111</v>
      </c>
      <c r="I718" t="s">
        <v>121</v>
      </c>
      <c r="K718">
        <v>1</v>
      </c>
      <c r="L718">
        <v>1</v>
      </c>
      <c r="M718">
        <v>11.321999999999999</v>
      </c>
      <c r="N718" s="37">
        <f t="shared" si="25"/>
        <v>63.593004769475364</v>
      </c>
    </row>
    <row r="719" spans="1:14" x14ac:dyDescent="0.35">
      <c r="A719" s="4" t="s">
        <v>162</v>
      </c>
      <c r="B719" s="4">
        <v>2019</v>
      </c>
      <c r="C719" s="5">
        <v>43806</v>
      </c>
      <c r="D719" s="4" t="s">
        <v>72</v>
      </c>
      <c r="E719" s="71" t="s">
        <v>208</v>
      </c>
      <c r="F719">
        <v>1</v>
      </c>
      <c r="G719" s="3">
        <v>1</v>
      </c>
      <c r="H719" t="s">
        <v>135</v>
      </c>
      <c r="I719" t="s">
        <v>36</v>
      </c>
      <c r="K719">
        <v>3</v>
      </c>
      <c r="L719">
        <v>2</v>
      </c>
      <c r="M719">
        <v>11.468</v>
      </c>
      <c r="N719" s="37">
        <f t="shared" si="25"/>
        <v>62.783397279386115</v>
      </c>
    </row>
    <row r="720" spans="1:14" x14ac:dyDescent="0.35">
      <c r="A720" s="4" t="s">
        <v>162</v>
      </c>
      <c r="B720" s="4">
        <v>2019</v>
      </c>
      <c r="C720" s="5">
        <v>43806</v>
      </c>
      <c r="D720" s="4" t="s">
        <v>72</v>
      </c>
      <c r="E720" s="71" t="s">
        <v>208</v>
      </c>
      <c r="F720">
        <v>2</v>
      </c>
      <c r="G720" s="3">
        <v>1</v>
      </c>
      <c r="H720" t="s">
        <v>33</v>
      </c>
      <c r="I720" t="s">
        <v>146</v>
      </c>
      <c r="K720">
        <v>2</v>
      </c>
      <c r="L720">
        <v>2</v>
      </c>
      <c r="M720">
        <v>11.475999999999999</v>
      </c>
      <c r="N720" s="37">
        <f t="shared" si="25"/>
        <v>62.739630533286864</v>
      </c>
    </row>
    <row r="721" spans="1:14" x14ac:dyDescent="0.35">
      <c r="A721" s="4" t="s">
        <v>162</v>
      </c>
      <c r="B721" s="4">
        <v>2019</v>
      </c>
      <c r="C721" s="5">
        <v>43806</v>
      </c>
      <c r="D721" s="4" t="s">
        <v>72</v>
      </c>
      <c r="E721" s="71" t="s">
        <v>208</v>
      </c>
      <c r="F721">
        <v>2</v>
      </c>
      <c r="G721" s="3">
        <v>1</v>
      </c>
      <c r="H721" t="s">
        <v>113</v>
      </c>
      <c r="I721" t="s">
        <v>163</v>
      </c>
      <c r="K721">
        <v>4</v>
      </c>
      <c r="L721">
        <v>1</v>
      </c>
      <c r="M721">
        <v>11.433</v>
      </c>
      <c r="N721" s="37">
        <f t="shared" si="25"/>
        <v>62.97559695617948</v>
      </c>
    </row>
    <row r="722" spans="1:14" x14ac:dyDescent="0.35">
      <c r="A722" s="4" t="s">
        <v>162</v>
      </c>
      <c r="B722" s="4">
        <v>2019</v>
      </c>
      <c r="C722" s="5">
        <v>43806</v>
      </c>
      <c r="D722" s="4" t="s">
        <v>72</v>
      </c>
      <c r="E722" s="71" t="s">
        <v>208</v>
      </c>
      <c r="F722">
        <v>1</v>
      </c>
      <c r="G722" s="3">
        <v>2</v>
      </c>
      <c r="H722" t="s">
        <v>111</v>
      </c>
      <c r="I722" t="s">
        <v>121</v>
      </c>
      <c r="K722">
        <v>1</v>
      </c>
      <c r="L722">
        <v>1</v>
      </c>
      <c r="M722">
        <v>11.226000000000001</v>
      </c>
      <c r="N722" s="37">
        <f t="shared" si="25"/>
        <v>64.136825227151249</v>
      </c>
    </row>
    <row r="723" spans="1:14" x14ac:dyDescent="0.35">
      <c r="A723" s="4" t="s">
        <v>162</v>
      </c>
      <c r="B723" s="4">
        <v>2019</v>
      </c>
      <c r="C723" s="5">
        <v>43806</v>
      </c>
      <c r="D723" s="4" t="s">
        <v>72</v>
      </c>
      <c r="E723" s="71" t="s">
        <v>208</v>
      </c>
      <c r="F723">
        <v>1</v>
      </c>
      <c r="G723" s="3">
        <v>2</v>
      </c>
      <c r="H723" t="s">
        <v>135</v>
      </c>
      <c r="I723" t="s">
        <v>36</v>
      </c>
      <c r="K723">
        <v>3</v>
      </c>
      <c r="L723">
        <v>2</v>
      </c>
      <c r="M723">
        <v>11.387</v>
      </c>
      <c r="N723" s="37">
        <f t="shared" si="25"/>
        <v>63.229999121805562</v>
      </c>
    </row>
    <row r="724" spans="1:14" x14ac:dyDescent="0.35">
      <c r="A724" s="4" t="s">
        <v>162</v>
      </c>
      <c r="B724" s="4">
        <v>2019</v>
      </c>
      <c r="C724" s="5">
        <v>43806</v>
      </c>
      <c r="D724" s="4" t="s">
        <v>72</v>
      </c>
      <c r="E724" s="71" t="s">
        <v>208</v>
      </c>
      <c r="F724">
        <v>2</v>
      </c>
      <c r="G724" s="3">
        <v>2</v>
      </c>
      <c r="H724" t="s">
        <v>33</v>
      </c>
      <c r="I724" t="s">
        <v>146</v>
      </c>
      <c r="K724">
        <v>2</v>
      </c>
      <c r="L724">
        <v>1</v>
      </c>
      <c r="M724">
        <v>11.303000000000001</v>
      </c>
      <c r="N724" s="37">
        <f t="shared" si="25"/>
        <v>63.699902680704234</v>
      </c>
    </row>
    <row r="725" spans="1:14" x14ac:dyDescent="0.35">
      <c r="A725" s="4" t="s">
        <v>162</v>
      </c>
      <c r="B725" s="4">
        <v>2019</v>
      </c>
      <c r="C725" s="5">
        <v>43806</v>
      </c>
      <c r="D725" s="4" t="s">
        <v>72</v>
      </c>
      <c r="E725" s="71" t="s">
        <v>208</v>
      </c>
      <c r="F725">
        <v>2</v>
      </c>
      <c r="G725" s="3">
        <v>2</v>
      </c>
      <c r="H725" t="s">
        <v>113</v>
      </c>
      <c r="I725" t="s">
        <v>163</v>
      </c>
      <c r="K725">
        <v>4</v>
      </c>
      <c r="L725">
        <v>2</v>
      </c>
      <c r="M725">
        <v>11.32</v>
      </c>
      <c r="N725" s="37">
        <f t="shared" si="25"/>
        <v>63.60424028268551</v>
      </c>
    </row>
    <row r="726" spans="1:14" x14ac:dyDescent="0.35">
      <c r="A726" s="4" t="s">
        <v>162</v>
      </c>
      <c r="B726" s="4">
        <v>2019</v>
      </c>
      <c r="C726" s="5">
        <v>43806</v>
      </c>
      <c r="D726" s="4" t="s">
        <v>72</v>
      </c>
      <c r="E726" s="71" t="s">
        <v>208</v>
      </c>
      <c r="F726">
        <v>2</v>
      </c>
      <c r="G726" s="3">
        <v>3</v>
      </c>
      <c r="H726" t="s">
        <v>33</v>
      </c>
      <c r="I726" t="s">
        <v>146</v>
      </c>
      <c r="K726">
        <v>2</v>
      </c>
      <c r="L726">
        <v>1</v>
      </c>
      <c r="M726">
        <v>11.51</v>
      </c>
      <c r="N726" s="37">
        <f t="shared" si="25"/>
        <v>62.554300608166812</v>
      </c>
    </row>
    <row r="727" spans="1:14" x14ac:dyDescent="0.35">
      <c r="A727" s="4" t="s">
        <v>162</v>
      </c>
      <c r="B727" s="4">
        <v>2019</v>
      </c>
      <c r="C727" s="5">
        <v>43806</v>
      </c>
      <c r="D727" s="4" t="s">
        <v>72</v>
      </c>
      <c r="E727" s="71" t="s">
        <v>208</v>
      </c>
      <c r="F727">
        <v>2</v>
      </c>
      <c r="G727" s="3">
        <v>3</v>
      </c>
      <c r="H727" t="s">
        <v>113</v>
      </c>
      <c r="I727" t="s">
        <v>163</v>
      </c>
      <c r="K727">
        <v>4</v>
      </c>
      <c r="L727">
        <v>2</v>
      </c>
      <c r="M727">
        <v>11.526999999999999</v>
      </c>
      <c r="N727" s="37">
        <f t="shared" si="25"/>
        <v>62.462045631994449</v>
      </c>
    </row>
    <row r="728" spans="1:14" x14ac:dyDescent="0.35">
      <c r="A728" s="4" t="s">
        <v>162</v>
      </c>
      <c r="B728" s="4">
        <v>2019</v>
      </c>
      <c r="C728" s="5">
        <v>43806</v>
      </c>
      <c r="D728" s="4" t="s">
        <v>72</v>
      </c>
      <c r="E728" s="43" t="s">
        <v>209</v>
      </c>
      <c r="F728" t="s">
        <v>210</v>
      </c>
      <c r="G728" s="3">
        <v>1</v>
      </c>
      <c r="H728" t="s">
        <v>111</v>
      </c>
      <c r="I728" t="s">
        <v>121</v>
      </c>
      <c r="K728">
        <v>1</v>
      </c>
      <c r="L728">
        <v>2</v>
      </c>
      <c r="M728">
        <v>11.304</v>
      </c>
      <c r="N728" s="37">
        <f t="shared" si="25"/>
        <v>63.694267515923563</v>
      </c>
    </row>
    <row r="729" spans="1:14" x14ac:dyDescent="0.35">
      <c r="A729" s="4" t="s">
        <v>162</v>
      </c>
      <c r="B729" s="4">
        <v>2019</v>
      </c>
      <c r="C729" s="5">
        <v>43806</v>
      </c>
      <c r="D729" s="4" t="s">
        <v>72</v>
      </c>
      <c r="E729" s="43" t="s">
        <v>209</v>
      </c>
      <c r="F729" t="s">
        <v>210</v>
      </c>
      <c r="G729" s="3">
        <v>1</v>
      </c>
      <c r="H729" t="s">
        <v>33</v>
      </c>
      <c r="I729" t="s">
        <v>146</v>
      </c>
      <c r="K729">
        <v>2</v>
      </c>
      <c r="L729">
        <v>1</v>
      </c>
      <c r="M729">
        <v>11.297000000000001</v>
      </c>
      <c r="N729" s="37">
        <f t="shared" si="25"/>
        <v>63.733734619810569</v>
      </c>
    </row>
    <row r="730" spans="1:14" x14ac:dyDescent="0.35">
      <c r="A730" s="4" t="s">
        <v>162</v>
      </c>
      <c r="B730" s="4">
        <v>2019</v>
      </c>
      <c r="C730" s="5">
        <v>43806</v>
      </c>
      <c r="D730" s="4" t="s">
        <v>72</v>
      </c>
      <c r="E730" s="43" t="s">
        <v>209</v>
      </c>
      <c r="F730" t="s">
        <v>211</v>
      </c>
      <c r="G730" s="3">
        <v>1</v>
      </c>
      <c r="H730" t="s">
        <v>135</v>
      </c>
      <c r="I730" t="s">
        <v>36</v>
      </c>
      <c r="K730">
        <v>3</v>
      </c>
      <c r="L730">
        <v>1</v>
      </c>
      <c r="M730">
        <v>11.393000000000001</v>
      </c>
      <c r="N730" s="37">
        <f t="shared" si="25"/>
        <v>63.196699727903095</v>
      </c>
    </row>
    <row r="731" spans="1:14" x14ac:dyDescent="0.35">
      <c r="A731" s="4" t="s">
        <v>162</v>
      </c>
      <c r="B731" s="4">
        <v>2019</v>
      </c>
      <c r="C731" s="5">
        <v>43806</v>
      </c>
      <c r="D731" s="4" t="s">
        <v>72</v>
      </c>
      <c r="E731" s="43" t="s">
        <v>209</v>
      </c>
      <c r="F731" t="s">
        <v>211</v>
      </c>
      <c r="G731" s="3">
        <v>1</v>
      </c>
      <c r="H731" t="s">
        <v>113</v>
      </c>
      <c r="I731" t="s">
        <v>163</v>
      </c>
      <c r="K731">
        <v>4</v>
      </c>
      <c r="L731">
        <v>2</v>
      </c>
      <c r="M731">
        <v>11.438000000000001</v>
      </c>
      <c r="N731" s="37">
        <f t="shared" si="25"/>
        <v>62.948067844028671</v>
      </c>
    </row>
    <row r="732" spans="1:14" x14ac:dyDescent="0.35">
      <c r="A732" s="4" t="s">
        <v>162</v>
      </c>
      <c r="B732" s="4">
        <v>2019</v>
      </c>
      <c r="C732" s="5">
        <v>43806</v>
      </c>
      <c r="D732" s="4" t="s">
        <v>72</v>
      </c>
      <c r="E732" s="43" t="s">
        <v>209</v>
      </c>
      <c r="F732" t="s">
        <v>210</v>
      </c>
      <c r="G732" s="3">
        <v>2</v>
      </c>
      <c r="H732" t="s">
        <v>111</v>
      </c>
      <c r="I732" t="s">
        <v>121</v>
      </c>
      <c r="K732">
        <v>1</v>
      </c>
      <c r="L732">
        <v>1</v>
      </c>
      <c r="M732">
        <v>11.196999999999999</v>
      </c>
      <c r="N732" s="37">
        <f t="shared" si="25"/>
        <v>64.302938287041172</v>
      </c>
    </row>
    <row r="733" spans="1:14" x14ac:dyDescent="0.35">
      <c r="A733" s="4" t="s">
        <v>162</v>
      </c>
      <c r="B733" s="4">
        <v>2019</v>
      </c>
      <c r="C733" s="5">
        <v>43806</v>
      </c>
      <c r="D733" s="4" t="s">
        <v>72</v>
      </c>
      <c r="E733" s="43" t="s">
        <v>209</v>
      </c>
      <c r="F733" t="s">
        <v>210</v>
      </c>
      <c r="G733" s="3">
        <v>2</v>
      </c>
      <c r="H733" t="s">
        <v>33</v>
      </c>
      <c r="I733" t="s">
        <v>146</v>
      </c>
      <c r="K733">
        <v>2</v>
      </c>
      <c r="L733">
        <v>2</v>
      </c>
      <c r="M733">
        <v>11.962</v>
      </c>
      <c r="N733" s="37">
        <f t="shared" si="25"/>
        <v>60.190603577996988</v>
      </c>
    </row>
    <row r="734" spans="1:14" x14ac:dyDescent="0.35">
      <c r="A734" s="4" t="s">
        <v>162</v>
      </c>
      <c r="B734" s="4">
        <v>2019</v>
      </c>
      <c r="C734" s="5">
        <v>43806</v>
      </c>
      <c r="D734" s="4" t="s">
        <v>72</v>
      </c>
      <c r="E734" s="43" t="s">
        <v>209</v>
      </c>
      <c r="F734" t="s">
        <v>211</v>
      </c>
      <c r="G734" s="3">
        <v>2</v>
      </c>
      <c r="H734" t="s">
        <v>135</v>
      </c>
      <c r="I734" t="s">
        <v>36</v>
      </c>
      <c r="K734">
        <v>3</v>
      </c>
      <c r="L734">
        <v>1</v>
      </c>
      <c r="M734">
        <v>11.374000000000001</v>
      </c>
      <c r="N734" s="37">
        <f t="shared" si="25"/>
        <v>63.302268331281866</v>
      </c>
    </row>
    <row r="735" spans="1:14" x14ac:dyDescent="0.35">
      <c r="A735" s="4" t="s">
        <v>162</v>
      </c>
      <c r="B735" s="4">
        <v>2019</v>
      </c>
      <c r="C735" s="5">
        <v>43806</v>
      </c>
      <c r="D735" s="4" t="s">
        <v>72</v>
      </c>
      <c r="E735" s="43" t="s">
        <v>209</v>
      </c>
      <c r="F735" t="s">
        <v>211</v>
      </c>
      <c r="G735" s="3">
        <v>2</v>
      </c>
      <c r="H735" t="s">
        <v>113</v>
      </c>
      <c r="I735" t="s">
        <v>163</v>
      </c>
      <c r="K735">
        <v>4</v>
      </c>
      <c r="L735">
        <v>2</v>
      </c>
      <c r="M735">
        <v>11.428000000000001</v>
      </c>
      <c r="N735" s="37">
        <f t="shared" si="25"/>
        <v>63.003150157507868</v>
      </c>
    </row>
    <row r="736" spans="1:14" x14ac:dyDescent="0.35">
      <c r="A736" s="4" t="s">
        <v>162</v>
      </c>
      <c r="B736" s="4">
        <v>2019</v>
      </c>
      <c r="C736" s="5">
        <v>43806</v>
      </c>
      <c r="D736" s="4" t="s">
        <v>72</v>
      </c>
      <c r="E736" s="43" t="s">
        <v>209</v>
      </c>
      <c r="F736" t="s">
        <v>210</v>
      </c>
      <c r="G736" s="3">
        <v>3</v>
      </c>
      <c r="H736" t="s">
        <v>111</v>
      </c>
      <c r="I736" t="s">
        <v>121</v>
      </c>
      <c r="K736">
        <v>1</v>
      </c>
      <c r="L736">
        <v>1</v>
      </c>
      <c r="M736">
        <v>11.329000000000001</v>
      </c>
      <c r="N736" s="37">
        <f t="shared" ref="N736:N799" si="26">3.6*200/M736</f>
        <v>63.553711713302143</v>
      </c>
    </row>
    <row r="737" spans="1:14" x14ac:dyDescent="0.35">
      <c r="A737" s="4" t="s">
        <v>162</v>
      </c>
      <c r="B737" s="4">
        <v>2019</v>
      </c>
      <c r="C737" s="5">
        <v>43806</v>
      </c>
      <c r="D737" s="4" t="s">
        <v>72</v>
      </c>
      <c r="E737" s="43" t="s">
        <v>209</v>
      </c>
      <c r="F737" t="s">
        <v>210</v>
      </c>
      <c r="G737" s="3">
        <v>3</v>
      </c>
      <c r="H737" t="s">
        <v>33</v>
      </c>
      <c r="I737" t="s">
        <v>146</v>
      </c>
      <c r="K737">
        <v>2</v>
      </c>
      <c r="L737">
        <v>2</v>
      </c>
      <c r="M737">
        <v>11.348000000000001</v>
      </c>
      <c r="N737" s="37">
        <f t="shared" si="26"/>
        <v>63.447303489601687</v>
      </c>
    </row>
    <row r="738" spans="1:14" hidden="1" x14ac:dyDescent="0.35">
      <c r="A738" s="1" t="s">
        <v>152</v>
      </c>
      <c r="B738" s="1">
        <v>2019</v>
      </c>
      <c r="C738" s="2">
        <v>43813</v>
      </c>
      <c r="D738" s="1" t="s">
        <v>72</v>
      </c>
      <c r="E738" s="43" t="s">
        <v>205</v>
      </c>
      <c r="F738">
        <v>1</v>
      </c>
      <c r="G738" s="3">
        <v>1</v>
      </c>
      <c r="H738" t="s">
        <v>26</v>
      </c>
      <c r="I738" t="s">
        <v>27</v>
      </c>
      <c r="K738">
        <v>5</v>
      </c>
      <c r="L738">
        <v>1</v>
      </c>
      <c r="M738">
        <v>11.145</v>
      </c>
      <c r="N738" s="37">
        <f t="shared" si="26"/>
        <v>64.602960969044418</v>
      </c>
    </row>
    <row r="739" spans="1:14" hidden="1" x14ac:dyDescent="0.35">
      <c r="A739" s="1" t="s">
        <v>152</v>
      </c>
      <c r="B739" s="1">
        <v>2019</v>
      </c>
      <c r="C739" s="2">
        <v>43813</v>
      </c>
      <c r="D739" s="1" t="s">
        <v>72</v>
      </c>
      <c r="E739" s="43" t="s">
        <v>205</v>
      </c>
      <c r="F739">
        <v>1</v>
      </c>
      <c r="G739" s="3">
        <v>1</v>
      </c>
      <c r="H739" t="s">
        <v>143</v>
      </c>
      <c r="I739" t="s">
        <v>121</v>
      </c>
      <c r="K739">
        <v>28</v>
      </c>
      <c r="L739">
        <v>2</v>
      </c>
      <c r="M739">
        <v>11.516</v>
      </c>
      <c r="N739" s="37">
        <f t="shared" si="26"/>
        <v>62.521708926710666</v>
      </c>
    </row>
    <row r="740" spans="1:14" hidden="1" x14ac:dyDescent="0.35">
      <c r="A740" s="1" t="s">
        <v>152</v>
      </c>
      <c r="B740" s="1">
        <v>2019</v>
      </c>
      <c r="C740" s="2">
        <v>43813</v>
      </c>
      <c r="D740" s="1" t="s">
        <v>72</v>
      </c>
      <c r="E740" s="43" t="s">
        <v>205</v>
      </c>
      <c r="F740">
        <v>2</v>
      </c>
      <c r="G740" s="3">
        <v>1</v>
      </c>
      <c r="H740" t="s">
        <v>20</v>
      </c>
      <c r="I740" t="s">
        <v>21</v>
      </c>
      <c r="K740">
        <v>4</v>
      </c>
      <c r="L740">
        <v>1</v>
      </c>
      <c r="M740">
        <v>11.682</v>
      </c>
      <c r="N740" s="37">
        <f t="shared" si="26"/>
        <v>61.633281972265024</v>
      </c>
    </row>
    <row r="741" spans="1:14" hidden="1" x14ac:dyDescent="0.35">
      <c r="A741" s="1" t="s">
        <v>152</v>
      </c>
      <c r="B741" s="1">
        <v>2019</v>
      </c>
      <c r="C741" s="2">
        <v>43813</v>
      </c>
      <c r="D741" s="1" t="s">
        <v>72</v>
      </c>
      <c r="E741" s="43" t="s">
        <v>205</v>
      </c>
      <c r="F741">
        <v>2</v>
      </c>
      <c r="G741" s="3">
        <v>1</v>
      </c>
      <c r="H741" t="s">
        <v>119</v>
      </c>
      <c r="I741" t="s">
        <v>21</v>
      </c>
      <c r="K741">
        <v>27</v>
      </c>
      <c r="L741">
        <v>2</v>
      </c>
      <c r="M741">
        <v>12.067</v>
      </c>
      <c r="N741" s="37">
        <f t="shared" si="26"/>
        <v>59.666860031490842</v>
      </c>
    </row>
    <row r="742" spans="1:14" hidden="1" x14ac:dyDescent="0.35">
      <c r="A742" s="1" t="s">
        <v>152</v>
      </c>
      <c r="B742" s="1">
        <v>2019</v>
      </c>
      <c r="C742" s="2">
        <v>43813</v>
      </c>
      <c r="D742" s="1" t="s">
        <v>72</v>
      </c>
      <c r="E742" s="43" t="s">
        <v>205</v>
      </c>
      <c r="F742">
        <v>3</v>
      </c>
      <c r="G742" s="3">
        <v>1</v>
      </c>
      <c r="H742" t="s">
        <v>139</v>
      </c>
      <c r="I742" t="s">
        <v>36</v>
      </c>
      <c r="K742">
        <v>6</v>
      </c>
      <c r="L742">
        <v>1</v>
      </c>
      <c r="M742">
        <v>11.298999999999999</v>
      </c>
      <c r="N742" s="37">
        <f t="shared" si="26"/>
        <v>63.722453314452608</v>
      </c>
    </row>
    <row r="743" spans="1:14" hidden="1" x14ac:dyDescent="0.35">
      <c r="A743" s="1" t="s">
        <v>152</v>
      </c>
      <c r="B743" s="1">
        <v>2019</v>
      </c>
      <c r="C743" s="2">
        <v>43813</v>
      </c>
      <c r="D743" s="1" t="s">
        <v>72</v>
      </c>
      <c r="E743" s="43" t="s">
        <v>205</v>
      </c>
      <c r="F743">
        <v>3</v>
      </c>
      <c r="G743" s="3">
        <v>1</v>
      </c>
      <c r="H743" t="s">
        <v>60</v>
      </c>
      <c r="I743" t="s">
        <v>61</v>
      </c>
      <c r="K743">
        <v>26</v>
      </c>
      <c r="L743">
        <v>2</v>
      </c>
      <c r="M743">
        <v>11.639999999999999</v>
      </c>
      <c r="N743" s="37">
        <f t="shared" si="26"/>
        <v>61.855670103092791</v>
      </c>
    </row>
    <row r="744" spans="1:14" hidden="1" x14ac:dyDescent="0.35">
      <c r="A744" s="1" t="s">
        <v>152</v>
      </c>
      <c r="B744" s="1">
        <v>2019</v>
      </c>
      <c r="C744" s="2">
        <v>43813</v>
      </c>
      <c r="D744" s="1" t="s">
        <v>72</v>
      </c>
      <c r="E744" s="43" t="s">
        <v>205</v>
      </c>
      <c r="F744">
        <v>4</v>
      </c>
      <c r="G744" s="3">
        <v>1</v>
      </c>
      <c r="H744" t="s">
        <v>138</v>
      </c>
      <c r="I744" t="s">
        <v>29</v>
      </c>
      <c r="K744">
        <v>10</v>
      </c>
      <c r="L744">
        <v>1</v>
      </c>
      <c r="M744">
        <v>11.164999999999999</v>
      </c>
      <c r="N744" s="37">
        <f t="shared" si="26"/>
        <v>64.487236901030016</v>
      </c>
    </row>
    <row r="745" spans="1:14" hidden="1" x14ac:dyDescent="0.35">
      <c r="A745" s="1" t="s">
        <v>152</v>
      </c>
      <c r="B745" s="1">
        <v>2019</v>
      </c>
      <c r="C745" s="2">
        <v>43813</v>
      </c>
      <c r="D745" s="1" t="s">
        <v>72</v>
      </c>
      <c r="E745" s="43" t="s">
        <v>205</v>
      </c>
      <c r="F745">
        <v>4</v>
      </c>
      <c r="G745" s="3">
        <v>1</v>
      </c>
      <c r="H745" t="s">
        <v>50</v>
      </c>
      <c r="I745" t="s">
        <v>51</v>
      </c>
      <c r="K745">
        <v>25</v>
      </c>
      <c r="L745">
        <v>2</v>
      </c>
      <c r="M745">
        <v>11.486999999999998</v>
      </c>
      <c r="N745" s="37">
        <f t="shared" si="26"/>
        <v>62.679550796552633</v>
      </c>
    </row>
    <row r="746" spans="1:14" hidden="1" x14ac:dyDescent="0.35">
      <c r="A746" s="1" t="s">
        <v>152</v>
      </c>
      <c r="B746" s="1">
        <v>2019</v>
      </c>
      <c r="C746" s="2">
        <v>43813</v>
      </c>
      <c r="D746" s="1" t="s">
        <v>72</v>
      </c>
      <c r="E746" s="43" t="s">
        <v>205</v>
      </c>
      <c r="F746">
        <v>5</v>
      </c>
      <c r="G746" s="3">
        <v>1</v>
      </c>
      <c r="H746" t="s">
        <v>30</v>
      </c>
      <c r="I746" t="s">
        <v>31</v>
      </c>
      <c r="K746">
        <v>7</v>
      </c>
      <c r="L746">
        <v>1</v>
      </c>
      <c r="M746">
        <v>11.468</v>
      </c>
      <c r="N746" s="37">
        <f t="shared" si="26"/>
        <v>62.783397279386115</v>
      </c>
    </row>
    <row r="747" spans="1:14" hidden="1" x14ac:dyDescent="0.35">
      <c r="A747" s="1" t="s">
        <v>152</v>
      </c>
      <c r="B747" s="1">
        <v>2019</v>
      </c>
      <c r="C747" s="2">
        <v>43813</v>
      </c>
      <c r="D747" s="1" t="s">
        <v>72</v>
      </c>
      <c r="E747" s="43" t="s">
        <v>205</v>
      </c>
      <c r="F747">
        <v>5</v>
      </c>
      <c r="G747" s="3">
        <v>1</v>
      </c>
      <c r="H747" t="s">
        <v>149</v>
      </c>
      <c r="I747" t="s">
        <v>56</v>
      </c>
      <c r="K747">
        <v>24</v>
      </c>
      <c r="L747">
        <v>2</v>
      </c>
      <c r="M747">
        <v>11.59</v>
      </c>
      <c r="N747" s="37">
        <f t="shared" si="26"/>
        <v>62.122519413287314</v>
      </c>
    </row>
    <row r="748" spans="1:14" hidden="1" x14ac:dyDescent="0.35">
      <c r="A748" s="1" t="s">
        <v>152</v>
      </c>
      <c r="B748" s="1">
        <v>2019</v>
      </c>
      <c r="C748" s="2">
        <v>43813</v>
      </c>
      <c r="D748" s="1" t="s">
        <v>72</v>
      </c>
      <c r="E748" s="43" t="s">
        <v>205</v>
      </c>
      <c r="F748">
        <v>6</v>
      </c>
      <c r="G748" s="3">
        <v>1</v>
      </c>
      <c r="H748" t="s">
        <v>43</v>
      </c>
      <c r="I748" t="s">
        <v>44</v>
      </c>
      <c r="K748">
        <v>11</v>
      </c>
      <c r="L748">
        <v>1</v>
      </c>
      <c r="M748">
        <v>11.234</v>
      </c>
      <c r="N748" s="37">
        <f t="shared" si="26"/>
        <v>64.091151860423707</v>
      </c>
    </row>
    <row r="749" spans="1:14" hidden="1" x14ac:dyDescent="0.35">
      <c r="A749" s="1" t="s">
        <v>152</v>
      </c>
      <c r="B749" s="1">
        <v>2019</v>
      </c>
      <c r="C749" s="2">
        <v>43813</v>
      </c>
      <c r="D749" s="1" t="s">
        <v>72</v>
      </c>
      <c r="E749" s="43" t="s">
        <v>205</v>
      </c>
      <c r="F749">
        <v>6</v>
      </c>
      <c r="G749" s="3">
        <v>1</v>
      </c>
      <c r="H749" t="s">
        <v>157</v>
      </c>
      <c r="I749" t="s">
        <v>38</v>
      </c>
      <c r="K749">
        <v>23</v>
      </c>
      <c r="L749">
        <v>2</v>
      </c>
      <c r="M749">
        <v>11.417999999999999</v>
      </c>
      <c r="N749" s="37">
        <f t="shared" si="26"/>
        <v>63.058328954282715</v>
      </c>
    </row>
    <row r="750" spans="1:14" hidden="1" x14ac:dyDescent="0.35">
      <c r="A750" s="1" t="s">
        <v>152</v>
      </c>
      <c r="B750" s="1">
        <v>2019</v>
      </c>
      <c r="C750" s="2">
        <v>43813</v>
      </c>
      <c r="D750" s="1" t="s">
        <v>72</v>
      </c>
      <c r="E750" s="43" t="s">
        <v>205</v>
      </c>
      <c r="F750">
        <v>7</v>
      </c>
      <c r="G750" s="3">
        <v>1</v>
      </c>
      <c r="H750" t="s">
        <v>140</v>
      </c>
      <c r="I750" t="s">
        <v>29</v>
      </c>
      <c r="K750">
        <v>12</v>
      </c>
      <c r="L750">
        <v>1</v>
      </c>
      <c r="M750">
        <v>11.648</v>
      </c>
      <c r="N750" s="37">
        <f t="shared" si="26"/>
        <v>61.813186813186817</v>
      </c>
    </row>
    <row r="751" spans="1:14" hidden="1" x14ac:dyDescent="0.35">
      <c r="A751" s="1" t="s">
        <v>152</v>
      </c>
      <c r="B751" s="1">
        <v>2019</v>
      </c>
      <c r="C751" s="2">
        <v>43813</v>
      </c>
      <c r="D751" s="1" t="s">
        <v>72</v>
      </c>
      <c r="E751" s="43" t="s">
        <v>205</v>
      </c>
      <c r="F751">
        <v>7</v>
      </c>
      <c r="G751" s="3">
        <v>1</v>
      </c>
      <c r="H751" t="s">
        <v>147</v>
      </c>
      <c r="I751" t="s">
        <v>148</v>
      </c>
      <c r="K751">
        <v>22</v>
      </c>
      <c r="L751">
        <v>2</v>
      </c>
      <c r="M751">
        <v>11.724</v>
      </c>
      <c r="N751" s="37">
        <f t="shared" si="26"/>
        <v>61.412487205731829</v>
      </c>
    </row>
    <row r="752" spans="1:14" hidden="1" x14ac:dyDescent="0.35">
      <c r="A752" s="1" t="s">
        <v>152</v>
      </c>
      <c r="B752" s="1">
        <v>2019</v>
      </c>
      <c r="C752" s="2">
        <v>43813</v>
      </c>
      <c r="D752" s="1" t="s">
        <v>72</v>
      </c>
      <c r="E752" s="43" t="s">
        <v>205</v>
      </c>
      <c r="F752">
        <v>8</v>
      </c>
      <c r="G752" s="3">
        <v>1</v>
      </c>
      <c r="H752" t="s">
        <v>141</v>
      </c>
      <c r="I752" t="s">
        <v>44</v>
      </c>
      <c r="K752">
        <v>13</v>
      </c>
      <c r="L752">
        <v>1</v>
      </c>
      <c r="M752">
        <v>11.385999999999999</v>
      </c>
      <c r="N752" s="37">
        <f t="shared" si="26"/>
        <v>63.235552432812227</v>
      </c>
    </row>
    <row r="753" spans="1:14" hidden="1" x14ac:dyDescent="0.35">
      <c r="A753" s="1" t="s">
        <v>152</v>
      </c>
      <c r="B753" s="1">
        <v>2019</v>
      </c>
      <c r="C753" s="2">
        <v>43813</v>
      </c>
      <c r="D753" s="1" t="s">
        <v>72</v>
      </c>
      <c r="E753" s="43" t="s">
        <v>205</v>
      </c>
      <c r="F753">
        <v>8</v>
      </c>
      <c r="G753" s="3">
        <v>1</v>
      </c>
      <c r="H753" t="s">
        <v>142</v>
      </c>
      <c r="I753" t="s">
        <v>61</v>
      </c>
      <c r="K753">
        <v>21</v>
      </c>
      <c r="L753">
        <v>2</v>
      </c>
      <c r="M753">
        <v>11.393999999999998</v>
      </c>
      <c r="N753" s="37">
        <f t="shared" si="26"/>
        <v>63.191153238546612</v>
      </c>
    </row>
    <row r="754" spans="1:14" hidden="1" x14ac:dyDescent="0.35">
      <c r="A754" s="1" t="s">
        <v>152</v>
      </c>
      <c r="B754" s="1">
        <v>2019</v>
      </c>
      <c r="C754" s="2">
        <v>43813</v>
      </c>
      <c r="D754" s="1" t="s">
        <v>72</v>
      </c>
      <c r="E754" s="43" t="s">
        <v>205</v>
      </c>
      <c r="F754">
        <v>9</v>
      </c>
      <c r="G754" s="3">
        <v>1</v>
      </c>
      <c r="H754" t="s">
        <v>52</v>
      </c>
      <c r="I754" t="s">
        <v>53</v>
      </c>
      <c r="K754">
        <v>14</v>
      </c>
      <c r="L754">
        <v>1</v>
      </c>
      <c r="M754">
        <v>11.266</v>
      </c>
      <c r="N754" s="37">
        <f t="shared" si="26"/>
        <v>63.909107047754304</v>
      </c>
    </row>
    <row r="755" spans="1:14" hidden="1" x14ac:dyDescent="0.35">
      <c r="A755" s="1" t="s">
        <v>152</v>
      </c>
      <c r="B755" s="1">
        <v>2019</v>
      </c>
      <c r="C755" s="2">
        <v>43813</v>
      </c>
      <c r="D755" s="1" t="s">
        <v>72</v>
      </c>
      <c r="E755" s="43" t="s">
        <v>205</v>
      </c>
      <c r="F755">
        <v>9</v>
      </c>
      <c r="G755" s="3">
        <v>1</v>
      </c>
      <c r="H755" t="s">
        <v>132</v>
      </c>
      <c r="I755" t="s">
        <v>156</v>
      </c>
      <c r="K755">
        <v>20</v>
      </c>
      <c r="L755">
        <v>2</v>
      </c>
      <c r="M755">
        <v>11.372999999999999</v>
      </c>
      <c r="N755" s="37">
        <f t="shared" si="26"/>
        <v>63.307834344500137</v>
      </c>
    </row>
    <row r="756" spans="1:14" hidden="1" x14ac:dyDescent="0.35">
      <c r="A756" s="1" t="s">
        <v>152</v>
      </c>
      <c r="B756" s="1">
        <v>2019</v>
      </c>
      <c r="C756" s="2">
        <v>43813</v>
      </c>
      <c r="D756" s="1" t="s">
        <v>72</v>
      </c>
      <c r="E756" s="43" t="s">
        <v>205</v>
      </c>
      <c r="F756">
        <v>10</v>
      </c>
      <c r="G756" s="3">
        <v>1</v>
      </c>
      <c r="H756" t="s">
        <v>136</v>
      </c>
      <c r="I756" t="s">
        <v>25</v>
      </c>
      <c r="K756">
        <v>8</v>
      </c>
      <c r="L756">
        <v>1</v>
      </c>
      <c r="M756">
        <v>11.603999999999999</v>
      </c>
      <c r="N756" s="37">
        <f t="shared" si="26"/>
        <v>62.047569803516033</v>
      </c>
    </row>
    <row r="757" spans="1:14" hidden="1" x14ac:dyDescent="0.35">
      <c r="A757" s="1" t="s">
        <v>152</v>
      </c>
      <c r="B757" s="1">
        <v>2019</v>
      </c>
      <c r="C757" s="2">
        <v>43813</v>
      </c>
      <c r="D757" s="1" t="s">
        <v>72</v>
      </c>
      <c r="E757" s="71" t="s">
        <v>205</v>
      </c>
      <c r="F757">
        <v>10</v>
      </c>
      <c r="G757" s="3">
        <v>1</v>
      </c>
      <c r="H757" t="s">
        <v>76</v>
      </c>
      <c r="I757" t="s">
        <v>155</v>
      </c>
      <c r="K757">
        <v>19</v>
      </c>
      <c r="L757">
        <v>2</v>
      </c>
      <c r="M757">
        <v>11.611999999999998</v>
      </c>
      <c r="N757" s="37">
        <f t="shared" si="26"/>
        <v>62.004822597313137</v>
      </c>
    </row>
    <row r="758" spans="1:14" hidden="1" x14ac:dyDescent="0.35">
      <c r="A758" s="1" t="s">
        <v>152</v>
      </c>
      <c r="B758" s="1">
        <v>2019</v>
      </c>
      <c r="C758" s="2">
        <v>43813</v>
      </c>
      <c r="D758" s="1" t="s">
        <v>72</v>
      </c>
      <c r="E758" s="71" t="s">
        <v>205</v>
      </c>
      <c r="F758">
        <v>11</v>
      </c>
      <c r="G758" s="3">
        <v>1</v>
      </c>
      <c r="H758" t="s">
        <v>97</v>
      </c>
      <c r="I758" t="s">
        <v>153</v>
      </c>
      <c r="K758">
        <v>15</v>
      </c>
      <c r="L758">
        <v>1</v>
      </c>
      <c r="M758">
        <v>11.624000000000001</v>
      </c>
      <c r="N758" s="37">
        <f t="shared" si="26"/>
        <v>61.940812112869921</v>
      </c>
    </row>
    <row r="759" spans="1:14" hidden="1" x14ac:dyDescent="0.35">
      <c r="A759" s="1" t="s">
        <v>152</v>
      </c>
      <c r="B759" s="1">
        <v>2019</v>
      </c>
      <c r="C759" s="2">
        <v>43813</v>
      </c>
      <c r="D759" s="1" t="s">
        <v>72</v>
      </c>
      <c r="E759" s="43" t="s">
        <v>205</v>
      </c>
      <c r="F759">
        <v>11</v>
      </c>
      <c r="G759" s="3">
        <v>1</v>
      </c>
      <c r="H759" t="s">
        <v>24</v>
      </c>
      <c r="I759" t="s">
        <v>154</v>
      </c>
      <c r="K759">
        <v>18</v>
      </c>
      <c r="L759">
        <v>2</v>
      </c>
      <c r="M759">
        <v>11.677000000000001</v>
      </c>
      <c r="N759" s="37">
        <f t="shared" si="26"/>
        <v>61.659672861180091</v>
      </c>
    </row>
    <row r="760" spans="1:14" hidden="1" x14ac:dyDescent="0.35">
      <c r="A760" s="1" t="s">
        <v>152</v>
      </c>
      <c r="B760" s="1">
        <v>2019</v>
      </c>
      <c r="C760" s="2">
        <v>43813</v>
      </c>
      <c r="D760" s="1" t="s">
        <v>72</v>
      </c>
      <c r="E760" s="71" t="s">
        <v>205</v>
      </c>
      <c r="F760">
        <v>12</v>
      </c>
      <c r="G760" s="3">
        <v>1</v>
      </c>
      <c r="H760" t="s">
        <v>83</v>
      </c>
      <c r="I760" t="s">
        <v>67</v>
      </c>
      <c r="K760">
        <v>16</v>
      </c>
      <c r="L760">
        <v>1</v>
      </c>
      <c r="M760">
        <v>11.568</v>
      </c>
      <c r="N760" s="37">
        <f t="shared" si="26"/>
        <v>62.240663900414937</v>
      </c>
    </row>
    <row r="761" spans="1:14" hidden="1" x14ac:dyDescent="0.35">
      <c r="A761" s="1" t="s">
        <v>152</v>
      </c>
      <c r="B761" s="1">
        <v>2019</v>
      </c>
      <c r="C761" s="2">
        <v>43813</v>
      </c>
      <c r="D761" s="1" t="s">
        <v>72</v>
      </c>
      <c r="E761" s="71" t="s">
        <v>205</v>
      </c>
      <c r="F761">
        <v>12</v>
      </c>
      <c r="G761" s="3">
        <v>1</v>
      </c>
      <c r="H761" t="s">
        <v>39</v>
      </c>
      <c r="I761" t="s">
        <v>40</v>
      </c>
      <c r="K761">
        <v>17</v>
      </c>
      <c r="L761">
        <v>2</v>
      </c>
      <c r="M761">
        <v>11.593999999999999</v>
      </c>
      <c r="N761" s="37">
        <f t="shared" si="26"/>
        <v>62.101086769018458</v>
      </c>
    </row>
    <row r="762" spans="1:14" hidden="1" x14ac:dyDescent="0.35">
      <c r="A762" s="1" t="s">
        <v>152</v>
      </c>
      <c r="B762" s="1">
        <v>2019</v>
      </c>
      <c r="C762" s="2">
        <v>43813</v>
      </c>
      <c r="D762" s="1" t="s">
        <v>72</v>
      </c>
      <c r="E762" s="43" t="s">
        <v>206</v>
      </c>
      <c r="F762">
        <v>1</v>
      </c>
      <c r="G762" s="3">
        <v>1</v>
      </c>
      <c r="H762" t="s">
        <v>80</v>
      </c>
      <c r="I762" t="s">
        <v>65</v>
      </c>
      <c r="K762">
        <v>1</v>
      </c>
      <c r="L762">
        <v>1</v>
      </c>
      <c r="M762">
        <v>11.345000000000001</v>
      </c>
      <c r="N762" s="37">
        <f t="shared" si="26"/>
        <v>63.464081092992501</v>
      </c>
    </row>
    <row r="763" spans="1:14" hidden="1" x14ac:dyDescent="0.35">
      <c r="A763" s="1" t="s">
        <v>152</v>
      </c>
      <c r="B763" s="1">
        <v>2019</v>
      </c>
      <c r="C763" s="2">
        <v>43813</v>
      </c>
      <c r="D763" s="1" t="s">
        <v>72</v>
      </c>
      <c r="E763" s="71" t="s">
        <v>206</v>
      </c>
      <c r="F763">
        <v>1</v>
      </c>
      <c r="G763" s="3">
        <v>1</v>
      </c>
      <c r="H763" t="s">
        <v>83</v>
      </c>
      <c r="I763" t="s">
        <v>67</v>
      </c>
      <c r="K763">
        <v>16</v>
      </c>
      <c r="L763">
        <v>2</v>
      </c>
      <c r="M763">
        <v>11.706000000000001</v>
      </c>
      <c r="N763" s="37">
        <f t="shared" si="26"/>
        <v>61.506919528446943</v>
      </c>
    </row>
    <row r="764" spans="1:14" hidden="1" x14ac:dyDescent="0.35">
      <c r="A764" s="1" t="s">
        <v>152</v>
      </c>
      <c r="B764" s="1">
        <v>2019</v>
      </c>
      <c r="C764" s="2">
        <v>43813</v>
      </c>
      <c r="D764" s="1" t="s">
        <v>72</v>
      </c>
      <c r="E764" s="71" t="s">
        <v>206</v>
      </c>
      <c r="F764">
        <v>2</v>
      </c>
      <c r="G764" s="3">
        <v>1</v>
      </c>
      <c r="H764" t="s">
        <v>135</v>
      </c>
      <c r="I764" t="s">
        <v>36</v>
      </c>
      <c r="K764">
        <v>2</v>
      </c>
      <c r="L764">
        <v>1</v>
      </c>
      <c r="M764">
        <v>11.11</v>
      </c>
      <c r="N764" s="37">
        <f t="shared" si="26"/>
        <v>64.806480648064806</v>
      </c>
    </row>
    <row r="765" spans="1:14" hidden="1" x14ac:dyDescent="0.35">
      <c r="A765" s="1" t="s">
        <v>152</v>
      </c>
      <c r="B765" s="1">
        <v>2019</v>
      </c>
      <c r="C765" s="2">
        <v>43813</v>
      </c>
      <c r="D765" s="1" t="s">
        <v>72</v>
      </c>
      <c r="E765" s="43" t="s">
        <v>206</v>
      </c>
      <c r="F765">
        <v>2</v>
      </c>
      <c r="G765" s="3">
        <v>1</v>
      </c>
      <c r="H765" t="s">
        <v>97</v>
      </c>
      <c r="I765" t="s">
        <v>153</v>
      </c>
      <c r="K765">
        <v>15</v>
      </c>
      <c r="L765">
        <v>2</v>
      </c>
      <c r="M765">
        <v>11.208</v>
      </c>
      <c r="N765" s="37">
        <f t="shared" si="26"/>
        <v>64.239828693790145</v>
      </c>
    </row>
    <row r="766" spans="1:14" hidden="1" x14ac:dyDescent="0.35">
      <c r="A766" s="1" t="s">
        <v>152</v>
      </c>
      <c r="B766" s="1">
        <v>2019</v>
      </c>
      <c r="C766" s="2">
        <v>43813</v>
      </c>
      <c r="D766" s="1" t="s">
        <v>72</v>
      </c>
      <c r="E766" s="71" t="s">
        <v>206</v>
      </c>
      <c r="F766">
        <v>3</v>
      </c>
      <c r="G766" s="3">
        <v>1</v>
      </c>
      <c r="H766" t="s">
        <v>136</v>
      </c>
      <c r="I766" t="s">
        <v>25</v>
      </c>
      <c r="K766">
        <v>8</v>
      </c>
      <c r="L766">
        <v>1</v>
      </c>
      <c r="M766">
        <v>11.191000000000001</v>
      </c>
      <c r="N766" s="37">
        <f t="shared" si="26"/>
        <v>64.337413993387543</v>
      </c>
    </row>
    <row r="767" spans="1:14" hidden="1" x14ac:dyDescent="0.35">
      <c r="A767" s="1" t="s">
        <v>152</v>
      </c>
      <c r="B767" s="1">
        <v>2019</v>
      </c>
      <c r="C767" s="2">
        <v>43813</v>
      </c>
      <c r="D767" s="1" t="s">
        <v>72</v>
      </c>
      <c r="E767" s="71" t="s">
        <v>206</v>
      </c>
      <c r="F767">
        <v>3</v>
      </c>
      <c r="G767" s="3">
        <v>1</v>
      </c>
      <c r="H767" t="s">
        <v>33</v>
      </c>
      <c r="I767" t="s">
        <v>146</v>
      </c>
      <c r="K767">
        <v>9</v>
      </c>
      <c r="L767">
        <v>2</v>
      </c>
      <c r="M767">
        <v>11.198</v>
      </c>
      <c r="N767" s="37">
        <f t="shared" si="26"/>
        <v>64.297195927844257</v>
      </c>
    </row>
    <row r="768" spans="1:14" hidden="1" x14ac:dyDescent="0.35">
      <c r="A768" s="1" t="s">
        <v>152</v>
      </c>
      <c r="B768" s="1">
        <v>2019</v>
      </c>
      <c r="C768" s="2">
        <v>43813</v>
      </c>
      <c r="D768" s="1" t="s">
        <v>72</v>
      </c>
      <c r="E768" s="43" t="s">
        <v>206</v>
      </c>
      <c r="F768">
        <v>4</v>
      </c>
      <c r="G768" s="3">
        <v>1</v>
      </c>
      <c r="H768" t="s">
        <v>111</v>
      </c>
      <c r="I768" t="s">
        <v>121</v>
      </c>
      <c r="K768">
        <v>3</v>
      </c>
      <c r="L768">
        <v>1</v>
      </c>
      <c r="M768">
        <v>11.157999999999999</v>
      </c>
      <c r="N768" s="37">
        <f t="shared" si="26"/>
        <v>64.527693134970434</v>
      </c>
    </row>
    <row r="769" spans="1:14" hidden="1" x14ac:dyDescent="0.35">
      <c r="A769" s="1" t="s">
        <v>152</v>
      </c>
      <c r="B769" s="1">
        <v>2019</v>
      </c>
      <c r="C769" s="2">
        <v>43813</v>
      </c>
      <c r="D769" s="1" t="s">
        <v>72</v>
      </c>
      <c r="E769" s="71" t="s">
        <v>206</v>
      </c>
      <c r="F769">
        <v>4</v>
      </c>
      <c r="G769" s="3">
        <v>1</v>
      </c>
      <c r="H769" t="s">
        <v>52</v>
      </c>
      <c r="I769" t="s">
        <v>53</v>
      </c>
      <c r="K769">
        <v>14</v>
      </c>
      <c r="L769">
        <v>2</v>
      </c>
      <c r="M769">
        <v>11.295</v>
      </c>
      <c r="N769" s="37">
        <f t="shared" si="26"/>
        <v>63.745019920318725</v>
      </c>
    </row>
    <row r="770" spans="1:14" hidden="1" x14ac:dyDescent="0.35">
      <c r="A770" s="1" t="s">
        <v>152</v>
      </c>
      <c r="B770" s="1">
        <v>2019</v>
      </c>
      <c r="C770" s="2">
        <v>43813</v>
      </c>
      <c r="D770" s="1" t="s">
        <v>72</v>
      </c>
      <c r="E770" s="71" t="s">
        <v>206</v>
      </c>
      <c r="F770">
        <v>5</v>
      </c>
      <c r="G770" s="3">
        <v>1</v>
      </c>
      <c r="H770" t="s">
        <v>26</v>
      </c>
      <c r="I770" t="s">
        <v>27</v>
      </c>
      <c r="K770">
        <v>5</v>
      </c>
      <c r="L770">
        <v>1</v>
      </c>
      <c r="M770">
        <v>11.207000000000001</v>
      </c>
      <c r="N770" s="37">
        <f t="shared" si="26"/>
        <v>64.245560810207905</v>
      </c>
    </row>
    <row r="771" spans="1:14" hidden="1" x14ac:dyDescent="0.35">
      <c r="A771" s="1" t="s">
        <v>152</v>
      </c>
      <c r="B771" s="1">
        <v>2019</v>
      </c>
      <c r="C771" s="2">
        <v>43813</v>
      </c>
      <c r="D771" s="1" t="s">
        <v>72</v>
      </c>
      <c r="E771" s="43" t="s">
        <v>206</v>
      </c>
      <c r="F771">
        <v>5</v>
      </c>
      <c r="G771" s="3">
        <v>1</v>
      </c>
      <c r="H771" t="s">
        <v>141</v>
      </c>
      <c r="I771" t="s">
        <v>44</v>
      </c>
      <c r="K771">
        <v>13</v>
      </c>
      <c r="L771">
        <v>2</v>
      </c>
      <c r="M771">
        <v>11.24</v>
      </c>
      <c r="N771" s="37">
        <f t="shared" si="26"/>
        <v>64.056939501779354</v>
      </c>
    </row>
    <row r="772" spans="1:14" hidden="1" x14ac:dyDescent="0.35">
      <c r="A772" s="1" t="s">
        <v>152</v>
      </c>
      <c r="B772" s="1">
        <v>2019</v>
      </c>
      <c r="C772" s="2">
        <v>43813</v>
      </c>
      <c r="D772" s="1" t="s">
        <v>72</v>
      </c>
      <c r="E772" s="71" t="s">
        <v>206</v>
      </c>
      <c r="F772">
        <v>6</v>
      </c>
      <c r="G772" s="3">
        <v>1</v>
      </c>
      <c r="H772" t="s">
        <v>20</v>
      </c>
      <c r="I772" t="s">
        <v>21</v>
      </c>
      <c r="K772">
        <v>4</v>
      </c>
      <c r="L772">
        <v>1</v>
      </c>
      <c r="M772">
        <v>11.297000000000001</v>
      </c>
      <c r="N772" s="37">
        <f t="shared" si="26"/>
        <v>63.733734619810569</v>
      </c>
    </row>
    <row r="773" spans="1:14" hidden="1" x14ac:dyDescent="0.35">
      <c r="A773" s="1" t="s">
        <v>152</v>
      </c>
      <c r="B773" s="1">
        <v>2019</v>
      </c>
      <c r="C773" s="2">
        <v>43813</v>
      </c>
      <c r="D773" s="1" t="s">
        <v>72</v>
      </c>
      <c r="E773" s="71" t="s">
        <v>206</v>
      </c>
      <c r="F773">
        <v>6</v>
      </c>
      <c r="G773" s="3">
        <v>1</v>
      </c>
      <c r="H773" t="s">
        <v>140</v>
      </c>
      <c r="I773" t="s">
        <v>29</v>
      </c>
      <c r="K773">
        <v>12</v>
      </c>
      <c r="L773">
        <v>2</v>
      </c>
      <c r="M773">
        <v>11.307</v>
      </c>
      <c r="N773" s="37">
        <f t="shared" si="26"/>
        <v>63.677368002122577</v>
      </c>
    </row>
    <row r="774" spans="1:14" hidden="1" x14ac:dyDescent="0.35">
      <c r="A774" s="1" t="s">
        <v>152</v>
      </c>
      <c r="B774" s="1">
        <v>2019</v>
      </c>
      <c r="C774" s="2">
        <v>43813</v>
      </c>
      <c r="D774" s="1" t="s">
        <v>72</v>
      </c>
      <c r="E774" s="71" t="s">
        <v>206</v>
      </c>
      <c r="F774">
        <v>7</v>
      </c>
      <c r="G774" s="3">
        <v>1</v>
      </c>
      <c r="H774" t="s">
        <v>139</v>
      </c>
      <c r="I774" t="s">
        <v>36</v>
      </c>
      <c r="K774">
        <v>6</v>
      </c>
      <c r="L774">
        <v>1</v>
      </c>
      <c r="M774">
        <v>11.278</v>
      </c>
      <c r="N774" s="37">
        <f t="shared" si="26"/>
        <v>63.841106579180703</v>
      </c>
    </row>
    <row r="775" spans="1:14" hidden="1" x14ac:dyDescent="0.35">
      <c r="A775" s="1" t="s">
        <v>152</v>
      </c>
      <c r="B775" s="1">
        <v>2019</v>
      </c>
      <c r="C775" s="2">
        <v>43813</v>
      </c>
      <c r="D775" s="1" t="s">
        <v>72</v>
      </c>
      <c r="E775" s="71" t="s">
        <v>206</v>
      </c>
      <c r="F775">
        <v>7</v>
      </c>
      <c r="G775" s="3">
        <v>1</v>
      </c>
      <c r="H775" t="s">
        <v>43</v>
      </c>
      <c r="I775" t="s">
        <v>44</v>
      </c>
      <c r="K775">
        <v>11</v>
      </c>
      <c r="L775">
        <v>2</v>
      </c>
      <c r="M775">
        <v>11.337</v>
      </c>
      <c r="N775" s="37">
        <f t="shared" si="26"/>
        <v>63.508864779042078</v>
      </c>
    </row>
    <row r="776" spans="1:14" hidden="1" x14ac:dyDescent="0.35">
      <c r="A776" s="1" t="s">
        <v>152</v>
      </c>
      <c r="B776" s="1">
        <v>2019</v>
      </c>
      <c r="C776" s="2">
        <v>43813</v>
      </c>
      <c r="D776" s="1" t="s">
        <v>72</v>
      </c>
      <c r="E776" s="71" t="s">
        <v>206</v>
      </c>
      <c r="F776">
        <v>8</v>
      </c>
      <c r="G776" s="3">
        <v>1</v>
      </c>
      <c r="H776" t="s">
        <v>30</v>
      </c>
      <c r="I776" t="s">
        <v>31</v>
      </c>
      <c r="K776">
        <v>7</v>
      </c>
      <c r="L776">
        <v>1</v>
      </c>
      <c r="M776">
        <v>11.257</v>
      </c>
      <c r="N776" s="37">
        <f t="shared" si="26"/>
        <v>63.960202540641383</v>
      </c>
    </row>
    <row r="777" spans="1:14" hidden="1" x14ac:dyDescent="0.35">
      <c r="A777" s="1" t="s">
        <v>152</v>
      </c>
      <c r="B777" s="1">
        <v>2019</v>
      </c>
      <c r="C777" s="2">
        <v>43813</v>
      </c>
      <c r="D777" s="1" t="s">
        <v>72</v>
      </c>
      <c r="E777" s="71" t="s">
        <v>206</v>
      </c>
      <c r="F777">
        <v>8</v>
      </c>
      <c r="G777" s="3">
        <v>1</v>
      </c>
      <c r="H777" t="s">
        <v>138</v>
      </c>
      <c r="I777" t="s">
        <v>29</v>
      </c>
      <c r="K777">
        <v>10</v>
      </c>
      <c r="L777">
        <v>2</v>
      </c>
      <c r="M777">
        <v>11.340999999999999</v>
      </c>
      <c r="N777" s="37">
        <f t="shared" si="26"/>
        <v>63.486465038356407</v>
      </c>
    </row>
    <row r="778" spans="1:14" x14ac:dyDescent="0.35">
      <c r="A778" s="1" t="s">
        <v>152</v>
      </c>
      <c r="B778" s="1">
        <v>2019</v>
      </c>
      <c r="C778" s="2">
        <v>43813</v>
      </c>
      <c r="D778" s="1" t="s">
        <v>72</v>
      </c>
      <c r="E778" s="71" t="s">
        <v>207</v>
      </c>
      <c r="F778">
        <v>1</v>
      </c>
      <c r="G778" s="3">
        <v>1</v>
      </c>
      <c r="H778" t="s">
        <v>80</v>
      </c>
      <c r="I778" t="s">
        <v>65</v>
      </c>
      <c r="K778">
        <v>1</v>
      </c>
      <c r="L778">
        <v>1</v>
      </c>
      <c r="M778">
        <v>11.446</v>
      </c>
      <c r="N778" s="37">
        <f t="shared" si="26"/>
        <v>62.9040712912808</v>
      </c>
    </row>
    <row r="779" spans="1:14" x14ac:dyDescent="0.35">
      <c r="A779" s="1" t="s">
        <v>152</v>
      </c>
      <c r="B779" s="1">
        <v>2019</v>
      </c>
      <c r="C779" s="2">
        <v>43813</v>
      </c>
      <c r="D779" s="1" t="s">
        <v>72</v>
      </c>
      <c r="E779" s="71" t="s">
        <v>207</v>
      </c>
      <c r="F779">
        <v>1</v>
      </c>
      <c r="G779" s="3">
        <v>1</v>
      </c>
      <c r="H779" t="s">
        <v>30</v>
      </c>
      <c r="I779" t="s">
        <v>31</v>
      </c>
      <c r="K779">
        <v>7</v>
      </c>
      <c r="L779">
        <v>2</v>
      </c>
      <c r="M779">
        <v>13.777999999999999</v>
      </c>
      <c r="N779" s="37">
        <f t="shared" si="26"/>
        <v>52.257221657715206</v>
      </c>
    </row>
    <row r="780" spans="1:14" x14ac:dyDescent="0.35">
      <c r="A780" s="1" t="s">
        <v>152</v>
      </c>
      <c r="B780" s="1">
        <v>2019</v>
      </c>
      <c r="C780" s="2">
        <v>43813</v>
      </c>
      <c r="D780" s="1" t="s">
        <v>72</v>
      </c>
      <c r="E780" s="71" t="s">
        <v>207</v>
      </c>
      <c r="F780">
        <v>2</v>
      </c>
      <c r="G780" s="3">
        <v>1</v>
      </c>
      <c r="H780" t="s">
        <v>135</v>
      </c>
      <c r="I780" t="s">
        <v>36</v>
      </c>
      <c r="K780">
        <v>2</v>
      </c>
      <c r="L780">
        <v>1</v>
      </c>
      <c r="M780">
        <v>11.266999999999999</v>
      </c>
      <c r="N780" s="37">
        <f t="shared" si="26"/>
        <v>63.903434809621018</v>
      </c>
    </row>
    <row r="781" spans="1:14" x14ac:dyDescent="0.35">
      <c r="A781" s="1" t="s">
        <v>152</v>
      </c>
      <c r="B781" s="1">
        <v>2019</v>
      </c>
      <c r="C781" s="2">
        <v>43813</v>
      </c>
      <c r="D781" s="1" t="s">
        <v>72</v>
      </c>
      <c r="E781" s="71" t="s">
        <v>207</v>
      </c>
      <c r="F781">
        <v>2</v>
      </c>
      <c r="G781" s="3">
        <v>1</v>
      </c>
      <c r="H781" t="s">
        <v>139</v>
      </c>
      <c r="I781" t="s">
        <v>36</v>
      </c>
      <c r="K781">
        <v>6</v>
      </c>
      <c r="L781">
        <v>2</v>
      </c>
      <c r="M781">
        <v>11.337</v>
      </c>
      <c r="N781" s="37">
        <f t="shared" si="26"/>
        <v>63.508864779042078</v>
      </c>
    </row>
    <row r="782" spans="1:14" x14ac:dyDescent="0.35">
      <c r="A782" s="1" t="s">
        <v>152</v>
      </c>
      <c r="B782" s="1">
        <v>2019</v>
      </c>
      <c r="C782" s="2">
        <v>43813</v>
      </c>
      <c r="D782" s="1" t="s">
        <v>72</v>
      </c>
      <c r="E782" s="71" t="s">
        <v>207</v>
      </c>
      <c r="F782">
        <v>3</v>
      </c>
      <c r="G782" s="3">
        <v>1</v>
      </c>
      <c r="H782" t="s">
        <v>20</v>
      </c>
      <c r="I782" t="s">
        <v>21</v>
      </c>
      <c r="K782">
        <v>4</v>
      </c>
      <c r="L782">
        <v>1</v>
      </c>
      <c r="M782">
        <v>11.481999999999999</v>
      </c>
      <c r="N782" s="37">
        <f t="shared" si="26"/>
        <v>62.706845497300122</v>
      </c>
    </row>
    <row r="783" spans="1:14" x14ac:dyDescent="0.35">
      <c r="A783" s="1" t="s">
        <v>152</v>
      </c>
      <c r="B783" s="1">
        <v>2019</v>
      </c>
      <c r="C783" s="2">
        <v>43813</v>
      </c>
      <c r="D783" s="1" t="s">
        <v>72</v>
      </c>
      <c r="E783" s="71" t="s">
        <v>207</v>
      </c>
      <c r="F783">
        <v>3</v>
      </c>
      <c r="G783" s="3">
        <v>1</v>
      </c>
      <c r="H783" t="s">
        <v>136</v>
      </c>
      <c r="I783" t="s">
        <v>25</v>
      </c>
      <c r="K783">
        <v>8</v>
      </c>
      <c r="L783">
        <v>2</v>
      </c>
      <c r="M783">
        <v>11.561999999999999</v>
      </c>
      <c r="N783" s="37">
        <f t="shared" si="26"/>
        <v>62.272963155163467</v>
      </c>
    </row>
    <row r="784" spans="1:14" x14ac:dyDescent="0.35">
      <c r="A784" s="1" t="s">
        <v>152</v>
      </c>
      <c r="B784" s="1">
        <v>2019</v>
      </c>
      <c r="C784" s="2">
        <v>43813</v>
      </c>
      <c r="D784" s="1" t="s">
        <v>72</v>
      </c>
      <c r="E784" s="71" t="s">
        <v>207</v>
      </c>
      <c r="F784">
        <v>4</v>
      </c>
      <c r="G784" s="3">
        <v>1</v>
      </c>
      <c r="H784" t="s">
        <v>111</v>
      </c>
      <c r="I784" t="s">
        <v>121</v>
      </c>
      <c r="K784">
        <v>3</v>
      </c>
      <c r="L784">
        <v>1</v>
      </c>
      <c r="M784">
        <v>11.183999999999999</v>
      </c>
      <c r="N784" s="37">
        <f t="shared" si="26"/>
        <v>64.377682403433482</v>
      </c>
    </row>
    <row r="785" spans="1:14" x14ac:dyDescent="0.35">
      <c r="A785" s="1" t="s">
        <v>152</v>
      </c>
      <c r="B785" s="1">
        <v>2019</v>
      </c>
      <c r="C785" s="2">
        <v>43813</v>
      </c>
      <c r="D785" s="1" t="s">
        <v>72</v>
      </c>
      <c r="E785" s="71" t="s">
        <v>207</v>
      </c>
      <c r="F785">
        <v>4</v>
      </c>
      <c r="G785" s="3">
        <v>1</v>
      </c>
      <c r="H785" t="s">
        <v>26</v>
      </c>
      <c r="I785" t="s">
        <v>27</v>
      </c>
      <c r="K785">
        <v>5</v>
      </c>
      <c r="L785">
        <v>2</v>
      </c>
      <c r="M785">
        <v>11.331</v>
      </c>
      <c r="N785" s="37">
        <f t="shared" si="26"/>
        <v>63.542494042891185</v>
      </c>
    </row>
    <row r="786" spans="1:14" x14ac:dyDescent="0.35">
      <c r="A786" s="1" t="s">
        <v>152</v>
      </c>
      <c r="B786" s="1">
        <v>2019</v>
      </c>
      <c r="C786" s="2">
        <v>43813</v>
      </c>
      <c r="D786" s="1" t="s">
        <v>72</v>
      </c>
      <c r="E786" s="71" t="s">
        <v>207</v>
      </c>
      <c r="F786">
        <v>1</v>
      </c>
      <c r="G786" s="3">
        <v>2</v>
      </c>
      <c r="H786" t="s">
        <v>80</v>
      </c>
      <c r="I786" t="s">
        <v>65</v>
      </c>
      <c r="K786">
        <v>1</v>
      </c>
      <c r="L786">
        <v>1</v>
      </c>
      <c r="M786">
        <v>11.018000000000001</v>
      </c>
      <c r="N786" s="37">
        <f t="shared" si="26"/>
        <v>65.347612996914137</v>
      </c>
    </row>
    <row r="787" spans="1:14" x14ac:dyDescent="0.35">
      <c r="A787" s="1" t="s">
        <v>152</v>
      </c>
      <c r="B787" s="1">
        <v>2019</v>
      </c>
      <c r="C787" s="2">
        <v>43813</v>
      </c>
      <c r="D787" s="1" t="s">
        <v>72</v>
      </c>
      <c r="E787" s="71" t="s">
        <v>207</v>
      </c>
      <c r="F787">
        <v>1</v>
      </c>
      <c r="G787" s="3">
        <v>2</v>
      </c>
      <c r="H787" t="s">
        <v>30</v>
      </c>
      <c r="I787" t="s">
        <v>31</v>
      </c>
      <c r="K787">
        <v>7</v>
      </c>
      <c r="L787">
        <v>2</v>
      </c>
      <c r="M787">
        <v>11.21</v>
      </c>
      <c r="N787" s="37">
        <f t="shared" si="26"/>
        <v>64.228367528991967</v>
      </c>
    </row>
    <row r="788" spans="1:14" x14ac:dyDescent="0.35">
      <c r="A788" s="43" t="s">
        <v>152</v>
      </c>
      <c r="B788" s="43">
        <v>2019</v>
      </c>
      <c r="C788" s="73">
        <v>43813</v>
      </c>
      <c r="D788" s="43" t="s">
        <v>72</v>
      </c>
      <c r="E788" s="43" t="s">
        <v>207</v>
      </c>
      <c r="F788">
        <v>2</v>
      </c>
      <c r="G788" s="3">
        <v>2</v>
      </c>
      <c r="H788" t="s">
        <v>135</v>
      </c>
      <c r="I788" t="s">
        <v>36</v>
      </c>
      <c r="K788">
        <v>2</v>
      </c>
      <c r="L788">
        <v>1</v>
      </c>
      <c r="M788">
        <v>11.337999999999999</v>
      </c>
      <c r="N788" s="37">
        <f t="shared" si="26"/>
        <v>63.503263362145006</v>
      </c>
    </row>
    <row r="789" spans="1:14" x14ac:dyDescent="0.35">
      <c r="A789" s="43" t="s">
        <v>152</v>
      </c>
      <c r="B789" s="43">
        <v>2019</v>
      </c>
      <c r="C789" s="73">
        <v>43813</v>
      </c>
      <c r="D789" s="43" t="s">
        <v>72</v>
      </c>
      <c r="E789" s="43" t="s">
        <v>207</v>
      </c>
      <c r="F789">
        <v>2</v>
      </c>
      <c r="G789" s="3">
        <v>2</v>
      </c>
      <c r="H789" t="s">
        <v>139</v>
      </c>
      <c r="I789" t="s">
        <v>36</v>
      </c>
      <c r="K789">
        <v>6</v>
      </c>
      <c r="L789">
        <v>2</v>
      </c>
      <c r="M789">
        <v>11.52</v>
      </c>
      <c r="N789" s="37">
        <f t="shared" si="26"/>
        <v>62.5</v>
      </c>
    </row>
    <row r="790" spans="1:14" x14ac:dyDescent="0.35">
      <c r="A790" s="43" t="s">
        <v>152</v>
      </c>
      <c r="B790" s="43">
        <v>2019</v>
      </c>
      <c r="C790" s="73">
        <v>43813</v>
      </c>
      <c r="D790" s="43" t="s">
        <v>72</v>
      </c>
      <c r="E790" s="43" t="s">
        <v>207</v>
      </c>
      <c r="F790">
        <v>3</v>
      </c>
      <c r="G790" s="3">
        <v>2</v>
      </c>
      <c r="H790" t="s">
        <v>20</v>
      </c>
      <c r="I790" t="s">
        <v>21</v>
      </c>
      <c r="K790">
        <v>4</v>
      </c>
      <c r="L790">
        <v>1</v>
      </c>
      <c r="M790">
        <v>11.34</v>
      </c>
      <c r="N790" s="37">
        <f t="shared" si="26"/>
        <v>63.492063492063494</v>
      </c>
    </row>
    <row r="791" spans="1:14" x14ac:dyDescent="0.35">
      <c r="A791" s="43" t="s">
        <v>152</v>
      </c>
      <c r="B791" s="43">
        <v>2019</v>
      </c>
      <c r="C791" s="73">
        <v>43813</v>
      </c>
      <c r="D791" s="43" t="s">
        <v>72</v>
      </c>
      <c r="E791" s="43" t="s">
        <v>207</v>
      </c>
      <c r="F791">
        <v>3</v>
      </c>
      <c r="G791" s="3">
        <v>2</v>
      </c>
      <c r="H791" t="s">
        <v>136</v>
      </c>
      <c r="I791" t="s">
        <v>25</v>
      </c>
      <c r="K791">
        <v>8</v>
      </c>
      <c r="L791">
        <v>2</v>
      </c>
      <c r="M791">
        <v>11.439</v>
      </c>
      <c r="N791" s="37">
        <f t="shared" si="26"/>
        <v>62.942564909520065</v>
      </c>
    </row>
    <row r="792" spans="1:14" x14ac:dyDescent="0.35">
      <c r="A792" s="43" t="s">
        <v>152</v>
      </c>
      <c r="B792" s="43">
        <v>2019</v>
      </c>
      <c r="C792" s="73">
        <v>43813</v>
      </c>
      <c r="D792" s="43" t="s">
        <v>72</v>
      </c>
      <c r="E792" s="43" t="s">
        <v>207</v>
      </c>
      <c r="F792">
        <v>4</v>
      </c>
      <c r="G792" s="3">
        <v>2</v>
      </c>
      <c r="H792" t="s">
        <v>111</v>
      </c>
      <c r="I792" t="s">
        <v>121</v>
      </c>
      <c r="K792">
        <v>3</v>
      </c>
      <c r="L792">
        <v>1</v>
      </c>
      <c r="M792">
        <v>11.065</v>
      </c>
      <c r="N792" s="37">
        <f t="shared" si="26"/>
        <v>65.07004066877542</v>
      </c>
    </row>
    <row r="793" spans="1:14" x14ac:dyDescent="0.35">
      <c r="A793" s="43" t="s">
        <v>152</v>
      </c>
      <c r="B793" s="43">
        <v>2019</v>
      </c>
      <c r="C793" s="73">
        <v>43813</v>
      </c>
      <c r="D793" s="43" t="s">
        <v>72</v>
      </c>
      <c r="E793" s="43" t="s">
        <v>207</v>
      </c>
      <c r="F793">
        <v>4</v>
      </c>
      <c r="G793" s="3">
        <v>2</v>
      </c>
      <c r="H793" t="s">
        <v>26</v>
      </c>
      <c r="I793" t="s">
        <v>27</v>
      </c>
      <c r="K793">
        <v>5</v>
      </c>
      <c r="L793">
        <v>2</v>
      </c>
      <c r="M793">
        <v>11.164999999999999</v>
      </c>
      <c r="N793" s="37">
        <f t="shared" si="26"/>
        <v>64.487236901030016</v>
      </c>
    </row>
    <row r="794" spans="1:14" x14ac:dyDescent="0.35">
      <c r="A794" s="1" t="s">
        <v>152</v>
      </c>
      <c r="B794" s="1">
        <v>2019</v>
      </c>
      <c r="C794" s="2">
        <v>43813</v>
      </c>
      <c r="D794" s="1" t="s">
        <v>72</v>
      </c>
      <c r="E794" s="71" t="s">
        <v>208</v>
      </c>
      <c r="F794">
        <v>1</v>
      </c>
      <c r="G794" s="3">
        <v>1</v>
      </c>
      <c r="H794" t="s">
        <v>80</v>
      </c>
      <c r="I794" t="s">
        <v>65</v>
      </c>
      <c r="K794">
        <v>1</v>
      </c>
      <c r="L794">
        <v>1</v>
      </c>
      <c r="M794">
        <v>11.257</v>
      </c>
      <c r="N794" s="37">
        <f t="shared" si="26"/>
        <v>63.960202540641383</v>
      </c>
    </row>
    <row r="795" spans="1:14" x14ac:dyDescent="0.35">
      <c r="A795" s="1" t="s">
        <v>152</v>
      </c>
      <c r="B795" s="1">
        <v>2019</v>
      </c>
      <c r="C795" s="2">
        <v>43813</v>
      </c>
      <c r="D795" s="1" t="s">
        <v>72</v>
      </c>
      <c r="E795" s="71" t="s">
        <v>208</v>
      </c>
      <c r="F795">
        <v>1</v>
      </c>
      <c r="G795" s="3">
        <v>1</v>
      </c>
      <c r="H795" t="s">
        <v>111</v>
      </c>
      <c r="I795" t="s">
        <v>121</v>
      </c>
      <c r="K795">
        <v>3</v>
      </c>
      <c r="L795">
        <v>2</v>
      </c>
      <c r="M795">
        <v>11.356</v>
      </c>
      <c r="N795" s="37">
        <f t="shared" si="26"/>
        <v>63.40260655160268</v>
      </c>
    </row>
    <row r="796" spans="1:14" x14ac:dyDescent="0.35">
      <c r="A796" s="1" t="s">
        <v>152</v>
      </c>
      <c r="B796" s="1">
        <v>2019</v>
      </c>
      <c r="C796" s="2">
        <v>43813</v>
      </c>
      <c r="D796" s="1" t="s">
        <v>72</v>
      </c>
      <c r="E796" s="71" t="s">
        <v>208</v>
      </c>
      <c r="F796">
        <v>2</v>
      </c>
      <c r="G796" s="3">
        <v>1</v>
      </c>
      <c r="H796" t="s">
        <v>135</v>
      </c>
      <c r="I796" t="s">
        <v>36</v>
      </c>
      <c r="K796">
        <v>2</v>
      </c>
      <c r="L796">
        <v>1</v>
      </c>
      <c r="M796">
        <v>11.191000000000001</v>
      </c>
      <c r="N796" s="37">
        <f t="shared" si="26"/>
        <v>64.337413993387543</v>
      </c>
    </row>
    <row r="797" spans="1:14" x14ac:dyDescent="0.35">
      <c r="A797" s="1" t="s">
        <v>152</v>
      </c>
      <c r="B797" s="1">
        <v>2019</v>
      </c>
      <c r="C797" s="2">
        <v>43813</v>
      </c>
      <c r="D797" s="1" t="s">
        <v>72</v>
      </c>
      <c r="E797" s="71" t="s">
        <v>208</v>
      </c>
      <c r="F797">
        <v>2</v>
      </c>
      <c r="G797" s="3">
        <v>1</v>
      </c>
      <c r="H797" t="s">
        <v>20</v>
      </c>
      <c r="I797" t="s">
        <v>21</v>
      </c>
      <c r="K797">
        <v>4</v>
      </c>
      <c r="L797">
        <v>2</v>
      </c>
      <c r="M797">
        <v>11.258000000000001</v>
      </c>
      <c r="N797" s="37">
        <f t="shared" si="26"/>
        <v>63.954521229348018</v>
      </c>
    </row>
    <row r="798" spans="1:14" x14ac:dyDescent="0.35">
      <c r="A798" s="1" t="s">
        <v>152</v>
      </c>
      <c r="B798" s="1">
        <v>2019</v>
      </c>
      <c r="C798" s="2">
        <v>43813</v>
      </c>
      <c r="D798" s="1" t="s">
        <v>72</v>
      </c>
      <c r="E798" s="71" t="s">
        <v>208</v>
      </c>
      <c r="F798">
        <v>1</v>
      </c>
      <c r="G798" s="3">
        <v>2</v>
      </c>
      <c r="H798" t="s">
        <v>80</v>
      </c>
      <c r="I798" t="s">
        <v>65</v>
      </c>
      <c r="K798">
        <v>1</v>
      </c>
      <c r="L798">
        <v>1</v>
      </c>
      <c r="M798">
        <v>11.074999999999999</v>
      </c>
      <c r="N798" s="37">
        <f t="shared" si="26"/>
        <v>65.011286681715575</v>
      </c>
    </row>
    <row r="799" spans="1:14" x14ac:dyDescent="0.35">
      <c r="A799" s="1" t="s">
        <v>152</v>
      </c>
      <c r="B799" s="1">
        <v>2019</v>
      </c>
      <c r="C799" s="2">
        <v>43813</v>
      </c>
      <c r="D799" s="1" t="s">
        <v>72</v>
      </c>
      <c r="E799" s="71" t="s">
        <v>208</v>
      </c>
      <c r="F799">
        <v>1</v>
      </c>
      <c r="G799" s="3">
        <v>2</v>
      </c>
      <c r="H799" t="s">
        <v>111</v>
      </c>
      <c r="I799" t="s">
        <v>121</v>
      </c>
      <c r="K799">
        <v>3</v>
      </c>
      <c r="L799">
        <v>2</v>
      </c>
      <c r="M799">
        <v>11.226999999999999</v>
      </c>
      <c r="N799" s="37">
        <f t="shared" si="26"/>
        <v>64.131112496659853</v>
      </c>
    </row>
    <row r="800" spans="1:14" x14ac:dyDescent="0.35">
      <c r="A800" s="1" t="s">
        <v>152</v>
      </c>
      <c r="B800" s="1">
        <v>2019</v>
      </c>
      <c r="C800" s="2">
        <v>43813</v>
      </c>
      <c r="D800" s="1" t="s">
        <v>72</v>
      </c>
      <c r="E800" s="71" t="s">
        <v>208</v>
      </c>
      <c r="F800">
        <v>2</v>
      </c>
      <c r="G800" s="3">
        <v>2</v>
      </c>
      <c r="H800" t="s">
        <v>135</v>
      </c>
      <c r="I800" t="s">
        <v>36</v>
      </c>
      <c r="K800">
        <v>2</v>
      </c>
      <c r="L800">
        <v>1</v>
      </c>
      <c r="M800">
        <v>11.143000000000001</v>
      </c>
      <c r="N800" s="37">
        <f t="shared" ref="N800:N863" si="27">3.6*200/M800</f>
        <v>64.614556223638161</v>
      </c>
    </row>
    <row r="801" spans="1:14" x14ac:dyDescent="0.35">
      <c r="A801" s="1" t="s">
        <v>152</v>
      </c>
      <c r="B801" s="1">
        <v>2019</v>
      </c>
      <c r="C801" s="2">
        <v>43813</v>
      </c>
      <c r="D801" s="1" t="s">
        <v>72</v>
      </c>
      <c r="E801" s="71" t="s">
        <v>208</v>
      </c>
      <c r="F801">
        <v>2</v>
      </c>
      <c r="G801" s="3">
        <v>2</v>
      </c>
      <c r="H801" t="s">
        <v>20</v>
      </c>
      <c r="I801" t="s">
        <v>21</v>
      </c>
      <c r="K801">
        <v>4</v>
      </c>
      <c r="L801">
        <v>2</v>
      </c>
      <c r="M801">
        <v>11.211</v>
      </c>
      <c r="N801" s="37">
        <f t="shared" si="27"/>
        <v>64.222638480064219</v>
      </c>
    </row>
    <row r="802" spans="1:14" x14ac:dyDescent="0.35">
      <c r="A802" s="1" t="s">
        <v>152</v>
      </c>
      <c r="B802" s="1">
        <v>2019</v>
      </c>
      <c r="C802" s="2">
        <v>43813</v>
      </c>
      <c r="D802" s="1" t="s">
        <v>72</v>
      </c>
      <c r="E802" s="71" t="s">
        <v>209</v>
      </c>
      <c r="F802" t="s">
        <v>210</v>
      </c>
      <c r="G802" s="3">
        <v>1</v>
      </c>
      <c r="H802" t="s">
        <v>80</v>
      </c>
      <c r="I802" t="s">
        <v>65</v>
      </c>
      <c r="K802">
        <v>1</v>
      </c>
      <c r="L802">
        <v>1</v>
      </c>
      <c r="M802">
        <v>11.303000000000001</v>
      </c>
      <c r="N802" s="37">
        <f t="shared" si="27"/>
        <v>63.699902680704234</v>
      </c>
    </row>
    <row r="803" spans="1:14" x14ac:dyDescent="0.35">
      <c r="A803" s="1" t="s">
        <v>152</v>
      </c>
      <c r="B803" s="1">
        <v>2019</v>
      </c>
      <c r="C803" s="2">
        <v>43813</v>
      </c>
      <c r="D803" s="1" t="s">
        <v>72</v>
      </c>
      <c r="E803" s="71" t="s">
        <v>209</v>
      </c>
      <c r="F803" t="s">
        <v>210</v>
      </c>
      <c r="G803" s="3">
        <v>1</v>
      </c>
      <c r="H803" t="s">
        <v>135</v>
      </c>
      <c r="I803" t="s">
        <v>36</v>
      </c>
      <c r="K803">
        <v>2</v>
      </c>
      <c r="L803">
        <v>2</v>
      </c>
      <c r="M803">
        <v>11.467000000000001</v>
      </c>
      <c r="N803" s="37">
        <f t="shared" si="27"/>
        <v>62.788872416499515</v>
      </c>
    </row>
    <row r="804" spans="1:14" x14ac:dyDescent="0.35">
      <c r="A804" s="43" t="s">
        <v>152</v>
      </c>
      <c r="B804" s="43">
        <v>2019</v>
      </c>
      <c r="C804" s="73">
        <v>43813</v>
      </c>
      <c r="D804" s="43" t="s">
        <v>72</v>
      </c>
      <c r="E804" s="43" t="s">
        <v>209</v>
      </c>
      <c r="F804" t="s">
        <v>211</v>
      </c>
      <c r="G804" s="3">
        <v>1</v>
      </c>
      <c r="H804" t="s">
        <v>111</v>
      </c>
      <c r="I804" t="s">
        <v>121</v>
      </c>
      <c r="K804">
        <v>3</v>
      </c>
      <c r="L804">
        <v>1</v>
      </c>
      <c r="M804">
        <v>11.331</v>
      </c>
      <c r="N804" s="37">
        <f t="shared" si="27"/>
        <v>63.542494042891185</v>
      </c>
    </row>
    <row r="805" spans="1:14" x14ac:dyDescent="0.35">
      <c r="A805" s="43" t="s">
        <v>152</v>
      </c>
      <c r="B805" s="43">
        <v>2019</v>
      </c>
      <c r="C805" s="73">
        <v>43813</v>
      </c>
      <c r="D805" s="43" t="s">
        <v>72</v>
      </c>
      <c r="E805" s="43" t="s">
        <v>209</v>
      </c>
      <c r="F805" t="s">
        <v>211</v>
      </c>
      <c r="G805" s="3">
        <v>1</v>
      </c>
      <c r="H805" t="s">
        <v>20</v>
      </c>
      <c r="I805" t="s">
        <v>21</v>
      </c>
      <c r="K805">
        <v>4</v>
      </c>
      <c r="L805">
        <v>2</v>
      </c>
      <c r="M805">
        <v>11.405999999999999</v>
      </c>
      <c r="N805" s="37">
        <f t="shared" si="27"/>
        <v>63.124671225670703</v>
      </c>
    </row>
    <row r="806" spans="1:14" x14ac:dyDescent="0.35">
      <c r="A806" s="43" t="s">
        <v>152</v>
      </c>
      <c r="B806" s="43">
        <v>2019</v>
      </c>
      <c r="C806" s="73">
        <v>43813</v>
      </c>
      <c r="D806" s="43" t="s">
        <v>72</v>
      </c>
      <c r="E806" s="43" t="s">
        <v>209</v>
      </c>
      <c r="F806" t="s">
        <v>210</v>
      </c>
      <c r="G806" s="3">
        <v>2</v>
      </c>
      <c r="H806" t="s">
        <v>80</v>
      </c>
      <c r="I806" t="s">
        <v>65</v>
      </c>
      <c r="K806">
        <v>1</v>
      </c>
      <c r="L806">
        <v>1</v>
      </c>
      <c r="M806">
        <v>11.239000000000001</v>
      </c>
      <c r="N806" s="37">
        <f t="shared" si="27"/>
        <v>64.062639024824264</v>
      </c>
    </row>
    <row r="807" spans="1:14" x14ac:dyDescent="0.35">
      <c r="A807" s="43" t="s">
        <v>152</v>
      </c>
      <c r="B807" s="43">
        <v>2019</v>
      </c>
      <c r="C807" s="73">
        <v>43813</v>
      </c>
      <c r="D807" s="43" t="s">
        <v>72</v>
      </c>
      <c r="E807" s="43" t="s">
        <v>209</v>
      </c>
      <c r="F807" t="s">
        <v>210</v>
      </c>
      <c r="G807" s="3">
        <v>2</v>
      </c>
      <c r="H807" t="s">
        <v>135</v>
      </c>
      <c r="I807" t="s">
        <v>36</v>
      </c>
      <c r="K807">
        <v>2</v>
      </c>
      <c r="L807">
        <v>2</v>
      </c>
      <c r="M807">
        <v>11.356000000000002</v>
      </c>
      <c r="N807" s="37">
        <f t="shared" si="27"/>
        <v>63.402606551602666</v>
      </c>
    </row>
    <row r="808" spans="1:14" x14ac:dyDescent="0.35">
      <c r="A808" s="43" t="s">
        <v>152</v>
      </c>
      <c r="B808" s="43">
        <v>2019</v>
      </c>
      <c r="C808" s="73">
        <v>43813</v>
      </c>
      <c r="D808" s="43" t="s">
        <v>72</v>
      </c>
      <c r="E808" s="43" t="s">
        <v>209</v>
      </c>
      <c r="F808" t="s">
        <v>211</v>
      </c>
      <c r="G808" s="3">
        <v>2</v>
      </c>
      <c r="H808" t="s">
        <v>111</v>
      </c>
      <c r="I808" t="s">
        <v>121</v>
      </c>
      <c r="K808">
        <v>3</v>
      </c>
      <c r="L808">
        <v>1</v>
      </c>
      <c r="M808">
        <v>11.391999999999999</v>
      </c>
      <c r="N808" s="37">
        <f t="shared" si="27"/>
        <v>63.202247191011239</v>
      </c>
    </row>
    <row r="809" spans="1:14" x14ac:dyDescent="0.35">
      <c r="A809" s="43" t="s">
        <v>152</v>
      </c>
      <c r="B809" s="43">
        <v>2019</v>
      </c>
      <c r="C809" s="73">
        <v>43813</v>
      </c>
      <c r="D809" s="43" t="s">
        <v>72</v>
      </c>
      <c r="E809" s="43" t="s">
        <v>209</v>
      </c>
      <c r="F809" t="s">
        <v>211</v>
      </c>
      <c r="G809" s="3">
        <v>2</v>
      </c>
      <c r="H809" t="s">
        <v>20</v>
      </c>
      <c r="I809" t="s">
        <v>21</v>
      </c>
      <c r="K809">
        <v>4</v>
      </c>
      <c r="L809">
        <v>2</v>
      </c>
      <c r="M809">
        <v>11.657999999999999</v>
      </c>
      <c r="N809" s="37">
        <f t="shared" si="27"/>
        <v>61.760164693772516</v>
      </c>
    </row>
    <row r="810" spans="1:14" hidden="1" x14ac:dyDescent="0.35">
      <c r="A810" s="42" t="s">
        <v>94</v>
      </c>
      <c r="B810" s="42">
        <v>2020</v>
      </c>
      <c r="C810" s="80">
        <v>43855</v>
      </c>
      <c r="D810" s="42" t="s">
        <v>72</v>
      </c>
      <c r="E810" s="43" t="s">
        <v>205</v>
      </c>
      <c r="F810">
        <v>1</v>
      </c>
      <c r="G810" s="3">
        <v>1</v>
      </c>
      <c r="H810" t="s">
        <v>54</v>
      </c>
      <c r="I810" t="s">
        <v>44</v>
      </c>
      <c r="K810">
        <v>12</v>
      </c>
      <c r="L810">
        <v>1</v>
      </c>
      <c r="M810">
        <v>11.863</v>
      </c>
      <c r="N810" s="37">
        <f t="shared" si="27"/>
        <v>60.692910730843799</v>
      </c>
    </row>
    <row r="811" spans="1:14" hidden="1" x14ac:dyDescent="0.35">
      <c r="A811" s="42" t="s">
        <v>94</v>
      </c>
      <c r="B811" s="42">
        <v>2020</v>
      </c>
      <c r="C811" s="80">
        <v>43855</v>
      </c>
      <c r="D811" s="42" t="s">
        <v>72</v>
      </c>
      <c r="E811" s="43" t="s">
        <v>205</v>
      </c>
      <c r="F811">
        <v>1</v>
      </c>
      <c r="G811" s="3">
        <v>1</v>
      </c>
      <c r="H811" t="s">
        <v>160</v>
      </c>
      <c r="I811" t="s">
        <v>161</v>
      </c>
      <c r="K811">
        <v>22</v>
      </c>
      <c r="L811">
        <v>2</v>
      </c>
      <c r="M811">
        <v>11.995999999999999</v>
      </c>
      <c r="N811" s="37">
        <f t="shared" si="27"/>
        <v>60.020006668889636</v>
      </c>
    </row>
    <row r="812" spans="1:14" hidden="1" x14ac:dyDescent="0.35">
      <c r="A812" s="48" t="s">
        <v>94</v>
      </c>
      <c r="B812" s="48">
        <v>2020</v>
      </c>
      <c r="C812" s="80">
        <v>43855</v>
      </c>
      <c r="D812" s="48" t="s">
        <v>72</v>
      </c>
      <c r="E812" s="43" t="s">
        <v>205</v>
      </c>
      <c r="F812">
        <v>2</v>
      </c>
      <c r="G812" s="3">
        <v>1</v>
      </c>
      <c r="H812" t="s">
        <v>124</v>
      </c>
      <c r="I812" t="s">
        <v>123</v>
      </c>
      <c r="K812">
        <v>13</v>
      </c>
      <c r="L812">
        <v>1</v>
      </c>
      <c r="M812">
        <v>11.759</v>
      </c>
      <c r="N812" s="37">
        <f t="shared" si="27"/>
        <v>61.229696402755337</v>
      </c>
    </row>
    <row r="813" spans="1:14" hidden="1" x14ac:dyDescent="0.35">
      <c r="A813" s="48" t="s">
        <v>94</v>
      </c>
      <c r="B813" s="48">
        <v>2020</v>
      </c>
      <c r="C813" s="80">
        <v>43855</v>
      </c>
      <c r="D813" s="48" t="s">
        <v>72</v>
      </c>
      <c r="E813" s="43" t="s">
        <v>205</v>
      </c>
      <c r="F813">
        <v>2</v>
      </c>
      <c r="G813" s="3">
        <v>1</v>
      </c>
      <c r="H813" t="s">
        <v>169</v>
      </c>
      <c r="I813" t="s">
        <v>49</v>
      </c>
      <c r="K813">
        <v>21</v>
      </c>
      <c r="L813">
        <v>2</v>
      </c>
      <c r="M813">
        <v>11.829000000000001</v>
      </c>
      <c r="N813" s="37">
        <f t="shared" si="27"/>
        <v>60.867359878265276</v>
      </c>
    </row>
    <row r="814" spans="1:14" hidden="1" x14ac:dyDescent="0.35">
      <c r="A814" s="48" t="s">
        <v>94</v>
      </c>
      <c r="B814" s="48">
        <v>2020</v>
      </c>
      <c r="C814" s="80">
        <v>43855</v>
      </c>
      <c r="D814" s="48" t="s">
        <v>72</v>
      </c>
      <c r="E814" s="43" t="s">
        <v>205</v>
      </c>
      <c r="F814">
        <v>3</v>
      </c>
      <c r="G814" s="3">
        <v>1</v>
      </c>
      <c r="H814" t="s">
        <v>50</v>
      </c>
      <c r="I814" t="s">
        <v>51</v>
      </c>
      <c r="K814">
        <v>8</v>
      </c>
      <c r="L814">
        <v>1</v>
      </c>
      <c r="M814">
        <v>11.366</v>
      </c>
      <c r="N814" s="37">
        <f t="shared" si="27"/>
        <v>63.346823860636988</v>
      </c>
    </row>
    <row r="815" spans="1:14" hidden="1" x14ac:dyDescent="0.35">
      <c r="A815" s="48" t="s">
        <v>94</v>
      </c>
      <c r="B815" s="48">
        <v>2020</v>
      </c>
      <c r="C815" s="80">
        <v>43855</v>
      </c>
      <c r="D815" s="48" t="s">
        <v>72</v>
      </c>
      <c r="E815" s="43" t="s">
        <v>205</v>
      </c>
      <c r="F815">
        <v>3</v>
      </c>
      <c r="G815" s="3">
        <v>1</v>
      </c>
      <c r="H815" t="s">
        <v>151</v>
      </c>
      <c r="I815" t="s">
        <v>63</v>
      </c>
      <c r="K815">
        <v>20</v>
      </c>
      <c r="L815">
        <v>2</v>
      </c>
      <c r="M815">
        <v>11.875999999999999</v>
      </c>
      <c r="N815" s="37">
        <f t="shared" si="27"/>
        <v>60.626473560121255</v>
      </c>
    </row>
    <row r="816" spans="1:14" hidden="1" x14ac:dyDescent="0.35">
      <c r="A816" s="48" t="s">
        <v>94</v>
      </c>
      <c r="B816" s="48">
        <v>2020</v>
      </c>
      <c r="C816" s="80">
        <v>43855</v>
      </c>
      <c r="D816" s="48" t="s">
        <v>72</v>
      </c>
      <c r="E816" s="43" t="s">
        <v>205</v>
      </c>
      <c r="F816">
        <v>4</v>
      </c>
      <c r="G816" s="3">
        <v>1</v>
      </c>
      <c r="H816" t="s">
        <v>142</v>
      </c>
      <c r="I816" t="s">
        <v>61</v>
      </c>
      <c r="K816">
        <v>14</v>
      </c>
      <c r="L816">
        <v>1</v>
      </c>
      <c r="M816">
        <v>11.755000000000001</v>
      </c>
      <c r="N816" s="37">
        <f t="shared" si="27"/>
        <v>61.250531688643129</v>
      </c>
    </row>
    <row r="817" spans="1:14" hidden="1" x14ac:dyDescent="0.35">
      <c r="A817" s="48" t="s">
        <v>94</v>
      </c>
      <c r="B817" s="48">
        <v>2020</v>
      </c>
      <c r="C817" s="80">
        <v>43855</v>
      </c>
      <c r="D817" s="48" t="s">
        <v>72</v>
      </c>
      <c r="E817" s="43" t="s">
        <v>205</v>
      </c>
      <c r="F817">
        <v>4</v>
      </c>
      <c r="G817" s="3">
        <v>1</v>
      </c>
      <c r="H817" t="s">
        <v>119</v>
      </c>
      <c r="I817" t="s">
        <v>21</v>
      </c>
      <c r="K817">
        <v>19</v>
      </c>
      <c r="L817">
        <v>2</v>
      </c>
      <c r="M817">
        <v>11.755000000000001</v>
      </c>
      <c r="N817" s="37">
        <f t="shared" si="27"/>
        <v>61.250531688643129</v>
      </c>
    </row>
    <row r="818" spans="1:14" hidden="1" x14ac:dyDescent="0.35">
      <c r="A818" s="48" t="s">
        <v>94</v>
      </c>
      <c r="B818" s="48">
        <v>2020</v>
      </c>
      <c r="C818" s="80">
        <v>43855</v>
      </c>
      <c r="D818" s="48" t="s">
        <v>72</v>
      </c>
      <c r="E818" s="43" t="s">
        <v>205</v>
      </c>
      <c r="F818">
        <v>5</v>
      </c>
      <c r="G818" s="3">
        <v>1</v>
      </c>
      <c r="H818" t="s">
        <v>60</v>
      </c>
      <c r="I818" t="s">
        <v>61</v>
      </c>
      <c r="K818">
        <v>15</v>
      </c>
      <c r="L818">
        <v>1</v>
      </c>
      <c r="M818">
        <v>11.795999999999999</v>
      </c>
      <c r="N818" s="37">
        <f t="shared" si="27"/>
        <v>61.037639877924725</v>
      </c>
    </row>
    <row r="819" spans="1:14" hidden="1" x14ac:dyDescent="0.35">
      <c r="A819" s="48" t="s">
        <v>94</v>
      </c>
      <c r="B819" s="48">
        <v>2020</v>
      </c>
      <c r="C819" s="80">
        <v>43855</v>
      </c>
      <c r="D819" s="48" t="s">
        <v>72</v>
      </c>
      <c r="E819" s="43" t="s">
        <v>205</v>
      </c>
      <c r="F819">
        <v>5</v>
      </c>
      <c r="G819" s="3">
        <v>1</v>
      </c>
      <c r="H819" t="s">
        <v>150</v>
      </c>
      <c r="I819" t="s">
        <v>31</v>
      </c>
      <c r="K819">
        <v>18</v>
      </c>
      <c r="L819">
        <v>2</v>
      </c>
      <c r="M819">
        <v>11.883999999999999</v>
      </c>
      <c r="N819" s="37">
        <f t="shared" si="27"/>
        <v>60.585661393470218</v>
      </c>
    </row>
    <row r="820" spans="1:14" hidden="1" x14ac:dyDescent="0.35">
      <c r="A820" s="48" t="s">
        <v>94</v>
      </c>
      <c r="B820" s="48">
        <v>2020</v>
      </c>
      <c r="C820" s="80">
        <v>43855</v>
      </c>
      <c r="D820" s="48" t="s">
        <v>72</v>
      </c>
      <c r="E820" s="43" t="s">
        <v>205</v>
      </c>
      <c r="F820">
        <v>6</v>
      </c>
      <c r="G820" s="3">
        <v>1</v>
      </c>
      <c r="H820" t="s">
        <v>147</v>
      </c>
      <c r="I820" t="s">
        <v>148</v>
      </c>
      <c r="K820">
        <v>16</v>
      </c>
      <c r="L820">
        <v>1</v>
      </c>
      <c r="M820">
        <v>11.862</v>
      </c>
      <c r="N820" s="37">
        <f t="shared" si="27"/>
        <v>60.698027314112288</v>
      </c>
    </row>
    <row r="821" spans="1:14" hidden="1" x14ac:dyDescent="0.35">
      <c r="A821" s="48" t="s">
        <v>94</v>
      </c>
      <c r="B821" s="48">
        <v>2020</v>
      </c>
      <c r="C821" s="80">
        <v>43855</v>
      </c>
      <c r="D821" s="48" t="s">
        <v>72</v>
      </c>
      <c r="E821" s="43" t="s">
        <v>205</v>
      </c>
      <c r="F821">
        <v>6</v>
      </c>
      <c r="G821" s="3">
        <v>1</v>
      </c>
      <c r="H821" t="s">
        <v>149</v>
      </c>
      <c r="I821" t="s">
        <v>56</v>
      </c>
      <c r="K821">
        <v>17</v>
      </c>
      <c r="L821">
        <v>2</v>
      </c>
      <c r="M821">
        <v>11.939</v>
      </c>
      <c r="N821" s="37">
        <f t="shared" si="27"/>
        <v>60.306558338219283</v>
      </c>
    </row>
    <row r="822" spans="1:14" hidden="1" x14ac:dyDescent="0.35">
      <c r="A822" s="48" t="s">
        <v>94</v>
      </c>
      <c r="B822" s="48">
        <v>2020</v>
      </c>
      <c r="C822" s="80">
        <v>43855</v>
      </c>
      <c r="D822" s="48" t="s">
        <v>72</v>
      </c>
      <c r="E822" s="43" t="s">
        <v>206</v>
      </c>
      <c r="F822">
        <v>1</v>
      </c>
      <c r="G822" s="3">
        <v>1</v>
      </c>
      <c r="H822" t="s">
        <v>33</v>
      </c>
      <c r="I822" t="s">
        <v>27</v>
      </c>
      <c r="K822">
        <v>2</v>
      </c>
      <c r="L822">
        <v>1</v>
      </c>
      <c r="M822">
        <v>11.491</v>
      </c>
      <c r="N822" s="37">
        <f t="shared" si="27"/>
        <v>62.657732138195108</v>
      </c>
    </row>
    <row r="823" spans="1:14" hidden="1" x14ac:dyDescent="0.35">
      <c r="A823" s="48" t="s">
        <v>94</v>
      </c>
      <c r="B823" s="48">
        <v>2020</v>
      </c>
      <c r="C823" s="80">
        <v>43855</v>
      </c>
      <c r="D823" s="48" t="s">
        <v>72</v>
      </c>
      <c r="E823" s="43" t="s">
        <v>206</v>
      </c>
      <c r="F823">
        <v>1</v>
      </c>
      <c r="G823" s="3">
        <v>1</v>
      </c>
      <c r="H823" t="s">
        <v>147</v>
      </c>
      <c r="I823" t="s">
        <v>148</v>
      </c>
      <c r="K823">
        <v>16</v>
      </c>
      <c r="L823">
        <v>2</v>
      </c>
      <c r="M823">
        <v>11.655999999999999</v>
      </c>
      <c r="N823" s="37">
        <f t="shared" si="27"/>
        <v>61.770761839396023</v>
      </c>
    </row>
    <row r="824" spans="1:14" hidden="1" x14ac:dyDescent="0.35">
      <c r="A824" s="48" t="s">
        <v>94</v>
      </c>
      <c r="B824" s="48">
        <v>2020</v>
      </c>
      <c r="C824" s="80">
        <v>43855</v>
      </c>
      <c r="D824" s="48" t="s">
        <v>72</v>
      </c>
      <c r="E824" s="43" t="s">
        <v>206</v>
      </c>
      <c r="F824">
        <v>2</v>
      </c>
      <c r="G824" s="3">
        <v>1</v>
      </c>
      <c r="H824" t="s">
        <v>73</v>
      </c>
      <c r="I824" t="s">
        <v>19</v>
      </c>
      <c r="K824">
        <v>1</v>
      </c>
      <c r="L824">
        <v>1</v>
      </c>
      <c r="M824">
        <v>11.92</v>
      </c>
      <c r="N824" s="37">
        <f t="shared" si="27"/>
        <v>60.402684563758392</v>
      </c>
    </row>
    <row r="825" spans="1:14" hidden="1" x14ac:dyDescent="0.35">
      <c r="A825" s="48" t="s">
        <v>94</v>
      </c>
      <c r="B825" s="48">
        <v>2020</v>
      </c>
      <c r="C825" s="80">
        <v>43855</v>
      </c>
      <c r="D825" s="48" t="s">
        <v>72</v>
      </c>
      <c r="E825" s="43" t="s">
        <v>206</v>
      </c>
      <c r="F825">
        <v>2</v>
      </c>
      <c r="G825" s="3">
        <v>1</v>
      </c>
      <c r="H825" t="s">
        <v>60</v>
      </c>
      <c r="I825" t="s">
        <v>61</v>
      </c>
      <c r="K825">
        <v>15</v>
      </c>
      <c r="L825">
        <v>2</v>
      </c>
      <c r="M825">
        <v>12.036</v>
      </c>
      <c r="N825" s="37">
        <f t="shared" si="27"/>
        <v>59.820538384845463</v>
      </c>
    </row>
    <row r="826" spans="1:14" hidden="1" x14ac:dyDescent="0.35">
      <c r="A826" s="48" t="s">
        <v>94</v>
      </c>
      <c r="B826" s="48">
        <v>2020</v>
      </c>
      <c r="C826" s="80">
        <v>43855</v>
      </c>
      <c r="D826" s="48" t="s">
        <v>72</v>
      </c>
      <c r="E826" s="43" t="s">
        <v>206</v>
      </c>
      <c r="F826">
        <v>3</v>
      </c>
      <c r="G826" s="3">
        <v>1</v>
      </c>
      <c r="H826" t="s">
        <v>16</v>
      </c>
      <c r="I826" t="s">
        <v>17</v>
      </c>
      <c r="K826">
        <v>4</v>
      </c>
      <c r="L826">
        <v>1</v>
      </c>
      <c r="M826">
        <v>11.657999999999999</v>
      </c>
      <c r="N826" s="37">
        <f t="shared" si="27"/>
        <v>61.760164693772516</v>
      </c>
    </row>
    <row r="827" spans="1:14" hidden="1" x14ac:dyDescent="0.35">
      <c r="A827" s="48" t="s">
        <v>94</v>
      </c>
      <c r="B827" s="48">
        <v>2020</v>
      </c>
      <c r="C827" s="80">
        <v>43855</v>
      </c>
      <c r="D827" s="48" t="s">
        <v>72</v>
      </c>
      <c r="E827" s="43" t="s">
        <v>206</v>
      </c>
      <c r="F827">
        <v>3</v>
      </c>
      <c r="G827" s="3">
        <v>1</v>
      </c>
      <c r="H827" t="s">
        <v>142</v>
      </c>
      <c r="I827" t="s">
        <v>61</v>
      </c>
      <c r="K827">
        <v>14</v>
      </c>
      <c r="L827">
        <v>2</v>
      </c>
      <c r="M827">
        <v>11.747999999999999</v>
      </c>
      <c r="N827" s="37">
        <f t="shared" si="27"/>
        <v>61.287027579162412</v>
      </c>
    </row>
    <row r="828" spans="1:14" hidden="1" x14ac:dyDescent="0.35">
      <c r="A828" s="48" t="s">
        <v>94</v>
      </c>
      <c r="B828" s="48">
        <v>2020</v>
      </c>
      <c r="C828" s="80">
        <v>43855</v>
      </c>
      <c r="D828" s="48" t="s">
        <v>72</v>
      </c>
      <c r="E828" s="43" t="s">
        <v>206</v>
      </c>
      <c r="F828">
        <v>4</v>
      </c>
      <c r="G828" s="3">
        <v>1</v>
      </c>
      <c r="H828" t="s">
        <v>50</v>
      </c>
      <c r="I828" t="s">
        <v>51</v>
      </c>
      <c r="K828">
        <v>8</v>
      </c>
      <c r="L828">
        <v>1</v>
      </c>
      <c r="M828">
        <v>11.53</v>
      </c>
      <c r="N828" s="37">
        <f t="shared" si="27"/>
        <v>62.44579358196011</v>
      </c>
    </row>
    <row r="829" spans="1:14" hidden="1" x14ac:dyDescent="0.35">
      <c r="A829" s="48" t="s">
        <v>94</v>
      </c>
      <c r="B829" s="48">
        <v>2020</v>
      </c>
      <c r="C829" s="80">
        <v>43855</v>
      </c>
      <c r="D829" s="48" t="s">
        <v>72</v>
      </c>
      <c r="E829" s="71" t="s">
        <v>206</v>
      </c>
      <c r="F829">
        <v>4</v>
      </c>
      <c r="G829" s="3">
        <v>1</v>
      </c>
      <c r="H829" t="s">
        <v>52</v>
      </c>
      <c r="I829" t="s">
        <v>53</v>
      </c>
      <c r="K829">
        <v>9</v>
      </c>
      <c r="L829">
        <v>2</v>
      </c>
      <c r="M829">
        <v>11.533999999999999</v>
      </c>
      <c r="N829" s="37">
        <f t="shared" si="27"/>
        <v>62.424137333102138</v>
      </c>
    </row>
    <row r="830" spans="1:14" hidden="1" x14ac:dyDescent="0.35">
      <c r="A830" s="48" t="s">
        <v>94</v>
      </c>
      <c r="B830" s="48">
        <v>2020</v>
      </c>
      <c r="C830" s="80">
        <v>43855</v>
      </c>
      <c r="D830" s="48" t="s">
        <v>72</v>
      </c>
      <c r="E830" s="71" t="s">
        <v>206</v>
      </c>
      <c r="F830">
        <v>5</v>
      </c>
      <c r="G830" s="3">
        <v>1</v>
      </c>
      <c r="H830" t="s">
        <v>83</v>
      </c>
      <c r="I830" t="s">
        <v>67</v>
      </c>
      <c r="K830">
        <v>3</v>
      </c>
      <c r="L830">
        <v>1</v>
      </c>
      <c r="M830">
        <v>11.456</v>
      </c>
      <c r="N830" s="37">
        <f t="shared" si="27"/>
        <v>62.849162011173185</v>
      </c>
    </row>
    <row r="831" spans="1:14" hidden="1" x14ac:dyDescent="0.35">
      <c r="A831" s="48" t="s">
        <v>94</v>
      </c>
      <c r="B831" s="48">
        <v>2020</v>
      </c>
      <c r="C831" s="80">
        <v>43855</v>
      </c>
      <c r="D831" s="48" t="s">
        <v>72</v>
      </c>
      <c r="E831" s="43" t="s">
        <v>206</v>
      </c>
      <c r="F831">
        <v>5</v>
      </c>
      <c r="G831" s="3">
        <v>1</v>
      </c>
      <c r="H831" t="s">
        <v>124</v>
      </c>
      <c r="I831" t="s">
        <v>123</v>
      </c>
      <c r="K831">
        <v>13</v>
      </c>
      <c r="L831">
        <v>2</v>
      </c>
      <c r="M831">
        <v>11.469999999999999</v>
      </c>
      <c r="N831" s="37">
        <f t="shared" si="27"/>
        <v>62.772449869224069</v>
      </c>
    </row>
    <row r="832" spans="1:14" hidden="1" x14ac:dyDescent="0.35">
      <c r="A832" s="48" t="s">
        <v>94</v>
      </c>
      <c r="B832" s="48">
        <v>2020</v>
      </c>
      <c r="C832" s="80">
        <v>43855</v>
      </c>
      <c r="D832" s="48" t="s">
        <v>72</v>
      </c>
      <c r="E832" s="71" t="s">
        <v>206</v>
      </c>
      <c r="F832">
        <v>6</v>
      </c>
      <c r="G832" s="3">
        <v>1</v>
      </c>
      <c r="H832" t="s">
        <v>141</v>
      </c>
      <c r="I832" t="s">
        <v>44</v>
      </c>
      <c r="K832">
        <v>5</v>
      </c>
      <c r="L832">
        <v>1</v>
      </c>
      <c r="M832">
        <v>11.465999999999999</v>
      </c>
      <c r="N832" s="37">
        <f t="shared" si="27"/>
        <v>62.794348508634229</v>
      </c>
    </row>
    <row r="833" spans="1:14" hidden="1" x14ac:dyDescent="0.35">
      <c r="A833" s="48" t="s">
        <v>94</v>
      </c>
      <c r="B833" s="48">
        <v>2020</v>
      </c>
      <c r="C833" s="80">
        <v>43855</v>
      </c>
      <c r="D833" s="48" t="s">
        <v>72</v>
      </c>
      <c r="E833" s="71" t="s">
        <v>206</v>
      </c>
      <c r="F833">
        <v>6</v>
      </c>
      <c r="G833" s="3">
        <v>1</v>
      </c>
      <c r="H833" t="s">
        <v>54</v>
      </c>
      <c r="I833" t="s">
        <v>44</v>
      </c>
      <c r="K833">
        <v>12</v>
      </c>
      <c r="L833">
        <v>2</v>
      </c>
      <c r="M833">
        <v>11.472999999999999</v>
      </c>
      <c r="N833" s="37">
        <f t="shared" si="27"/>
        <v>62.756035910398332</v>
      </c>
    </row>
    <row r="834" spans="1:14" hidden="1" x14ac:dyDescent="0.35">
      <c r="A834" s="48" t="s">
        <v>94</v>
      </c>
      <c r="B834" s="48">
        <v>2020</v>
      </c>
      <c r="C834" s="80">
        <v>43855</v>
      </c>
      <c r="D834" s="48" t="s">
        <v>72</v>
      </c>
      <c r="E834" s="43" t="s">
        <v>206</v>
      </c>
      <c r="F834">
        <v>7</v>
      </c>
      <c r="G834" s="3">
        <v>1</v>
      </c>
      <c r="H834" t="s">
        <v>122</v>
      </c>
      <c r="I834" t="s">
        <v>123</v>
      </c>
      <c r="K834">
        <v>7</v>
      </c>
      <c r="L834">
        <v>1</v>
      </c>
      <c r="M834">
        <v>11.49</v>
      </c>
      <c r="N834" s="37">
        <f t="shared" si="27"/>
        <v>62.663185378590079</v>
      </c>
    </row>
    <row r="835" spans="1:14" hidden="1" x14ac:dyDescent="0.35">
      <c r="A835" s="48" t="s">
        <v>94</v>
      </c>
      <c r="B835" s="48">
        <v>2020</v>
      </c>
      <c r="C835" s="80">
        <v>43855</v>
      </c>
      <c r="D835" s="48" t="s">
        <v>72</v>
      </c>
      <c r="E835" s="71" t="s">
        <v>206</v>
      </c>
      <c r="F835">
        <v>7</v>
      </c>
      <c r="G835" s="3">
        <v>1</v>
      </c>
      <c r="H835" t="s">
        <v>41</v>
      </c>
      <c r="I835" t="s">
        <v>146</v>
      </c>
      <c r="K835">
        <v>10</v>
      </c>
      <c r="L835">
        <v>2</v>
      </c>
      <c r="M835">
        <v>11.670999999999999</v>
      </c>
      <c r="N835" s="37">
        <f t="shared" si="27"/>
        <v>61.691371776197414</v>
      </c>
    </row>
    <row r="836" spans="1:14" hidden="1" x14ac:dyDescent="0.35">
      <c r="A836" s="48" t="s">
        <v>94</v>
      </c>
      <c r="B836" s="48">
        <v>2020</v>
      </c>
      <c r="C836" s="80">
        <v>43855</v>
      </c>
      <c r="D836" s="48" t="s">
        <v>72</v>
      </c>
      <c r="E836" s="71" t="s">
        <v>206</v>
      </c>
      <c r="F836">
        <v>8</v>
      </c>
      <c r="G836" s="3">
        <v>1</v>
      </c>
      <c r="H836" t="s">
        <v>99</v>
      </c>
      <c r="I836" t="s">
        <v>67</v>
      </c>
      <c r="K836">
        <v>6</v>
      </c>
      <c r="L836">
        <v>1</v>
      </c>
      <c r="M836">
        <v>11.430999999999999</v>
      </c>
      <c r="N836" s="37">
        <f t="shared" si="27"/>
        <v>62.986615344239354</v>
      </c>
    </row>
    <row r="837" spans="1:14" hidden="1" x14ac:dyDescent="0.35">
      <c r="A837" s="48" t="s">
        <v>94</v>
      </c>
      <c r="B837" s="48">
        <v>2020</v>
      </c>
      <c r="C837" s="80">
        <v>43855</v>
      </c>
      <c r="D837" s="48" t="s">
        <v>72</v>
      </c>
      <c r="E837" s="43" t="s">
        <v>206</v>
      </c>
      <c r="F837">
        <v>8</v>
      </c>
      <c r="G837" s="3">
        <v>1</v>
      </c>
      <c r="H837" t="s">
        <v>20</v>
      </c>
      <c r="I837" t="s">
        <v>21</v>
      </c>
      <c r="K837">
        <v>11</v>
      </c>
      <c r="L837">
        <v>2</v>
      </c>
      <c r="M837">
        <v>11.468</v>
      </c>
      <c r="N837" s="37">
        <f t="shared" si="27"/>
        <v>62.783397279386115</v>
      </c>
    </row>
    <row r="838" spans="1:14" x14ac:dyDescent="0.35">
      <c r="A838" s="48" t="s">
        <v>94</v>
      </c>
      <c r="B838" s="48">
        <v>2020</v>
      </c>
      <c r="C838" s="80">
        <v>43855</v>
      </c>
      <c r="D838" s="48" t="s">
        <v>72</v>
      </c>
      <c r="E838" s="71" t="s">
        <v>207</v>
      </c>
      <c r="F838">
        <v>1</v>
      </c>
      <c r="G838" s="3">
        <v>1</v>
      </c>
      <c r="H838" t="s">
        <v>33</v>
      </c>
      <c r="I838" t="s">
        <v>27</v>
      </c>
      <c r="K838">
        <v>2</v>
      </c>
      <c r="L838">
        <v>2</v>
      </c>
      <c r="M838">
        <v>11.384</v>
      </c>
      <c r="N838" s="37">
        <f t="shared" si="27"/>
        <v>63.246661981728742</v>
      </c>
    </row>
    <row r="839" spans="1:14" x14ac:dyDescent="0.35">
      <c r="A839" s="48" t="s">
        <v>94</v>
      </c>
      <c r="B839" s="48">
        <v>2020</v>
      </c>
      <c r="C839" s="80">
        <v>43855</v>
      </c>
      <c r="D839" s="48" t="s">
        <v>72</v>
      </c>
      <c r="E839" s="71" t="s">
        <v>207</v>
      </c>
      <c r="F839">
        <v>1</v>
      </c>
      <c r="G839" s="3">
        <v>1</v>
      </c>
      <c r="H839" t="s">
        <v>99</v>
      </c>
      <c r="I839" t="s">
        <v>67</v>
      </c>
      <c r="K839">
        <v>6</v>
      </c>
      <c r="L839">
        <v>1</v>
      </c>
      <c r="M839">
        <v>11.379</v>
      </c>
      <c r="N839" s="37">
        <f t="shared" si="27"/>
        <v>63.274452939625625</v>
      </c>
    </row>
    <row r="840" spans="1:14" x14ac:dyDescent="0.35">
      <c r="A840" s="48" t="s">
        <v>94</v>
      </c>
      <c r="B840" s="48">
        <v>2020</v>
      </c>
      <c r="C840" s="80">
        <v>43855</v>
      </c>
      <c r="D840" s="48" t="s">
        <v>72</v>
      </c>
      <c r="E840" s="43" t="s">
        <v>207</v>
      </c>
      <c r="F840">
        <v>2</v>
      </c>
      <c r="G840" s="3">
        <v>1</v>
      </c>
      <c r="H840" t="s">
        <v>73</v>
      </c>
      <c r="I840" t="s">
        <v>19</v>
      </c>
      <c r="K840">
        <v>1</v>
      </c>
      <c r="L840">
        <v>1</v>
      </c>
      <c r="M840">
        <v>11.347</v>
      </c>
      <c r="N840" s="37">
        <f t="shared" si="27"/>
        <v>63.452895038336123</v>
      </c>
    </row>
    <row r="841" spans="1:14" x14ac:dyDescent="0.35">
      <c r="A841" s="48" t="s">
        <v>94</v>
      </c>
      <c r="B841" s="48">
        <v>2020</v>
      </c>
      <c r="C841" s="80">
        <v>43855</v>
      </c>
      <c r="D841" s="48" t="s">
        <v>72</v>
      </c>
      <c r="E841" s="71" t="s">
        <v>207</v>
      </c>
      <c r="F841">
        <v>2</v>
      </c>
      <c r="G841" s="3">
        <v>1</v>
      </c>
      <c r="H841" t="s">
        <v>122</v>
      </c>
      <c r="I841" t="s">
        <v>123</v>
      </c>
      <c r="K841">
        <v>7</v>
      </c>
      <c r="L841">
        <v>2</v>
      </c>
      <c r="M841">
        <v>11.545</v>
      </c>
      <c r="N841" s="37">
        <f t="shared" si="27"/>
        <v>62.364660025985273</v>
      </c>
    </row>
    <row r="842" spans="1:14" x14ac:dyDescent="0.35">
      <c r="A842" s="48" t="s">
        <v>94</v>
      </c>
      <c r="B842" s="48">
        <v>2020</v>
      </c>
      <c r="C842" s="80">
        <v>43855</v>
      </c>
      <c r="D842" s="48" t="s">
        <v>72</v>
      </c>
      <c r="E842" s="71" t="s">
        <v>207</v>
      </c>
      <c r="F842">
        <v>3</v>
      </c>
      <c r="G842" s="3">
        <v>1</v>
      </c>
      <c r="H842" t="s">
        <v>16</v>
      </c>
      <c r="I842" t="s">
        <v>17</v>
      </c>
      <c r="K842">
        <v>4</v>
      </c>
      <c r="L842">
        <v>1</v>
      </c>
      <c r="M842">
        <v>11.42</v>
      </c>
      <c r="N842" s="37">
        <f t="shared" si="27"/>
        <v>63.047285464098074</v>
      </c>
    </row>
    <row r="843" spans="1:14" x14ac:dyDescent="0.35">
      <c r="A843" s="48" t="s">
        <v>94</v>
      </c>
      <c r="B843" s="48">
        <v>2020</v>
      </c>
      <c r="C843" s="80">
        <v>43855</v>
      </c>
      <c r="D843" s="48" t="s">
        <v>72</v>
      </c>
      <c r="E843" s="43" t="s">
        <v>207</v>
      </c>
      <c r="F843">
        <v>3</v>
      </c>
      <c r="G843" s="3">
        <v>1</v>
      </c>
      <c r="H843" t="s">
        <v>141</v>
      </c>
      <c r="I843" t="s">
        <v>44</v>
      </c>
      <c r="K843">
        <v>5</v>
      </c>
      <c r="L843">
        <v>2</v>
      </c>
      <c r="M843">
        <v>11.565</v>
      </c>
      <c r="N843" s="37">
        <f t="shared" si="27"/>
        <v>62.256809338521407</v>
      </c>
    </row>
    <row r="844" spans="1:14" x14ac:dyDescent="0.35">
      <c r="A844" s="48" t="s">
        <v>94</v>
      </c>
      <c r="B844" s="48">
        <v>2020</v>
      </c>
      <c r="C844" s="80">
        <v>43855</v>
      </c>
      <c r="D844" s="48" t="s">
        <v>72</v>
      </c>
      <c r="E844" s="71" t="s">
        <v>207</v>
      </c>
      <c r="F844">
        <v>4</v>
      </c>
      <c r="G844" s="3">
        <v>1</v>
      </c>
      <c r="H844" t="s">
        <v>83</v>
      </c>
      <c r="I844" t="s">
        <v>67</v>
      </c>
      <c r="K844">
        <v>3</v>
      </c>
      <c r="L844">
        <v>2</v>
      </c>
      <c r="M844">
        <v>11.449</v>
      </c>
      <c r="N844" s="37">
        <f t="shared" si="27"/>
        <v>62.88758843567124</v>
      </c>
    </row>
    <row r="845" spans="1:14" x14ac:dyDescent="0.35">
      <c r="A845" s="48" t="s">
        <v>94</v>
      </c>
      <c r="B845" s="48">
        <v>2020</v>
      </c>
      <c r="C845" s="80">
        <v>43855</v>
      </c>
      <c r="D845" s="48" t="s">
        <v>72</v>
      </c>
      <c r="E845" s="71" t="s">
        <v>207</v>
      </c>
      <c r="F845">
        <v>4</v>
      </c>
      <c r="G845" s="3">
        <v>1</v>
      </c>
      <c r="H845" t="s">
        <v>50</v>
      </c>
      <c r="I845" t="s">
        <v>51</v>
      </c>
      <c r="K845">
        <v>8</v>
      </c>
      <c r="L845">
        <v>1</v>
      </c>
      <c r="M845">
        <v>11.443</v>
      </c>
      <c r="N845" s="37">
        <f t="shared" si="27"/>
        <v>62.920562789478289</v>
      </c>
    </row>
    <row r="846" spans="1:14" x14ac:dyDescent="0.35">
      <c r="A846" s="48" t="s">
        <v>94</v>
      </c>
      <c r="B846" s="48">
        <v>2020</v>
      </c>
      <c r="C846" s="80">
        <v>43855</v>
      </c>
      <c r="D846" s="48" t="s">
        <v>72</v>
      </c>
      <c r="E846" s="71" t="s">
        <v>207</v>
      </c>
      <c r="F846">
        <v>1</v>
      </c>
      <c r="G846" s="3">
        <v>2</v>
      </c>
      <c r="H846" t="s">
        <v>33</v>
      </c>
      <c r="I846" t="s">
        <v>27</v>
      </c>
      <c r="K846">
        <v>2</v>
      </c>
      <c r="L846">
        <v>1</v>
      </c>
      <c r="M846">
        <v>11.422000000000001</v>
      </c>
      <c r="N846" s="37">
        <f t="shared" si="27"/>
        <v>63.036245841358777</v>
      </c>
    </row>
    <row r="847" spans="1:14" x14ac:dyDescent="0.35">
      <c r="A847" s="48" t="s">
        <v>94</v>
      </c>
      <c r="B847" s="48">
        <v>2020</v>
      </c>
      <c r="C847" s="80">
        <v>43855</v>
      </c>
      <c r="D847" s="48" t="s">
        <v>72</v>
      </c>
      <c r="E847" s="71" t="s">
        <v>207</v>
      </c>
      <c r="F847">
        <v>1</v>
      </c>
      <c r="G847" s="3">
        <v>2</v>
      </c>
      <c r="H847" t="s">
        <v>99</v>
      </c>
      <c r="I847" t="s">
        <v>67</v>
      </c>
      <c r="K847">
        <v>6</v>
      </c>
      <c r="L847">
        <v>2</v>
      </c>
      <c r="M847">
        <v>11.969000000000001</v>
      </c>
      <c r="N847" s="37">
        <f t="shared" si="27"/>
        <v>60.15540145375553</v>
      </c>
    </row>
    <row r="848" spans="1:14" x14ac:dyDescent="0.35">
      <c r="A848" s="48" t="s">
        <v>94</v>
      </c>
      <c r="B848" s="48">
        <v>2020</v>
      </c>
      <c r="C848" s="80">
        <v>43855</v>
      </c>
      <c r="D848" s="48" t="s">
        <v>72</v>
      </c>
      <c r="E848" s="71" t="s">
        <v>207</v>
      </c>
      <c r="F848">
        <v>2</v>
      </c>
      <c r="G848" s="3">
        <v>2</v>
      </c>
      <c r="H848" t="s">
        <v>73</v>
      </c>
      <c r="I848" t="s">
        <v>19</v>
      </c>
      <c r="K848">
        <v>1</v>
      </c>
      <c r="L848">
        <v>1</v>
      </c>
      <c r="M848">
        <v>11.512</v>
      </c>
      <c r="N848" s="37">
        <f t="shared" si="27"/>
        <v>62.543432939541347</v>
      </c>
    </row>
    <row r="849" spans="1:14" x14ac:dyDescent="0.35">
      <c r="A849" s="48" t="s">
        <v>94</v>
      </c>
      <c r="B849" s="48">
        <v>2020</v>
      </c>
      <c r="C849" s="80">
        <v>43855</v>
      </c>
      <c r="D849" s="48" t="s">
        <v>72</v>
      </c>
      <c r="E849" s="71" t="s">
        <v>207</v>
      </c>
      <c r="F849">
        <v>2</v>
      </c>
      <c r="G849" s="3">
        <v>2</v>
      </c>
      <c r="H849" t="s">
        <v>122</v>
      </c>
      <c r="I849" t="s">
        <v>123</v>
      </c>
      <c r="K849">
        <v>7</v>
      </c>
      <c r="L849">
        <v>2</v>
      </c>
      <c r="M849">
        <v>11.719000000000001</v>
      </c>
      <c r="N849" s="37">
        <f t="shared" si="27"/>
        <v>61.438689307961425</v>
      </c>
    </row>
    <row r="850" spans="1:14" x14ac:dyDescent="0.35">
      <c r="A850" s="48" t="s">
        <v>94</v>
      </c>
      <c r="B850" s="48">
        <v>2020</v>
      </c>
      <c r="C850" s="80">
        <v>43855</v>
      </c>
      <c r="D850" s="48" t="s">
        <v>72</v>
      </c>
      <c r="E850" s="71" t="s">
        <v>207</v>
      </c>
      <c r="F850">
        <v>3</v>
      </c>
      <c r="G850" s="3">
        <v>2</v>
      </c>
      <c r="H850" t="s">
        <v>16</v>
      </c>
      <c r="I850" t="s">
        <v>17</v>
      </c>
      <c r="K850">
        <v>4</v>
      </c>
      <c r="L850">
        <v>1</v>
      </c>
      <c r="M850">
        <v>11.401</v>
      </c>
      <c r="N850" s="37">
        <f t="shared" si="27"/>
        <v>63.152355056573988</v>
      </c>
    </row>
    <row r="851" spans="1:14" x14ac:dyDescent="0.35">
      <c r="A851" s="48" t="s">
        <v>94</v>
      </c>
      <c r="B851" s="48">
        <v>2020</v>
      </c>
      <c r="C851" s="80">
        <v>43855</v>
      </c>
      <c r="D851" s="48" t="s">
        <v>72</v>
      </c>
      <c r="E851" s="71" t="s">
        <v>207</v>
      </c>
      <c r="F851">
        <v>3</v>
      </c>
      <c r="G851" s="3">
        <v>2</v>
      </c>
      <c r="H851" t="s">
        <v>141</v>
      </c>
      <c r="I851" t="s">
        <v>44</v>
      </c>
      <c r="K851">
        <v>5</v>
      </c>
      <c r="L851">
        <v>2</v>
      </c>
      <c r="M851">
        <v>11.442</v>
      </c>
      <c r="N851" s="37">
        <f t="shared" si="27"/>
        <v>62.926061877294181</v>
      </c>
    </row>
    <row r="852" spans="1:14" x14ac:dyDescent="0.35">
      <c r="A852" s="48" t="s">
        <v>94</v>
      </c>
      <c r="B852" s="48">
        <v>2020</v>
      </c>
      <c r="C852" s="80">
        <v>43855</v>
      </c>
      <c r="D852" s="48" t="s">
        <v>72</v>
      </c>
      <c r="E852" s="71" t="s">
        <v>207</v>
      </c>
      <c r="F852">
        <v>4</v>
      </c>
      <c r="G852" s="3">
        <v>2</v>
      </c>
      <c r="H852" t="s">
        <v>83</v>
      </c>
      <c r="I852" t="s">
        <v>67</v>
      </c>
      <c r="K852">
        <v>3</v>
      </c>
      <c r="L852">
        <v>1</v>
      </c>
      <c r="M852">
        <v>11.64</v>
      </c>
      <c r="N852" s="37">
        <f t="shared" si="27"/>
        <v>61.855670103092784</v>
      </c>
    </row>
    <row r="853" spans="1:14" x14ac:dyDescent="0.35">
      <c r="A853" s="48" t="s">
        <v>94</v>
      </c>
      <c r="B853" s="48">
        <v>2020</v>
      </c>
      <c r="C853" s="80">
        <v>43855</v>
      </c>
      <c r="D853" s="48" t="s">
        <v>72</v>
      </c>
      <c r="E853" s="71" t="s">
        <v>207</v>
      </c>
      <c r="F853">
        <v>4</v>
      </c>
      <c r="G853" s="3">
        <v>2</v>
      </c>
      <c r="H853" t="s">
        <v>50</v>
      </c>
      <c r="I853" t="s">
        <v>51</v>
      </c>
      <c r="K853">
        <v>8</v>
      </c>
      <c r="L853">
        <v>2</v>
      </c>
      <c r="M853">
        <v>11.645000000000001</v>
      </c>
      <c r="N853" s="37">
        <f t="shared" si="27"/>
        <v>61.829111206526399</v>
      </c>
    </row>
    <row r="854" spans="1:14" x14ac:dyDescent="0.35">
      <c r="A854" s="48" t="s">
        <v>94</v>
      </c>
      <c r="B854" s="48">
        <v>2020</v>
      </c>
      <c r="C854" s="80">
        <v>43855</v>
      </c>
      <c r="D854" s="48" t="s">
        <v>72</v>
      </c>
      <c r="E854" s="71" t="s">
        <v>207</v>
      </c>
      <c r="F854">
        <v>1</v>
      </c>
      <c r="G854" s="3">
        <v>3</v>
      </c>
      <c r="H854" t="s">
        <v>33</v>
      </c>
      <c r="I854" t="s">
        <v>27</v>
      </c>
      <c r="K854">
        <v>2</v>
      </c>
      <c r="L854">
        <v>1</v>
      </c>
      <c r="M854">
        <v>11.327999999999999</v>
      </c>
      <c r="N854" s="37">
        <f t="shared" si="27"/>
        <v>63.559322033898312</v>
      </c>
    </row>
    <row r="855" spans="1:14" x14ac:dyDescent="0.35">
      <c r="A855" s="48" t="s">
        <v>94</v>
      </c>
      <c r="B855" s="48">
        <v>2020</v>
      </c>
      <c r="C855" s="80">
        <v>43855</v>
      </c>
      <c r="D855" s="48" t="s">
        <v>72</v>
      </c>
      <c r="E855" s="71" t="s">
        <v>207</v>
      </c>
      <c r="F855">
        <v>1</v>
      </c>
      <c r="G855" s="3">
        <v>3</v>
      </c>
      <c r="H855" t="s">
        <v>99</v>
      </c>
      <c r="I855" t="s">
        <v>67</v>
      </c>
      <c r="K855">
        <v>6</v>
      </c>
      <c r="L855">
        <v>2</v>
      </c>
      <c r="M855">
        <v>12.282999999999999</v>
      </c>
      <c r="N855" s="37">
        <f t="shared" si="27"/>
        <v>58.617601563136041</v>
      </c>
    </row>
    <row r="856" spans="1:14" x14ac:dyDescent="0.35">
      <c r="A856" s="48" t="s">
        <v>94</v>
      </c>
      <c r="B856" s="48">
        <v>2020</v>
      </c>
      <c r="C856" s="80">
        <v>43855</v>
      </c>
      <c r="D856" s="48" t="s">
        <v>72</v>
      </c>
      <c r="E856" s="43" t="s">
        <v>207</v>
      </c>
      <c r="F856">
        <v>4</v>
      </c>
      <c r="G856" s="3">
        <v>3</v>
      </c>
      <c r="H856" t="s">
        <v>83</v>
      </c>
      <c r="I856" t="s">
        <v>67</v>
      </c>
      <c r="K856">
        <v>3</v>
      </c>
      <c r="L856">
        <v>1</v>
      </c>
      <c r="M856">
        <v>12.095000000000001</v>
      </c>
      <c r="N856" s="37">
        <f t="shared" si="27"/>
        <v>59.528730880529139</v>
      </c>
    </row>
    <row r="857" spans="1:14" x14ac:dyDescent="0.35">
      <c r="A857" s="48" t="s">
        <v>94</v>
      </c>
      <c r="B857" s="48">
        <v>2020</v>
      </c>
      <c r="C857" s="80">
        <v>43855</v>
      </c>
      <c r="D857" s="48" t="s">
        <v>72</v>
      </c>
      <c r="E857" s="71" t="s">
        <v>207</v>
      </c>
      <c r="F857">
        <v>4</v>
      </c>
      <c r="G857" s="3">
        <v>3</v>
      </c>
      <c r="H857" t="s">
        <v>50</v>
      </c>
      <c r="I857" t="s">
        <v>51</v>
      </c>
      <c r="K857">
        <v>8</v>
      </c>
      <c r="L857">
        <v>2</v>
      </c>
      <c r="M857">
        <v>12.174000000000001</v>
      </c>
      <c r="N857" s="37">
        <f t="shared" si="27"/>
        <v>59.142434696895016</v>
      </c>
    </row>
    <row r="858" spans="1:14" x14ac:dyDescent="0.35">
      <c r="A858" s="48" t="s">
        <v>94</v>
      </c>
      <c r="B858" s="48">
        <v>2020</v>
      </c>
      <c r="C858" s="80">
        <v>43855</v>
      </c>
      <c r="D858" s="48" t="s">
        <v>72</v>
      </c>
      <c r="E858" s="71" t="s">
        <v>208</v>
      </c>
      <c r="F858">
        <v>1</v>
      </c>
      <c r="G858" s="3">
        <v>1</v>
      </c>
      <c r="H858" t="s">
        <v>33</v>
      </c>
      <c r="I858" t="s">
        <v>27</v>
      </c>
      <c r="K858">
        <v>2</v>
      </c>
      <c r="L858">
        <v>1</v>
      </c>
      <c r="M858">
        <v>11.670999999999999</v>
      </c>
      <c r="N858" s="37">
        <f t="shared" si="27"/>
        <v>61.691371776197414</v>
      </c>
    </row>
    <row r="859" spans="1:14" x14ac:dyDescent="0.35">
      <c r="A859" s="48" t="s">
        <v>94</v>
      </c>
      <c r="B859" s="48">
        <v>2020</v>
      </c>
      <c r="C859" s="80">
        <v>43855</v>
      </c>
      <c r="D859" s="48" t="s">
        <v>72</v>
      </c>
      <c r="E859" s="43" t="s">
        <v>208</v>
      </c>
      <c r="F859">
        <v>1</v>
      </c>
      <c r="G859" s="3">
        <v>1</v>
      </c>
      <c r="H859" t="s">
        <v>83</v>
      </c>
      <c r="I859" t="s">
        <v>67</v>
      </c>
      <c r="K859">
        <v>3</v>
      </c>
      <c r="L859">
        <v>2</v>
      </c>
      <c r="M859">
        <v>12.036999999999999</v>
      </c>
      <c r="N859" s="37">
        <f t="shared" si="27"/>
        <v>59.815568663288197</v>
      </c>
    </row>
    <row r="860" spans="1:14" x14ac:dyDescent="0.35">
      <c r="A860" s="48" t="s">
        <v>94</v>
      </c>
      <c r="B860" s="48">
        <v>2020</v>
      </c>
      <c r="C860" s="80">
        <v>43855</v>
      </c>
      <c r="D860" s="48" t="s">
        <v>72</v>
      </c>
      <c r="E860" s="71" t="s">
        <v>208</v>
      </c>
      <c r="F860">
        <v>2</v>
      </c>
      <c r="G860" s="3">
        <v>1</v>
      </c>
      <c r="H860" t="s">
        <v>73</v>
      </c>
      <c r="I860" t="s">
        <v>19</v>
      </c>
      <c r="K860">
        <v>1</v>
      </c>
      <c r="L860">
        <v>1</v>
      </c>
      <c r="M860">
        <v>11.395</v>
      </c>
      <c r="N860" s="37">
        <f t="shared" si="27"/>
        <v>63.18560772268539</v>
      </c>
    </row>
    <row r="861" spans="1:14" x14ac:dyDescent="0.35">
      <c r="A861" s="48" t="s">
        <v>94</v>
      </c>
      <c r="B861" s="48">
        <v>2020</v>
      </c>
      <c r="C861" s="80">
        <v>43855</v>
      </c>
      <c r="D861" s="48" t="s">
        <v>72</v>
      </c>
      <c r="E861" s="71" t="s">
        <v>208</v>
      </c>
      <c r="F861">
        <v>2</v>
      </c>
      <c r="G861" s="3">
        <v>1</v>
      </c>
      <c r="H861" t="s">
        <v>16</v>
      </c>
      <c r="I861" t="s">
        <v>17</v>
      </c>
      <c r="K861">
        <v>4</v>
      </c>
      <c r="L861">
        <v>2</v>
      </c>
      <c r="M861">
        <v>11.417999999999999</v>
      </c>
      <c r="N861" s="37">
        <f t="shared" si="27"/>
        <v>63.058328954282715</v>
      </c>
    </row>
    <row r="862" spans="1:14" x14ac:dyDescent="0.35">
      <c r="A862" s="48" t="s">
        <v>94</v>
      </c>
      <c r="B862" s="48">
        <v>2020</v>
      </c>
      <c r="C862" s="80">
        <v>43855</v>
      </c>
      <c r="D862" s="48" t="s">
        <v>72</v>
      </c>
      <c r="E862" s="71" t="s">
        <v>208</v>
      </c>
      <c r="F862">
        <v>1</v>
      </c>
      <c r="G862" s="3">
        <v>2</v>
      </c>
      <c r="H862" t="s">
        <v>33</v>
      </c>
      <c r="I862" t="s">
        <v>27</v>
      </c>
      <c r="K862">
        <v>2</v>
      </c>
      <c r="L862">
        <v>1</v>
      </c>
      <c r="M862">
        <v>11.648</v>
      </c>
      <c r="N862" s="37">
        <f t="shared" si="27"/>
        <v>61.813186813186817</v>
      </c>
    </row>
    <row r="863" spans="1:14" x14ac:dyDescent="0.35">
      <c r="A863" s="48" t="s">
        <v>94</v>
      </c>
      <c r="B863" s="48">
        <v>2020</v>
      </c>
      <c r="C863" s="80">
        <v>43855</v>
      </c>
      <c r="D863" s="48" t="s">
        <v>72</v>
      </c>
      <c r="E863" s="71" t="s">
        <v>208</v>
      </c>
      <c r="F863">
        <v>1</v>
      </c>
      <c r="G863" s="3">
        <v>2</v>
      </c>
      <c r="H863" t="s">
        <v>83</v>
      </c>
      <c r="I863" t="s">
        <v>67</v>
      </c>
      <c r="K863">
        <v>3</v>
      </c>
      <c r="L863">
        <v>2</v>
      </c>
      <c r="M863">
        <v>11.875</v>
      </c>
      <c r="N863" s="37">
        <f t="shared" si="27"/>
        <v>60.631578947368418</v>
      </c>
    </row>
    <row r="864" spans="1:14" x14ac:dyDescent="0.35">
      <c r="A864" s="48" t="s">
        <v>94</v>
      </c>
      <c r="B864" s="48">
        <v>2020</v>
      </c>
      <c r="C864" s="80">
        <v>43855</v>
      </c>
      <c r="D864" s="48" t="s">
        <v>72</v>
      </c>
      <c r="E864" s="71" t="s">
        <v>208</v>
      </c>
      <c r="F864">
        <v>2</v>
      </c>
      <c r="G864" s="3">
        <v>2</v>
      </c>
      <c r="H864" t="s">
        <v>73</v>
      </c>
      <c r="I864" t="s">
        <v>19</v>
      </c>
      <c r="K864">
        <v>1</v>
      </c>
      <c r="L864">
        <v>1</v>
      </c>
      <c r="M864">
        <v>11.471</v>
      </c>
      <c r="N864" s="37">
        <f t="shared" ref="N864:N927" si="28">3.6*200/M864</f>
        <v>62.766977595676053</v>
      </c>
    </row>
    <row r="865" spans="1:14" x14ac:dyDescent="0.35">
      <c r="A865" s="48" t="s">
        <v>94</v>
      </c>
      <c r="B865" s="48">
        <v>2020</v>
      </c>
      <c r="C865" s="80">
        <v>43855</v>
      </c>
      <c r="D865" s="48" t="s">
        <v>72</v>
      </c>
      <c r="E865" s="71" t="s">
        <v>208</v>
      </c>
      <c r="F865">
        <v>2</v>
      </c>
      <c r="G865" s="3">
        <v>2</v>
      </c>
      <c r="H865" t="s">
        <v>16</v>
      </c>
      <c r="I865" t="s">
        <v>17</v>
      </c>
      <c r="K865">
        <v>4</v>
      </c>
      <c r="L865">
        <v>2</v>
      </c>
      <c r="M865">
        <v>11.512</v>
      </c>
      <c r="N865" s="37">
        <f t="shared" si="28"/>
        <v>62.543432939541347</v>
      </c>
    </row>
    <row r="866" spans="1:14" x14ac:dyDescent="0.35">
      <c r="A866" s="48" t="s">
        <v>94</v>
      </c>
      <c r="B866" s="48">
        <v>2020</v>
      </c>
      <c r="C866" s="80">
        <v>43855</v>
      </c>
      <c r="D866" s="48" t="s">
        <v>72</v>
      </c>
      <c r="E866" s="71" t="s">
        <v>209</v>
      </c>
      <c r="F866" t="s">
        <v>210</v>
      </c>
      <c r="G866" s="3">
        <v>1</v>
      </c>
      <c r="H866" t="s">
        <v>73</v>
      </c>
      <c r="I866" t="s">
        <v>19</v>
      </c>
      <c r="K866">
        <v>1</v>
      </c>
      <c r="L866">
        <v>1</v>
      </c>
      <c r="M866">
        <v>11.326000000000001</v>
      </c>
      <c r="N866" s="37">
        <f t="shared" si="28"/>
        <v>63.570545647183472</v>
      </c>
    </row>
    <row r="867" spans="1:14" x14ac:dyDescent="0.35">
      <c r="A867" s="48" t="s">
        <v>94</v>
      </c>
      <c r="B867" s="48">
        <v>2020</v>
      </c>
      <c r="C867" s="80">
        <v>43855</v>
      </c>
      <c r="D867" s="48" t="s">
        <v>72</v>
      </c>
      <c r="E867" s="71" t="s">
        <v>209</v>
      </c>
      <c r="F867" t="s">
        <v>210</v>
      </c>
      <c r="G867" s="3">
        <v>1</v>
      </c>
      <c r="H867" t="s">
        <v>33</v>
      </c>
      <c r="I867" t="s">
        <v>27</v>
      </c>
      <c r="K867">
        <v>2</v>
      </c>
      <c r="L867">
        <v>2</v>
      </c>
      <c r="M867">
        <v>11.415000000000001</v>
      </c>
      <c r="N867" s="37">
        <f t="shared" si="28"/>
        <v>63.074901445466487</v>
      </c>
    </row>
    <row r="868" spans="1:14" x14ac:dyDescent="0.35">
      <c r="A868" s="48" t="s">
        <v>94</v>
      </c>
      <c r="B868" s="48">
        <v>2020</v>
      </c>
      <c r="C868" s="80">
        <v>43855</v>
      </c>
      <c r="D868" s="48" t="s">
        <v>72</v>
      </c>
      <c r="E868" s="71" t="s">
        <v>209</v>
      </c>
      <c r="F868" t="s">
        <v>211</v>
      </c>
      <c r="G868" s="3">
        <v>1</v>
      </c>
      <c r="H868" t="s">
        <v>83</v>
      </c>
      <c r="I868" t="s">
        <v>67</v>
      </c>
      <c r="K868">
        <v>3</v>
      </c>
      <c r="L868">
        <v>1</v>
      </c>
      <c r="M868">
        <v>11.848000000000001</v>
      </c>
      <c r="N868" s="37">
        <f t="shared" si="28"/>
        <v>60.769750168804855</v>
      </c>
    </row>
    <row r="869" spans="1:14" x14ac:dyDescent="0.35">
      <c r="A869" s="48" t="s">
        <v>94</v>
      </c>
      <c r="B869" s="48">
        <v>2020</v>
      </c>
      <c r="C869" s="80">
        <v>43855</v>
      </c>
      <c r="D869" s="48" t="s">
        <v>72</v>
      </c>
      <c r="E869" s="71" t="s">
        <v>209</v>
      </c>
      <c r="F869" t="s">
        <v>211</v>
      </c>
      <c r="G869" s="3">
        <v>1</v>
      </c>
      <c r="H869" t="s">
        <v>16</v>
      </c>
      <c r="I869" t="s">
        <v>17</v>
      </c>
      <c r="K869">
        <v>4</v>
      </c>
      <c r="L869">
        <v>2</v>
      </c>
      <c r="M869">
        <v>11.851000000000001</v>
      </c>
      <c r="N869" s="37">
        <f t="shared" si="28"/>
        <v>60.754366720108003</v>
      </c>
    </row>
    <row r="870" spans="1:14" x14ac:dyDescent="0.35">
      <c r="A870" s="48" t="s">
        <v>94</v>
      </c>
      <c r="B870" s="48">
        <v>2020</v>
      </c>
      <c r="C870" s="80">
        <v>43855</v>
      </c>
      <c r="D870" s="48" t="s">
        <v>72</v>
      </c>
      <c r="E870" s="71" t="s">
        <v>209</v>
      </c>
      <c r="F870" t="s">
        <v>210</v>
      </c>
      <c r="G870" s="3">
        <v>2</v>
      </c>
      <c r="H870" t="s">
        <v>73</v>
      </c>
      <c r="I870" t="s">
        <v>19</v>
      </c>
      <c r="K870">
        <v>1</v>
      </c>
      <c r="L870">
        <v>1</v>
      </c>
      <c r="M870">
        <v>11.467000000000001</v>
      </c>
      <c r="N870" s="37">
        <f t="shared" si="28"/>
        <v>62.788872416499515</v>
      </c>
    </row>
    <row r="871" spans="1:14" x14ac:dyDescent="0.35">
      <c r="A871" s="48" t="s">
        <v>94</v>
      </c>
      <c r="B871" s="48">
        <v>2020</v>
      </c>
      <c r="C871" s="80">
        <v>43855</v>
      </c>
      <c r="D871" s="48" t="s">
        <v>72</v>
      </c>
      <c r="E871" s="71" t="s">
        <v>209</v>
      </c>
      <c r="F871" t="s">
        <v>210</v>
      </c>
      <c r="G871" s="3">
        <v>2</v>
      </c>
      <c r="H871" t="s">
        <v>33</v>
      </c>
      <c r="I871" t="s">
        <v>27</v>
      </c>
      <c r="K871">
        <v>2</v>
      </c>
      <c r="L871">
        <v>2</v>
      </c>
      <c r="M871">
        <v>11.614000000000001</v>
      </c>
      <c r="N871" s="37">
        <f t="shared" si="28"/>
        <v>61.994144997416903</v>
      </c>
    </row>
    <row r="872" spans="1:14" x14ac:dyDescent="0.35">
      <c r="A872" s="48" t="s">
        <v>94</v>
      </c>
      <c r="B872" s="48">
        <v>2020</v>
      </c>
      <c r="C872" s="80">
        <v>43855</v>
      </c>
      <c r="D872" s="48" t="s">
        <v>72</v>
      </c>
      <c r="E872" s="71" t="s">
        <v>209</v>
      </c>
      <c r="F872" t="s">
        <v>211</v>
      </c>
      <c r="G872" s="3">
        <v>2</v>
      </c>
      <c r="H872" t="s">
        <v>83</v>
      </c>
      <c r="I872" t="s">
        <v>67</v>
      </c>
      <c r="K872">
        <v>3</v>
      </c>
      <c r="L872">
        <v>2</v>
      </c>
      <c r="M872">
        <v>11.837000000000002</v>
      </c>
      <c r="N872" s="37">
        <f t="shared" si="28"/>
        <v>60.826222860522087</v>
      </c>
    </row>
    <row r="873" spans="1:14" x14ac:dyDescent="0.35">
      <c r="A873" s="48" t="s">
        <v>94</v>
      </c>
      <c r="B873" s="48">
        <v>2020</v>
      </c>
      <c r="C873" s="80">
        <v>43855</v>
      </c>
      <c r="D873" s="48" t="s">
        <v>72</v>
      </c>
      <c r="E873" s="71" t="s">
        <v>209</v>
      </c>
      <c r="F873" t="s">
        <v>211</v>
      </c>
      <c r="G873" s="3">
        <v>2</v>
      </c>
      <c r="H873" t="s">
        <v>16</v>
      </c>
      <c r="I873" t="s">
        <v>17</v>
      </c>
      <c r="K873">
        <v>4</v>
      </c>
      <c r="L873">
        <v>1</v>
      </c>
      <c r="M873">
        <v>11.691000000000001</v>
      </c>
      <c r="N873" s="37">
        <f t="shared" si="28"/>
        <v>61.585835257890679</v>
      </c>
    </row>
    <row r="874" spans="1:14" x14ac:dyDescent="0.35">
      <c r="A874" s="48" t="s">
        <v>94</v>
      </c>
      <c r="B874" s="48">
        <v>2020</v>
      </c>
      <c r="C874" s="80">
        <v>43855</v>
      </c>
      <c r="D874" s="48" t="s">
        <v>72</v>
      </c>
      <c r="E874" s="71" t="s">
        <v>209</v>
      </c>
      <c r="F874" t="s">
        <v>211</v>
      </c>
      <c r="G874" s="3">
        <v>3</v>
      </c>
      <c r="H874" t="s">
        <v>83</v>
      </c>
      <c r="I874" t="s">
        <v>67</v>
      </c>
      <c r="K874">
        <v>3</v>
      </c>
      <c r="L874">
        <v>1</v>
      </c>
      <c r="M874">
        <v>11.529</v>
      </c>
      <c r="N874" s="37">
        <f t="shared" si="28"/>
        <v>62.451209992193597</v>
      </c>
    </row>
    <row r="875" spans="1:14" x14ac:dyDescent="0.35">
      <c r="A875" s="48" t="s">
        <v>94</v>
      </c>
      <c r="B875" s="48">
        <v>2020</v>
      </c>
      <c r="C875" s="80">
        <v>43855</v>
      </c>
      <c r="D875" s="48" t="s">
        <v>72</v>
      </c>
      <c r="E875" s="71" t="s">
        <v>209</v>
      </c>
      <c r="F875" t="s">
        <v>211</v>
      </c>
      <c r="G875" s="3">
        <v>3</v>
      </c>
      <c r="H875" t="s">
        <v>16</v>
      </c>
      <c r="I875" t="s">
        <v>17</v>
      </c>
      <c r="K875">
        <v>4</v>
      </c>
      <c r="L875">
        <v>2</v>
      </c>
      <c r="M875">
        <v>11.544</v>
      </c>
      <c r="N875" s="37">
        <f t="shared" si="28"/>
        <v>62.370062370062371</v>
      </c>
    </row>
    <row r="876" spans="1:14" hidden="1" x14ac:dyDescent="0.35">
      <c r="A876" s="48" t="s">
        <v>134</v>
      </c>
      <c r="B876" s="48">
        <v>2020</v>
      </c>
      <c r="C876" s="9">
        <v>43888</v>
      </c>
      <c r="D876" s="48" t="s">
        <v>13</v>
      </c>
      <c r="E876" s="71" t="s">
        <v>205</v>
      </c>
      <c r="F876">
        <v>1</v>
      </c>
      <c r="G876" s="3">
        <v>1</v>
      </c>
      <c r="H876" t="s">
        <v>135</v>
      </c>
      <c r="I876" t="s">
        <v>36</v>
      </c>
      <c r="K876">
        <v>10</v>
      </c>
      <c r="L876">
        <v>1</v>
      </c>
      <c r="M876">
        <v>11.502000000000001</v>
      </c>
      <c r="N876" s="37">
        <f t="shared" si="28"/>
        <v>62.59780907668231</v>
      </c>
    </row>
    <row r="877" spans="1:14" hidden="1" x14ac:dyDescent="0.35">
      <c r="A877" s="48" t="s">
        <v>134</v>
      </c>
      <c r="B877" s="48">
        <v>2020</v>
      </c>
      <c r="C877" s="9">
        <v>43888</v>
      </c>
      <c r="D877" s="48" t="s">
        <v>13</v>
      </c>
      <c r="E877" s="71" t="s">
        <v>205</v>
      </c>
      <c r="F877">
        <v>1</v>
      </c>
      <c r="G877" s="3">
        <v>1</v>
      </c>
      <c r="H877" t="s">
        <v>124</v>
      </c>
      <c r="I877" t="s">
        <v>123</v>
      </c>
      <c r="K877">
        <v>28</v>
      </c>
      <c r="L877">
        <v>2</v>
      </c>
      <c r="M877">
        <v>11.638</v>
      </c>
      <c r="N877" s="37">
        <f t="shared" si="28"/>
        <v>61.86630005155525</v>
      </c>
    </row>
    <row r="878" spans="1:14" hidden="1" x14ac:dyDescent="0.35">
      <c r="A878" s="48" t="s">
        <v>134</v>
      </c>
      <c r="B878" s="48">
        <v>2020</v>
      </c>
      <c r="C878" s="9">
        <v>43888</v>
      </c>
      <c r="D878" s="48" t="s">
        <v>13</v>
      </c>
      <c r="E878" s="71" t="s">
        <v>205</v>
      </c>
      <c r="F878">
        <v>2</v>
      </c>
      <c r="G878" s="3">
        <v>1</v>
      </c>
      <c r="H878" t="s">
        <v>26</v>
      </c>
      <c r="I878" t="s">
        <v>27</v>
      </c>
      <c r="K878">
        <v>11</v>
      </c>
      <c r="L878">
        <v>1</v>
      </c>
      <c r="M878">
        <v>11.084</v>
      </c>
      <c r="N878" s="37">
        <f t="shared" si="28"/>
        <v>64.958498736918088</v>
      </c>
    </row>
    <row r="879" spans="1:14" hidden="1" x14ac:dyDescent="0.35">
      <c r="A879" s="48" t="s">
        <v>134</v>
      </c>
      <c r="B879" s="48">
        <v>2020</v>
      </c>
      <c r="C879" s="9">
        <v>43888</v>
      </c>
      <c r="D879" s="48" t="s">
        <v>13</v>
      </c>
      <c r="E879" s="71" t="s">
        <v>205</v>
      </c>
      <c r="F879">
        <v>2</v>
      </c>
      <c r="G879" s="3">
        <v>1</v>
      </c>
      <c r="H879" t="s">
        <v>41</v>
      </c>
      <c r="I879" t="s">
        <v>27</v>
      </c>
      <c r="K879">
        <v>27</v>
      </c>
      <c r="L879">
        <v>2</v>
      </c>
      <c r="M879">
        <v>11.368</v>
      </c>
      <c r="N879" s="37">
        <f t="shared" si="28"/>
        <v>63.335679099225892</v>
      </c>
    </row>
    <row r="880" spans="1:14" hidden="1" x14ac:dyDescent="0.35">
      <c r="A880" s="48" t="s">
        <v>134</v>
      </c>
      <c r="B880" s="48">
        <v>2020</v>
      </c>
      <c r="C880" s="9">
        <v>43888</v>
      </c>
      <c r="D880" s="48" t="s">
        <v>13</v>
      </c>
      <c r="E880" s="71" t="s">
        <v>205</v>
      </c>
      <c r="F880">
        <v>3</v>
      </c>
      <c r="G880" s="3">
        <v>1</v>
      </c>
      <c r="H880" t="s">
        <v>33</v>
      </c>
      <c r="I880" t="s">
        <v>27</v>
      </c>
      <c r="K880">
        <v>4</v>
      </c>
      <c r="L880">
        <v>1</v>
      </c>
      <c r="M880">
        <v>11.106</v>
      </c>
      <c r="N880" s="37">
        <f t="shared" si="28"/>
        <v>64.829821717990271</v>
      </c>
    </row>
    <row r="881" spans="1:14" hidden="1" x14ac:dyDescent="0.35">
      <c r="A881" s="48" t="s">
        <v>134</v>
      </c>
      <c r="B881" s="48">
        <v>2020</v>
      </c>
      <c r="C881" s="9">
        <v>43888</v>
      </c>
      <c r="D881" s="48" t="s">
        <v>13</v>
      </c>
      <c r="E881" s="71" t="s">
        <v>205</v>
      </c>
      <c r="F881">
        <v>3</v>
      </c>
      <c r="G881" s="3">
        <v>1</v>
      </c>
      <c r="H881" t="s">
        <v>39</v>
      </c>
      <c r="I881" t="s">
        <v>40</v>
      </c>
      <c r="K881">
        <v>26</v>
      </c>
      <c r="L881">
        <v>2</v>
      </c>
      <c r="M881">
        <v>11.204000000000001</v>
      </c>
      <c r="N881" s="37">
        <f t="shared" si="28"/>
        <v>64.262763298821852</v>
      </c>
    </row>
    <row r="882" spans="1:14" hidden="1" x14ac:dyDescent="0.35">
      <c r="A882" s="48" t="s">
        <v>134</v>
      </c>
      <c r="B882" s="48">
        <v>2020</v>
      </c>
      <c r="C882" s="9">
        <v>43888</v>
      </c>
      <c r="D882" s="3" t="s">
        <v>13</v>
      </c>
      <c r="E882" s="43" t="s">
        <v>205</v>
      </c>
      <c r="F882">
        <v>4</v>
      </c>
      <c r="G882" s="3">
        <v>1</v>
      </c>
      <c r="H882" t="s">
        <v>73</v>
      </c>
      <c r="I882" t="s">
        <v>19</v>
      </c>
      <c r="K882">
        <v>6</v>
      </c>
      <c r="L882">
        <v>1</v>
      </c>
      <c r="M882">
        <v>11.337</v>
      </c>
      <c r="N882" s="37">
        <f t="shared" si="28"/>
        <v>63.508864779042078</v>
      </c>
    </row>
    <row r="883" spans="1:14" hidden="1" x14ac:dyDescent="0.35">
      <c r="A883" s="48" t="s">
        <v>134</v>
      </c>
      <c r="B883" s="48">
        <v>2020</v>
      </c>
      <c r="C883" s="9">
        <v>43888</v>
      </c>
      <c r="D883" s="3" t="s">
        <v>13</v>
      </c>
      <c r="E883" s="43" t="s">
        <v>205</v>
      </c>
      <c r="F883">
        <v>4</v>
      </c>
      <c r="G883" s="3">
        <v>1</v>
      </c>
      <c r="H883" t="s">
        <v>83</v>
      </c>
      <c r="I883" t="s">
        <v>67</v>
      </c>
      <c r="K883">
        <v>25</v>
      </c>
      <c r="L883">
        <v>2</v>
      </c>
      <c r="M883">
        <v>11.58</v>
      </c>
      <c r="N883" s="37">
        <f t="shared" si="28"/>
        <v>62.176165803108809</v>
      </c>
    </row>
    <row r="884" spans="1:14" hidden="1" x14ac:dyDescent="0.35">
      <c r="A884" s="48" t="s">
        <v>134</v>
      </c>
      <c r="B884" s="48">
        <v>2020</v>
      </c>
      <c r="C884" s="9">
        <v>43888</v>
      </c>
      <c r="D884" s="3" t="s">
        <v>13</v>
      </c>
      <c r="E884" s="43" t="s">
        <v>205</v>
      </c>
      <c r="F884">
        <v>5</v>
      </c>
      <c r="G884" s="3">
        <v>1</v>
      </c>
      <c r="H884" t="s">
        <v>16</v>
      </c>
      <c r="I884" t="s">
        <v>17</v>
      </c>
      <c r="K884">
        <v>12</v>
      </c>
      <c r="L884">
        <v>1</v>
      </c>
      <c r="M884">
        <v>11.303000000000001</v>
      </c>
      <c r="N884" s="37">
        <f t="shared" si="28"/>
        <v>63.699902680704234</v>
      </c>
    </row>
    <row r="885" spans="1:14" hidden="1" x14ac:dyDescent="0.35">
      <c r="A885" s="48" t="s">
        <v>134</v>
      </c>
      <c r="B885" s="48">
        <v>2020</v>
      </c>
      <c r="C885" s="9">
        <v>43888</v>
      </c>
      <c r="D885" s="3" t="s">
        <v>13</v>
      </c>
      <c r="E885" s="43" t="s">
        <v>205</v>
      </c>
      <c r="F885">
        <v>5</v>
      </c>
      <c r="G885" s="3">
        <v>1</v>
      </c>
      <c r="H885" t="s">
        <v>20</v>
      </c>
      <c r="I885" t="s">
        <v>21</v>
      </c>
      <c r="K885">
        <v>24</v>
      </c>
      <c r="L885">
        <v>2</v>
      </c>
      <c r="M885">
        <v>11.404000000000002</v>
      </c>
      <c r="N885" s="37">
        <f t="shared" si="28"/>
        <v>63.135741844966667</v>
      </c>
    </row>
    <row r="886" spans="1:14" hidden="1" x14ac:dyDescent="0.35">
      <c r="A886" s="48" t="s">
        <v>134</v>
      </c>
      <c r="B886" s="48">
        <v>2020</v>
      </c>
      <c r="C886" s="9">
        <v>43888</v>
      </c>
      <c r="D886" s="3" t="s">
        <v>13</v>
      </c>
      <c r="E886" s="43" t="s">
        <v>205</v>
      </c>
      <c r="F886">
        <v>6</v>
      </c>
      <c r="G886" s="3">
        <v>1</v>
      </c>
      <c r="H886" t="s">
        <v>136</v>
      </c>
      <c r="I886" t="s">
        <v>25</v>
      </c>
      <c r="K886">
        <v>13</v>
      </c>
      <c r="L886">
        <v>1</v>
      </c>
      <c r="M886">
        <v>11.276999999999999</v>
      </c>
      <c r="N886" s="37">
        <f t="shared" si="28"/>
        <v>63.846767757382288</v>
      </c>
    </row>
    <row r="887" spans="1:14" hidden="1" x14ac:dyDescent="0.35">
      <c r="A887" s="48" t="s">
        <v>134</v>
      </c>
      <c r="B887" s="48">
        <v>2020</v>
      </c>
      <c r="C887" s="9">
        <v>43888</v>
      </c>
      <c r="D887" s="3" t="s">
        <v>13</v>
      </c>
      <c r="E887" s="43" t="s">
        <v>205</v>
      </c>
      <c r="F887">
        <v>6</v>
      </c>
      <c r="G887" s="3">
        <v>1</v>
      </c>
      <c r="H887" t="s">
        <v>113</v>
      </c>
      <c r="I887" t="s">
        <v>121</v>
      </c>
      <c r="K887">
        <v>23</v>
      </c>
      <c r="L887">
        <v>2</v>
      </c>
      <c r="M887">
        <v>11.504999999999999</v>
      </c>
      <c r="N887" s="37">
        <f t="shared" si="28"/>
        <v>62.581486310299873</v>
      </c>
    </row>
    <row r="888" spans="1:14" hidden="1" x14ac:dyDescent="0.35">
      <c r="A888" s="48" t="s">
        <v>134</v>
      </c>
      <c r="B888" s="48">
        <v>2020</v>
      </c>
      <c r="C888" s="9">
        <v>43888</v>
      </c>
      <c r="D888" s="3" t="s">
        <v>13</v>
      </c>
      <c r="E888" s="43" t="s">
        <v>205</v>
      </c>
      <c r="F888">
        <v>7</v>
      </c>
      <c r="G888" s="3">
        <v>1</v>
      </c>
      <c r="H888" t="s">
        <v>122</v>
      </c>
      <c r="I888" t="s">
        <v>123</v>
      </c>
      <c r="K888">
        <v>8</v>
      </c>
      <c r="L888">
        <v>1</v>
      </c>
      <c r="M888">
        <v>11.127000000000001</v>
      </c>
      <c r="N888" s="37">
        <f t="shared" si="28"/>
        <v>64.70746832030197</v>
      </c>
    </row>
    <row r="889" spans="1:14" hidden="1" x14ac:dyDescent="0.35">
      <c r="A889" s="48" t="s">
        <v>134</v>
      </c>
      <c r="B889" s="48">
        <v>2020</v>
      </c>
      <c r="C889" s="9">
        <v>43888</v>
      </c>
      <c r="D889" s="3" t="s">
        <v>13</v>
      </c>
      <c r="E889" s="43" t="s">
        <v>205</v>
      </c>
      <c r="F889">
        <v>7</v>
      </c>
      <c r="G889" s="3">
        <v>1</v>
      </c>
      <c r="H889" t="s">
        <v>52</v>
      </c>
      <c r="I889" t="s">
        <v>53</v>
      </c>
      <c r="K889">
        <v>17</v>
      </c>
      <c r="L889">
        <v>2</v>
      </c>
      <c r="M889">
        <v>11.143000000000001</v>
      </c>
      <c r="N889" s="37">
        <f t="shared" si="28"/>
        <v>64.614556223638161</v>
      </c>
    </row>
    <row r="890" spans="1:14" hidden="1" x14ac:dyDescent="0.35">
      <c r="A890" s="48" t="s">
        <v>134</v>
      </c>
      <c r="B890" s="48">
        <v>2020</v>
      </c>
      <c r="C890" s="9">
        <v>43888</v>
      </c>
      <c r="D890" s="3" t="s">
        <v>13</v>
      </c>
      <c r="E890" s="43" t="s">
        <v>205</v>
      </c>
      <c r="F890">
        <v>8</v>
      </c>
      <c r="G890" s="3">
        <v>1</v>
      </c>
      <c r="H890" t="s">
        <v>43</v>
      </c>
      <c r="I890" t="s">
        <v>44</v>
      </c>
      <c r="K890">
        <v>7</v>
      </c>
      <c r="L890">
        <v>1</v>
      </c>
      <c r="M890">
        <v>11.129</v>
      </c>
      <c r="N890" s="37">
        <f t="shared" si="28"/>
        <v>64.69583969808609</v>
      </c>
    </row>
    <row r="891" spans="1:14" hidden="1" x14ac:dyDescent="0.35">
      <c r="A891" s="48" t="s">
        <v>134</v>
      </c>
      <c r="B891" s="48">
        <v>2020</v>
      </c>
      <c r="C891" s="9">
        <v>43888</v>
      </c>
      <c r="D891" s="3" t="s">
        <v>13</v>
      </c>
      <c r="E891" s="43" t="s">
        <v>205</v>
      </c>
      <c r="F891">
        <v>8</v>
      </c>
      <c r="G891" s="3">
        <v>1</v>
      </c>
      <c r="H891" t="s">
        <v>141</v>
      </c>
      <c r="I891" t="s">
        <v>44</v>
      </c>
      <c r="K891">
        <v>22</v>
      </c>
      <c r="L891">
        <v>2</v>
      </c>
      <c r="M891">
        <v>11.163</v>
      </c>
      <c r="N891" s="37">
        <f t="shared" si="28"/>
        <v>64.498790647675349</v>
      </c>
    </row>
    <row r="892" spans="1:14" hidden="1" x14ac:dyDescent="0.35">
      <c r="A892" s="48" t="s">
        <v>134</v>
      </c>
      <c r="B892" s="48">
        <v>2020</v>
      </c>
      <c r="C892" s="9">
        <v>43888</v>
      </c>
      <c r="D892" s="3" t="s">
        <v>13</v>
      </c>
      <c r="E892" s="43" t="s">
        <v>205</v>
      </c>
      <c r="F892">
        <v>9</v>
      </c>
      <c r="G892" s="3">
        <v>1</v>
      </c>
      <c r="H892" t="s">
        <v>137</v>
      </c>
      <c r="I892" t="s">
        <v>38</v>
      </c>
      <c r="K892">
        <v>14</v>
      </c>
      <c r="L892">
        <v>1</v>
      </c>
      <c r="M892">
        <v>11.295999999999999</v>
      </c>
      <c r="N892" s="37">
        <f t="shared" si="28"/>
        <v>63.73937677053825</v>
      </c>
    </row>
    <row r="893" spans="1:14" hidden="1" x14ac:dyDescent="0.35">
      <c r="A893" s="48" t="s">
        <v>134</v>
      </c>
      <c r="B893" s="48">
        <v>2020</v>
      </c>
      <c r="C893" s="9">
        <v>43888</v>
      </c>
      <c r="D893" s="3" t="s">
        <v>13</v>
      </c>
      <c r="E893" s="43" t="s">
        <v>205</v>
      </c>
      <c r="F893">
        <v>9</v>
      </c>
      <c r="G893" s="3">
        <v>1</v>
      </c>
      <c r="H893" t="s">
        <v>140</v>
      </c>
      <c r="I893" t="s">
        <v>29</v>
      </c>
      <c r="K893">
        <v>21</v>
      </c>
      <c r="L893">
        <v>2</v>
      </c>
      <c r="M893">
        <v>11.324999999999999</v>
      </c>
      <c r="N893" s="37">
        <f t="shared" si="28"/>
        <v>63.576158940397356</v>
      </c>
    </row>
    <row r="894" spans="1:14" hidden="1" x14ac:dyDescent="0.35">
      <c r="A894" s="48" t="s">
        <v>134</v>
      </c>
      <c r="B894" s="48">
        <v>2020</v>
      </c>
      <c r="C894" s="9">
        <v>43888</v>
      </c>
      <c r="D894" s="3" t="s">
        <v>13</v>
      </c>
      <c r="E894" s="43" t="s">
        <v>205</v>
      </c>
      <c r="F894">
        <v>10</v>
      </c>
      <c r="G894" s="3">
        <v>1</v>
      </c>
      <c r="H894" t="s">
        <v>111</v>
      </c>
      <c r="I894" t="s">
        <v>121</v>
      </c>
      <c r="K894">
        <v>2</v>
      </c>
      <c r="L894">
        <v>1</v>
      </c>
      <c r="M894">
        <v>11.169</v>
      </c>
      <c r="N894" s="37">
        <f t="shared" si="28"/>
        <v>64.464141821112008</v>
      </c>
    </row>
    <row r="895" spans="1:14" hidden="1" x14ac:dyDescent="0.35">
      <c r="A895" s="48" t="s">
        <v>134</v>
      </c>
      <c r="B895" s="48">
        <v>2020</v>
      </c>
      <c r="C895" s="9">
        <v>43888</v>
      </c>
      <c r="D895" s="3" t="s">
        <v>13</v>
      </c>
      <c r="E895" s="43" t="s">
        <v>205</v>
      </c>
      <c r="F895">
        <v>10</v>
      </c>
      <c r="G895" s="3">
        <v>1</v>
      </c>
      <c r="H895" t="s">
        <v>139</v>
      </c>
      <c r="I895" t="s">
        <v>36</v>
      </c>
      <c r="K895">
        <v>20</v>
      </c>
      <c r="L895">
        <v>2</v>
      </c>
      <c r="M895">
        <v>11.476000000000001</v>
      </c>
      <c r="N895" s="37">
        <f t="shared" si="28"/>
        <v>62.739630533286856</v>
      </c>
    </row>
    <row r="896" spans="1:14" hidden="1" x14ac:dyDescent="0.35">
      <c r="A896" s="48" t="s">
        <v>134</v>
      </c>
      <c r="B896" s="48">
        <v>2020</v>
      </c>
      <c r="C896" s="9">
        <v>43888</v>
      </c>
      <c r="D896" s="3" t="s">
        <v>13</v>
      </c>
      <c r="E896" s="43" t="s">
        <v>205</v>
      </c>
      <c r="F896">
        <v>11</v>
      </c>
      <c r="G896" s="3">
        <v>1</v>
      </c>
      <c r="H896" t="s">
        <v>97</v>
      </c>
      <c r="I896" t="s">
        <v>40</v>
      </c>
      <c r="K896">
        <v>16</v>
      </c>
      <c r="L896">
        <v>1</v>
      </c>
      <c r="M896">
        <v>11.329000000000001</v>
      </c>
      <c r="N896" s="37">
        <f t="shared" si="28"/>
        <v>63.553711713302143</v>
      </c>
    </row>
    <row r="897" spans="1:14" hidden="1" x14ac:dyDescent="0.35">
      <c r="A897" s="48" t="s">
        <v>134</v>
      </c>
      <c r="B897" s="48">
        <v>2020</v>
      </c>
      <c r="C897" s="9">
        <v>43888</v>
      </c>
      <c r="D897" s="3" t="s">
        <v>13</v>
      </c>
      <c r="E897" s="43" t="s">
        <v>205</v>
      </c>
      <c r="F897">
        <v>11</v>
      </c>
      <c r="G897" s="3">
        <v>1</v>
      </c>
      <c r="H897" t="s">
        <v>24</v>
      </c>
      <c r="I897" t="s">
        <v>25</v>
      </c>
      <c r="K897">
        <v>18</v>
      </c>
      <c r="L897">
        <v>2</v>
      </c>
      <c r="M897">
        <v>11.364000000000001</v>
      </c>
      <c r="N897" s="37">
        <f t="shared" si="28"/>
        <v>63.357972544878557</v>
      </c>
    </row>
    <row r="898" spans="1:14" hidden="1" x14ac:dyDescent="0.35">
      <c r="A898" s="48" t="s">
        <v>134</v>
      </c>
      <c r="B898" s="48">
        <v>2020</v>
      </c>
      <c r="C898" s="9">
        <v>43888</v>
      </c>
      <c r="D898" s="3" t="s">
        <v>13</v>
      </c>
      <c r="E898" s="43" t="s">
        <v>205</v>
      </c>
      <c r="F898">
        <v>12</v>
      </c>
      <c r="G898" s="3">
        <v>1</v>
      </c>
      <c r="H898" t="s">
        <v>30</v>
      </c>
      <c r="I898" t="s">
        <v>31</v>
      </c>
      <c r="K898">
        <v>15</v>
      </c>
      <c r="L898">
        <v>1</v>
      </c>
      <c r="M898">
        <v>10.994</v>
      </c>
      <c r="N898" s="37">
        <f t="shared" si="28"/>
        <v>65.490267418591955</v>
      </c>
    </row>
    <row r="899" spans="1:14" hidden="1" x14ac:dyDescent="0.35">
      <c r="A899" s="48" t="s">
        <v>134</v>
      </c>
      <c r="B899" s="48">
        <v>2020</v>
      </c>
      <c r="C899" s="9">
        <v>43888</v>
      </c>
      <c r="D899" s="3" t="s">
        <v>13</v>
      </c>
      <c r="E899" s="43" t="s">
        <v>205</v>
      </c>
      <c r="F899">
        <v>12</v>
      </c>
      <c r="G899" s="3">
        <v>1</v>
      </c>
      <c r="H899" t="s">
        <v>138</v>
      </c>
      <c r="I899" t="s">
        <v>29</v>
      </c>
      <c r="K899">
        <v>19</v>
      </c>
      <c r="L899">
        <v>2</v>
      </c>
      <c r="M899">
        <v>11.052</v>
      </c>
      <c r="N899" s="37">
        <f t="shared" si="28"/>
        <v>65.146579804560261</v>
      </c>
    </row>
    <row r="900" spans="1:14" hidden="1" x14ac:dyDescent="0.35">
      <c r="A900" s="48" t="s">
        <v>134</v>
      </c>
      <c r="B900" s="48">
        <v>2020</v>
      </c>
      <c r="C900" s="9">
        <v>43888</v>
      </c>
      <c r="D900" s="3" t="s">
        <v>13</v>
      </c>
      <c r="E900" s="43" t="s">
        <v>206</v>
      </c>
      <c r="F900">
        <v>1</v>
      </c>
      <c r="G900" s="3">
        <v>1</v>
      </c>
      <c r="H900" t="s">
        <v>23</v>
      </c>
      <c r="I900" t="s">
        <v>15</v>
      </c>
      <c r="K900">
        <v>1</v>
      </c>
      <c r="L900">
        <v>1</v>
      </c>
      <c r="M900">
        <v>11.007</v>
      </c>
      <c r="N900" s="37">
        <f t="shared" si="28"/>
        <v>65.412919051512674</v>
      </c>
    </row>
    <row r="901" spans="1:14" hidden="1" x14ac:dyDescent="0.35">
      <c r="A901" s="48" t="s">
        <v>134</v>
      </c>
      <c r="B901" s="48">
        <v>2020</v>
      </c>
      <c r="C901" s="9">
        <v>43888</v>
      </c>
      <c r="D901" s="3" t="s">
        <v>13</v>
      </c>
      <c r="E901" s="43" t="s">
        <v>206</v>
      </c>
      <c r="F901">
        <v>1</v>
      </c>
      <c r="G901" s="3">
        <v>1</v>
      </c>
      <c r="H901" t="s">
        <v>30</v>
      </c>
      <c r="I901" t="s">
        <v>31</v>
      </c>
      <c r="K901">
        <v>15</v>
      </c>
      <c r="L901">
        <v>2</v>
      </c>
      <c r="M901">
        <v>11.138999999999999</v>
      </c>
      <c r="N901" s="37">
        <f t="shared" si="28"/>
        <v>64.637759224346894</v>
      </c>
    </row>
    <row r="902" spans="1:14" hidden="1" x14ac:dyDescent="0.35">
      <c r="A902" s="48" t="s">
        <v>134</v>
      </c>
      <c r="B902" s="48">
        <v>2020</v>
      </c>
      <c r="C902" s="9">
        <v>43888</v>
      </c>
      <c r="D902" s="3" t="s">
        <v>13</v>
      </c>
      <c r="E902" s="43" t="s">
        <v>206</v>
      </c>
      <c r="F902">
        <v>2</v>
      </c>
      <c r="G902" s="3">
        <v>1</v>
      </c>
      <c r="H902" t="s">
        <v>14</v>
      </c>
      <c r="I902" t="s">
        <v>15</v>
      </c>
      <c r="K902">
        <v>5</v>
      </c>
      <c r="L902">
        <v>1</v>
      </c>
      <c r="M902">
        <v>11.298999999999999</v>
      </c>
      <c r="N902" s="37">
        <f t="shared" si="28"/>
        <v>63.722453314452608</v>
      </c>
    </row>
    <row r="903" spans="1:14" hidden="1" x14ac:dyDescent="0.35">
      <c r="A903" s="48" t="s">
        <v>134</v>
      </c>
      <c r="B903" s="48">
        <v>2020</v>
      </c>
      <c r="C903" s="9">
        <v>43888</v>
      </c>
      <c r="D903" s="3" t="s">
        <v>13</v>
      </c>
      <c r="E903" s="43" t="s">
        <v>206</v>
      </c>
      <c r="F903">
        <v>2</v>
      </c>
      <c r="G903" s="3">
        <v>1</v>
      </c>
      <c r="H903" t="s">
        <v>97</v>
      </c>
      <c r="I903" t="s">
        <v>40</v>
      </c>
      <c r="K903">
        <v>16</v>
      </c>
      <c r="L903">
        <v>2</v>
      </c>
      <c r="M903">
        <v>11.686</v>
      </c>
      <c r="N903" s="37">
        <f t="shared" si="28"/>
        <v>61.612185521136404</v>
      </c>
    </row>
    <row r="904" spans="1:14" hidden="1" x14ac:dyDescent="0.35">
      <c r="A904" s="48" t="s">
        <v>134</v>
      </c>
      <c r="B904" s="48">
        <v>2020</v>
      </c>
      <c r="C904" s="9">
        <v>43888</v>
      </c>
      <c r="D904" s="3" t="s">
        <v>13</v>
      </c>
      <c r="E904" s="43" t="s">
        <v>206</v>
      </c>
      <c r="F904">
        <v>3</v>
      </c>
      <c r="G904" s="3">
        <v>1</v>
      </c>
      <c r="H904" t="s">
        <v>111</v>
      </c>
      <c r="I904" t="s">
        <v>121</v>
      </c>
      <c r="K904">
        <v>2</v>
      </c>
      <c r="L904">
        <v>1</v>
      </c>
      <c r="M904">
        <v>11.105</v>
      </c>
      <c r="N904" s="37">
        <f t="shared" si="28"/>
        <v>64.835659612787026</v>
      </c>
    </row>
    <row r="905" spans="1:14" hidden="1" x14ac:dyDescent="0.35">
      <c r="A905" s="48" t="s">
        <v>134</v>
      </c>
      <c r="B905" s="48">
        <v>2020</v>
      </c>
      <c r="C905" s="9">
        <v>43888</v>
      </c>
      <c r="D905" s="3" t="s">
        <v>13</v>
      </c>
      <c r="E905" s="43" t="s">
        <v>206</v>
      </c>
      <c r="F905">
        <v>3</v>
      </c>
      <c r="G905" s="3">
        <v>1</v>
      </c>
      <c r="H905" t="s">
        <v>78</v>
      </c>
      <c r="I905" t="s">
        <v>19</v>
      </c>
      <c r="K905">
        <v>9</v>
      </c>
      <c r="L905">
        <v>2</v>
      </c>
      <c r="M905">
        <v>11.134</v>
      </c>
      <c r="N905" s="37">
        <f t="shared" si="28"/>
        <v>64.666786419974855</v>
      </c>
    </row>
    <row r="906" spans="1:14" hidden="1" x14ac:dyDescent="0.35">
      <c r="A906" s="48" t="s">
        <v>134</v>
      </c>
      <c r="B906" s="48">
        <v>2020</v>
      </c>
      <c r="C906" s="9">
        <v>43888</v>
      </c>
      <c r="D906" s="3" t="s">
        <v>13</v>
      </c>
      <c r="E906" s="43" t="s">
        <v>206</v>
      </c>
      <c r="F906">
        <v>4</v>
      </c>
      <c r="G906" s="3">
        <v>1</v>
      </c>
      <c r="H906" t="s">
        <v>80</v>
      </c>
      <c r="I906" t="s">
        <v>65</v>
      </c>
      <c r="K906">
        <v>3</v>
      </c>
      <c r="L906">
        <v>1</v>
      </c>
      <c r="M906">
        <v>11.206</v>
      </c>
      <c r="N906" s="37">
        <f t="shared" si="28"/>
        <v>64.251293949669829</v>
      </c>
    </row>
    <row r="907" spans="1:14" hidden="1" x14ac:dyDescent="0.35">
      <c r="A907" s="48" t="s">
        <v>134</v>
      </c>
      <c r="B907" s="48">
        <v>2020</v>
      </c>
      <c r="C907" s="9">
        <v>43888</v>
      </c>
      <c r="D907" s="3" t="s">
        <v>13</v>
      </c>
      <c r="E907" s="71" t="s">
        <v>206</v>
      </c>
      <c r="F907">
        <v>4</v>
      </c>
      <c r="G907" s="3">
        <v>1</v>
      </c>
      <c r="H907" t="s">
        <v>137</v>
      </c>
      <c r="I907" t="s">
        <v>38</v>
      </c>
      <c r="K907">
        <v>14</v>
      </c>
      <c r="L907">
        <v>2</v>
      </c>
      <c r="M907">
        <v>11.331</v>
      </c>
      <c r="N907" s="37">
        <f t="shared" si="28"/>
        <v>63.542494042891185</v>
      </c>
    </row>
    <row r="908" spans="1:14" hidden="1" x14ac:dyDescent="0.35">
      <c r="A908" s="48" t="s">
        <v>134</v>
      </c>
      <c r="B908" s="48">
        <v>2020</v>
      </c>
      <c r="C908" s="9">
        <v>43888</v>
      </c>
      <c r="D908" s="3" t="s">
        <v>13</v>
      </c>
      <c r="E908" s="71" t="s">
        <v>206</v>
      </c>
      <c r="F908">
        <v>5</v>
      </c>
      <c r="G908" s="3">
        <v>1</v>
      </c>
      <c r="H908" t="s">
        <v>43</v>
      </c>
      <c r="I908" t="s">
        <v>44</v>
      </c>
      <c r="K908">
        <v>7</v>
      </c>
      <c r="L908">
        <v>1</v>
      </c>
      <c r="M908">
        <v>11.207000000000001</v>
      </c>
      <c r="N908" s="37">
        <f t="shared" si="28"/>
        <v>64.245560810207905</v>
      </c>
    </row>
    <row r="909" spans="1:14" hidden="1" x14ac:dyDescent="0.35">
      <c r="A909" s="48" t="s">
        <v>134</v>
      </c>
      <c r="B909" s="48">
        <v>2020</v>
      </c>
      <c r="C909" s="9">
        <v>43888</v>
      </c>
      <c r="D909" s="3" t="s">
        <v>13</v>
      </c>
      <c r="E909" s="43" t="s">
        <v>206</v>
      </c>
      <c r="F909">
        <v>5</v>
      </c>
      <c r="G909" s="3">
        <v>1</v>
      </c>
      <c r="H909" t="s">
        <v>135</v>
      </c>
      <c r="I909" t="s">
        <v>36</v>
      </c>
      <c r="K909">
        <v>10</v>
      </c>
      <c r="L909">
        <v>2</v>
      </c>
      <c r="M909">
        <v>11.211</v>
      </c>
      <c r="N909" s="37">
        <f t="shared" si="28"/>
        <v>64.222638480064219</v>
      </c>
    </row>
    <row r="910" spans="1:14" hidden="1" x14ac:dyDescent="0.35">
      <c r="A910" s="48" t="s">
        <v>134</v>
      </c>
      <c r="B910" s="48">
        <v>2020</v>
      </c>
      <c r="C910" s="9">
        <v>43888</v>
      </c>
      <c r="D910" s="3" t="s">
        <v>13</v>
      </c>
      <c r="E910" s="71" t="s">
        <v>206</v>
      </c>
      <c r="F910">
        <v>6</v>
      </c>
      <c r="G910" s="3">
        <v>1</v>
      </c>
      <c r="H910" t="s">
        <v>122</v>
      </c>
      <c r="I910" t="s">
        <v>123</v>
      </c>
      <c r="K910">
        <v>8</v>
      </c>
      <c r="L910">
        <v>1</v>
      </c>
      <c r="M910">
        <v>11.15</v>
      </c>
      <c r="N910" s="37">
        <f t="shared" si="28"/>
        <v>64.573991031390136</v>
      </c>
    </row>
    <row r="911" spans="1:14" hidden="1" x14ac:dyDescent="0.35">
      <c r="A911" s="48" t="s">
        <v>134</v>
      </c>
      <c r="B911" s="48">
        <v>2020</v>
      </c>
      <c r="C911" s="9">
        <v>43888</v>
      </c>
      <c r="D911" s="3" t="s">
        <v>13</v>
      </c>
      <c r="E911" s="71" t="s">
        <v>206</v>
      </c>
      <c r="F911">
        <v>6</v>
      </c>
      <c r="G911" s="3">
        <v>1</v>
      </c>
      <c r="H911" t="s">
        <v>26</v>
      </c>
      <c r="I911" t="s">
        <v>27</v>
      </c>
      <c r="K911">
        <v>11</v>
      </c>
      <c r="L911">
        <v>2</v>
      </c>
      <c r="M911">
        <v>11.191000000000001</v>
      </c>
      <c r="N911" s="37">
        <f t="shared" si="28"/>
        <v>64.337413993387543</v>
      </c>
    </row>
    <row r="912" spans="1:14" hidden="1" x14ac:dyDescent="0.35">
      <c r="A912" s="48" t="s">
        <v>134</v>
      </c>
      <c r="B912" s="48">
        <v>2020</v>
      </c>
      <c r="C912" s="9">
        <v>43888</v>
      </c>
      <c r="D912" s="3" t="s">
        <v>13</v>
      </c>
      <c r="E912" s="43" t="s">
        <v>206</v>
      </c>
      <c r="F912">
        <v>7</v>
      </c>
      <c r="G912" s="3">
        <v>1</v>
      </c>
      <c r="H912" t="s">
        <v>33</v>
      </c>
      <c r="I912" t="s">
        <v>27</v>
      </c>
      <c r="K912">
        <v>4</v>
      </c>
      <c r="L912">
        <v>1</v>
      </c>
      <c r="M912">
        <v>11.102</v>
      </c>
      <c r="N912" s="37">
        <f t="shared" si="28"/>
        <v>64.853179607277966</v>
      </c>
    </row>
    <row r="913" spans="1:14" hidden="1" x14ac:dyDescent="0.35">
      <c r="A913" s="48" t="s">
        <v>134</v>
      </c>
      <c r="B913" s="48">
        <v>2020</v>
      </c>
      <c r="C913" s="9">
        <v>43888</v>
      </c>
      <c r="D913" s="3" t="s">
        <v>13</v>
      </c>
      <c r="E913" s="71" t="s">
        <v>206</v>
      </c>
      <c r="F913">
        <v>7</v>
      </c>
      <c r="G913" s="3">
        <v>1</v>
      </c>
      <c r="H913" t="s">
        <v>136</v>
      </c>
      <c r="I913" t="s">
        <v>25</v>
      </c>
      <c r="K913">
        <v>13</v>
      </c>
      <c r="L913">
        <v>2</v>
      </c>
      <c r="M913">
        <v>11.139000000000001</v>
      </c>
      <c r="N913" s="37">
        <f t="shared" si="28"/>
        <v>64.63775922434688</v>
      </c>
    </row>
    <row r="914" spans="1:14" hidden="1" x14ac:dyDescent="0.35">
      <c r="A914" s="48" t="s">
        <v>134</v>
      </c>
      <c r="B914" s="48">
        <v>2020</v>
      </c>
      <c r="C914" s="9">
        <v>43888</v>
      </c>
      <c r="D914" s="3" t="s">
        <v>13</v>
      </c>
      <c r="E914" s="71" t="s">
        <v>206</v>
      </c>
      <c r="F914">
        <v>8</v>
      </c>
      <c r="G914" s="3">
        <v>1</v>
      </c>
      <c r="H914" t="s">
        <v>73</v>
      </c>
      <c r="I914" t="s">
        <v>19</v>
      </c>
      <c r="K914">
        <v>6</v>
      </c>
      <c r="L914">
        <v>1</v>
      </c>
      <c r="M914">
        <v>11.132</v>
      </c>
      <c r="N914" s="37">
        <f t="shared" si="28"/>
        <v>64.678404599353215</v>
      </c>
    </row>
    <row r="915" spans="1:14" hidden="1" x14ac:dyDescent="0.35">
      <c r="A915" s="48" t="s">
        <v>134</v>
      </c>
      <c r="B915" s="48">
        <v>2020</v>
      </c>
      <c r="C915" s="9">
        <v>43888</v>
      </c>
      <c r="D915" s="3" t="s">
        <v>13</v>
      </c>
      <c r="E915" s="43" t="s">
        <v>206</v>
      </c>
      <c r="F915">
        <v>8</v>
      </c>
      <c r="G915" s="3">
        <v>1</v>
      </c>
      <c r="H915" t="s">
        <v>16</v>
      </c>
      <c r="I915" t="s">
        <v>17</v>
      </c>
      <c r="K915">
        <v>12</v>
      </c>
      <c r="L915">
        <v>2</v>
      </c>
      <c r="M915">
        <v>11.180999999999999</v>
      </c>
      <c r="N915" s="37">
        <f t="shared" si="28"/>
        <v>64.394955728467949</v>
      </c>
    </row>
    <row r="916" spans="1:14" x14ac:dyDescent="0.35">
      <c r="A916" s="48" t="s">
        <v>134</v>
      </c>
      <c r="B916" s="48">
        <v>2020</v>
      </c>
      <c r="C916" s="9">
        <v>43888</v>
      </c>
      <c r="D916" s="3" t="s">
        <v>13</v>
      </c>
      <c r="E916" s="71" t="s">
        <v>207</v>
      </c>
      <c r="F916">
        <v>1</v>
      </c>
      <c r="G916" s="3">
        <v>1</v>
      </c>
      <c r="H916" t="s">
        <v>23</v>
      </c>
      <c r="I916" t="s">
        <v>15</v>
      </c>
      <c r="K916">
        <v>1</v>
      </c>
      <c r="L916">
        <v>1</v>
      </c>
      <c r="M916">
        <v>10.958</v>
      </c>
      <c r="N916" s="37">
        <f t="shared" si="28"/>
        <v>65.705420697207515</v>
      </c>
    </row>
    <row r="917" spans="1:14" x14ac:dyDescent="0.35">
      <c r="A917" s="48" t="s">
        <v>134</v>
      </c>
      <c r="B917" s="48">
        <v>2020</v>
      </c>
      <c r="C917" s="9">
        <v>43888</v>
      </c>
      <c r="D917" s="3" t="s">
        <v>13</v>
      </c>
      <c r="E917" s="71" t="s">
        <v>207</v>
      </c>
      <c r="F917">
        <v>1</v>
      </c>
      <c r="G917" s="3">
        <v>1</v>
      </c>
      <c r="H917" t="s">
        <v>73</v>
      </c>
      <c r="I917" t="s">
        <v>19</v>
      </c>
      <c r="K917">
        <v>6</v>
      </c>
      <c r="L917">
        <v>2</v>
      </c>
      <c r="M917">
        <v>10.974</v>
      </c>
      <c r="N917" s="37">
        <f t="shared" si="28"/>
        <v>65.609622744669224</v>
      </c>
    </row>
    <row r="918" spans="1:14" x14ac:dyDescent="0.35">
      <c r="A918" s="48" t="s">
        <v>134</v>
      </c>
      <c r="B918" s="48">
        <v>2020</v>
      </c>
      <c r="C918" s="9">
        <v>43888</v>
      </c>
      <c r="D918" s="3" t="s">
        <v>13</v>
      </c>
      <c r="E918" s="43" t="s">
        <v>207</v>
      </c>
      <c r="F918">
        <v>2</v>
      </c>
      <c r="G918" s="3">
        <v>1</v>
      </c>
      <c r="H918" t="s">
        <v>33</v>
      </c>
      <c r="I918" t="s">
        <v>27</v>
      </c>
      <c r="K918">
        <v>4</v>
      </c>
      <c r="L918">
        <v>1</v>
      </c>
      <c r="M918">
        <v>11.282999999999999</v>
      </c>
      <c r="N918" s="37">
        <f t="shared" si="28"/>
        <v>63.81281574049455</v>
      </c>
    </row>
    <row r="919" spans="1:14" x14ac:dyDescent="0.35">
      <c r="A919" s="48" t="s">
        <v>134</v>
      </c>
      <c r="B919" s="48">
        <v>2020</v>
      </c>
      <c r="C919" s="9">
        <v>43888</v>
      </c>
      <c r="D919" s="3" t="s">
        <v>13</v>
      </c>
      <c r="E919" s="71" t="s">
        <v>207</v>
      </c>
      <c r="F919">
        <v>2</v>
      </c>
      <c r="G919" s="3">
        <v>1</v>
      </c>
      <c r="H919" t="s">
        <v>14</v>
      </c>
      <c r="I919" t="s">
        <v>15</v>
      </c>
      <c r="K919">
        <v>5</v>
      </c>
      <c r="L919">
        <v>2</v>
      </c>
      <c r="M919">
        <v>11.29</v>
      </c>
      <c r="N919" s="37">
        <f t="shared" si="28"/>
        <v>63.773250664304697</v>
      </c>
    </row>
    <row r="920" spans="1:14" x14ac:dyDescent="0.35">
      <c r="A920" s="48" t="s">
        <v>134</v>
      </c>
      <c r="B920" s="48">
        <v>2020</v>
      </c>
      <c r="C920" s="9">
        <v>43888</v>
      </c>
      <c r="D920" s="3" t="s">
        <v>13</v>
      </c>
      <c r="E920" s="71" t="s">
        <v>207</v>
      </c>
      <c r="F920">
        <v>3</v>
      </c>
      <c r="G920" s="3">
        <v>1</v>
      </c>
      <c r="H920" t="s">
        <v>111</v>
      </c>
      <c r="I920" t="s">
        <v>121</v>
      </c>
      <c r="K920">
        <v>2</v>
      </c>
      <c r="L920">
        <v>1</v>
      </c>
      <c r="M920">
        <v>11.281000000000001</v>
      </c>
      <c r="N920" s="37">
        <f t="shared" si="28"/>
        <v>63.824129066572112</v>
      </c>
    </row>
    <row r="921" spans="1:14" x14ac:dyDescent="0.35">
      <c r="A921" s="48" t="s">
        <v>134</v>
      </c>
      <c r="B921" s="48">
        <v>2020</v>
      </c>
      <c r="C921" s="9">
        <v>43888</v>
      </c>
      <c r="D921" s="3" t="s">
        <v>13</v>
      </c>
      <c r="E921" s="43" t="s">
        <v>207</v>
      </c>
      <c r="F921">
        <v>3</v>
      </c>
      <c r="G921" s="3">
        <v>1</v>
      </c>
      <c r="H921" t="s">
        <v>122</v>
      </c>
      <c r="I921" t="s">
        <v>123</v>
      </c>
      <c r="K921">
        <v>8</v>
      </c>
      <c r="L921">
        <v>2</v>
      </c>
      <c r="M921">
        <v>11.401</v>
      </c>
      <c r="N921" s="37">
        <f t="shared" si="28"/>
        <v>63.152355056573988</v>
      </c>
    </row>
    <row r="922" spans="1:14" x14ac:dyDescent="0.35">
      <c r="A922" s="48" t="s">
        <v>134</v>
      </c>
      <c r="B922" s="48">
        <v>2020</v>
      </c>
      <c r="C922" s="9">
        <v>43888</v>
      </c>
      <c r="D922" s="3" t="s">
        <v>13</v>
      </c>
      <c r="E922" s="71" t="s">
        <v>207</v>
      </c>
      <c r="F922">
        <v>4</v>
      </c>
      <c r="G922" s="3">
        <v>1</v>
      </c>
      <c r="H922" t="s">
        <v>80</v>
      </c>
      <c r="I922" t="s">
        <v>65</v>
      </c>
      <c r="K922">
        <v>3</v>
      </c>
      <c r="L922">
        <v>1</v>
      </c>
      <c r="M922">
        <v>11.224</v>
      </c>
      <c r="N922" s="37">
        <f t="shared" si="28"/>
        <v>64.148253741981463</v>
      </c>
    </row>
    <row r="923" spans="1:14" x14ac:dyDescent="0.35">
      <c r="A923" s="48" t="s">
        <v>134</v>
      </c>
      <c r="B923" s="48">
        <v>2020</v>
      </c>
      <c r="C923" s="9">
        <v>43888</v>
      </c>
      <c r="D923" s="3" t="s">
        <v>13</v>
      </c>
      <c r="E923" s="71" t="s">
        <v>207</v>
      </c>
      <c r="F923">
        <v>4</v>
      </c>
      <c r="G923" s="3">
        <v>1</v>
      </c>
      <c r="H923" t="s">
        <v>43</v>
      </c>
      <c r="I923" t="s">
        <v>44</v>
      </c>
      <c r="K923">
        <v>7</v>
      </c>
      <c r="L923">
        <v>2</v>
      </c>
      <c r="M923">
        <v>11.286</v>
      </c>
      <c r="N923" s="37">
        <f t="shared" si="28"/>
        <v>63.795853269537481</v>
      </c>
    </row>
    <row r="924" spans="1:14" x14ac:dyDescent="0.35">
      <c r="A924" s="48" t="s">
        <v>134</v>
      </c>
      <c r="B924" s="48">
        <v>2020</v>
      </c>
      <c r="C924" s="9">
        <v>43888</v>
      </c>
      <c r="D924" s="3" t="s">
        <v>13</v>
      </c>
      <c r="E924" s="71" t="s">
        <v>207</v>
      </c>
      <c r="F924">
        <v>1</v>
      </c>
      <c r="G924" s="3">
        <v>2</v>
      </c>
      <c r="H924" t="s">
        <v>23</v>
      </c>
      <c r="I924" t="s">
        <v>15</v>
      </c>
      <c r="K924">
        <v>1</v>
      </c>
      <c r="L924">
        <v>1</v>
      </c>
      <c r="M924">
        <v>10.896000000000001</v>
      </c>
      <c r="N924" s="37">
        <f t="shared" si="28"/>
        <v>66.079295154185019</v>
      </c>
    </row>
    <row r="925" spans="1:14" x14ac:dyDescent="0.35">
      <c r="A925" s="48" t="s">
        <v>134</v>
      </c>
      <c r="B925" s="48">
        <v>2020</v>
      </c>
      <c r="C925" s="9">
        <v>43888</v>
      </c>
      <c r="D925" s="3" t="s">
        <v>13</v>
      </c>
      <c r="E925" s="71" t="s">
        <v>207</v>
      </c>
      <c r="F925">
        <v>1</v>
      </c>
      <c r="G925" s="3">
        <v>2</v>
      </c>
      <c r="H925" t="s">
        <v>73</v>
      </c>
      <c r="I925" t="s">
        <v>19</v>
      </c>
      <c r="K925">
        <v>6</v>
      </c>
      <c r="L925">
        <v>2</v>
      </c>
      <c r="M925">
        <v>11.037000000000001</v>
      </c>
      <c r="N925" s="37">
        <f t="shared" si="28"/>
        <v>65.235118238651808</v>
      </c>
    </row>
    <row r="926" spans="1:14" x14ac:dyDescent="0.35">
      <c r="A926" s="48" t="s">
        <v>134</v>
      </c>
      <c r="B926" s="48">
        <v>2020</v>
      </c>
      <c r="C926" s="9">
        <v>43888</v>
      </c>
      <c r="D926" s="3" t="s">
        <v>13</v>
      </c>
      <c r="E926" s="71" t="s">
        <v>207</v>
      </c>
      <c r="F926">
        <v>2</v>
      </c>
      <c r="G926" s="3">
        <v>2</v>
      </c>
      <c r="H926" t="s">
        <v>33</v>
      </c>
      <c r="I926" t="s">
        <v>27</v>
      </c>
      <c r="K926">
        <v>4</v>
      </c>
      <c r="L926">
        <v>1</v>
      </c>
      <c r="M926">
        <v>11.266999999999999</v>
      </c>
      <c r="N926" s="37">
        <f t="shared" si="28"/>
        <v>63.903434809621018</v>
      </c>
    </row>
    <row r="927" spans="1:14" x14ac:dyDescent="0.35">
      <c r="A927" s="48" t="s">
        <v>134</v>
      </c>
      <c r="B927" s="48">
        <v>2020</v>
      </c>
      <c r="C927" s="9">
        <v>43888</v>
      </c>
      <c r="D927" s="3" t="s">
        <v>13</v>
      </c>
      <c r="E927" s="71" t="s">
        <v>207</v>
      </c>
      <c r="F927">
        <v>2</v>
      </c>
      <c r="G927" s="3">
        <v>2</v>
      </c>
      <c r="H927" t="s">
        <v>14</v>
      </c>
      <c r="I927" t="s">
        <v>15</v>
      </c>
      <c r="K927">
        <v>5</v>
      </c>
      <c r="L927">
        <v>2</v>
      </c>
      <c r="M927">
        <v>11.276999999999999</v>
      </c>
      <c r="N927" s="37">
        <f t="shared" si="28"/>
        <v>63.846767757382288</v>
      </c>
    </row>
    <row r="928" spans="1:14" x14ac:dyDescent="0.35">
      <c r="A928" s="48" t="s">
        <v>134</v>
      </c>
      <c r="B928" s="48">
        <v>2020</v>
      </c>
      <c r="C928" s="9">
        <v>43888</v>
      </c>
      <c r="D928" s="3" t="s">
        <v>13</v>
      </c>
      <c r="E928" s="71" t="s">
        <v>207</v>
      </c>
      <c r="F928">
        <v>3</v>
      </c>
      <c r="G928" s="3">
        <v>2</v>
      </c>
      <c r="H928" t="s">
        <v>111</v>
      </c>
      <c r="I928" t="s">
        <v>121</v>
      </c>
      <c r="K928">
        <v>2</v>
      </c>
      <c r="L928">
        <v>1</v>
      </c>
      <c r="M928">
        <v>11.223000000000001</v>
      </c>
      <c r="N928" s="37">
        <f t="shared" ref="N928:N991" si="29">3.6*200/M928</f>
        <v>64.153969526864472</v>
      </c>
    </row>
    <row r="929" spans="1:14" x14ac:dyDescent="0.35">
      <c r="A929" s="48" t="s">
        <v>134</v>
      </c>
      <c r="B929" s="48">
        <v>2020</v>
      </c>
      <c r="C929" s="9">
        <v>43888</v>
      </c>
      <c r="D929" s="3" t="s">
        <v>13</v>
      </c>
      <c r="E929" s="71" t="s">
        <v>207</v>
      </c>
      <c r="F929">
        <v>3</v>
      </c>
      <c r="G929" s="3">
        <v>2</v>
      </c>
      <c r="H929" t="s">
        <v>122</v>
      </c>
      <c r="I929" t="s">
        <v>123</v>
      </c>
      <c r="K929">
        <v>8</v>
      </c>
      <c r="L929">
        <v>2</v>
      </c>
      <c r="M929">
        <v>11.362</v>
      </c>
      <c r="N929" s="37">
        <f t="shared" si="29"/>
        <v>63.369125154022178</v>
      </c>
    </row>
    <row r="930" spans="1:14" x14ac:dyDescent="0.35">
      <c r="A930" s="48" t="s">
        <v>134</v>
      </c>
      <c r="B930" s="48">
        <v>2020</v>
      </c>
      <c r="C930" s="9">
        <v>43888</v>
      </c>
      <c r="D930" s="3" t="s">
        <v>13</v>
      </c>
      <c r="E930" s="71" t="s">
        <v>207</v>
      </c>
      <c r="F930">
        <v>4</v>
      </c>
      <c r="G930" s="3">
        <v>2</v>
      </c>
      <c r="H930" t="s">
        <v>80</v>
      </c>
      <c r="I930" t="s">
        <v>65</v>
      </c>
      <c r="K930">
        <v>3</v>
      </c>
      <c r="L930">
        <v>1</v>
      </c>
      <c r="M930">
        <v>11.208</v>
      </c>
      <c r="N930" s="37">
        <f t="shared" si="29"/>
        <v>64.239828693790145</v>
      </c>
    </row>
    <row r="931" spans="1:14" x14ac:dyDescent="0.35">
      <c r="A931" s="48" t="s">
        <v>134</v>
      </c>
      <c r="B931" s="48">
        <v>2020</v>
      </c>
      <c r="C931" s="9">
        <v>43888</v>
      </c>
      <c r="D931" s="3" t="s">
        <v>13</v>
      </c>
      <c r="E931" s="71" t="s">
        <v>207</v>
      </c>
      <c r="F931">
        <v>4</v>
      </c>
      <c r="G931" s="3">
        <v>2</v>
      </c>
      <c r="H931" t="s">
        <v>43</v>
      </c>
      <c r="I931" t="s">
        <v>44</v>
      </c>
      <c r="K931">
        <v>7</v>
      </c>
      <c r="L931">
        <v>2</v>
      </c>
      <c r="M931">
        <v>11.454000000000001</v>
      </c>
      <c r="N931" s="37">
        <f t="shared" si="29"/>
        <v>62.860136196961754</v>
      </c>
    </row>
    <row r="932" spans="1:14" x14ac:dyDescent="0.35">
      <c r="A932" s="48" t="s">
        <v>134</v>
      </c>
      <c r="B932" s="48">
        <v>2020</v>
      </c>
      <c r="C932" s="9">
        <v>43888</v>
      </c>
      <c r="D932" s="3" t="s">
        <v>13</v>
      </c>
      <c r="E932" s="71" t="s">
        <v>208</v>
      </c>
      <c r="F932">
        <v>1</v>
      </c>
      <c r="G932" s="3">
        <v>1</v>
      </c>
      <c r="H932" t="s">
        <v>23</v>
      </c>
      <c r="I932" t="s">
        <v>15</v>
      </c>
      <c r="K932">
        <v>1</v>
      </c>
      <c r="L932">
        <v>1</v>
      </c>
      <c r="M932">
        <v>10.852</v>
      </c>
      <c r="N932" s="37">
        <f t="shared" si="29"/>
        <v>66.347217102838187</v>
      </c>
    </row>
    <row r="933" spans="1:14" x14ac:dyDescent="0.35">
      <c r="A933" s="48" t="s">
        <v>134</v>
      </c>
      <c r="B933" s="48">
        <v>2020</v>
      </c>
      <c r="C933" s="9">
        <v>43888</v>
      </c>
      <c r="D933" s="3" t="s">
        <v>13</v>
      </c>
      <c r="E933" s="71" t="s">
        <v>208</v>
      </c>
      <c r="F933">
        <v>1</v>
      </c>
      <c r="G933" s="3">
        <v>1</v>
      </c>
      <c r="H933" t="s">
        <v>80</v>
      </c>
      <c r="I933" t="s">
        <v>65</v>
      </c>
      <c r="K933">
        <v>3</v>
      </c>
      <c r="L933">
        <v>2</v>
      </c>
      <c r="M933">
        <v>10.96</v>
      </c>
      <c r="N933" s="37">
        <f t="shared" si="29"/>
        <v>65.693430656934297</v>
      </c>
    </row>
    <row r="934" spans="1:14" x14ac:dyDescent="0.35">
      <c r="A934" s="48" t="s">
        <v>134</v>
      </c>
      <c r="B934" s="48">
        <v>2020</v>
      </c>
      <c r="C934" s="9">
        <v>43888</v>
      </c>
      <c r="D934" s="3" t="s">
        <v>13</v>
      </c>
      <c r="E934" s="43" t="s">
        <v>208</v>
      </c>
      <c r="F934">
        <v>2</v>
      </c>
      <c r="G934" s="3">
        <v>1</v>
      </c>
      <c r="H934" t="s">
        <v>111</v>
      </c>
      <c r="I934" t="s">
        <v>121</v>
      </c>
      <c r="K934">
        <v>2</v>
      </c>
      <c r="L934">
        <v>1</v>
      </c>
      <c r="M934">
        <v>11.128</v>
      </c>
      <c r="N934" s="37">
        <f t="shared" si="29"/>
        <v>64.701653486700209</v>
      </c>
    </row>
    <row r="935" spans="1:14" x14ac:dyDescent="0.35">
      <c r="A935" s="48" t="s">
        <v>134</v>
      </c>
      <c r="B935" s="48">
        <v>2020</v>
      </c>
      <c r="C935" s="9">
        <v>43888</v>
      </c>
      <c r="D935" s="3" t="s">
        <v>13</v>
      </c>
      <c r="E935" s="71" t="s">
        <v>208</v>
      </c>
      <c r="F935">
        <v>2</v>
      </c>
      <c r="G935" s="3">
        <v>1</v>
      </c>
      <c r="H935" t="s">
        <v>33</v>
      </c>
      <c r="I935" t="s">
        <v>27</v>
      </c>
      <c r="K935">
        <v>4</v>
      </c>
      <c r="L935">
        <v>2</v>
      </c>
      <c r="M935">
        <v>11.192</v>
      </c>
      <c r="N935" s="37">
        <f t="shared" si="29"/>
        <v>64.331665475339534</v>
      </c>
    </row>
    <row r="936" spans="1:14" x14ac:dyDescent="0.35">
      <c r="A936" s="48" t="s">
        <v>134</v>
      </c>
      <c r="B936" s="48">
        <v>2020</v>
      </c>
      <c r="C936" s="9">
        <v>43888</v>
      </c>
      <c r="D936" s="3" t="s">
        <v>13</v>
      </c>
      <c r="E936" s="71" t="s">
        <v>208</v>
      </c>
      <c r="F936">
        <v>1</v>
      </c>
      <c r="G936" s="3">
        <v>2</v>
      </c>
      <c r="H936" t="s">
        <v>23</v>
      </c>
      <c r="I936" t="s">
        <v>15</v>
      </c>
      <c r="K936">
        <v>1</v>
      </c>
      <c r="L936">
        <v>1</v>
      </c>
      <c r="M936">
        <v>10.901</v>
      </c>
      <c r="N936" s="37">
        <f t="shared" si="29"/>
        <v>66.048986331529221</v>
      </c>
    </row>
    <row r="937" spans="1:14" x14ac:dyDescent="0.35">
      <c r="A937" s="48" t="s">
        <v>134</v>
      </c>
      <c r="B937" s="48">
        <v>2020</v>
      </c>
      <c r="C937" s="9">
        <v>43888</v>
      </c>
      <c r="D937" s="3" t="s">
        <v>13</v>
      </c>
      <c r="E937" s="43" t="s">
        <v>208</v>
      </c>
      <c r="F937">
        <v>1</v>
      </c>
      <c r="G937" s="3">
        <v>2</v>
      </c>
      <c r="H937" t="s">
        <v>80</v>
      </c>
      <c r="I937" t="s">
        <v>65</v>
      </c>
      <c r="K937">
        <v>3</v>
      </c>
      <c r="L937">
        <v>2</v>
      </c>
      <c r="M937">
        <v>11.04</v>
      </c>
      <c r="N937" s="37">
        <f t="shared" si="29"/>
        <v>65.217391304347828</v>
      </c>
    </row>
    <row r="938" spans="1:14" x14ac:dyDescent="0.35">
      <c r="A938" s="48" t="s">
        <v>134</v>
      </c>
      <c r="B938" s="48">
        <v>2020</v>
      </c>
      <c r="C938" s="9">
        <v>43888</v>
      </c>
      <c r="D938" s="3" t="s">
        <v>13</v>
      </c>
      <c r="E938" s="71" t="s">
        <v>208</v>
      </c>
      <c r="F938">
        <v>2</v>
      </c>
      <c r="G938" s="3">
        <v>2</v>
      </c>
      <c r="H938" t="s">
        <v>111</v>
      </c>
      <c r="I938" t="s">
        <v>121</v>
      </c>
      <c r="K938">
        <v>2</v>
      </c>
      <c r="L938">
        <v>2</v>
      </c>
      <c r="M938">
        <v>11.241</v>
      </c>
      <c r="N938" s="37">
        <f t="shared" si="29"/>
        <v>64.051240992794234</v>
      </c>
    </row>
    <row r="939" spans="1:14" x14ac:dyDescent="0.35">
      <c r="A939" s="48" t="s">
        <v>134</v>
      </c>
      <c r="B939" s="48">
        <v>2020</v>
      </c>
      <c r="C939" s="9">
        <v>43888</v>
      </c>
      <c r="D939" s="3" t="s">
        <v>13</v>
      </c>
      <c r="E939" s="71" t="s">
        <v>208</v>
      </c>
      <c r="F939">
        <v>2</v>
      </c>
      <c r="G939" s="3">
        <v>2</v>
      </c>
      <c r="H939" t="s">
        <v>33</v>
      </c>
      <c r="I939" t="s">
        <v>27</v>
      </c>
      <c r="K939">
        <v>4</v>
      </c>
      <c r="L939">
        <v>1</v>
      </c>
      <c r="M939">
        <v>11.195</v>
      </c>
      <c r="N939" s="37">
        <f t="shared" si="29"/>
        <v>64.314426083072803</v>
      </c>
    </row>
    <row r="940" spans="1:14" x14ac:dyDescent="0.35">
      <c r="A940" s="48" t="s">
        <v>134</v>
      </c>
      <c r="B940" s="48">
        <v>2020</v>
      </c>
      <c r="C940" s="9">
        <v>43888</v>
      </c>
      <c r="D940" s="3" t="s">
        <v>13</v>
      </c>
      <c r="E940" s="71" t="s">
        <v>208</v>
      </c>
      <c r="F940">
        <v>2</v>
      </c>
      <c r="G940" s="3">
        <v>2</v>
      </c>
      <c r="H940" t="s">
        <v>111</v>
      </c>
      <c r="I940" t="s">
        <v>121</v>
      </c>
      <c r="K940">
        <v>2</v>
      </c>
      <c r="L940">
        <v>1</v>
      </c>
      <c r="M940">
        <v>11.324</v>
      </c>
      <c r="N940" s="37">
        <f t="shared" si="29"/>
        <v>63.581773225008831</v>
      </c>
    </row>
    <row r="941" spans="1:14" x14ac:dyDescent="0.35">
      <c r="A941" s="48" t="s">
        <v>134</v>
      </c>
      <c r="B941" s="48">
        <v>2020</v>
      </c>
      <c r="C941" s="9">
        <v>43888</v>
      </c>
      <c r="D941" s="3" t="s">
        <v>13</v>
      </c>
      <c r="E941" s="71" t="s">
        <v>208</v>
      </c>
      <c r="F941">
        <v>2</v>
      </c>
      <c r="G941" s="3">
        <v>2</v>
      </c>
      <c r="H941" t="s">
        <v>33</v>
      </c>
      <c r="I941" t="s">
        <v>27</v>
      </c>
      <c r="K941">
        <v>4</v>
      </c>
      <c r="L941">
        <v>2</v>
      </c>
      <c r="M941">
        <v>11.39</v>
      </c>
      <c r="N941" s="37">
        <f t="shared" si="29"/>
        <v>63.21334503950834</v>
      </c>
    </row>
    <row r="942" spans="1:14" x14ac:dyDescent="0.35">
      <c r="A942" s="48" t="s">
        <v>134</v>
      </c>
      <c r="B942" s="48">
        <v>2020</v>
      </c>
      <c r="C942" s="9">
        <v>43888</v>
      </c>
      <c r="D942" s="3" t="s">
        <v>13</v>
      </c>
      <c r="E942" s="71" t="s">
        <v>209</v>
      </c>
      <c r="F942" t="s">
        <v>210</v>
      </c>
      <c r="G942" s="3">
        <v>1</v>
      </c>
      <c r="H942" t="s">
        <v>23</v>
      </c>
      <c r="I942" t="s">
        <v>15</v>
      </c>
      <c r="K942">
        <v>1</v>
      </c>
      <c r="L942">
        <v>1</v>
      </c>
      <c r="M942">
        <v>11.004</v>
      </c>
      <c r="N942" s="37">
        <f t="shared" si="29"/>
        <v>65.430752453653213</v>
      </c>
    </row>
    <row r="943" spans="1:14" x14ac:dyDescent="0.35">
      <c r="A943" s="48" t="s">
        <v>134</v>
      </c>
      <c r="B943" s="48">
        <v>2020</v>
      </c>
      <c r="C943" s="9">
        <v>43888</v>
      </c>
      <c r="D943" s="3" t="s">
        <v>13</v>
      </c>
      <c r="E943" s="71" t="s">
        <v>209</v>
      </c>
      <c r="F943" t="s">
        <v>210</v>
      </c>
      <c r="G943" s="3">
        <v>1</v>
      </c>
      <c r="H943" t="s">
        <v>111</v>
      </c>
      <c r="I943" t="s">
        <v>121</v>
      </c>
      <c r="K943">
        <v>2</v>
      </c>
      <c r="L943">
        <v>2</v>
      </c>
      <c r="M943">
        <v>11.190999999999999</v>
      </c>
      <c r="N943" s="37">
        <f t="shared" si="29"/>
        <v>64.337413993387543</v>
      </c>
    </row>
    <row r="944" spans="1:14" x14ac:dyDescent="0.35">
      <c r="A944" s="48" t="s">
        <v>134</v>
      </c>
      <c r="B944" s="48">
        <v>2020</v>
      </c>
      <c r="C944" s="9">
        <v>43888</v>
      </c>
      <c r="D944" s="3" t="s">
        <v>13</v>
      </c>
      <c r="E944" s="71" t="s">
        <v>209</v>
      </c>
      <c r="F944" t="s">
        <v>211</v>
      </c>
      <c r="G944" s="3">
        <v>1</v>
      </c>
      <c r="H944" t="s">
        <v>80</v>
      </c>
      <c r="I944" t="s">
        <v>65</v>
      </c>
      <c r="K944">
        <v>3</v>
      </c>
      <c r="L944">
        <v>1</v>
      </c>
      <c r="M944">
        <v>11.2</v>
      </c>
      <c r="N944" s="37">
        <f t="shared" si="29"/>
        <v>64.285714285714292</v>
      </c>
    </row>
    <row r="945" spans="1:14" x14ac:dyDescent="0.35">
      <c r="A945" s="48" t="s">
        <v>134</v>
      </c>
      <c r="B945" s="48">
        <v>2020</v>
      </c>
      <c r="C945" s="9">
        <v>43888</v>
      </c>
      <c r="D945" s="3" t="s">
        <v>13</v>
      </c>
      <c r="E945" s="71" t="s">
        <v>209</v>
      </c>
      <c r="F945" t="s">
        <v>211</v>
      </c>
      <c r="G945" s="3">
        <v>1</v>
      </c>
      <c r="H945" t="s">
        <v>33</v>
      </c>
      <c r="I945" t="s">
        <v>27</v>
      </c>
      <c r="K945">
        <v>4</v>
      </c>
      <c r="L945">
        <v>2</v>
      </c>
      <c r="M945">
        <v>11.312999999999999</v>
      </c>
      <c r="N945" s="37">
        <f t="shared" si="29"/>
        <v>63.643595863166276</v>
      </c>
    </row>
    <row r="946" spans="1:14" x14ac:dyDescent="0.35">
      <c r="A946" s="48" t="s">
        <v>134</v>
      </c>
      <c r="B946" s="48">
        <v>2020</v>
      </c>
      <c r="C946" s="9">
        <v>43888</v>
      </c>
      <c r="D946" s="3" t="s">
        <v>13</v>
      </c>
      <c r="E946" s="71" t="s">
        <v>209</v>
      </c>
      <c r="F946" t="s">
        <v>210</v>
      </c>
      <c r="G946" s="3">
        <v>2</v>
      </c>
      <c r="H946" t="s">
        <v>23</v>
      </c>
      <c r="I946" t="s">
        <v>15</v>
      </c>
      <c r="K946">
        <v>1</v>
      </c>
      <c r="L946">
        <v>1</v>
      </c>
      <c r="M946">
        <v>10.906000000000001</v>
      </c>
      <c r="N946" s="37">
        <f t="shared" si="29"/>
        <v>66.018705299834949</v>
      </c>
    </row>
    <row r="947" spans="1:14" x14ac:dyDescent="0.35">
      <c r="A947" s="48" t="s">
        <v>134</v>
      </c>
      <c r="B947" s="48">
        <v>2020</v>
      </c>
      <c r="C947" s="9">
        <v>43888</v>
      </c>
      <c r="D947" s="3" t="s">
        <v>13</v>
      </c>
      <c r="E947" s="71" t="s">
        <v>209</v>
      </c>
      <c r="F947" t="s">
        <v>210</v>
      </c>
      <c r="G947" s="3">
        <v>2</v>
      </c>
      <c r="H947" t="s">
        <v>111</v>
      </c>
      <c r="I947" t="s">
        <v>121</v>
      </c>
      <c r="K947">
        <v>2</v>
      </c>
      <c r="L947">
        <v>2</v>
      </c>
      <c r="M947">
        <v>11.044</v>
      </c>
      <c r="N947" s="37">
        <f t="shared" si="29"/>
        <v>65.193770373053241</v>
      </c>
    </row>
    <row r="948" spans="1:14" x14ac:dyDescent="0.35">
      <c r="A948" s="48" t="s">
        <v>134</v>
      </c>
      <c r="B948" s="48">
        <v>2020</v>
      </c>
      <c r="C948" s="9">
        <v>43888</v>
      </c>
      <c r="D948" s="3" t="s">
        <v>13</v>
      </c>
      <c r="E948" s="71" t="s">
        <v>209</v>
      </c>
      <c r="F948" t="s">
        <v>211</v>
      </c>
      <c r="G948" s="3">
        <v>2</v>
      </c>
      <c r="H948" t="s">
        <v>80</v>
      </c>
      <c r="I948" t="s">
        <v>65</v>
      </c>
      <c r="K948">
        <v>3</v>
      </c>
      <c r="L948">
        <v>1</v>
      </c>
      <c r="M948">
        <v>10.965</v>
      </c>
      <c r="N948" s="37">
        <f t="shared" si="29"/>
        <v>65.663474692202456</v>
      </c>
    </row>
    <row r="949" spans="1:14" x14ac:dyDescent="0.35">
      <c r="A949" s="48" t="s">
        <v>134</v>
      </c>
      <c r="B949" s="48">
        <v>2020</v>
      </c>
      <c r="C949" s="9">
        <v>43888</v>
      </c>
      <c r="D949" s="3" t="s">
        <v>13</v>
      </c>
      <c r="E949" s="71" t="s">
        <v>209</v>
      </c>
      <c r="F949" t="s">
        <v>211</v>
      </c>
      <c r="G949" s="3">
        <v>2</v>
      </c>
      <c r="H949" t="s">
        <v>33</v>
      </c>
      <c r="I949" t="s">
        <v>27</v>
      </c>
      <c r="K949">
        <v>4</v>
      </c>
      <c r="L949">
        <v>2</v>
      </c>
      <c r="M949">
        <v>11.071999999999999</v>
      </c>
      <c r="N949" s="37">
        <f t="shared" si="29"/>
        <v>65.028901734104053</v>
      </c>
    </row>
    <row r="950" spans="1:14" hidden="1" x14ac:dyDescent="0.35">
      <c r="A950" s="43" t="s">
        <v>130</v>
      </c>
      <c r="B950" s="43">
        <v>2021</v>
      </c>
      <c r="C950" s="73">
        <v>44330</v>
      </c>
      <c r="D950" s="1" t="s">
        <v>72</v>
      </c>
      <c r="E950" s="71" t="s">
        <v>206</v>
      </c>
      <c r="F950">
        <v>1</v>
      </c>
      <c r="G950" s="3">
        <v>1</v>
      </c>
      <c r="H950" t="s">
        <v>52</v>
      </c>
      <c r="I950" t="s">
        <v>53</v>
      </c>
      <c r="K950">
        <v>6</v>
      </c>
      <c r="L950">
        <v>1</v>
      </c>
      <c r="M950">
        <v>11.69</v>
      </c>
      <c r="N950" s="37">
        <f t="shared" si="29"/>
        <v>61.591103507271171</v>
      </c>
    </row>
    <row r="951" spans="1:14" hidden="1" x14ac:dyDescent="0.35">
      <c r="A951" s="43" t="s">
        <v>130</v>
      </c>
      <c r="B951" s="43">
        <v>2021</v>
      </c>
      <c r="C951" s="73">
        <v>44330</v>
      </c>
      <c r="D951" s="1" t="s">
        <v>72</v>
      </c>
      <c r="E951" s="71" t="s">
        <v>206</v>
      </c>
      <c r="F951">
        <v>1</v>
      </c>
      <c r="G951" s="3">
        <v>1</v>
      </c>
      <c r="H951" t="s">
        <v>60</v>
      </c>
      <c r="I951" t="s">
        <v>61</v>
      </c>
      <c r="K951">
        <v>12</v>
      </c>
      <c r="L951">
        <v>2</v>
      </c>
      <c r="M951">
        <v>11.927999999999999</v>
      </c>
      <c r="N951" s="37">
        <f t="shared" si="29"/>
        <v>60.362173038229379</v>
      </c>
    </row>
    <row r="952" spans="1:14" hidden="1" x14ac:dyDescent="0.35">
      <c r="A952" s="43" t="s">
        <v>130</v>
      </c>
      <c r="B952" s="43">
        <v>2021</v>
      </c>
      <c r="C952" s="73">
        <v>44330</v>
      </c>
      <c r="D952" s="1" t="s">
        <v>72</v>
      </c>
      <c r="E952" s="71" t="s">
        <v>206</v>
      </c>
      <c r="F952">
        <v>2</v>
      </c>
      <c r="G952" s="3">
        <v>1</v>
      </c>
      <c r="H952" t="s">
        <v>42</v>
      </c>
      <c r="I952" t="s">
        <v>98</v>
      </c>
      <c r="K952">
        <v>4</v>
      </c>
      <c r="L952">
        <v>1</v>
      </c>
      <c r="M952">
        <v>11.768000000000001</v>
      </c>
      <c r="N952" s="37">
        <f t="shared" si="29"/>
        <v>61.182868796736912</v>
      </c>
    </row>
    <row r="953" spans="1:14" hidden="1" x14ac:dyDescent="0.35">
      <c r="A953" s="43" t="s">
        <v>130</v>
      </c>
      <c r="B953" s="43">
        <v>2021</v>
      </c>
      <c r="C953" s="73">
        <v>44330</v>
      </c>
      <c r="D953" s="1" t="s">
        <v>72</v>
      </c>
      <c r="E953" s="71" t="s">
        <v>206</v>
      </c>
      <c r="F953">
        <v>2</v>
      </c>
      <c r="G953" s="3">
        <v>1</v>
      </c>
      <c r="H953" t="s">
        <v>58</v>
      </c>
      <c r="I953" t="s">
        <v>133</v>
      </c>
      <c r="K953">
        <v>11</v>
      </c>
      <c r="L953">
        <v>2</v>
      </c>
      <c r="M953">
        <v>12.032</v>
      </c>
      <c r="N953" s="37">
        <f t="shared" si="29"/>
        <v>59.840425531914896</v>
      </c>
    </row>
    <row r="954" spans="1:14" hidden="1" x14ac:dyDescent="0.35">
      <c r="A954" s="43" t="s">
        <v>130</v>
      </c>
      <c r="B954" s="43">
        <v>2021</v>
      </c>
      <c r="C954" s="73">
        <v>44330</v>
      </c>
      <c r="D954" s="1" t="s">
        <v>72</v>
      </c>
      <c r="E954" s="71" t="s">
        <v>206</v>
      </c>
      <c r="F954">
        <v>3</v>
      </c>
      <c r="G954" s="3">
        <v>1</v>
      </c>
      <c r="H954" t="s">
        <v>83</v>
      </c>
      <c r="I954" t="s">
        <v>67</v>
      </c>
      <c r="K954">
        <v>7</v>
      </c>
      <c r="L954">
        <v>1</v>
      </c>
      <c r="M954">
        <v>11.474</v>
      </c>
      <c r="N954" s="37">
        <f t="shared" si="29"/>
        <v>62.750566498169775</v>
      </c>
    </row>
    <row r="955" spans="1:14" hidden="1" x14ac:dyDescent="0.35">
      <c r="A955" s="43" t="s">
        <v>130</v>
      </c>
      <c r="B955" s="43">
        <v>2021</v>
      </c>
      <c r="C955" s="73">
        <v>44330</v>
      </c>
      <c r="D955" s="1" t="s">
        <v>72</v>
      </c>
      <c r="E955" s="71" t="s">
        <v>206</v>
      </c>
      <c r="F955">
        <v>3</v>
      </c>
      <c r="G955" s="3">
        <v>1</v>
      </c>
      <c r="H955" t="s">
        <v>132</v>
      </c>
      <c r="I955" t="s">
        <v>65</v>
      </c>
      <c r="K955">
        <v>10</v>
      </c>
      <c r="L955">
        <v>2</v>
      </c>
      <c r="M955">
        <v>11.595000000000001</v>
      </c>
      <c r="N955" s="37">
        <f t="shared" si="29"/>
        <v>62.095730918499349</v>
      </c>
    </row>
    <row r="956" spans="1:14" hidden="1" x14ac:dyDescent="0.35">
      <c r="A956" s="1" t="s">
        <v>130</v>
      </c>
      <c r="B956" s="1">
        <v>2021</v>
      </c>
      <c r="C956" s="2">
        <v>44330</v>
      </c>
      <c r="D956" s="1" t="s">
        <v>72</v>
      </c>
      <c r="E956" s="43" t="s">
        <v>206</v>
      </c>
      <c r="F956">
        <v>4</v>
      </c>
      <c r="G956" s="3">
        <v>1</v>
      </c>
      <c r="H956" t="s">
        <v>108</v>
      </c>
      <c r="I956" t="s">
        <v>63</v>
      </c>
      <c r="K956">
        <v>8</v>
      </c>
      <c r="L956">
        <v>1</v>
      </c>
      <c r="M956">
        <v>11.821999999999999</v>
      </c>
      <c r="N956" s="37">
        <f t="shared" si="29"/>
        <v>60.903400439857897</v>
      </c>
    </row>
    <row r="957" spans="1:14" hidden="1" x14ac:dyDescent="0.35">
      <c r="A957" s="1" t="s">
        <v>130</v>
      </c>
      <c r="B957" s="1">
        <v>2021</v>
      </c>
      <c r="C957" s="2">
        <v>44330</v>
      </c>
      <c r="D957" s="1" t="s">
        <v>72</v>
      </c>
      <c r="E957" s="43" t="s">
        <v>206</v>
      </c>
      <c r="F957">
        <v>4</v>
      </c>
      <c r="G957" s="3">
        <v>1</v>
      </c>
      <c r="H957" t="s">
        <v>99</v>
      </c>
      <c r="I957" t="s">
        <v>67</v>
      </c>
      <c r="K957">
        <v>9</v>
      </c>
      <c r="L957">
        <v>2</v>
      </c>
      <c r="M957">
        <v>11.87</v>
      </c>
      <c r="N957" s="37">
        <f t="shared" si="29"/>
        <v>60.65711878685763</v>
      </c>
    </row>
    <row r="958" spans="1:14" x14ac:dyDescent="0.35">
      <c r="A958" s="1" t="s">
        <v>130</v>
      </c>
      <c r="B958" s="1">
        <v>2021</v>
      </c>
      <c r="C958" s="2">
        <v>44330</v>
      </c>
      <c r="D958" s="1" t="s">
        <v>72</v>
      </c>
      <c r="E958" s="43" t="s">
        <v>207</v>
      </c>
      <c r="F958">
        <v>1</v>
      </c>
      <c r="G958" s="3">
        <v>1</v>
      </c>
      <c r="H958" t="s">
        <v>80</v>
      </c>
      <c r="I958" t="s">
        <v>65</v>
      </c>
      <c r="K958">
        <v>1</v>
      </c>
      <c r="L958">
        <v>1</v>
      </c>
      <c r="M958">
        <v>11.218999999999999</v>
      </c>
      <c r="N958" s="37">
        <f t="shared" si="29"/>
        <v>64.176842855869509</v>
      </c>
    </row>
    <row r="959" spans="1:14" x14ac:dyDescent="0.35">
      <c r="A959" s="1" t="s">
        <v>130</v>
      </c>
      <c r="B959" s="1">
        <v>2021</v>
      </c>
      <c r="C959" s="2">
        <v>44330</v>
      </c>
      <c r="D959" s="1" t="s">
        <v>72</v>
      </c>
      <c r="E959" s="43" t="s">
        <v>207</v>
      </c>
      <c r="F959">
        <v>1</v>
      </c>
      <c r="G959" s="3">
        <v>1</v>
      </c>
      <c r="H959" t="s">
        <v>108</v>
      </c>
      <c r="I959" t="s">
        <v>63</v>
      </c>
      <c r="K959">
        <v>8</v>
      </c>
      <c r="L959">
        <v>2</v>
      </c>
      <c r="M959">
        <v>11.641999999999999</v>
      </c>
      <c r="N959" s="37">
        <f t="shared" si="29"/>
        <v>61.845043806906034</v>
      </c>
    </row>
    <row r="960" spans="1:14" x14ac:dyDescent="0.35">
      <c r="A960" s="1" t="s">
        <v>130</v>
      </c>
      <c r="B960" s="1">
        <v>2021</v>
      </c>
      <c r="C960" s="2">
        <v>44330</v>
      </c>
      <c r="D960" s="1" t="s">
        <v>72</v>
      </c>
      <c r="E960" s="43" t="s">
        <v>207</v>
      </c>
      <c r="F960">
        <v>2</v>
      </c>
      <c r="G960" s="3">
        <v>1</v>
      </c>
      <c r="H960" t="s">
        <v>97</v>
      </c>
      <c r="I960" t="s">
        <v>40</v>
      </c>
      <c r="K960">
        <v>2</v>
      </c>
      <c r="L960">
        <v>1</v>
      </c>
      <c r="M960">
        <v>11.603</v>
      </c>
      <c r="N960" s="37">
        <f t="shared" si="29"/>
        <v>62.052917348961479</v>
      </c>
    </row>
    <row r="961" spans="1:14" x14ac:dyDescent="0.35">
      <c r="A961" s="1" t="s">
        <v>130</v>
      </c>
      <c r="B961" s="1">
        <v>2021</v>
      </c>
      <c r="C961" s="2">
        <v>44330</v>
      </c>
      <c r="D961" s="1" t="s">
        <v>72</v>
      </c>
      <c r="E961" s="43" t="s">
        <v>207</v>
      </c>
      <c r="F961">
        <v>2</v>
      </c>
      <c r="G961" s="3">
        <v>1</v>
      </c>
      <c r="H961" t="s">
        <v>83</v>
      </c>
      <c r="I961" t="s">
        <v>67</v>
      </c>
      <c r="K961">
        <v>7</v>
      </c>
      <c r="L961">
        <v>2</v>
      </c>
      <c r="M961">
        <v>11.69</v>
      </c>
      <c r="N961" s="37">
        <f t="shared" si="29"/>
        <v>61.591103507271171</v>
      </c>
    </row>
    <row r="962" spans="1:14" x14ac:dyDescent="0.35">
      <c r="A962" s="1" t="s">
        <v>130</v>
      </c>
      <c r="B962" s="1">
        <v>2021</v>
      </c>
      <c r="C962" s="2">
        <v>44330</v>
      </c>
      <c r="D962" s="1" t="s">
        <v>72</v>
      </c>
      <c r="E962" s="43" t="s">
        <v>207</v>
      </c>
      <c r="F962">
        <v>3</v>
      </c>
      <c r="G962" s="3">
        <v>1</v>
      </c>
      <c r="H962" t="s">
        <v>42</v>
      </c>
      <c r="I962" t="s">
        <v>98</v>
      </c>
      <c r="K962">
        <v>4</v>
      </c>
      <c r="L962">
        <v>1</v>
      </c>
      <c r="M962">
        <v>11.734999999999999</v>
      </c>
      <c r="N962" s="37">
        <f t="shared" si="29"/>
        <v>61.354921175969324</v>
      </c>
    </row>
    <row r="963" spans="1:14" x14ac:dyDescent="0.35">
      <c r="A963" s="1" t="s">
        <v>130</v>
      </c>
      <c r="B963" s="1">
        <v>2021</v>
      </c>
      <c r="C963" s="2">
        <v>44330</v>
      </c>
      <c r="D963" s="1" t="s">
        <v>72</v>
      </c>
      <c r="E963" s="43" t="s">
        <v>207</v>
      </c>
      <c r="F963">
        <v>3</v>
      </c>
      <c r="G963" s="3">
        <v>1</v>
      </c>
      <c r="H963" t="s">
        <v>39</v>
      </c>
      <c r="I963" t="s">
        <v>131</v>
      </c>
      <c r="K963">
        <v>5</v>
      </c>
      <c r="L963">
        <v>2</v>
      </c>
      <c r="M963">
        <v>11.753</v>
      </c>
      <c r="N963" s="37">
        <f t="shared" si="29"/>
        <v>61.260954649876624</v>
      </c>
    </row>
    <row r="964" spans="1:14" x14ac:dyDescent="0.35">
      <c r="A964" s="1" t="s">
        <v>130</v>
      </c>
      <c r="B964" s="1">
        <v>2021</v>
      </c>
      <c r="C964" s="2">
        <v>44330</v>
      </c>
      <c r="D964" s="1" t="s">
        <v>72</v>
      </c>
      <c r="E964" s="43" t="s">
        <v>207</v>
      </c>
      <c r="F964">
        <v>4</v>
      </c>
      <c r="G964" s="3">
        <v>1</v>
      </c>
      <c r="H964" t="s">
        <v>45</v>
      </c>
      <c r="I964" t="s">
        <v>98</v>
      </c>
      <c r="K964">
        <v>3</v>
      </c>
      <c r="L964">
        <v>1</v>
      </c>
      <c r="M964">
        <v>11.488</v>
      </c>
      <c r="N964" s="37">
        <f t="shared" si="29"/>
        <v>62.674094707520894</v>
      </c>
    </row>
    <row r="965" spans="1:14" x14ac:dyDescent="0.35">
      <c r="A965" s="1" t="s">
        <v>130</v>
      </c>
      <c r="B965" s="1">
        <v>2021</v>
      </c>
      <c r="C965" s="2">
        <v>44330</v>
      </c>
      <c r="D965" s="1" t="s">
        <v>72</v>
      </c>
      <c r="E965" s="43" t="s">
        <v>207</v>
      </c>
      <c r="F965">
        <v>4</v>
      </c>
      <c r="G965" s="3">
        <v>1</v>
      </c>
      <c r="H965" t="s">
        <v>52</v>
      </c>
      <c r="I965" t="s">
        <v>53</v>
      </c>
      <c r="K965">
        <v>6</v>
      </c>
      <c r="L965">
        <v>2</v>
      </c>
      <c r="M965">
        <v>11.84</v>
      </c>
      <c r="N965" s="37">
        <f t="shared" si="29"/>
        <v>60.810810810810814</v>
      </c>
    </row>
    <row r="966" spans="1:14" x14ac:dyDescent="0.35">
      <c r="A966" s="1" t="s">
        <v>130</v>
      </c>
      <c r="B966" s="1">
        <v>2021</v>
      </c>
      <c r="C966" s="2">
        <v>44330</v>
      </c>
      <c r="D966" s="1" t="s">
        <v>72</v>
      </c>
      <c r="E966" s="43" t="s">
        <v>207</v>
      </c>
      <c r="F966">
        <v>1</v>
      </c>
      <c r="G966" s="3">
        <v>2</v>
      </c>
      <c r="H966" t="s">
        <v>80</v>
      </c>
      <c r="I966" t="s">
        <v>65</v>
      </c>
      <c r="K966">
        <v>1</v>
      </c>
      <c r="L966">
        <v>1</v>
      </c>
      <c r="M966">
        <v>11.881</v>
      </c>
      <c r="N966" s="37">
        <f t="shared" si="29"/>
        <v>60.600959515192322</v>
      </c>
    </row>
    <row r="967" spans="1:14" x14ac:dyDescent="0.35">
      <c r="A967" s="1" t="s">
        <v>130</v>
      </c>
      <c r="B967" s="1">
        <v>2021</v>
      </c>
      <c r="C967" s="2">
        <v>44330</v>
      </c>
      <c r="D967" s="1" t="s">
        <v>72</v>
      </c>
      <c r="E967" s="43" t="s">
        <v>207</v>
      </c>
      <c r="F967">
        <v>1</v>
      </c>
      <c r="G967" s="3">
        <v>2</v>
      </c>
      <c r="H967" t="s">
        <v>108</v>
      </c>
      <c r="I967" t="s">
        <v>63</v>
      </c>
      <c r="K967">
        <v>8</v>
      </c>
      <c r="L967">
        <v>2</v>
      </c>
      <c r="M967">
        <v>12.143000000000001</v>
      </c>
      <c r="N967" s="37">
        <f t="shared" si="29"/>
        <v>59.29342007741085</v>
      </c>
    </row>
    <row r="968" spans="1:14" x14ac:dyDescent="0.35">
      <c r="A968" s="1" t="s">
        <v>130</v>
      </c>
      <c r="B968" s="1">
        <v>2021</v>
      </c>
      <c r="C968" s="2">
        <v>44330</v>
      </c>
      <c r="D968" s="1" t="s">
        <v>72</v>
      </c>
      <c r="E968" s="43" t="s">
        <v>207</v>
      </c>
      <c r="F968">
        <v>2</v>
      </c>
      <c r="G968" s="3">
        <v>2</v>
      </c>
      <c r="H968" t="s">
        <v>97</v>
      </c>
      <c r="I968" t="s">
        <v>40</v>
      </c>
      <c r="K968">
        <v>2</v>
      </c>
      <c r="L968">
        <v>1</v>
      </c>
      <c r="M968">
        <v>11.558</v>
      </c>
      <c r="N968" s="37">
        <f t="shared" si="29"/>
        <v>62.294514621906906</v>
      </c>
    </row>
    <row r="969" spans="1:14" x14ac:dyDescent="0.35">
      <c r="A969" s="1" t="s">
        <v>130</v>
      </c>
      <c r="B969" s="1">
        <v>2021</v>
      </c>
      <c r="C969" s="2">
        <v>44330</v>
      </c>
      <c r="D969" s="1" t="s">
        <v>72</v>
      </c>
      <c r="E969" s="43" t="s">
        <v>207</v>
      </c>
      <c r="F969">
        <v>2</v>
      </c>
      <c r="G969" s="3">
        <v>2</v>
      </c>
      <c r="H969" t="s">
        <v>83</v>
      </c>
      <c r="I969" t="s">
        <v>67</v>
      </c>
      <c r="K969">
        <v>7</v>
      </c>
      <c r="L969">
        <v>2</v>
      </c>
      <c r="M969">
        <v>11.712999999999999</v>
      </c>
      <c r="N969" s="37">
        <f t="shared" si="29"/>
        <v>61.470161359173574</v>
      </c>
    </row>
    <row r="970" spans="1:14" x14ac:dyDescent="0.35">
      <c r="A970" s="1" t="s">
        <v>130</v>
      </c>
      <c r="B970" s="1">
        <v>2021</v>
      </c>
      <c r="C970" s="2">
        <v>44330</v>
      </c>
      <c r="D970" s="1" t="s">
        <v>72</v>
      </c>
      <c r="E970" s="43" t="s">
        <v>207</v>
      </c>
      <c r="F970">
        <v>3</v>
      </c>
      <c r="G970" s="3">
        <v>2</v>
      </c>
      <c r="H970" t="s">
        <v>42</v>
      </c>
      <c r="I970" t="s">
        <v>98</v>
      </c>
      <c r="K970">
        <v>4</v>
      </c>
      <c r="L970">
        <v>2</v>
      </c>
      <c r="M970">
        <v>11.218</v>
      </c>
      <c r="N970" s="37">
        <f t="shared" si="29"/>
        <v>64.182563736851492</v>
      </c>
    </row>
    <row r="971" spans="1:14" x14ac:dyDescent="0.35">
      <c r="A971" s="1" t="s">
        <v>130</v>
      </c>
      <c r="B971" s="1">
        <v>2021</v>
      </c>
      <c r="C971" s="2">
        <v>44330</v>
      </c>
      <c r="D971" s="1" t="s">
        <v>72</v>
      </c>
      <c r="E971" s="43" t="s">
        <v>207</v>
      </c>
      <c r="F971">
        <v>3</v>
      </c>
      <c r="G971" s="3">
        <v>2</v>
      </c>
      <c r="H971" t="s">
        <v>39</v>
      </c>
      <c r="I971" t="s">
        <v>131</v>
      </c>
      <c r="K971">
        <v>5</v>
      </c>
      <c r="L971">
        <v>1</v>
      </c>
      <c r="M971">
        <v>11.079000000000001</v>
      </c>
      <c r="N971" s="37">
        <f t="shared" si="29"/>
        <v>64.98781478472786</v>
      </c>
    </row>
    <row r="972" spans="1:14" x14ac:dyDescent="0.35">
      <c r="A972" s="1" t="s">
        <v>130</v>
      </c>
      <c r="B972" s="1">
        <v>2021</v>
      </c>
      <c r="C972" s="2">
        <v>44330</v>
      </c>
      <c r="D972" s="1" t="s">
        <v>72</v>
      </c>
      <c r="E972" s="43" t="s">
        <v>207</v>
      </c>
      <c r="F972">
        <v>4</v>
      </c>
      <c r="G972" s="3">
        <v>2</v>
      </c>
      <c r="H972" t="s">
        <v>45</v>
      </c>
      <c r="I972" t="s">
        <v>98</v>
      </c>
      <c r="K972">
        <v>3</v>
      </c>
      <c r="L972">
        <v>1</v>
      </c>
      <c r="M972">
        <v>11.391999999999999</v>
      </c>
      <c r="N972" s="37">
        <f t="shared" si="29"/>
        <v>63.202247191011239</v>
      </c>
    </row>
    <row r="973" spans="1:14" x14ac:dyDescent="0.35">
      <c r="A973" s="1" t="s">
        <v>130</v>
      </c>
      <c r="B973" s="1">
        <v>2021</v>
      </c>
      <c r="C973" s="2">
        <v>44330</v>
      </c>
      <c r="D973" s="1" t="s">
        <v>72</v>
      </c>
      <c r="E973" s="43" t="s">
        <v>207</v>
      </c>
      <c r="F973">
        <v>4</v>
      </c>
      <c r="G973" s="3">
        <v>2</v>
      </c>
      <c r="H973" t="s">
        <v>52</v>
      </c>
      <c r="I973" t="s">
        <v>53</v>
      </c>
      <c r="K973">
        <v>6</v>
      </c>
      <c r="L973">
        <v>2</v>
      </c>
      <c r="M973">
        <v>11.588999999999999</v>
      </c>
      <c r="N973" s="37">
        <f t="shared" si="29"/>
        <v>62.127879886098896</v>
      </c>
    </row>
    <row r="974" spans="1:14" x14ac:dyDescent="0.35">
      <c r="A974" s="1" t="s">
        <v>130</v>
      </c>
      <c r="B974" s="1">
        <v>2021</v>
      </c>
      <c r="C974" s="2">
        <v>44330</v>
      </c>
      <c r="D974" s="1" t="s">
        <v>72</v>
      </c>
      <c r="E974" s="43" t="s">
        <v>207</v>
      </c>
      <c r="F974">
        <v>3</v>
      </c>
      <c r="G974" s="3">
        <v>3</v>
      </c>
      <c r="H974" t="s">
        <v>42</v>
      </c>
      <c r="I974" t="s">
        <v>98</v>
      </c>
      <c r="K974">
        <v>4</v>
      </c>
      <c r="L974">
        <v>1</v>
      </c>
      <c r="M974">
        <v>11.548999999999999</v>
      </c>
      <c r="N974" s="37">
        <f t="shared" si="29"/>
        <v>62.343060005195255</v>
      </c>
    </row>
    <row r="975" spans="1:14" x14ac:dyDescent="0.35">
      <c r="A975" s="1" t="s">
        <v>130</v>
      </c>
      <c r="B975" s="1">
        <v>2021</v>
      </c>
      <c r="C975" s="2">
        <v>44330</v>
      </c>
      <c r="D975" s="1" t="s">
        <v>72</v>
      </c>
      <c r="E975" s="43" t="s">
        <v>207</v>
      </c>
      <c r="F975">
        <v>3</v>
      </c>
      <c r="G975" s="3">
        <v>3</v>
      </c>
      <c r="H975" t="s">
        <v>39</v>
      </c>
      <c r="I975" t="s">
        <v>131</v>
      </c>
      <c r="K975">
        <v>5</v>
      </c>
      <c r="L975">
        <v>2</v>
      </c>
      <c r="M975">
        <v>13.792</v>
      </c>
      <c r="N975" s="37">
        <f t="shared" si="29"/>
        <v>52.204176334106727</v>
      </c>
    </row>
    <row r="976" spans="1:14" x14ac:dyDescent="0.35">
      <c r="A976" s="1" t="s">
        <v>130</v>
      </c>
      <c r="B976" s="1">
        <v>2021</v>
      </c>
      <c r="C976" s="2">
        <v>44330</v>
      </c>
      <c r="D976" s="1" t="s">
        <v>72</v>
      </c>
      <c r="E976" s="43" t="s">
        <v>208</v>
      </c>
      <c r="F976">
        <v>1</v>
      </c>
      <c r="G976" s="3">
        <v>1</v>
      </c>
      <c r="H976" t="s">
        <v>80</v>
      </c>
      <c r="I976" t="s">
        <v>65</v>
      </c>
      <c r="K976">
        <v>1</v>
      </c>
      <c r="L976">
        <v>1</v>
      </c>
      <c r="M976">
        <v>11.214</v>
      </c>
      <c r="N976" s="37">
        <f t="shared" si="29"/>
        <v>64.205457463884429</v>
      </c>
    </row>
    <row r="977" spans="1:14" x14ac:dyDescent="0.35">
      <c r="A977" s="1" t="s">
        <v>130</v>
      </c>
      <c r="B977" s="1">
        <v>2021</v>
      </c>
      <c r="C977" s="2">
        <v>44330</v>
      </c>
      <c r="D977" s="1" t="s">
        <v>72</v>
      </c>
      <c r="E977" s="43" t="s">
        <v>208</v>
      </c>
      <c r="F977">
        <v>1</v>
      </c>
      <c r="G977" s="3">
        <v>1</v>
      </c>
      <c r="H977" t="s">
        <v>45</v>
      </c>
      <c r="I977" t="s">
        <v>98</v>
      </c>
      <c r="K977">
        <v>3</v>
      </c>
      <c r="L977">
        <v>2</v>
      </c>
      <c r="M977">
        <v>11.391</v>
      </c>
      <c r="N977" s="37">
        <f t="shared" si="29"/>
        <v>63.207795628127471</v>
      </c>
    </row>
    <row r="978" spans="1:14" x14ac:dyDescent="0.35">
      <c r="A978" s="1" t="s">
        <v>130</v>
      </c>
      <c r="B978" s="1">
        <v>2021</v>
      </c>
      <c r="C978" s="2">
        <v>44330</v>
      </c>
      <c r="D978" s="1" t="s">
        <v>72</v>
      </c>
      <c r="E978" s="43" t="s">
        <v>208</v>
      </c>
      <c r="F978">
        <v>2</v>
      </c>
      <c r="G978" s="3">
        <v>1</v>
      </c>
      <c r="H978" t="s">
        <v>97</v>
      </c>
      <c r="I978" t="s">
        <v>40</v>
      </c>
      <c r="K978">
        <v>2</v>
      </c>
      <c r="L978">
        <v>1</v>
      </c>
      <c r="M978">
        <v>11.478</v>
      </c>
      <c r="N978" s="37">
        <f t="shared" si="29"/>
        <v>62.728698379508629</v>
      </c>
    </row>
    <row r="979" spans="1:14" x14ac:dyDescent="0.35">
      <c r="A979" s="1" t="s">
        <v>130</v>
      </c>
      <c r="B979" s="1">
        <v>2021</v>
      </c>
      <c r="C979" s="2">
        <v>44330</v>
      </c>
      <c r="D979" s="1" t="s">
        <v>72</v>
      </c>
      <c r="E979" s="43" t="s">
        <v>208</v>
      </c>
      <c r="F979">
        <v>2</v>
      </c>
      <c r="G979" s="3">
        <v>1</v>
      </c>
      <c r="H979" t="s">
        <v>42</v>
      </c>
      <c r="I979" t="s">
        <v>98</v>
      </c>
      <c r="K979">
        <v>4</v>
      </c>
      <c r="L979">
        <v>2</v>
      </c>
      <c r="M979">
        <v>11.551</v>
      </c>
      <c r="N979" s="37">
        <f t="shared" si="29"/>
        <v>62.332265604709548</v>
      </c>
    </row>
    <row r="980" spans="1:14" x14ac:dyDescent="0.35">
      <c r="A980" s="1" t="s">
        <v>130</v>
      </c>
      <c r="B980" s="1">
        <v>2021</v>
      </c>
      <c r="C980" s="2">
        <v>44330</v>
      </c>
      <c r="D980" s="1" t="s">
        <v>72</v>
      </c>
      <c r="E980" s="43" t="s">
        <v>208</v>
      </c>
      <c r="F980">
        <v>1</v>
      </c>
      <c r="G980" s="3">
        <v>2</v>
      </c>
      <c r="H980" t="s">
        <v>80</v>
      </c>
      <c r="I980" t="s">
        <v>65</v>
      </c>
      <c r="K980">
        <v>1</v>
      </c>
      <c r="L980">
        <v>1</v>
      </c>
      <c r="M980">
        <v>11.278</v>
      </c>
      <c r="N980" s="37">
        <f t="shared" si="29"/>
        <v>63.841106579180703</v>
      </c>
    </row>
    <row r="981" spans="1:14" x14ac:dyDescent="0.35">
      <c r="A981" s="1" t="s">
        <v>130</v>
      </c>
      <c r="B981" s="1">
        <v>2021</v>
      </c>
      <c r="C981" s="2">
        <v>44330</v>
      </c>
      <c r="D981" s="1" t="s">
        <v>72</v>
      </c>
      <c r="E981" s="43" t="s">
        <v>208</v>
      </c>
      <c r="F981">
        <v>1</v>
      </c>
      <c r="G981" s="3">
        <v>2</v>
      </c>
      <c r="H981" t="s">
        <v>45</v>
      </c>
      <c r="I981" t="s">
        <v>98</v>
      </c>
      <c r="K981">
        <v>3</v>
      </c>
      <c r="L981">
        <v>2</v>
      </c>
      <c r="M981">
        <v>11.803000000000001</v>
      </c>
      <c r="N981" s="37">
        <f t="shared" si="29"/>
        <v>61.001440311785132</v>
      </c>
    </row>
    <row r="982" spans="1:14" x14ac:dyDescent="0.35">
      <c r="A982" s="1" t="s">
        <v>130</v>
      </c>
      <c r="B982" s="1">
        <v>2021</v>
      </c>
      <c r="C982" s="2">
        <v>44330</v>
      </c>
      <c r="D982" s="1" t="s">
        <v>72</v>
      </c>
      <c r="E982" s="43" t="s">
        <v>208</v>
      </c>
      <c r="F982">
        <v>2</v>
      </c>
      <c r="G982" s="3">
        <v>2</v>
      </c>
      <c r="H982" t="s">
        <v>97</v>
      </c>
      <c r="I982" t="s">
        <v>40</v>
      </c>
      <c r="K982">
        <v>2</v>
      </c>
      <c r="L982">
        <v>1</v>
      </c>
      <c r="M982">
        <v>11.492000000000001</v>
      </c>
      <c r="N982" s="37">
        <f t="shared" si="29"/>
        <v>62.652279846849979</v>
      </c>
    </row>
    <row r="983" spans="1:14" x14ac:dyDescent="0.35">
      <c r="A983" s="1" t="s">
        <v>130</v>
      </c>
      <c r="B983" s="1">
        <v>2021</v>
      </c>
      <c r="C983" s="2">
        <v>44330</v>
      </c>
      <c r="D983" s="1" t="s">
        <v>72</v>
      </c>
      <c r="E983" s="43" t="s">
        <v>208</v>
      </c>
      <c r="F983">
        <v>2</v>
      </c>
      <c r="G983" s="3">
        <v>2</v>
      </c>
      <c r="H983" t="s">
        <v>42</v>
      </c>
      <c r="I983" t="s">
        <v>98</v>
      </c>
      <c r="K983">
        <v>4</v>
      </c>
      <c r="L983">
        <v>2</v>
      </c>
      <c r="M983">
        <v>11.551</v>
      </c>
      <c r="N983" s="37">
        <f t="shared" si="29"/>
        <v>62.332265604709548</v>
      </c>
    </row>
    <row r="984" spans="1:14" x14ac:dyDescent="0.35">
      <c r="A984" s="1" t="s">
        <v>130</v>
      </c>
      <c r="B984" s="1">
        <v>2021</v>
      </c>
      <c r="C984" s="2">
        <v>44330</v>
      </c>
      <c r="D984" s="1" t="s">
        <v>72</v>
      </c>
      <c r="E984" s="43" t="s">
        <v>209</v>
      </c>
      <c r="F984" t="s">
        <v>210</v>
      </c>
      <c r="G984" s="3">
        <v>1</v>
      </c>
      <c r="H984" t="s">
        <v>80</v>
      </c>
      <c r="I984" t="s">
        <v>65</v>
      </c>
      <c r="K984">
        <v>1</v>
      </c>
      <c r="L984">
        <v>1</v>
      </c>
      <c r="M984">
        <v>11.534000000000001</v>
      </c>
      <c r="N984" s="37">
        <f t="shared" si="29"/>
        <v>62.424137333102131</v>
      </c>
    </row>
    <row r="985" spans="1:14" x14ac:dyDescent="0.35">
      <c r="A985" s="1" t="s">
        <v>130</v>
      </c>
      <c r="B985" s="1">
        <v>2021</v>
      </c>
      <c r="C985" s="2">
        <v>44330</v>
      </c>
      <c r="D985" s="1" t="s">
        <v>72</v>
      </c>
      <c r="E985" s="43" t="s">
        <v>209</v>
      </c>
      <c r="F985" t="s">
        <v>210</v>
      </c>
      <c r="G985" s="3">
        <v>1</v>
      </c>
      <c r="H985" t="s">
        <v>97</v>
      </c>
      <c r="I985" t="s">
        <v>40</v>
      </c>
      <c r="K985">
        <v>2</v>
      </c>
      <c r="L985">
        <v>2</v>
      </c>
      <c r="M985">
        <v>11.653</v>
      </c>
      <c r="N985" s="37">
        <f t="shared" si="29"/>
        <v>61.786664378271688</v>
      </c>
    </row>
    <row r="986" spans="1:14" x14ac:dyDescent="0.35">
      <c r="A986" s="1" t="s">
        <v>130</v>
      </c>
      <c r="B986" s="1">
        <v>2021</v>
      </c>
      <c r="C986" s="2">
        <v>44330</v>
      </c>
      <c r="D986" s="1" t="s">
        <v>72</v>
      </c>
      <c r="E986" s="43" t="s">
        <v>209</v>
      </c>
      <c r="F986" t="s">
        <v>211</v>
      </c>
      <c r="G986" s="3">
        <v>1</v>
      </c>
      <c r="H986" t="s">
        <v>45</v>
      </c>
      <c r="I986" t="s">
        <v>98</v>
      </c>
      <c r="K986">
        <v>3</v>
      </c>
      <c r="L986">
        <v>1</v>
      </c>
      <c r="M986">
        <v>11.686</v>
      </c>
      <c r="N986" s="37">
        <f t="shared" si="29"/>
        <v>61.612185521136404</v>
      </c>
    </row>
    <row r="987" spans="1:14" x14ac:dyDescent="0.35">
      <c r="A987" s="1" t="s">
        <v>130</v>
      </c>
      <c r="B987" s="1">
        <v>2021</v>
      </c>
      <c r="C987" s="2">
        <v>44330</v>
      </c>
      <c r="D987" s="1" t="s">
        <v>72</v>
      </c>
      <c r="E987" s="43" t="s">
        <v>209</v>
      </c>
      <c r="F987" t="s">
        <v>211</v>
      </c>
      <c r="G987" s="3">
        <v>1</v>
      </c>
      <c r="H987" t="s">
        <v>42</v>
      </c>
      <c r="I987" t="s">
        <v>98</v>
      </c>
      <c r="K987">
        <v>4</v>
      </c>
      <c r="L987">
        <v>2</v>
      </c>
      <c r="M987">
        <v>11.803000000000001</v>
      </c>
      <c r="N987" s="37">
        <f t="shared" si="29"/>
        <v>61.001440311785132</v>
      </c>
    </row>
    <row r="988" spans="1:14" x14ac:dyDescent="0.35">
      <c r="A988" s="1" t="s">
        <v>130</v>
      </c>
      <c r="B988" s="1">
        <v>2021</v>
      </c>
      <c r="C988" s="2">
        <v>44330</v>
      </c>
      <c r="D988" s="1" t="s">
        <v>72</v>
      </c>
      <c r="E988" s="43" t="s">
        <v>209</v>
      </c>
      <c r="F988" t="s">
        <v>210</v>
      </c>
      <c r="G988" s="3">
        <v>2</v>
      </c>
      <c r="H988" t="s">
        <v>80</v>
      </c>
      <c r="I988" t="s">
        <v>65</v>
      </c>
      <c r="K988">
        <v>1</v>
      </c>
      <c r="L988">
        <v>1</v>
      </c>
      <c r="M988">
        <v>11.609</v>
      </c>
      <c r="N988" s="37">
        <f t="shared" si="29"/>
        <v>62.020845895425964</v>
      </c>
    </row>
    <row r="989" spans="1:14" x14ac:dyDescent="0.35">
      <c r="A989" s="1" t="s">
        <v>130</v>
      </c>
      <c r="B989" s="1">
        <v>2021</v>
      </c>
      <c r="C989" s="2">
        <v>44330</v>
      </c>
      <c r="D989" s="1" t="s">
        <v>72</v>
      </c>
      <c r="E989" s="43" t="s">
        <v>209</v>
      </c>
      <c r="F989" t="s">
        <v>210</v>
      </c>
      <c r="G989" s="3">
        <v>2</v>
      </c>
      <c r="H989" t="s">
        <v>97</v>
      </c>
      <c r="I989" t="s">
        <v>40</v>
      </c>
      <c r="K989">
        <v>2</v>
      </c>
      <c r="L989">
        <v>2</v>
      </c>
      <c r="M989">
        <v>11.968</v>
      </c>
      <c r="N989" s="37">
        <f t="shared" si="29"/>
        <v>60.160427807486634</v>
      </c>
    </row>
    <row r="990" spans="1:14" x14ac:dyDescent="0.35">
      <c r="A990" s="1" t="s">
        <v>130</v>
      </c>
      <c r="B990" s="1">
        <v>2021</v>
      </c>
      <c r="C990" s="2">
        <v>44330</v>
      </c>
      <c r="D990" s="1" t="s">
        <v>72</v>
      </c>
      <c r="E990" s="43" t="s">
        <v>209</v>
      </c>
      <c r="F990" t="s">
        <v>211</v>
      </c>
      <c r="G990" s="3">
        <v>2</v>
      </c>
      <c r="H990" t="s">
        <v>45</v>
      </c>
      <c r="I990" t="s">
        <v>98</v>
      </c>
      <c r="K990">
        <v>3</v>
      </c>
      <c r="L990">
        <v>2</v>
      </c>
      <c r="M990">
        <v>12.032</v>
      </c>
      <c r="N990" s="37">
        <f t="shared" si="29"/>
        <v>59.840425531914896</v>
      </c>
    </row>
    <row r="991" spans="1:14" x14ac:dyDescent="0.35">
      <c r="A991" s="1" t="s">
        <v>130</v>
      </c>
      <c r="B991" s="1">
        <v>2021</v>
      </c>
      <c r="C991" s="2">
        <v>44330</v>
      </c>
      <c r="D991" s="1" t="s">
        <v>72</v>
      </c>
      <c r="E991" s="43" t="s">
        <v>209</v>
      </c>
      <c r="F991" t="s">
        <v>211</v>
      </c>
      <c r="G991" s="3">
        <v>2</v>
      </c>
      <c r="H991" t="s">
        <v>42</v>
      </c>
      <c r="I991" t="s">
        <v>98</v>
      </c>
      <c r="K991">
        <v>4</v>
      </c>
      <c r="L991">
        <v>1</v>
      </c>
      <c r="M991">
        <v>11.949</v>
      </c>
      <c r="N991" s="37">
        <f t="shared" si="29"/>
        <v>60.256088375596285</v>
      </c>
    </row>
    <row r="992" spans="1:14" x14ac:dyDescent="0.35">
      <c r="A992" s="1" t="s">
        <v>130</v>
      </c>
      <c r="B992" s="1">
        <v>2021</v>
      </c>
      <c r="C992" s="2">
        <v>44330</v>
      </c>
      <c r="D992" s="1" t="s">
        <v>72</v>
      </c>
      <c r="E992" s="43" t="s">
        <v>209</v>
      </c>
      <c r="F992" t="s">
        <v>211</v>
      </c>
      <c r="G992" s="3">
        <v>3</v>
      </c>
      <c r="H992" t="s">
        <v>45</v>
      </c>
      <c r="I992" t="s">
        <v>98</v>
      </c>
      <c r="K992">
        <v>3</v>
      </c>
      <c r="L992">
        <v>1</v>
      </c>
      <c r="M992">
        <v>11.657</v>
      </c>
      <c r="N992" s="37">
        <f t="shared" ref="N992:N1055" si="30">3.6*200/M992</f>
        <v>61.765462812044262</v>
      </c>
    </row>
    <row r="993" spans="1:14" x14ac:dyDescent="0.35">
      <c r="A993" s="1" t="s">
        <v>130</v>
      </c>
      <c r="B993" s="1">
        <v>2021</v>
      </c>
      <c r="C993" s="2">
        <v>44330</v>
      </c>
      <c r="D993" s="1" t="s">
        <v>72</v>
      </c>
      <c r="E993" s="43" t="s">
        <v>209</v>
      </c>
      <c r="F993" t="s">
        <v>211</v>
      </c>
      <c r="G993" s="3">
        <v>3</v>
      </c>
      <c r="H993" t="s">
        <v>42</v>
      </c>
      <c r="I993" t="s">
        <v>98</v>
      </c>
      <c r="K993">
        <v>4</v>
      </c>
      <c r="L993">
        <v>2</v>
      </c>
      <c r="M993">
        <v>11.727</v>
      </c>
      <c r="N993" s="37">
        <f t="shared" si="30"/>
        <v>61.396776669224863</v>
      </c>
    </row>
    <row r="994" spans="1:14" hidden="1" x14ac:dyDescent="0.35">
      <c r="A994" s="4" t="s">
        <v>120</v>
      </c>
      <c r="B994" s="4">
        <v>2021</v>
      </c>
      <c r="C994" s="22">
        <v>44386</v>
      </c>
      <c r="D994" s="4" t="s">
        <v>72</v>
      </c>
      <c r="E994" s="43" t="s">
        <v>206</v>
      </c>
      <c r="F994">
        <v>1</v>
      </c>
      <c r="G994" s="3">
        <v>1</v>
      </c>
      <c r="H994" t="s">
        <v>125</v>
      </c>
      <c r="I994" t="s">
        <v>121</v>
      </c>
      <c r="K994">
        <v>2</v>
      </c>
      <c r="L994">
        <v>1</v>
      </c>
      <c r="M994">
        <v>12.573</v>
      </c>
      <c r="N994" s="37">
        <f t="shared" si="30"/>
        <v>57.265569076592698</v>
      </c>
    </row>
    <row r="995" spans="1:14" hidden="1" x14ac:dyDescent="0.35">
      <c r="A995" s="4" t="s">
        <v>120</v>
      </c>
      <c r="B995" s="4">
        <v>2021</v>
      </c>
      <c r="C995" s="22">
        <v>44386</v>
      </c>
      <c r="D995" s="4" t="s">
        <v>72</v>
      </c>
      <c r="E995" s="43" t="s">
        <v>206</v>
      </c>
      <c r="F995">
        <v>1</v>
      </c>
      <c r="G995" s="3">
        <v>1</v>
      </c>
      <c r="H995" t="s">
        <v>115</v>
      </c>
      <c r="I995" t="s">
        <v>31</v>
      </c>
      <c r="K995">
        <v>11</v>
      </c>
      <c r="L995">
        <v>2</v>
      </c>
      <c r="M995">
        <v>12.620000000000001</v>
      </c>
      <c r="N995" s="37">
        <f t="shared" si="30"/>
        <v>57.052297939778128</v>
      </c>
    </row>
    <row r="996" spans="1:14" hidden="1" x14ac:dyDescent="0.35">
      <c r="A996" s="4" t="s">
        <v>120</v>
      </c>
      <c r="B996" s="4">
        <v>2021</v>
      </c>
      <c r="C996" s="22">
        <v>44386</v>
      </c>
      <c r="D996" s="4" t="s">
        <v>72</v>
      </c>
      <c r="E996" s="43" t="s">
        <v>206</v>
      </c>
      <c r="F996">
        <v>2</v>
      </c>
      <c r="G996" s="3">
        <v>1</v>
      </c>
      <c r="H996" t="s">
        <v>126</v>
      </c>
      <c r="I996" t="s">
        <v>127</v>
      </c>
      <c r="K996">
        <v>7</v>
      </c>
      <c r="L996">
        <v>1</v>
      </c>
      <c r="M996">
        <v>11.814</v>
      </c>
      <c r="N996" s="37">
        <f t="shared" si="30"/>
        <v>60.944641950228544</v>
      </c>
    </row>
    <row r="997" spans="1:14" hidden="1" x14ac:dyDescent="0.35">
      <c r="A997" s="4" t="s">
        <v>120</v>
      </c>
      <c r="B997" s="4">
        <v>2021</v>
      </c>
      <c r="C997" s="22">
        <v>44386</v>
      </c>
      <c r="D997" s="4" t="s">
        <v>72</v>
      </c>
      <c r="E997" s="43" t="s">
        <v>206</v>
      </c>
      <c r="F997">
        <v>2</v>
      </c>
      <c r="G997" s="3">
        <v>1</v>
      </c>
      <c r="H997" t="s">
        <v>129</v>
      </c>
      <c r="I997" t="s">
        <v>31</v>
      </c>
      <c r="K997">
        <v>10</v>
      </c>
      <c r="L997">
        <v>2</v>
      </c>
      <c r="M997">
        <v>11.92</v>
      </c>
      <c r="N997" s="37">
        <f t="shared" si="30"/>
        <v>60.402684563758392</v>
      </c>
    </row>
    <row r="998" spans="1:14" hidden="1" x14ac:dyDescent="0.35">
      <c r="A998" s="4" t="s">
        <v>120</v>
      </c>
      <c r="B998" s="4">
        <v>2021</v>
      </c>
      <c r="C998" s="22">
        <v>44386</v>
      </c>
      <c r="D998" s="4" t="s">
        <v>72</v>
      </c>
      <c r="E998" s="43" t="s">
        <v>206</v>
      </c>
      <c r="F998">
        <v>3</v>
      </c>
      <c r="G998" s="3">
        <v>1</v>
      </c>
      <c r="H998" t="s">
        <v>55</v>
      </c>
      <c r="I998" t="s">
        <v>56</v>
      </c>
      <c r="K998">
        <v>8</v>
      </c>
      <c r="L998">
        <v>1</v>
      </c>
      <c r="M998">
        <v>11.903</v>
      </c>
      <c r="N998" s="37">
        <f t="shared" si="30"/>
        <v>60.488952364950009</v>
      </c>
    </row>
    <row r="999" spans="1:14" hidden="1" x14ac:dyDescent="0.35">
      <c r="A999" s="4" t="s">
        <v>120</v>
      </c>
      <c r="B999" s="4">
        <v>2021</v>
      </c>
      <c r="C999" s="22">
        <v>44386</v>
      </c>
      <c r="D999" s="4" t="s">
        <v>72</v>
      </c>
      <c r="E999" s="43" t="s">
        <v>206</v>
      </c>
      <c r="F999">
        <v>3</v>
      </c>
      <c r="G999" s="3">
        <v>1</v>
      </c>
      <c r="H999" t="s">
        <v>128</v>
      </c>
      <c r="I999" t="s">
        <v>15</v>
      </c>
      <c r="K999">
        <v>9</v>
      </c>
      <c r="L999">
        <v>2</v>
      </c>
      <c r="M999">
        <v>12.043000000000001</v>
      </c>
      <c r="N999" s="37">
        <f t="shared" si="30"/>
        <v>59.785767665863979</v>
      </c>
    </row>
    <row r="1000" spans="1:14" x14ac:dyDescent="0.35">
      <c r="A1000" s="4" t="s">
        <v>120</v>
      </c>
      <c r="B1000" s="4">
        <v>2021</v>
      </c>
      <c r="C1000" s="22">
        <v>44386</v>
      </c>
      <c r="D1000" s="4" t="s">
        <v>72</v>
      </c>
      <c r="E1000" s="43" t="s">
        <v>207</v>
      </c>
      <c r="F1000">
        <v>1</v>
      </c>
      <c r="G1000" s="3">
        <v>1</v>
      </c>
      <c r="H1000" t="s">
        <v>111</v>
      </c>
      <c r="I1000" t="s">
        <v>121</v>
      </c>
      <c r="K1000">
        <v>1</v>
      </c>
      <c r="L1000">
        <v>1</v>
      </c>
      <c r="M1000">
        <v>11.5</v>
      </c>
      <c r="N1000" s="37">
        <f t="shared" si="30"/>
        <v>62.608695652173914</v>
      </c>
    </row>
    <row r="1001" spans="1:14" x14ac:dyDescent="0.35">
      <c r="A1001" s="4" t="s">
        <v>120</v>
      </c>
      <c r="B1001" s="4">
        <v>2021</v>
      </c>
      <c r="C1001" s="22">
        <v>44386</v>
      </c>
      <c r="D1001" s="4" t="s">
        <v>72</v>
      </c>
      <c r="E1001" s="71" t="s">
        <v>207</v>
      </c>
      <c r="F1001">
        <v>1</v>
      </c>
      <c r="G1001" s="3">
        <v>1</v>
      </c>
      <c r="H1001" t="s">
        <v>55</v>
      </c>
      <c r="I1001" t="s">
        <v>56</v>
      </c>
      <c r="K1001">
        <v>8</v>
      </c>
      <c r="L1001">
        <v>2</v>
      </c>
      <c r="M1001">
        <v>12.057</v>
      </c>
      <c r="N1001" s="37">
        <f t="shared" si="30"/>
        <v>59.716347350087084</v>
      </c>
    </row>
    <row r="1002" spans="1:14" x14ac:dyDescent="0.35">
      <c r="A1002" s="4" t="s">
        <v>120</v>
      </c>
      <c r="B1002" s="4">
        <v>2021</v>
      </c>
      <c r="C1002" s="22">
        <v>44386</v>
      </c>
      <c r="D1002" s="4" t="s">
        <v>72</v>
      </c>
      <c r="E1002" s="71" t="s">
        <v>207</v>
      </c>
      <c r="F1002">
        <v>2</v>
      </c>
      <c r="G1002" s="3">
        <v>1</v>
      </c>
      <c r="H1002" t="s">
        <v>122</v>
      </c>
      <c r="I1002" t="s">
        <v>123</v>
      </c>
      <c r="K1002">
        <v>3</v>
      </c>
      <c r="L1002">
        <v>1</v>
      </c>
      <c r="M1002">
        <v>11.859</v>
      </c>
      <c r="N1002" s="37">
        <f t="shared" si="30"/>
        <v>60.713382241335694</v>
      </c>
    </row>
    <row r="1003" spans="1:14" x14ac:dyDescent="0.35">
      <c r="A1003" s="4" t="s">
        <v>120</v>
      </c>
      <c r="B1003" s="4">
        <v>2021</v>
      </c>
      <c r="C1003" s="22">
        <v>44386</v>
      </c>
      <c r="D1003" s="4" t="s">
        <v>72</v>
      </c>
      <c r="E1003" s="43" t="s">
        <v>207</v>
      </c>
      <c r="F1003">
        <v>2</v>
      </c>
      <c r="G1003" s="3">
        <v>1</v>
      </c>
      <c r="H1003" t="s">
        <v>126</v>
      </c>
      <c r="I1003" t="s">
        <v>127</v>
      </c>
      <c r="K1003">
        <v>7</v>
      </c>
      <c r="L1003">
        <v>2</v>
      </c>
      <c r="M1003">
        <v>11.91</v>
      </c>
      <c r="N1003" s="37">
        <f t="shared" si="30"/>
        <v>60.45340050377834</v>
      </c>
    </row>
    <row r="1004" spans="1:14" x14ac:dyDescent="0.35">
      <c r="A1004" s="4" t="s">
        <v>120</v>
      </c>
      <c r="B1004" s="4">
        <v>2021</v>
      </c>
      <c r="C1004" s="22">
        <v>44386</v>
      </c>
      <c r="D1004" s="4" t="s">
        <v>72</v>
      </c>
      <c r="E1004" s="71" t="s">
        <v>207</v>
      </c>
      <c r="F1004">
        <v>3</v>
      </c>
      <c r="G1004" s="3">
        <v>1</v>
      </c>
      <c r="H1004" t="s">
        <v>125</v>
      </c>
      <c r="I1004" t="s">
        <v>121</v>
      </c>
      <c r="K1004">
        <v>2</v>
      </c>
      <c r="L1004">
        <v>2</v>
      </c>
      <c r="M1004">
        <v>11.302000000000001</v>
      </c>
      <c r="N1004" s="37">
        <f t="shared" si="30"/>
        <v>63.705538842682707</v>
      </c>
    </row>
    <row r="1005" spans="1:14" x14ac:dyDescent="0.35">
      <c r="A1005" s="4" t="s">
        <v>120</v>
      </c>
      <c r="B1005" s="4">
        <v>2021</v>
      </c>
      <c r="C1005" s="22">
        <v>44386</v>
      </c>
      <c r="D1005" s="4" t="s">
        <v>72</v>
      </c>
      <c r="E1005" s="71" t="s">
        <v>207</v>
      </c>
      <c r="F1005">
        <v>3</v>
      </c>
      <c r="G1005" s="3">
        <v>1</v>
      </c>
      <c r="H1005" t="s">
        <v>20</v>
      </c>
      <c r="I1005" t="s">
        <v>21</v>
      </c>
      <c r="K1005">
        <v>5</v>
      </c>
      <c r="L1005">
        <v>1</v>
      </c>
      <c r="M1005">
        <v>11.284000000000001</v>
      </c>
      <c r="N1005" s="37">
        <f t="shared" si="30"/>
        <v>63.807160581354125</v>
      </c>
    </row>
    <row r="1006" spans="1:14" x14ac:dyDescent="0.35">
      <c r="A1006" s="4" t="s">
        <v>120</v>
      </c>
      <c r="B1006" s="4">
        <v>2021</v>
      </c>
      <c r="C1006" s="22">
        <v>44386</v>
      </c>
      <c r="D1006" s="4" t="s">
        <v>72</v>
      </c>
      <c r="E1006" s="43" t="s">
        <v>207</v>
      </c>
      <c r="F1006">
        <v>4</v>
      </c>
      <c r="G1006" s="3">
        <v>1</v>
      </c>
      <c r="H1006" t="s">
        <v>107</v>
      </c>
      <c r="I1006" t="s">
        <v>15</v>
      </c>
      <c r="K1006">
        <v>4</v>
      </c>
      <c r="L1006">
        <v>1</v>
      </c>
      <c r="M1006">
        <v>11.55</v>
      </c>
      <c r="N1006" s="37">
        <f t="shared" si="30"/>
        <v>62.337662337662337</v>
      </c>
    </row>
    <row r="1007" spans="1:14" x14ac:dyDescent="0.35">
      <c r="A1007" s="4" t="s">
        <v>120</v>
      </c>
      <c r="B1007" s="4">
        <v>2021</v>
      </c>
      <c r="C1007" s="22">
        <v>44386</v>
      </c>
      <c r="D1007" s="4" t="s">
        <v>72</v>
      </c>
      <c r="E1007" s="71" t="s">
        <v>207</v>
      </c>
      <c r="F1007">
        <v>4</v>
      </c>
      <c r="G1007" s="3">
        <v>1</v>
      </c>
      <c r="H1007" t="s">
        <v>124</v>
      </c>
      <c r="I1007" t="s">
        <v>123</v>
      </c>
      <c r="K1007">
        <v>6</v>
      </c>
      <c r="L1007">
        <v>2</v>
      </c>
      <c r="M1007">
        <v>11.602</v>
      </c>
      <c r="N1007" s="37">
        <f t="shared" si="30"/>
        <v>62.058265816238581</v>
      </c>
    </row>
    <row r="1008" spans="1:14" x14ac:dyDescent="0.35">
      <c r="A1008" s="4" t="s">
        <v>120</v>
      </c>
      <c r="B1008" s="4">
        <v>2021</v>
      </c>
      <c r="C1008" s="22">
        <v>44386</v>
      </c>
      <c r="D1008" s="4" t="s">
        <v>72</v>
      </c>
      <c r="E1008" s="71" t="s">
        <v>207</v>
      </c>
      <c r="F1008">
        <v>1</v>
      </c>
      <c r="G1008" s="3">
        <v>2</v>
      </c>
      <c r="H1008" t="s">
        <v>111</v>
      </c>
      <c r="I1008" t="s">
        <v>121</v>
      </c>
      <c r="K1008">
        <v>1</v>
      </c>
      <c r="L1008">
        <v>1</v>
      </c>
      <c r="M1008">
        <v>11.483000000000001</v>
      </c>
      <c r="N1008" s="37">
        <f t="shared" si="30"/>
        <v>62.701384655577804</v>
      </c>
    </row>
    <row r="1009" spans="1:14" x14ac:dyDescent="0.35">
      <c r="A1009" s="4" t="s">
        <v>120</v>
      </c>
      <c r="B1009" s="4">
        <v>2021</v>
      </c>
      <c r="C1009" s="22">
        <v>44386</v>
      </c>
      <c r="D1009" s="4" t="s">
        <v>72</v>
      </c>
      <c r="E1009" s="43" t="s">
        <v>207</v>
      </c>
      <c r="F1009">
        <v>1</v>
      </c>
      <c r="G1009" s="3">
        <v>2</v>
      </c>
      <c r="H1009" t="s">
        <v>55</v>
      </c>
      <c r="I1009" t="s">
        <v>56</v>
      </c>
      <c r="K1009">
        <v>8</v>
      </c>
      <c r="L1009">
        <v>2</v>
      </c>
      <c r="M1009">
        <v>12.081000000000001</v>
      </c>
      <c r="N1009" s="37">
        <f t="shared" si="30"/>
        <v>59.597715420908855</v>
      </c>
    </row>
    <row r="1010" spans="1:14" x14ac:dyDescent="0.35">
      <c r="A1010" s="4" t="s">
        <v>120</v>
      </c>
      <c r="B1010" s="4">
        <v>2021</v>
      </c>
      <c r="C1010" s="22">
        <v>44386</v>
      </c>
      <c r="D1010" s="4" t="s">
        <v>72</v>
      </c>
      <c r="E1010" s="71" t="s">
        <v>207</v>
      </c>
      <c r="F1010">
        <v>2</v>
      </c>
      <c r="G1010" s="3">
        <v>2</v>
      </c>
      <c r="H1010" t="s">
        <v>122</v>
      </c>
      <c r="I1010" t="s">
        <v>123</v>
      </c>
      <c r="K1010">
        <v>3</v>
      </c>
      <c r="L1010">
        <v>1</v>
      </c>
      <c r="M1010">
        <v>12.084</v>
      </c>
      <c r="N1010" s="37">
        <f t="shared" si="30"/>
        <v>59.582919563058589</v>
      </c>
    </row>
    <row r="1011" spans="1:14" x14ac:dyDescent="0.35">
      <c r="A1011" s="4" t="s">
        <v>120</v>
      </c>
      <c r="B1011" s="4">
        <v>2021</v>
      </c>
      <c r="C1011" s="22">
        <v>44386</v>
      </c>
      <c r="D1011" s="4" t="s">
        <v>72</v>
      </c>
      <c r="E1011" s="71" t="s">
        <v>207</v>
      </c>
      <c r="F1011">
        <v>2</v>
      </c>
      <c r="G1011" s="3">
        <v>2</v>
      </c>
      <c r="H1011" t="s">
        <v>126</v>
      </c>
      <c r="I1011" t="s">
        <v>127</v>
      </c>
      <c r="K1011">
        <v>7</v>
      </c>
      <c r="L1011">
        <v>2</v>
      </c>
      <c r="M1011">
        <v>12.102</v>
      </c>
      <c r="N1011" s="37">
        <f t="shared" si="30"/>
        <v>59.494298463063956</v>
      </c>
    </row>
    <row r="1012" spans="1:14" x14ac:dyDescent="0.35">
      <c r="A1012" s="4" t="s">
        <v>120</v>
      </c>
      <c r="B1012" s="4">
        <v>2021</v>
      </c>
      <c r="C1012" s="22">
        <v>44386</v>
      </c>
      <c r="D1012" s="4" t="s">
        <v>72</v>
      </c>
      <c r="E1012" s="43" t="s">
        <v>207</v>
      </c>
      <c r="F1012">
        <v>3</v>
      </c>
      <c r="G1012" s="3">
        <v>2</v>
      </c>
      <c r="H1012" t="s">
        <v>125</v>
      </c>
      <c r="I1012" t="s">
        <v>121</v>
      </c>
      <c r="K1012">
        <v>2</v>
      </c>
      <c r="L1012">
        <v>1</v>
      </c>
      <c r="M1012">
        <v>11.448</v>
      </c>
      <c r="N1012" s="37">
        <f t="shared" si="30"/>
        <v>62.893081761006286</v>
      </c>
    </row>
    <row r="1013" spans="1:14" x14ac:dyDescent="0.35">
      <c r="A1013" s="4" t="s">
        <v>120</v>
      </c>
      <c r="B1013" s="4">
        <v>2021</v>
      </c>
      <c r="C1013" s="22">
        <v>44386</v>
      </c>
      <c r="D1013" s="4" t="s">
        <v>72</v>
      </c>
      <c r="E1013" s="71" t="s">
        <v>207</v>
      </c>
      <c r="F1013">
        <v>3</v>
      </c>
      <c r="G1013" s="3">
        <v>2</v>
      </c>
      <c r="H1013" t="s">
        <v>20</v>
      </c>
      <c r="I1013" t="s">
        <v>21</v>
      </c>
      <c r="K1013">
        <v>5</v>
      </c>
      <c r="L1013">
        <v>2</v>
      </c>
      <c r="M1013">
        <v>11.513</v>
      </c>
      <c r="N1013" s="37">
        <f t="shared" si="30"/>
        <v>62.538000521150003</v>
      </c>
    </row>
    <row r="1014" spans="1:14" x14ac:dyDescent="0.35">
      <c r="A1014" s="4" t="s">
        <v>120</v>
      </c>
      <c r="B1014" s="4">
        <v>2021</v>
      </c>
      <c r="C1014" s="22">
        <v>44386</v>
      </c>
      <c r="D1014" s="4" t="s">
        <v>72</v>
      </c>
      <c r="E1014" s="71" t="s">
        <v>207</v>
      </c>
      <c r="F1014">
        <v>4</v>
      </c>
      <c r="G1014" s="3">
        <v>2</v>
      </c>
      <c r="H1014" t="s">
        <v>107</v>
      </c>
      <c r="I1014" t="s">
        <v>15</v>
      </c>
      <c r="K1014">
        <v>4</v>
      </c>
      <c r="L1014">
        <v>1</v>
      </c>
      <c r="M1014">
        <v>11.571999999999999</v>
      </c>
      <c r="N1014" s="37">
        <f t="shared" si="30"/>
        <v>62.21914967162116</v>
      </c>
    </row>
    <row r="1015" spans="1:14" x14ac:dyDescent="0.35">
      <c r="A1015" s="4" t="s">
        <v>120</v>
      </c>
      <c r="B1015" s="4">
        <v>2021</v>
      </c>
      <c r="C1015" s="22">
        <v>44386</v>
      </c>
      <c r="D1015" s="4" t="s">
        <v>72</v>
      </c>
      <c r="E1015" s="43" t="s">
        <v>207</v>
      </c>
      <c r="F1015">
        <v>4</v>
      </c>
      <c r="G1015" s="3">
        <v>2</v>
      </c>
      <c r="H1015" t="s">
        <v>124</v>
      </c>
      <c r="I1015" t="s">
        <v>123</v>
      </c>
      <c r="K1015">
        <v>6</v>
      </c>
      <c r="L1015">
        <v>2</v>
      </c>
      <c r="M1015">
        <v>11.632</v>
      </c>
      <c r="N1015" s="37">
        <f t="shared" si="30"/>
        <v>61.898211829436043</v>
      </c>
    </row>
    <row r="1016" spans="1:14" x14ac:dyDescent="0.35">
      <c r="A1016" s="4" t="s">
        <v>120</v>
      </c>
      <c r="B1016" s="4">
        <v>2021</v>
      </c>
      <c r="C1016" s="22">
        <v>44386</v>
      </c>
      <c r="D1016" s="4" t="s">
        <v>72</v>
      </c>
      <c r="E1016" s="43" t="s">
        <v>207</v>
      </c>
      <c r="F1016">
        <v>3</v>
      </c>
      <c r="G1016" s="3">
        <v>3</v>
      </c>
      <c r="H1016" t="s">
        <v>125</v>
      </c>
      <c r="I1016" t="s">
        <v>121</v>
      </c>
      <c r="K1016">
        <v>2</v>
      </c>
      <c r="L1016">
        <v>1</v>
      </c>
      <c r="M1016">
        <v>11.377000000000001</v>
      </c>
      <c r="N1016" s="37">
        <f t="shared" si="30"/>
        <v>63.285576162432974</v>
      </c>
    </row>
    <row r="1017" spans="1:14" x14ac:dyDescent="0.35">
      <c r="A1017" s="4" t="s">
        <v>120</v>
      </c>
      <c r="B1017" s="4">
        <v>2021</v>
      </c>
      <c r="C1017" s="22">
        <v>44386</v>
      </c>
      <c r="D1017" s="4" t="s">
        <v>72</v>
      </c>
      <c r="E1017" s="71" t="s">
        <v>207</v>
      </c>
      <c r="F1017">
        <v>3</v>
      </c>
      <c r="G1017" s="3">
        <v>3</v>
      </c>
      <c r="H1017" t="s">
        <v>20</v>
      </c>
      <c r="I1017" t="s">
        <v>21</v>
      </c>
      <c r="K1017">
        <v>5</v>
      </c>
      <c r="L1017">
        <v>2</v>
      </c>
      <c r="M1017">
        <v>11.453000000000001</v>
      </c>
      <c r="N1017" s="37">
        <f t="shared" si="30"/>
        <v>62.865624727145722</v>
      </c>
    </row>
    <row r="1018" spans="1:14" x14ac:dyDescent="0.35">
      <c r="A1018" s="4" t="s">
        <v>120</v>
      </c>
      <c r="B1018" s="4">
        <v>2021</v>
      </c>
      <c r="C1018" s="22">
        <v>44386</v>
      </c>
      <c r="D1018" s="4" t="s">
        <v>72</v>
      </c>
      <c r="E1018" s="71" t="s">
        <v>208</v>
      </c>
      <c r="F1018">
        <v>1</v>
      </c>
      <c r="G1018" s="3">
        <v>1</v>
      </c>
      <c r="H1018" t="s">
        <v>111</v>
      </c>
      <c r="I1018" t="s">
        <v>121</v>
      </c>
      <c r="K1018">
        <v>1</v>
      </c>
      <c r="L1018">
        <v>1</v>
      </c>
      <c r="M1018">
        <v>11.379</v>
      </c>
      <c r="N1018" s="37">
        <f t="shared" si="30"/>
        <v>63.274452939625625</v>
      </c>
    </row>
    <row r="1019" spans="1:14" x14ac:dyDescent="0.35">
      <c r="A1019" s="4" t="s">
        <v>120</v>
      </c>
      <c r="B1019" s="4">
        <v>2021</v>
      </c>
      <c r="C1019" s="22">
        <v>44386</v>
      </c>
      <c r="D1019" s="4" t="s">
        <v>72</v>
      </c>
      <c r="E1019" s="43" t="s">
        <v>208</v>
      </c>
      <c r="F1019">
        <v>1</v>
      </c>
      <c r="G1019" s="3">
        <v>1</v>
      </c>
      <c r="H1019" t="s">
        <v>107</v>
      </c>
      <c r="I1019" t="s">
        <v>15</v>
      </c>
      <c r="K1019">
        <v>4</v>
      </c>
      <c r="L1019">
        <v>2</v>
      </c>
      <c r="M1019">
        <v>11.421999999999999</v>
      </c>
      <c r="N1019" s="37">
        <f t="shared" si="30"/>
        <v>63.036245841358785</v>
      </c>
    </row>
    <row r="1020" spans="1:14" x14ac:dyDescent="0.35">
      <c r="A1020" s="4" t="s">
        <v>120</v>
      </c>
      <c r="B1020" s="4">
        <v>2021</v>
      </c>
      <c r="C1020" s="22">
        <v>44386</v>
      </c>
      <c r="D1020" s="4" t="s">
        <v>72</v>
      </c>
      <c r="E1020" s="71" t="s">
        <v>208</v>
      </c>
      <c r="F1020">
        <v>2</v>
      </c>
      <c r="G1020" s="3">
        <v>1</v>
      </c>
      <c r="H1020" t="s">
        <v>125</v>
      </c>
      <c r="I1020" t="s">
        <v>121</v>
      </c>
      <c r="K1020">
        <v>2</v>
      </c>
      <c r="L1020">
        <v>1</v>
      </c>
      <c r="M1020">
        <v>11.356</v>
      </c>
      <c r="N1020" s="37">
        <f t="shared" si="30"/>
        <v>63.40260655160268</v>
      </c>
    </row>
    <row r="1021" spans="1:14" x14ac:dyDescent="0.35">
      <c r="A1021" s="4" t="s">
        <v>120</v>
      </c>
      <c r="B1021" s="4">
        <v>2021</v>
      </c>
      <c r="C1021" s="22">
        <v>44386</v>
      </c>
      <c r="D1021" s="4" t="s">
        <v>72</v>
      </c>
      <c r="E1021" s="71" t="s">
        <v>208</v>
      </c>
      <c r="F1021">
        <v>2</v>
      </c>
      <c r="G1021" s="3">
        <v>1</v>
      </c>
      <c r="H1021" t="s">
        <v>122</v>
      </c>
      <c r="I1021" t="s">
        <v>123</v>
      </c>
      <c r="K1021">
        <v>3</v>
      </c>
      <c r="L1021">
        <v>2</v>
      </c>
      <c r="M1021">
        <v>11.372999999999999</v>
      </c>
      <c r="N1021" s="37">
        <f t="shared" si="30"/>
        <v>63.307834344500137</v>
      </c>
    </row>
    <row r="1022" spans="1:14" x14ac:dyDescent="0.35">
      <c r="A1022" s="4" t="s">
        <v>120</v>
      </c>
      <c r="B1022" s="4">
        <v>2021</v>
      </c>
      <c r="C1022" s="22">
        <v>44386</v>
      </c>
      <c r="D1022" s="4" t="s">
        <v>72</v>
      </c>
      <c r="E1022" s="43" t="s">
        <v>208</v>
      </c>
      <c r="F1022">
        <v>1</v>
      </c>
      <c r="G1022" s="3">
        <v>2</v>
      </c>
      <c r="H1022" t="s">
        <v>111</v>
      </c>
      <c r="I1022" t="s">
        <v>121</v>
      </c>
      <c r="K1022">
        <v>1</v>
      </c>
      <c r="L1022">
        <v>1</v>
      </c>
      <c r="M1022">
        <v>11.234999999999999</v>
      </c>
      <c r="N1022" s="37">
        <f t="shared" si="30"/>
        <v>64.085447263017357</v>
      </c>
    </row>
    <row r="1023" spans="1:14" x14ac:dyDescent="0.35">
      <c r="A1023" s="4" t="s">
        <v>120</v>
      </c>
      <c r="B1023" s="4">
        <v>2021</v>
      </c>
      <c r="C1023" s="22">
        <v>44386</v>
      </c>
      <c r="D1023" s="4" t="s">
        <v>72</v>
      </c>
      <c r="E1023" s="71" t="s">
        <v>208</v>
      </c>
      <c r="F1023">
        <v>1</v>
      </c>
      <c r="G1023" s="3">
        <v>2</v>
      </c>
      <c r="H1023" t="s">
        <v>107</v>
      </c>
      <c r="I1023" t="s">
        <v>15</v>
      </c>
      <c r="K1023">
        <v>4</v>
      </c>
      <c r="L1023">
        <v>2</v>
      </c>
      <c r="M1023">
        <v>11.382</v>
      </c>
      <c r="N1023" s="37">
        <f t="shared" si="30"/>
        <v>63.257775434897205</v>
      </c>
    </row>
    <row r="1024" spans="1:14" x14ac:dyDescent="0.35">
      <c r="A1024" s="4" t="s">
        <v>120</v>
      </c>
      <c r="B1024" s="4">
        <v>2021</v>
      </c>
      <c r="C1024" s="22">
        <v>44386</v>
      </c>
      <c r="D1024" s="4" t="s">
        <v>72</v>
      </c>
      <c r="E1024" s="71" t="s">
        <v>208</v>
      </c>
      <c r="F1024">
        <v>2</v>
      </c>
      <c r="G1024" s="3">
        <v>2</v>
      </c>
      <c r="H1024" t="s">
        <v>125</v>
      </c>
      <c r="I1024" t="s">
        <v>121</v>
      </c>
      <c r="K1024">
        <v>2</v>
      </c>
      <c r="L1024">
        <v>1</v>
      </c>
      <c r="M1024">
        <v>11.577</v>
      </c>
      <c r="N1024" s="37">
        <f t="shared" si="30"/>
        <v>62.192277792174139</v>
      </c>
    </row>
    <row r="1025" spans="1:14" x14ac:dyDescent="0.35">
      <c r="A1025" s="4" t="s">
        <v>120</v>
      </c>
      <c r="B1025" s="4">
        <v>2021</v>
      </c>
      <c r="C1025" s="22">
        <v>44386</v>
      </c>
      <c r="D1025" s="4" t="s">
        <v>72</v>
      </c>
      <c r="E1025" s="71" t="s">
        <v>208</v>
      </c>
      <c r="F1025">
        <v>2</v>
      </c>
      <c r="G1025" s="3">
        <v>2</v>
      </c>
      <c r="H1025" t="s">
        <v>122</v>
      </c>
      <c r="I1025" t="s">
        <v>123</v>
      </c>
      <c r="K1025">
        <v>3</v>
      </c>
      <c r="L1025">
        <v>2</v>
      </c>
      <c r="M1025">
        <v>11.589</v>
      </c>
      <c r="N1025" s="37">
        <f t="shared" si="30"/>
        <v>62.127879886098881</v>
      </c>
    </row>
    <row r="1026" spans="1:14" x14ac:dyDescent="0.35">
      <c r="A1026" s="4" t="s">
        <v>120</v>
      </c>
      <c r="B1026" s="4">
        <v>2021</v>
      </c>
      <c r="C1026" s="22">
        <v>44386</v>
      </c>
      <c r="D1026" s="4" t="s">
        <v>72</v>
      </c>
      <c r="E1026" s="71" t="s">
        <v>209</v>
      </c>
      <c r="F1026" t="s">
        <v>210</v>
      </c>
      <c r="G1026" s="3">
        <v>1</v>
      </c>
      <c r="H1026" t="s">
        <v>111</v>
      </c>
      <c r="I1026" t="s">
        <v>121</v>
      </c>
      <c r="K1026">
        <v>1</v>
      </c>
      <c r="L1026">
        <v>1</v>
      </c>
      <c r="M1026">
        <v>10.984999999999999</v>
      </c>
      <c r="N1026" s="37">
        <f t="shared" si="30"/>
        <v>65.54392353208921</v>
      </c>
    </row>
    <row r="1027" spans="1:14" x14ac:dyDescent="0.35">
      <c r="A1027" s="4" t="s">
        <v>120</v>
      </c>
      <c r="B1027" s="4">
        <v>2021</v>
      </c>
      <c r="C1027" s="22">
        <v>44386</v>
      </c>
      <c r="D1027" s="4" t="s">
        <v>72</v>
      </c>
      <c r="E1027" s="43" t="s">
        <v>209</v>
      </c>
      <c r="F1027" t="s">
        <v>210</v>
      </c>
      <c r="G1027" s="3">
        <v>1</v>
      </c>
      <c r="H1027" t="s">
        <v>125</v>
      </c>
      <c r="I1027" t="s">
        <v>121</v>
      </c>
      <c r="K1027">
        <v>2</v>
      </c>
      <c r="L1027">
        <v>2</v>
      </c>
      <c r="M1027">
        <v>13.321</v>
      </c>
      <c r="N1027" s="37">
        <f t="shared" si="30"/>
        <v>54.049996246528039</v>
      </c>
    </row>
    <row r="1028" spans="1:14" x14ac:dyDescent="0.35">
      <c r="A1028" s="4" t="s">
        <v>120</v>
      </c>
      <c r="B1028" s="4">
        <v>2021</v>
      </c>
      <c r="C1028" s="22">
        <v>44386</v>
      </c>
      <c r="D1028" s="4" t="s">
        <v>72</v>
      </c>
      <c r="E1028" s="71" t="s">
        <v>209</v>
      </c>
      <c r="F1028" t="s">
        <v>211</v>
      </c>
      <c r="G1028" s="3">
        <v>1</v>
      </c>
      <c r="H1028" t="s">
        <v>122</v>
      </c>
      <c r="I1028" t="s">
        <v>123</v>
      </c>
      <c r="K1028">
        <v>3</v>
      </c>
      <c r="L1028">
        <v>2</v>
      </c>
      <c r="M1028">
        <v>11.792</v>
      </c>
      <c r="N1028" s="37">
        <f t="shared" si="30"/>
        <v>61.058344640434193</v>
      </c>
    </row>
    <row r="1029" spans="1:14" x14ac:dyDescent="0.35">
      <c r="A1029" s="4" t="s">
        <v>120</v>
      </c>
      <c r="B1029" s="4">
        <v>2021</v>
      </c>
      <c r="C1029" s="22">
        <v>44386</v>
      </c>
      <c r="D1029" s="4" t="s">
        <v>72</v>
      </c>
      <c r="E1029" s="71" t="s">
        <v>209</v>
      </c>
      <c r="F1029" t="s">
        <v>211</v>
      </c>
      <c r="G1029" s="3">
        <v>1</v>
      </c>
      <c r="H1029" t="s">
        <v>107</v>
      </c>
      <c r="I1029" t="s">
        <v>15</v>
      </c>
      <c r="K1029">
        <v>4</v>
      </c>
      <c r="L1029">
        <v>1</v>
      </c>
      <c r="M1029">
        <v>11.714</v>
      </c>
      <c r="N1029" s="37">
        <f t="shared" si="30"/>
        <v>61.464913778384833</v>
      </c>
    </row>
    <row r="1030" spans="1:14" x14ac:dyDescent="0.35">
      <c r="A1030" s="4" t="s">
        <v>120</v>
      </c>
      <c r="B1030" s="4">
        <v>2021</v>
      </c>
      <c r="C1030" s="22">
        <v>44386</v>
      </c>
      <c r="D1030" s="4" t="s">
        <v>72</v>
      </c>
      <c r="E1030" s="43" t="s">
        <v>209</v>
      </c>
      <c r="F1030" t="s">
        <v>210</v>
      </c>
      <c r="G1030" s="3">
        <v>2</v>
      </c>
      <c r="H1030" t="s">
        <v>111</v>
      </c>
      <c r="I1030" t="s">
        <v>121</v>
      </c>
      <c r="K1030">
        <v>1</v>
      </c>
      <c r="L1030">
        <v>1</v>
      </c>
      <c r="M1030">
        <v>11.103999999999999</v>
      </c>
      <c r="N1030" s="37">
        <f t="shared" si="30"/>
        <v>64.84149855907782</v>
      </c>
    </row>
    <row r="1031" spans="1:14" x14ac:dyDescent="0.35">
      <c r="A1031" s="4" t="s">
        <v>120</v>
      </c>
      <c r="B1031" s="4">
        <v>2021</v>
      </c>
      <c r="C1031" s="22">
        <v>44386</v>
      </c>
      <c r="D1031" s="4" t="s">
        <v>72</v>
      </c>
      <c r="E1031" s="71" t="s">
        <v>209</v>
      </c>
      <c r="F1031" t="s">
        <v>210</v>
      </c>
      <c r="G1031" s="3">
        <v>2</v>
      </c>
      <c r="H1031" t="s">
        <v>125</v>
      </c>
      <c r="I1031" t="s">
        <v>121</v>
      </c>
      <c r="K1031">
        <v>2</v>
      </c>
      <c r="L1031">
        <v>2</v>
      </c>
      <c r="M1031">
        <v>11.238</v>
      </c>
      <c r="N1031" s="37">
        <f t="shared" si="30"/>
        <v>64.068339562199682</v>
      </c>
    </row>
    <row r="1032" spans="1:14" x14ac:dyDescent="0.35">
      <c r="A1032" s="4" t="s">
        <v>120</v>
      </c>
      <c r="B1032" s="4">
        <v>2021</v>
      </c>
      <c r="C1032" s="22">
        <v>44386</v>
      </c>
      <c r="D1032" s="4" t="s">
        <v>72</v>
      </c>
      <c r="E1032" s="71" t="s">
        <v>209</v>
      </c>
      <c r="F1032" t="s">
        <v>211</v>
      </c>
      <c r="G1032" s="3">
        <v>2</v>
      </c>
      <c r="H1032" t="s">
        <v>122</v>
      </c>
      <c r="I1032" t="s">
        <v>123</v>
      </c>
      <c r="K1032">
        <v>3</v>
      </c>
      <c r="L1032">
        <v>1</v>
      </c>
      <c r="M1032">
        <v>11.409000000000001</v>
      </c>
      <c r="N1032" s="37">
        <f t="shared" si="30"/>
        <v>63.108072574283455</v>
      </c>
    </row>
    <row r="1033" spans="1:14" x14ac:dyDescent="0.35">
      <c r="A1033" s="4" t="s">
        <v>120</v>
      </c>
      <c r="B1033" s="4">
        <v>2021</v>
      </c>
      <c r="C1033" s="22">
        <v>44386</v>
      </c>
      <c r="D1033" s="4" t="s">
        <v>72</v>
      </c>
      <c r="E1033" s="43" t="s">
        <v>209</v>
      </c>
      <c r="F1033" t="s">
        <v>211</v>
      </c>
      <c r="G1033" s="3">
        <v>2</v>
      </c>
      <c r="H1033" t="s">
        <v>107</v>
      </c>
      <c r="I1033" t="s">
        <v>15</v>
      </c>
      <c r="K1033">
        <v>4</v>
      </c>
      <c r="L1033">
        <v>2</v>
      </c>
      <c r="M1033">
        <v>11.429</v>
      </c>
      <c r="N1033" s="37">
        <f t="shared" si="30"/>
        <v>62.997637588590429</v>
      </c>
    </row>
    <row r="1034" spans="1:14" x14ac:dyDescent="0.35">
      <c r="A1034" s="4" t="s">
        <v>120</v>
      </c>
      <c r="B1034" s="4">
        <v>2021</v>
      </c>
      <c r="C1034" s="22">
        <v>44386</v>
      </c>
      <c r="D1034" s="4" t="s">
        <v>72</v>
      </c>
      <c r="E1034" s="71" t="s">
        <v>209</v>
      </c>
      <c r="F1034" t="s">
        <v>211</v>
      </c>
      <c r="G1034" s="3">
        <v>3</v>
      </c>
      <c r="H1034" t="s">
        <v>122</v>
      </c>
      <c r="I1034" t="s">
        <v>123</v>
      </c>
      <c r="K1034">
        <v>3</v>
      </c>
      <c r="L1034">
        <v>1</v>
      </c>
      <c r="M1034">
        <v>11.499000000000001</v>
      </c>
      <c r="N1034" s="37">
        <f t="shared" si="30"/>
        <v>62.614140360031307</v>
      </c>
    </row>
    <row r="1035" spans="1:14" x14ac:dyDescent="0.35">
      <c r="A1035" s="4" t="s">
        <v>120</v>
      </c>
      <c r="B1035" s="4">
        <v>2021</v>
      </c>
      <c r="C1035" s="22">
        <v>44386</v>
      </c>
      <c r="D1035" s="4" t="s">
        <v>72</v>
      </c>
      <c r="E1035" s="43" t="s">
        <v>209</v>
      </c>
      <c r="F1035" t="s">
        <v>211</v>
      </c>
      <c r="G1035" s="3">
        <v>3</v>
      </c>
      <c r="H1035" t="s">
        <v>107</v>
      </c>
      <c r="I1035" t="s">
        <v>15</v>
      </c>
      <c r="K1035">
        <v>4</v>
      </c>
      <c r="L1035">
        <v>2</v>
      </c>
      <c r="M1035">
        <v>11.58</v>
      </c>
      <c r="N1035" s="37">
        <f t="shared" si="30"/>
        <v>62.176165803108809</v>
      </c>
    </row>
    <row r="1036" spans="1:14" hidden="1" x14ac:dyDescent="0.35">
      <c r="A1036" s="1" t="s">
        <v>1789</v>
      </c>
      <c r="B1036" s="1">
        <v>2021</v>
      </c>
      <c r="C1036" s="22">
        <v>44414</v>
      </c>
      <c r="D1036" s="1" t="s">
        <v>1555</v>
      </c>
      <c r="E1036" s="71" t="s">
        <v>1791</v>
      </c>
      <c r="F1036">
        <v>1</v>
      </c>
      <c r="G1036" s="3">
        <v>1</v>
      </c>
      <c r="H1036" t="s">
        <v>14</v>
      </c>
      <c r="I1036" t="s">
        <v>15</v>
      </c>
      <c r="K1036">
        <v>5</v>
      </c>
      <c r="L1036">
        <v>1</v>
      </c>
      <c r="M1036">
        <v>11.226000000000001</v>
      </c>
      <c r="N1036" s="37">
        <f t="shared" si="30"/>
        <v>64.136825227151249</v>
      </c>
    </row>
    <row r="1037" spans="1:14" hidden="1" x14ac:dyDescent="0.35">
      <c r="A1037" s="1" t="s">
        <v>1789</v>
      </c>
      <c r="B1037" s="1">
        <v>2021</v>
      </c>
      <c r="C1037" s="22">
        <v>44414</v>
      </c>
      <c r="D1037" s="1" t="s">
        <v>1555</v>
      </c>
      <c r="E1037" s="71" t="s">
        <v>1791</v>
      </c>
      <c r="F1037">
        <v>1</v>
      </c>
      <c r="G1037" s="3">
        <v>1</v>
      </c>
      <c r="H1037" t="s">
        <v>124</v>
      </c>
      <c r="I1037" t="s">
        <v>123</v>
      </c>
      <c r="K1037">
        <v>24</v>
      </c>
      <c r="L1037">
        <v>2</v>
      </c>
      <c r="M1037">
        <v>11.596</v>
      </c>
      <c r="N1037" s="37">
        <f t="shared" si="30"/>
        <v>62.090375991721281</v>
      </c>
    </row>
    <row r="1038" spans="1:14" hidden="1" x14ac:dyDescent="0.35">
      <c r="A1038" s="1" t="s">
        <v>1789</v>
      </c>
      <c r="B1038" s="1">
        <v>2021</v>
      </c>
      <c r="C1038" s="22">
        <v>44414</v>
      </c>
      <c r="D1038" s="1" t="s">
        <v>1555</v>
      </c>
      <c r="E1038" s="71" t="s">
        <v>1791</v>
      </c>
      <c r="F1038">
        <v>2</v>
      </c>
      <c r="G1038" s="3">
        <v>1</v>
      </c>
      <c r="H1038" t="s">
        <v>33</v>
      </c>
      <c r="I1038" t="s">
        <v>27</v>
      </c>
      <c r="K1038">
        <v>1</v>
      </c>
      <c r="L1038">
        <v>1</v>
      </c>
      <c r="M1038">
        <v>11.105</v>
      </c>
      <c r="N1038" s="37">
        <f t="shared" si="30"/>
        <v>64.835659612787026</v>
      </c>
    </row>
    <row r="1039" spans="1:14" hidden="1" x14ac:dyDescent="0.35">
      <c r="A1039" s="1" t="s">
        <v>1789</v>
      </c>
      <c r="B1039" s="1">
        <v>2021</v>
      </c>
      <c r="C1039" s="22">
        <v>44414</v>
      </c>
      <c r="D1039" s="1" t="s">
        <v>1555</v>
      </c>
      <c r="E1039" s="71" t="s">
        <v>1791</v>
      </c>
      <c r="F1039">
        <v>2</v>
      </c>
      <c r="G1039" s="3">
        <v>1</v>
      </c>
      <c r="H1039" t="s">
        <v>150</v>
      </c>
      <c r="I1039" t="s">
        <v>31</v>
      </c>
      <c r="K1039">
        <v>23</v>
      </c>
      <c r="L1039">
        <v>2</v>
      </c>
      <c r="M1039">
        <v>11.64</v>
      </c>
      <c r="N1039" s="37">
        <f t="shared" si="30"/>
        <v>61.855670103092784</v>
      </c>
    </row>
    <row r="1040" spans="1:14" hidden="1" x14ac:dyDescent="0.35">
      <c r="A1040" s="1" t="s">
        <v>1789</v>
      </c>
      <c r="B1040" s="1">
        <v>2021</v>
      </c>
      <c r="C1040" s="22">
        <v>44414</v>
      </c>
      <c r="D1040" s="1" t="s">
        <v>1555</v>
      </c>
      <c r="E1040" s="71" t="s">
        <v>1791</v>
      </c>
      <c r="F1040">
        <v>3</v>
      </c>
      <c r="G1040" s="3">
        <v>1</v>
      </c>
      <c r="H1040" t="s">
        <v>23</v>
      </c>
      <c r="I1040" t="s">
        <v>15</v>
      </c>
      <c r="K1040">
        <v>4</v>
      </c>
      <c r="L1040">
        <v>1</v>
      </c>
      <c r="M1040">
        <v>10.923</v>
      </c>
      <c r="N1040" s="37">
        <f t="shared" si="30"/>
        <v>65.915957154627847</v>
      </c>
    </row>
    <row r="1041" spans="1:14" hidden="1" x14ac:dyDescent="0.35">
      <c r="A1041" s="1" t="s">
        <v>1789</v>
      </c>
      <c r="B1041" s="1">
        <v>2021</v>
      </c>
      <c r="C1041" s="22">
        <v>44414</v>
      </c>
      <c r="D1041" s="1" t="s">
        <v>1555</v>
      </c>
      <c r="E1041" s="71" t="s">
        <v>1791</v>
      </c>
      <c r="F1041">
        <v>3</v>
      </c>
      <c r="G1041" s="3">
        <v>1</v>
      </c>
      <c r="H1041" t="s">
        <v>144</v>
      </c>
      <c r="I1041" t="s">
        <v>145</v>
      </c>
      <c r="K1041">
        <v>22</v>
      </c>
      <c r="L1041">
        <v>2</v>
      </c>
      <c r="M1041">
        <v>11.337999999999999</v>
      </c>
      <c r="N1041" s="37">
        <f t="shared" si="30"/>
        <v>63.503263362145006</v>
      </c>
    </row>
    <row r="1042" spans="1:14" hidden="1" x14ac:dyDescent="0.35">
      <c r="A1042" s="1" t="s">
        <v>1789</v>
      </c>
      <c r="B1042" s="1">
        <v>2021</v>
      </c>
      <c r="C1042" s="22">
        <v>44414</v>
      </c>
      <c r="D1042" s="1" t="s">
        <v>1555</v>
      </c>
      <c r="E1042" s="71" t="s">
        <v>1791</v>
      </c>
      <c r="F1042">
        <v>4</v>
      </c>
      <c r="G1042" s="3">
        <v>1</v>
      </c>
      <c r="H1042" t="s">
        <v>16</v>
      </c>
      <c r="I1042" t="s">
        <v>17</v>
      </c>
      <c r="K1042">
        <v>9</v>
      </c>
      <c r="L1042">
        <v>1</v>
      </c>
      <c r="M1042">
        <v>11.215999999999999</v>
      </c>
      <c r="N1042" s="37">
        <f t="shared" si="30"/>
        <v>64.194008559201151</v>
      </c>
    </row>
    <row r="1043" spans="1:14" hidden="1" x14ac:dyDescent="0.35">
      <c r="A1043" s="1" t="s">
        <v>1789</v>
      </c>
      <c r="B1043" s="1">
        <v>2021</v>
      </c>
      <c r="C1043" s="22">
        <v>44414</v>
      </c>
      <c r="D1043" s="1" t="s">
        <v>1555</v>
      </c>
      <c r="E1043" s="71" t="s">
        <v>1791</v>
      </c>
      <c r="F1043">
        <v>4</v>
      </c>
      <c r="G1043" s="3">
        <v>1</v>
      </c>
      <c r="H1043" t="s">
        <v>178</v>
      </c>
      <c r="I1043" t="s">
        <v>159</v>
      </c>
      <c r="K1043">
        <v>21</v>
      </c>
      <c r="L1043">
        <v>2</v>
      </c>
      <c r="M1043">
        <v>12.013</v>
      </c>
      <c r="N1043" s="37">
        <f t="shared" si="30"/>
        <v>59.935070340464499</v>
      </c>
    </row>
    <row r="1044" spans="1:14" hidden="1" x14ac:dyDescent="0.35">
      <c r="A1044" s="1" t="s">
        <v>1789</v>
      </c>
      <c r="B1044" s="1">
        <v>2021</v>
      </c>
      <c r="C1044" s="22">
        <v>44414</v>
      </c>
      <c r="D1044" s="1" t="s">
        <v>1555</v>
      </c>
      <c r="E1044" s="71" t="s">
        <v>1791</v>
      </c>
      <c r="F1044">
        <v>5</v>
      </c>
      <c r="G1044" s="3">
        <v>1</v>
      </c>
      <c r="H1044" t="s">
        <v>26</v>
      </c>
      <c r="I1044" t="s">
        <v>27</v>
      </c>
      <c r="K1044">
        <v>8</v>
      </c>
      <c r="L1044">
        <v>1</v>
      </c>
      <c r="M1044">
        <v>11.102</v>
      </c>
      <c r="N1044" s="37">
        <f t="shared" si="30"/>
        <v>64.853179607277966</v>
      </c>
    </row>
    <row r="1045" spans="1:14" hidden="1" x14ac:dyDescent="0.35">
      <c r="A1045" s="1" t="s">
        <v>1789</v>
      </c>
      <c r="B1045" s="1">
        <v>2021</v>
      </c>
      <c r="C1045" s="22">
        <v>44414</v>
      </c>
      <c r="D1045" s="1" t="s">
        <v>1555</v>
      </c>
      <c r="E1045" s="71" t="s">
        <v>1791</v>
      </c>
      <c r="F1045">
        <v>5</v>
      </c>
      <c r="G1045" s="3">
        <v>1</v>
      </c>
      <c r="H1045" t="s">
        <v>83</v>
      </c>
      <c r="I1045" t="s">
        <v>67</v>
      </c>
      <c r="K1045">
        <v>16</v>
      </c>
      <c r="L1045">
        <v>2</v>
      </c>
      <c r="M1045">
        <v>11.223000000000001</v>
      </c>
      <c r="N1045" s="37">
        <f t="shared" si="30"/>
        <v>64.153969526864472</v>
      </c>
    </row>
    <row r="1046" spans="1:14" hidden="1" x14ac:dyDescent="0.35">
      <c r="A1046" s="1" t="s">
        <v>1789</v>
      </c>
      <c r="B1046" s="1">
        <v>2021</v>
      </c>
      <c r="C1046" s="22">
        <v>44414</v>
      </c>
      <c r="D1046" s="1" t="s">
        <v>1555</v>
      </c>
      <c r="E1046" s="71" t="s">
        <v>1791</v>
      </c>
      <c r="F1046">
        <v>6</v>
      </c>
      <c r="G1046" s="3">
        <v>1</v>
      </c>
      <c r="H1046" t="s">
        <v>30</v>
      </c>
      <c r="I1046" t="s">
        <v>31</v>
      </c>
      <c r="K1046">
        <v>2</v>
      </c>
      <c r="L1046">
        <v>1</v>
      </c>
      <c r="M1046">
        <v>10.87</v>
      </c>
      <c r="N1046" s="37">
        <f t="shared" si="30"/>
        <v>66.237350505979762</v>
      </c>
    </row>
    <row r="1047" spans="1:14" hidden="1" x14ac:dyDescent="0.35">
      <c r="A1047" s="1" t="s">
        <v>1789</v>
      </c>
      <c r="B1047" s="1">
        <v>2021</v>
      </c>
      <c r="C1047" s="22">
        <v>44414</v>
      </c>
      <c r="D1047" s="1" t="s">
        <v>1555</v>
      </c>
      <c r="E1047" s="71" t="s">
        <v>1791</v>
      </c>
      <c r="F1047">
        <v>6</v>
      </c>
      <c r="G1047" s="3">
        <v>1</v>
      </c>
      <c r="H1047" t="s">
        <v>54</v>
      </c>
      <c r="I1047" t="s">
        <v>44</v>
      </c>
      <c r="K1047">
        <v>20</v>
      </c>
      <c r="L1047">
        <v>2</v>
      </c>
      <c r="M1047">
        <v>10.976999999999999</v>
      </c>
      <c r="N1047" s="37">
        <f t="shared" si="30"/>
        <v>65.591691719048924</v>
      </c>
    </row>
    <row r="1048" spans="1:14" hidden="1" x14ac:dyDescent="0.35">
      <c r="A1048" s="1" t="s">
        <v>1789</v>
      </c>
      <c r="B1048" s="1">
        <v>2021</v>
      </c>
      <c r="C1048" s="22">
        <v>44414</v>
      </c>
      <c r="D1048" s="1" t="s">
        <v>1555</v>
      </c>
      <c r="E1048" s="71" t="s">
        <v>1791</v>
      </c>
      <c r="F1048">
        <v>7</v>
      </c>
      <c r="G1048" s="3">
        <v>1</v>
      </c>
      <c r="H1048" t="s">
        <v>78</v>
      </c>
      <c r="I1048" t="s">
        <v>19</v>
      </c>
      <c r="K1048">
        <v>7</v>
      </c>
      <c r="L1048">
        <v>1</v>
      </c>
      <c r="M1048">
        <v>10.978999999999999</v>
      </c>
      <c r="N1048" s="37">
        <f t="shared" si="30"/>
        <v>65.57974314600601</v>
      </c>
    </row>
    <row r="1049" spans="1:14" hidden="1" x14ac:dyDescent="0.35">
      <c r="A1049" s="1" t="s">
        <v>1789</v>
      </c>
      <c r="B1049" s="1">
        <v>2021</v>
      </c>
      <c r="C1049" s="22">
        <v>44414</v>
      </c>
      <c r="D1049" s="1" t="s">
        <v>1555</v>
      </c>
      <c r="E1049" s="71" t="s">
        <v>1791</v>
      </c>
      <c r="F1049">
        <v>7</v>
      </c>
      <c r="G1049" s="3">
        <v>1</v>
      </c>
      <c r="H1049" t="s">
        <v>95</v>
      </c>
      <c r="I1049" t="s">
        <v>38</v>
      </c>
      <c r="K1049">
        <v>15</v>
      </c>
      <c r="L1049">
        <v>2</v>
      </c>
      <c r="M1049">
        <v>11.130999999999998</v>
      </c>
      <c r="N1049" s="37">
        <f t="shared" si="30"/>
        <v>64.684215254694109</v>
      </c>
    </row>
    <row r="1050" spans="1:14" hidden="1" x14ac:dyDescent="0.35">
      <c r="A1050" s="1" t="s">
        <v>1789</v>
      </c>
      <c r="B1050" s="1">
        <v>2021</v>
      </c>
      <c r="C1050" s="22">
        <v>44414</v>
      </c>
      <c r="D1050" s="1" t="s">
        <v>1555</v>
      </c>
      <c r="E1050" s="71" t="s">
        <v>1791</v>
      </c>
      <c r="F1050">
        <v>8</v>
      </c>
      <c r="G1050" s="3">
        <v>1</v>
      </c>
      <c r="H1050" t="s">
        <v>136</v>
      </c>
      <c r="I1050" t="s">
        <v>25</v>
      </c>
      <c r="K1050">
        <v>6</v>
      </c>
      <c r="L1050">
        <v>1</v>
      </c>
      <c r="M1050">
        <v>11.134</v>
      </c>
      <c r="N1050" s="37">
        <f t="shared" si="30"/>
        <v>64.666786419974855</v>
      </c>
    </row>
    <row r="1051" spans="1:14" hidden="1" x14ac:dyDescent="0.35">
      <c r="A1051" s="1" t="s">
        <v>1789</v>
      </c>
      <c r="B1051" s="1">
        <v>2021</v>
      </c>
      <c r="C1051" s="22">
        <v>44414</v>
      </c>
      <c r="D1051" s="1" t="s">
        <v>1555</v>
      </c>
      <c r="E1051" s="71" t="s">
        <v>1791</v>
      </c>
      <c r="F1051">
        <v>8</v>
      </c>
      <c r="G1051" s="3">
        <v>1</v>
      </c>
      <c r="H1051" t="s">
        <v>97</v>
      </c>
      <c r="I1051" t="s">
        <v>40</v>
      </c>
      <c r="K1051">
        <v>14</v>
      </c>
      <c r="L1051">
        <v>2</v>
      </c>
      <c r="M1051">
        <v>11.746</v>
      </c>
      <c r="N1051" s="37">
        <f t="shared" si="30"/>
        <v>61.297462966116122</v>
      </c>
    </row>
    <row r="1052" spans="1:14" hidden="1" x14ac:dyDescent="0.35">
      <c r="A1052" s="1" t="s">
        <v>1789</v>
      </c>
      <c r="B1052" s="1">
        <v>2021</v>
      </c>
      <c r="C1052" s="22">
        <v>44414</v>
      </c>
      <c r="D1052" s="1" t="s">
        <v>1555</v>
      </c>
      <c r="E1052" s="43" t="s">
        <v>1791</v>
      </c>
      <c r="F1052">
        <v>9</v>
      </c>
      <c r="G1052" s="3">
        <v>1</v>
      </c>
      <c r="H1052" t="s">
        <v>80</v>
      </c>
      <c r="I1052" t="s">
        <v>65</v>
      </c>
      <c r="K1052">
        <v>3</v>
      </c>
      <c r="L1052">
        <v>1</v>
      </c>
      <c r="M1052">
        <v>11.196</v>
      </c>
      <c r="N1052" s="37">
        <f t="shared" si="30"/>
        <v>64.308681672025727</v>
      </c>
    </row>
    <row r="1053" spans="1:14" hidden="1" x14ac:dyDescent="0.35">
      <c r="A1053" s="1" t="s">
        <v>1789</v>
      </c>
      <c r="B1053" s="1">
        <v>2021</v>
      </c>
      <c r="C1053" s="22">
        <v>44414</v>
      </c>
      <c r="D1053" s="1" t="s">
        <v>1555</v>
      </c>
      <c r="E1053" s="43" t="s">
        <v>1791</v>
      </c>
      <c r="F1053">
        <v>9</v>
      </c>
      <c r="G1053" s="3">
        <v>1</v>
      </c>
      <c r="H1053" t="s">
        <v>122</v>
      </c>
      <c r="I1053" t="s">
        <v>123</v>
      </c>
      <c r="K1053">
        <v>19</v>
      </c>
      <c r="L1053">
        <v>2</v>
      </c>
      <c r="M1053">
        <v>11.298</v>
      </c>
      <c r="N1053" s="37">
        <f t="shared" si="30"/>
        <v>63.728093467870423</v>
      </c>
    </row>
    <row r="1054" spans="1:14" hidden="1" x14ac:dyDescent="0.35">
      <c r="A1054" s="1" t="s">
        <v>1789</v>
      </c>
      <c r="B1054" s="1">
        <v>2021</v>
      </c>
      <c r="C1054" s="22">
        <v>44414</v>
      </c>
      <c r="D1054" s="1" t="s">
        <v>1555</v>
      </c>
      <c r="E1054" s="43" t="s">
        <v>1791</v>
      </c>
      <c r="F1054">
        <v>10</v>
      </c>
      <c r="G1054" s="3">
        <v>1</v>
      </c>
      <c r="H1054" t="s">
        <v>137</v>
      </c>
      <c r="I1054" t="s">
        <v>38</v>
      </c>
      <c r="K1054">
        <v>10</v>
      </c>
      <c r="L1054">
        <v>1</v>
      </c>
      <c r="M1054">
        <v>10.744</v>
      </c>
      <c r="N1054" s="37">
        <f t="shared" si="30"/>
        <v>67.014147431124343</v>
      </c>
    </row>
    <row r="1055" spans="1:14" hidden="1" x14ac:dyDescent="0.35">
      <c r="A1055" s="1" t="s">
        <v>1789</v>
      </c>
      <c r="B1055" s="1">
        <v>2021</v>
      </c>
      <c r="C1055" s="22">
        <v>44414</v>
      </c>
      <c r="D1055" s="1" t="s">
        <v>1555</v>
      </c>
      <c r="E1055" s="43" t="s">
        <v>1791</v>
      </c>
      <c r="F1055">
        <v>10</v>
      </c>
      <c r="G1055" s="3">
        <v>1</v>
      </c>
      <c r="H1055" t="s">
        <v>43</v>
      </c>
      <c r="I1055" t="s">
        <v>44</v>
      </c>
      <c r="K1055">
        <v>18</v>
      </c>
      <c r="L1055">
        <v>2</v>
      </c>
      <c r="M1055">
        <v>10.831</v>
      </c>
      <c r="N1055" s="37">
        <f t="shared" si="30"/>
        <v>66.475856338288253</v>
      </c>
    </row>
    <row r="1056" spans="1:14" hidden="1" x14ac:dyDescent="0.35">
      <c r="A1056" s="1" t="s">
        <v>1789</v>
      </c>
      <c r="B1056" s="1">
        <v>2021</v>
      </c>
      <c r="C1056" s="22">
        <v>44414</v>
      </c>
      <c r="D1056" s="1" t="s">
        <v>1555</v>
      </c>
      <c r="E1056" s="43" t="s">
        <v>1791</v>
      </c>
      <c r="F1056">
        <v>11</v>
      </c>
      <c r="G1056" s="3">
        <v>1</v>
      </c>
      <c r="H1056" t="s">
        <v>28</v>
      </c>
      <c r="I1056" t="s">
        <v>29</v>
      </c>
      <c r="K1056">
        <v>11</v>
      </c>
      <c r="L1056">
        <v>1</v>
      </c>
      <c r="M1056">
        <v>10.996</v>
      </c>
      <c r="N1056" s="37">
        <f t="shared" ref="N1056:N1119" si="31">3.6*200/M1056</f>
        <v>65.478355765732985</v>
      </c>
    </row>
    <row r="1057" spans="1:14" hidden="1" x14ac:dyDescent="0.35">
      <c r="A1057" s="1" t="s">
        <v>1789</v>
      </c>
      <c r="B1057" s="1">
        <v>2021</v>
      </c>
      <c r="C1057" s="22">
        <v>44414</v>
      </c>
      <c r="D1057" s="1" t="s">
        <v>1555</v>
      </c>
      <c r="E1057" s="43" t="s">
        <v>1791</v>
      </c>
      <c r="F1057">
        <v>11</v>
      </c>
      <c r="G1057" s="3">
        <v>1</v>
      </c>
      <c r="H1057" t="s">
        <v>139</v>
      </c>
      <c r="I1057" t="s">
        <v>36</v>
      </c>
      <c r="K1057">
        <v>13</v>
      </c>
      <c r="L1057">
        <v>2</v>
      </c>
      <c r="M1057">
        <v>11.251000000000001</v>
      </c>
      <c r="N1057" s="37">
        <f t="shared" si="31"/>
        <v>63.994311616745172</v>
      </c>
    </row>
    <row r="1058" spans="1:14" hidden="1" x14ac:dyDescent="0.35">
      <c r="A1058" s="1" t="s">
        <v>1789</v>
      </c>
      <c r="B1058" s="1">
        <v>2021</v>
      </c>
      <c r="C1058" s="22">
        <v>44414</v>
      </c>
      <c r="D1058" s="1" t="s">
        <v>1555</v>
      </c>
      <c r="E1058" s="43" t="s">
        <v>1791</v>
      </c>
      <c r="F1058">
        <v>12</v>
      </c>
      <c r="G1058" s="3">
        <v>1</v>
      </c>
      <c r="H1058" t="s">
        <v>111</v>
      </c>
      <c r="I1058" t="s">
        <v>1790</v>
      </c>
      <c r="K1058">
        <v>12</v>
      </c>
      <c r="L1058">
        <v>1</v>
      </c>
      <c r="M1058">
        <v>11.34</v>
      </c>
      <c r="N1058" s="37">
        <f t="shared" si="31"/>
        <v>63.492063492063494</v>
      </c>
    </row>
    <row r="1059" spans="1:14" hidden="1" x14ac:dyDescent="0.35">
      <c r="A1059" s="1" t="s">
        <v>1789</v>
      </c>
      <c r="B1059" s="1">
        <v>2021</v>
      </c>
      <c r="C1059" s="22">
        <v>44414</v>
      </c>
      <c r="D1059" s="1" t="s">
        <v>1555</v>
      </c>
      <c r="E1059" s="43" t="s">
        <v>1791</v>
      </c>
      <c r="F1059">
        <v>12</v>
      </c>
      <c r="G1059" s="3">
        <v>1</v>
      </c>
      <c r="H1059" t="s">
        <v>113</v>
      </c>
      <c r="I1059" t="s">
        <v>1790</v>
      </c>
      <c r="K1059">
        <v>17</v>
      </c>
      <c r="L1059">
        <v>2</v>
      </c>
      <c r="M1059">
        <v>11.395999999999999</v>
      </c>
      <c r="N1059" s="37">
        <f t="shared" si="31"/>
        <v>63.180063180063186</v>
      </c>
    </row>
    <row r="1060" spans="1:14" hidden="1" x14ac:dyDescent="0.35">
      <c r="A1060" s="1" t="s">
        <v>1789</v>
      </c>
      <c r="B1060" s="1">
        <v>2021</v>
      </c>
      <c r="C1060" s="22">
        <v>44414</v>
      </c>
      <c r="D1060" s="1" t="s">
        <v>1555</v>
      </c>
      <c r="E1060" s="43" t="s">
        <v>1792</v>
      </c>
      <c r="F1060">
        <v>1</v>
      </c>
      <c r="G1060" s="3">
        <v>1</v>
      </c>
      <c r="H1060" t="s">
        <v>97</v>
      </c>
      <c r="I1060" t="s">
        <v>40</v>
      </c>
      <c r="K1060">
        <v>14</v>
      </c>
      <c r="L1060">
        <v>1</v>
      </c>
      <c r="M1060">
        <v>11.335000000000001</v>
      </c>
      <c r="N1060" s="37">
        <f t="shared" si="31"/>
        <v>63.520070577856195</v>
      </c>
    </row>
    <row r="1061" spans="1:14" hidden="1" x14ac:dyDescent="0.35">
      <c r="A1061" s="1" t="s">
        <v>1789</v>
      </c>
      <c r="B1061" s="1">
        <v>2021</v>
      </c>
      <c r="C1061" s="22">
        <v>44414</v>
      </c>
      <c r="D1061" s="1" t="s">
        <v>1555</v>
      </c>
      <c r="E1061" s="43" t="s">
        <v>1792</v>
      </c>
      <c r="F1061">
        <v>1</v>
      </c>
      <c r="G1061" s="3">
        <v>1</v>
      </c>
      <c r="H1061" t="s">
        <v>122</v>
      </c>
      <c r="I1061" t="s">
        <v>123</v>
      </c>
      <c r="K1061">
        <v>19</v>
      </c>
      <c r="L1061">
        <v>2</v>
      </c>
      <c r="M1061">
        <v>11.387</v>
      </c>
      <c r="N1061" s="37">
        <f t="shared" si="31"/>
        <v>63.229999121805562</v>
      </c>
    </row>
    <row r="1062" spans="1:14" hidden="1" x14ac:dyDescent="0.35">
      <c r="A1062" s="1" t="s">
        <v>1789</v>
      </c>
      <c r="B1062" s="1">
        <v>2021</v>
      </c>
      <c r="C1062" s="22">
        <v>44414</v>
      </c>
      <c r="D1062" s="1" t="s">
        <v>1555</v>
      </c>
      <c r="E1062" s="43" t="s">
        <v>1792</v>
      </c>
      <c r="F1062">
        <v>1</v>
      </c>
      <c r="G1062" s="3">
        <v>1</v>
      </c>
      <c r="H1062" t="s">
        <v>124</v>
      </c>
      <c r="I1062" t="s">
        <v>123</v>
      </c>
      <c r="K1062">
        <v>24</v>
      </c>
      <c r="L1062">
        <v>3</v>
      </c>
      <c r="M1062">
        <v>11.600000000000001</v>
      </c>
      <c r="N1062" s="37">
        <f t="shared" si="31"/>
        <v>62.068965517241374</v>
      </c>
    </row>
    <row r="1063" spans="1:14" hidden="1" x14ac:dyDescent="0.35">
      <c r="A1063" s="1" t="s">
        <v>1789</v>
      </c>
      <c r="B1063" s="1">
        <v>2021</v>
      </c>
      <c r="C1063" s="22">
        <v>44414</v>
      </c>
      <c r="D1063" s="1" t="s">
        <v>1555</v>
      </c>
      <c r="E1063" s="43" t="s">
        <v>1792</v>
      </c>
      <c r="F1063">
        <v>2</v>
      </c>
      <c r="G1063" s="3">
        <v>1</v>
      </c>
      <c r="H1063" t="s">
        <v>95</v>
      </c>
      <c r="I1063" t="s">
        <v>38</v>
      </c>
      <c r="K1063">
        <v>15</v>
      </c>
      <c r="L1063">
        <v>1</v>
      </c>
      <c r="M1063">
        <v>10.913</v>
      </c>
      <c r="N1063" s="37">
        <f t="shared" si="31"/>
        <v>65.976358471547698</v>
      </c>
    </row>
    <row r="1064" spans="1:14" hidden="1" x14ac:dyDescent="0.35">
      <c r="A1064" s="1" t="s">
        <v>1789</v>
      </c>
      <c r="B1064" s="1">
        <v>2021</v>
      </c>
      <c r="C1064" s="22">
        <v>44414</v>
      </c>
      <c r="D1064" s="1" t="s">
        <v>1555</v>
      </c>
      <c r="E1064" s="43" t="s">
        <v>1792</v>
      </c>
      <c r="F1064">
        <v>2</v>
      </c>
      <c r="G1064" s="3">
        <v>1</v>
      </c>
      <c r="H1064" t="s">
        <v>43</v>
      </c>
      <c r="I1064" t="s">
        <v>44</v>
      </c>
      <c r="K1064">
        <v>18</v>
      </c>
      <c r="L1064">
        <v>2</v>
      </c>
      <c r="M1064">
        <v>10.94</v>
      </c>
      <c r="N1064" s="37">
        <f t="shared" si="31"/>
        <v>65.813528336380259</v>
      </c>
    </row>
    <row r="1065" spans="1:14" hidden="1" x14ac:dyDescent="0.35">
      <c r="A1065" s="1" t="s">
        <v>1789</v>
      </c>
      <c r="B1065" s="1">
        <v>2021</v>
      </c>
      <c r="C1065" s="22">
        <v>44414</v>
      </c>
      <c r="D1065" s="1" t="s">
        <v>1555</v>
      </c>
      <c r="E1065" s="43" t="s">
        <v>1792</v>
      </c>
      <c r="F1065">
        <v>2</v>
      </c>
      <c r="G1065" s="3">
        <v>1</v>
      </c>
      <c r="H1065" t="s">
        <v>150</v>
      </c>
      <c r="I1065" t="s">
        <v>31</v>
      </c>
      <c r="K1065">
        <v>23</v>
      </c>
      <c r="L1065">
        <v>3</v>
      </c>
      <c r="M1065">
        <v>11.515000000000001</v>
      </c>
      <c r="N1065" s="37">
        <f t="shared" si="31"/>
        <v>62.527138514980457</v>
      </c>
    </row>
    <row r="1066" spans="1:14" hidden="1" x14ac:dyDescent="0.35">
      <c r="A1066" s="1" t="s">
        <v>1789</v>
      </c>
      <c r="B1066" s="1">
        <v>2021</v>
      </c>
      <c r="C1066" s="22">
        <v>44414</v>
      </c>
      <c r="D1066" s="1" t="s">
        <v>1555</v>
      </c>
      <c r="E1066" s="43" t="s">
        <v>1792</v>
      </c>
      <c r="F1066">
        <v>3</v>
      </c>
      <c r="G1066" s="3">
        <v>1</v>
      </c>
      <c r="H1066" t="s">
        <v>139</v>
      </c>
      <c r="I1066" t="s">
        <v>36</v>
      </c>
      <c r="K1066">
        <v>13</v>
      </c>
      <c r="L1066">
        <v>1</v>
      </c>
      <c r="M1066">
        <v>11.194000000000001</v>
      </c>
      <c r="N1066" s="37">
        <f t="shared" si="31"/>
        <v>64.320171520457379</v>
      </c>
    </row>
    <row r="1067" spans="1:14" hidden="1" x14ac:dyDescent="0.35">
      <c r="A1067" s="1" t="s">
        <v>1789</v>
      </c>
      <c r="B1067" s="1">
        <v>2021</v>
      </c>
      <c r="C1067" s="22">
        <v>44414</v>
      </c>
      <c r="D1067" s="1" t="s">
        <v>1555</v>
      </c>
      <c r="E1067" s="43" t="s">
        <v>1792</v>
      </c>
      <c r="F1067">
        <v>3</v>
      </c>
      <c r="G1067" s="3">
        <v>1</v>
      </c>
      <c r="H1067" t="s">
        <v>54</v>
      </c>
      <c r="I1067" t="s">
        <v>44</v>
      </c>
      <c r="K1067">
        <v>20</v>
      </c>
      <c r="L1067">
        <v>2</v>
      </c>
      <c r="M1067">
        <v>11.235000000000001</v>
      </c>
      <c r="N1067" s="37">
        <f t="shared" si="31"/>
        <v>64.085447263017343</v>
      </c>
    </row>
    <row r="1068" spans="1:14" hidden="1" x14ac:dyDescent="0.35">
      <c r="A1068" s="1" t="s">
        <v>1789</v>
      </c>
      <c r="B1068" s="1">
        <v>2021</v>
      </c>
      <c r="C1068" s="22">
        <v>44414</v>
      </c>
      <c r="D1068" s="1" t="s">
        <v>1555</v>
      </c>
      <c r="E1068" s="43" t="s">
        <v>1792</v>
      </c>
      <c r="F1068">
        <v>3</v>
      </c>
      <c r="G1068" s="3">
        <v>1</v>
      </c>
      <c r="H1068" t="s">
        <v>144</v>
      </c>
      <c r="I1068" t="s">
        <v>145</v>
      </c>
      <c r="K1068">
        <v>22</v>
      </c>
      <c r="L1068">
        <v>3</v>
      </c>
      <c r="M1068">
        <v>11.548</v>
      </c>
      <c r="N1068" s="37">
        <f t="shared" si="31"/>
        <v>62.348458607551088</v>
      </c>
    </row>
    <row r="1069" spans="1:14" hidden="1" x14ac:dyDescent="0.35">
      <c r="A1069" s="1" t="s">
        <v>1789</v>
      </c>
      <c r="B1069" s="1">
        <v>2021</v>
      </c>
      <c r="C1069" s="22">
        <v>44414</v>
      </c>
      <c r="D1069" s="1" t="s">
        <v>1555</v>
      </c>
      <c r="E1069" s="43" t="s">
        <v>1792</v>
      </c>
      <c r="F1069">
        <v>4</v>
      </c>
      <c r="G1069" s="3">
        <v>1</v>
      </c>
      <c r="H1069" t="s">
        <v>83</v>
      </c>
      <c r="I1069" t="s">
        <v>67</v>
      </c>
      <c r="K1069">
        <v>16</v>
      </c>
      <c r="L1069">
        <v>1</v>
      </c>
      <c r="M1069">
        <v>11.372</v>
      </c>
      <c r="N1069" s="37">
        <f t="shared" si="31"/>
        <v>63.313401336616252</v>
      </c>
    </row>
    <row r="1070" spans="1:14" hidden="1" x14ac:dyDescent="0.35">
      <c r="A1070" s="1" t="s">
        <v>1789</v>
      </c>
      <c r="B1070" s="1">
        <v>2021</v>
      </c>
      <c r="C1070" s="22">
        <v>44414</v>
      </c>
      <c r="D1070" s="1" t="s">
        <v>1555</v>
      </c>
      <c r="E1070" s="43" t="s">
        <v>1792</v>
      </c>
      <c r="F1070">
        <v>4</v>
      </c>
      <c r="G1070" s="3">
        <v>1</v>
      </c>
      <c r="H1070" t="s">
        <v>178</v>
      </c>
      <c r="I1070" t="s">
        <v>159</v>
      </c>
      <c r="K1070">
        <v>21</v>
      </c>
      <c r="L1070">
        <v>2</v>
      </c>
      <c r="M1070">
        <v>11.426</v>
      </c>
      <c r="N1070" s="37">
        <f t="shared" si="31"/>
        <v>63.014178190092771</v>
      </c>
    </row>
    <row r="1071" spans="1:14" hidden="1" x14ac:dyDescent="0.35">
      <c r="A1071" s="1" t="s">
        <v>1789</v>
      </c>
      <c r="B1071" s="1">
        <v>2021</v>
      </c>
      <c r="C1071" s="22">
        <v>44414</v>
      </c>
      <c r="D1071" s="1" t="s">
        <v>1555</v>
      </c>
      <c r="E1071" s="43" t="s">
        <v>1792</v>
      </c>
      <c r="F1071">
        <v>4</v>
      </c>
      <c r="G1071" s="3">
        <v>1</v>
      </c>
      <c r="H1071" t="s">
        <v>113</v>
      </c>
      <c r="I1071" t="s">
        <v>1790</v>
      </c>
      <c r="K1071">
        <v>17</v>
      </c>
      <c r="L1071">
        <v>3</v>
      </c>
      <c r="M1071">
        <v>11.429</v>
      </c>
      <c r="N1071" s="37">
        <f t="shared" si="31"/>
        <v>62.997637588590429</v>
      </c>
    </row>
    <row r="1072" spans="1:14" hidden="1" x14ac:dyDescent="0.35">
      <c r="A1072" s="1" t="s">
        <v>1789</v>
      </c>
      <c r="B1072" s="1">
        <v>2021</v>
      </c>
      <c r="C1072" s="22">
        <v>44414</v>
      </c>
      <c r="D1072" s="1" t="s">
        <v>1555</v>
      </c>
      <c r="E1072" s="43" t="s">
        <v>205</v>
      </c>
      <c r="F1072">
        <v>1</v>
      </c>
      <c r="G1072" s="3">
        <v>1</v>
      </c>
      <c r="H1072" t="s">
        <v>14</v>
      </c>
      <c r="I1072" t="s">
        <v>15</v>
      </c>
      <c r="K1072">
        <v>5</v>
      </c>
      <c r="L1072">
        <v>1</v>
      </c>
      <c r="M1072">
        <v>11.085000000000001</v>
      </c>
      <c r="N1072" s="37">
        <f t="shared" si="31"/>
        <v>64.952638700947219</v>
      </c>
    </row>
    <row r="1073" spans="1:14" hidden="1" x14ac:dyDescent="0.35">
      <c r="A1073" s="1" t="s">
        <v>1789</v>
      </c>
      <c r="B1073" s="1">
        <v>2021</v>
      </c>
      <c r="C1073" s="22">
        <v>44414</v>
      </c>
      <c r="D1073" s="1" t="s">
        <v>1555</v>
      </c>
      <c r="E1073" s="43" t="s">
        <v>205</v>
      </c>
      <c r="F1073">
        <v>1</v>
      </c>
      <c r="G1073" s="3">
        <v>1</v>
      </c>
      <c r="H1073" t="s">
        <v>83</v>
      </c>
      <c r="I1073" t="s">
        <v>67</v>
      </c>
      <c r="K1073">
        <v>16</v>
      </c>
      <c r="L1073">
        <v>2</v>
      </c>
      <c r="M1073">
        <v>11.476000000000001</v>
      </c>
      <c r="N1073" s="37">
        <f t="shared" si="31"/>
        <v>62.739630533286856</v>
      </c>
    </row>
    <row r="1074" spans="1:14" hidden="1" x14ac:dyDescent="0.35">
      <c r="A1074" s="1" t="s">
        <v>1789</v>
      </c>
      <c r="B1074" s="1">
        <v>2021</v>
      </c>
      <c r="C1074" s="22">
        <v>44414</v>
      </c>
      <c r="D1074" s="1" t="s">
        <v>1555</v>
      </c>
      <c r="E1074" s="43" t="s">
        <v>205</v>
      </c>
      <c r="F1074">
        <v>2</v>
      </c>
      <c r="G1074" s="3">
        <v>1</v>
      </c>
      <c r="H1074" t="s">
        <v>33</v>
      </c>
      <c r="I1074" t="s">
        <v>27</v>
      </c>
      <c r="K1074">
        <v>1</v>
      </c>
      <c r="L1074">
        <v>1</v>
      </c>
      <c r="M1074">
        <v>11.198</v>
      </c>
      <c r="N1074" s="37">
        <f t="shared" si="31"/>
        <v>64.297195927844257</v>
      </c>
    </row>
    <row r="1075" spans="1:14" hidden="1" x14ac:dyDescent="0.35">
      <c r="A1075" s="1" t="s">
        <v>1789</v>
      </c>
      <c r="B1075" s="1">
        <v>2021</v>
      </c>
      <c r="C1075" s="22">
        <v>44414</v>
      </c>
      <c r="D1075" s="1" t="s">
        <v>1555</v>
      </c>
      <c r="E1075" s="43" t="s">
        <v>205</v>
      </c>
      <c r="F1075">
        <v>2</v>
      </c>
      <c r="G1075" s="3">
        <v>1</v>
      </c>
      <c r="H1075" t="s">
        <v>139</v>
      </c>
      <c r="I1075" t="s">
        <v>36</v>
      </c>
      <c r="K1075">
        <v>13</v>
      </c>
      <c r="L1075">
        <v>2</v>
      </c>
      <c r="M1075">
        <v>11.333</v>
      </c>
      <c r="N1075" s="37">
        <f t="shared" si="31"/>
        <v>63.531280331774461</v>
      </c>
    </row>
    <row r="1076" spans="1:14" hidden="1" x14ac:dyDescent="0.35">
      <c r="A1076" s="1" t="s">
        <v>1789</v>
      </c>
      <c r="B1076" s="1">
        <v>2021</v>
      </c>
      <c r="C1076" s="22">
        <v>44414</v>
      </c>
      <c r="D1076" s="1" t="s">
        <v>1555</v>
      </c>
      <c r="E1076" s="43" t="s">
        <v>205</v>
      </c>
      <c r="F1076">
        <v>3</v>
      </c>
      <c r="G1076" s="3">
        <v>1</v>
      </c>
      <c r="H1076" t="s">
        <v>23</v>
      </c>
      <c r="I1076" t="s">
        <v>15</v>
      </c>
      <c r="K1076">
        <v>4</v>
      </c>
      <c r="L1076">
        <v>1</v>
      </c>
      <c r="M1076">
        <v>10.904</v>
      </c>
      <c r="N1076" s="37">
        <f t="shared" si="31"/>
        <v>66.030814380044021</v>
      </c>
    </row>
    <row r="1077" spans="1:14" hidden="1" x14ac:dyDescent="0.35">
      <c r="A1077" s="1" t="s">
        <v>1789</v>
      </c>
      <c r="B1077" s="1">
        <v>2021</v>
      </c>
      <c r="C1077" s="22">
        <v>44414</v>
      </c>
      <c r="D1077" s="1" t="s">
        <v>1555</v>
      </c>
      <c r="E1077" s="71" t="s">
        <v>205</v>
      </c>
      <c r="F1077">
        <v>3</v>
      </c>
      <c r="G1077" s="3">
        <v>1</v>
      </c>
      <c r="H1077" t="s">
        <v>95</v>
      </c>
      <c r="I1077" t="s">
        <v>38</v>
      </c>
      <c r="K1077">
        <v>15</v>
      </c>
      <c r="L1077">
        <v>2</v>
      </c>
      <c r="M1077">
        <v>11.105</v>
      </c>
      <c r="N1077" s="37">
        <f t="shared" si="31"/>
        <v>64.835659612787026</v>
      </c>
    </row>
    <row r="1078" spans="1:14" hidden="1" x14ac:dyDescent="0.35">
      <c r="A1078" s="1" t="s">
        <v>1789</v>
      </c>
      <c r="B1078" s="1">
        <v>2021</v>
      </c>
      <c r="C1078" s="22">
        <v>44414</v>
      </c>
      <c r="D1078" s="1" t="s">
        <v>1555</v>
      </c>
      <c r="E1078" s="71" t="s">
        <v>205</v>
      </c>
      <c r="F1078">
        <v>4</v>
      </c>
      <c r="G1078" s="3">
        <v>1</v>
      </c>
      <c r="H1078" t="s">
        <v>16</v>
      </c>
      <c r="I1078" t="s">
        <v>17</v>
      </c>
      <c r="K1078">
        <v>9</v>
      </c>
      <c r="L1078">
        <v>1</v>
      </c>
      <c r="M1078">
        <v>11.292</v>
      </c>
      <c r="N1078" s="37">
        <f t="shared" si="31"/>
        <v>63.761955366631241</v>
      </c>
    </row>
    <row r="1079" spans="1:14" hidden="1" x14ac:dyDescent="0.35">
      <c r="A1079" s="1" t="s">
        <v>1789</v>
      </c>
      <c r="B1079" s="1">
        <v>2021</v>
      </c>
      <c r="C1079" s="22">
        <v>44414</v>
      </c>
      <c r="D1079" s="1" t="s">
        <v>1555</v>
      </c>
      <c r="E1079" s="43" t="s">
        <v>205</v>
      </c>
      <c r="F1079">
        <v>4</v>
      </c>
      <c r="G1079" s="3">
        <v>1</v>
      </c>
      <c r="H1079" t="s">
        <v>97</v>
      </c>
      <c r="I1079" t="s">
        <v>40</v>
      </c>
      <c r="K1079">
        <v>14</v>
      </c>
      <c r="L1079">
        <v>2</v>
      </c>
      <c r="M1079">
        <v>11.776999999999999</v>
      </c>
      <c r="N1079" s="37">
        <f t="shared" si="31"/>
        <v>61.136112762163542</v>
      </c>
    </row>
    <row r="1080" spans="1:14" hidden="1" x14ac:dyDescent="0.35">
      <c r="A1080" s="1" t="s">
        <v>1789</v>
      </c>
      <c r="B1080" s="1">
        <v>2021</v>
      </c>
      <c r="C1080" s="22">
        <v>44414</v>
      </c>
      <c r="D1080" s="1" t="s">
        <v>1555</v>
      </c>
      <c r="E1080" s="71" t="s">
        <v>205</v>
      </c>
      <c r="F1080">
        <v>5</v>
      </c>
      <c r="G1080" s="3">
        <v>1</v>
      </c>
      <c r="H1080" t="s">
        <v>26</v>
      </c>
      <c r="I1080" t="s">
        <v>27</v>
      </c>
      <c r="K1080">
        <v>8</v>
      </c>
      <c r="L1080">
        <v>1</v>
      </c>
      <c r="M1080">
        <v>11.250999999999999</v>
      </c>
      <c r="N1080" s="37">
        <f t="shared" si="31"/>
        <v>63.994311616745179</v>
      </c>
    </row>
    <row r="1081" spans="1:14" hidden="1" x14ac:dyDescent="0.35">
      <c r="A1081" s="1" t="s">
        <v>1789</v>
      </c>
      <c r="B1081" s="1">
        <v>2021</v>
      </c>
      <c r="C1081" s="22">
        <v>44414</v>
      </c>
      <c r="D1081" s="1" t="s">
        <v>1555</v>
      </c>
      <c r="E1081" s="71" t="s">
        <v>205</v>
      </c>
      <c r="F1081">
        <v>5</v>
      </c>
      <c r="G1081" s="3">
        <v>1</v>
      </c>
      <c r="H1081" t="s">
        <v>111</v>
      </c>
      <c r="I1081" t="s">
        <v>1790</v>
      </c>
      <c r="K1081">
        <v>12</v>
      </c>
      <c r="L1081">
        <v>2</v>
      </c>
      <c r="M1081">
        <v>11.286</v>
      </c>
      <c r="N1081" s="37">
        <f t="shared" si="31"/>
        <v>63.795853269537481</v>
      </c>
    </row>
    <row r="1082" spans="1:14" hidden="1" x14ac:dyDescent="0.35">
      <c r="A1082" s="1" t="s">
        <v>1789</v>
      </c>
      <c r="B1082" s="1">
        <v>2021</v>
      </c>
      <c r="C1082" s="22">
        <v>44414</v>
      </c>
      <c r="D1082" s="1" t="s">
        <v>1555</v>
      </c>
      <c r="E1082" s="43" t="s">
        <v>205</v>
      </c>
      <c r="F1082">
        <v>6</v>
      </c>
      <c r="G1082" s="3">
        <v>1</v>
      </c>
      <c r="H1082" t="s">
        <v>30</v>
      </c>
      <c r="I1082" t="s">
        <v>31</v>
      </c>
      <c r="K1082">
        <v>2</v>
      </c>
      <c r="L1082">
        <v>1</v>
      </c>
      <c r="M1082">
        <v>10.9</v>
      </c>
      <c r="N1082" s="37">
        <f t="shared" si="31"/>
        <v>66.055045871559628</v>
      </c>
    </row>
    <row r="1083" spans="1:14" hidden="1" x14ac:dyDescent="0.35">
      <c r="A1083" s="1" t="s">
        <v>1789</v>
      </c>
      <c r="B1083" s="1">
        <v>2021</v>
      </c>
      <c r="C1083" s="22">
        <v>44414</v>
      </c>
      <c r="D1083" s="1" t="s">
        <v>1555</v>
      </c>
      <c r="E1083" s="71" t="s">
        <v>205</v>
      </c>
      <c r="F1083">
        <v>6</v>
      </c>
      <c r="G1083" s="3">
        <v>1</v>
      </c>
      <c r="H1083" t="s">
        <v>28</v>
      </c>
      <c r="I1083" t="s">
        <v>29</v>
      </c>
      <c r="K1083">
        <v>11</v>
      </c>
      <c r="L1083">
        <v>2</v>
      </c>
      <c r="M1083">
        <v>10.926</v>
      </c>
      <c r="N1083" s="37">
        <f t="shared" si="31"/>
        <v>65.897858319604609</v>
      </c>
    </row>
    <row r="1084" spans="1:14" hidden="1" x14ac:dyDescent="0.35">
      <c r="A1084" s="1" t="s">
        <v>1789</v>
      </c>
      <c r="B1084" s="1">
        <v>2021</v>
      </c>
      <c r="C1084" s="22">
        <v>44414</v>
      </c>
      <c r="D1084" s="1" t="s">
        <v>1555</v>
      </c>
      <c r="E1084" s="71" t="s">
        <v>205</v>
      </c>
      <c r="F1084">
        <v>7</v>
      </c>
      <c r="G1084" s="3">
        <v>1</v>
      </c>
      <c r="H1084" t="s">
        <v>78</v>
      </c>
      <c r="I1084" t="s">
        <v>19</v>
      </c>
      <c r="K1084">
        <v>7</v>
      </c>
      <c r="L1084">
        <v>1</v>
      </c>
      <c r="M1084">
        <v>10.912000000000001</v>
      </c>
      <c r="N1084" s="37">
        <f t="shared" si="31"/>
        <v>65.982404692082113</v>
      </c>
    </row>
    <row r="1085" spans="1:14" hidden="1" x14ac:dyDescent="0.35">
      <c r="A1085" s="1" t="s">
        <v>1789</v>
      </c>
      <c r="B1085" s="1">
        <v>2021</v>
      </c>
      <c r="C1085" s="22">
        <v>44414</v>
      </c>
      <c r="D1085" s="1" t="s">
        <v>1555</v>
      </c>
      <c r="E1085" s="43" t="s">
        <v>205</v>
      </c>
      <c r="F1085">
        <v>7</v>
      </c>
      <c r="G1085" s="3">
        <v>1</v>
      </c>
      <c r="H1085" t="s">
        <v>137</v>
      </c>
      <c r="I1085" t="s">
        <v>38</v>
      </c>
      <c r="K1085">
        <v>10</v>
      </c>
      <c r="L1085">
        <v>2</v>
      </c>
      <c r="M1085">
        <v>10.942</v>
      </c>
      <c r="N1085" s="37">
        <f t="shared" si="31"/>
        <v>65.801498811917384</v>
      </c>
    </row>
    <row r="1086" spans="1:14" hidden="1" x14ac:dyDescent="0.35">
      <c r="A1086" s="1" t="s">
        <v>1789</v>
      </c>
      <c r="B1086" s="1">
        <v>2021</v>
      </c>
      <c r="C1086" s="22">
        <v>44414</v>
      </c>
      <c r="D1086" s="1" t="s">
        <v>1555</v>
      </c>
      <c r="E1086" s="71" t="s">
        <v>205</v>
      </c>
      <c r="F1086">
        <v>8</v>
      </c>
      <c r="G1086" s="3">
        <v>1</v>
      </c>
      <c r="H1086" t="s">
        <v>136</v>
      </c>
      <c r="I1086" t="s">
        <v>25</v>
      </c>
      <c r="K1086">
        <v>6</v>
      </c>
      <c r="L1086">
        <v>1</v>
      </c>
      <c r="M1086">
        <v>10.97</v>
      </c>
      <c r="N1086" s="37">
        <f t="shared" si="31"/>
        <v>65.63354603463992</v>
      </c>
    </row>
    <row r="1087" spans="1:14" hidden="1" x14ac:dyDescent="0.35">
      <c r="A1087" s="1" t="s">
        <v>1789</v>
      </c>
      <c r="B1087" s="1">
        <v>2021</v>
      </c>
      <c r="C1087" s="22">
        <v>44414</v>
      </c>
      <c r="D1087" s="1" t="s">
        <v>1555</v>
      </c>
      <c r="E1087" s="71" t="s">
        <v>205</v>
      </c>
      <c r="F1087">
        <v>8</v>
      </c>
      <c r="G1087" s="3">
        <v>1</v>
      </c>
      <c r="H1087" t="s">
        <v>80</v>
      </c>
      <c r="I1087" t="s">
        <v>65</v>
      </c>
      <c r="K1087">
        <v>3</v>
      </c>
      <c r="L1087">
        <v>2</v>
      </c>
      <c r="M1087">
        <v>10.995000000000001</v>
      </c>
      <c r="N1087" s="37">
        <f t="shared" si="31"/>
        <v>65.484311050477487</v>
      </c>
    </row>
    <row r="1088" spans="1:14" hidden="1" x14ac:dyDescent="0.35">
      <c r="A1088" s="1" t="s">
        <v>1789</v>
      </c>
      <c r="B1088" s="1">
        <v>2021</v>
      </c>
      <c r="C1088" s="22">
        <v>44414</v>
      </c>
      <c r="D1088" s="1" t="s">
        <v>1555</v>
      </c>
      <c r="E1088" s="43" t="s">
        <v>1793</v>
      </c>
      <c r="F1088">
        <v>1</v>
      </c>
      <c r="G1088" s="3">
        <v>1</v>
      </c>
      <c r="H1088" t="s">
        <v>80</v>
      </c>
      <c r="I1088" t="s">
        <v>65</v>
      </c>
      <c r="K1088">
        <v>3</v>
      </c>
      <c r="L1088">
        <v>1</v>
      </c>
      <c r="M1088">
        <v>11.401999999999999</v>
      </c>
      <c r="N1088" s="37">
        <f t="shared" si="31"/>
        <v>63.146816348009125</v>
      </c>
    </row>
    <row r="1089" spans="1:14" hidden="1" x14ac:dyDescent="0.35">
      <c r="A1089" s="1" t="s">
        <v>1789</v>
      </c>
      <c r="B1089" s="1">
        <v>2021</v>
      </c>
      <c r="C1089" s="22">
        <v>44414</v>
      </c>
      <c r="D1089" s="1" t="s">
        <v>1555</v>
      </c>
      <c r="E1089" s="71" t="s">
        <v>1793</v>
      </c>
      <c r="F1089">
        <v>1</v>
      </c>
      <c r="G1089" s="3">
        <v>1</v>
      </c>
      <c r="H1089" t="s">
        <v>83</v>
      </c>
      <c r="I1089" t="s">
        <v>67</v>
      </c>
      <c r="K1089">
        <v>16</v>
      </c>
      <c r="L1089">
        <v>2</v>
      </c>
      <c r="M1089">
        <v>11.569999999999999</v>
      </c>
      <c r="N1089" s="37">
        <f t="shared" si="31"/>
        <v>62.229904926534147</v>
      </c>
    </row>
    <row r="1090" spans="1:14" hidden="1" x14ac:dyDescent="0.35">
      <c r="A1090" s="1" t="s">
        <v>1789</v>
      </c>
      <c r="B1090" s="1">
        <v>2021</v>
      </c>
      <c r="C1090" s="22">
        <v>44414</v>
      </c>
      <c r="D1090" s="1" t="s">
        <v>1555</v>
      </c>
      <c r="E1090" s="71" t="s">
        <v>1793</v>
      </c>
      <c r="F1090">
        <v>2</v>
      </c>
      <c r="G1090" s="3">
        <v>1</v>
      </c>
      <c r="H1090" t="s">
        <v>137</v>
      </c>
      <c r="I1090" t="s">
        <v>38</v>
      </c>
      <c r="K1090">
        <v>10</v>
      </c>
      <c r="L1090">
        <v>1</v>
      </c>
      <c r="M1090">
        <v>11.2</v>
      </c>
      <c r="N1090" s="37">
        <f t="shared" si="31"/>
        <v>64.285714285714292</v>
      </c>
    </row>
    <row r="1091" spans="1:14" hidden="1" x14ac:dyDescent="0.35">
      <c r="A1091" s="1" t="s">
        <v>1789</v>
      </c>
      <c r="B1091" s="1">
        <v>2021</v>
      </c>
      <c r="C1091" s="22">
        <v>44414</v>
      </c>
      <c r="D1091" s="1" t="s">
        <v>1555</v>
      </c>
      <c r="E1091" s="43" t="s">
        <v>1793</v>
      </c>
      <c r="F1091">
        <v>2</v>
      </c>
      <c r="G1091" s="3">
        <v>1</v>
      </c>
      <c r="H1091" t="s">
        <v>139</v>
      </c>
      <c r="I1091" t="s">
        <v>36</v>
      </c>
      <c r="K1091">
        <v>13</v>
      </c>
      <c r="L1091">
        <v>2</v>
      </c>
      <c r="M1091">
        <v>11.317</v>
      </c>
      <c r="N1091" s="37">
        <f t="shared" si="31"/>
        <v>63.621100998497838</v>
      </c>
    </row>
    <row r="1092" spans="1:14" hidden="1" x14ac:dyDescent="0.35">
      <c r="A1092" s="1" t="s">
        <v>1789</v>
      </c>
      <c r="B1092" s="1">
        <v>2021</v>
      </c>
      <c r="C1092" s="22">
        <v>44414</v>
      </c>
      <c r="D1092" s="1" t="s">
        <v>1555</v>
      </c>
      <c r="E1092" s="71" t="s">
        <v>1793</v>
      </c>
      <c r="F1092">
        <v>3</v>
      </c>
      <c r="G1092" s="3">
        <v>1</v>
      </c>
      <c r="H1092" t="s">
        <v>28</v>
      </c>
      <c r="I1092" t="s">
        <v>29</v>
      </c>
      <c r="K1092">
        <v>11</v>
      </c>
      <c r="L1092">
        <v>1</v>
      </c>
      <c r="M1092">
        <v>11.144</v>
      </c>
      <c r="N1092" s="37">
        <f t="shared" si="31"/>
        <v>64.608758076094759</v>
      </c>
    </row>
    <row r="1093" spans="1:14" hidden="1" x14ac:dyDescent="0.35">
      <c r="A1093" s="1" t="s">
        <v>1789</v>
      </c>
      <c r="B1093" s="1">
        <v>2021</v>
      </c>
      <c r="C1093" s="22">
        <v>44414</v>
      </c>
      <c r="D1093" s="1" t="s">
        <v>1555</v>
      </c>
      <c r="E1093" s="71" t="s">
        <v>1793</v>
      </c>
      <c r="F1093">
        <v>3</v>
      </c>
      <c r="G1093" s="3">
        <v>1</v>
      </c>
      <c r="H1093" t="s">
        <v>95</v>
      </c>
      <c r="I1093" t="s">
        <v>38</v>
      </c>
      <c r="K1093">
        <v>15</v>
      </c>
      <c r="L1093">
        <v>2</v>
      </c>
      <c r="M1093">
        <v>11.378</v>
      </c>
      <c r="N1093" s="37">
        <f t="shared" si="31"/>
        <v>63.280014062225348</v>
      </c>
    </row>
    <row r="1094" spans="1:14" hidden="1" x14ac:dyDescent="0.35">
      <c r="A1094" s="1" t="s">
        <v>1789</v>
      </c>
      <c r="B1094" s="1">
        <v>2021</v>
      </c>
      <c r="C1094" s="22">
        <v>44414</v>
      </c>
      <c r="D1094" s="1" t="s">
        <v>1555</v>
      </c>
      <c r="E1094" s="71" t="s">
        <v>1793</v>
      </c>
      <c r="F1094">
        <v>4</v>
      </c>
      <c r="G1094" s="3">
        <v>1</v>
      </c>
      <c r="H1094" t="s">
        <v>111</v>
      </c>
      <c r="I1094" t="s">
        <v>1790</v>
      </c>
      <c r="K1094">
        <v>12</v>
      </c>
      <c r="L1094">
        <v>1</v>
      </c>
      <c r="M1094">
        <v>11.385999999999999</v>
      </c>
      <c r="N1094" s="37">
        <f t="shared" si="31"/>
        <v>63.235552432812227</v>
      </c>
    </row>
    <row r="1095" spans="1:14" hidden="1" x14ac:dyDescent="0.35">
      <c r="A1095" s="1" t="s">
        <v>1789</v>
      </c>
      <c r="B1095" s="1">
        <v>2021</v>
      </c>
      <c r="C1095" s="22">
        <v>44414</v>
      </c>
      <c r="D1095" s="1" t="s">
        <v>1555</v>
      </c>
      <c r="E1095" s="71" t="s">
        <v>1793</v>
      </c>
      <c r="F1095">
        <v>4</v>
      </c>
      <c r="G1095" s="3">
        <v>1</v>
      </c>
      <c r="H1095" t="s">
        <v>97</v>
      </c>
      <c r="I1095" t="s">
        <v>40</v>
      </c>
      <c r="K1095">
        <v>14</v>
      </c>
      <c r="L1095">
        <v>2</v>
      </c>
      <c r="M1095">
        <v>11.661</v>
      </c>
      <c r="N1095" s="37">
        <f t="shared" si="31"/>
        <v>61.744275791098538</v>
      </c>
    </row>
    <row r="1096" spans="1:14" hidden="1" x14ac:dyDescent="0.35">
      <c r="A1096" s="1" t="s">
        <v>1789</v>
      </c>
      <c r="B1096" s="1">
        <v>2021</v>
      </c>
      <c r="C1096" s="22">
        <v>44414</v>
      </c>
      <c r="D1096" s="1" t="s">
        <v>1555</v>
      </c>
      <c r="E1096" s="71" t="s">
        <v>206</v>
      </c>
      <c r="F1096">
        <v>1</v>
      </c>
      <c r="G1096" s="3">
        <v>1</v>
      </c>
      <c r="H1096" t="s">
        <v>14</v>
      </c>
      <c r="I1096" t="s">
        <v>15</v>
      </c>
      <c r="K1096">
        <v>5</v>
      </c>
      <c r="L1096">
        <v>1</v>
      </c>
      <c r="M1096">
        <v>11.117000000000001</v>
      </c>
      <c r="N1096" s="37">
        <f t="shared" si="31"/>
        <v>64.765674192677878</v>
      </c>
    </row>
    <row r="1097" spans="1:14" hidden="1" x14ac:dyDescent="0.35">
      <c r="A1097" s="1" t="s">
        <v>1789</v>
      </c>
      <c r="B1097" s="1">
        <v>2021</v>
      </c>
      <c r="C1097" s="22">
        <v>44414</v>
      </c>
      <c r="D1097" s="1" t="s">
        <v>1555</v>
      </c>
      <c r="E1097" s="71" t="s">
        <v>206</v>
      </c>
      <c r="F1097">
        <v>1</v>
      </c>
      <c r="G1097" s="3">
        <v>1</v>
      </c>
      <c r="H1097" t="s">
        <v>111</v>
      </c>
      <c r="I1097" t="s">
        <v>1790</v>
      </c>
      <c r="K1097">
        <v>12</v>
      </c>
      <c r="L1097">
        <v>2</v>
      </c>
      <c r="M1097">
        <v>11.252000000000001</v>
      </c>
      <c r="N1097" s="37">
        <f t="shared" si="31"/>
        <v>63.988624244578737</v>
      </c>
    </row>
    <row r="1098" spans="1:14" hidden="1" x14ac:dyDescent="0.35">
      <c r="A1098" s="1" t="s">
        <v>1789</v>
      </c>
      <c r="B1098" s="1">
        <v>2021</v>
      </c>
      <c r="C1098" s="22">
        <v>44414</v>
      </c>
      <c r="D1098" s="1" t="s">
        <v>1555</v>
      </c>
      <c r="E1098" s="71" t="s">
        <v>206</v>
      </c>
      <c r="F1098">
        <v>2</v>
      </c>
      <c r="G1098" s="3">
        <v>1</v>
      </c>
      <c r="H1098" t="s">
        <v>33</v>
      </c>
      <c r="I1098" t="s">
        <v>27</v>
      </c>
      <c r="K1098">
        <v>1</v>
      </c>
      <c r="L1098">
        <v>1</v>
      </c>
      <c r="M1098">
        <v>10.882999999999999</v>
      </c>
      <c r="N1098" s="37">
        <f t="shared" si="31"/>
        <v>66.158228429660952</v>
      </c>
    </row>
    <row r="1099" spans="1:14" hidden="1" x14ac:dyDescent="0.35">
      <c r="A1099" s="1" t="s">
        <v>1789</v>
      </c>
      <c r="B1099" s="1">
        <v>2021</v>
      </c>
      <c r="C1099" s="22">
        <v>44414</v>
      </c>
      <c r="D1099" s="1" t="s">
        <v>1555</v>
      </c>
      <c r="E1099" s="71" t="s">
        <v>206</v>
      </c>
      <c r="F1099">
        <v>2</v>
      </c>
      <c r="G1099" s="3">
        <v>1</v>
      </c>
      <c r="H1099" t="s">
        <v>28</v>
      </c>
      <c r="I1099" t="s">
        <v>29</v>
      </c>
      <c r="K1099">
        <v>11</v>
      </c>
      <c r="L1099">
        <v>2</v>
      </c>
      <c r="M1099">
        <v>10.888</v>
      </c>
      <c r="N1099" s="37">
        <f t="shared" si="31"/>
        <v>66.127847171197644</v>
      </c>
    </row>
    <row r="1100" spans="1:14" hidden="1" x14ac:dyDescent="0.35">
      <c r="A1100" s="1" t="s">
        <v>1789</v>
      </c>
      <c r="B1100" s="1">
        <v>2021</v>
      </c>
      <c r="C1100" s="22">
        <v>44414</v>
      </c>
      <c r="D1100" s="1" t="s">
        <v>1555</v>
      </c>
      <c r="E1100" s="71" t="s">
        <v>206</v>
      </c>
      <c r="F1100">
        <v>3</v>
      </c>
      <c r="G1100" s="3">
        <v>1</v>
      </c>
      <c r="H1100" t="s">
        <v>23</v>
      </c>
      <c r="I1100" t="s">
        <v>15</v>
      </c>
      <c r="K1100">
        <v>4</v>
      </c>
      <c r="L1100">
        <v>1</v>
      </c>
      <c r="M1100">
        <v>11.093999999999999</v>
      </c>
      <c r="N1100" s="37">
        <f t="shared" si="31"/>
        <v>64.899945916711744</v>
      </c>
    </row>
    <row r="1101" spans="1:14" hidden="1" x14ac:dyDescent="0.35">
      <c r="A1101" s="1" t="s">
        <v>1789</v>
      </c>
      <c r="B1101" s="1">
        <v>2021</v>
      </c>
      <c r="C1101" s="22">
        <v>44414</v>
      </c>
      <c r="D1101" s="1" t="s">
        <v>1555</v>
      </c>
      <c r="E1101" s="71" t="s">
        <v>206</v>
      </c>
      <c r="F1101">
        <v>3</v>
      </c>
      <c r="G1101" s="3">
        <v>1</v>
      </c>
      <c r="H1101" t="s">
        <v>137</v>
      </c>
      <c r="I1101" t="s">
        <v>38</v>
      </c>
      <c r="K1101">
        <v>10</v>
      </c>
      <c r="L1101">
        <v>2</v>
      </c>
      <c r="M1101">
        <v>11.452999999999999</v>
      </c>
      <c r="N1101" s="37">
        <f t="shared" si="31"/>
        <v>62.865624727145729</v>
      </c>
    </row>
    <row r="1102" spans="1:14" hidden="1" x14ac:dyDescent="0.35">
      <c r="A1102" s="1" t="s">
        <v>1789</v>
      </c>
      <c r="B1102" s="1">
        <v>2021</v>
      </c>
      <c r="C1102" s="22">
        <v>44414</v>
      </c>
      <c r="D1102" s="1" t="s">
        <v>1555</v>
      </c>
      <c r="E1102" s="71" t="s">
        <v>206</v>
      </c>
      <c r="F1102">
        <v>4</v>
      </c>
      <c r="G1102" s="3">
        <v>1</v>
      </c>
      <c r="H1102" t="s">
        <v>80</v>
      </c>
      <c r="I1102" t="s">
        <v>65</v>
      </c>
      <c r="K1102">
        <v>3</v>
      </c>
      <c r="L1102">
        <v>1</v>
      </c>
      <c r="M1102">
        <v>11.201000000000001</v>
      </c>
      <c r="N1102" s="37">
        <f t="shared" si="31"/>
        <v>64.279975002231936</v>
      </c>
    </row>
    <row r="1103" spans="1:14" hidden="1" x14ac:dyDescent="0.35">
      <c r="A1103" s="1" t="s">
        <v>1789</v>
      </c>
      <c r="B1103" s="1">
        <v>2021</v>
      </c>
      <c r="C1103" s="22">
        <v>44414</v>
      </c>
      <c r="D1103" s="1" t="s">
        <v>1555</v>
      </c>
      <c r="E1103" s="71" t="s">
        <v>206</v>
      </c>
      <c r="F1103">
        <v>4</v>
      </c>
      <c r="G1103" s="3">
        <v>1</v>
      </c>
      <c r="H1103" t="s">
        <v>16</v>
      </c>
      <c r="I1103" t="s">
        <v>17</v>
      </c>
      <c r="K1103">
        <v>9</v>
      </c>
      <c r="L1103">
        <v>2</v>
      </c>
      <c r="M1103">
        <v>11.22</v>
      </c>
      <c r="N1103" s="37">
        <f t="shared" si="31"/>
        <v>64.171122994652407</v>
      </c>
    </row>
    <row r="1104" spans="1:14" hidden="1" x14ac:dyDescent="0.35">
      <c r="A1104" s="1" t="s">
        <v>1789</v>
      </c>
      <c r="B1104" s="1">
        <v>2021</v>
      </c>
      <c r="C1104" s="22">
        <v>44414</v>
      </c>
      <c r="D1104" s="1" t="s">
        <v>1555</v>
      </c>
      <c r="E1104" s="71" t="s">
        <v>206</v>
      </c>
      <c r="F1104">
        <v>5</v>
      </c>
      <c r="G1104" s="3">
        <v>1</v>
      </c>
      <c r="H1104" t="s">
        <v>136</v>
      </c>
      <c r="I1104" t="s">
        <v>25</v>
      </c>
      <c r="K1104">
        <v>6</v>
      </c>
      <c r="L1104">
        <v>1</v>
      </c>
      <c r="M1104">
        <v>10.935</v>
      </c>
      <c r="N1104" s="37">
        <f t="shared" si="31"/>
        <v>65.843621399176953</v>
      </c>
    </row>
    <row r="1105" spans="1:14" hidden="1" x14ac:dyDescent="0.35">
      <c r="A1105" s="1" t="s">
        <v>1789</v>
      </c>
      <c r="B1105" s="1">
        <v>2021</v>
      </c>
      <c r="C1105" s="22">
        <v>44414</v>
      </c>
      <c r="D1105" s="1" t="s">
        <v>1555</v>
      </c>
      <c r="E1105" s="71" t="s">
        <v>206</v>
      </c>
      <c r="F1105">
        <v>5</v>
      </c>
      <c r="G1105" s="3">
        <v>1</v>
      </c>
      <c r="H1105" t="s">
        <v>26</v>
      </c>
      <c r="I1105" t="s">
        <v>27</v>
      </c>
      <c r="K1105">
        <v>8</v>
      </c>
      <c r="L1105">
        <v>2</v>
      </c>
      <c r="M1105">
        <v>11.114000000000001</v>
      </c>
      <c r="N1105" s="37">
        <f t="shared" si="31"/>
        <v>64.783156379341364</v>
      </c>
    </row>
    <row r="1106" spans="1:14" hidden="1" x14ac:dyDescent="0.35">
      <c r="A1106" s="1" t="s">
        <v>1789</v>
      </c>
      <c r="B1106" s="1">
        <v>2021</v>
      </c>
      <c r="C1106" s="22">
        <v>44414</v>
      </c>
      <c r="D1106" s="1" t="s">
        <v>1555</v>
      </c>
      <c r="E1106" s="71" t="s">
        <v>206</v>
      </c>
      <c r="F1106">
        <v>6</v>
      </c>
      <c r="G1106" s="3">
        <v>1</v>
      </c>
      <c r="H1106" t="s">
        <v>78</v>
      </c>
      <c r="I1106" t="s">
        <v>19</v>
      </c>
      <c r="K1106">
        <v>7</v>
      </c>
      <c r="L1106">
        <v>1</v>
      </c>
      <c r="M1106">
        <v>10.888999999999999</v>
      </c>
      <c r="N1106" s="37">
        <f t="shared" si="31"/>
        <v>66.121774267609524</v>
      </c>
    </row>
    <row r="1107" spans="1:14" hidden="1" x14ac:dyDescent="0.35">
      <c r="A1107" s="1" t="s">
        <v>1789</v>
      </c>
      <c r="B1107" s="1">
        <v>2021</v>
      </c>
      <c r="C1107" s="22">
        <v>44414</v>
      </c>
      <c r="D1107" s="1" t="s">
        <v>1555</v>
      </c>
      <c r="E1107" s="71" t="s">
        <v>206</v>
      </c>
      <c r="F1107">
        <v>6</v>
      </c>
      <c r="G1107" s="3">
        <v>1</v>
      </c>
      <c r="H1107" t="s">
        <v>30</v>
      </c>
      <c r="I1107" t="s">
        <v>31</v>
      </c>
      <c r="K1107">
        <v>2</v>
      </c>
      <c r="L1107">
        <v>2</v>
      </c>
      <c r="M1107">
        <v>10.933999999999999</v>
      </c>
      <c r="N1107" s="37">
        <f t="shared" si="31"/>
        <v>65.849643314432058</v>
      </c>
    </row>
    <row r="1108" spans="1:14" hidden="1" x14ac:dyDescent="0.35">
      <c r="A1108" s="43" t="s">
        <v>1789</v>
      </c>
      <c r="B1108" s="43">
        <v>2021</v>
      </c>
      <c r="C1108" s="9">
        <v>44414</v>
      </c>
      <c r="D1108" s="43" t="s">
        <v>1555</v>
      </c>
      <c r="E1108" s="71" t="s">
        <v>1794</v>
      </c>
      <c r="F1108">
        <v>1</v>
      </c>
      <c r="G1108" s="3">
        <v>1</v>
      </c>
      <c r="H1108" t="s">
        <v>26</v>
      </c>
      <c r="I1108" t="s">
        <v>27</v>
      </c>
      <c r="K1108">
        <v>8</v>
      </c>
      <c r="L1108">
        <v>1</v>
      </c>
      <c r="M1108">
        <v>10.968</v>
      </c>
      <c r="N1108" s="37">
        <f t="shared" si="31"/>
        <v>65.645514223194752</v>
      </c>
    </row>
    <row r="1109" spans="1:14" hidden="1" x14ac:dyDescent="0.35">
      <c r="A1109" s="43" t="s">
        <v>1789</v>
      </c>
      <c r="B1109" s="43">
        <v>2021</v>
      </c>
      <c r="C1109" s="9">
        <v>44414</v>
      </c>
      <c r="D1109" s="43" t="s">
        <v>1555</v>
      </c>
      <c r="E1109" s="71" t="s">
        <v>1794</v>
      </c>
      <c r="F1109">
        <v>1</v>
      </c>
      <c r="G1109" s="3">
        <v>1</v>
      </c>
      <c r="H1109" t="s">
        <v>16</v>
      </c>
      <c r="I1109" t="s">
        <v>17</v>
      </c>
      <c r="K1109">
        <v>9</v>
      </c>
      <c r="L1109">
        <v>2</v>
      </c>
      <c r="M1109">
        <v>10.968999999999999</v>
      </c>
      <c r="N1109" s="37">
        <f t="shared" si="31"/>
        <v>65.639529583371328</v>
      </c>
    </row>
    <row r="1110" spans="1:14" hidden="1" x14ac:dyDescent="0.35">
      <c r="A1110" s="43" t="s">
        <v>1789</v>
      </c>
      <c r="B1110" s="43">
        <v>2021</v>
      </c>
      <c r="C1110" s="9">
        <v>44414</v>
      </c>
      <c r="D1110" s="43" t="s">
        <v>1555</v>
      </c>
      <c r="E1110" s="71" t="s">
        <v>1794</v>
      </c>
      <c r="F1110">
        <v>1</v>
      </c>
      <c r="G1110" s="3">
        <v>1</v>
      </c>
      <c r="H1110" t="s">
        <v>111</v>
      </c>
      <c r="I1110" t="s">
        <v>1790</v>
      </c>
      <c r="K1110">
        <v>12</v>
      </c>
      <c r="L1110">
        <v>3</v>
      </c>
      <c r="M1110">
        <v>11.063000000000001</v>
      </c>
      <c r="N1110" s="37">
        <f t="shared" si="31"/>
        <v>65.081804212238993</v>
      </c>
    </row>
    <row r="1111" spans="1:14" hidden="1" x14ac:dyDescent="0.35">
      <c r="A1111" s="43" t="s">
        <v>1789</v>
      </c>
      <c r="B1111" s="43">
        <v>2021</v>
      </c>
      <c r="C1111" s="9">
        <v>44414</v>
      </c>
      <c r="D1111" s="43" t="s">
        <v>1555</v>
      </c>
      <c r="E1111" s="71" t="s">
        <v>1794</v>
      </c>
      <c r="F1111">
        <v>2</v>
      </c>
      <c r="G1111" s="3">
        <v>1</v>
      </c>
      <c r="H1111" t="s">
        <v>30</v>
      </c>
      <c r="I1111" t="s">
        <v>31</v>
      </c>
      <c r="K1111">
        <v>2</v>
      </c>
      <c r="L1111">
        <v>1</v>
      </c>
      <c r="M1111">
        <v>11.074</v>
      </c>
      <c r="N1111" s="37">
        <f t="shared" si="31"/>
        <v>65.017157305400033</v>
      </c>
    </row>
    <row r="1112" spans="1:14" hidden="1" x14ac:dyDescent="0.35">
      <c r="A1112" s="43" t="s">
        <v>1789</v>
      </c>
      <c r="B1112" s="43">
        <v>2021</v>
      </c>
      <c r="C1112" s="9">
        <v>44414</v>
      </c>
      <c r="D1112" s="43" t="s">
        <v>1555</v>
      </c>
      <c r="E1112" s="71" t="s">
        <v>1794</v>
      </c>
      <c r="F1112">
        <v>2</v>
      </c>
      <c r="G1112" s="3">
        <v>1</v>
      </c>
      <c r="H1112" t="s">
        <v>28</v>
      </c>
      <c r="I1112" t="s">
        <v>29</v>
      </c>
      <c r="K1112">
        <v>11</v>
      </c>
      <c r="L1112">
        <v>2</v>
      </c>
      <c r="M1112">
        <v>11.081</v>
      </c>
      <c r="N1112" s="37">
        <f t="shared" si="31"/>
        <v>64.976085190867252</v>
      </c>
    </row>
    <row r="1113" spans="1:14" hidden="1" x14ac:dyDescent="0.35">
      <c r="A1113" s="43" t="s">
        <v>1789</v>
      </c>
      <c r="B1113" s="43">
        <v>2021</v>
      </c>
      <c r="C1113" s="9">
        <v>44414</v>
      </c>
      <c r="D1113" s="43" t="s">
        <v>1555</v>
      </c>
      <c r="E1113" s="71" t="s">
        <v>1794</v>
      </c>
      <c r="F1113">
        <v>2</v>
      </c>
      <c r="G1113" s="3">
        <v>1</v>
      </c>
      <c r="H1113" t="s">
        <v>137</v>
      </c>
      <c r="I1113" t="s">
        <v>38</v>
      </c>
      <c r="K1113">
        <v>10</v>
      </c>
      <c r="L1113">
        <v>3</v>
      </c>
      <c r="M1113">
        <v>11.129999999999999</v>
      </c>
      <c r="N1113" s="37">
        <f t="shared" si="31"/>
        <v>64.69002695417791</v>
      </c>
    </row>
    <row r="1114" spans="1:14" x14ac:dyDescent="0.35">
      <c r="A1114" s="43" t="s">
        <v>1789</v>
      </c>
      <c r="B1114" s="43">
        <v>2021</v>
      </c>
      <c r="C1114" s="9">
        <v>44414</v>
      </c>
      <c r="D1114" s="43" t="s">
        <v>1555</v>
      </c>
      <c r="E1114" s="71" t="s">
        <v>207</v>
      </c>
      <c r="F1114">
        <v>1</v>
      </c>
      <c r="G1114" s="3">
        <v>1</v>
      </c>
      <c r="H1114" t="s">
        <v>30</v>
      </c>
      <c r="I1114" t="s">
        <v>31</v>
      </c>
      <c r="K1114">
        <v>2</v>
      </c>
      <c r="L1114">
        <v>1</v>
      </c>
      <c r="M1114">
        <v>10.977</v>
      </c>
      <c r="N1114" s="37">
        <f t="shared" si="31"/>
        <v>65.591691719048924</v>
      </c>
    </row>
    <row r="1115" spans="1:14" x14ac:dyDescent="0.35">
      <c r="A1115" s="43" t="s">
        <v>1789</v>
      </c>
      <c r="B1115" s="43">
        <v>2021</v>
      </c>
      <c r="C1115" s="9">
        <v>44414</v>
      </c>
      <c r="D1115" s="43" t="s">
        <v>1555</v>
      </c>
      <c r="E1115" s="71" t="s">
        <v>207</v>
      </c>
      <c r="F1115">
        <v>1</v>
      </c>
      <c r="G1115" s="3">
        <v>1</v>
      </c>
      <c r="H1115" t="s">
        <v>14</v>
      </c>
      <c r="I1115" t="s">
        <v>15</v>
      </c>
      <c r="K1115">
        <v>5</v>
      </c>
      <c r="L1115">
        <v>2</v>
      </c>
      <c r="M1115">
        <v>10.978</v>
      </c>
      <c r="N1115" s="37">
        <f t="shared" si="31"/>
        <v>65.585716888322096</v>
      </c>
    </row>
    <row r="1116" spans="1:14" x14ac:dyDescent="0.35">
      <c r="A1116" s="43" t="s">
        <v>1789</v>
      </c>
      <c r="B1116" s="43">
        <v>2021</v>
      </c>
      <c r="C1116" s="9">
        <v>44414</v>
      </c>
      <c r="D1116" s="43" t="s">
        <v>1555</v>
      </c>
      <c r="E1116" s="71" t="s">
        <v>207</v>
      </c>
      <c r="F1116">
        <v>2</v>
      </c>
      <c r="G1116" s="3">
        <v>1</v>
      </c>
      <c r="H1116" t="s">
        <v>33</v>
      </c>
      <c r="I1116" t="s">
        <v>27</v>
      </c>
      <c r="K1116">
        <v>1</v>
      </c>
      <c r="L1116">
        <v>1</v>
      </c>
      <c r="M1116">
        <v>11.068</v>
      </c>
      <c r="N1116" s="37">
        <f t="shared" si="31"/>
        <v>65.052403324900624</v>
      </c>
    </row>
    <row r="1117" spans="1:14" x14ac:dyDescent="0.35">
      <c r="A1117" s="43" t="s">
        <v>1789</v>
      </c>
      <c r="B1117" s="43">
        <v>2021</v>
      </c>
      <c r="C1117" s="9">
        <v>44414</v>
      </c>
      <c r="D1117" s="43" t="s">
        <v>1555</v>
      </c>
      <c r="E1117" s="71" t="s">
        <v>207</v>
      </c>
      <c r="F1117">
        <v>2</v>
      </c>
      <c r="G1117" s="3">
        <v>1</v>
      </c>
      <c r="H1117" t="s">
        <v>26</v>
      </c>
      <c r="I1117" t="s">
        <v>27</v>
      </c>
      <c r="K1117">
        <v>8</v>
      </c>
      <c r="L1117">
        <v>2</v>
      </c>
      <c r="M1117">
        <v>11.109</v>
      </c>
      <c r="N1117" s="37">
        <f t="shared" si="31"/>
        <v>64.812314339724551</v>
      </c>
    </row>
    <row r="1118" spans="1:14" x14ac:dyDescent="0.35">
      <c r="A1118" s="43" t="s">
        <v>1789</v>
      </c>
      <c r="B1118" s="43">
        <v>2021</v>
      </c>
      <c r="C1118" s="9">
        <v>44414</v>
      </c>
      <c r="D1118" s="43" t="s">
        <v>1555</v>
      </c>
      <c r="E1118" s="71" t="s">
        <v>207</v>
      </c>
      <c r="F1118">
        <v>3</v>
      </c>
      <c r="G1118" s="3">
        <v>1</v>
      </c>
      <c r="H1118" t="s">
        <v>23</v>
      </c>
      <c r="I1118" t="s">
        <v>15</v>
      </c>
      <c r="K1118">
        <v>4</v>
      </c>
      <c r="L1118">
        <v>1</v>
      </c>
      <c r="M1118">
        <v>10.829000000000001</v>
      </c>
      <c r="N1118" s="37">
        <f t="shared" si="31"/>
        <v>66.48813371502446</v>
      </c>
    </row>
    <row r="1119" spans="1:14" x14ac:dyDescent="0.35">
      <c r="A1119" s="43" t="s">
        <v>1789</v>
      </c>
      <c r="B1119" s="43">
        <v>2021</v>
      </c>
      <c r="C1119" s="9">
        <v>44414</v>
      </c>
      <c r="D1119" s="43" t="s">
        <v>1555</v>
      </c>
      <c r="E1119" s="71" t="s">
        <v>207</v>
      </c>
      <c r="F1119">
        <v>3</v>
      </c>
      <c r="G1119" s="3">
        <v>1</v>
      </c>
      <c r="H1119" t="s">
        <v>78</v>
      </c>
      <c r="I1119" t="s">
        <v>19</v>
      </c>
      <c r="K1119">
        <v>7</v>
      </c>
      <c r="L1119">
        <v>2</v>
      </c>
      <c r="M1119">
        <v>10.927000000000001</v>
      </c>
      <c r="N1119" s="37">
        <f t="shared" si="31"/>
        <v>65.891827583051153</v>
      </c>
    </row>
    <row r="1120" spans="1:14" x14ac:dyDescent="0.35">
      <c r="A1120" s="43" t="s">
        <v>1789</v>
      </c>
      <c r="B1120" s="43">
        <v>2021</v>
      </c>
      <c r="C1120" s="9">
        <v>44414</v>
      </c>
      <c r="D1120" s="43" t="s">
        <v>1555</v>
      </c>
      <c r="E1120" s="71" t="s">
        <v>207</v>
      </c>
      <c r="F1120">
        <v>4</v>
      </c>
      <c r="G1120" s="3">
        <v>1</v>
      </c>
      <c r="H1120" t="s">
        <v>80</v>
      </c>
      <c r="I1120" t="s">
        <v>65</v>
      </c>
      <c r="K1120">
        <v>3</v>
      </c>
      <c r="L1120">
        <v>1</v>
      </c>
      <c r="M1120">
        <v>10.861000000000001</v>
      </c>
      <c r="N1120" s="37">
        <f t="shared" ref="N1120:N1183" si="32">3.6*200/M1120</f>
        <v>66.292238283767603</v>
      </c>
    </row>
    <row r="1121" spans="1:14" x14ac:dyDescent="0.35">
      <c r="A1121" s="43" t="s">
        <v>1789</v>
      </c>
      <c r="B1121" s="43">
        <v>2021</v>
      </c>
      <c r="C1121" s="9">
        <v>44414</v>
      </c>
      <c r="D1121" s="43" t="s">
        <v>1555</v>
      </c>
      <c r="E1121" s="71" t="s">
        <v>207</v>
      </c>
      <c r="F1121">
        <v>4</v>
      </c>
      <c r="G1121" s="3">
        <v>1</v>
      </c>
      <c r="H1121" t="s">
        <v>136</v>
      </c>
      <c r="I1121" t="s">
        <v>25</v>
      </c>
      <c r="K1121">
        <v>6</v>
      </c>
      <c r="L1121">
        <v>2</v>
      </c>
      <c r="M1121">
        <v>10.888</v>
      </c>
      <c r="N1121" s="37">
        <f t="shared" si="32"/>
        <v>66.127847171197644</v>
      </c>
    </row>
    <row r="1122" spans="1:14" x14ac:dyDescent="0.35">
      <c r="A1122" s="43" t="s">
        <v>1789</v>
      </c>
      <c r="B1122" s="43">
        <v>2021</v>
      </c>
      <c r="C1122" s="9">
        <v>44414</v>
      </c>
      <c r="D1122" s="43" t="s">
        <v>1555</v>
      </c>
      <c r="E1122" s="71" t="s">
        <v>207</v>
      </c>
      <c r="F1122">
        <v>1</v>
      </c>
      <c r="G1122" s="3">
        <v>2</v>
      </c>
      <c r="H1122" t="s">
        <v>30</v>
      </c>
      <c r="I1122" t="s">
        <v>31</v>
      </c>
      <c r="K1122">
        <v>2</v>
      </c>
      <c r="L1122">
        <v>2</v>
      </c>
      <c r="M1122">
        <v>10.905000000000001</v>
      </c>
      <c r="N1122" s="37">
        <f t="shared" si="32"/>
        <v>66.024759284731772</v>
      </c>
    </row>
    <row r="1123" spans="1:14" x14ac:dyDescent="0.35">
      <c r="A1123" s="43" t="s">
        <v>1789</v>
      </c>
      <c r="B1123" s="43">
        <v>2021</v>
      </c>
      <c r="C1123" s="9">
        <v>44414</v>
      </c>
      <c r="D1123" s="43" t="s">
        <v>1555</v>
      </c>
      <c r="E1123" s="71" t="s">
        <v>207</v>
      </c>
      <c r="F1123">
        <v>1</v>
      </c>
      <c r="G1123" s="3">
        <v>2</v>
      </c>
      <c r="H1123" t="s">
        <v>14</v>
      </c>
      <c r="I1123" t="s">
        <v>15</v>
      </c>
      <c r="K1123">
        <v>5</v>
      </c>
      <c r="L1123">
        <v>1</v>
      </c>
      <c r="M1123">
        <v>10.887</v>
      </c>
      <c r="N1123" s="37">
        <f t="shared" si="32"/>
        <v>66.133921190410575</v>
      </c>
    </row>
    <row r="1124" spans="1:14" x14ac:dyDescent="0.35">
      <c r="A1124" s="43" t="s">
        <v>1789</v>
      </c>
      <c r="B1124" s="43">
        <v>2021</v>
      </c>
      <c r="C1124" s="9">
        <v>44414</v>
      </c>
      <c r="D1124" s="43" t="s">
        <v>1555</v>
      </c>
      <c r="E1124" s="71" t="s">
        <v>207</v>
      </c>
      <c r="F1124">
        <v>2</v>
      </c>
      <c r="G1124" s="3">
        <v>2</v>
      </c>
      <c r="H1124" t="s">
        <v>33</v>
      </c>
      <c r="I1124" t="s">
        <v>27</v>
      </c>
      <c r="K1124">
        <v>1</v>
      </c>
      <c r="L1124">
        <v>1</v>
      </c>
      <c r="M1124">
        <v>11.055</v>
      </c>
      <c r="N1124" s="37">
        <f t="shared" si="32"/>
        <v>65.128900949796474</v>
      </c>
    </row>
    <row r="1125" spans="1:14" x14ac:dyDescent="0.35">
      <c r="A1125" s="43" t="s">
        <v>1789</v>
      </c>
      <c r="B1125" s="43">
        <v>2021</v>
      </c>
      <c r="C1125" s="9">
        <v>44414</v>
      </c>
      <c r="D1125" s="43" t="s">
        <v>1555</v>
      </c>
      <c r="E1125" s="71" t="s">
        <v>207</v>
      </c>
      <c r="F1125">
        <v>2</v>
      </c>
      <c r="G1125" s="3">
        <v>2</v>
      </c>
      <c r="H1125" t="s">
        <v>26</v>
      </c>
      <c r="I1125" t="s">
        <v>27</v>
      </c>
      <c r="K1125">
        <v>8</v>
      </c>
      <c r="L1125">
        <v>2</v>
      </c>
      <c r="M1125">
        <v>11.113</v>
      </c>
      <c r="N1125" s="37">
        <f t="shared" si="32"/>
        <v>64.788985872401696</v>
      </c>
    </row>
    <row r="1126" spans="1:14" x14ac:dyDescent="0.35">
      <c r="A1126" s="43" t="s">
        <v>1789</v>
      </c>
      <c r="B1126" s="43">
        <v>2021</v>
      </c>
      <c r="C1126" s="9">
        <v>44414</v>
      </c>
      <c r="D1126" s="43" t="s">
        <v>1555</v>
      </c>
      <c r="E1126" s="71" t="s">
        <v>207</v>
      </c>
      <c r="F1126">
        <v>3</v>
      </c>
      <c r="G1126" s="3">
        <v>2</v>
      </c>
      <c r="H1126" t="s">
        <v>23</v>
      </c>
      <c r="I1126" t="s">
        <v>15</v>
      </c>
      <c r="K1126">
        <v>4</v>
      </c>
      <c r="L1126">
        <v>1</v>
      </c>
      <c r="M1126">
        <v>10.773</v>
      </c>
      <c r="N1126" s="37">
        <f t="shared" si="32"/>
        <v>66.833751044277363</v>
      </c>
    </row>
    <row r="1127" spans="1:14" x14ac:dyDescent="0.35">
      <c r="A1127" s="43" t="s">
        <v>1789</v>
      </c>
      <c r="B1127" s="43">
        <v>2021</v>
      </c>
      <c r="C1127" s="9">
        <v>44414</v>
      </c>
      <c r="D1127" s="43" t="s">
        <v>1555</v>
      </c>
      <c r="E1127" s="71" t="s">
        <v>207</v>
      </c>
      <c r="F1127">
        <v>3</v>
      </c>
      <c r="G1127" s="3">
        <v>2</v>
      </c>
      <c r="H1127" t="s">
        <v>78</v>
      </c>
      <c r="I1127" t="s">
        <v>19</v>
      </c>
      <c r="K1127">
        <v>7</v>
      </c>
      <c r="L1127">
        <v>2</v>
      </c>
      <c r="M1127">
        <v>10.847</v>
      </c>
      <c r="N1127" s="37">
        <f t="shared" si="32"/>
        <v>66.37780031345072</v>
      </c>
    </row>
    <row r="1128" spans="1:14" x14ac:dyDescent="0.35">
      <c r="A1128" s="43" t="s">
        <v>1789</v>
      </c>
      <c r="B1128" s="43">
        <v>2021</v>
      </c>
      <c r="C1128" s="9">
        <v>44414</v>
      </c>
      <c r="D1128" s="43" t="s">
        <v>1555</v>
      </c>
      <c r="E1128" s="71" t="s">
        <v>207</v>
      </c>
      <c r="F1128">
        <v>4</v>
      </c>
      <c r="G1128" s="3">
        <v>2</v>
      </c>
      <c r="H1128" t="s">
        <v>80</v>
      </c>
      <c r="I1128" t="s">
        <v>65</v>
      </c>
      <c r="K1128">
        <v>3</v>
      </c>
      <c r="L1128">
        <v>1</v>
      </c>
      <c r="M1128">
        <v>10.958</v>
      </c>
      <c r="N1128" s="37">
        <f t="shared" si="32"/>
        <v>65.705420697207515</v>
      </c>
    </row>
    <row r="1129" spans="1:14" x14ac:dyDescent="0.35">
      <c r="A1129" s="43" t="s">
        <v>1789</v>
      </c>
      <c r="B1129" s="43">
        <v>2021</v>
      </c>
      <c r="C1129" s="9">
        <v>44414</v>
      </c>
      <c r="D1129" s="43" t="s">
        <v>1555</v>
      </c>
      <c r="E1129" s="71" t="s">
        <v>207</v>
      </c>
      <c r="F1129">
        <v>4</v>
      </c>
      <c r="G1129" s="3">
        <v>2</v>
      </c>
      <c r="H1129" t="s">
        <v>136</v>
      </c>
      <c r="I1129" t="s">
        <v>25</v>
      </c>
      <c r="K1129">
        <v>6</v>
      </c>
      <c r="L1129">
        <v>2</v>
      </c>
      <c r="M1129">
        <v>10.994</v>
      </c>
      <c r="N1129" s="37">
        <f t="shared" si="32"/>
        <v>65.490267418591955</v>
      </c>
    </row>
    <row r="1130" spans="1:14" x14ac:dyDescent="0.35">
      <c r="A1130" s="43" t="s">
        <v>1789</v>
      </c>
      <c r="B1130" s="43">
        <v>2021</v>
      </c>
      <c r="C1130" s="9">
        <v>44414</v>
      </c>
      <c r="D1130" s="43" t="s">
        <v>1555</v>
      </c>
      <c r="E1130" s="71" t="s">
        <v>207</v>
      </c>
      <c r="F1130">
        <v>1</v>
      </c>
      <c r="G1130" s="3">
        <v>3</v>
      </c>
      <c r="H1130" t="s">
        <v>30</v>
      </c>
      <c r="I1130" t="s">
        <v>31</v>
      </c>
      <c r="K1130">
        <v>2</v>
      </c>
      <c r="L1130">
        <v>1</v>
      </c>
      <c r="M1130">
        <v>10.874000000000001</v>
      </c>
      <c r="N1130" s="37">
        <f t="shared" si="32"/>
        <v>66.212985102078349</v>
      </c>
    </row>
    <row r="1131" spans="1:14" x14ac:dyDescent="0.35">
      <c r="A1131" s="43" t="s">
        <v>1789</v>
      </c>
      <c r="B1131" s="43">
        <v>2021</v>
      </c>
      <c r="C1131" s="9">
        <v>44414</v>
      </c>
      <c r="D1131" s="43" t="s">
        <v>1555</v>
      </c>
      <c r="E1131" s="71" t="s">
        <v>207</v>
      </c>
      <c r="F1131">
        <v>1</v>
      </c>
      <c r="G1131" s="3">
        <v>3</v>
      </c>
      <c r="H1131" t="s">
        <v>14</v>
      </c>
      <c r="I1131" t="s">
        <v>15</v>
      </c>
      <c r="K1131">
        <v>5</v>
      </c>
      <c r="L1131">
        <v>2</v>
      </c>
      <c r="M1131">
        <v>10.893000000000001</v>
      </c>
      <c r="N1131" s="37">
        <f t="shared" si="32"/>
        <v>66.097493803359953</v>
      </c>
    </row>
    <row r="1132" spans="1:14" hidden="1" x14ac:dyDescent="0.35">
      <c r="A1132" s="43" t="s">
        <v>1789</v>
      </c>
      <c r="B1132" s="43">
        <v>2021</v>
      </c>
      <c r="C1132" s="9">
        <v>44414</v>
      </c>
      <c r="D1132" s="43" t="s">
        <v>1555</v>
      </c>
      <c r="E1132" s="71" t="s">
        <v>1795</v>
      </c>
      <c r="F1132">
        <v>1</v>
      </c>
      <c r="G1132" s="3">
        <v>1</v>
      </c>
      <c r="H1132" t="s">
        <v>14</v>
      </c>
      <c r="I1132" t="s">
        <v>15</v>
      </c>
      <c r="K1132">
        <v>5</v>
      </c>
      <c r="L1132">
        <v>1</v>
      </c>
      <c r="M1132">
        <v>10.817</v>
      </c>
      <c r="N1132" s="37">
        <f t="shared" si="32"/>
        <v>66.561893316076549</v>
      </c>
    </row>
    <row r="1133" spans="1:14" hidden="1" x14ac:dyDescent="0.35">
      <c r="A1133" s="43" t="s">
        <v>1789</v>
      </c>
      <c r="B1133" s="43">
        <v>2021</v>
      </c>
      <c r="C1133" s="9">
        <v>44414</v>
      </c>
      <c r="D1133" s="43" t="s">
        <v>1555</v>
      </c>
      <c r="E1133" s="71" t="s">
        <v>1795</v>
      </c>
      <c r="F1133">
        <v>1</v>
      </c>
      <c r="G1133" s="3">
        <v>1</v>
      </c>
      <c r="H1133" t="s">
        <v>136</v>
      </c>
      <c r="I1133" t="s">
        <v>25</v>
      </c>
      <c r="K1133">
        <v>6</v>
      </c>
      <c r="L1133">
        <v>2</v>
      </c>
      <c r="M1133">
        <v>10.916</v>
      </c>
      <c r="N1133" s="37">
        <f t="shared" si="32"/>
        <v>65.958226456577492</v>
      </c>
    </row>
    <row r="1134" spans="1:14" hidden="1" x14ac:dyDescent="0.35">
      <c r="A1134" s="43" t="s">
        <v>1789</v>
      </c>
      <c r="B1134" s="43">
        <v>2021</v>
      </c>
      <c r="C1134" s="9">
        <v>44414</v>
      </c>
      <c r="D1134" s="43" t="s">
        <v>1555</v>
      </c>
      <c r="E1134" s="71" t="s">
        <v>1795</v>
      </c>
      <c r="F1134">
        <v>1</v>
      </c>
      <c r="G1134" s="3">
        <v>1</v>
      </c>
      <c r="H1134" t="s">
        <v>78</v>
      </c>
      <c r="I1134" t="s">
        <v>19</v>
      </c>
      <c r="K1134">
        <v>7</v>
      </c>
      <c r="L1134">
        <v>3</v>
      </c>
      <c r="M1134">
        <v>10.943</v>
      </c>
      <c r="N1134" s="37">
        <f t="shared" si="32"/>
        <v>65.795485698620126</v>
      </c>
    </row>
    <row r="1135" spans="1:14" hidden="1" x14ac:dyDescent="0.35">
      <c r="A1135" s="43" t="s">
        <v>1789</v>
      </c>
      <c r="B1135" s="43">
        <v>2021</v>
      </c>
      <c r="C1135" s="9">
        <v>44414</v>
      </c>
      <c r="D1135" s="43" t="s">
        <v>1555</v>
      </c>
      <c r="E1135" s="71" t="s">
        <v>1795</v>
      </c>
      <c r="F1135">
        <v>1</v>
      </c>
      <c r="G1135" s="3">
        <v>1</v>
      </c>
      <c r="H1135" t="s">
        <v>26</v>
      </c>
      <c r="I1135" t="s">
        <v>27</v>
      </c>
      <c r="K1135">
        <v>8</v>
      </c>
      <c r="L1135">
        <v>4</v>
      </c>
      <c r="M1135">
        <v>11.032999999999999</v>
      </c>
      <c r="N1135" s="37">
        <f t="shared" si="32"/>
        <v>65.258769147104147</v>
      </c>
    </row>
    <row r="1136" spans="1:14" x14ac:dyDescent="0.35">
      <c r="A1136" s="43" t="s">
        <v>1789</v>
      </c>
      <c r="B1136" s="43">
        <v>2021</v>
      </c>
      <c r="C1136" s="9">
        <v>44414</v>
      </c>
      <c r="D1136" s="43" t="s">
        <v>1555</v>
      </c>
      <c r="E1136" s="71" t="s">
        <v>208</v>
      </c>
      <c r="F1136">
        <v>1</v>
      </c>
      <c r="G1136" s="3">
        <v>1</v>
      </c>
      <c r="H1136" t="s">
        <v>30</v>
      </c>
      <c r="I1136" t="s">
        <v>31</v>
      </c>
      <c r="K1136">
        <v>2</v>
      </c>
      <c r="L1136">
        <v>1</v>
      </c>
      <c r="M1136">
        <v>11.086</v>
      </c>
      <c r="N1136" s="37">
        <f t="shared" si="32"/>
        <v>64.94677972217211</v>
      </c>
    </row>
    <row r="1137" spans="1:14" x14ac:dyDescent="0.35">
      <c r="A1137" s="43" t="s">
        <v>1789</v>
      </c>
      <c r="B1137" s="43">
        <v>2021</v>
      </c>
      <c r="C1137" s="9">
        <v>44414</v>
      </c>
      <c r="D1137" s="43" t="s">
        <v>1555</v>
      </c>
      <c r="E1137" s="71" t="s">
        <v>208</v>
      </c>
      <c r="F1137">
        <v>1</v>
      </c>
      <c r="G1137" s="3">
        <v>1</v>
      </c>
      <c r="H1137" t="s">
        <v>80</v>
      </c>
      <c r="I1137" t="s">
        <v>65</v>
      </c>
      <c r="K1137">
        <v>3</v>
      </c>
      <c r="L1137">
        <v>2</v>
      </c>
      <c r="M1137">
        <v>11.125999999999999</v>
      </c>
      <c r="N1137" s="37">
        <f t="shared" si="32"/>
        <v>64.713284199173117</v>
      </c>
    </row>
    <row r="1138" spans="1:14" x14ac:dyDescent="0.35">
      <c r="A1138" s="43" t="s">
        <v>1789</v>
      </c>
      <c r="B1138" s="43">
        <v>2021</v>
      </c>
      <c r="C1138" s="9">
        <v>44414</v>
      </c>
      <c r="D1138" s="43" t="s">
        <v>1555</v>
      </c>
      <c r="E1138" s="71" t="s">
        <v>208</v>
      </c>
      <c r="F1138">
        <v>2</v>
      </c>
      <c r="G1138" s="3">
        <v>1</v>
      </c>
      <c r="H1138" t="s">
        <v>33</v>
      </c>
      <c r="I1138" t="s">
        <v>27</v>
      </c>
      <c r="K1138">
        <v>1</v>
      </c>
      <c r="L1138">
        <v>1</v>
      </c>
      <c r="M1138">
        <v>10.926</v>
      </c>
      <c r="N1138" s="37">
        <f t="shared" si="32"/>
        <v>65.897858319604609</v>
      </c>
    </row>
    <row r="1139" spans="1:14" x14ac:dyDescent="0.35">
      <c r="A1139" s="43" t="s">
        <v>1789</v>
      </c>
      <c r="B1139" s="43">
        <v>2021</v>
      </c>
      <c r="C1139" s="9">
        <v>44414</v>
      </c>
      <c r="D1139" s="43" t="s">
        <v>1555</v>
      </c>
      <c r="E1139" s="71" t="s">
        <v>208</v>
      </c>
      <c r="F1139">
        <v>2</v>
      </c>
      <c r="G1139" s="3">
        <v>1</v>
      </c>
      <c r="H1139" t="s">
        <v>23</v>
      </c>
      <c r="I1139" t="s">
        <v>15</v>
      </c>
      <c r="K1139">
        <v>4</v>
      </c>
      <c r="L1139">
        <v>2</v>
      </c>
      <c r="M1139">
        <v>11.027000000000001</v>
      </c>
      <c r="N1139" s="37">
        <f t="shared" si="32"/>
        <v>65.294277682053135</v>
      </c>
    </row>
    <row r="1140" spans="1:14" x14ac:dyDescent="0.35">
      <c r="A1140" s="43" t="s">
        <v>1789</v>
      </c>
      <c r="B1140" s="43">
        <v>2021</v>
      </c>
      <c r="C1140" s="9">
        <v>44414</v>
      </c>
      <c r="D1140" s="43" t="s">
        <v>1555</v>
      </c>
      <c r="E1140" s="71" t="s">
        <v>208</v>
      </c>
      <c r="F1140">
        <v>1</v>
      </c>
      <c r="G1140" s="3">
        <v>2</v>
      </c>
      <c r="H1140" t="s">
        <v>30</v>
      </c>
      <c r="I1140" t="s">
        <v>31</v>
      </c>
      <c r="K1140">
        <v>2</v>
      </c>
      <c r="L1140">
        <v>1</v>
      </c>
      <c r="M1140">
        <v>10.89</v>
      </c>
      <c r="N1140" s="37">
        <f t="shared" si="32"/>
        <v>66.115702479338836</v>
      </c>
    </row>
    <row r="1141" spans="1:14" x14ac:dyDescent="0.35">
      <c r="A1141" s="43" t="s">
        <v>1789</v>
      </c>
      <c r="B1141" s="43">
        <v>2021</v>
      </c>
      <c r="C1141" s="9">
        <v>44414</v>
      </c>
      <c r="D1141" s="43" t="s">
        <v>1555</v>
      </c>
      <c r="E1141" s="71" t="s">
        <v>208</v>
      </c>
      <c r="F1141">
        <v>1</v>
      </c>
      <c r="G1141" s="3">
        <v>2</v>
      </c>
      <c r="H1141" t="s">
        <v>80</v>
      </c>
      <c r="I1141" t="s">
        <v>65</v>
      </c>
      <c r="K1141">
        <v>3</v>
      </c>
      <c r="L1141">
        <v>2</v>
      </c>
      <c r="M1141">
        <v>11.018000000000001</v>
      </c>
      <c r="N1141" s="37">
        <f t="shared" si="32"/>
        <v>65.347612996914137</v>
      </c>
    </row>
    <row r="1142" spans="1:14" x14ac:dyDescent="0.35">
      <c r="A1142" s="43" t="s">
        <v>1789</v>
      </c>
      <c r="B1142" s="43">
        <v>2021</v>
      </c>
      <c r="C1142" s="9">
        <v>44414</v>
      </c>
      <c r="D1142" s="43" t="s">
        <v>1555</v>
      </c>
      <c r="E1142" s="71" t="s">
        <v>208</v>
      </c>
      <c r="F1142">
        <v>2</v>
      </c>
      <c r="G1142" s="3">
        <v>2</v>
      </c>
      <c r="H1142" t="s">
        <v>33</v>
      </c>
      <c r="I1142" t="s">
        <v>27</v>
      </c>
      <c r="K1142">
        <v>1</v>
      </c>
      <c r="L1142">
        <v>2</v>
      </c>
      <c r="M1142">
        <v>11.282999999999999</v>
      </c>
      <c r="N1142" s="37">
        <f t="shared" si="32"/>
        <v>63.81281574049455</v>
      </c>
    </row>
    <row r="1143" spans="1:14" x14ac:dyDescent="0.35">
      <c r="A1143" s="43" t="s">
        <v>1789</v>
      </c>
      <c r="B1143" s="43">
        <v>2021</v>
      </c>
      <c r="C1143" s="9">
        <v>44414</v>
      </c>
      <c r="D1143" s="43" t="s">
        <v>1555</v>
      </c>
      <c r="E1143" s="71" t="s">
        <v>208</v>
      </c>
      <c r="F1143">
        <v>2</v>
      </c>
      <c r="G1143" s="3">
        <v>2</v>
      </c>
      <c r="H1143" t="s">
        <v>23</v>
      </c>
      <c r="I1143" t="s">
        <v>15</v>
      </c>
      <c r="K1143">
        <v>4</v>
      </c>
      <c r="L1143">
        <v>1</v>
      </c>
      <c r="M1143">
        <v>10.997999999999999</v>
      </c>
      <c r="N1143" s="37">
        <f t="shared" si="32"/>
        <v>65.466448445171849</v>
      </c>
    </row>
    <row r="1144" spans="1:14" x14ac:dyDescent="0.35">
      <c r="A1144" s="43" t="s">
        <v>1789</v>
      </c>
      <c r="B1144" s="43">
        <v>2021</v>
      </c>
      <c r="C1144" s="9">
        <v>44414</v>
      </c>
      <c r="D1144" s="43" t="s">
        <v>1555</v>
      </c>
      <c r="E1144" s="71" t="s">
        <v>208</v>
      </c>
      <c r="F1144">
        <v>2</v>
      </c>
      <c r="G1144" s="3">
        <v>3</v>
      </c>
      <c r="H1144" t="s">
        <v>33</v>
      </c>
      <c r="I1144" t="s">
        <v>27</v>
      </c>
      <c r="K1144">
        <v>1</v>
      </c>
      <c r="L1144">
        <v>1</v>
      </c>
      <c r="M1144">
        <v>10.728</v>
      </c>
      <c r="N1144" s="37">
        <f t="shared" si="32"/>
        <v>67.114093959731548</v>
      </c>
    </row>
    <row r="1145" spans="1:14" x14ac:dyDescent="0.35">
      <c r="A1145" s="43" t="s">
        <v>1789</v>
      </c>
      <c r="B1145" s="43">
        <v>2021</v>
      </c>
      <c r="C1145" s="9">
        <v>44414</v>
      </c>
      <c r="D1145" s="43" t="s">
        <v>1555</v>
      </c>
      <c r="E1145" s="71" t="s">
        <v>208</v>
      </c>
      <c r="F1145">
        <v>2</v>
      </c>
      <c r="G1145" s="3">
        <v>3</v>
      </c>
      <c r="H1145" t="s">
        <v>23</v>
      </c>
      <c r="I1145" t="s">
        <v>15</v>
      </c>
      <c r="K1145">
        <v>4</v>
      </c>
      <c r="L1145">
        <v>2</v>
      </c>
      <c r="M1145">
        <v>10.904</v>
      </c>
      <c r="N1145" s="37">
        <f t="shared" si="32"/>
        <v>66.030814380044021</v>
      </c>
    </row>
    <row r="1146" spans="1:14" x14ac:dyDescent="0.35">
      <c r="A1146" s="43" t="s">
        <v>1789</v>
      </c>
      <c r="B1146" s="43">
        <v>2021</v>
      </c>
      <c r="C1146" s="9">
        <v>44414</v>
      </c>
      <c r="D1146" s="43" t="s">
        <v>1555</v>
      </c>
      <c r="E1146" s="71" t="s">
        <v>209</v>
      </c>
      <c r="F1146" t="s">
        <v>210</v>
      </c>
      <c r="G1146" s="3">
        <v>1</v>
      </c>
      <c r="H1146" t="s">
        <v>33</v>
      </c>
      <c r="I1146" t="s">
        <v>27</v>
      </c>
      <c r="K1146">
        <v>1</v>
      </c>
      <c r="L1146">
        <v>1</v>
      </c>
      <c r="M1146">
        <v>10.906000000000001</v>
      </c>
      <c r="N1146" s="37">
        <f t="shared" si="32"/>
        <v>66.018705299834949</v>
      </c>
    </row>
    <row r="1147" spans="1:14" x14ac:dyDescent="0.35">
      <c r="A1147" s="43" t="s">
        <v>1789</v>
      </c>
      <c r="B1147" s="43">
        <v>2021</v>
      </c>
      <c r="C1147" s="9">
        <v>44414</v>
      </c>
      <c r="D1147" s="43" t="s">
        <v>1555</v>
      </c>
      <c r="E1147" s="71" t="s">
        <v>209</v>
      </c>
      <c r="F1147" t="s">
        <v>210</v>
      </c>
      <c r="G1147" s="3">
        <v>1</v>
      </c>
      <c r="H1147" t="s">
        <v>30</v>
      </c>
      <c r="I1147" t="s">
        <v>31</v>
      </c>
      <c r="K1147">
        <v>2</v>
      </c>
      <c r="L1147">
        <v>2</v>
      </c>
      <c r="M1147">
        <v>10.967000000000001</v>
      </c>
      <c r="N1147" s="37">
        <f t="shared" si="32"/>
        <v>65.651499954408678</v>
      </c>
    </row>
    <row r="1148" spans="1:14" x14ac:dyDescent="0.35">
      <c r="A1148" s="43" t="s">
        <v>1789</v>
      </c>
      <c r="B1148" s="43">
        <v>2021</v>
      </c>
      <c r="C1148" s="9">
        <v>44414</v>
      </c>
      <c r="D1148" s="43" t="s">
        <v>1555</v>
      </c>
      <c r="E1148" s="71" t="s">
        <v>209</v>
      </c>
      <c r="F1148" t="s">
        <v>211</v>
      </c>
      <c r="G1148" s="3">
        <v>1</v>
      </c>
      <c r="H1148" t="s">
        <v>80</v>
      </c>
      <c r="I1148" t="s">
        <v>65</v>
      </c>
      <c r="K1148">
        <v>3</v>
      </c>
      <c r="L1148">
        <v>1</v>
      </c>
      <c r="M1148">
        <v>11.11</v>
      </c>
      <c r="N1148" s="37">
        <f t="shared" si="32"/>
        <v>64.806480648064806</v>
      </c>
    </row>
    <row r="1149" spans="1:14" x14ac:dyDescent="0.35">
      <c r="A1149" s="43" t="s">
        <v>1789</v>
      </c>
      <c r="B1149" s="43">
        <v>2021</v>
      </c>
      <c r="C1149" s="9">
        <v>44414</v>
      </c>
      <c r="D1149" s="43" t="s">
        <v>1555</v>
      </c>
      <c r="E1149" s="71" t="s">
        <v>209</v>
      </c>
      <c r="F1149" t="s">
        <v>211</v>
      </c>
      <c r="G1149" s="3">
        <v>1</v>
      </c>
      <c r="H1149" t="s">
        <v>23</v>
      </c>
      <c r="I1149" t="s">
        <v>15</v>
      </c>
      <c r="K1149">
        <v>4</v>
      </c>
      <c r="L1149">
        <v>2</v>
      </c>
      <c r="M1149">
        <v>12.074</v>
      </c>
      <c r="N1149" s="37">
        <f t="shared" si="32"/>
        <v>59.632267682623819</v>
      </c>
    </row>
    <row r="1150" spans="1:14" x14ac:dyDescent="0.35">
      <c r="A1150" s="43" t="s">
        <v>1789</v>
      </c>
      <c r="B1150" s="43">
        <v>2021</v>
      </c>
      <c r="C1150" s="9">
        <v>44414</v>
      </c>
      <c r="D1150" s="43" t="s">
        <v>1555</v>
      </c>
      <c r="E1150" s="71" t="s">
        <v>209</v>
      </c>
      <c r="F1150" t="s">
        <v>210</v>
      </c>
      <c r="G1150" s="3">
        <v>2</v>
      </c>
      <c r="H1150" t="s">
        <v>33</v>
      </c>
      <c r="I1150" t="s">
        <v>27</v>
      </c>
      <c r="K1150">
        <v>1</v>
      </c>
      <c r="L1150">
        <v>1</v>
      </c>
      <c r="M1150">
        <v>10.994999999999999</v>
      </c>
      <c r="N1150" s="37">
        <f t="shared" si="32"/>
        <v>65.484311050477501</v>
      </c>
    </row>
    <row r="1151" spans="1:14" x14ac:dyDescent="0.35">
      <c r="A1151" s="43" t="s">
        <v>1789</v>
      </c>
      <c r="B1151" s="43">
        <v>2021</v>
      </c>
      <c r="C1151" s="9">
        <v>44414</v>
      </c>
      <c r="D1151" s="43" t="s">
        <v>1555</v>
      </c>
      <c r="E1151" s="71" t="s">
        <v>209</v>
      </c>
      <c r="F1151" t="s">
        <v>210</v>
      </c>
      <c r="G1151" s="3">
        <v>2</v>
      </c>
      <c r="H1151" t="s">
        <v>30</v>
      </c>
      <c r="I1151" t="s">
        <v>31</v>
      </c>
      <c r="K1151">
        <v>2</v>
      </c>
      <c r="L1151">
        <v>2</v>
      </c>
      <c r="M1151">
        <v>11.058999999999999</v>
      </c>
      <c r="N1151" s="37">
        <f t="shared" si="32"/>
        <v>65.105344063658563</v>
      </c>
    </row>
    <row r="1152" spans="1:14" x14ac:dyDescent="0.35">
      <c r="A1152" s="43" t="s">
        <v>1789</v>
      </c>
      <c r="B1152" s="43">
        <v>2021</v>
      </c>
      <c r="C1152" s="9">
        <v>44414</v>
      </c>
      <c r="D1152" s="43" t="s">
        <v>1555</v>
      </c>
      <c r="E1152" s="71" t="s">
        <v>209</v>
      </c>
      <c r="F1152" t="s">
        <v>211</v>
      </c>
      <c r="G1152" s="3">
        <v>2</v>
      </c>
      <c r="H1152" t="s">
        <v>80</v>
      </c>
      <c r="I1152" t="s">
        <v>65</v>
      </c>
      <c r="K1152">
        <v>3</v>
      </c>
      <c r="L1152">
        <v>1</v>
      </c>
      <c r="M1152">
        <v>11.282999999999999</v>
      </c>
      <c r="N1152" s="37">
        <f t="shared" si="32"/>
        <v>63.81281574049455</v>
      </c>
    </row>
    <row r="1153" spans="1:14" x14ac:dyDescent="0.35">
      <c r="A1153" s="43" t="s">
        <v>1789</v>
      </c>
      <c r="B1153" s="43">
        <v>2021</v>
      </c>
      <c r="C1153" s="9">
        <v>44414</v>
      </c>
      <c r="D1153" s="43" t="s">
        <v>1555</v>
      </c>
      <c r="E1153" s="71" t="s">
        <v>209</v>
      </c>
      <c r="F1153" t="s">
        <v>211</v>
      </c>
      <c r="G1153" s="3">
        <v>2</v>
      </c>
      <c r="H1153" t="s">
        <v>23</v>
      </c>
      <c r="I1153" t="s">
        <v>15</v>
      </c>
      <c r="K1153">
        <v>4</v>
      </c>
      <c r="L1153">
        <v>2</v>
      </c>
      <c r="M1153">
        <v>11.516</v>
      </c>
      <c r="N1153" s="37">
        <f t="shared" si="32"/>
        <v>62.521708926710666</v>
      </c>
    </row>
    <row r="1154" spans="1:14" hidden="1" x14ac:dyDescent="0.35">
      <c r="A1154" s="42" t="s">
        <v>71</v>
      </c>
      <c r="B1154" s="42">
        <v>2021</v>
      </c>
      <c r="C1154" s="80">
        <v>44449</v>
      </c>
      <c r="D1154" s="42" t="s">
        <v>72</v>
      </c>
      <c r="E1154" s="71" t="s">
        <v>206</v>
      </c>
      <c r="F1154">
        <v>1</v>
      </c>
      <c r="G1154" s="3">
        <v>1</v>
      </c>
      <c r="H1154" t="s">
        <v>54</v>
      </c>
      <c r="I1154" t="s">
        <v>44</v>
      </c>
      <c r="K1154">
        <v>4</v>
      </c>
      <c r="L1154">
        <v>1</v>
      </c>
      <c r="M1154">
        <v>11.816000000000001</v>
      </c>
      <c r="N1154" s="37">
        <f t="shared" si="32"/>
        <v>60.934326337169935</v>
      </c>
    </row>
    <row r="1155" spans="1:14" hidden="1" x14ac:dyDescent="0.35">
      <c r="A1155" s="42" t="s">
        <v>71</v>
      </c>
      <c r="B1155" s="42">
        <v>2021</v>
      </c>
      <c r="C1155" s="80">
        <v>44449</v>
      </c>
      <c r="D1155" s="42" t="s">
        <v>72</v>
      </c>
      <c r="E1155" s="71" t="s">
        <v>206</v>
      </c>
      <c r="F1155">
        <v>1</v>
      </c>
      <c r="G1155" s="3">
        <v>1</v>
      </c>
      <c r="H1155" t="s">
        <v>87</v>
      </c>
      <c r="I1155" t="s">
        <v>88</v>
      </c>
      <c r="K1155">
        <v>12</v>
      </c>
      <c r="L1155">
        <v>2</v>
      </c>
      <c r="M1155">
        <v>12.783000000000001</v>
      </c>
      <c r="N1155" s="37">
        <f t="shared" si="32"/>
        <v>56.324806383478048</v>
      </c>
    </row>
    <row r="1156" spans="1:14" hidden="1" x14ac:dyDescent="0.35">
      <c r="A1156" s="42" t="s">
        <v>71</v>
      </c>
      <c r="B1156" s="42">
        <v>2021</v>
      </c>
      <c r="C1156" s="80">
        <v>44449</v>
      </c>
      <c r="D1156" s="42" t="s">
        <v>72</v>
      </c>
      <c r="E1156" s="71" t="s">
        <v>206</v>
      </c>
      <c r="F1156">
        <v>2</v>
      </c>
      <c r="G1156" s="3">
        <v>1</v>
      </c>
      <c r="H1156" t="s">
        <v>58</v>
      </c>
      <c r="I1156" t="s">
        <v>59</v>
      </c>
      <c r="K1156">
        <v>6</v>
      </c>
      <c r="L1156">
        <v>1</v>
      </c>
      <c r="M1156">
        <v>11.804</v>
      </c>
      <c r="N1156" s="37">
        <f t="shared" si="32"/>
        <v>60.996272450016939</v>
      </c>
    </row>
    <row r="1157" spans="1:14" hidden="1" x14ac:dyDescent="0.35">
      <c r="A1157" s="42" t="s">
        <v>71</v>
      </c>
      <c r="B1157" s="42">
        <v>2021</v>
      </c>
      <c r="C1157" s="80">
        <v>44449</v>
      </c>
      <c r="D1157" s="42" t="s">
        <v>72</v>
      </c>
      <c r="E1157" s="71" t="s">
        <v>206</v>
      </c>
      <c r="F1157">
        <v>2</v>
      </c>
      <c r="G1157" s="3">
        <v>1</v>
      </c>
      <c r="H1157" t="s">
        <v>100</v>
      </c>
      <c r="I1157" t="s">
        <v>47</v>
      </c>
      <c r="K1157">
        <v>11</v>
      </c>
      <c r="L1157">
        <v>2</v>
      </c>
      <c r="M1157">
        <v>11.987</v>
      </c>
      <c r="N1157" s="37">
        <f t="shared" si="32"/>
        <v>60.065070493034121</v>
      </c>
    </row>
    <row r="1158" spans="1:14" hidden="1" x14ac:dyDescent="0.35">
      <c r="A1158" s="42" t="s">
        <v>71</v>
      </c>
      <c r="B1158" s="42">
        <v>2021</v>
      </c>
      <c r="C1158" s="80">
        <v>44449</v>
      </c>
      <c r="D1158" s="42" t="s">
        <v>72</v>
      </c>
      <c r="E1158" s="71" t="s">
        <v>206</v>
      </c>
      <c r="F1158">
        <v>3</v>
      </c>
      <c r="G1158" s="3">
        <v>1</v>
      </c>
      <c r="H1158" t="s">
        <v>119</v>
      </c>
      <c r="I1158" t="s">
        <v>21</v>
      </c>
      <c r="K1158">
        <v>7</v>
      </c>
      <c r="L1158">
        <v>1</v>
      </c>
      <c r="M1158">
        <v>11.625999999999999</v>
      </c>
      <c r="N1158" s="37">
        <f t="shared" si="32"/>
        <v>61.930156545673491</v>
      </c>
    </row>
    <row r="1159" spans="1:14" hidden="1" x14ac:dyDescent="0.35">
      <c r="A1159" s="42" t="s">
        <v>71</v>
      </c>
      <c r="B1159" s="42">
        <v>2021</v>
      </c>
      <c r="C1159" s="80">
        <v>44449</v>
      </c>
      <c r="D1159" s="42" t="s">
        <v>72</v>
      </c>
      <c r="E1159" s="71" t="s">
        <v>206</v>
      </c>
      <c r="F1159">
        <v>3</v>
      </c>
      <c r="G1159" s="3">
        <v>1</v>
      </c>
      <c r="H1159" t="s">
        <v>50</v>
      </c>
      <c r="I1159" t="s">
        <v>51</v>
      </c>
      <c r="K1159">
        <v>10</v>
      </c>
      <c r="L1159">
        <v>2</v>
      </c>
      <c r="M1159">
        <v>11.677999999999999</v>
      </c>
      <c r="N1159" s="37">
        <f t="shared" si="32"/>
        <v>61.654392875492384</v>
      </c>
    </row>
    <row r="1160" spans="1:14" hidden="1" x14ac:dyDescent="0.35">
      <c r="A1160" s="42" t="s">
        <v>71</v>
      </c>
      <c r="B1160" s="42">
        <v>2021</v>
      </c>
      <c r="C1160" s="80">
        <v>44449</v>
      </c>
      <c r="D1160" s="42" t="s">
        <v>72</v>
      </c>
      <c r="E1160" s="71" t="s">
        <v>206</v>
      </c>
      <c r="F1160">
        <v>4</v>
      </c>
      <c r="G1160" s="3">
        <v>1</v>
      </c>
      <c r="H1160" t="s">
        <v>116</v>
      </c>
      <c r="I1160" t="s">
        <v>49</v>
      </c>
      <c r="K1160">
        <v>8</v>
      </c>
      <c r="L1160">
        <v>1</v>
      </c>
      <c r="M1160">
        <v>11.615</v>
      </c>
      <c r="N1160" s="37">
        <f t="shared" si="32"/>
        <v>61.988807576409812</v>
      </c>
    </row>
    <row r="1161" spans="1:14" hidden="1" x14ac:dyDescent="0.35">
      <c r="A1161" s="42" t="s">
        <v>71</v>
      </c>
      <c r="B1161" s="42">
        <v>2021</v>
      </c>
      <c r="C1161" s="80">
        <v>44449</v>
      </c>
      <c r="D1161" s="42" t="s">
        <v>72</v>
      </c>
      <c r="E1161" s="71" t="s">
        <v>206</v>
      </c>
      <c r="F1161">
        <v>4</v>
      </c>
      <c r="G1161" s="3">
        <v>1</v>
      </c>
      <c r="H1161" t="s">
        <v>101</v>
      </c>
      <c r="I1161" t="s">
        <v>47</v>
      </c>
      <c r="K1161">
        <v>9</v>
      </c>
      <c r="L1161">
        <v>2</v>
      </c>
      <c r="M1161">
        <v>11.677</v>
      </c>
      <c r="N1161" s="37">
        <f t="shared" si="32"/>
        <v>61.659672861180098</v>
      </c>
    </row>
    <row r="1162" spans="1:14" x14ac:dyDescent="0.35">
      <c r="A1162" s="42" t="s">
        <v>71</v>
      </c>
      <c r="B1162" s="42">
        <v>2021</v>
      </c>
      <c r="C1162" s="80">
        <v>44449</v>
      </c>
      <c r="D1162" s="42" t="s">
        <v>72</v>
      </c>
      <c r="E1162" s="71" t="s">
        <v>207</v>
      </c>
      <c r="F1162">
        <v>1</v>
      </c>
      <c r="G1162" s="3">
        <v>1</v>
      </c>
      <c r="H1162" t="s">
        <v>16</v>
      </c>
      <c r="I1162" t="s">
        <v>17</v>
      </c>
      <c r="K1162">
        <v>2</v>
      </c>
      <c r="L1162">
        <v>1</v>
      </c>
      <c r="M1162">
        <v>11.468999999999999</v>
      </c>
      <c r="N1162" s="37">
        <f t="shared" si="32"/>
        <v>62.777923097044209</v>
      </c>
    </row>
    <row r="1163" spans="1:14" x14ac:dyDescent="0.35">
      <c r="A1163" s="42" t="s">
        <v>71</v>
      </c>
      <c r="B1163" s="42">
        <v>2021</v>
      </c>
      <c r="C1163" s="80">
        <v>44449</v>
      </c>
      <c r="D1163" s="42" t="s">
        <v>72</v>
      </c>
      <c r="E1163" s="71" t="s">
        <v>207</v>
      </c>
      <c r="F1163">
        <v>1</v>
      </c>
      <c r="G1163" s="3">
        <v>1</v>
      </c>
      <c r="H1163" t="s">
        <v>116</v>
      </c>
      <c r="I1163" t="s">
        <v>49</v>
      </c>
      <c r="K1163">
        <v>8</v>
      </c>
      <c r="L1163">
        <v>2</v>
      </c>
      <c r="M1163">
        <v>11.597</v>
      </c>
      <c r="N1163" s="37">
        <f t="shared" si="32"/>
        <v>62.085021988445291</v>
      </c>
    </row>
    <row r="1164" spans="1:14" x14ac:dyDescent="0.35">
      <c r="A1164" s="42" t="s">
        <v>71</v>
      </c>
      <c r="B1164" s="42">
        <v>2021</v>
      </c>
      <c r="C1164" s="80">
        <v>44449</v>
      </c>
      <c r="D1164" s="42" t="s">
        <v>72</v>
      </c>
      <c r="E1164" s="71" t="s">
        <v>207</v>
      </c>
      <c r="F1164">
        <v>2</v>
      </c>
      <c r="G1164" s="3">
        <v>1</v>
      </c>
      <c r="H1164" t="s">
        <v>20</v>
      </c>
      <c r="I1164" t="s">
        <v>21</v>
      </c>
      <c r="K1164">
        <v>1</v>
      </c>
      <c r="L1164">
        <v>1</v>
      </c>
      <c r="M1164">
        <v>11.351000000000001</v>
      </c>
      <c r="N1164" s="37">
        <f t="shared" si="32"/>
        <v>63.430534754647162</v>
      </c>
    </row>
    <row r="1165" spans="1:14" x14ac:dyDescent="0.35">
      <c r="A1165" s="42" t="s">
        <v>71</v>
      </c>
      <c r="B1165" s="42">
        <v>2021</v>
      </c>
      <c r="C1165" s="80">
        <v>44449</v>
      </c>
      <c r="D1165" s="42" t="s">
        <v>72</v>
      </c>
      <c r="E1165" s="71" t="s">
        <v>207</v>
      </c>
      <c r="F1165">
        <v>2</v>
      </c>
      <c r="G1165" s="3">
        <v>1</v>
      </c>
      <c r="H1165" t="s">
        <v>119</v>
      </c>
      <c r="I1165" t="s">
        <v>21</v>
      </c>
      <c r="K1165">
        <v>7</v>
      </c>
      <c r="L1165">
        <v>2</v>
      </c>
      <c r="M1165">
        <v>11.433000000000002</v>
      </c>
      <c r="N1165" s="37">
        <f t="shared" si="32"/>
        <v>62.975596956179473</v>
      </c>
    </row>
    <row r="1166" spans="1:14" x14ac:dyDescent="0.35">
      <c r="A1166" s="42" t="s">
        <v>71</v>
      </c>
      <c r="B1166" s="42">
        <v>2021</v>
      </c>
      <c r="C1166" s="80">
        <v>44449</v>
      </c>
      <c r="D1166" s="42" t="s">
        <v>72</v>
      </c>
      <c r="E1166" s="71" t="s">
        <v>207</v>
      </c>
      <c r="F1166">
        <v>3</v>
      </c>
      <c r="G1166" s="3">
        <v>1</v>
      </c>
      <c r="H1166" t="s">
        <v>41</v>
      </c>
      <c r="I1166" t="s">
        <v>27</v>
      </c>
      <c r="K1166">
        <v>3</v>
      </c>
      <c r="L1166">
        <v>1</v>
      </c>
      <c r="M1166">
        <v>11.233000000000001</v>
      </c>
      <c r="N1166" s="37">
        <f t="shared" si="32"/>
        <v>64.096857473515527</v>
      </c>
    </row>
    <row r="1167" spans="1:14" x14ac:dyDescent="0.35">
      <c r="A1167" s="42" t="s">
        <v>71</v>
      </c>
      <c r="B1167" s="42">
        <v>2021</v>
      </c>
      <c r="C1167" s="80">
        <v>44449</v>
      </c>
      <c r="D1167" s="42" t="s">
        <v>72</v>
      </c>
      <c r="E1167" s="71" t="s">
        <v>207</v>
      </c>
      <c r="F1167">
        <v>3</v>
      </c>
      <c r="G1167" s="3">
        <v>1</v>
      </c>
      <c r="H1167" t="s">
        <v>58</v>
      </c>
      <c r="I1167" t="s">
        <v>59</v>
      </c>
      <c r="K1167">
        <v>6</v>
      </c>
      <c r="L1167">
        <v>2</v>
      </c>
      <c r="M1167">
        <v>11.5</v>
      </c>
      <c r="N1167" s="37">
        <f t="shared" si="32"/>
        <v>62.608695652173914</v>
      </c>
    </row>
    <row r="1168" spans="1:14" x14ac:dyDescent="0.35">
      <c r="A1168" s="42" t="s">
        <v>71</v>
      </c>
      <c r="B1168" s="42">
        <v>2021</v>
      </c>
      <c r="C1168" s="80">
        <v>44449</v>
      </c>
      <c r="D1168" s="42" t="s">
        <v>72</v>
      </c>
      <c r="E1168" s="71" t="s">
        <v>207</v>
      </c>
      <c r="F1168">
        <v>4</v>
      </c>
      <c r="G1168" s="3">
        <v>1</v>
      </c>
      <c r="H1168" t="s">
        <v>54</v>
      </c>
      <c r="I1168" t="s">
        <v>44</v>
      </c>
      <c r="K1168">
        <v>4</v>
      </c>
      <c r="L1168">
        <v>1</v>
      </c>
      <c r="M1168">
        <v>11.032999999999999</v>
      </c>
      <c r="N1168" s="37">
        <f t="shared" si="32"/>
        <v>65.258769147104147</v>
      </c>
    </row>
    <row r="1169" spans="1:14" x14ac:dyDescent="0.35">
      <c r="A1169" s="42" t="s">
        <v>71</v>
      </c>
      <c r="B1169" s="42">
        <v>2021</v>
      </c>
      <c r="C1169" s="80">
        <v>44449</v>
      </c>
      <c r="D1169" s="42" t="s">
        <v>72</v>
      </c>
      <c r="E1169" s="71" t="s">
        <v>207</v>
      </c>
      <c r="F1169">
        <v>4</v>
      </c>
      <c r="G1169" s="3">
        <v>1</v>
      </c>
      <c r="H1169" t="s">
        <v>118</v>
      </c>
      <c r="I1169" t="s">
        <v>27</v>
      </c>
      <c r="K1169">
        <v>5</v>
      </c>
      <c r="L1169">
        <v>2</v>
      </c>
      <c r="M1169">
        <v>11.296999999999999</v>
      </c>
      <c r="N1169" s="37">
        <f t="shared" si="32"/>
        <v>63.733734619810576</v>
      </c>
    </row>
    <row r="1170" spans="1:14" x14ac:dyDescent="0.35">
      <c r="A1170" s="42" t="s">
        <v>71</v>
      </c>
      <c r="B1170" s="42">
        <v>2021</v>
      </c>
      <c r="C1170" s="80">
        <v>44449</v>
      </c>
      <c r="D1170" s="42" t="s">
        <v>72</v>
      </c>
      <c r="E1170" s="71" t="s">
        <v>207</v>
      </c>
      <c r="F1170">
        <v>1</v>
      </c>
      <c r="G1170" s="3">
        <v>2</v>
      </c>
      <c r="H1170" t="s">
        <v>16</v>
      </c>
      <c r="I1170" t="s">
        <v>17</v>
      </c>
      <c r="K1170">
        <v>2</v>
      </c>
      <c r="L1170">
        <v>1</v>
      </c>
      <c r="M1170">
        <v>11.409000000000001</v>
      </c>
      <c r="N1170" s="37">
        <f t="shared" si="32"/>
        <v>63.108072574283455</v>
      </c>
    </row>
    <row r="1171" spans="1:14" x14ac:dyDescent="0.35">
      <c r="A1171" s="42" t="s">
        <v>71</v>
      </c>
      <c r="B1171" s="42">
        <v>2021</v>
      </c>
      <c r="C1171" s="80">
        <v>44449</v>
      </c>
      <c r="D1171" s="42" t="s">
        <v>72</v>
      </c>
      <c r="E1171" s="71" t="s">
        <v>207</v>
      </c>
      <c r="F1171">
        <v>1</v>
      </c>
      <c r="G1171" s="3">
        <v>2</v>
      </c>
      <c r="H1171" t="s">
        <v>116</v>
      </c>
      <c r="I1171" t="s">
        <v>49</v>
      </c>
      <c r="K1171">
        <v>8</v>
      </c>
      <c r="L1171">
        <v>2</v>
      </c>
      <c r="M1171">
        <v>13.267000000000001</v>
      </c>
      <c r="N1171" s="37">
        <f t="shared" si="32"/>
        <v>54.269993216250846</v>
      </c>
    </row>
    <row r="1172" spans="1:14" x14ac:dyDescent="0.35">
      <c r="A1172" s="42" t="s">
        <v>71</v>
      </c>
      <c r="B1172" s="42">
        <v>2021</v>
      </c>
      <c r="C1172" s="80">
        <v>44449</v>
      </c>
      <c r="D1172" s="42" t="s">
        <v>72</v>
      </c>
      <c r="E1172" s="71" t="s">
        <v>207</v>
      </c>
      <c r="F1172">
        <v>2</v>
      </c>
      <c r="G1172" s="3">
        <v>2</v>
      </c>
      <c r="H1172" t="s">
        <v>20</v>
      </c>
      <c r="I1172" t="s">
        <v>21</v>
      </c>
      <c r="K1172">
        <v>1</v>
      </c>
      <c r="L1172">
        <v>1</v>
      </c>
      <c r="M1172">
        <v>11.731</v>
      </c>
      <c r="N1172" s="37">
        <f t="shared" si="32"/>
        <v>61.375841786718951</v>
      </c>
    </row>
    <row r="1173" spans="1:14" x14ac:dyDescent="0.35">
      <c r="A1173" s="42" t="s">
        <v>71</v>
      </c>
      <c r="B1173" s="42">
        <v>2021</v>
      </c>
      <c r="C1173" s="80">
        <v>44449</v>
      </c>
      <c r="D1173" s="42" t="s">
        <v>72</v>
      </c>
      <c r="E1173" s="71" t="s">
        <v>207</v>
      </c>
      <c r="F1173">
        <v>2</v>
      </c>
      <c r="G1173" s="3">
        <v>2</v>
      </c>
      <c r="H1173" t="s">
        <v>119</v>
      </c>
      <c r="I1173" t="s">
        <v>21</v>
      </c>
      <c r="K1173">
        <v>7</v>
      </c>
      <c r="L1173">
        <v>2</v>
      </c>
      <c r="M1173">
        <v>11.881</v>
      </c>
      <c r="N1173" s="37">
        <f t="shared" si="32"/>
        <v>60.600959515192322</v>
      </c>
    </row>
    <row r="1174" spans="1:14" x14ac:dyDescent="0.35">
      <c r="A1174" s="42" t="s">
        <v>71</v>
      </c>
      <c r="B1174" s="42">
        <v>2021</v>
      </c>
      <c r="C1174" s="80">
        <v>44449</v>
      </c>
      <c r="D1174" s="42" t="s">
        <v>72</v>
      </c>
      <c r="E1174" s="71" t="s">
        <v>207</v>
      </c>
      <c r="F1174">
        <v>3</v>
      </c>
      <c r="G1174" s="3">
        <v>2</v>
      </c>
      <c r="H1174" t="s">
        <v>41</v>
      </c>
      <c r="I1174" t="s">
        <v>27</v>
      </c>
      <c r="K1174">
        <v>3</v>
      </c>
      <c r="L1174">
        <v>1</v>
      </c>
      <c r="M1174">
        <v>11.154</v>
      </c>
      <c r="N1174" s="37">
        <f t="shared" si="32"/>
        <v>64.550833781603018</v>
      </c>
    </row>
    <row r="1175" spans="1:14" x14ac:dyDescent="0.35">
      <c r="A1175" s="42" t="s">
        <v>71</v>
      </c>
      <c r="B1175" s="42">
        <v>2021</v>
      </c>
      <c r="C1175" s="80">
        <v>44449</v>
      </c>
      <c r="D1175" s="42" t="s">
        <v>72</v>
      </c>
      <c r="E1175" s="71" t="s">
        <v>207</v>
      </c>
      <c r="F1175">
        <v>3</v>
      </c>
      <c r="G1175" s="3">
        <v>2</v>
      </c>
      <c r="H1175" t="s">
        <v>58</v>
      </c>
      <c r="I1175" t="s">
        <v>59</v>
      </c>
      <c r="K1175">
        <v>6</v>
      </c>
      <c r="L1175">
        <v>2</v>
      </c>
      <c r="M1175">
        <v>11.374000000000001</v>
      </c>
      <c r="N1175" s="37">
        <f t="shared" si="32"/>
        <v>63.302268331281866</v>
      </c>
    </row>
    <row r="1176" spans="1:14" x14ac:dyDescent="0.35">
      <c r="A1176" s="4" t="s">
        <v>71</v>
      </c>
      <c r="B1176" s="4">
        <v>2021</v>
      </c>
      <c r="C1176" s="5">
        <v>44449</v>
      </c>
      <c r="D1176" s="4" t="s">
        <v>72</v>
      </c>
      <c r="E1176" s="43" t="s">
        <v>207</v>
      </c>
      <c r="F1176">
        <v>4</v>
      </c>
      <c r="G1176" s="3">
        <v>2</v>
      </c>
      <c r="H1176" t="s">
        <v>54</v>
      </c>
      <c r="I1176" t="s">
        <v>44</v>
      </c>
      <c r="K1176">
        <v>4</v>
      </c>
      <c r="L1176">
        <v>1</v>
      </c>
      <c r="M1176">
        <v>11.159000000000001</v>
      </c>
      <c r="N1176" s="37">
        <f t="shared" si="32"/>
        <v>64.521910565462846</v>
      </c>
    </row>
    <row r="1177" spans="1:14" x14ac:dyDescent="0.35">
      <c r="A1177" s="4" t="s">
        <v>71</v>
      </c>
      <c r="B1177" s="4">
        <v>2021</v>
      </c>
      <c r="C1177" s="5">
        <v>44449</v>
      </c>
      <c r="D1177" s="4" t="s">
        <v>72</v>
      </c>
      <c r="E1177" s="43" t="s">
        <v>207</v>
      </c>
      <c r="F1177">
        <v>4</v>
      </c>
      <c r="G1177" s="3">
        <v>2</v>
      </c>
      <c r="H1177" t="s">
        <v>118</v>
      </c>
      <c r="I1177" t="s">
        <v>27</v>
      </c>
      <c r="K1177">
        <v>5</v>
      </c>
      <c r="L1177">
        <v>2</v>
      </c>
      <c r="M1177">
        <v>11.282</v>
      </c>
      <c r="N1177" s="37">
        <f t="shared" si="32"/>
        <v>63.818471902145006</v>
      </c>
    </row>
    <row r="1178" spans="1:14" x14ac:dyDescent="0.35">
      <c r="A1178" s="42" t="s">
        <v>71</v>
      </c>
      <c r="B1178" s="42">
        <v>2021</v>
      </c>
      <c r="C1178" s="80">
        <v>44449</v>
      </c>
      <c r="D1178" s="42" t="s">
        <v>72</v>
      </c>
      <c r="E1178" s="71" t="s">
        <v>208</v>
      </c>
      <c r="F1178">
        <v>1</v>
      </c>
      <c r="G1178" s="3">
        <v>1</v>
      </c>
      <c r="H1178" t="s">
        <v>16</v>
      </c>
      <c r="I1178" t="s">
        <v>17</v>
      </c>
      <c r="K1178">
        <v>2</v>
      </c>
      <c r="L1178">
        <v>2</v>
      </c>
      <c r="M1178">
        <v>11.316999999999998</v>
      </c>
      <c r="N1178" s="37">
        <f t="shared" si="32"/>
        <v>63.621100998497845</v>
      </c>
    </row>
    <row r="1179" spans="1:14" x14ac:dyDescent="0.35">
      <c r="A1179" s="42" t="s">
        <v>71</v>
      </c>
      <c r="B1179" s="42">
        <v>2021</v>
      </c>
      <c r="C1179" s="80">
        <v>44449</v>
      </c>
      <c r="D1179" s="42" t="s">
        <v>72</v>
      </c>
      <c r="E1179" s="71" t="s">
        <v>208</v>
      </c>
      <c r="F1179">
        <v>1</v>
      </c>
      <c r="G1179" s="3">
        <v>1</v>
      </c>
      <c r="H1179" t="s">
        <v>54</v>
      </c>
      <c r="I1179" t="s">
        <v>44</v>
      </c>
      <c r="K1179">
        <v>4</v>
      </c>
      <c r="L1179">
        <v>1</v>
      </c>
      <c r="M1179">
        <v>11.305999999999999</v>
      </c>
      <c r="N1179" s="37">
        <f t="shared" si="32"/>
        <v>63.683000176897231</v>
      </c>
    </row>
    <row r="1180" spans="1:14" x14ac:dyDescent="0.35">
      <c r="A1180" s="42" t="s">
        <v>71</v>
      </c>
      <c r="B1180" s="42">
        <v>2021</v>
      </c>
      <c r="C1180" s="80">
        <v>44449</v>
      </c>
      <c r="D1180" s="42" t="s">
        <v>72</v>
      </c>
      <c r="E1180" s="71" t="s">
        <v>208</v>
      </c>
      <c r="F1180">
        <v>2</v>
      </c>
      <c r="G1180" s="3">
        <v>1</v>
      </c>
      <c r="H1180" t="s">
        <v>20</v>
      </c>
      <c r="I1180" t="s">
        <v>21</v>
      </c>
      <c r="K1180">
        <v>1</v>
      </c>
      <c r="L1180">
        <v>1</v>
      </c>
      <c r="M1180">
        <v>11.125</v>
      </c>
      <c r="N1180" s="37">
        <f t="shared" si="32"/>
        <v>64.719101123595507</v>
      </c>
    </row>
    <row r="1181" spans="1:14" x14ac:dyDescent="0.35">
      <c r="A1181" s="42" t="s">
        <v>71</v>
      </c>
      <c r="B1181" s="42">
        <v>2021</v>
      </c>
      <c r="C1181" s="80">
        <v>44449</v>
      </c>
      <c r="D1181" s="42" t="s">
        <v>72</v>
      </c>
      <c r="E1181" s="71" t="s">
        <v>208</v>
      </c>
      <c r="F1181">
        <v>2</v>
      </c>
      <c r="G1181" s="3">
        <v>1</v>
      </c>
      <c r="H1181" t="s">
        <v>41</v>
      </c>
      <c r="I1181" t="s">
        <v>27</v>
      </c>
      <c r="K1181">
        <v>3</v>
      </c>
      <c r="L1181">
        <v>2</v>
      </c>
      <c r="M1181">
        <v>11.28</v>
      </c>
      <c r="N1181" s="37">
        <f t="shared" si="32"/>
        <v>63.829787234042556</v>
      </c>
    </row>
    <row r="1182" spans="1:14" x14ac:dyDescent="0.35">
      <c r="A1182" s="42" t="s">
        <v>71</v>
      </c>
      <c r="B1182" s="42">
        <v>2021</v>
      </c>
      <c r="C1182" s="80">
        <v>44449</v>
      </c>
      <c r="D1182" s="42" t="s">
        <v>72</v>
      </c>
      <c r="E1182" s="71" t="s">
        <v>208</v>
      </c>
      <c r="F1182">
        <v>1</v>
      </c>
      <c r="G1182" s="3">
        <v>2</v>
      </c>
      <c r="H1182" t="s">
        <v>16</v>
      </c>
      <c r="I1182" t="s">
        <v>17</v>
      </c>
      <c r="K1182">
        <v>2</v>
      </c>
      <c r="L1182">
        <v>1</v>
      </c>
      <c r="M1182">
        <v>11.489000000000001</v>
      </c>
      <c r="N1182" s="37">
        <f t="shared" si="32"/>
        <v>62.6686395682827</v>
      </c>
    </row>
    <row r="1183" spans="1:14" x14ac:dyDescent="0.35">
      <c r="A1183" s="42" t="s">
        <v>71</v>
      </c>
      <c r="B1183" s="42">
        <v>2021</v>
      </c>
      <c r="C1183" s="80">
        <v>44449</v>
      </c>
      <c r="D1183" s="42" t="s">
        <v>72</v>
      </c>
      <c r="E1183" s="71" t="s">
        <v>208</v>
      </c>
      <c r="F1183">
        <v>1</v>
      </c>
      <c r="G1183" s="3">
        <v>2</v>
      </c>
      <c r="H1183" t="s">
        <v>54</v>
      </c>
      <c r="I1183" t="s">
        <v>44</v>
      </c>
      <c r="K1183">
        <v>4</v>
      </c>
      <c r="L1183">
        <v>2</v>
      </c>
      <c r="M1183">
        <v>11.5</v>
      </c>
      <c r="N1183" s="37">
        <f t="shared" si="32"/>
        <v>62.608695652173914</v>
      </c>
    </row>
    <row r="1184" spans="1:14" x14ac:dyDescent="0.35">
      <c r="A1184" s="42" t="s">
        <v>71</v>
      </c>
      <c r="B1184" s="42">
        <v>2021</v>
      </c>
      <c r="C1184" s="80">
        <v>44449</v>
      </c>
      <c r="D1184" s="42" t="s">
        <v>72</v>
      </c>
      <c r="E1184" s="71" t="s">
        <v>208</v>
      </c>
      <c r="F1184">
        <v>2</v>
      </c>
      <c r="G1184" s="3">
        <v>2</v>
      </c>
      <c r="H1184" t="s">
        <v>20</v>
      </c>
      <c r="I1184" t="s">
        <v>21</v>
      </c>
      <c r="K1184">
        <v>1</v>
      </c>
      <c r="L1184">
        <v>1</v>
      </c>
      <c r="M1184">
        <v>11.536</v>
      </c>
      <c r="N1184" s="37">
        <f t="shared" ref="N1184:N1247" si="33">3.6*200/M1184</f>
        <v>62.413314840499311</v>
      </c>
    </row>
    <row r="1185" spans="1:14" x14ac:dyDescent="0.35">
      <c r="A1185" s="42" t="s">
        <v>71</v>
      </c>
      <c r="B1185" s="42">
        <v>2021</v>
      </c>
      <c r="C1185" s="80">
        <v>44449</v>
      </c>
      <c r="D1185" s="42" t="s">
        <v>72</v>
      </c>
      <c r="E1185" s="71" t="s">
        <v>208</v>
      </c>
      <c r="F1185">
        <v>2</v>
      </c>
      <c r="G1185" s="3">
        <v>2</v>
      </c>
      <c r="H1185" t="s">
        <v>41</v>
      </c>
      <c r="I1185" t="s">
        <v>27</v>
      </c>
      <c r="K1185">
        <v>3</v>
      </c>
      <c r="L1185">
        <v>2</v>
      </c>
      <c r="M1185">
        <v>12.282</v>
      </c>
      <c r="N1185" s="37">
        <f t="shared" si="33"/>
        <v>58.622374206155349</v>
      </c>
    </row>
    <row r="1186" spans="1:14" x14ac:dyDescent="0.35">
      <c r="A1186" s="42" t="s">
        <v>71</v>
      </c>
      <c r="B1186" s="42">
        <v>2021</v>
      </c>
      <c r="C1186" s="80">
        <v>44449</v>
      </c>
      <c r="D1186" s="42" t="s">
        <v>72</v>
      </c>
      <c r="E1186" s="71" t="s">
        <v>208</v>
      </c>
      <c r="F1186">
        <v>1</v>
      </c>
      <c r="G1186" s="3">
        <v>3</v>
      </c>
      <c r="H1186" t="s">
        <v>16</v>
      </c>
      <c r="I1186" t="s">
        <v>17</v>
      </c>
      <c r="K1186">
        <v>2</v>
      </c>
      <c r="L1186">
        <v>1</v>
      </c>
      <c r="M1186">
        <v>11.622</v>
      </c>
      <c r="N1186" s="37">
        <f t="shared" si="33"/>
        <v>61.951471347444503</v>
      </c>
    </row>
    <row r="1187" spans="1:14" x14ac:dyDescent="0.35">
      <c r="A1187" s="42" t="s">
        <v>71</v>
      </c>
      <c r="B1187" s="42">
        <v>2021</v>
      </c>
      <c r="C1187" s="80">
        <v>44449</v>
      </c>
      <c r="D1187" s="42" t="s">
        <v>72</v>
      </c>
      <c r="E1187" s="71" t="s">
        <v>208</v>
      </c>
      <c r="F1187">
        <v>1</v>
      </c>
      <c r="G1187" s="3">
        <v>3</v>
      </c>
      <c r="H1187" t="s">
        <v>54</v>
      </c>
      <c r="I1187" t="s">
        <v>44</v>
      </c>
      <c r="K1187">
        <v>4</v>
      </c>
      <c r="L1187">
        <v>2</v>
      </c>
      <c r="M1187" t="s">
        <v>212</v>
      </c>
      <c r="N1187" s="37"/>
    </row>
    <row r="1188" spans="1:14" x14ac:dyDescent="0.35">
      <c r="A1188" s="42" t="s">
        <v>71</v>
      </c>
      <c r="B1188" s="42">
        <v>2021</v>
      </c>
      <c r="C1188" s="80">
        <v>44449</v>
      </c>
      <c r="D1188" s="42" t="s">
        <v>72</v>
      </c>
      <c r="E1188" s="71" t="s">
        <v>209</v>
      </c>
      <c r="F1188" s="79" t="s">
        <v>210</v>
      </c>
      <c r="G1188" s="3">
        <v>1</v>
      </c>
      <c r="H1188" t="s">
        <v>20</v>
      </c>
      <c r="I1188" t="s">
        <v>21</v>
      </c>
      <c r="K1188">
        <v>1</v>
      </c>
      <c r="L1188">
        <v>1</v>
      </c>
      <c r="M1188">
        <v>11.145</v>
      </c>
      <c r="N1188" s="37">
        <f t="shared" ref="N1188:N1202" si="34">3.6*200/M1188</f>
        <v>64.602960969044418</v>
      </c>
    </row>
    <row r="1189" spans="1:14" x14ac:dyDescent="0.35">
      <c r="A1189" s="42" t="s">
        <v>71</v>
      </c>
      <c r="B1189" s="42">
        <v>2021</v>
      </c>
      <c r="C1189" s="80">
        <v>44449</v>
      </c>
      <c r="D1189" s="42" t="s">
        <v>72</v>
      </c>
      <c r="E1189" s="71" t="s">
        <v>209</v>
      </c>
      <c r="F1189" s="79" t="s">
        <v>210</v>
      </c>
      <c r="G1189" s="3">
        <v>1</v>
      </c>
      <c r="H1189" t="s">
        <v>16</v>
      </c>
      <c r="I1189" t="s">
        <v>17</v>
      </c>
      <c r="K1189">
        <v>2</v>
      </c>
      <c r="L1189">
        <v>2</v>
      </c>
      <c r="M1189">
        <v>11.272</v>
      </c>
      <c r="N1189" s="37">
        <f t="shared" si="34"/>
        <v>63.875088715400992</v>
      </c>
    </row>
    <row r="1190" spans="1:14" x14ac:dyDescent="0.35">
      <c r="A1190" s="42" t="s">
        <v>71</v>
      </c>
      <c r="B1190" s="42">
        <v>2021</v>
      </c>
      <c r="C1190" s="80">
        <v>44449</v>
      </c>
      <c r="D1190" s="42" t="s">
        <v>72</v>
      </c>
      <c r="E1190" s="71" t="s">
        <v>209</v>
      </c>
      <c r="F1190" s="79" t="s">
        <v>211</v>
      </c>
      <c r="G1190" s="3">
        <v>1</v>
      </c>
      <c r="H1190" t="s">
        <v>41</v>
      </c>
      <c r="I1190" t="s">
        <v>27</v>
      </c>
      <c r="K1190">
        <v>3</v>
      </c>
      <c r="L1190">
        <v>1</v>
      </c>
      <c r="M1190">
        <v>11.430999999999999</v>
      </c>
      <c r="N1190" s="37">
        <f t="shared" si="34"/>
        <v>62.986615344239354</v>
      </c>
    </row>
    <row r="1191" spans="1:14" x14ac:dyDescent="0.35">
      <c r="A1191" s="42" t="s">
        <v>71</v>
      </c>
      <c r="B1191" s="42">
        <v>2021</v>
      </c>
      <c r="C1191" s="80">
        <v>44449</v>
      </c>
      <c r="D1191" s="42" t="s">
        <v>72</v>
      </c>
      <c r="E1191" s="71" t="s">
        <v>209</v>
      </c>
      <c r="F1191" s="79" t="s">
        <v>211</v>
      </c>
      <c r="G1191" s="3">
        <v>1</v>
      </c>
      <c r="H1191" t="s">
        <v>54</v>
      </c>
      <c r="I1191" t="s">
        <v>44</v>
      </c>
      <c r="K1191">
        <v>4</v>
      </c>
      <c r="L1191">
        <v>2</v>
      </c>
      <c r="M1191">
        <v>11.597999999999999</v>
      </c>
      <c r="N1191" s="37">
        <f t="shared" si="34"/>
        <v>62.079668908432495</v>
      </c>
    </row>
    <row r="1192" spans="1:14" x14ac:dyDescent="0.35">
      <c r="A1192" s="42" t="s">
        <v>71</v>
      </c>
      <c r="B1192" s="42">
        <v>2021</v>
      </c>
      <c r="C1192" s="80">
        <v>44449</v>
      </c>
      <c r="D1192" s="42" t="s">
        <v>72</v>
      </c>
      <c r="E1192" s="71" t="s">
        <v>209</v>
      </c>
      <c r="F1192" s="79" t="s">
        <v>210</v>
      </c>
      <c r="G1192" s="3">
        <v>2</v>
      </c>
      <c r="H1192" t="s">
        <v>20</v>
      </c>
      <c r="I1192" t="s">
        <v>21</v>
      </c>
      <c r="K1192">
        <v>1</v>
      </c>
      <c r="L1192">
        <v>1</v>
      </c>
      <c r="M1192">
        <v>11.436999999999999</v>
      </c>
      <c r="N1192" s="37">
        <f t="shared" si="34"/>
        <v>62.953571740841134</v>
      </c>
    </row>
    <row r="1193" spans="1:14" x14ac:dyDescent="0.35">
      <c r="A1193" s="42" t="s">
        <v>71</v>
      </c>
      <c r="B1193" s="42">
        <v>2021</v>
      </c>
      <c r="C1193" s="80">
        <v>44449</v>
      </c>
      <c r="D1193" s="42" t="s">
        <v>72</v>
      </c>
      <c r="E1193" s="71" t="s">
        <v>209</v>
      </c>
      <c r="F1193" s="79" t="s">
        <v>210</v>
      </c>
      <c r="G1193" s="3">
        <v>2</v>
      </c>
      <c r="H1193" t="s">
        <v>16</v>
      </c>
      <c r="I1193" t="s">
        <v>17</v>
      </c>
      <c r="K1193">
        <v>2</v>
      </c>
      <c r="L1193">
        <v>2</v>
      </c>
      <c r="M1193">
        <v>16.954999999999998</v>
      </c>
      <c r="N1193" s="37">
        <f t="shared" si="34"/>
        <v>42.465349454438226</v>
      </c>
    </row>
    <row r="1194" spans="1:14" x14ac:dyDescent="0.35">
      <c r="A1194" s="4" t="s">
        <v>71</v>
      </c>
      <c r="B1194" s="4">
        <v>2021</v>
      </c>
      <c r="C1194" s="5">
        <v>44449</v>
      </c>
      <c r="D1194" s="4" t="s">
        <v>72</v>
      </c>
      <c r="E1194" s="43" t="s">
        <v>209</v>
      </c>
      <c r="F1194" s="79" t="s">
        <v>211</v>
      </c>
      <c r="G1194" s="3">
        <v>2</v>
      </c>
      <c r="H1194" t="s">
        <v>41</v>
      </c>
      <c r="I1194" t="s">
        <v>27</v>
      </c>
      <c r="K1194">
        <v>3</v>
      </c>
      <c r="L1194">
        <v>1</v>
      </c>
      <c r="M1194">
        <v>11.209</v>
      </c>
      <c r="N1194" s="37">
        <f t="shared" si="34"/>
        <v>64.234097600142746</v>
      </c>
    </row>
    <row r="1195" spans="1:14" x14ac:dyDescent="0.35">
      <c r="A1195" s="4" t="s">
        <v>71</v>
      </c>
      <c r="B1195" s="4">
        <v>2021</v>
      </c>
      <c r="C1195" s="5">
        <v>44449</v>
      </c>
      <c r="D1195" s="4" t="s">
        <v>72</v>
      </c>
      <c r="E1195" s="43" t="s">
        <v>209</v>
      </c>
      <c r="F1195" s="79" t="s">
        <v>211</v>
      </c>
      <c r="G1195" s="3">
        <v>2</v>
      </c>
      <c r="H1195" t="s">
        <v>54</v>
      </c>
      <c r="I1195" t="s">
        <v>44</v>
      </c>
      <c r="K1195">
        <v>4</v>
      </c>
      <c r="L1195">
        <v>2</v>
      </c>
      <c r="M1195">
        <v>11.314</v>
      </c>
      <c r="N1195" s="37">
        <f t="shared" si="34"/>
        <v>63.637970655824638</v>
      </c>
    </row>
    <row r="1196" spans="1:14" hidden="1" x14ac:dyDescent="0.35">
      <c r="A1196" s="4" t="s">
        <v>110</v>
      </c>
      <c r="B1196" s="4">
        <v>2021</v>
      </c>
      <c r="C1196" s="5">
        <v>44490</v>
      </c>
      <c r="D1196" s="4" t="s">
        <v>13</v>
      </c>
      <c r="E1196" s="43" t="s">
        <v>205</v>
      </c>
      <c r="F1196">
        <v>1</v>
      </c>
      <c r="G1196" s="3">
        <v>1</v>
      </c>
      <c r="H1196" t="s">
        <v>52</v>
      </c>
      <c r="I1196" t="s">
        <v>53</v>
      </c>
      <c r="K1196">
        <v>8</v>
      </c>
      <c r="L1196">
        <v>1</v>
      </c>
      <c r="M1196">
        <v>11.253</v>
      </c>
      <c r="N1196" s="37">
        <f t="shared" si="34"/>
        <v>63.982937883231138</v>
      </c>
    </row>
    <row r="1197" spans="1:14" hidden="1" x14ac:dyDescent="0.35">
      <c r="A1197" s="4" t="s">
        <v>110</v>
      </c>
      <c r="B1197" s="4">
        <v>2021</v>
      </c>
      <c r="C1197" s="5">
        <v>44490</v>
      </c>
      <c r="D1197" s="4" t="s">
        <v>13</v>
      </c>
      <c r="E1197" s="43" t="s">
        <v>205</v>
      </c>
      <c r="F1197">
        <v>1</v>
      </c>
      <c r="G1197" s="3">
        <v>1</v>
      </c>
      <c r="H1197" t="s">
        <v>117</v>
      </c>
      <c r="I1197" t="s">
        <v>21</v>
      </c>
      <c r="K1197">
        <v>24</v>
      </c>
      <c r="L1197">
        <v>2</v>
      </c>
      <c r="M1197">
        <v>11.377000000000001</v>
      </c>
      <c r="N1197" s="37">
        <f t="shared" si="34"/>
        <v>63.285576162432974</v>
      </c>
    </row>
    <row r="1198" spans="1:14" hidden="1" x14ac:dyDescent="0.35">
      <c r="A1198" s="4" t="s">
        <v>110</v>
      </c>
      <c r="B1198" s="4">
        <v>2021</v>
      </c>
      <c r="C1198" s="5">
        <v>44490</v>
      </c>
      <c r="D1198" s="1" t="s">
        <v>13</v>
      </c>
      <c r="E1198" s="43" t="s">
        <v>205</v>
      </c>
      <c r="F1198">
        <v>2</v>
      </c>
      <c r="G1198" s="3">
        <v>1</v>
      </c>
      <c r="H1198" t="s">
        <v>39</v>
      </c>
      <c r="I1198" t="s">
        <v>40</v>
      </c>
      <c r="K1198">
        <v>10</v>
      </c>
      <c r="L1198">
        <v>1</v>
      </c>
      <c r="M1198">
        <v>11.792</v>
      </c>
      <c r="N1198" s="37">
        <f t="shared" si="34"/>
        <v>61.058344640434193</v>
      </c>
    </row>
    <row r="1199" spans="1:14" hidden="1" x14ac:dyDescent="0.35">
      <c r="A1199" s="4" t="s">
        <v>110</v>
      </c>
      <c r="B1199" s="4">
        <v>2021</v>
      </c>
      <c r="C1199" s="5">
        <v>44490</v>
      </c>
      <c r="D1199" s="1" t="s">
        <v>13</v>
      </c>
      <c r="E1199" s="43" t="s">
        <v>205</v>
      </c>
      <c r="F1199">
        <v>2</v>
      </c>
      <c r="G1199" s="3">
        <v>1</v>
      </c>
      <c r="H1199" t="s">
        <v>60</v>
      </c>
      <c r="I1199" t="s">
        <v>61</v>
      </c>
      <c r="K1199">
        <v>23</v>
      </c>
      <c r="L1199">
        <v>2</v>
      </c>
      <c r="M1199">
        <v>12</v>
      </c>
      <c r="N1199" s="37">
        <f t="shared" si="34"/>
        <v>60</v>
      </c>
    </row>
    <row r="1200" spans="1:14" hidden="1" x14ac:dyDescent="0.35">
      <c r="A1200" s="4" t="s">
        <v>110</v>
      </c>
      <c r="B1200" s="4">
        <v>2021</v>
      </c>
      <c r="C1200" s="5">
        <v>44490</v>
      </c>
      <c r="D1200" s="1" t="s">
        <v>13</v>
      </c>
      <c r="E1200" s="43" t="s">
        <v>205</v>
      </c>
      <c r="F1200">
        <v>3</v>
      </c>
      <c r="G1200" s="3">
        <v>1</v>
      </c>
      <c r="H1200" t="s">
        <v>24</v>
      </c>
      <c r="I1200" t="s">
        <v>25</v>
      </c>
      <c r="K1200">
        <v>11</v>
      </c>
      <c r="L1200">
        <v>1</v>
      </c>
      <c r="M1200">
        <v>12.124000000000001</v>
      </c>
      <c r="N1200" s="37">
        <f t="shared" si="34"/>
        <v>59.386341141537443</v>
      </c>
    </row>
    <row r="1201" spans="1:14" hidden="1" x14ac:dyDescent="0.35">
      <c r="A1201" s="4" t="s">
        <v>110</v>
      </c>
      <c r="B1201" s="4">
        <v>2021</v>
      </c>
      <c r="C1201" s="5">
        <v>44490</v>
      </c>
      <c r="D1201" s="1" t="s">
        <v>13</v>
      </c>
      <c r="E1201" s="43" t="s">
        <v>205</v>
      </c>
      <c r="F1201">
        <v>3</v>
      </c>
      <c r="G1201" s="3">
        <v>1</v>
      </c>
      <c r="H1201" t="s">
        <v>116</v>
      </c>
      <c r="I1201" t="s">
        <v>49</v>
      </c>
      <c r="K1201">
        <v>22</v>
      </c>
      <c r="L1201">
        <v>2</v>
      </c>
      <c r="M1201">
        <v>12.727</v>
      </c>
      <c r="N1201" s="37">
        <f t="shared" si="34"/>
        <v>56.572640842303763</v>
      </c>
    </row>
    <row r="1202" spans="1:14" hidden="1" x14ac:dyDescent="0.35">
      <c r="A1202" s="4" t="s">
        <v>110</v>
      </c>
      <c r="B1202" s="4">
        <v>2021</v>
      </c>
      <c r="C1202" s="5">
        <v>44490</v>
      </c>
      <c r="D1202" s="1" t="s">
        <v>13</v>
      </c>
      <c r="E1202" s="43" t="s">
        <v>205</v>
      </c>
      <c r="F1202">
        <v>4</v>
      </c>
      <c r="G1202" s="3">
        <v>1</v>
      </c>
      <c r="H1202" t="s">
        <v>115</v>
      </c>
      <c r="I1202" t="s">
        <v>31</v>
      </c>
      <c r="K1202">
        <v>16</v>
      </c>
      <c r="L1202">
        <v>1</v>
      </c>
      <c r="M1202">
        <v>11.481</v>
      </c>
      <c r="N1202" s="37">
        <f t="shared" si="34"/>
        <v>62.712307290305723</v>
      </c>
    </row>
    <row r="1203" spans="1:14" hidden="1" x14ac:dyDescent="0.35">
      <c r="A1203" s="4" t="s">
        <v>110</v>
      </c>
      <c r="B1203" s="4">
        <v>2021</v>
      </c>
      <c r="C1203" s="5">
        <v>44490</v>
      </c>
      <c r="D1203" s="1" t="s">
        <v>13</v>
      </c>
      <c r="E1203" s="43" t="s">
        <v>205</v>
      </c>
      <c r="F1203">
        <v>4</v>
      </c>
      <c r="G1203" s="3">
        <v>1</v>
      </c>
      <c r="H1203" t="s">
        <v>41</v>
      </c>
      <c r="I1203" t="s">
        <v>27</v>
      </c>
      <c r="K1203">
        <v>17</v>
      </c>
      <c r="L1203">
        <v>2</v>
      </c>
      <c r="M1203" t="s">
        <v>212</v>
      </c>
      <c r="N1203" s="37"/>
    </row>
    <row r="1204" spans="1:14" hidden="1" x14ac:dyDescent="0.35">
      <c r="A1204" s="4" t="s">
        <v>110</v>
      </c>
      <c r="B1204" s="4">
        <v>2021</v>
      </c>
      <c r="C1204" s="5">
        <v>44490</v>
      </c>
      <c r="D1204" s="1" t="s">
        <v>13</v>
      </c>
      <c r="E1204" s="43" t="s">
        <v>205</v>
      </c>
      <c r="F1204">
        <v>5</v>
      </c>
      <c r="G1204" s="3">
        <v>1</v>
      </c>
      <c r="H1204" t="s">
        <v>111</v>
      </c>
      <c r="I1204" t="s">
        <v>112</v>
      </c>
      <c r="K1204">
        <v>12</v>
      </c>
      <c r="L1204">
        <v>1</v>
      </c>
      <c r="M1204">
        <v>11.648999999999999</v>
      </c>
      <c r="N1204" s="37">
        <f t="shared" ref="N1204:N1267" si="35">3.6*200/M1204</f>
        <v>61.807880504764363</v>
      </c>
    </row>
    <row r="1205" spans="1:14" hidden="1" x14ac:dyDescent="0.35">
      <c r="A1205" s="4" t="s">
        <v>110</v>
      </c>
      <c r="B1205" s="4">
        <v>2021</v>
      </c>
      <c r="C1205" s="5">
        <v>44490</v>
      </c>
      <c r="D1205" s="1" t="s">
        <v>13</v>
      </c>
      <c r="E1205" s="43" t="s">
        <v>205</v>
      </c>
      <c r="F1205">
        <v>5</v>
      </c>
      <c r="G1205" s="3">
        <v>1</v>
      </c>
      <c r="H1205" t="s">
        <v>108</v>
      </c>
      <c r="I1205" t="s">
        <v>63</v>
      </c>
      <c r="K1205">
        <v>21</v>
      </c>
      <c r="L1205">
        <v>2</v>
      </c>
      <c r="M1205">
        <v>11.921999999999999</v>
      </c>
      <c r="N1205" s="37">
        <f t="shared" si="35"/>
        <v>60.392551585304489</v>
      </c>
    </row>
    <row r="1206" spans="1:14" hidden="1" x14ac:dyDescent="0.35">
      <c r="A1206" s="4" t="s">
        <v>110</v>
      </c>
      <c r="B1206" s="4">
        <v>2021</v>
      </c>
      <c r="C1206" s="5">
        <v>44490</v>
      </c>
      <c r="D1206" s="1" t="s">
        <v>13</v>
      </c>
      <c r="E1206" s="43" t="s">
        <v>205</v>
      </c>
      <c r="F1206">
        <v>6</v>
      </c>
      <c r="G1206" s="3">
        <v>1</v>
      </c>
      <c r="H1206" t="s">
        <v>113</v>
      </c>
      <c r="I1206" t="s">
        <v>112</v>
      </c>
      <c r="K1206">
        <v>13</v>
      </c>
      <c r="L1206">
        <v>1</v>
      </c>
      <c r="M1206">
        <v>11.738</v>
      </c>
      <c r="N1206" s="37">
        <f t="shared" si="35"/>
        <v>61.339240074970185</v>
      </c>
    </row>
    <row r="1207" spans="1:14" hidden="1" x14ac:dyDescent="0.35">
      <c r="A1207" s="4" t="s">
        <v>110</v>
      </c>
      <c r="B1207" s="4">
        <v>2021</v>
      </c>
      <c r="C1207" s="5">
        <v>44490</v>
      </c>
      <c r="D1207" s="1" t="s">
        <v>13</v>
      </c>
      <c r="E1207" s="43" t="s">
        <v>205</v>
      </c>
      <c r="F1207">
        <v>6</v>
      </c>
      <c r="G1207" s="3">
        <v>1</v>
      </c>
      <c r="H1207" t="s">
        <v>114</v>
      </c>
      <c r="I1207" t="s">
        <v>25</v>
      </c>
      <c r="K1207">
        <v>20</v>
      </c>
      <c r="L1207">
        <v>2</v>
      </c>
      <c r="M1207">
        <v>11.808999999999999</v>
      </c>
      <c r="N1207" s="37">
        <f t="shared" si="35"/>
        <v>60.97044626979423</v>
      </c>
    </row>
    <row r="1208" spans="1:14" hidden="1" x14ac:dyDescent="0.35">
      <c r="A1208" s="4" t="s">
        <v>110</v>
      </c>
      <c r="B1208" s="4">
        <v>2021</v>
      </c>
      <c r="C1208" s="5">
        <v>44490</v>
      </c>
      <c r="D1208" s="1" t="s">
        <v>13</v>
      </c>
      <c r="E1208" s="43" t="s">
        <v>205</v>
      </c>
      <c r="F1208">
        <v>7</v>
      </c>
      <c r="G1208" s="3">
        <v>1</v>
      </c>
      <c r="H1208" t="s">
        <v>83</v>
      </c>
      <c r="I1208" t="s">
        <v>67</v>
      </c>
      <c r="K1208">
        <v>15</v>
      </c>
      <c r="L1208">
        <v>1</v>
      </c>
      <c r="M1208">
        <v>11.694000000000001</v>
      </c>
      <c r="N1208" s="37">
        <f t="shared" si="35"/>
        <v>61.570035915854277</v>
      </c>
    </row>
    <row r="1209" spans="1:14" hidden="1" x14ac:dyDescent="0.35">
      <c r="A1209" s="4" t="s">
        <v>110</v>
      </c>
      <c r="B1209" s="4">
        <v>2021</v>
      </c>
      <c r="C1209" s="5">
        <v>44490</v>
      </c>
      <c r="D1209" s="1" t="s">
        <v>13</v>
      </c>
      <c r="E1209" s="43" t="s">
        <v>205</v>
      </c>
      <c r="F1209">
        <v>7</v>
      </c>
      <c r="G1209" s="3">
        <v>1</v>
      </c>
      <c r="H1209" t="s">
        <v>99</v>
      </c>
      <c r="I1209" t="s">
        <v>67</v>
      </c>
      <c r="K1209">
        <v>18</v>
      </c>
      <c r="L1209">
        <v>2</v>
      </c>
      <c r="M1209">
        <v>11.707000000000001</v>
      </c>
      <c r="N1209" s="37">
        <f t="shared" si="35"/>
        <v>61.501665670111898</v>
      </c>
    </row>
    <row r="1210" spans="1:14" hidden="1" x14ac:dyDescent="0.35">
      <c r="A1210" s="4" t="s">
        <v>110</v>
      </c>
      <c r="B1210" s="4">
        <v>2021</v>
      </c>
      <c r="C1210" s="5">
        <v>44490</v>
      </c>
      <c r="D1210" s="1" t="s">
        <v>13</v>
      </c>
      <c r="E1210" s="43" t="s">
        <v>205</v>
      </c>
      <c r="F1210">
        <v>8</v>
      </c>
      <c r="G1210" s="3">
        <v>1</v>
      </c>
      <c r="H1210" t="s">
        <v>54</v>
      </c>
      <c r="I1210" t="s">
        <v>44</v>
      </c>
      <c r="K1210">
        <v>14</v>
      </c>
      <c r="L1210">
        <v>1</v>
      </c>
      <c r="M1210">
        <v>11.209</v>
      </c>
      <c r="N1210" s="37">
        <f t="shared" si="35"/>
        <v>64.234097600142746</v>
      </c>
    </row>
    <row r="1211" spans="1:14" hidden="1" x14ac:dyDescent="0.35">
      <c r="A1211" s="4" t="s">
        <v>110</v>
      </c>
      <c r="B1211" s="4">
        <v>2021</v>
      </c>
      <c r="C1211" s="5">
        <v>44490</v>
      </c>
      <c r="D1211" s="1" t="s">
        <v>13</v>
      </c>
      <c r="E1211" s="43" t="s">
        <v>205</v>
      </c>
      <c r="F1211">
        <v>8</v>
      </c>
      <c r="G1211" s="3">
        <v>1</v>
      </c>
      <c r="H1211" t="s">
        <v>45</v>
      </c>
      <c r="I1211" t="s">
        <v>40</v>
      </c>
      <c r="K1211">
        <v>19</v>
      </c>
      <c r="L1211">
        <v>2</v>
      </c>
      <c r="M1211">
        <v>11.318999999999999</v>
      </c>
      <c r="N1211" s="37">
        <f t="shared" si="35"/>
        <v>63.609859528226878</v>
      </c>
    </row>
    <row r="1212" spans="1:14" hidden="1" x14ac:dyDescent="0.35">
      <c r="A1212" s="4" t="s">
        <v>110</v>
      </c>
      <c r="B1212" s="4">
        <v>2021</v>
      </c>
      <c r="C1212" s="5">
        <v>44490</v>
      </c>
      <c r="D1212" s="1" t="s">
        <v>13</v>
      </c>
      <c r="E1212" s="43" t="s">
        <v>206</v>
      </c>
      <c r="F1212">
        <v>1</v>
      </c>
      <c r="G1212" s="3">
        <v>1</v>
      </c>
      <c r="H1212" t="s">
        <v>14</v>
      </c>
      <c r="I1212" t="s">
        <v>15</v>
      </c>
      <c r="K1212">
        <v>2</v>
      </c>
      <c r="L1212">
        <v>1</v>
      </c>
      <c r="M1212">
        <v>11.289</v>
      </c>
      <c r="N1212" s="37">
        <f t="shared" si="35"/>
        <v>63.778899813978214</v>
      </c>
    </row>
    <row r="1213" spans="1:14" hidden="1" x14ac:dyDescent="0.35">
      <c r="A1213" s="4" t="s">
        <v>110</v>
      </c>
      <c r="B1213" s="4">
        <v>2021</v>
      </c>
      <c r="C1213" s="5">
        <v>44490</v>
      </c>
      <c r="D1213" s="1" t="s">
        <v>13</v>
      </c>
      <c r="E1213" s="43" t="s">
        <v>206</v>
      </c>
      <c r="F1213">
        <v>1</v>
      </c>
      <c r="G1213" s="3">
        <v>1</v>
      </c>
      <c r="H1213" t="s">
        <v>54</v>
      </c>
      <c r="I1213" t="s">
        <v>44</v>
      </c>
      <c r="K1213">
        <v>14</v>
      </c>
      <c r="L1213">
        <v>2</v>
      </c>
      <c r="M1213">
        <v>11.327</v>
      </c>
      <c r="N1213" s="37">
        <f t="shared" si="35"/>
        <v>63.56493334510462</v>
      </c>
    </row>
    <row r="1214" spans="1:14" hidden="1" x14ac:dyDescent="0.35">
      <c r="A1214" s="4" t="s">
        <v>110</v>
      </c>
      <c r="B1214" s="4">
        <v>2021</v>
      </c>
      <c r="C1214" s="5">
        <v>44490</v>
      </c>
      <c r="D1214" s="1" t="s">
        <v>13</v>
      </c>
      <c r="E1214" s="43" t="s">
        <v>206</v>
      </c>
      <c r="F1214">
        <v>2</v>
      </c>
      <c r="G1214" s="3">
        <v>1</v>
      </c>
      <c r="H1214" t="s">
        <v>23</v>
      </c>
      <c r="I1214" t="s">
        <v>15</v>
      </c>
      <c r="K1214">
        <v>1</v>
      </c>
      <c r="L1214">
        <v>1</v>
      </c>
      <c r="M1214">
        <v>11.114000000000001</v>
      </c>
      <c r="N1214" s="37">
        <f t="shared" si="35"/>
        <v>64.783156379341364</v>
      </c>
    </row>
    <row r="1215" spans="1:14" hidden="1" x14ac:dyDescent="0.35">
      <c r="A1215" s="4" t="s">
        <v>110</v>
      </c>
      <c r="B1215" s="4">
        <v>2021</v>
      </c>
      <c r="C1215" s="5">
        <v>44490</v>
      </c>
      <c r="D1215" s="1" t="s">
        <v>13</v>
      </c>
      <c r="E1215" s="43" t="s">
        <v>206</v>
      </c>
      <c r="F1215">
        <v>2</v>
      </c>
      <c r="G1215" s="3">
        <v>1</v>
      </c>
      <c r="H1215" t="s">
        <v>83</v>
      </c>
      <c r="I1215" t="s">
        <v>67</v>
      </c>
      <c r="K1215">
        <v>15</v>
      </c>
      <c r="L1215">
        <v>2</v>
      </c>
      <c r="M1215">
        <v>11.518000000000001</v>
      </c>
      <c r="N1215" s="37">
        <f t="shared" si="35"/>
        <v>62.510852578572667</v>
      </c>
    </row>
    <row r="1216" spans="1:14" hidden="1" x14ac:dyDescent="0.35">
      <c r="A1216" s="4" t="s">
        <v>110</v>
      </c>
      <c r="B1216" s="4">
        <v>2021</v>
      </c>
      <c r="C1216" s="5">
        <v>44490</v>
      </c>
      <c r="D1216" s="1" t="s">
        <v>13</v>
      </c>
      <c r="E1216" s="43" t="s">
        <v>206</v>
      </c>
      <c r="F1216">
        <v>3</v>
      </c>
      <c r="G1216" s="3">
        <v>1</v>
      </c>
      <c r="H1216" t="s">
        <v>33</v>
      </c>
      <c r="I1216" t="s">
        <v>27</v>
      </c>
      <c r="K1216">
        <v>3</v>
      </c>
      <c r="L1216">
        <v>1</v>
      </c>
      <c r="M1216">
        <v>11.648</v>
      </c>
      <c r="N1216" s="37">
        <f t="shared" si="35"/>
        <v>61.813186813186817</v>
      </c>
    </row>
    <row r="1217" spans="1:14" hidden="1" x14ac:dyDescent="0.35">
      <c r="A1217" s="4" t="s">
        <v>110</v>
      </c>
      <c r="B1217" s="4">
        <v>2021</v>
      </c>
      <c r="C1217" s="5">
        <v>44490</v>
      </c>
      <c r="D1217" s="1" t="s">
        <v>13</v>
      </c>
      <c r="E1217" s="43" t="s">
        <v>206</v>
      </c>
      <c r="F1217">
        <v>3</v>
      </c>
      <c r="G1217" s="3">
        <v>1</v>
      </c>
      <c r="H1217" t="s">
        <v>113</v>
      </c>
      <c r="I1217" t="s">
        <v>112</v>
      </c>
      <c r="K1217">
        <v>13</v>
      </c>
      <c r="L1217">
        <v>2</v>
      </c>
      <c r="M1217">
        <v>14.696</v>
      </c>
      <c r="N1217" s="37">
        <f t="shared" si="35"/>
        <v>48.992923244420254</v>
      </c>
    </row>
    <row r="1218" spans="1:14" hidden="1" x14ac:dyDescent="0.35">
      <c r="A1218" s="4" t="s">
        <v>110</v>
      </c>
      <c r="B1218" s="4">
        <v>2021</v>
      </c>
      <c r="C1218" s="5">
        <v>44490</v>
      </c>
      <c r="D1218" s="1" t="s">
        <v>13</v>
      </c>
      <c r="E1218" s="43" t="s">
        <v>206</v>
      </c>
      <c r="F1218">
        <v>4</v>
      </c>
      <c r="G1218" s="3">
        <v>1</v>
      </c>
      <c r="H1218" t="s">
        <v>16</v>
      </c>
      <c r="I1218" t="s">
        <v>17</v>
      </c>
      <c r="K1218">
        <v>5</v>
      </c>
      <c r="L1218">
        <v>1</v>
      </c>
      <c r="M1218">
        <v>11.122999999999999</v>
      </c>
      <c r="N1218" s="37">
        <f t="shared" si="35"/>
        <v>64.730738110222063</v>
      </c>
    </row>
    <row r="1219" spans="1:14" hidden="1" x14ac:dyDescent="0.35">
      <c r="A1219" s="4" t="s">
        <v>110</v>
      </c>
      <c r="B1219" s="4">
        <v>2021</v>
      </c>
      <c r="C1219" s="5">
        <v>44490</v>
      </c>
      <c r="D1219" s="1" t="s">
        <v>13</v>
      </c>
      <c r="E1219" s="71" t="s">
        <v>206</v>
      </c>
      <c r="F1219">
        <v>4</v>
      </c>
      <c r="G1219" s="3">
        <v>1</v>
      </c>
      <c r="H1219" t="s">
        <v>111</v>
      </c>
      <c r="I1219" t="s">
        <v>112</v>
      </c>
      <c r="K1219">
        <v>12</v>
      </c>
      <c r="L1219">
        <v>2</v>
      </c>
      <c r="M1219">
        <v>11.228999999999999</v>
      </c>
      <c r="N1219" s="37">
        <f t="shared" si="35"/>
        <v>64.119690088164575</v>
      </c>
    </row>
    <row r="1220" spans="1:14" hidden="1" x14ac:dyDescent="0.35">
      <c r="A1220" s="4" t="s">
        <v>110</v>
      </c>
      <c r="B1220" s="4">
        <v>2021</v>
      </c>
      <c r="C1220" s="5">
        <v>44490</v>
      </c>
      <c r="D1220" s="1" t="s">
        <v>13</v>
      </c>
      <c r="E1220" s="71" t="s">
        <v>206</v>
      </c>
      <c r="F1220">
        <v>5</v>
      </c>
      <c r="G1220" s="3">
        <v>1</v>
      </c>
      <c r="H1220" t="s">
        <v>26</v>
      </c>
      <c r="I1220" t="s">
        <v>27</v>
      </c>
      <c r="K1220">
        <v>4</v>
      </c>
      <c r="L1220">
        <v>1</v>
      </c>
      <c r="M1220">
        <v>11.289</v>
      </c>
      <c r="N1220" s="37">
        <f t="shared" si="35"/>
        <v>63.778899813978214</v>
      </c>
    </row>
    <row r="1221" spans="1:14" hidden="1" x14ac:dyDescent="0.35">
      <c r="A1221" s="4" t="s">
        <v>110</v>
      </c>
      <c r="B1221" s="4">
        <v>2021</v>
      </c>
      <c r="C1221" s="5">
        <v>44490</v>
      </c>
      <c r="D1221" s="1" t="s">
        <v>13</v>
      </c>
      <c r="E1221" s="43" t="s">
        <v>206</v>
      </c>
      <c r="F1221">
        <v>5</v>
      </c>
      <c r="G1221" s="3">
        <v>1</v>
      </c>
      <c r="H1221" t="s">
        <v>115</v>
      </c>
      <c r="I1221" t="s">
        <v>31</v>
      </c>
      <c r="K1221">
        <v>16</v>
      </c>
      <c r="L1221">
        <v>2</v>
      </c>
      <c r="M1221">
        <v>11.397</v>
      </c>
      <c r="N1221" s="37">
        <f t="shared" si="35"/>
        <v>63.174519610423793</v>
      </c>
    </row>
    <row r="1222" spans="1:14" hidden="1" x14ac:dyDescent="0.35">
      <c r="A1222" s="4" t="s">
        <v>110</v>
      </c>
      <c r="B1222" s="4">
        <v>2021</v>
      </c>
      <c r="C1222" s="5">
        <v>44490</v>
      </c>
      <c r="D1222" s="1" t="s">
        <v>13</v>
      </c>
      <c r="E1222" s="71" t="s">
        <v>206</v>
      </c>
      <c r="F1222">
        <v>6</v>
      </c>
      <c r="G1222" s="3">
        <v>1</v>
      </c>
      <c r="H1222" t="s">
        <v>22</v>
      </c>
      <c r="I1222" t="s">
        <v>15</v>
      </c>
      <c r="K1222">
        <v>6</v>
      </c>
      <c r="L1222">
        <v>1</v>
      </c>
      <c r="M1222">
        <v>11.212</v>
      </c>
      <c r="N1222" s="37">
        <f t="shared" si="35"/>
        <v>64.216910453085987</v>
      </c>
    </row>
    <row r="1223" spans="1:14" hidden="1" x14ac:dyDescent="0.35">
      <c r="A1223" s="4" t="s">
        <v>110</v>
      </c>
      <c r="B1223" s="4">
        <v>2021</v>
      </c>
      <c r="C1223" s="5">
        <v>44490</v>
      </c>
      <c r="D1223" s="1" t="s">
        <v>13</v>
      </c>
      <c r="E1223" s="71" t="s">
        <v>206</v>
      </c>
      <c r="F1223">
        <v>6</v>
      </c>
      <c r="G1223" s="3">
        <v>1</v>
      </c>
      <c r="H1223" t="s">
        <v>24</v>
      </c>
      <c r="I1223" t="s">
        <v>25</v>
      </c>
      <c r="K1223">
        <v>11</v>
      </c>
      <c r="L1223">
        <v>2</v>
      </c>
      <c r="M1223">
        <v>11.282999999999999</v>
      </c>
      <c r="N1223" s="37">
        <f t="shared" si="35"/>
        <v>63.81281574049455</v>
      </c>
    </row>
    <row r="1224" spans="1:14" hidden="1" x14ac:dyDescent="0.35">
      <c r="A1224" s="4" t="s">
        <v>110</v>
      </c>
      <c r="B1224" s="4">
        <v>2021</v>
      </c>
      <c r="C1224" s="5">
        <v>44490</v>
      </c>
      <c r="D1224" s="1" t="s">
        <v>13</v>
      </c>
      <c r="E1224" s="43" t="s">
        <v>206</v>
      </c>
      <c r="F1224">
        <v>7</v>
      </c>
      <c r="G1224" s="3">
        <v>1</v>
      </c>
      <c r="H1224" t="s">
        <v>78</v>
      </c>
      <c r="I1224" t="s">
        <v>19</v>
      </c>
      <c r="K1224">
        <v>7</v>
      </c>
      <c r="L1224">
        <v>1</v>
      </c>
      <c r="M1224">
        <v>11.085000000000001</v>
      </c>
      <c r="N1224" s="37">
        <f t="shared" si="35"/>
        <v>64.952638700947219</v>
      </c>
    </row>
    <row r="1225" spans="1:14" hidden="1" x14ac:dyDescent="0.35">
      <c r="A1225" s="4" t="s">
        <v>110</v>
      </c>
      <c r="B1225" s="4">
        <v>2021</v>
      </c>
      <c r="C1225" s="5">
        <v>44490</v>
      </c>
      <c r="D1225" s="1" t="s">
        <v>13</v>
      </c>
      <c r="E1225" s="71" t="s">
        <v>206</v>
      </c>
      <c r="F1225">
        <v>7</v>
      </c>
      <c r="G1225" s="3">
        <v>1</v>
      </c>
      <c r="H1225" t="s">
        <v>39</v>
      </c>
      <c r="I1225" t="s">
        <v>40</v>
      </c>
      <c r="K1225">
        <v>10</v>
      </c>
      <c r="L1225">
        <v>2</v>
      </c>
      <c r="M1225">
        <v>11.173</v>
      </c>
      <c r="N1225" s="37">
        <f t="shared" si="35"/>
        <v>64.441063277544075</v>
      </c>
    </row>
    <row r="1226" spans="1:14" hidden="1" x14ac:dyDescent="0.35">
      <c r="A1226" s="4" t="s">
        <v>110</v>
      </c>
      <c r="B1226" s="4">
        <v>2021</v>
      </c>
      <c r="C1226" s="5">
        <v>44490</v>
      </c>
      <c r="D1226" s="1" t="s">
        <v>13</v>
      </c>
      <c r="E1226" s="71" t="s">
        <v>206</v>
      </c>
      <c r="F1226">
        <v>8</v>
      </c>
      <c r="G1226" s="3">
        <v>1</v>
      </c>
      <c r="H1226" t="s">
        <v>52</v>
      </c>
      <c r="I1226" t="s">
        <v>53</v>
      </c>
      <c r="K1226">
        <v>8</v>
      </c>
      <c r="L1226">
        <v>1</v>
      </c>
      <c r="M1226">
        <v>11.052</v>
      </c>
      <c r="N1226" s="37">
        <f t="shared" si="35"/>
        <v>65.146579804560261</v>
      </c>
    </row>
    <row r="1227" spans="1:14" hidden="1" x14ac:dyDescent="0.35">
      <c r="A1227" s="4" t="s">
        <v>110</v>
      </c>
      <c r="B1227" s="4">
        <v>2021</v>
      </c>
      <c r="C1227" s="5">
        <v>44490</v>
      </c>
      <c r="D1227" s="1" t="s">
        <v>13</v>
      </c>
      <c r="E1227" s="43" t="s">
        <v>206</v>
      </c>
      <c r="F1227">
        <v>8</v>
      </c>
      <c r="G1227" s="3">
        <v>1</v>
      </c>
      <c r="H1227" t="s">
        <v>20</v>
      </c>
      <c r="I1227" t="s">
        <v>21</v>
      </c>
      <c r="K1227">
        <v>9</v>
      </c>
      <c r="L1227">
        <v>2</v>
      </c>
      <c r="M1227">
        <v>11.074</v>
      </c>
      <c r="N1227" s="37">
        <f t="shared" si="35"/>
        <v>65.017157305400033</v>
      </c>
    </row>
    <row r="1228" spans="1:14" x14ac:dyDescent="0.35">
      <c r="A1228" s="4" t="s">
        <v>110</v>
      </c>
      <c r="B1228" s="4">
        <v>2021</v>
      </c>
      <c r="C1228" s="5">
        <v>44490</v>
      </c>
      <c r="D1228" s="1" t="s">
        <v>13</v>
      </c>
      <c r="E1228" s="71" t="s">
        <v>207</v>
      </c>
      <c r="F1228">
        <v>1</v>
      </c>
      <c r="G1228" s="3">
        <v>1</v>
      </c>
      <c r="H1228" t="s">
        <v>14</v>
      </c>
      <c r="I1228" t="s">
        <v>15</v>
      </c>
      <c r="K1228">
        <v>2</v>
      </c>
      <c r="L1228">
        <v>1</v>
      </c>
      <c r="M1228">
        <v>11.236000000000001</v>
      </c>
      <c r="N1228" s="37">
        <f t="shared" si="35"/>
        <v>64.079743681025278</v>
      </c>
    </row>
    <row r="1229" spans="1:14" x14ac:dyDescent="0.35">
      <c r="A1229" s="4" t="s">
        <v>110</v>
      </c>
      <c r="B1229" s="4">
        <v>2021</v>
      </c>
      <c r="C1229" s="5">
        <v>44490</v>
      </c>
      <c r="D1229" s="1" t="s">
        <v>13</v>
      </c>
      <c r="E1229" s="71" t="s">
        <v>207</v>
      </c>
      <c r="F1229">
        <v>1</v>
      </c>
      <c r="G1229" s="3">
        <v>1</v>
      </c>
      <c r="H1229" t="s">
        <v>52</v>
      </c>
      <c r="I1229" t="s">
        <v>53</v>
      </c>
      <c r="K1229">
        <v>8</v>
      </c>
      <c r="L1229">
        <v>2</v>
      </c>
      <c r="M1229">
        <v>11.362</v>
      </c>
      <c r="N1229" s="37">
        <f t="shared" si="35"/>
        <v>63.369125154022178</v>
      </c>
    </row>
    <row r="1230" spans="1:14" x14ac:dyDescent="0.35">
      <c r="A1230" s="4" t="s">
        <v>110</v>
      </c>
      <c r="B1230" s="4">
        <v>2021</v>
      </c>
      <c r="C1230" s="5">
        <v>44490</v>
      </c>
      <c r="D1230" s="1" t="s">
        <v>13</v>
      </c>
      <c r="E1230" s="43" t="s">
        <v>207</v>
      </c>
      <c r="F1230">
        <v>2</v>
      </c>
      <c r="G1230" s="3">
        <v>1</v>
      </c>
      <c r="H1230" t="s">
        <v>23</v>
      </c>
      <c r="I1230" t="s">
        <v>15</v>
      </c>
      <c r="K1230">
        <v>1</v>
      </c>
      <c r="L1230">
        <v>1</v>
      </c>
      <c r="M1230">
        <v>11.108000000000001</v>
      </c>
      <c r="N1230" s="37">
        <f t="shared" si="35"/>
        <v>64.818149081742888</v>
      </c>
    </row>
    <row r="1231" spans="1:14" x14ac:dyDescent="0.35">
      <c r="A1231" s="4" t="s">
        <v>110</v>
      </c>
      <c r="B1231" s="4">
        <v>2021</v>
      </c>
      <c r="C1231" s="5">
        <v>44490</v>
      </c>
      <c r="D1231" s="1" t="s">
        <v>13</v>
      </c>
      <c r="E1231" s="71" t="s">
        <v>207</v>
      </c>
      <c r="F1231">
        <v>2</v>
      </c>
      <c r="G1231" s="3">
        <v>1</v>
      </c>
      <c r="H1231" t="s">
        <v>78</v>
      </c>
      <c r="I1231" t="s">
        <v>19</v>
      </c>
      <c r="K1231">
        <v>7</v>
      </c>
      <c r="L1231">
        <v>2</v>
      </c>
      <c r="M1231">
        <v>11.205</v>
      </c>
      <c r="N1231" s="37">
        <f t="shared" si="35"/>
        <v>64.257028112449802</v>
      </c>
    </row>
    <row r="1232" spans="1:14" x14ac:dyDescent="0.35">
      <c r="A1232" s="4" t="s">
        <v>110</v>
      </c>
      <c r="B1232" s="4">
        <v>2021</v>
      </c>
      <c r="C1232" s="5">
        <v>44490</v>
      </c>
      <c r="D1232" s="1" t="s">
        <v>13</v>
      </c>
      <c r="E1232" s="71" t="s">
        <v>207</v>
      </c>
      <c r="F1232">
        <v>3</v>
      </c>
      <c r="G1232" s="3">
        <v>1</v>
      </c>
      <c r="H1232" t="s">
        <v>33</v>
      </c>
      <c r="I1232" t="s">
        <v>27</v>
      </c>
      <c r="K1232">
        <v>3</v>
      </c>
      <c r="L1232">
        <v>1</v>
      </c>
      <c r="M1232">
        <v>11.157</v>
      </c>
      <c r="N1232" s="37">
        <f t="shared" si="35"/>
        <v>64.533476741059431</v>
      </c>
    </row>
    <row r="1233" spans="1:14" x14ac:dyDescent="0.35">
      <c r="A1233" s="4" t="s">
        <v>110</v>
      </c>
      <c r="B1233" s="4">
        <v>2021</v>
      </c>
      <c r="C1233" s="5">
        <v>44490</v>
      </c>
      <c r="D1233" s="1" t="s">
        <v>13</v>
      </c>
      <c r="E1233" s="43" t="s">
        <v>207</v>
      </c>
      <c r="F1233">
        <v>3</v>
      </c>
      <c r="G1233" s="3">
        <v>1</v>
      </c>
      <c r="H1233" t="s">
        <v>22</v>
      </c>
      <c r="I1233" t="s">
        <v>15</v>
      </c>
      <c r="K1233">
        <v>6</v>
      </c>
      <c r="L1233">
        <v>2</v>
      </c>
      <c r="M1233">
        <v>11.208</v>
      </c>
      <c r="N1233" s="37">
        <f t="shared" si="35"/>
        <v>64.239828693790145</v>
      </c>
    </row>
    <row r="1234" spans="1:14" x14ac:dyDescent="0.35">
      <c r="A1234" s="4" t="s">
        <v>110</v>
      </c>
      <c r="B1234" s="4">
        <v>2021</v>
      </c>
      <c r="C1234" s="5">
        <v>44490</v>
      </c>
      <c r="D1234" s="1" t="s">
        <v>13</v>
      </c>
      <c r="E1234" s="71" t="s">
        <v>207</v>
      </c>
      <c r="F1234">
        <v>4</v>
      </c>
      <c r="G1234" s="3">
        <v>1</v>
      </c>
      <c r="H1234" t="s">
        <v>26</v>
      </c>
      <c r="I1234" t="s">
        <v>27</v>
      </c>
      <c r="K1234">
        <v>4</v>
      </c>
      <c r="L1234">
        <v>2</v>
      </c>
      <c r="M1234">
        <v>11.186</v>
      </c>
      <c r="N1234" s="37">
        <f t="shared" si="35"/>
        <v>64.366172000715181</v>
      </c>
    </row>
    <row r="1235" spans="1:14" x14ac:dyDescent="0.35">
      <c r="A1235" s="4" t="s">
        <v>110</v>
      </c>
      <c r="B1235" s="4">
        <v>2021</v>
      </c>
      <c r="C1235" s="5">
        <v>44490</v>
      </c>
      <c r="D1235" s="1" t="s">
        <v>13</v>
      </c>
      <c r="E1235" s="71" t="s">
        <v>207</v>
      </c>
      <c r="F1235">
        <v>4</v>
      </c>
      <c r="G1235" s="3">
        <v>1</v>
      </c>
      <c r="H1235" t="s">
        <v>16</v>
      </c>
      <c r="I1235" t="s">
        <v>17</v>
      </c>
      <c r="K1235">
        <v>5</v>
      </c>
      <c r="L1235">
        <v>1</v>
      </c>
      <c r="M1235">
        <v>11.019</v>
      </c>
      <c r="N1235" s="37">
        <f t="shared" si="35"/>
        <v>65.341682548325622</v>
      </c>
    </row>
    <row r="1236" spans="1:14" x14ac:dyDescent="0.35">
      <c r="A1236" s="4" t="s">
        <v>110</v>
      </c>
      <c r="B1236" s="4">
        <v>2021</v>
      </c>
      <c r="C1236" s="5">
        <v>44490</v>
      </c>
      <c r="D1236" s="1" t="s">
        <v>13</v>
      </c>
      <c r="E1236" s="71" t="s">
        <v>207</v>
      </c>
      <c r="F1236">
        <v>1</v>
      </c>
      <c r="G1236" s="3">
        <v>2</v>
      </c>
      <c r="H1236" t="s">
        <v>14</v>
      </c>
      <c r="I1236" t="s">
        <v>15</v>
      </c>
      <c r="K1236">
        <v>2</v>
      </c>
      <c r="L1236">
        <v>1</v>
      </c>
      <c r="M1236">
        <v>11.398999999999999</v>
      </c>
      <c r="N1236" s="37">
        <f t="shared" si="35"/>
        <v>63.163435389069221</v>
      </c>
    </row>
    <row r="1237" spans="1:14" x14ac:dyDescent="0.35">
      <c r="A1237" s="4" t="s">
        <v>110</v>
      </c>
      <c r="B1237" s="4">
        <v>2021</v>
      </c>
      <c r="C1237" s="5">
        <v>44490</v>
      </c>
      <c r="D1237" s="1" t="s">
        <v>13</v>
      </c>
      <c r="E1237" s="71" t="s">
        <v>207</v>
      </c>
      <c r="F1237">
        <v>1</v>
      </c>
      <c r="G1237" s="3">
        <v>2</v>
      </c>
      <c r="H1237" t="s">
        <v>52</v>
      </c>
      <c r="I1237" t="s">
        <v>53</v>
      </c>
      <c r="K1237">
        <v>8</v>
      </c>
      <c r="L1237">
        <v>2</v>
      </c>
      <c r="M1237">
        <v>11.497</v>
      </c>
      <c r="N1237" s="37">
        <f t="shared" si="35"/>
        <v>62.625032617204489</v>
      </c>
    </row>
    <row r="1238" spans="1:14" x14ac:dyDescent="0.35">
      <c r="A1238" s="4" t="s">
        <v>110</v>
      </c>
      <c r="B1238" s="4">
        <v>2021</v>
      </c>
      <c r="C1238" s="5">
        <v>44490</v>
      </c>
      <c r="D1238" s="1" t="s">
        <v>13</v>
      </c>
      <c r="E1238" s="71" t="s">
        <v>207</v>
      </c>
      <c r="F1238">
        <v>2</v>
      </c>
      <c r="G1238" s="3">
        <v>2</v>
      </c>
      <c r="H1238" t="s">
        <v>23</v>
      </c>
      <c r="I1238" t="s">
        <v>15</v>
      </c>
      <c r="K1238">
        <v>1</v>
      </c>
      <c r="L1238">
        <v>1</v>
      </c>
      <c r="M1238">
        <v>10.935</v>
      </c>
      <c r="N1238" s="37">
        <f t="shared" si="35"/>
        <v>65.843621399176953</v>
      </c>
    </row>
    <row r="1239" spans="1:14" x14ac:dyDescent="0.35">
      <c r="A1239" s="4" t="s">
        <v>110</v>
      </c>
      <c r="B1239" s="4">
        <v>2021</v>
      </c>
      <c r="C1239" s="5">
        <v>44490</v>
      </c>
      <c r="D1239" s="1" t="s">
        <v>13</v>
      </c>
      <c r="E1239" s="71" t="s">
        <v>207</v>
      </c>
      <c r="F1239">
        <v>2</v>
      </c>
      <c r="G1239" s="3">
        <v>2</v>
      </c>
      <c r="H1239" t="s">
        <v>78</v>
      </c>
      <c r="I1239" t="s">
        <v>19</v>
      </c>
      <c r="K1239">
        <v>7</v>
      </c>
      <c r="L1239">
        <v>2</v>
      </c>
      <c r="M1239">
        <v>11.112</v>
      </c>
      <c r="N1239" s="37">
        <f t="shared" si="35"/>
        <v>64.794816414686821</v>
      </c>
    </row>
    <row r="1240" spans="1:14" x14ac:dyDescent="0.35">
      <c r="A1240" s="4" t="s">
        <v>110</v>
      </c>
      <c r="B1240" s="4">
        <v>2021</v>
      </c>
      <c r="C1240" s="5">
        <v>44490</v>
      </c>
      <c r="D1240" s="1" t="s">
        <v>13</v>
      </c>
      <c r="E1240" s="71" t="s">
        <v>207</v>
      </c>
      <c r="F1240">
        <v>3</v>
      </c>
      <c r="G1240" s="3">
        <v>2</v>
      </c>
      <c r="H1240" t="s">
        <v>33</v>
      </c>
      <c r="I1240" t="s">
        <v>27</v>
      </c>
      <c r="K1240">
        <v>3</v>
      </c>
      <c r="L1240">
        <v>1</v>
      </c>
      <c r="M1240">
        <v>11.09</v>
      </c>
      <c r="N1240" s="37">
        <f t="shared" si="35"/>
        <v>64.923354373309294</v>
      </c>
    </row>
    <row r="1241" spans="1:14" x14ac:dyDescent="0.35">
      <c r="A1241" s="4" t="s">
        <v>110</v>
      </c>
      <c r="B1241" s="4">
        <v>2021</v>
      </c>
      <c r="C1241" s="5">
        <v>44490</v>
      </c>
      <c r="D1241" s="1" t="s">
        <v>13</v>
      </c>
      <c r="E1241" s="71" t="s">
        <v>207</v>
      </c>
      <c r="F1241">
        <v>3</v>
      </c>
      <c r="G1241" s="3">
        <v>2</v>
      </c>
      <c r="H1241" t="s">
        <v>22</v>
      </c>
      <c r="I1241" t="s">
        <v>15</v>
      </c>
      <c r="K1241">
        <v>6</v>
      </c>
      <c r="L1241">
        <v>2</v>
      </c>
      <c r="M1241">
        <v>11.173999999999999</v>
      </c>
      <c r="N1241" s="37">
        <f t="shared" si="35"/>
        <v>64.435296223375701</v>
      </c>
    </row>
    <row r="1242" spans="1:14" x14ac:dyDescent="0.35">
      <c r="A1242" s="4" t="s">
        <v>110</v>
      </c>
      <c r="B1242" s="4">
        <v>2021</v>
      </c>
      <c r="C1242" s="5">
        <v>44490</v>
      </c>
      <c r="D1242" s="1" t="s">
        <v>13</v>
      </c>
      <c r="E1242" s="71" t="s">
        <v>207</v>
      </c>
      <c r="F1242">
        <v>4</v>
      </c>
      <c r="G1242" s="3">
        <v>2</v>
      </c>
      <c r="H1242" t="s">
        <v>26</v>
      </c>
      <c r="I1242" t="s">
        <v>27</v>
      </c>
      <c r="K1242">
        <v>4</v>
      </c>
      <c r="L1242">
        <v>1</v>
      </c>
      <c r="M1242">
        <v>11.006</v>
      </c>
      <c r="N1242" s="37">
        <f t="shared" si="35"/>
        <v>65.418862438669819</v>
      </c>
    </row>
    <row r="1243" spans="1:14" x14ac:dyDescent="0.35">
      <c r="A1243" s="4" t="s">
        <v>110</v>
      </c>
      <c r="B1243" s="4">
        <v>2021</v>
      </c>
      <c r="C1243" s="5">
        <v>44490</v>
      </c>
      <c r="D1243" s="1" t="s">
        <v>13</v>
      </c>
      <c r="E1243" s="71" t="s">
        <v>207</v>
      </c>
      <c r="F1243">
        <v>4</v>
      </c>
      <c r="G1243" s="3">
        <v>2</v>
      </c>
      <c r="H1243" t="s">
        <v>16</v>
      </c>
      <c r="I1243" t="s">
        <v>17</v>
      </c>
      <c r="K1243">
        <v>5</v>
      </c>
      <c r="L1243">
        <v>2</v>
      </c>
      <c r="M1243">
        <v>11.269</v>
      </c>
      <c r="N1243" s="37">
        <f t="shared" si="35"/>
        <v>63.892093353447507</v>
      </c>
    </row>
    <row r="1244" spans="1:14" x14ac:dyDescent="0.35">
      <c r="A1244" s="4" t="s">
        <v>110</v>
      </c>
      <c r="B1244" s="4">
        <v>2021</v>
      </c>
      <c r="C1244" s="5">
        <v>44490</v>
      </c>
      <c r="D1244" s="1" t="s">
        <v>13</v>
      </c>
      <c r="E1244" s="71" t="s">
        <v>207</v>
      </c>
      <c r="F1244">
        <v>4</v>
      </c>
      <c r="G1244" s="3">
        <v>3</v>
      </c>
      <c r="H1244" t="s">
        <v>26</v>
      </c>
      <c r="I1244" t="s">
        <v>27</v>
      </c>
      <c r="K1244">
        <v>4</v>
      </c>
      <c r="L1244">
        <v>1</v>
      </c>
      <c r="M1244">
        <v>11.08</v>
      </c>
      <c r="N1244" s="37">
        <f t="shared" si="35"/>
        <v>64.981949458483754</v>
      </c>
    </row>
    <row r="1245" spans="1:14" x14ac:dyDescent="0.35">
      <c r="A1245" s="4" t="s">
        <v>110</v>
      </c>
      <c r="B1245" s="4">
        <v>2021</v>
      </c>
      <c r="C1245" s="5">
        <v>44490</v>
      </c>
      <c r="D1245" s="1" t="s">
        <v>13</v>
      </c>
      <c r="E1245" s="71" t="s">
        <v>207</v>
      </c>
      <c r="F1245">
        <v>4</v>
      </c>
      <c r="G1245" s="3">
        <v>3</v>
      </c>
      <c r="H1245" t="s">
        <v>16</v>
      </c>
      <c r="I1245" t="s">
        <v>17</v>
      </c>
      <c r="K1245">
        <v>5</v>
      </c>
      <c r="L1245">
        <v>2</v>
      </c>
      <c r="M1245">
        <v>11.115</v>
      </c>
      <c r="N1245" s="37">
        <f t="shared" si="35"/>
        <v>64.777327935222672</v>
      </c>
    </row>
    <row r="1246" spans="1:14" x14ac:dyDescent="0.35">
      <c r="A1246" s="4" t="s">
        <v>110</v>
      </c>
      <c r="B1246" s="4">
        <v>2021</v>
      </c>
      <c r="C1246" s="5">
        <v>44490</v>
      </c>
      <c r="D1246" s="1" t="s">
        <v>13</v>
      </c>
      <c r="E1246" s="43" t="s">
        <v>208</v>
      </c>
      <c r="F1246">
        <v>1</v>
      </c>
      <c r="G1246" s="3">
        <v>1</v>
      </c>
      <c r="H1246" t="s">
        <v>14</v>
      </c>
      <c r="I1246" t="s">
        <v>15</v>
      </c>
      <c r="K1246">
        <v>2</v>
      </c>
      <c r="L1246">
        <v>1</v>
      </c>
      <c r="M1246">
        <v>11.176</v>
      </c>
      <c r="N1246" s="37">
        <f t="shared" si="35"/>
        <v>64.423765211166781</v>
      </c>
    </row>
    <row r="1247" spans="1:14" x14ac:dyDescent="0.35">
      <c r="A1247" s="4" t="s">
        <v>110</v>
      </c>
      <c r="B1247" s="4">
        <v>2021</v>
      </c>
      <c r="C1247" s="5">
        <v>44490</v>
      </c>
      <c r="D1247" s="1" t="s">
        <v>13</v>
      </c>
      <c r="E1247" s="71" t="s">
        <v>208</v>
      </c>
      <c r="F1247">
        <v>1</v>
      </c>
      <c r="G1247" s="3">
        <v>1</v>
      </c>
      <c r="H1247" t="s">
        <v>26</v>
      </c>
      <c r="I1247" t="s">
        <v>27</v>
      </c>
      <c r="K1247">
        <v>4</v>
      </c>
      <c r="L1247">
        <v>2</v>
      </c>
      <c r="M1247">
        <v>11.278</v>
      </c>
      <c r="N1247" s="37">
        <f t="shared" si="35"/>
        <v>63.841106579180703</v>
      </c>
    </row>
    <row r="1248" spans="1:14" x14ac:dyDescent="0.35">
      <c r="A1248" s="4" t="s">
        <v>110</v>
      </c>
      <c r="B1248" s="4">
        <v>2021</v>
      </c>
      <c r="C1248" s="5">
        <v>44490</v>
      </c>
      <c r="D1248" s="1" t="s">
        <v>13</v>
      </c>
      <c r="E1248" s="71" t="s">
        <v>208</v>
      </c>
      <c r="F1248">
        <v>2</v>
      </c>
      <c r="G1248" s="3">
        <v>1</v>
      </c>
      <c r="H1248" t="s">
        <v>23</v>
      </c>
      <c r="I1248" t="s">
        <v>15</v>
      </c>
      <c r="K1248">
        <v>1</v>
      </c>
      <c r="L1248">
        <v>1</v>
      </c>
      <c r="M1248">
        <v>10.965999999999999</v>
      </c>
      <c r="N1248" s="37">
        <f t="shared" si="35"/>
        <v>65.657486777311689</v>
      </c>
    </row>
    <row r="1249" spans="1:14" x14ac:dyDescent="0.35">
      <c r="A1249" s="4" t="s">
        <v>110</v>
      </c>
      <c r="B1249" s="4">
        <v>2021</v>
      </c>
      <c r="C1249" s="5">
        <v>44490</v>
      </c>
      <c r="D1249" s="1" t="s">
        <v>13</v>
      </c>
      <c r="E1249" s="43" t="s">
        <v>208</v>
      </c>
      <c r="F1249">
        <v>2</v>
      </c>
      <c r="G1249" s="3">
        <v>1</v>
      </c>
      <c r="H1249" t="s">
        <v>33</v>
      </c>
      <c r="I1249" t="s">
        <v>27</v>
      </c>
      <c r="K1249">
        <v>3</v>
      </c>
      <c r="L1249">
        <v>2</v>
      </c>
      <c r="M1249">
        <v>11.036999999999999</v>
      </c>
      <c r="N1249" s="37">
        <f t="shared" si="35"/>
        <v>65.235118238651808</v>
      </c>
    </row>
    <row r="1250" spans="1:14" x14ac:dyDescent="0.35">
      <c r="A1250" s="4" t="s">
        <v>110</v>
      </c>
      <c r="B1250" s="4">
        <v>2021</v>
      </c>
      <c r="C1250" s="5">
        <v>44490</v>
      </c>
      <c r="D1250" s="1" t="s">
        <v>13</v>
      </c>
      <c r="E1250" s="71" t="s">
        <v>208</v>
      </c>
      <c r="F1250">
        <v>1</v>
      </c>
      <c r="G1250" s="3">
        <v>2</v>
      </c>
      <c r="H1250" t="s">
        <v>14</v>
      </c>
      <c r="I1250" t="s">
        <v>15</v>
      </c>
      <c r="K1250">
        <v>2</v>
      </c>
      <c r="L1250">
        <v>1</v>
      </c>
      <c r="M1250">
        <v>10.992000000000001</v>
      </c>
      <c r="N1250" s="37">
        <f t="shared" si="35"/>
        <v>65.502183406113531</v>
      </c>
    </row>
    <row r="1251" spans="1:14" x14ac:dyDescent="0.35">
      <c r="A1251" s="4" t="s">
        <v>110</v>
      </c>
      <c r="B1251" s="4">
        <v>2021</v>
      </c>
      <c r="C1251" s="5">
        <v>44490</v>
      </c>
      <c r="D1251" s="1" t="s">
        <v>13</v>
      </c>
      <c r="E1251" s="71" t="s">
        <v>208</v>
      </c>
      <c r="F1251">
        <v>1</v>
      </c>
      <c r="G1251" s="3">
        <v>2</v>
      </c>
      <c r="H1251" t="s">
        <v>26</v>
      </c>
      <c r="I1251" t="s">
        <v>27</v>
      </c>
      <c r="K1251">
        <v>4</v>
      </c>
      <c r="L1251">
        <v>2</v>
      </c>
      <c r="M1251">
        <v>11.098000000000001</v>
      </c>
      <c r="N1251" s="37">
        <f t="shared" si="35"/>
        <v>64.876554334114246</v>
      </c>
    </row>
    <row r="1252" spans="1:14" x14ac:dyDescent="0.35">
      <c r="A1252" s="4" t="s">
        <v>110</v>
      </c>
      <c r="B1252" s="4">
        <v>2021</v>
      </c>
      <c r="C1252" s="5">
        <v>44490</v>
      </c>
      <c r="D1252" s="1" t="s">
        <v>13</v>
      </c>
      <c r="E1252" s="71" t="s">
        <v>208</v>
      </c>
      <c r="F1252">
        <v>2</v>
      </c>
      <c r="G1252" s="3">
        <v>2</v>
      </c>
      <c r="H1252" t="s">
        <v>23</v>
      </c>
      <c r="I1252" t="s">
        <v>15</v>
      </c>
      <c r="K1252">
        <v>1</v>
      </c>
      <c r="L1252">
        <v>1</v>
      </c>
      <c r="M1252">
        <v>10.936999999999999</v>
      </c>
      <c r="N1252" s="37">
        <f t="shared" si="35"/>
        <v>65.831580872268447</v>
      </c>
    </row>
    <row r="1253" spans="1:14" x14ac:dyDescent="0.35">
      <c r="A1253" s="4" t="s">
        <v>110</v>
      </c>
      <c r="B1253" s="4">
        <v>2021</v>
      </c>
      <c r="C1253" s="5">
        <v>44490</v>
      </c>
      <c r="D1253" s="1" t="s">
        <v>13</v>
      </c>
      <c r="E1253" s="71" t="s">
        <v>208</v>
      </c>
      <c r="F1253">
        <v>2</v>
      </c>
      <c r="G1253" s="3">
        <v>2</v>
      </c>
      <c r="H1253" t="s">
        <v>33</v>
      </c>
      <c r="I1253" t="s">
        <v>27</v>
      </c>
      <c r="K1253">
        <v>3</v>
      </c>
      <c r="L1253">
        <v>2</v>
      </c>
      <c r="M1253">
        <v>10.997</v>
      </c>
      <c r="N1253" s="37">
        <f t="shared" si="35"/>
        <v>65.47240156406292</v>
      </c>
    </row>
    <row r="1254" spans="1:14" x14ac:dyDescent="0.35">
      <c r="A1254" s="4" t="s">
        <v>110</v>
      </c>
      <c r="B1254" s="4">
        <v>2021</v>
      </c>
      <c r="C1254" s="5">
        <v>44490</v>
      </c>
      <c r="D1254" s="1" t="s">
        <v>13</v>
      </c>
      <c r="E1254" s="71" t="s">
        <v>209</v>
      </c>
      <c r="F1254" t="s">
        <v>210</v>
      </c>
      <c r="G1254" s="3">
        <v>1</v>
      </c>
      <c r="H1254" t="s">
        <v>23</v>
      </c>
      <c r="I1254" t="s">
        <v>15</v>
      </c>
      <c r="K1254">
        <v>1</v>
      </c>
      <c r="L1254">
        <v>1</v>
      </c>
      <c r="M1254">
        <v>10.882</v>
      </c>
      <c r="N1254" s="37">
        <f t="shared" si="35"/>
        <v>66.164308031611839</v>
      </c>
    </row>
    <row r="1255" spans="1:14" x14ac:dyDescent="0.35">
      <c r="A1255" s="4" t="s">
        <v>110</v>
      </c>
      <c r="B1255" s="4">
        <v>2021</v>
      </c>
      <c r="C1255" s="5">
        <v>44490</v>
      </c>
      <c r="D1255" s="1" t="s">
        <v>13</v>
      </c>
      <c r="E1255" s="71" t="s">
        <v>209</v>
      </c>
      <c r="F1255" t="s">
        <v>210</v>
      </c>
      <c r="G1255" s="3">
        <v>1</v>
      </c>
      <c r="H1255" t="s">
        <v>14</v>
      </c>
      <c r="I1255" t="s">
        <v>15</v>
      </c>
      <c r="K1255">
        <v>2</v>
      </c>
      <c r="L1255">
        <v>2</v>
      </c>
      <c r="M1255">
        <v>10.999000000000001</v>
      </c>
      <c r="N1255" s="37">
        <f t="shared" si="35"/>
        <v>65.460496408764428</v>
      </c>
    </row>
    <row r="1256" spans="1:14" x14ac:dyDescent="0.35">
      <c r="A1256" s="4" t="s">
        <v>110</v>
      </c>
      <c r="B1256" s="4">
        <v>2021</v>
      </c>
      <c r="C1256" s="5">
        <v>44490</v>
      </c>
      <c r="D1256" s="1" t="s">
        <v>13</v>
      </c>
      <c r="E1256" s="71" t="s">
        <v>209</v>
      </c>
      <c r="F1256" t="s">
        <v>211</v>
      </c>
      <c r="G1256" s="3">
        <v>1</v>
      </c>
      <c r="H1256" t="s">
        <v>33</v>
      </c>
      <c r="I1256" t="s">
        <v>27</v>
      </c>
      <c r="K1256">
        <v>3</v>
      </c>
      <c r="L1256">
        <v>1</v>
      </c>
      <c r="M1256">
        <v>11.077</v>
      </c>
      <c r="N1256" s="37">
        <f t="shared" si="35"/>
        <v>64.999548614245739</v>
      </c>
    </row>
    <row r="1257" spans="1:14" x14ac:dyDescent="0.35">
      <c r="A1257" s="4" t="s">
        <v>110</v>
      </c>
      <c r="B1257" s="4">
        <v>2021</v>
      </c>
      <c r="C1257" s="5">
        <v>44490</v>
      </c>
      <c r="D1257" s="1" t="s">
        <v>13</v>
      </c>
      <c r="E1257" s="71" t="s">
        <v>209</v>
      </c>
      <c r="F1257" t="s">
        <v>211</v>
      </c>
      <c r="G1257" s="3">
        <v>1</v>
      </c>
      <c r="H1257" t="s">
        <v>26</v>
      </c>
      <c r="I1257" t="s">
        <v>27</v>
      </c>
      <c r="K1257">
        <v>4</v>
      </c>
      <c r="L1257">
        <v>2</v>
      </c>
      <c r="M1257">
        <v>11.164</v>
      </c>
      <c r="N1257" s="37">
        <f t="shared" si="35"/>
        <v>64.493013256897171</v>
      </c>
    </row>
    <row r="1258" spans="1:14" x14ac:dyDescent="0.35">
      <c r="A1258" s="4" t="s">
        <v>110</v>
      </c>
      <c r="B1258" s="4">
        <v>2021</v>
      </c>
      <c r="C1258" s="5">
        <v>44490</v>
      </c>
      <c r="D1258" s="1" t="s">
        <v>13</v>
      </c>
      <c r="E1258" s="71" t="s">
        <v>209</v>
      </c>
      <c r="F1258" t="s">
        <v>210</v>
      </c>
      <c r="G1258" s="3">
        <v>2</v>
      </c>
      <c r="H1258" t="s">
        <v>23</v>
      </c>
      <c r="I1258" t="s">
        <v>15</v>
      </c>
      <c r="K1258">
        <v>1</v>
      </c>
      <c r="L1258">
        <v>1</v>
      </c>
      <c r="M1258">
        <v>10.804</v>
      </c>
      <c r="N1258" s="37">
        <f t="shared" si="35"/>
        <v>66.641984450203623</v>
      </c>
    </row>
    <row r="1259" spans="1:14" x14ac:dyDescent="0.35">
      <c r="A1259" s="4" t="s">
        <v>110</v>
      </c>
      <c r="B1259" s="4">
        <v>2021</v>
      </c>
      <c r="C1259" s="5">
        <v>44490</v>
      </c>
      <c r="D1259" s="1" t="s">
        <v>13</v>
      </c>
      <c r="E1259" s="71" t="s">
        <v>209</v>
      </c>
      <c r="F1259" t="s">
        <v>210</v>
      </c>
      <c r="G1259" s="3">
        <v>2</v>
      </c>
      <c r="H1259" t="s">
        <v>14</v>
      </c>
      <c r="I1259" t="s">
        <v>15</v>
      </c>
      <c r="K1259">
        <v>2</v>
      </c>
      <c r="L1259">
        <v>2</v>
      </c>
      <c r="M1259">
        <v>10.933</v>
      </c>
      <c r="N1259" s="37">
        <f t="shared" si="35"/>
        <v>65.855666331290593</v>
      </c>
    </row>
    <row r="1260" spans="1:14" x14ac:dyDescent="0.35">
      <c r="A1260" s="4" t="s">
        <v>110</v>
      </c>
      <c r="B1260" s="4">
        <v>2021</v>
      </c>
      <c r="C1260" s="5">
        <v>44490</v>
      </c>
      <c r="D1260" s="1" t="s">
        <v>13</v>
      </c>
      <c r="E1260" s="71" t="s">
        <v>209</v>
      </c>
      <c r="F1260" t="s">
        <v>211</v>
      </c>
      <c r="G1260" s="3">
        <v>2</v>
      </c>
      <c r="H1260" t="s">
        <v>33</v>
      </c>
      <c r="I1260" t="s">
        <v>27</v>
      </c>
      <c r="K1260">
        <v>3</v>
      </c>
      <c r="L1260">
        <v>1</v>
      </c>
      <c r="M1260">
        <v>11.147</v>
      </c>
      <c r="N1260" s="37">
        <f t="shared" si="35"/>
        <v>64.591369875302775</v>
      </c>
    </row>
    <row r="1261" spans="1:14" x14ac:dyDescent="0.35">
      <c r="A1261" s="4" t="s">
        <v>110</v>
      </c>
      <c r="B1261" s="4">
        <v>2021</v>
      </c>
      <c r="C1261" s="5">
        <v>44490</v>
      </c>
      <c r="D1261" s="1" t="s">
        <v>13</v>
      </c>
      <c r="E1261" s="71" t="s">
        <v>209</v>
      </c>
      <c r="F1261" t="s">
        <v>211</v>
      </c>
      <c r="G1261" s="3">
        <v>2</v>
      </c>
      <c r="H1261" t="s">
        <v>26</v>
      </c>
      <c r="I1261" t="s">
        <v>27</v>
      </c>
      <c r="K1261">
        <v>4</v>
      </c>
      <c r="L1261">
        <v>2</v>
      </c>
      <c r="M1261">
        <v>11.197000000000001</v>
      </c>
      <c r="N1261" s="37">
        <f t="shared" si="35"/>
        <v>64.302938287041172</v>
      </c>
    </row>
    <row r="1262" spans="1:14" hidden="1" x14ac:dyDescent="0.35">
      <c r="A1262" s="1" t="s">
        <v>103</v>
      </c>
      <c r="B1262" s="1">
        <v>2022</v>
      </c>
      <c r="C1262" s="2">
        <v>44673</v>
      </c>
      <c r="D1262" s="1" t="s">
        <v>72</v>
      </c>
      <c r="E1262" s="71" t="s">
        <v>205</v>
      </c>
      <c r="F1262">
        <v>1</v>
      </c>
      <c r="G1262" s="3">
        <v>1</v>
      </c>
      <c r="H1262" t="s">
        <v>20</v>
      </c>
      <c r="I1262" t="s">
        <v>21</v>
      </c>
      <c r="K1262">
        <v>3</v>
      </c>
      <c r="L1262">
        <v>1</v>
      </c>
      <c r="M1262">
        <v>11.884</v>
      </c>
      <c r="N1262" s="37">
        <f t="shared" si="35"/>
        <v>60.585661393470211</v>
      </c>
    </row>
    <row r="1263" spans="1:14" hidden="1" x14ac:dyDescent="0.35">
      <c r="A1263" s="1" t="s">
        <v>103</v>
      </c>
      <c r="B1263" s="1">
        <v>2022</v>
      </c>
      <c r="C1263" s="2">
        <v>44673</v>
      </c>
      <c r="D1263" s="1" t="s">
        <v>72</v>
      </c>
      <c r="E1263" s="71" t="s">
        <v>205</v>
      </c>
      <c r="F1263">
        <v>1</v>
      </c>
      <c r="G1263" s="3">
        <v>1</v>
      </c>
      <c r="H1263" t="s">
        <v>87</v>
      </c>
      <c r="I1263" t="s">
        <v>88</v>
      </c>
      <c r="K1263">
        <v>27</v>
      </c>
      <c r="L1263">
        <v>2</v>
      </c>
      <c r="M1263">
        <v>12.661</v>
      </c>
      <c r="N1263" s="37">
        <f t="shared" si="35"/>
        <v>56.867546007424373</v>
      </c>
    </row>
    <row r="1264" spans="1:14" hidden="1" x14ac:dyDescent="0.35">
      <c r="A1264" s="1" t="s">
        <v>103</v>
      </c>
      <c r="B1264" s="1">
        <v>2022</v>
      </c>
      <c r="C1264" s="2">
        <v>44673</v>
      </c>
      <c r="D1264" s="1" t="s">
        <v>72</v>
      </c>
      <c r="E1264" s="71" t="s">
        <v>205</v>
      </c>
      <c r="F1264">
        <v>2</v>
      </c>
      <c r="G1264" s="3">
        <v>1</v>
      </c>
      <c r="H1264" t="s">
        <v>73</v>
      </c>
      <c r="I1264" t="s">
        <v>74</v>
      </c>
      <c r="K1264">
        <v>2</v>
      </c>
      <c r="L1264">
        <v>1</v>
      </c>
      <c r="M1264">
        <v>12.041</v>
      </c>
      <c r="N1264" s="37">
        <f t="shared" si="35"/>
        <v>59.795698031724939</v>
      </c>
    </row>
    <row r="1265" spans="1:14" hidden="1" x14ac:dyDescent="0.35">
      <c r="A1265" s="1" t="s">
        <v>103</v>
      </c>
      <c r="B1265" s="1">
        <v>2022</v>
      </c>
      <c r="C1265" s="2">
        <v>44673</v>
      </c>
      <c r="D1265" s="1" t="s">
        <v>72</v>
      </c>
      <c r="E1265" s="71" t="s">
        <v>205</v>
      </c>
      <c r="F1265">
        <v>2</v>
      </c>
      <c r="G1265" s="3">
        <v>1</v>
      </c>
      <c r="H1265" t="s">
        <v>84</v>
      </c>
      <c r="I1265" t="s">
        <v>85</v>
      </c>
      <c r="K1265">
        <v>26</v>
      </c>
      <c r="L1265">
        <v>2</v>
      </c>
      <c r="M1265">
        <v>12.264000000000001</v>
      </c>
      <c r="N1265" s="37">
        <f t="shared" si="35"/>
        <v>58.708414872798429</v>
      </c>
    </row>
    <row r="1266" spans="1:14" hidden="1" x14ac:dyDescent="0.35">
      <c r="A1266" s="1" t="s">
        <v>103</v>
      </c>
      <c r="B1266" s="1">
        <v>2022</v>
      </c>
      <c r="C1266" s="2">
        <v>44673</v>
      </c>
      <c r="D1266" s="1" t="s">
        <v>72</v>
      </c>
      <c r="E1266" s="71" t="s">
        <v>205</v>
      </c>
      <c r="F1266">
        <v>3</v>
      </c>
      <c r="G1266" s="3">
        <v>1</v>
      </c>
      <c r="H1266" t="s">
        <v>24</v>
      </c>
      <c r="I1266" t="s">
        <v>25</v>
      </c>
      <c r="K1266">
        <v>7</v>
      </c>
      <c r="L1266">
        <v>1</v>
      </c>
      <c r="M1266">
        <v>11.411</v>
      </c>
      <c r="N1266" s="37">
        <f t="shared" si="35"/>
        <v>63.097011655420211</v>
      </c>
    </row>
    <row r="1267" spans="1:14" hidden="1" x14ac:dyDescent="0.35">
      <c r="A1267" s="1" t="s">
        <v>103</v>
      </c>
      <c r="B1267" s="1">
        <v>2022</v>
      </c>
      <c r="C1267" s="2">
        <v>44673</v>
      </c>
      <c r="D1267" s="1" t="s">
        <v>72</v>
      </c>
      <c r="E1267" s="71" t="s">
        <v>205</v>
      </c>
      <c r="F1267">
        <v>3</v>
      </c>
      <c r="G1267" s="3">
        <v>1</v>
      </c>
      <c r="H1267" t="s">
        <v>109</v>
      </c>
      <c r="I1267" t="s">
        <v>59</v>
      </c>
      <c r="K1267">
        <v>25</v>
      </c>
      <c r="L1267">
        <v>2</v>
      </c>
      <c r="M1267">
        <v>11.545999999999999</v>
      </c>
      <c r="N1267" s="37">
        <f t="shared" si="35"/>
        <v>62.359258617703105</v>
      </c>
    </row>
    <row r="1268" spans="1:14" hidden="1" x14ac:dyDescent="0.35">
      <c r="A1268" s="43" t="s">
        <v>103</v>
      </c>
      <c r="B1268" s="43">
        <v>2022</v>
      </c>
      <c r="C1268" s="73">
        <v>44673</v>
      </c>
      <c r="D1268" s="43" t="s">
        <v>72</v>
      </c>
      <c r="E1268" s="43" t="s">
        <v>205</v>
      </c>
      <c r="F1268">
        <v>4</v>
      </c>
      <c r="G1268" s="3">
        <v>1</v>
      </c>
      <c r="H1268" t="s">
        <v>104</v>
      </c>
      <c r="I1268" t="s">
        <v>36</v>
      </c>
      <c r="K1268">
        <v>10</v>
      </c>
      <c r="L1268">
        <v>1</v>
      </c>
      <c r="M1268">
        <v>11.523</v>
      </c>
      <c r="N1268" s="37">
        <f t="shared" ref="N1268:N1331" si="36">3.6*200/M1268</f>
        <v>62.483728195782348</v>
      </c>
    </row>
    <row r="1269" spans="1:14" hidden="1" x14ac:dyDescent="0.35">
      <c r="A1269" s="43" t="s">
        <v>103</v>
      </c>
      <c r="B1269" s="43">
        <v>2022</v>
      </c>
      <c r="C1269" s="73">
        <v>44673</v>
      </c>
      <c r="D1269" s="43" t="s">
        <v>72</v>
      </c>
      <c r="E1269" s="43" t="s">
        <v>205</v>
      </c>
      <c r="F1269">
        <v>4</v>
      </c>
      <c r="G1269" s="3">
        <v>1</v>
      </c>
      <c r="H1269" t="s">
        <v>60</v>
      </c>
      <c r="I1269" t="s">
        <v>61</v>
      </c>
      <c r="K1269">
        <v>24</v>
      </c>
      <c r="L1269">
        <v>2</v>
      </c>
      <c r="M1269">
        <v>11.888999999999999</v>
      </c>
      <c r="N1269" s="37">
        <f t="shared" si="36"/>
        <v>60.560181680545043</v>
      </c>
    </row>
    <row r="1270" spans="1:14" hidden="1" x14ac:dyDescent="0.35">
      <c r="A1270" s="43" t="s">
        <v>103</v>
      </c>
      <c r="B1270" s="43">
        <v>2022</v>
      </c>
      <c r="C1270" s="73">
        <v>44673</v>
      </c>
      <c r="D1270" s="43" t="s">
        <v>72</v>
      </c>
      <c r="E1270" s="43" t="s">
        <v>205</v>
      </c>
      <c r="F1270">
        <v>5</v>
      </c>
      <c r="G1270" s="3">
        <v>1</v>
      </c>
      <c r="H1270" t="s">
        <v>35</v>
      </c>
      <c r="I1270" t="s">
        <v>36</v>
      </c>
      <c r="K1270">
        <v>11</v>
      </c>
      <c r="L1270">
        <v>1</v>
      </c>
      <c r="M1270">
        <v>11.518000000000001</v>
      </c>
      <c r="N1270" s="37">
        <f t="shared" si="36"/>
        <v>62.510852578572667</v>
      </c>
    </row>
    <row r="1271" spans="1:14" hidden="1" x14ac:dyDescent="0.35">
      <c r="A1271" s="43" t="s">
        <v>103</v>
      </c>
      <c r="B1271" s="43">
        <v>2022</v>
      </c>
      <c r="C1271" s="73">
        <v>44673</v>
      </c>
      <c r="D1271" s="43" t="s">
        <v>72</v>
      </c>
      <c r="E1271" s="43" t="s">
        <v>205</v>
      </c>
      <c r="F1271">
        <v>5</v>
      </c>
      <c r="G1271" s="3">
        <v>1</v>
      </c>
      <c r="H1271" t="s">
        <v>46</v>
      </c>
      <c r="I1271" t="s">
        <v>47</v>
      </c>
      <c r="K1271">
        <v>23</v>
      </c>
      <c r="L1271">
        <v>2</v>
      </c>
      <c r="M1271">
        <v>11.586</v>
      </c>
      <c r="N1271" s="37">
        <f t="shared" si="36"/>
        <v>62.14396685655101</v>
      </c>
    </row>
    <row r="1272" spans="1:14" hidden="1" x14ac:dyDescent="0.35">
      <c r="A1272" s="43" t="s">
        <v>103</v>
      </c>
      <c r="B1272" s="43">
        <v>2022</v>
      </c>
      <c r="C1272" s="73">
        <v>44673</v>
      </c>
      <c r="D1272" s="43" t="s">
        <v>72</v>
      </c>
      <c r="E1272" s="43" t="s">
        <v>205</v>
      </c>
      <c r="F1272">
        <v>6</v>
      </c>
      <c r="G1272" s="3">
        <v>1</v>
      </c>
      <c r="H1272" t="s">
        <v>105</v>
      </c>
      <c r="I1272" t="s">
        <v>106</v>
      </c>
      <c r="K1272">
        <v>12</v>
      </c>
      <c r="L1272">
        <v>1</v>
      </c>
      <c r="M1272">
        <v>11.733000000000001</v>
      </c>
      <c r="N1272" s="37">
        <f t="shared" si="36"/>
        <v>61.36537969828688</v>
      </c>
    </row>
    <row r="1273" spans="1:14" hidden="1" x14ac:dyDescent="0.35">
      <c r="A1273" s="43" t="s">
        <v>103</v>
      </c>
      <c r="B1273" s="43">
        <v>2022</v>
      </c>
      <c r="C1273" s="73">
        <v>44673</v>
      </c>
      <c r="D1273" s="43" t="s">
        <v>72</v>
      </c>
      <c r="E1273" s="43" t="s">
        <v>205</v>
      </c>
      <c r="F1273">
        <v>6</v>
      </c>
      <c r="G1273" s="3">
        <v>1</v>
      </c>
      <c r="H1273" t="s">
        <v>58</v>
      </c>
      <c r="I1273" t="s">
        <v>59</v>
      </c>
      <c r="K1273">
        <v>22</v>
      </c>
      <c r="L1273">
        <v>2</v>
      </c>
      <c r="M1273">
        <v>11.945</v>
      </c>
      <c r="N1273" s="37">
        <f t="shared" si="36"/>
        <v>60.276266220175806</v>
      </c>
    </row>
    <row r="1274" spans="1:14" hidden="1" x14ac:dyDescent="0.35">
      <c r="A1274" s="43" t="s">
        <v>103</v>
      </c>
      <c r="B1274" s="43">
        <v>2022</v>
      </c>
      <c r="C1274" s="73">
        <v>44673</v>
      </c>
      <c r="D1274" s="43" t="s">
        <v>72</v>
      </c>
      <c r="E1274" s="43" t="s">
        <v>205</v>
      </c>
      <c r="F1274">
        <v>7</v>
      </c>
      <c r="G1274" s="3">
        <v>1</v>
      </c>
      <c r="H1274" t="s">
        <v>52</v>
      </c>
      <c r="I1274" t="s">
        <v>53</v>
      </c>
      <c r="K1274">
        <v>13</v>
      </c>
      <c r="L1274">
        <v>1</v>
      </c>
      <c r="M1274">
        <v>11.388</v>
      </c>
      <c r="N1274" s="37">
        <f t="shared" si="36"/>
        <v>63.224446786090624</v>
      </c>
    </row>
    <row r="1275" spans="1:14" hidden="1" x14ac:dyDescent="0.35">
      <c r="A1275" s="43" t="s">
        <v>103</v>
      </c>
      <c r="B1275" s="43">
        <v>2022</v>
      </c>
      <c r="C1275" s="73">
        <v>44673</v>
      </c>
      <c r="D1275" s="43" t="s">
        <v>72</v>
      </c>
      <c r="E1275" s="43" t="s">
        <v>205</v>
      </c>
      <c r="F1275">
        <v>7</v>
      </c>
      <c r="G1275" s="3">
        <v>1</v>
      </c>
      <c r="H1275" t="s">
        <v>86</v>
      </c>
      <c r="I1275" t="s">
        <v>21</v>
      </c>
      <c r="K1275">
        <v>21</v>
      </c>
      <c r="L1275">
        <v>2</v>
      </c>
      <c r="M1275">
        <v>11.532</v>
      </c>
      <c r="N1275" s="37">
        <f t="shared" si="36"/>
        <v>62.434963579604577</v>
      </c>
    </row>
    <row r="1276" spans="1:14" hidden="1" x14ac:dyDescent="0.35">
      <c r="A1276" s="43" t="s">
        <v>103</v>
      </c>
      <c r="B1276" s="43">
        <v>2022</v>
      </c>
      <c r="C1276" s="73">
        <v>44673</v>
      </c>
      <c r="D1276" s="43" t="s">
        <v>72</v>
      </c>
      <c r="E1276" s="43" t="s">
        <v>205</v>
      </c>
      <c r="F1276">
        <v>8</v>
      </c>
      <c r="G1276" s="3">
        <v>1</v>
      </c>
      <c r="H1276" t="s">
        <v>57</v>
      </c>
      <c r="I1276" t="s">
        <v>47</v>
      </c>
      <c r="K1276">
        <v>8</v>
      </c>
      <c r="L1276">
        <v>1</v>
      </c>
      <c r="M1276">
        <v>11.484999999999999</v>
      </c>
      <c r="N1276" s="37">
        <f t="shared" si="36"/>
        <v>62.690465824989118</v>
      </c>
    </row>
    <row r="1277" spans="1:14" hidden="1" x14ac:dyDescent="0.35">
      <c r="A1277" s="43" t="s">
        <v>103</v>
      </c>
      <c r="B1277" s="43">
        <v>2022</v>
      </c>
      <c r="C1277" s="73">
        <v>44673</v>
      </c>
      <c r="D1277" s="43" t="s">
        <v>72</v>
      </c>
      <c r="E1277" s="43" t="s">
        <v>205</v>
      </c>
      <c r="F1277">
        <v>8</v>
      </c>
      <c r="G1277" s="3">
        <v>1</v>
      </c>
      <c r="H1277" t="s">
        <v>96</v>
      </c>
      <c r="I1277" t="s">
        <v>19</v>
      </c>
      <c r="K1277">
        <v>17</v>
      </c>
      <c r="L1277">
        <v>2</v>
      </c>
      <c r="M1277">
        <v>11.513999999999999</v>
      </c>
      <c r="N1277" s="37">
        <f t="shared" si="36"/>
        <v>62.532569046378327</v>
      </c>
    </row>
    <row r="1278" spans="1:14" hidden="1" x14ac:dyDescent="0.35">
      <c r="A1278" s="43" t="s">
        <v>103</v>
      </c>
      <c r="B1278" s="43">
        <v>2022</v>
      </c>
      <c r="C1278" s="73">
        <v>44673</v>
      </c>
      <c r="D1278" s="43" t="s">
        <v>72</v>
      </c>
      <c r="E1278" s="43" t="s">
        <v>205</v>
      </c>
      <c r="F1278">
        <v>9</v>
      </c>
      <c r="G1278" s="3">
        <v>1</v>
      </c>
      <c r="H1278" t="s">
        <v>50</v>
      </c>
      <c r="I1278" t="s">
        <v>51</v>
      </c>
      <c r="K1278">
        <v>16</v>
      </c>
      <c r="L1278">
        <v>1</v>
      </c>
      <c r="M1278">
        <v>11.441000000000001</v>
      </c>
      <c r="N1278" s="37">
        <f t="shared" si="36"/>
        <v>62.931561926405031</v>
      </c>
    </row>
    <row r="1279" spans="1:14" hidden="1" x14ac:dyDescent="0.35">
      <c r="A1279" s="43" t="s">
        <v>103</v>
      </c>
      <c r="B1279" s="43">
        <v>2022</v>
      </c>
      <c r="C1279" s="73">
        <v>44673</v>
      </c>
      <c r="D1279" s="43" t="s">
        <v>72</v>
      </c>
      <c r="E1279" s="43" t="s">
        <v>205</v>
      </c>
      <c r="F1279">
        <v>9</v>
      </c>
      <c r="G1279" s="3">
        <v>1</v>
      </c>
      <c r="H1279" t="s">
        <v>75</v>
      </c>
      <c r="I1279" t="s">
        <v>19</v>
      </c>
      <c r="K1279">
        <v>18</v>
      </c>
      <c r="L1279">
        <v>2</v>
      </c>
      <c r="M1279">
        <v>11.514000000000001</v>
      </c>
      <c r="N1279" s="37">
        <f t="shared" si="36"/>
        <v>62.532569046378313</v>
      </c>
    </row>
    <row r="1280" spans="1:14" hidden="1" x14ac:dyDescent="0.35">
      <c r="A1280" s="43" t="s">
        <v>103</v>
      </c>
      <c r="B1280" s="43">
        <v>2022</v>
      </c>
      <c r="C1280" s="73">
        <v>44673</v>
      </c>
      <c r="D1280" s="43" t="s">
        <v>72</v>
      </c>
      <c r="E1280" s="43" t="s">
        <v>205</v>
      </c>
      <c r="F1280">
        <v>10</v>
      </c>
      <c r="G1280" s="3">
        <v>1</v>
      </c>
      <c r="H1280" t="s">
        <v>107</v>
      </c>
      <c r="I1280" t="s">
        <v>15</v>
      </c>
      <c r="K1280">
        <v>14</v>
      </c>
      <c r="L1280">
        <v>1</v>
      </c>
      <c r="M1280">
        <v>11.5</v>
      </c>
      <c r="N1280" s="37">
        <f t="shared" si="36"/>
        <v>62.608695652173914</v>
      </c>
    </row>
    <row r="1281" spans="1:14" hidden="1" x14ac:dyDescent="0.35">
      <c r="A1281" s="43" t="s">
        <v>103</v>
      </c>
      <c r="B1281" s="43">
        <v>2022</v>
      </c>
      <c r="C1281" s="73">
        <v>44673</v>
      </c>
      <c r="D1281" s="43" t="s">
        <v>72</v>
      </c>
      <c r="E1281" s="43" t="s">
        <v>205</v>
      </c>
      <c r="F1281">
        <v>10</v>
      </c>
      <c r="G1281" s="3">
        <v>1</v>
      </c>
      <c r="H1281" t="s">
        <v>81</v>
      </c>
      <c r="I1281" t="s">
        <v>17</v>
      </c>
      <c r="K1281">
        <v>20</v>
      </c>
      <c r="L1281">
        <v>2</v>
      </c>
      <c r="M1281">
        <v>11.771000000000001</v>
      </c>
      <c r="N1281" s="37">
        <f t="shared" si="36"/>
        <v>61.167275507603428</v>
      </c>
    </row>
    <row r="1282" spans="1:14" hidden="1" x14ac:dyDescent="0.35">
      <c r="A1282" s="43" t="s">
        <v>103</v>
      </c>
      <c r="B1282" s="43">
        <v>2022</v>
      </c>
      <c r="C1282" s="73">
        <v>44673</v>
      </c>
      <c r="D1282" s="43" t="s">
        <v>72</v>
      </c>
      <c r="E1282" s="43" t="s">
        <v>205</v>
      </c>
      <c r="F1282">
        <v>11</v>
      </c>
      <c r="G1282" s="3">
        <v>1</v>
      </c>
      <c r="H1282" t="s">
        <v>32</v>
      </c>
      <c r="I1282" t="s">
        <v>79</v>
      </c>
      <c r="K1282">
        <v>15</v>
      </c>
      <c r="L1282">
        <v>1</v>
      </c>
      <c r="M1282">
        <v>11.675000000000001</v>
      </c>
      <c r="N1282" s="37">
        <f t="shared" si="36"/>
        <v>61.670235546038541</v>
      </c>
    </row>
    <row r="1283" spans="1:14" hidden="1" x14ac:dyDescent="0.35">
      <c r="A1283" s="43" t="s">
        <v>103</v>
      </c>
      <c r="B1283" s="43">
        <v>2022</v>
      </c>
      <c r="C1283" s="73">
        <v>44673</v>
      </c>
      <c r="D1283" s="43" t="s">
        <v>72</v>
      </c>
      <c r="E1283" s="43" t="s">
        <v>205</v>
      </c>
      <c r="F1283">
        <v>11</v>
      </c>
      <c r="G1283" s="3">
        <v>1</v>
      </c>
      <c r="H1283" t="s">
        <v>108</v>
      </c>
      <c r="I1283" t="s">
        <v>63</v>
      </c>
      <c r="K1283">
        <v>19</v>
      </c>
      <c r="L1283">
        <v>2</v>
      </c>
      <c r="M1283">
        <v>11.689</v>
      </c>
      <c r="N1283" s="37">
        <f t="shared" si="36"/>
        <v>61.596372658054584</v>
      </c>
    </row>
    <row r="1284" spans="1:14" hidden="1" x14ac:dyDescent="0.35">
      <c r="A1284" s="43" t="s">
        <v>103</v>
      </c>
      <c r="B1284" s="43">
        <v>2022</v>
      </c>
      <c r="C1284" s="73">
        <v>44673</v>
      </c>
      <c r="D1284" s="43" t="s">
        <v>72</v>
      </c>
      <c r="E1284" s="43" t="s">
        <v>206</v>
      </c>
      <c r="F1284">
        <v>1</v>
      </c>
      <c r="G1284" s="3">
        <v>1</v>
      </c>
      <c r="H1284" t="s">
        <v>33</v>
      </c>
      <c r="I1284" t="s">
        <v>27</v>
      </c>
      <c r="K1284">
        <v>1</v>
      </c>
      <c r="L1284">
        <v>1</v>
      </c>
      <c r="M1284">
        <v>11.118</v>
      </c>
      <c r="N1284" s="37">
        <f t="shared" si="36"/>
        <v>64.759848893685913</v>
      </c>
    </row>
    <row r="1285" spans="1:14" hidden="1" x14ac:dyDescent="0.35">
      <c r="A1285" s="43" t="s">
        <v>103</v>
      </c>
      <c r="B1285" s="43">
        <v>2022</v>
      </c>
      <c r="C1285" s="73">
        <v>44673</v>
      </c>
      <c r="D1285" s="43" t="s">
        <v>72</v>
      </c>
      <c r="E1285" s="43" t="s">
        <v>206</v>
      </c>
      <c r="F1285">
        <v>1</v>
      </c>
      <c r="G1285" s="3">
        <v>1</v>
      </c>
      <c r="H1285" t="s">
        <v>32</v>
      </c>
      <c r="I1285" t="s">
        <v>79</v>
      </c>
      <c r="K1285">
        <v>15</v>
      </c>
      <c r="L1285">
        <v>2</v>
      </c>
      <c r="M1285">
        <v>12.604000000000001</v>
      </c>
      <c r="N1285" s="37">
        <f t="shared" si="36"/>
        <v>57.124722310377656</v>
      </c>
    </row>
    <row r="1286" spans="1:14" hidden="1" x14ac:dyDescent="0.35">
      <c r="A1286" s="43" t="s">
        <v>103</v>
      </c>
      <c r="B1286" s="43">
        <v>2022</v>
      </c>
      <c r="C1286" s="73">
        <v>44673</v>
      </c>
      <c r="D1286" s="43" t="s">
        <v>72</v>
      </c>
      <c r="E1286" s="43" t="s">
        <v>206</v>
      </c>
      <c r="F1286">
        <v>2</v>
      </c>
      <c r="G1286" s="3">
        <v>1</v>
      </c>
      <c r="H1286" t="s">
        <v>16</v>
      </c>
      <c r="I1286" t="s">
        <v>17</v>
      </c>
      <c r="K1286">
        <v>5</v>
      </c>
      <c r="L1286">
        <v>1</v>
      </c>
      <c r="M1286">
        <v>11.445</v>
      </c>
      <c r="N1286" s="37">
        <f t="shared" si="36"/>
        <v>62.909567496723461</v>
      </c>
    </row>
    <row r="1287" spans="1:14" hidden="1" x14ac:dyDescent="0.35">
      <c r="A1287" s="43" t="s">
        <v>103</v>
      </c>
      <c r="B1287" s="43">
        <v>2022</v>
      </c>
      <c r="C1287" s="73">
        <v>44673</v>
      </c>
      <c r="D1287" s="43" t="s">
        <v>72</v>
      </c>
      <c r="E1287" s="43" t="s">
        <v>206</v>
      </c>
      <c r="F1287">
        <v>2</v>
      </c>
      <c r="G1287" s="3">
        <v>1</v>
      </c>
      <c r="H1287" t="s">
        <v>107</v>
      </c>
      <c r="I1287" t="s">
        <v>15</v>
      </c>
      <c r="K1287">
        <v>14</v>
      </c>
      <c r="L1287">
        <v>2</v>
      </c>
      <c r="M1287">
        <v>11.615</v>
      </c>
      <c r="N1287" s="37">
        <f t="shared" si="36"/>
        <v>61.988807576409812</v>
      </c>
    </row>
    <row r="1288" spans="1:14" hidden="1" x14ac:dyDescent="0.35">
      <c r="A1288" s="43" t="s">
        <v>103</v>
      </c>
      <c r="B1288" s="43">
        <v>2022</v>
      </c>
      <c r="C1288" s="73">
        <v>44673</v>
      </c>
      <c r="D1288" s="43" t="s">
        <v>72</v>
      </c>
      <c r="E1288" s="43" t="s">
        <v>206</v>
      </c>
      <c r="F1288">
        <v>3</v>
      </c>
      <c r="G1288" s="3">
        <v>1</v>
      </c>
      <c r="H1288" t="s">
        <v>26</v>
      </c>
      <c r="I1288" t="s">
        <v>27</v>
      </c>
      <c r="K1288">
        <v>6</v>
      </c>
      <c r="L1288">
        <v>1</v>
      </c>
      <c r="M1288">
        <v>11.292</v>
      </c>
      <c r="N1288" s="37">
        <f t="shared" si="36"/>
        <v>63.761955366631241</v>
      </c>
    </row>
    <row r="1289" spans="1:14" hidden="1" x14ac:dyDescent="0.35">
      <c r="A1289" s="43" t="s">
        <v>103</v>
      </c>
      <c r="B1289" s="43">
        <v>2022</v>
      </c>
      <c r="C1289" s="73">
        <v>44673</v>
      </c>
      <c r="D1289" s="43" t="s">
        <v>72</v>
      </c>
      <c r="E1289" s="43" t="s">
        <v>206</v>
      </c>
      <c r="F1289">
        <v>3</v>
      </c>
      <c r="G1289" s="3">
        <v>1</v>
      </c>
      <c r="H1289" t="s">
        <v>50</v>
      </c>
      <c r="I1289" t="s">
        <v>51</v>
      </c>
      <c r="K1289">
        <v>16</v>
      </c>
      <c r="L1289">
        <v>2</v>
      </c>
      <c r="M1289">
        <v>11.462</v>
      </c>
      <c r="N1289" s="37">
        <f t="shared" si="36"/>
        <v>62.816262432385273</v>
      </c>
    </row>
    <row r="1290" spans="1:14" hidden="1" x14ac:dyDescent="0.35">
      <c r="A1290" s="43" t="s">
        <v>103</v>
      </c>
      <c r="B1290" s="43">
        <v>2022</v>
      </c>
      <c r="C1290" s="73">
        <v>44673</v>
      </c>
      <c r="D1290" s="43" t="s">
        <v>72</v>
      </c>
      <c r="E1290" s="43" t="s">
        <v>206</v>
      </c>
      <c r="F1290">
        <v>4</v>
      </c>
      <c r="G1290" s="3">
        <v>1</v>
      </c>
      <c r="H1290" t="s">
        <v>57</v>
      </c>
      <c r="I1290" t="s">
        <v>47</v>
      </c>
      <c r="K1290">
        <v>8</v>
      </c>
      <c r="L1290">
        <v>1</v>
      </c>
      <c r="M1290">
        <v>11.500999999999999</v>
      </c>
      <c r="N1290" s="37">
        <f t="shared" si="36"/>
        <v>62.603251891139905</v>
      </c>
    </row>
    <row r="1291" spans="1:14" hidden="1" x14ac:dyDescent="0.35">
      <c r="A1291" s="43" t="s">
        <v>103</v>
      </c>
      <c r="B1291" s="43">
        <v>2022</v>
      </c>
      <c r="C1291" s="73">
        <v>44673</v>
      </c>
      <c r="D1291" s="43" t="s">
        <v>72</v>
      </c>
      <c r="E1291" s="43" t="s">
        <v>206</v>
      </c>
      <c r="F1291">
        <v>4</v>
      </c>
      <c r="G1291" s="3">
        <v>1</v>
      </c>
      <c r="H1291" t="s">
        <v>22</v>
      </c>
      <c r="I1291" t="s">
        <v>15</v>
      </c>
      <c r="K1291">
        <v>9</v>
      </c>
      <c r="L1291">
        <v>2</v>
      </c>
      <c r="M1291">
        <v>11.574</v>
      </c>
      <c r="N1291" s="37">
        <f t="shared" si="36"/>
        <v>62.208398133748055</v>
      </c>
    </row>
    <row r="1292" spans="1:14" hidden="1" x14ac:dyDescent="0.35">
      <c r="A1292" s="43" t="s">
        <v>103</v>
      </c>
      <c r="B1292" s="43">
        <v>2022</v>
      </c>
      <c r="C1292" s="73">
        <v>44673</v>
      </c>
      <c r="D1292" s="43" t="s">
        <v>72</v>
      </c>
      <c r="E1292" s="43" t="s">
        <v>206</v>
      </c>
      <c r="F1292">
        <v>5</v>
      </c>
      <c r="G1292" s="3">
        <v>1</v>
      </c>
      <c r="H1292" t="s">
        <v>30</v>
      </c>
      <c r="I1292" t="s">
        <v>31</v>
      </c>
      <c r="K1292">
        <v>4</v>
      </c>
      <c r="L1292">
        <v>1</v>
      </c>
      <c r="M1292">
        <v>11.167999999999999</v>
      </c>
      <c r="N1292" s="37">
        <f t="shared" si="36"/>
        <v>64.469914040114617</v>
      </c>
    </row>
    <row r="1293" spans="1:14" hidden="1" x14ac:dyDescent="0.35">
      <c r="A1293" s="43" t="s">
        <v>103</v>
      </c>
      <c r="B1293" s="43">
        <v>2022</v>
      </c>
      <c r="C1293" s="73">
        <v>44673</v>
      </c>
      <c r="D1293" s="43" t="s">
        <v>72</v>
      </c>
      <c r="E1293" s="71" t="s">
        <v>206</v>
      </c>
      <c r="F1293">
        <v>5</v>
      </c>
      <c r="G1293" s="3">
        <v>1</v>
      </c>
      <c r="H1293" t="s">
        <v>52</v>
      </c>
      <c r="I1293" t="s">
        <v>53</v>
      </c>
      <c r="K1293">
        <v>13</v>
      </c>
      <c r="L1293">
        <v>2</v>
      </c>
      <c r="M1293">
        <v>11.308</v>
      </c>
      <c r="N1293" s="37">
        <f t="shared" si="36"/>
        <v>63.671736823487798</v>
      </c>
    </row>
    <row r="1294" spans="1:14" hidden="1" x14ac:dyDescent="0.35">
      <c r="A1294" s="43" t="s">
        <v>103</v>
      </c>
      <c r="B1294" s="43">
        <v>2022</v>
      </c>
      <c r="C1294" s="73">
        <v>44673</v>
      </c>
      <c r="D1294" s="43" t="s">
        <v>72</v>
      </c>
      <c r="E1294" s="71" t="s">
        <v>206</v>
      </c>
      <c r="F1294">
        <v>6</v>
      </c>
      <c r="G1294" s="3">
        <v>1</v>
      </c>
      <c r="H1294" t="s">
        <v>20</v>
      </c>
      <c r="I1294" t="s">
        <v>21</v>
      </c>
      <c r="K1294">
        <v>3</v>
      </c>
      <c r="L1294">
        <v>1</v>
      </c>
      <c r="M1294">
        <v>11.228999999999999</v>
      </c>
      <c r="N1294" s="37">
        <f t="shared" si="36"/>
        <v>64.119690088164575</v>
      </c>
    </row>
    <row r="1295" spans="1:14" hidden="1" x14ac:dyDescent="0.35">
      <c r="A1295" s="43" t="s">
        <v>103</v>
      </c>
      <c r="B1295" s="43">
        <v>2022</v>
      </c>
      <c r="C1295" s="73">
        <v>44673</v>
      </c>
      <c r="D1295" s="43" t="s">
        <v>72</v>
      </c>
      <c r="E1295" s="43" t="s">
        <v>206</v>
      </c>
      <c r="F1295">
        <v>6</v>
      </c>
      <c r="G1295" s="3">
        <v>1</v>
      </c>
      <c r="H1295" t="s">
        <v>105</v>
      </c>
      <c r="I1295" t="s">
        <v>106</v>
      </c>
      <c r="K1295">
        <v>12</v>
      </c>
      <c r="L1295">
        <v>2</v>
      </c>
      <c r="M1295">
        <v>11.266999999999999</v>
      </c>
      <c r="N1295" s="37">
        <f t="shared" si="36"/>
        <v>63.903434809621018</v>
      </c>
    </row>
    <row r="1296" spans="1:14" hidden="1" x14ac:dyDescent="0.35">
      <c r="A1296" s="43" t="s">
        <v>103</v>
      </c>
      <c r="B1296" s="43">
        <v>2022</v>
      </c>
      <c r="C1296" s="73">
        <v>44673</v>
      </c>
      <c r="D1296" s="43" t="s">
        <v>72</v>
      </c>
      <c r="E1296" s="71" t="s">
        <v>206</v>
      </c>
      <c r="F1296">
        <v>7</v>
      </c>
      <c r="G1296" s="3">
        <v>1</v>
      </c>
      <c r="H1296" t="s">
        <v>73</v>
      </c>
      <c r="I1296" t="s">
        <v>74</v>
      </c>
      <c r="K1296">
        <v>2</v>
      </c>
      <c r="L1296">
        <v>1</v>
      </c>
      <c r="M1296">
        <v>11.172000000000001</v>
      </c>
      <c r="N1296" s="37">
        <f t="shared" si="36"/>
        <v>64.446831364124591</v>
      </c>
    </row>
    <row r="1297" spans="1:14" hidden="1" x14ac:dyDescent="0.35">
      <c r="A1297" s="43" t="s">
        <v>103</v>
      </c>
      <c r="B1297" s="43">
        <v>2022</v>
      </c>
      <c r="C1297" s="73">
        <v>44673</v>
      </c>
      <c r="D1297" s="43" t="s">
        <v>72</v>
      </c>
      <c r="E1297" s="71" t="s">
        <v>206</v>
      </c>
      <c r="F1297">
        <v>7</v>
      </c>
      <c r="G1297" s="3">
        <v>1</v>
      </c>
      <c r="H1297" t="s">
        <v>35</v>
      </c>
      <c r="I1297" t="s">
        <v>36</v>
      </c>
      <c r="K1297">
        <v>11</v>
      </c>
      <c r="L1297">
        <v>2</v>
      </c>
      <c r="M1297">
        <v>11.339</v>
      </c>
      <c r="N1297" s="37">
        <f t="shared" si="36"/>
        <v>63.497662933239262</v>
      </c>
    </row>
    <row r="1298" spans="1:14" hidden="1" x14ac:dyDescent="0.35">
      <c r="A1298" s="43" t="s">
        <v>103</v>
      </c>
      <c r="B1298" s="43">
        <v>2022</v>
      </c>
      <c r="C1298" s="73">
        <v>44673</v>
      </c>
      <c r="D1298" s="43" t="s">
        <v>72</v>
      </c>
      <c r="E1298" s="43" t="s">
        <v>206</v>
      </c>
      <c r="F1298">
        <v>8</v>
      </c>
      <c r="G1298" s="3">
        <v>1</v>
      </c>
      <c r="H1298" t="s">
        <v>24</v>
      </c>
      <c r="I1298" t="s">
        <v>25</v>
      </c>
      <c r="K1298">
        <v>7</v>
      </c>
      <c r="L1298">
        <v>1</v>
      </c>
      <c r="M1298">
        <v>11.465999999999999</v>
      </c>
      <c r="N1298" s="37">
        <f t="shared" si="36"/>
        <v>62.794348508634229</v>
      </c>
    </row>
    <row r="1299" spans="1:14" hidden="1" x14ac:dyDescent="0.35">
      <c r="A1299" s="43" t="s">
        <v>103</v>
      </c>
      <c r="B1299" s="43">
        <v>2022</v>
      </c>
      <c r="C1299" s="73">
        <v>44673</v>
      </c>
      <c r="D1299" s="43" t="s">
        <v>72</v>
      </c>
      <c r="E1299" s="71" t="s">
        <v>206</v>
      </c>
      <c r="F1299">
        <v>8</v>
      </c>
      <c r="G1299" s="3">
        <v>1</v>
      </c>
      <c r="H1299" t="s">
        <v>104</v>
      </c>
      <c r="I1299" t="s">
        <v>36</v>
      </c>
      <c r="K1299">
        <v>10</v>
      </c>
      <c r="L1299">
        <v>2</v>
      </c>
      <c r="M1299">
        <v>11.524999999999999</v>
      </c>
      <c r="N1299" s="37">
        <f t="shared" si="36"/>
        <v>62.472885032537967</v>
      </c>
    </row>
    <row r="1300" spans="1:14" x14ac:dyDescent="0.35">
      <c r="A1300" s="43" t="s">
        <v>103</v>
      </c>
      <c r="B1300" s="43">
        <v>2022</v>
      </c>
      <c r="C1300" s="73">
        <v>44673</v>
      </c>
      <c r="D1300" s="43" t="s">
        <v>72</v>
      </c>
      <c r="E1300" s="71" t="s">
        <v>207</v>
      </c>
      <c r="F1300">
        <v>1</v>
      </c>
      <c r="G1300" s="3">
        <v>1</v>
      </c>
      <c r="H1300" t="s">
        <v>33</v>
      </c>
      <c r="I1300" t="s">
        <v>27</v>
      </c>
      <c r="K1300">
        <v>1</v>
      </c>
      <c r="L1300">
        <v>1</v>
      </c>
      <c r="M1300">
        <v>10.866</v>
      </c>
      <c r="N1300" s="37">
        <f t="shared" si="36"/>
        <v>66.261733848702377</v>
      </c>
    </row>
    <row r="1301" spans="1:14" x14ac:dyDescent="0.35">
      <c r="A1301" s="43" t="s">
        <v>103</v>
      </c>
      <c r="B1301" s="43">
        <v>2022</v>
      </c>
      <c r="C1301" s="73">
        <v>44673</v>
      </c>
      <c r="D1301" s="43" t="s">
        <v>72</v>
      </c>
      <c r="E1301" s="43" t="s">
        <v>207</v>
      </c>
      <c r="F1301">
        <v>1</v>
      </c>
      <c r="G1301" s="3">
        <v>1</v>
      </c>
      <c r="H1301" t="s">
        <v>24</v>
      </c>
      <c r="I1301" t="s">
        <v>25</v>
      </c>
      <c r="K1301">
        <v>7</v>
      </c>
      <c r="L1301">
        <v>2</v>
      </c>
      <c r="M1301">
        <v>11.266999999999999</v>
      </c>
      <c r="N1301" s="37">
        <f t="shared" si="36"/>
        <v>63.903434809621018</v>
      </c>
    </row>
    <row r="1302" spans="1:14" x14ac:dyDescent="0.35">
      <c r="A1302" s="43" t="s">
        <v>103</v>
      </c>
      <c r="B1302" s="43">
        <v>2022</v>
      </c>
      <c r="C1302" s="73">
        <v>44673</v>
      </c>
      <c r="D1302" s="43" t="s">
        <v>72</v>
      </c>
      <c r="E1302" s="71" t="s">
        <v>207</v>
      </c>
      <c r="F1302">
        <v>2</v>
      </c>
      <c r="G1302" s="3">
        <v>1</v>
      </c>
      <c r="H1302" t="s">
        <v>73</v>
      </c>
      <c r="I1302" t="s">
        <v>74</v>
      </c>
      <c r="K1302">
        <v>2</v>
      </c>
      <c r="L1302">
        <v>1</v>
      </c>
      <c r="M1302">
        <v>11.015000000000001</v>
      </c>
      <c r="N1302" s="37">
        <f t="shared" si="36"/>
        <v>65.365410803449834</v>
      </c>
    </row>
    <row r="1303" spans="1:14" x14ac:dyDescent="0.35">
      <c r="A1303" s="43" t="s">
        <v>103</v>
      </c>
      <c r="B1303" s="43">
        <v>2022</v>
      </c>
      <c r="C1303" s="73">
        <v>44673</v>
      </c>
      <c r="D1303" s="43" t="s">
        <v>72</v>
      </c>
      <c r="E1303" s="71" t="s">
        <v>207</v>
      </c>
      <c r="F1303">
        <v>2</v>
      </c>
      <c r="G1303" s="3">
        <v>1</v>
      </c>
      <c r="H1303" t="s">
        <v>16</v>
      </c>
      <c r="I1303" t="s">
        <v>17</v>
      </c>
      <c r="K1303">
        <v>5</v>
      </c>
      <c r="L1303">
        <v>2</v>
      </c>
      <c r="M1303">
        <v>11.074</v>
      </c>
      <c r="N1303" s="37">
        <f t="shared" si="36"/>
        <v>65.017157305400033</v>
      </c>
    </row>
    <row r="1304" spans="1:14" x14ac:dyDescent="0.35">
      <c r="A1304" s="43" t="s">
        <v>103</v>
      </c>
      <c r="B1304" s="43">
        <v>2022</v>
      </c>
      <c r="C1304" s="73">
        <v>44673</v>
      </c>
      <c r="D1304" s="43" t="s">
        <v>72</v>
      </c>
      <c r="E1304" s="43" t="s">
        <v>207</v>
      </c>
      <c r="F1304">
        <v>3</v>
      </c>
      <c r="G1304" s="3">
        <v>1</v>
      </c>
      <c r="H1304" t="s">
        <v>20</v>
      </c>
      <c r="I1304" t="s">
        <v>21</v>
      </c>
      <c r="K1304">
        <v>3</v>
      </c>
      <c r="L1304">
        <v>1</v>
      </c>
      <c r="M1304">
        <v>11.183</v>
      </c>
      <c r="N1304" s="37">
        <f t="shared" si="36"/>
        <v>64.383439148707865</v>
      </c>
    </row>
    <row r="1305" spans="1:14" x14ac:dyDescent="0.35">
      <c r="A1305" s="43" t="s">
        <v>103</v>
      </c>
      <c r="B1305" s="43">
        <v>2022</v>
      </c>
      <c r="C1305" s="73">
        <v>44673</v>
      </c>
      <c r="D1305" s="43" t="s">
        <v>72</v>
      </c>
      <c r="E1305" s="71" t="s">
        <v>207</v>
      </c>
      <c r="F1305">
        <v>3</v>
      </c>
      <c r="G1305" s="3">
        <v>1</v>
      </c>
      <c r="H1305" t="s">
        <v>26</v>
      </c>
      <c r="I1305" t="s">
        <v>27</v>
      </c>
      <c r="K1305">
        <v>6</v>
      </c>
      <c r="L1305">
        <v>2</v>
      </c>
      <c r="M1305">
        <v>11.233000000000001</v>
      </c>
      <c r="N1305" s="37">
        <f t="shared" si="36"/>
        <v>64.096857473515527</v>
      </c>
    </row>
    <row r="1306" spans="1:14" x14ac:dyDescent="0.35">
      <c r="A1306" s="43" t="s">
        <v>103</v>
      </c>
      <c r="B1306" s="43">
        <v>2022</v>
      </c>
      <c r="C1306" s="73">
        <v>44673</v>
      </c>
      <c r="D1306" s="43" t="s">
        <v>72</v>
      </c>
      <c r="E1306" s="71" t="s">
        <v>207</v>
      </c>
      <c r="F1306">
        <v>4</v>
      </c>
      <c r="G1306" s="3">
        <v>1</v>
      </c>
      <c r="H1306" t="s">
        <v>30</v>
      </c>
      <c r="I1306" t="s">
        <v>31</v>
      </c>
      <c r="K1306">
        <v>4</v>
      </c>
      <c r="L1306">
        <v>1</v>
      </c>
      <c r="M1306">
        <v>11.602</v>
      </c>
      <c r="N1306" s="37">
        <f t="shared" si="36"/>
        <v>62.058265816238581</v>
      </c>
    </row>
    <row r="1307" spans="1:14" x14ac:dyDescent="0.35">
      <c r="A1307" s="43" t="s">
        <v>103</v>
      </c>
      <c r="B1307" s="43">
        <v>2022</v>
      </c>
      <c r="C1307" s="73">
        <v>44673</v>
      </c>
      <c r="D1307" s="43" t="s">
        <v>72</v>
      </c>
      <c r="E1307" s="43" t="s">
        <v>207</v>
      </c>
      <c r="F1307">
        <v>4</v>
      </c>
      <c r="G1307" s="3">
        <v>1</v>
      </c>
      <c r="H1307" t="s">
        <v>57</v>
      </c>
      <c r="I1307" t="s">
        <v>47</v>
      </c>
      <c r="K1307">
        <v>8</v>
      </c>
      <c r="L1307">
        <v>2</v>
      </c>
      <c r="M1307">
        <v>11.656000000000001</v>
      </c>
      <c r="N1307" s="37">
        <f t="shared" si="36"/>
        <v>61.770761839396016</v>
      </c>
    </row>
    <row r="1308" spans="1:14" x14ac:dyDescent="0.35">
      <c r="A1308" s="43" t="s">
        <v>103</v>
      </c>
      <c r="B1308" s="43">
        <v>2022</v>
      </c>
      <c r="C1308" s="73">
        <v>44673</v>
      </c>
      <c r="D1308" s="43" t="s">
        <v>72</v>
      </c>
      <c r="E1308" s="71" t="s">
        <v>207</v>
      </c>
      <c r="F1308">
        <v>1</v>
      </c>
      <c r="G1308" s="3">
        <v>2</v>
      </c>
      <c r="H1308" t="s">
        <v>33</v>
      </c>
      <c r="I1308" t="s">
        <v>27</v>
      </c>
      <c r="K1308">
        <v>1</v>
      </c>
      <c r="L1308">
        <v>1</v>
      </c>
      <c r="M1308">
        <v>11.157</v>
      </c>
      <c r="N1308" s="37">
        <f t="shared" si="36"/>
        <v>64.533476741059431</v>
      </c>
    </row>
    <row r="1309" spans="1:14" x14ac:dyDescent="0.35">
      <c r="A1309" s="43" t="s">
        <v>103</v>
      </c>
      <c r="B1309" s="43">
        <v>2022</v>
      </c>
      <c r="C1309" s="73">
        <v>44673</v>
      </c>
      <c r="D1309" s="43" t="s">
        <v>72</v>
      </c>
      <c r="E1309" s="71" t="s">
        <v>207</v>
      </c>
      <c r="F1309">
        <v>1</v>
      </c>
      <c r="G1309" s="3">
        <v>2</v>
      </c>
      <c r="H1309" t="s">
        <v>24</v>
      </c>
      <c r="I1309" t="s">
        <v>25</v>
      </c>
      <c r="K1309">
        <v>7</v>
      </c>
      <c r="L1309">
        <v>2</v>
      </c>
      <c r="M1309">
        <v>11.535</v>
      </c>
      <c r="N1309" s="37">
        <f t="shared" si="36"/>
        <v>62.418725617685304</v>
      </c>
    </row>
    <row r="1310" spans="1:14" x14ac:dyDescent="0.35">
      <c r="A1310" s="43" t="s">
        <v>103</v>
      </c>
      <c r="B1310" s="43">
        <v>2022</v>
      </c>
      <c r="C1310" s="73">
        <v>44673</v>
      </c>
      <c r="D1310" s="43" t="s">
        <v>72</v>
      </c>
      <c r="E1310" s="71" t="s">
        <v>207</v>
      </c>
      <c r="F1310">
        <v>2</v>
      </c>
      <c r="G1310" s="3">
        <v>2</v>
      </c>
      <c r="H1310" t="s">
        <v>73</v>
      </c>
      <c r="I1310" t="s">
        <v>74</v>
      </c>
      <c r="K1310">
        <v>2</v>
      </c>
      <c r="L1310">
        <v>1</v>
      </c>
      <c r="M1310">
        <v>11.225</v>
      </c>
      <c r="N1310" s="37">
        <f t="shared" si="36"/>
        <v>64.142538975501111</v>
      </c>
    </row>
    <row r="1311" spans="1:14" x14ac:dyDescent="0.35">
      <c r="A1311" s="43" t="s">
        <v>103</v>
      </c>
      <c r="B1311" s="43">
        <v>2022</v>
      </c>
      <c r="C1311" s="73">
        <v>44673</v>
      </c>
      <c r="D1311" s="43" t="s">
        <v>72</v>
      </c>
      <c r="E1311" s="71" t="s">
        <v>207</v>
      </c>
      <c r="F1311">
        <v>2</v>
      </c>
      <c r="G1311" s="3">
        <v>2</v>
      </c>
      <c r="H1311" t="s">
        <v>16</v>
      </c>
      <c r="I1311" t="s">
        <v>17</v>
      </c>
      <c r="K1311">
        <v>5</v>
      </c>
      <c r="L1311">
        <v>2</v>
      </c>
      <c r="M1311">
        <v>11.266</v>
      </c>
      <c r="N1311" s="37">
        <f t="shared" si="36"/>
        <v>63.909107047754304</v>
      </c>
    </row>
    <row r="1312" spans="1:14" x14ac:dyDescent="0.35">
      <c r="A1312" s="43" t="s">
        <v>103</v>
      </c>
      <c r="B1312" s="43">
        <v>2022</v>
      </c>
      <c r="C1312" s="73">
        <v>44673</v>
      </c>
      <c r="D1312" s="43" t="s">
        <v>72</v>
      </c>
      <c r="E1312" s="71" t="s">
        <v>207</v>
      </c>
      <c r="F1312">
        <v>3</v>
      </c>
      <c r="G1312" s="3">
        <v>2</v>
      </c>
      <c r="H1312" t="s">
        <v>20</v>
      </c>
      <c r="I1312" t="s">
        <v>21</v>
      </c>
      <c r="K1312">
        <v>3</v>
      </c>
      <c r="L1312">
        <v>1</v>
      </c>
      <c r="M1312">
        <v>11.115</v>
      </c>
      <c r="N1312" s="37">
        <f t="shared" si="36"/>
        <v>64.777327935222672</v>
      </c>
    </row>
    <row r="1313" spans="1:14" x14ac:dyDescent="0.35">
      <c r="A1313" s="43" t="s">
        <v>103</v>
      </c>
      <c r="B1313" s="43">
        <v>2022</v>
      </c>
      <c r="C1313" s="73">
        <v>44673</v>
      </c>
      <c r="D1313" s="43" t="s">
        <v>72</v>
      </c>
      <c r="E1313" s="71" t="s">
        <v>207</v>
      </c>
      <c r="F1313">
        <v>3</v>
      </c>
      <c r="G1313" s="3">
        <v>2</v>
      </c>
      <c r="H1313" t="s">
        <v>26</v>
      </c>
      <c r="I1313" t="s">
        <v>27</v>
      </c>
      <c r="K1313">
        <v>6</v>
      </c>
      <c r="L1313">
        <v>2</v>
      </c>
      <c r="M1313">
        <v>11.185</v>
      </c>
      <c r="N1313" s="37">
        <f t="shared" si="36"/>
        <v>64.371926687527932</v>
      </c>
    </row>
    <row r="1314" spans="1:14" x14ac:dyDescent="0.35">
      <c r="A1314" s="43" t="s">
        <v>103</v>
      </c>
      <c r="B1314" s="43">
        <v>2022</v>
      </c>
      <c r="C1314" s="73">
        <v>44673</v>
      </c>
      <c r="D1314" s="43" t="s">
        <v>72</v>
      </c>
      <c r="E1314" s="71" t="s">
        <v>207</v>
      </c>
      <c r="F1314">
        <v>4</v>
      </c>
      <c r="G1314" s="3">
        <v>2</v>
      </c>
      <c r="H1314" t="s">
        <v>30</v>
      </c>
      <c r="I1314" t="s">
        <v>31</v>
      </c>
      <c r="K1314">
        <v>4</v>
      </c>
      <c r="L1314">
        <v>1</v>
      </c>
      <c r="M1314">
        <v>11.404999999999999</v>
      </c>
      <c r="N1314" s="37">
        <f t="shared" si="36"/>
        <v>63.130206049978085</v>
      </c>
    </row>
    <row r="1315" spans="1:14" x14ac:dyDescent="0.35">
      <c r="A1315" s="43" t="s">
        <v>103</v>
      </c>
      <c r="B1315" s="43">
        <v>2022</v>
      </c>
      <c r="C1315" s="73">
        <v>44673</v>
      </c>
      <c r="D1315" s="43" t="s">
        <v>72</v>
      </c>
      <c r="E1315" s="71" t="s">
        <v>207</v>
      </c>
      <c r="F1315">
        <v>4</v>
      </c>
      <c r="G1315" s="3">
        <v>2</v>
      </c>
      <c r="H1315" t="s">
        <v>57</v>
      </c>
      <c r="I1315" t="s">
        <v>47</v>
      </c>
      <c r="K1315">
        <v>8</v>
      </c>
      <c r="L1315">
        <v>2</v>
      </c>
      <c r="M1315">
        <v>11.463999999999999</v>
      </c>
      <c r="N1315" s="37">
        <f t="shared" si="36"/>
        <v>62.805303558967211</v>
      </c>
    </row>
    <row r="1316" spans="1:14" x14ac:dyDescent="0.35">
      <c r="A1316" s="43" t="s">
        <v>103</v>
      </c>
      <c r="B1316" s="43">
        <v>2022</v>
      </c>
      <c r="C1316" s="73">
        <v>44673</v>
      </c>
      <c r="D1316" s="43" t="s">
        <v>72</v>
      </c>
      <c r="E1316" s="71" t="s">
        <v>208</v>
      </c>
      <c r="F1316">
        <v>1</v>
      </c>
      <c r="G1316" s="3">
        <v>1</v>
      </c>
      <c r="H1316" t="s">
        <v>33</v>
      </c>
      <c r="I1316" t="s">
        <v>27</v>
      </c>
      <c r="K1316">
        <v>1</v>
      </c>
      <c r="L1316">
        <v>1</v>
      </c>
      <c r="M1316">
        <v>11.329000000000001</v>
      </c>
      <c r="N1316" s="37">
        <f t="shared" si="36"/>
        <v>63.553711713302143</v>
      </c>
    </row>
    <row r="1317" spans="1:14" x14ac:dyDescent="0.35">
      <c r="A1317" s="43" t="s">
        <v>103</v>
      </c>
      <c r="B1317" s="43">
        <v>2022</v>
      </c>
      <c r="C1317" s="73">
        <v>44673</v>
      </c>
      <c r="D1317" s="43" t="s">
        <v>72</v>
      </c>
      <c r="E1317" s="43" t="s">
        <v>208</v>
      </c>
      <c r="F1317">
        <v>1</v>
      </c>
      <c r="G1317" s="3">
        <v>1</v>
      </c>
      <c r="H1317" t="s">
        <v>30</v>
      </c>
      <c r="I1317" t="s">
        <v>31</v>
      </c>
      <c r="K1317">
        <v>4</v>
      </c>
      <c r="L1317">
        <v>2</v>
      </c>
      <c r="M1317">
        <v>11.496</v>
      </c>
      <c r="N1317" s="37">
        <f t="shared" si="36"/>
        <v>62.630480167014611</v>
      </c>
    </row>
    <row r="1318" spans="1:14" x14ac:dyDescent="0.35">
      <c r="A1318" s="43" t="s">
        <v>103</v>
      </c>
      <c r="B1318" s="43">
        <v>2022</v>
      </c>
      <c r="C1318" s="73">
        <v>44673</v>
      </c>
      <c r="D1318" s="43" t="s">
        <v>72</v>
      </c>
      <c r="E1318" s="71" t="s">
        <v>208</v>
      </c>
      <c r="F1318">
        <v>2</v>
      </c>
      <c r="G1318" s="3">
        <v>1</v>
      </c>
      <c r="H1318" t="s">
        <v>73</v>
      </c>
      <c r="I1318" t="s">
        <v>74</v>
      </c>
      <c r="K1318">
        <v>2</v>
      </c>
      <c r="L1318">
        <v>1</v>
      </c>
      <c r="M1318">
        <v>11.175000000000001</v>
      </c>
      <c r="N1318" s="37">
        <f t="shared" si="36"/>
        <v>64.429530201342274</v>
      </c>
    </row>
    <row r="1319" spans="1:14" x14ac:dyDescent="0.35">
      <c r="A1319" s="43" t="s">
        <v>103</v>
      </c>
      <c r="B1319" s="43">
        <v>2022</v>
      </c>
      <c r="C1319" s="73">
        <v>44673</v>
      </c>
      <c r="D1319" s="43" t="s">
        <v>72</v>
      </c>
      <c r="E1319" s="71" t="s">
        <v>208</v>
      </c>
      <c r="F1319">
        <v>2</v>
      </c>
      <c r="G1319" s="3">
        <v>1</v>
      </c>
      <c r="H1319" t="s">
        <v>20</v>
      </c>
      <c r="I1319" t="s">
        <v>21</v>
      </c>
      <c r="K1319">
        <v>3</v>
      </c>
      <c r="L1319">
        <v>2</v>
      </c>
      <c r="M1319">
        <v>11.195</v>
      </c>
      <c r="N1319" s="37">
        <f t="shared" si="36"/>
        <v>64.314426083072803</v>
      </c>
    </row>
    <row r="1320" spans="1:14" x14ac:dyDescent="0.35">
      <c r="A1320" s="43" t="s">
        <v>103</v>
      </c>
      <c r="B1320" s="43">
        <v>2022</v>
      </c>
      <c r="C1320" s="73">
        <v>44673</v>
      </c>
      <c r="D1320" s="43" t="s">
        <v>72</v>
      </c>
      <c r="E1320" s="43" t="s">
        <v>208</v>
      </c>
      <c r="F1320">
        <v>1</v>
      </c>
      <c r="G1320" s="3">
        <v>2</v>
      </c>
      <c r="H1320" t="s">
        <v>33</v>
      </c>
      <c r="I1320" t="s">
        <v>27</v>
      </c>
      <c r="K1320">
        <v>1</v>
      </c>
      <c r="L1320">
        <v>1</v>
      </c>
      <c r="M1320">
        <v>11.009</v>
      </c>
      <c r="N1320" s="37">
        <f t="shared" si="36"/>
        <v>65.40103551639568</v>
      </c>
    </row>
    <row r="1321" spans="1:14" x14ac:dyDescent="0.35">
      <c r="A1321" s="43" t="s">
        <v>103</v>
      </c>
      <c r="B1321" s="43">
        <v>2022</v>
      </c>
      <c r="C1321" s="73">
        <v>44673</v>
      </c>
      <c r="D1321" s="43" t="s">
        <v>72</v>
      </c>
      <c r="E1321" s="71" t="s">
        <v>208</v>
      </c>
      <c r="F1321">
        <v>1</v>
      </c>
      <c r="G1321" s="3">
        <v>2</v>
      </c>
      <c r="H1321" t="s">
        <v>30</v>
      </c>
      <c r="I1321" t="s">
        <v>31</v>
      </c>
      <c r="K1321">
        <v>4</v>
      </c>
      <c r="L1321">
        <v>2</v>
      </c>
      <c r="M1321">
        <v>13.338000000000001</v>
      </c>
      <c r="N1321" s="37">
        <f t="shared" si="36"/>
        <v>53.981106612685558</v>
      </c>
    </row>
    <row r="1322" spans="1:14" x14ac:dyDescent="0.35">
      <c r="A1322" s="43" t="s">
        <v>103</v>
      </c>
      <c r="B1322" s="43">
        <v>2022</v>
      </c>
      <c r="C1322" s="73">
        <v>44673</v>
      </c>
      <c r="D1322" s="43" t="s">
        <v>72</v>
      </c>
      <c r="E1322" s="71" t="s">
        <v>208</v>
      </c>
      <c r="F1322">
        <v>2</v>
      </c>
      <c r="G1322" s="3">
        <v>2</v>
      </c>
      <c r="H1322" t="s">
        <v>73</v>
      </c>
      <c r="I1322" t="s">
        <v>74</v>
      </c>
      <c r="K1322">
        <v>2</v>
      </c>
      <c r="L1322">
        <v>1</v>
      </c>
      <c r="M1322">
        <v>11.302</v>
      </c>
      <c r="N1322" s="37">
        <f t="shared" si="36"/>
        <v>63.705538842682714</v>
      </c>
    </row>
    <row r="1323" spans="1:14" x14ac:dyDescent="0.35">
      <c r="A1323" s="43" t="s">
        <v>103</v>
      </c>
      <c r="B1323" s="43">
        <v>2022</v>
      </c>
      <c r="C1323" s="73">
        <v>44673</v>
      </c>
      <c r="D1323" s="43" t="s">
        <v>72</v>
      </c>
      <c r="E1323" s="43" t="s">
        <v>208</v>
      </c>
      <c r="F1323">
        <v>2</v>
      </c>
      <c r="G1323" s="3">
        <v>2</v>
      </c>
      <c r="H1323" t="s">
        <v>20</v>
      </c>
      <c r="I1323" t="s">
        <v>21</v>
      </c>
      <c r="K1323">
        <v>3</v>
      </c>
      <c r="L1323">
        <v>2</v>
      </c>
      <c r="M1323">
        <v>11.365</v>
      </c>
      <c r="N1323" s="37">
        <f t="shared" si="36"/>
        <v>63.352397712274524</v>
      </c>
    </row>
    <row r="1324" spans="1:14" x14ac:dyDescent="0.35">
      <c r="A1324" s="43" t="s">
        <v>103</v>
      </c>
      <c r="B1324" s="43">
        <v>2022</v>
      </c>
      <c r="C1324" s="73">
        <v>44673</v>
      </c>
      <c r="D1324" s="43" t="s">
        <v>72</v>
      </c>
      <c r="E1324" s="71" t="s">
        <v>209</v>
      </c>
      <c r="F1324" t="s">
        <v>210</v>
      </c>
      <c r="G1324" s="3">
        <v>1</v>
      </c>
      <c r="H1324" t="s">
        <v>33</v>
      </c>
      <c r="I1324" t="s">
        <v>27</v>
      </c>
      <c r="K1324">
        <v>1</v>
      </c>
      <c r="L1324">
        <v>1</v>
      </c>
      <c r="M1324">
        <v>10.872999999999999</v>
      </c>
      <c r="N1324" s="37">
        <f t="shared" si="36"/>
        <v>66.21907477237194</v>
      </c>
    </row>
    <row r="1325" spans="1:14" x14ac:dyDescent="0.35">
      <c r="A1325" s="43" t="s">
        <v>103</v>
      </c>
      <c r="B1325" s="43">
        <v>2022</v>
      </c>
      <c r="C1325" s="73">
        <v>44673</v>
      </c>
      <c r="D1325" s="43" t="s">
        <v>72</v>
      </c>
      <c r="E1325" s="71" t="s">
        <v>209</v>
      </c>
      <c r="F1325" t="s">
        <v>210</v>
      </c>
      <c r="G1325" s="3">
        <v>1</v>
      </c>
      <c r="H1325" t="s">
        <v>73</v>
      </c>
      <c r="I1325" t="s">
        <v>74</v>
      </c>
      <c r="K1325">
        <v>2</v>
      </c>
      <c r="L1325">
        <v>2</v>
      </c>
      <c r="M1325">
        <v>11.107999999999999</v>
      </c>
      <c r="N1325" s="37">
        <f t="shared" si="36"/>
        <v>64.818149081742902</v>
      </c>
    </row>
    <row r="1326" spans="1:14" x14ac:dyDescent="0.35">
      <c r="A1326" s="43" t="s">
        <v>103</v>
      </c>
      <c r="B1326" s="43">
        <v>2022</v>
      </c>
      <c r="C1326" s="73">
        <v>44673</v>
      </c>
      <c r="D1326" s="43" t="s">
        <v>72</v>
      </c>
      <c r="E1326" s="71" t="s">
        <v>209</v>
      </c>
      <c r="F1326" t="s">
        <v>211</v>
      </c>
      <c r="G1326" s="3">
        <v>1</v>
      </c>
      <c r="H1326" t="s">
        <v>20</v>
      </c>
      <c r="I1326" t="s">
        <v>21</v>
      </c>
      <c r="K1326">
        <v>3</v>
      </c>
      <c r="L1326">
        <v>1</v>
      </c>
      <c r="M1326">
        <v>11.382999999999999</v>
      </c>
      <c r="N1326" s="37">
        <f t="shared" si="36"/>
        <v>63.252218220152862</v>
      </c>
    </row>
    <row r="1327" spans="1:14" x14ac:dyDescent="0.35">
      <c r="A1327" s="43" t="s">
        <v>103</v>
      </c>
      <c r="B1327" s="43">
        <v>2022</v>
      </c>
      <c r="C1327" s="73">
        <v>44673</v>
      </c>
      <c r="D1327" s="43" t="s">
        <v>72</v>
      </c>
      <c r="E1327" s="71" t="s">
        <v>209</v>
      </c>
      <c r="F1327" t="s">
        <v>211</v>
      </c>
      <c r="G1327" s="3">
        <v>1</v>
      </c>
      <c r="H1327" t="s">
        <v>30</v>
      </c>
      <c r="I1327" t="s">
        <v>31</v>
      </c>
      <c r="K1327">
        <v>4</v>
      </c>
      <c r="L1327">
        <v>2</v>
      </c>
      <c r="M1327">
        <v>11.421999999999999</v>
      </c>
      <c r="N1327" s="37">
        <f t="shared" si="36"/>
        <v>63.036245841358785</v>
      </c>
    </row>
    <row r="1328" spans="1:14" x14ac:dyDescent="0.35">
      <c r="A1328" s="43" t="s">
        <v>103</v>
      </c>
      <c r="B1328" s="43">
        <v>2022</v>
      </c>
      <c r="C1328" s="73">
        <v>44673</v>
      </c>
      <c r="D1328" s="43" t="s">
        <v>72</v>
      </c>
      <c r="E1328" s="71" t="s">
        <v>209</v>
      </c>
      <c r="F1328" t="s">
        <v>210</v>
      </c>
      <c r="G1328" s="3">
        <v>2</v>
      </c>
      <c r="H1328" t="s">
        <v>33</v>
      </c>
      <c r="I1328" t="s">
        <v>27</v>
      </c>
      <c r="K1328">
        <v>1</v>
      </c>
      <c r="L1328">
        <v>1</v>
      </c>
      <c r="M1328">
        <v>10.955</v>
      </c>
      <c r="N1328" s="37">
        <f t="shared" si="36"/>
        <v>65.723413966225465</v>
      </c>
    </row>
    <row r="1329" spans="1:14" x14ac:dyDescent="0.35">
      <c r="A1329" s="43" t="s">
        <v>103</v>
      </c>
      <c r="B1329" s="43">
        <v>2022</v>
      </c>
      <c r="C1329" s="73">
        <v>44673</v>
      </c>
      <c r="D1329" s="43" t="s">
        <v>72</v>
      </c>
      <c r="E1329" s="71" t="s">
        <v>209</v>
      </c>
      <c r="F1329" t="s">
        <v>210</v>
      </c>
      <c r="G1329" s="3">
        <v>2</v>
      </c>
      <c r="H1329" t="s">
        <v>73</v>
      </c>
      <c r="I1329" t="s">
        <v>74</v>
      </c>
      <c r="K1329">
        <v>2</v>
      </c>
      <c r="L1329">
        <v>2</v>
      </c>
      <c r="M1329">
        <v>11.089</v>
      </c>
      <c r="N1329" s="37">
        <f t="shared" si="36"/>
        <v>64.929209126161055</v>
      </c>
    </row>
    <row r="1330" spans="1:14" x14ac:dyDescent="0.35">
      <c r="A1330" s="43" t="s">
        <v>103</v>
      </c>
      <c r="B1330" s="43">
        <v>2022</v>
      </c>
      <c r="C1330" s="73">
        <v>44673</v>
      </c>
      <c r="D1330" s="43" t="s">
        <v>72</v>
      </c>
      <c r="E1330" s="71" t="s">
        <v>209</v>
      </c>
      <c r="F1330" t="s">
        <v>211</v>
      </c>
      <c r="G1330" s="3">
        <v>2</v>
      </c>
      <c r="H1330" t="s">
        <v>20</v>
      </c>
      <c r="I1330" t="s">
        <v>21</v>
      </c>
      <c r="K1330">
        <v>3</v>
      </c>
      <c r="L1330">
        <v>1</v>
      </c>
      <c r="M1330">
        <v>11.228999999999999</v>
      </c>
      <c r="N1330" s="37">
        <f t="shared" si="36"/>
        <v>64.119690088164575</v>
      </c>
    </row>
    <row r="1331" spans="1:14" x14ac:dyDescent="0.35">
      <c r="A1331" s="43" t="s">
        <v>103</v>
      </c>
      <c r="B1331" s="43">
        <v>2022</v>
      </c>
      <c r="C1331" s="73">
        <v>44673</v>
      </c>
      <c r="D1331" s="43" t="s">
        <v>72</v>
      </c>
      <c r="E1331" s="71" t="s">
        <v>209</v>
      </c>
      <c r="F1331" t="s">
        <v>211</v>
      </c>
      <c r="G1331" s="3">
        <v>2</v>
      </c>
      <c r="H1331" t="s">
        <v>30</v>
      </c>
      <c r="I1331" t="s">
        <v>31</v>
      </c>
      <c r="K1331">
        <v>4</v>
      </c>
      <c r="L1331">
        <v>2</v>
      </c>
      <c r="M1331">
        <v>11.542</v>
      </c>
      <c r="N1331" s="37">
        <f t="shared" si="36"/>
        <v>62.380869866574251</v>
      </c>
    </row>
    <row r="1332" spans="1:14" hidden="1" x14ac:dyDescent="0.35">
      <c r="A1332" s="43" t="s">
        <v>94</v>
      </c>
      <c r="B1332" s="43">
        <v>2022</v>
      </c>
      <c r="C1332" s="73">
        <v>44694</v>
      </c>
      <c r="D1332" s="43" t="s">
        <v>72</v>
      </c>
      <c r="E1332" s="71" t="s">
        <v>205</v>
      </c>
      <c r="F1332">
        <v>1</v>
      </c>
      <c r="G1332" s="3">
        <v>1</v>
      </c>
      <c r="H1332" t="s">
        <v>95</v>
      </c>
      <c r="I1332" t="s">
        <v>38</v>
      </c>
      <c r="J1332" s="74">
        <f>(C1332-VLOOKUP(H1332,Riders!$A$2:$C$2000,2,FALSE))/365</f>
        <v>122.44931506849315</v>
      </c>
      <c r="K1332">
        <v>9</v>
      </c>
      <c r="L1332">
        <v>1</v>
      </c>
      <c r="M1332">
        <v>11.537000000000001</v>
      </c>
      <c r="N1332" s="37">
        <f t="shared" ref="N1332:N1395" si="37">3.6*200/M1332</f>
        <v>62.407905001300158</v>
      </c>
    </row>
    <row r="1333" spans="1:14" hidden="1" x14ac:dyDescent="0.35">
      <c r="A1333" s="43" t="s">
        <v>94</v>
      </c>
      <c r="B1333" s="43">
        <v>2022</v>
      </c>
      <c r="C1333" s="73">
        <v>44694</v>
      </c>
      <c r="D1333" s="43" t="s">
        <v>72</v>
      </c>
      <c r="E1333" s="71" t="s">
        <v>205</v>
      </c>
      <c r="F1333">
        <v>1</v>
      </c>
      <c r="G1333" s="3">
        <v>1</v>
      </c>
      <c r="H1333" t="s">
        <v>84</v>
      </c>
      <c r="I1333" t="s">
        <v>85</v>
      </c>
      <c r="J1333" s="74">
        <f>(C1333-VLOOKUP(H1333,Riders!$A$2:$C$2000,2,FALSE))/365</f>
        <v>122.44931506849315</v>
      </c>
      <c r="K1333">
        <v>27</v>
      </c>
      <c r="L1333">
        <v>2</v>
      </c>
      <c r="M1333">
        <v>12.350000000000001</v>
      </c>
      <c r="N1333" s="37">
        <f t="shared" si="37"/>
        <v>58.299595141700401</v>
      </c>
    </row>
    <row r="1334" spans="1:14" hidden="1" x14ac:dyDescent="0.35">
      <c r="A1334" s="43" t="s">
        <v>94</v>
      </c>
      <c r="B1334" s="43">
        <v>2022</v>
      </c>
      <c r="C1334" s="73">
        <v>44694</v>
      </c>
      <c r="D1334" s="43" t="s">
        <v>72</v>
      </c>
      <c r="E1334" s="71" t="s">
        <v>205</v>
      </c>
      <c r="F1334">
        <v>2</v>
      </c>
      <c r="G1334" s="3">
        <v>1</v>
      </c>
      <c r="H1334" t="s">
        <v>73</v>
      </c>
      <c r="I1334" t="s">
        <v>74</v>
      </c>
      <c r="J1334" s="74">
        <f>(C1334-VLOOKUP(H1334,Riders!$A$2:$C$2000,2,FALSE))/365</f>
        <v>122.44931506849315</v>
      </c>
      <c r="K1334">
        <v>6</v>
      </c>
      <c r="L1334">
        <v>1</v>
      </c>
      <c r="M1334">
        <v>11.444000000000001</v>
      </c>
      <c r="N1334" s="37">
        <f t="shared" si="37"/>
        <v>62.91506466270534</v>
      </c>
    </row>
    <row r="1335" spans="1:14" hidden="1" x14ac:dyDescent="0.35">
      <c r="A1335" s="43" t="s">
        <v>94</v>
      </c>
      <c r="B1335" s="43">
        <v>2022</v>
      </c>
      <c r="C1335" s="73">
        <v>44694</v>
      </c>
      <c r="D1335" s="43" t="s">
        <v>72</v>
      </c>
      <c r="E1335" s="71" t="s">
        <v>205</v>
      </c>
      <c r="F1335">
        <v>2</v>
      </c>
      <c r="G1335" s="3">
        <v>1</v>
      </c>
      <c r="H1335" t="s">
        <v>54</v>
      </c>
      <c r="I1335" t="s">
        <v>44</v>
      </c>
      <c r="J1335" s="74">
        <f>(C1335-VLOOKUP(H1335,Riders!$A$2:$C$2000,2,FALSE))/365</f>
        <v>24.887671232876713</v>
      </c>
      <c r="K1335">
        <v>26</v>
      </c>
      <c r="L1335">
        <v>2</v>
      </c>
      <c r="M1335">
        <v>11.524000000000001</v>
      </c>
      <c r="N1335" s="37">
        <f t="shared" si="37"/>
        <v>62.478306143700102</v>
      </c>
    </row>
    <row r="1336" spans="1:14" hidden="1" x14ac:dyDescent="0.35">
      <c r="A1336" s="43" t="s">
        <v>94</v>
      </c>
      <c r="B1336" s="43">
        <v>2022</v>
      </c>
      <c r="C1336" s="73">
        <v>44694</v>
      </c>
      <c r="D1336" s="43" t="s">
        <v>72</v>
      </c>
      <c r="E1336" s="71" t="s">
        <v>205</v>
      </c>
      <c r="F1336">
        <v>3</v>
      </c>
      <c r="G1336" s="3">
        <v>1</v>
      </c>
      <c r="H1336" t="s">
        <v>76</v>
      </c>
      <c r="I1336" t="s">
        <v>38</v>
      </c>
      <c r="J1336" s="74">
        <f>(C1336-VLOOKUP(H1336,Riders!$A$2:$C$2000,2,FALSE))/365</f>
        <v>122.44931506849315</v>
      </c>
      <c r="K1336">
        <v>7</v>
      </c>
      <c r="L1336">
        <v>1</v>
      </c>
      <c r="M1336">
        <v>11.522</v>
      </c>
      <c r="N1336" s="37">
        <f t="shared" si="37"/>
        <v>62.489151189029684</v>
      </c>
    </row>
    <row r="1337" spans="1:14" hidden="1" x14ac:dyDescent="0.35">
      <c r="A1337" s="43" t="s">
        <v>94</v>
      </c>
      <c r="B1337" s="43">
        <v>2022</v>
      </c>
      <c r="C1337" s="73">
        <v>44694</v>
      </c>
      <c r="D1337" s="43" t="s">
        <v>72</v>
      </c>
      <c r="E1337" s="71" t="s">
        <v>205</v>
      </c>
      <c r="F1337">
        <v>3</v>
      </c>
      <c r="G1337" s="3">
        <v>1</v>
      </c>
      <c r="H1337" t="s">
        <v>66</v>
      </c>
      <c r="I1337" t="s">
        <v>67</v>
      </c>
      <c r="J1337" s="74">
        <f>(C1337-VLOOKUP(H1337,Riders!$A$2:$C$2000,2,FALSE))/365</f>
        <v>19.536986301369861</v>
      </c>
      <c r="K1337">
        <v>25</v>
      </c>
      <c r="L1337">
        <v>2</v>
      </c>
      <c r="M1337">
        <v>12.41</v>
      </c>
      <c r="N1337" s="37">
        <f t="shared" si="37"/>
        <v>58.017727639000803</v>
      </c>
    </row>
    <row r="1338" spans="1:14" hidden="1" x14ac:dyDescent="0.35">
      <c r="A1338" s="43" t="s">
        <v>94</v>
      </c>
      <c r="B1338" s="43">
        <v>2022</v>
      </c>
      <c r="C1338" s="73">
        <v>44694</v>
      </c>
      <c r="D1338" s="43" t="s">
        <v>72</v>
      </c>
      <c r="E1338" s="71" t="s">
        <v>205</v>
      </c>
      <c r="F1338">
        <v>4</v>
      </c>
      <c r="G1338" s="3">
        <v>1</v>
      </c>
      <c r="H1338" t="s">
        <v>75</v>
      </c>
      <c r="I1338" t="s">
        <v>19</v>
      </c>
      <c r="J1338" s="74">
        <f>(C1338-VLOOKUP(H1338,Riders!$A$2:$C$2000,2,FALSE))/365</f>
        <v>23.972602739726028</v>
      </c>
      <c r="K1338">
        <v>10</v>
      </c>
      <c r="L1338">
        <v>1</v>
      </c>
      <c r="M1338">
        <v>11.452999999999999</v>
      </c>
      <c r="N1338" s="37">
        <f t="shared" si="37"/>
        <v>62.865624727145729</v>
      </c>
    </row>
    <row r="1339" spans="1:14" hidden="1" x14ac:dyDescent="0.35">
      <c r="A1339" s="43" t="s">
        <v>94</v>
      </c>
      <c r="B1339" s="43">
        <v>2022</v>
      </c>
      <c r="C1339" s="73">
        <v>44694</v>
      </c>
      <c r="D1339" s="43" t="s">
        <v>72</v>
      </c>
      <c r="E1339" s="71" t="s">
        <v>205</v>
      </c>
      <c r="F1339">
        <v>4</v>
      </c>
      <c r="G1339" s="3">
        <v>1</v>
      </c>
      <c r="H1339" t="s">
        <v>48</v>
      </c>
      <c r="I1339" t="s">
        <v>49</v>
      </c>
      <c r="J1339" s="74" t="e">
        <f>(C1339-VLOOKUP(H1339,Riders!$A$2:$C$2000,2,FALSE))/365</f>
        <v>#N/A</v>
      </c>
      <c r="K1339">
        <v>24</v>
      </c>
      <c r="L1339">
        <v>2</v>
      </c>
      <c r="M1339">
        <v>11.551</v>
      </c>
      <c r="N1339" s="37">
        <f t="shared" si="37"/>
        <v>62.332265604709548</v>
      </c>
    </row>
    <row r="1340" spans="1:14" hidden="1" x14ac:dyDescent="0.35">
      <c r="A1340" s="1" t="s">
        <v>94</v>
      </c>
      <c r="B1340" s="1">
        <v>2022</v>
      </c>
      <c r="C1340" s="2">
        <v>44694</v>
      </c>
      <c r="D1340" s="1" t="s">
        <v>72</v>
      </c>
      <c r="E1340" s="43" t="s">
        <v>205</v>
      </c>
      <c r="F1340">
        <v>5</v>
      </c>
      <c r="G1340" s="3">
        <v>1</v>
      </c>
      <c r="H1340" t="s">
        <v>96</v>
      </c>
      <c r="I1340" t="s">
        <v>19</v>
      </c>
      <c r="J1340" s="74">
        <f>(C1340-VLOOKUP(H1340,Riders!$A$2:$C$2000,2,FALSE))/365</f>
        <v>22.687671232876713</v>
      </c>
      <c r="K1340">
        <v>11</v>
      </c>
      <c r="L1340">
        <v>1</v>
      </c>
      <c r="M1340">
        <v>11.401</v>
      </c>
      <c r="N1340" s="37">
        <f t="shared" si="37"/>
        <v>63.152355056573988</v>
      </c>
    </row>
    <row r="1341" spans="1:14" hidden="1" x14ac:dyDescent="0.35">
      <c r="A1341" s="1" t="s">
        <v>94</v>
      </c>
      <c r="B1341" s="1">
        <v>2022</v>
      </c>
      <c r="C1341" s="2">
        <v>44694</v>
      </c>
      <c r="D1341" s="1" t="s">
        <v>72</v>
      </c>
      <c r="E1341" s="43" t="s">
        <v>205</v>
      </c>
      <c r="F1341">
        <v>5</v>
      </c>
      <c r="G1341" s="3">
        <v>1</v>
      </c>
      <c r="H1341" t="s">
        <v>102</v>
      </c>
      <c r="I1341" t="s">
        <v>25</v>
      </c>
      <c r="J1341" s="74">
        <f>(C1341-VLOOKUP(H1341,Riders!$A$2:$C$2000,2,FALSE))/365</f>
        <v>22.616438356164384</v>
      </c>
      <c r="K1341">
        <v>23</v>
      </c>
      <c r="L1341">
        <v>2</v>
      </c>
      <c r="M1341">
        <v>11.568</v>
      </c>
      <c r="N1341" s="37">
        <f t="shared" si="37"/>
        <v>62.240663900414937</v>
      </c>
    </row>
    <row r="1342" spans="1:14" hidden="1" x14ac:dyDescent="0.35">
      <c r="A1342" s="1" t="s">
        <v>94</v>
      </c>
      <c r="B1342" s="1">
        <v>2022</v>
      </c>
      <c r="C1342" s="2">
        <v>44694</v>
      </c>
      <c r="D1342" s="1" t="s">
        <v>72</v>
      </c>
      <c r="E1342" s="43" t="s">
        <v>205</v>
      </c>
      <c r="F1342">
        <v>6</v>
      </c>
      <c r="G1342" s="3">
        <v>1</v>
      </c>
      <c r="H1342" t="s">
        <v>39</v>
      </c>
      <c r="I1342" t="s">
        <v>40</v>
      </c>
      <c r="J1342" s="74">
        <f>(C1342-VLOOKUP(H1342,Riders!$A$2:$C$2000,2,FALSE))/365</f>
        <v>27.756164383561643</v>
      </c>
      <c r="K1342">
        <v>8</v>
      </c>
      <c r="L1342">
        <v>1</v>
      </c>
      <c r="M1342">
        <v>11.343</v>
      </c>
      <c r="N1342" s="37">
        <f t="shared" si="37"/>
        <v>63.475271092303622</v>
      </c>
    </row>
    <row r="1343" spans="1:14" hidden="1" x14ac:dyDescent="0.35">
      <c r="A1343" s="1" t="s">
        <v>94</v>
      </c>
      <c r="B1343" s="1">
        <v>2022</v>
      </c>
      <c r="C1343" s="2">
        <v>44694</v>
      </c>
      <c r="D1343" s="1" t="s">
        <v>72</v>
      </c>
      <c r="E1343" s="43" t="s">
        <v>205</v>
      </c>
      <c r="F1343">
        <v>6</v>
      </c>
      <c r="G1343" s="3">
        <v>1</v>
      </c>
      <c r="H1343" t="s">
        <v>55</v>
      </c>
      <c r="I1343" t="s">
        <v>56</v>
      </c>
      <c r="J1343" s="74">
        <f>(C1343-VLOOKUP(H1343,Riders!$A$2:$C$2000,2,FALSE))/365</f>
        <v>33.032876712328765</v>
      </c>
      <c r="K1343">
        <v>22</v>
      </c>
      <c r="L1343">
        <v>2</v>
      </c>
      <c r="M1343">
        <v>11.537000000000001</v>
      </c>
      <c r="N1343" s="37">
        <f t="shared" si="37"/>
        <v>62.407905001300158</v>
      </c>
    </row>
    <row r="1344" spans="1:14" hidden="1" x14ac:dyDescent="0.35">
      <c r="A1344" s="1" t="s">
        <v>94</v>
      </c>
      <c r="B1344" s="1">
        <v>2022</v>
      </c>
      <c r="C1344" s="2">
        <v>44694</v>
      </c>
      <c r="D1344" s="1" t="s">
        <v>72</v>
      </c>
      <c r="E1344" s="43" t="s">
        <v>205</v>
      </c>
      <c r="F1344">
        <v>7</v>
      </c>
      <c r="G1344" s="3">
        <v>1</v>
      </c>
      <c r="H1344" t="s">
        <v>52</v>
      </c>
      <c r="I1344" t="s">
        <v>53</v>
      </c>
      <c r="J1344" s="74">
        <f>(C1344-VLOOKUP(H1344,Riders!$A$2:$C$2000,2,FALSE))/365</f>
        <v>25.175342465753424</v>
      </c>
      <c r="K1344">
        <v>12</v>
      </c>
      <c r="L1344">
        <v>1</v>
      </c>
      <c r="M1344">
        <v>11.161</v>
      </c>
      <c r="N1344" s="37">
        <f t="shared" si="37"/>
        <v>64.510348535077497</v>
      </c>
    </row>
    <row r="1345" spans="1:14" hidden="1" x14ac:dyDescent="0.35">
      <c r="A1345" s="1" t="s">
        <v>94</v>
      </c>
      <c r="B1345" s="1">
        <v>2022</v>
      </c>
      <c r="C1345" s="2">
        <v>44694</v>
      </c>
      <c r="D1345" s="1" t="s">
        <v>72</v>
      </c>
      <c r="E1345" s="43" t="s">
        <v>205</v>
      </c>
      <c r="F1345">
        <v>7</v>
      </c>
      <c r="G1345" s="3">
        <v>1</v>
      </c>
      <c r="H1345" t="s">
        <v>50</v>
      </c>
      <c r="I1345" t="s">
        <v>51</v>
      </c>
      <c r="J1345" s="74">
        <f>(C1345-VLOOKUP(H1345,Riders!$A$2:$C$2000,2,FALSE))/365</f>
        <v>25.602739726027398</v>
      </c>
      <c r="K1345">
        <v>21</v>
      </c>
      <c r="L1345">
        <v>2</v>
      </c>
      <c r="M1345">
        <v>11.530999999999999</v>
      </c>
      <c r="N1345" s="37">
        <f t="shared" si="37"/>
        <v>62.440378111178568</v>
      </c>
    </row>
    <row r="1346" spans="1:14" hidden="1" x14ac:dyDescent="0.35">
      <c r="A1346" s="1" t="s">
        <v>94</v>
      </c>
      <c r="B1346" s="1">
        <v>2022</v>
      </c>
      <c r="C1346" s="2">
        <v>44694</v>
      </c>
      <c r="D1346" s="1" t="s">
        <v>72</v>
      </c>
      <c r="E1346" s="43" t="s">
        <v>205</v>
      </c>
      <c r="F1346">
        <v>8</v>
      </c>
      <c r="G1346" s="3">
        <v>1</v>
      </c>
      <c r="H1346" t="s">
        <v>97</v>
      </c>
      <c r="I1346" t="s">
        <v>40</v>
      </c>
      <c r="J1346" s="74">
        <f>(C1346-VLOOKUP(H1346,Riders!$A$2:$C$2000,2,FALSE))/365</f>
        <v>28.334246575342465</v>
      </c>
      <c r="K1346">
        <v>13</v>
      </c>
      <c r="L1346">
        <v>1</v>
      </c>
      <c r="M1346">
        <v>11.506</v>
      </c>
      <c r="N1346" s="37">
        <f t="shared" si="37"/>
        <v>62.576047279680168</v>
      </c>
    </row>
    <row r="1347" spans="1:14" hidden="1" x14ac:dyDescent="0.35">
      <c r="A1347" s="1" t="s">
        <v>94</v>
      </c>
      <c r="B1347" s="1">
        <v>2022</v>
      </c>
      <c r="C1347" s="2">
        <v>44694</v>
      </c>
      <c r="D1347" s="1" t="s">
        <v>72</v>
      </c>
      <c r="E1347" s="43" t="s">
        <v>205</v>
      </c>
      <c r="F1347">
        <v>8</v>
      </c>
      <c r="G1347" s="3">
        <v>1</v>
      </c>
      <c r="H1347" t="s">
        <v>45</v>
      </c>
      <c r="I1347" t="s">
        <v>98</v>
      </c>
      <c r="J1347" s="74">
        <f>(C1347-VLOOKUP(H1347,Riders!$A$2:$C$2000,2,FALSE))/365</f>
        <v>31.221917808219178</v>
      </c>
      <c r="K1347">
        <v>20</v>
      </c>
      <c r="L1347">
        <v>2</v>
      </c>
      <c r="M1347">
        <v>11.537000000000001</v>
      </c>
      <c r="N1347" s="37">
        <f t="shared" si="37"/>
        <v>62.407905001300158</v>
      </c>
    </row>
    <row r="1348" spans="1:14" hidden="1" x14ac:dyDescent="0.35">
      <c r="A1348" s="1" t="s">
        <v>94</v>
      </c>
      <c r="B1348" s="1">
        <v>2022</v>
      </c>
      <c r="C1348" s="2">
        <v>44694</v>
      </c>
      <c r="D1348" s="1" t="s">
        <v>72</v>
      </c>
      <c r="E1348" s="43" t="s">
        <v>205</v>
      </c>
      <c r="F1348">
        <v>9</v>
      </c>
      <c r="G1348" s="3">
        <v>1</v>
      </c>
      <c r="H1348" t="s">
        <v>43</v>
      </c>
      <c r="I1348" t="s">
        <v>44</v>
      </c>
      <c r="J1348" s="74">
        <f>(C1348-VLOOKUP(H1348,Riders!$A$2:$C$2000,2,FALSE))/365</f>
        <v>29.482191780821918</v>
      </c>
      <c r="K1348">
        <v>14</v>
      </c>
      <c r="L1348">
        <v>1</v>
      </c>
      <c r="M1348">
        <v>11.301</v>
      </c>
      <c r="N1348" s="37">
        <f t="shared" si="37"/>
        <v>63.711176002123707</v>
      </c>
    </row>
    <row r="1349" spans="1:14" hidden="1" x14ac:dyDescent="0.35">
      <c r="A1349" s="1" t="s">
        <v>94</v>
      </c>
      <c r="B1349" s="1">
        <v>2022</v>
      </c>
      <c r="C1349" s="2">
        <v>44694</v>
      </c>
      <c r="D1349" s="1" t="s">
        <v>72</v>
      </c>
      <c r="E1349" s="43" t="s">
        <v>205</v>
      </c>
      <c r="F1349">
        <v>9</v>
      </c>
      <c r="G1349" s="3">
        <v>1</v>
      </c>
      <c r="H1349" t="s">
        <v>101</v>
      </c>
      <c r="I1349" t="s">
        <v>47</v>
      </c>
      <c r="J1349" s="74">
        <f>(C1349-VLOOKUP(H1349,Riders!$A$2:$C$2000,2,FALSE))/365</f>
        <v>28.24931506849315</v>
      </c>
      <c r="K1349">
        <v>19</v>
      </c>
      <c r="L1349">
        <v>2</v>
      </c>
      <c r="M1349">
        <v>11.378</v>
      </c>
      <c r="N1349" s="37">
        <f t="shared" si="37"/>
        <v>63.280014062225348</v>
      </c>
    </row>
    <row r="1350" spans="1:14" hidden="1" x14ac:dyDescent="0.35">
      <c r="A1350" s="1" t="s">
        <v>94</v>
      </c>
      <c r="B1350" s="1">
        <v>2022</v>
      </c>
      <c r="C1350" s="2">
        <v>44694</v>
      </c>
      <c r="D1350" s="1" t="s">
        <v>72</v>
      </c>
      <c r="E1350" s="43" t="s">
        <v>205</v>
      </c>
      <c r="F1350">
        <v>10</v>
      </c>
      <c r="G1350" s="3">
        <v>1</v>
      </c>
      <c r="H1350" t="s">
        <v>35</v>
      </c>
      <c r="I1350" t="s">
        <v>36</v>
      </c>
      <c r="J1350" s="74">
        <f>(C1350-VLOOKUP(H1350,Riders!$A$2:$C$2000,2,FALSE))/365</f>
        <v>122.44931506849315</v>
      </c>
      <c r="K1350">
        <v>15</v>
      </c>
      <c r="L1350">
        <v>1</v>
      </c>
      <c r="M1350">
        <v>11.388</v>
      </c>
      <c r="N1350" s="37">
        <f t="shared" si="37"/>
        <v>63.224446786090624</v>
      </c>
    </row>
    <row r="1351" spans="1:14" hidden="1" x14ac:dyDescent="0.35">
      <c r="A1351" s="1" t="s">
        <v>94</v>
      </c>
      <c r="B1351" s="1">
        <v>2022</v>
      </c>
      <c r="C1351" s="2">
        <v>44694</v>
      </c>
      <c r="D1351" s="1" t="s">
        <v>72</v>
      </c>
      <c r="E1351" s="43" t="s">
        <v>205</v>
      </c>
      <c r="F1351">
        <v>10</v>
      </c>
      <c r="G1351" s="3">
        <v>1</v>
      </c>
      <c r="H1351" t="s">
        <v>100</v>
      </c>
      <c r="I1351" t="s">
        <v>47</v>
      </c>
      <c r="J1351" s="74">
        <f>(C1351-VLOOKUP(H1351,Riders!$A$2:$C$2000,2,FALSE))/365</f>
        <v>25.241095890410961</v>
      </c>
      <c r="K1351">
        <v>18</v>
      </c>
      <c r="L1351">
        <v>2</v>
      </c>
      <c r="M1351">
        <v>11.491</v>
      </c>
      <c r="N1351" s="37">
        <f t="shared" si="37"/>
        <v>62.657732138195108</v>
      </c>
    </row>
    <row r="1352" spans="1:14" hidden="1" x14ac:dyDescent="0.35">
      <c r="A1352" s="1" t="s">
        <v>94</v>
      </c>
      <c r="B1352" s="1">
        <v>2022</v>
      </c>
      <c r="C1352" s="2">
        <v>44694</v>
      </c>
      <c r="D1352" s="1" t="s">
        <v>72</v>
      </c>
      <c r="E1352" s="43" t="s">
        <v>205</v>
      </c>
      <c r="F1352">
        <v>11</v>
      </c>
      <c r="G1352" s="3">
        <v>1</v>
      </c>
      <c r="H1352" t="s">
        <v>42</v>
      </c>
      <c r="I1352" t="s">
        <v>98</v>
      </c>
      <c r="J1352" s="74">
        <f>(C1352-VLOOKUP(H1352,Riders!$A$2:$C$2000,2,FALSE))/365</f>
        <v>23.446575342465753</v>
      </c>
      <c r="K1352">
        <v>16</v>
      </c>
      <c r="L1352">
        <v>1</v>
      </c>
      <c r="M1352">
        <v>11.512</v>
      </c>
      <c r="N1352" s="37">
        <f t="shared" si="37"/>
        <v>62.543432939541347</v>
      </c>
    </row>
    <row r="1353" spans="1:14" hidden="1" x14ac:dyDescent="0.35">
      <c r="A1353" s="1" t="s">
        <v>94</v>
      </c>
      <c r="B1353" s="1">
        <v>2022</v>
      </c>
      <c r="C1353" s="2">
        <v>44694</v>
      </c>
      <c r="D1353" s="1" t="s">
        <v>72</v>
      </c>
      <c r="E1353" s="43" t="s">
        <v>205</v>
      </c>
      <c r="F1353">
        <v>11</v>
      </c>
      <c r="G1353" s="3">
        <v>1</v>
      </c>
      <c r="H1353" t="s">
        <v>99</v>
      </c>
      <c r="I1353" t="s">
        <v>67</v>
      </c>
      <c r="J1353" s="74">
        <f>(C1353-VLOOKUP(H1353,Riders!$A$2:$C$2000,2,FALSE))/365</f>
        <v>30.786301369863015</v>
      </c>
      <c r="K1353">
        <v>17</v>
      </c>
      <c r="L1353">
        <v>2</v>
      </c>
      <c r="M1353">
        <v>11.66</v>
      </c>
      <c r="N1353" s="37">
        <f t="shared" si="37"/>
        <v>61.749571183533448</v>
      </c>
    </row>
    <row r="1354" spans="1:14" hidden="1" x14ac:dyDescent="0.35">
      <c r="A1354" s="10" t="s">
        <v>94</v>
      </c>
      <c r="B1354" s="10">
        <v>2022</v>
      </c>
      <c r="C1354" s="38">
        <v>44694</v>
      </c>
      <c r="D1354" s="10" t="s">
        <v>72</v>
      </c>
      <c r="E1354" s="92" t="s">
        <v>206</v>
      </c>
      <c r="F1354">
        <v>1</v>
      </c>
      <c r="G1354" s="3">
        <v>1</v>
      </c>
      <c r="H1354" t="s">
        <v>33</v>
      </c>
      <c r="I1354" t="s">
        <v>27</v>
      </c>
      <c r="J1354" s="74">
        <f>(C1354-VLOOKUP(H1354,Riders!$A$2:$C$2000,2,FALSE))/365</f>
        <v>28.479452054794521</v>
      </c>
      <c r="K1354">
        <v>2</v>
      </c>
      <c r="L1354">
        <v>1</v>
      </c>
      <c r="M1354">
        <v>11.715</v>
      </c>
      <c r="N1354" s="37">
        <f t="shared" si="37"/>
        <v>61.459667093469911</v>
      </c>
    </row>
    <row r="1355" spans="1:14" hidden="1" x14ac:dyDescent="0.35">
      <c r="A1355" s="10" t="s">
        <v>94</v>
      </c>
      <c r="B1355" s="10">
        <v>2022</v>
      </c>
      <c r="C1355" s="38">
        <v>44694</v>
      </c>
      <c r="D1355" s="10" t="s">
        <v>72</v>
      </c>
      <c r="E1355" s="92" t="s">
        <v>206</v>
      </c>
      <c r="F1355">
        <v>1</v>
      </c>
      <c r="G1355" s="3">
        <v>1</v>
      </c>
      <c r="H1355" t="s">
        <v>42</v>
      </c>
      <c r="I1355" t="s">
        <v>98</v>
      </c>
      <c r="J1355" s="74">
        <f>(C1355-VLOOKUP(H1355,Riders!$A$2:$C$2000,2,FALSE))/365</f>
        <v>23.446575342465753</v>
      </c>
      <c r="K1355">
        <v>16</v>
      </c>
      <c r="L1355">
        <v>2</v>
      </c>
      <c r="M1355">
        <v>12.148</v>
      </c>
      <c r="N1355" s="37">
        <f t="shared" si="37"/>
        <v>59.26901547579849</v>
      </c>
    </row>
    <row r="1356" spans="1:14" hidden="1" x14ac:dyDescent="0.35">
      <c r="A1356" s="10" t="s">
        <v>94</v>
      </c>
      <c r="B1356" s="10">
        <v>2022</v>
      </c>
      <c r="C1356" s="38">
        <v>44694</v>
      </c>
      <c r="D1356" s="10" t="s">
        <v>72</v>
      </c>
      <c r="E1356" s="92" t="s">
        <v>206</v>
      </c>
      <c r="F1356">
        <v>2</v>
      </c>
      <c r="G1356" s="3">
        <v>1</v>
      </c>
      <c r="H1356" t="s">
        <v>23</v>
      </c>
      <c r="I1356" t="s">
        <v>15</v>
      </c>
      <c r="J1356" s="74">
        <f>(C1356-VLOOKUP(H1356,Riders!$A$2:$C$2000,2,FALSE))/365</f>
        <v>24.668493150684931</v>
      </c>
      <c r="K1356">
        <v>1</v>
      </c>
      <c r="L1356">
        <v>1</v>
      </c>
      <c r="M1356">
        <v>11.026</v>
      </c>
      <c r="N1356" s="37">
        <f t="shared" si="37"/>
        <v>65.300199528387452</v>
      </c>
    </row>
    <row r="1357" spans="1:14" hidden="1" x14ac:dyDescent="0.35">
      <c r="A1357" s="10" t="s">
        <v>94</v>
      </c>
      <c r="B1357" s="10">
        <v>2022</v>
      </c>
      <c r="C1357" s="38">
        <v>44694</v>
      </c>
      <c r="D1357" s="10" t="s">
        <v>72</v>
      </c>
      <c r="E1357" s="92" t="s">
        <v>206</v>
      </c>
      <c r="F1357">
        <v>2</v>
      </c>
      <c r="G1357" s="3">
        <v>1</v>
      </c>
      <c r="H1357" t="s">
        <v>35</v>
      </c>
      <c r="I1357" t="s">
        <v>36</v>
      </c>
      <c r="J1357" s="74">
        <f>(C1357-VLOOKUP(H1357,Riders!$A$2:$C$2000,2,FALSE))/365</f>
        <v>122.44931506849315</v>
      </c>
      <c r="K1357">
        <v>15</v>
      </c>
      <c r="L1357">
        <v>2</v>
      </c>
      <c r="M1357">
        <v>11.068</v>
      </c>
      <c r="N1357" s="37">
        <f t="shared" si="37"/>
        <v>65.052403324900624</v>
      </c>
    </row>
    <row r="1358" spans="1:14" hidden="1" x14ac:dyDescent="0.35">
      <c r="A1358" s="10" t="s">
        <v>94</v>
      </c>
      <c r="B1358" s="10">
        <v>2022</v>
      </c>
      <c r="C1358" s="38">
        <v>44694</v>
      </c>
      <c r="D1358" s="10" t="s">
        <v>72</v>
      </c>
      <c r="E1358" s="92" t="s">
        <v>206</v>
      </c>
      <c r="F1358">
        <v>3</v>
      </c>
      <c r="G1358" s="3">
        <v>1</v>
      </c>
      <c r="H1358" t="s">
        <v>26</v>
      </c>
      <c r="I1358" t="s">
        <v>27</v>
      </c>
      <c r="J1358" s="74">
        <f>(C1358-VLOOKUP(H1358,Riders!$A$2:$C$2000,2,FALSE))/365</f>
        <v>23.975342465753425</v>
      </c>
      <c r="K1358">
        <v>4</v>
      </c>
      <c r="L1358">
        <v>1</v>
      </c>
      <c r="M1358">
        <v>11.125</v>
      </c>
      <c r="N1358" s="37">
        <f t="shared" si="37"/>
        <v>64.719101123595507</v>
      </c>
    </row>
    <row r="1359" spans="1:14" hidden="1" x14ac:dyDescent="0.35">
      <c r="A1359" s="10" t="s">
        <v>94</v>
      </c>
      <c r="B1359" s="10">
        <v>2022</v>
      </c>
      <c r="C1359" s="38">
        <v>44694</v>
      </c>
      <c r="D1359" s="10" t="s">
        <v>72</v>
      </c>
      <c r="E1359" s="92" t="s">
        <v>206</v>
      </c>
      <c r="F1359">
        <v>3</v>
      </c>
      <c r="G1359" s="3">
        <v>1</v>
      </c>
      <c r="H1359" t="s">
        <v>43</v>
      </c>
      <c r="I1359" t="s">
        <v>44</v>
      </c>
      <c r="J1359" s="74">
        <f>(C1359-VLOOKUP(H1359,Riders!$A$2:$C$2000,2,FALSE))/365</f>
        <v>29.482191780821918</v>
      </c>
      <c r="K1359">
        <v>14</v>
      </c>
      <c r="L1359">
        <v>2</v>
      </c>
      <c r="M1359">
        <v>11.241</v>
      </c>
      <c r="N1359" s="37">
        <f t="shared" si="37"/>
        <v>64.051240992794234</v>
      </c>
    </row>
    <row r="1360" spans="1:14" hidden="1" x14ac:dyDescent="0.35">
      <c r="A1360" s="10" t="s">
        <v>94</v>
      </c>
      <c r="B1360" s="10">
        <v>2022</v>
      </c>
      <c r="C1360" s="38">
        <v>44694</v>
      </c>
      <c r="D1360" s="10" t="s">
        <v>72</v>
      </c>
      <c r="E1360" s="92" t="s">
        <v>206</v>
      </c>
      <c r="F1360">
        <v>4</v>
      </c>
      <c r="G1360" s="3">
        <v>1</v>
      </c>
      <c r="H1360" t="s">
        <v>14</v>
      </c>
      <c r="I1360" t="s">
        <v>15</v>
      </c>
      <c r="J1360" s="74">
        <f>(C1360-VLOOKUP(H1360,Riders!$A$2:$C$2000,2,FALSE))/365</f>
        <v>122.44931506849315</v>
      </c>
      <c r="K1360">
        <v>5</v>
      </c>
      <c r="L1360">
        <v>1</v>
      </c>
      <c r="M1360">
        <v>11.291</v>
      </c>
      <c r="N1360" s="37">
        <f t="shared" si="37"/>
        <v>63.767602515277652</v>
      </c>
    </row>
    <row r="1361" spans="1:14" hidden="1" x14ac:dyDescent="0.35">
      <c r="A1361" s="10" t="s">
        <v>94</v>
      </c>
      <c r="B1361" s="10">
        <v>2022</v>
      </c>
      <c r="C1361" s="38">
        <v>44694</v>
      </c>
      <c r="D1361" s="10" t="s">
        <v>72</v>
      </c>
      <c r="E1361" s="92" t="s">
        <v>206</v>
      </c>
      <c r="F1361">
        <v>4</v>
      </c>
      <c r="G1361" s="3">
        <v>1</v>
      </c>
      <c r="H1361" t="s">
        <v>97</v>
      </c>
      <c r="I1361" t="s">
        <v>40</v>
      </c>
      <c r="J1361" s="74">
        <f>(C1361-VLOOKUP(H1361,Riders!$A$2:$C$2000,2,FALSE))/365</f>
        <v>28.334246575342465</v>
      </c>
      <c r="K1361">
        <v>13</v>
      </c>
      <c r="L1361">
        <v>2</v>
      </c>
      <c r="M1361">
        <v>11.294</v>
      </c>
      <c r="N1361" s="37">
        <f t="shared" si="37"/>
        <v>63.75066406941739</v>
      </c>
    </row>
    <row r="1362" spans="1:14" hidden="1" x14ac:dyDescent="0.35">
      <c r="A1362" s="10" t="s">
        <v>94</v>
      </c>
      <c r="B1362" s="10">
        <v>2022</v>
      </c>
      <c r="C1362" s="38">
        <v>44694</v>
      </c>
      <c r="D1362" s="10" t="s">
        <v>72</v>
      </c>
      <c r="E1362" s="92" t="s">
        <v>206</v>
      </c>
      <c r="F1362">
        <v>5</v>
      </c>
      <c r="G1362" s="3">
        <v>1</v>
      </c>
      <c r="H1362" t="s">
        <v>20</v>
      </c>
      <c r="I1362" t="s">
        <v>21</v>
      </c>
      <c r="J1362" s="74">
        <f>(C1362-VLOOKUP(H1362,Riders!$A$2:$C$2000,2,FALSE))/365</f>
        <v>26.769863013698629</v>
      </c>
      <c r="K1362">
        <v>3</v>
      </c>
      <c r="L1362">
        <v>1</v>
      </c>
      <c r="M1362">
        <v>11.074</v>
      </c>
      <c r="N1362" s="37">
        <f t="shared" si="37"/>
        <v>65.017157305400033</v>
      </c>
    </row>
    <row r="1363" spans="1:14" hidden="1" x14ac:dyDescent="0.35">
      <c r="A1363" s="10" t="s">
        <v>94</v>
      </c>
      <c r="B1363" s="10">
        <v>2022</v>
      </c>
      <c r="C1363" s="38">
        <v>44694</v>
      </c>
      <c r="D1363" s="10" t="s">
        <v>72</v>
      </c>
      <c r="E1363" s="92" t="s">
        <v>206</v>
      </c>
      <c r="F1363">
        <v>5</v>
      </c>
      <c r="G1363" s="3">
        <v>1</v>
      </c>
      <c r="H1363" t="s">
        <v>52</v>
      </c>
      <c r="I1363" t="s">
        <v>53</v>
      </c>
      <c r="J1363" s="74">
        <f>(C1363-VLOOKUP(H1363,Riders!$A$2:$C$2000,2,FALSE))/365</f>
        <v>25.175342465753424</v>
      </c>
      <c r="K1363">
        <v>12</v>
      </c>
      <c r="L1363">
        <v>2</v>
      </c>
      <c r="M1363">
        <v>11.148999999999999</v>
      </c>
      <c r="N1363" s="37">
        <f t="shared" si="37"/>
        <v>64.579782940174013</v>
      </c>
    </row>
    <row r="1364" spans="1:14" hidden="1" x14ac:dyDescent="0.35">
      <c r="A1364" s="10" t="s">
        <v>94</v>
      </c>
      <c r="B1364" s="10">
        <v>2022</v>
      </c>
      <c r="C1364" s="38">
        <v>44694</v>
      </c>
      <c r="D1364" s="10" t="s">
        <v>72</v>
      </c>
      <c r="E1364" s="92" t="s">
        <v>206</v>
      </c>
      <c r="F1364">
        <v>6</v>
      </c>
      <c r="G1364" s="3">
        <v>1</v>
      </c>
      <c r="H1364" t="s">
        <v>39</v>
      </c>
      <c r="I1364" t="s">
        <v>40</v>
      </c>
      <c r="J1364" s="74">
        <f>(C1364-VLOOKUP(H1364,Riders!$A$2:$C$2000,2,FALSE))/365</f>
        <v>27.756164383561643</v>
      </c>
      <c r="K1364">
        <v>8</v>
      </c>
      <c r="L1364">
        <v>1</v>
      </c>
      <c r="M1364">
        <v>11.516999999999999</v>
      </c>
      <c r="N1364" s="37">
        <f t="shared" si="37"/>
        <v>62.516280281323262</v>
      </c>
    </row>
    <row r="1365" spans="1:14" hidden="1" x14ac:dyDescent="0.35">
      <c r="A1365" s="10" t="s">
        <v>94</v>
      </c>
      <c r="B1365" s="10">
        <v>2022</v>
      </c>
      <c r="C1365" s="38">
        <v>44694</v>
      </c>
      <c r="D1365" s="10" t="s">
        <v>72</v>
      </c>
      <c r="E1365" s="72" t="s">
        <v>206</v>
      </c>
      <c r="F1365">
        <v>6</v>
      </c>
      <c r="G1365" s="3">
        <v>1</v>
      </c>
      <c r="H1365" t="s">
        <v>95</v>
      </c>
      <c r="I1365" t="s">
        <v>38</v>
      </c>
      <c r="J1365" s="74">
        <f>(C1365-VLOOKUP(H1365,Riders!$A$2:$C$2000,2,FALSE))/365</f>
        <v>122.44931506849315</v>
      </c>
      <c r="K1365">
        <v>9</v>
      </c>
      <c r="L1365">
        <v>2</v>
      </c>
      <c r="M1365">
        <v>11.708</v>
      </c>
      <c r="N1365" s="37">
        <f t="shared" si="37"/>
        <v>61.496412709258628</v>
      </c>
    </row>
    <row r="1366" spans="1:14" hidden="1" x14ac:dyDescent="0.35">
      <c r="A1366" s="10" t="s">
        <v>94</v>
      </c>
      <c r="B1366" s="10">
        <v>2022</v>
      </c>
      <c r="C1366" s="38">
        <v>44694</v>
      </c>
      <c r="D1366" s="10" t="s">
        <v>72</v>
      </c>
      <c r="E1366" s="72" t="s">
        <v>206</v>
      </c>
      <c r="F1366">
        <v>7</v>
      </c>
      <c r="G1366" s="3">
        <v>1</v>
      </c>
      <c r="H1366" t="s">
        <v>73</v>
      </c>
      <c r="I1366" t="s">
        <v>74</v>
      </c>
      <c r="J1366" s="74">
        <f>(C1366-VLOOKUP(H1366,Riders!$A$2:$C$2000,2,FALSE))/365</f>
        <v>122.44931506849315</v>
      </c>
      <c r="K1366">
        <v>6</v>
      </c>
      <c r="L1366">
        <v>1</v>
      </c>
      <c r="M1366">
        <v>11.103</v>
      </c>
      <c r="N1366" s="37">
        <f t="shared" si="37"/>
        <v>64.847338557146713</v>
      </c>
    </row>
    <row r="1367" spans="1:14" hidden="1" x14ac:dyDescent="0.35">
      <c r="A1367" s="10" t="s">
        <v>94</v>
      </c>
      <c r="B1367" s="10">
        <v>2022</v>
      </c>
      <c r="C1367" s="38">
        <v>44694</v>
      </c>
      <c r="D1367" s="10" t="s">
        <v>72</v>
      </c>
      <c r="E1367" s="92" t="s">
        <v>206</v>
      </c>
      <c r="F1367">
        <v>7</v>
      </c>
      <c r="G1367" s="3">
        <v>1</v>
      </c>
      <c r="H1367" t="s">
        <v>96</v>
      </c>
      <c r="I1367" t="s">
        <v>19</v>
      </c>
      <c r="J1367" s="74">
        <f>(C1367-VLOOKUP(H1367,Riders!$A$2:$C$2000,2,FALSE))/365</f>
        <v>22.687671232876713</v>
      </c>
      <c r="K1367">
        <v>11</v>
      </c>
      <c r="L1367">
        <v>2</v>
      </c>
      <c r="M1367">
        <v>11.193</v>
      </c>
      <c r="N1367" s="37">
        <f t="shared" si="37"/>
        <v>64.325917984454577</v>
      </c>
    </row>
    <row r="1368" spans="1:14" hidden="1" x14ac:dyDescent="0.35">
      <c r="A1368" s="10" t="s">
        <v>94</v>
      </c>
      <c r="B1368" s="10">
        <v>2022</v>
      </c>
      <c r="C1368" s="38">
        <v>44694</v>
      </c>
      <c r="D1368" s="10" t="s">
        <v>72</v>
      </c>
      <c r="E1368" s="72" t="s">
        <v>206</v>
      </c>
      <c r="F1368">
        <v>8</v>
      </c>
      <c r="G1368" s="3">
        <v>1</v>
      </c>
      <c r="H1368" t="s">
        <v>76</v>
      </c>
      <c r="I1368" t="s">
        <v>38</v>
      </c>
      <c r="J1368" s="74">
        <f>(C1368-VLOOKUP(H1368,Riders!$A$2:$C$2000,2,FALSE))/365</f>
        <v>122.44931506849315</v>
      </c>
      <c r="K1368">
        <v>7</v>
      </c>
      <c r="L1368">
        <v>1</v>
      </c>
      <c r="M1368">
        <v>11.269</v>
      </c>
      <c r="N1368" s="37">
        <f t="shared" si="37"/>
        <v>63.892093353447507</v>
      </c>
    </row>
    <row r="1369" spans="1:14" hidden="1" x14ac:dyDescent="0.35">
      <c r="A1369" s="10" t="s">
        <v>94</v>
      </c>
      <c r="B1369" s="10">
        <v>2022</v>
      </c>
      <c r="C1369" s="38">
        <v>44694</v>
      </c>
      <c r="D1369" s="10" t="s">
        <v>72</v>
      </c>
      <c r="E1369" s="72" t="s">
        <v>206</v>
      </c>
      <c r="F1369">
        <v>8</v>
      </c>
      <c r="G1369" s="3">
        <v>1</v>
      </c>
      <c r="H1369" t="s">
        <v>75</v>
      </c>
      <c r="I1369" t="s">
        <v>19</v>
      </c>
      <c r="J1369" s="74">
        <f>(C1369-VLOOKUP(H1369,Riders!$A$2:$C$2000,2,FALSE))/365</f>
        <v>23.972602739726028</v>
      </c>
      <c r="K1369">
        <v>10</v>
      </c>
      <c r="L1369">
        <v>2</v>
      </c>
      <c r="M1369">
        <v>11.323</v>
      </c>
      <c r="N1369" s="37">
        <f t="shared" si="37"/>
        <v>63.587388501280579</v>
      </c>
    </row>
    <row r="1370" spans="1:14" x14ac:dyDescent="0.35">
      <c r="A1370" s="30" t="s">
        <v>94</v>
      </c>
      <c r="B1370" s="30">
        <v>2022</v>
      </c>
      <c r="C1370" s="47">
        <v>44694</v>
      </c>
      <c r="D1370" s="30" t="s">
        <v>72</v>
      </c>
      <c r="E1370" s="43" t="s">
        <v>207</v>
      </c>
      <c r="F1370">
        <v>1</v>
      </c>
      <c r="G1370" s="3">
        <v>1</v>
      </c>
      <c r="H1370" t="s">
        <v>33</v>
      </c>
      <c r="I1370" t="s">
        <v>27</v>
      </c>
      <c r="J1370" s="74">
        <f>(C1370-VLOOKUP(H1370,Riders!$A$2:$C$2000,2,FALSE))/365</f>
        <v>28.479452054794521</v>
      </c>
      <c r="K1370">
        <v>2</v>
      </c>
      <c r="L1370">
        <v>2</v>
      </c>
      <c r="M1370">
        <v>11.433</v>
      </c>
      <c r="N1370" s="37">
        <f t="shared" si="37"/>
        <v>62.97559695617948</v>
      </c>
    </row>
    <row r="1371" spans="1:14" x14ac:dyDescent="0.35">
      <c r="A1371" s="30" t="s">
        <v>94</v>
      </c>
      <c r="B1371" s="30">
        <v>2022</v>
      </c>
      <c r="C1371" s="47">
        <v>44694</v>
      </c>
      <c r="D1371" s="30" t="s">
        <v>72</v>
      </c>
      <c r="E1371" s="71" t="s">
        <v>207</v>
      </c>
      <c r="F1371">
        <v>1</v>
      </c>
      <c r="G1371" s="3">
        <v>1</v>
      </c>
      <c r="H1371" t="s">
        <v>76</v>
      </c>
      <c r="I1371" t="s">
        <v>38</v>
      </c>
      <c r="J1371" s="74">
        <f>(C1371-VLOOKUP(H1371,Riders!$A$2:$C$2000,2,FALSE))/365</f>
        <v>122.44931506849315</v>
      </c>
      <c r="K1371">
        <v>7</v>
      </c>
      <c r="L1371">
        <v>1</v>
      </c>
      <c r="M1371">
        <v>11.42</v>
      </c>
      <c r="N1371" s="37">
        <f t="shared" si="37"/>
        <v>63.047285464098074</v>
      </c>
    </row>
    <row r="1372" spans="1:14" x14ac:dyDescent="0.35">
      <c r="A1372" s="30" t="s">
        <v>94</v>
      </c>
      <c r="B1372" s="30">
        <v>2022</v>
      </c>
      <c r="C1372" s="47">
        <v>44694</v>
      </c>
      <c r="D1372" s="30" t="s">
        <v>72</v>
      </c>
      <c r="E1372" s="71" t="s">
        <v>207</v>
      </c>
      <c r="F1372">
        <v>2</v>
      </c>
      <c r="G1372" s="3">
        <v>1</v>
      </c>
      <c r="H1372" t="s">
        <v>23</v>
      </c>
      <c r="I1372" t="s">
        <v>15</v>
      </c>
      <c r="J1372" s="74">
        <f>(C1372-VLOOKUP(H1372,Riders!$A$2:$C$2000,2,FALSE))/365</f>
        <v>24.668493150684931</v>
      </c>
      <c r="K1372">
        <v>1</v>
      </c>
      <c r="L1372">
        <v>1</v>
      </c>
      <c r="M1372">
        <v>11.151</v>
      </c>
      <c r="N1372" s="37">
        <f t="shared" si="37"/>
        <v>64.568200161420506</v>
      </c>
    </row>
    <row r="1373" spans="1:14" x14ac:dyDescent="0.35">
      <c r="A1373" s="30" t="s">
        <v>94</v>
      </c>
      <c r="B1373" s="30">
        <v>2022</v>
      </c>
      <c r="C1373" s="47">
        <v>44694</v>
      </c>
      <c r="D1373" s="30" t="s">
        <v>72</v>
      </c>
      <c r="E1373" s="43" t="s">
        <v>207</v>
      </c>
      <c r="F1373">
        <v>2</v>
      </c>
      <c r="G1373" s="3">
        <v>1</v>
      </c>
      <c r="H1373" t="s">
        <v>73</v>
      </c>
      <c r="I1373" t="s">
        <v>74</v>
      </c>
      <c r="J1373" s="74">
        <f>(C1373-VLOOKUP(H1373,Riders!$A$2:$C$2000,2,FALSE))/365</f>
        <v>122.44931506849315</v>
      </c>
      <c r="K1373">
        <v>6</v>
      </c>
      <c r="L1373">
        <v>2</v>
      </c>
      <c r="M1373">
        <v>11.157999999999999</v>
      </c>
      <c r="N1373" s="37">
        <f t="shared" si="37"/>
        <v>64.527693134970434</v>
      </c>
    </row>
    <row r="1374" spans="1:14" x14ac:dyDescent="0.35">
      <c r="A1374" s="30" t="s">
        <v>94</v>
      </c>
      <c r="B1374" s="30">
        <v>2022</v>
      </c>
      <c r="C1374" s="47">
        <v>44694</v>
      </c>
      <c r="D1374" s="30" t="s">
        <v>72</v>
      </c>
      <c r="E1374" s="71" t="s">
        <v>207</v>
      </c>
      <c r="F1374">
        <v>3</v>
      </c>
      <c r="G1374" s="3">
        <v>1</v>
      </c>
      <c r="H1374" t="s">
        <v>26</v>
      </c>
      <c r="I1374" t="s">
        <v>27</v>
      </c>
      <c r="J1374" s="74">
        <f>(C1374-VLOOKUP(H1374,Riders!$A$2:$C$2000,2,FALSE))/365</f>
        <v>23.975342465753425</v>
      </c>
      <c r="K1374">
        <v>4</v>
      </c>
      <c r="L1374">
        <v>2</v>
      </c>
      <c r="M1374">
        <v>11.222000000000001</v>
      </c>
      <c r="N1374" s="37">
        <f t="shared" si="37"/>
        <v>64.159686330422375</v>
      </c>
    </row>
    <row r="1375" spans="1:14" x14ac:dyDescent="0.35">
      <c r="A1375" s="30" t="s">
        <v>94</v>
      </c>
      <c r="B1375" s="30">
        <v>2022</v>
      </c>
      <c r="C1375" s="47">
        <v>44694</v>
      </c>
      <c r="D1375" s="30" t="s">
        <v>72</v>
      </c>
      <c r="E1375" s="71" t="s">
        <v>207</v>
      </c>
      <c r="F1375">
        <v>3</v>
      </c>
      <c r="G1375" s="3">
        <v>1</v>
      </c>
      <c r="H1375" t="s">
        <v>39</v>
      </c>
      <c r="I1375" t="s">
        <v>40</v>
      </c>
      <c r="J1375" s="74">
        <f>(C1375-VLOOKUP(H1375,Riders!$A$2:$C$2000,2,FALSE))/365</f>
        <v>27.756164383561643</v>
      </c>
      <c r="K1375">
        <v>8</v>
      </c>
      <c r="L1375">
        <v>1</v>
      </c>
      <c r="M1375">
        <v>11.204000000000001</v>
      </c>
      <c r="N1375" s="37">
        <f t="shared" si="37"/>
        <v>64.262763298821852</v>
      </c>
    </row>
    <row r="1376" spans="1:14" x14ac:dyDescent="0.35">
      <c r="A1376" s="30" t="s">
        <v>94</v>
      </c>
      <c r="B1376" s="30">
        <v>2022</v>
      </c>
      <c r="C1376" s="47">
        <v>44694</v>
      </c>
      <c r="D1376" s="30" t="s">
        <v>72</v>
      </c>
      <c r="E1376" s="43" t="s">
        <v>207</v>
      </c>
      <c r="F1376">
        <v>4</v>
      </c>
      <c r="G1376" s="3">
        <v>1</v>
      </c>
      <c r="H1376" t="s">
        <v>20</v>
      </c>
      <c r="I1376" t="s">
        <v>21</v>
      </c>
      <c r="J1376" s="74">
        <f>(C1376-VLOOKUP(H1376,Riders!$A$2:$C$2000,2,FALSE))/365</f>
        <v>26.769863013698629</v>
      </c>
      <c r="K1376">
        <v>3</v>
      </c>
      <c r="L1376">
        <v>1</v>
      </c>
      <c r="M1376">
        <v>11.162000000000001</v>
      </c>
      <c r="N1376" s="37">
        <f t="shared" si="37"/>
        <v>64.504569073642713</v>
      </c>
    </row>
    <row r="1377" spans="1:14" x14ac:dyDescent="0.35">
      <c r="A1377" s="30" t="s">
        <v>94</v>
      </c>
      <c r="B1377" s="30">
        <v>2022</v>
      </c>
      <c r="C1377" s="47">
        <v>44694</v>
      </c>
      <c r="D1377" s="30" t="s">
        <v>72</v>
      </c>
      <c r="E1377" s="71" t="s">
        <v>207</v>
      </c>
      <c r="F1377">
        <v>4</v>
      </c>
      <c r="G1377" s="3">
        <v>1</v>
      </c>
      <c r="H1377" t="s">
        <v>14</v>
      </c>
      <c r="I1377" t="s">
        <v>15</v>
      </c>
      <c r="J1377" s="74">
        <f>(C1377-VLOOKUP(H1377,Riders!$A$2:$C$2000,2,FALSE))/365</f>
        <v>122.44931506849315</v>
      </c>
      <c r="K1377">
        <v>5</v>
      </c>
      <c r="L1377">
        <v>2</v>
      </c>
      <c r="M1377">
        <v>11.183000000000002</v>
      </c>
      <c r="N1377" s="37">
        <f t="shared" si="37"/>
        <v>64.383439148707851</v>
      </c>
    </row>
    <row r="1378" spans="1:14" x14ac:dyDescent="0.35">
      <c r="A1378" s="30" t="s">
        <v>94</v>
      </c>
      <c r="B1378" s="30">
        <v>2022</v>
      </c>
      <c r="C1378" s="47">
        <v>44694</v>
      </c>
      <c r="D1378" s="30" t="s">
        <v>72</v>
      </c>
      <c r="E1378" s="71" t="s">
        <v>207</v>
      </c>
      <c r="F1378">
        <v>1</v>
      </c>
      <c r="G1378" s="3">
        <v>2</v>
      </c>
      <c r="H1378" t="s">
        <v>33</v>
      </c>
      <c r="I1378" t="s">
        <v>27</v>
      </c>
      <c r="J1378" s="74">
        <f>(C1378-VLOOKUP(H1378,Riders!$A$2:$C$2000,2,FALSE))/365</f>
        <v>28.479452054794521</v>
      </c>
      <c r="K1378">
        <v>2</v>
      </c>
      <c r="L1378">
        <v>1</v>
      </c>
      <c r="M1378">
        <v>10.971</v>
      </c>
      <c r="N1378" s="37">
        <f t="shared" si="37"/>
        <v>65.627563576702215</v>
      </c>
    </row>
    <row r="1379" spans="1:14" x14ac:dyDescent="0.35">
      <c r="A1379" s="30" t="s">
        <v>94</v>
      </c>
      <c r="B1379" s="30">
        <v>2022</v>
      </c>
      <c r="C1379" s="47">
        <v>44694</v>
      </c>
      <c r="D1379" s="30" t="s">
        <v>72</v>
      </c>
      <c r="E1379" s="43" t="s">
        <v>207</v>
      </c>
      <c r="F1379">
        <v>1</v>
      </c>
      <c r="G1379" s="3">
        <v>2</v>
      </c>
      <c r="H1379" t="s">
        <v>76</v>
      </c>
      <c r="I1379" t="s">
        <v>38</v>
      </c>
      <c r="J1379" s="74">
        <f>(C1379-VLOOKUP(H1379,Riders!$A$2:$C$2000,2,FALSE))/365</f>
        <v>122.44931506849315</v>
      </c>
      <c r="K1379">
        <v>7</v>
      </c>
      <c r="L1379">
        <v>2</v>
      </c>
      <c r="M1379">
        <v>11.696999999999999</v>
      </c>
      <c r="N1379" s="37">
        <f t="shared" si="37"/>
        <v>61.5542446781226</v>
      </c>
    </row>
    <row r="1380" spans="1:14" x14ac:dyDescent="0.35">
      <c r="A1380" s="30" t="s">
        <v>94</v>
      </c>
      <c r="B1380" s="30">
        <v>2022</v>
      </c>
      <c r="C1380" s="47">
        <v>44694</v>
      </c>
      <c r="D1380" s="30" t="s">
        <v>72</v>
      </c>
      <c r="E1380" s="71" t="s">
        <v>207</v>
      </c>
      <c r="F1380">
        <v>2</v>
      </c>
      <c r="G1380" s="3">
        <v>2</v>
      </c>
      <c r="H1380" t="s">
        <v>23</v>
      </c>
      <c r="I1380" t="s">
        <v>15</v>
      </c>
      <c r="J1380" s="74">
        <f>(C1380-VLOOKUP(H1380,Riders!$A$2:$C$2000,2,FALSE))/365</f>
        <v>24.668493150684931</v>
      </c>
      <c r="K1380">
        <v>1</v>
      </c>
      <c r="L1380">
        <v>1</v>
      </c>
      <c r="M1380">
        <v>11.196</v>
      </c>
      <c r="N1380" s="37">
        <f t="shared" si="37"/>
        <v>64.308681672025727</v>
      </c>
    </row>
    <row r="1381" spans="1:14" x14ac:dyDescent="0.35">
      <c r="A1381" s="30" t="s">
        <v>94</v>
      </c>
      <c r="B1381" s="30">
        <v>2022</v>
      </c>
      <c r="C1381" s="47">
        <v>44694</v>
      </c>
      <c r="D1381" s="30" t="s">
        <v>72</v>
      </c>
      <c r="E1381" s="71" t="s">
        <v>207</v>
      </c>
      <c r="F1381">
        <v>2</v>
      </c>
      <c r="G1381" s="3">
        <v>2</v>
      </c>
      <c r="H1381" t="s">
        <v>73</v>
      </c>
      <c r="I1381" t="s">
        <v>74</v>
      </c>
      <c r="J1381" s="74">
        <f>(C1381-VLOOKUP(H1381,Riders!$A$2:$C$2000,2,FALSE))/365</f>
        <v>122.44931506849315</v>
      </c>
      <c r="K1381">
        <v>6</v>
      </c>
      <c r="L1381">
        <v>2</v>
      </c>
      <c r="M1381">
        <v>11.263999999999999</v>
      </c>
      <c r="N1381" s="37">
        <f t="shared" si="37"/>
        <v>63.920454545454547</v>
      </c>
    </row>
    <row r="1382" spans="1:14" x14ac:dyDescent="0.35">
      <c r="A1382" s="30" t="s">
        <v>94</v>
      </c>
      <c r="B1382" s="30">
        <v>2022</v>
      </c>
      <c r="C1382" s="47">
        <v>44694</v>
      </c>
      <c r="D1382" s="30" t="s">
        <v>72</v>
      </c>
      <c r="E1382" s="71" t="s">
        <v>207</v>
      </c>
      <c r="F1382">
        <v>3</v>
      </c>
      <c r="G1382" s="3">
        <v>2</v>
      </c>
      <c r="H1382" t="s">
        <v>26</v>
      </c>
      <c r="I1382" t="s">
        <v>27</v>
      </c>
      <c r="J1382" s="74">
        <f>(C1382-VLOOKUP(H1382,Riders!$A$2:$C$2000,2,FALSE))/365</f>
        <v>23.975342465753425</v>
      </c>
      <c r="K1382">
        <v>4</v>
      </c>
      <c r="L1382">
        <v>1</v>
      </c>
      <c r="M1382">
        <v>11.417</v>
      </c>
      <c r="N1382" s="37">
        <f t="shared" si="37"/>
        <v>63.063852150302182</v>
      </c>
    </row>
    <row r="1383" spans="1:14" x14ac:dyDescent="0.35">
      <c r="A1383" s="30" t="s">
        <v>94</v>
      </c>
      <c r="B1383" s="30">
        <v>2022</v>
      </c>
      <c r="C1383" s="47">
        <v>44694</v>
      </c>
      <c r="D1383" s="30" t="s">
        <v>72</v>
      </c>
      <c r="E1383" s="71" t="s">
        <v>207</v>
      </c>
      <c r="F1383">
        <v>3</v>
      </c>
      <c r="G1383" s="3">
        <v>2</v>
      </c>
      <c r="H1383" t="s">
        <v>39</v>
      </c>
      <c r="I1383" t="s">
        <v>40</v>
      </c>
      <c r="J1383" s="74">
        <f>(C1383-VLOOKUP(H1383,Riders!$A$2:$C$2000,2,FALSE))/365</f>
        <v>27.756164383561643</v>
      </c>
      <c r="K1383">
        <v>8</v>
      </c>
      <c r="L1383">
        <v>2</v>
      </c>
      <c r="M1383">
        <v>12.882</v>
      </c>
      <c r="N1383" s="37">
        <f t="shared" si="37"/>
        <v>55.891942244993018</v>
      </c>
    </row>
    <row r="1384" spans="1:14" x14ac:dyDescent="0.35">
      <c r="A1384" s="30" t="s">
        <v>94</v>
      </c>
      <c r="B1384" s="30">
        <v>2022</v>
      </c>
      <c r="C1384" s="47">
        <v>44694</v>
      </c>
      <c r="D1384" s="30" t="s">
        <v>72</v>
      </c>
      <c r="E1384" s="71" t="s">
        <v>207</v>
      </c>
      <c r="F1384">
        <v>4</v>
      </c>
      <c r="G1384" s="3">
        <v>2</v>
      </c>
      <c r="H1384" t="s">
        <v>20</v>
      </c>
      <c r="I1384" t="s">
        <v>21</v>
      </c>
      <c r="J1384" s="74">
        <f>(C1384-VLOOKUP(H1384,Riders!$A$2:$C$2000,2,FALSE))/365</f>
        <v>26.769863013698629</v>
      </c>
      <c r="K1384">
        <v>3</v>
      </c>
      <c r="L1384">
        <v>1</v>
      </c>
      <c r="M1384">
        <v>11.105</v>
      </c>
      <c r="N1384" s="37">
        <f t="shared" si="37"/>
        <v>64.835659612787026</v>
      </c>
    </row>
    <row r="1385" spans="1:14" x14ac:dyDescent="0.35">
      <c r="A1385" s="30" t="s">
        <v>94</v>
      </c>
      <c r="B1385" s="30">
        <v>2022</v>
      </c>
      <c r="C1385" s="47">
        <v>44694</v>
      </c>
      <c r="D1385" s="30" t="s">
        <v>72</v>
      </c>
      <c r="E1385" s="71" t="s">
        <v>207</v>
      </c>
      <c r="F1385">
        <v>4</v>
      </c>
      <c r="G1385" s="3">
        <v>2</v>
      </c>
      <c r="H1385" t="s">
        <v>14</v>
      </c>
      <c r="I1385" t="s">
        <v>15</v>
      </c>
      <c r="J1385" s="74">
        <f>(C1385-VLOOKUP(H1385,Riders!$A$2:$C$2000,2,FALSE))/365</f>
        <v>122.44931506849315</v>
      </c>
      <c r="K1385">
        <v>5</v>
      </c>
      <c r="L1385">
        <v>2</v>
      </c>
      <c r="M1385">
        <v>11.172000000000001</v>
      </c>
      <c r="N1385" s="37">
        <f t="shared" si="37"/>
        <v>64.446831364124591</v>
      </c>
    </row>
    <row r="1386" spans="1:14" x14ac:dyDescent="0.35">
      <c r="A1386" s="30" t="s">
        <v>94</v>
      </c>
      <c r="B1386" s="30">
        <v>2022</v>
      </c>
      <c r="C1386" s="47">
        <v>44694</v>
      </c>
      <c r="D1386" s="30" t="s">
        <v>72</v>
      </c>
      <c r="E1386" s="43" t="s">
        <v>207</v>
      </c>
      <c r="F1386">
        <v>1</v>
      </c>
      <c r="G1386" s="3">
        <v>3</v>
      </c>
      <c r="H1386" t="s">
        <v>33</v>
      </c>
      <c r="I1386" t="s">
        <v>27</v>
      </c>
      <c r="J1386" s="74">
        <f>(C1386-VLOOKUP(H1386,Riders!$A$2:$C$2000,2,FALSE))/365</f>
        <v>28.479452054794521</v>
      </c>
      <c r="K1386">
        <v>2</v>
      </c>
      <c r="L1386">
        <v>1</v>
      </c>
      <c r="M1386">
        <v>11.052</v>
      </c>
      <c r="N1386" s="37">
        <f t="shared" si="37"/>
        <v>65.146579804560261</v>
      </c>
    </row>
    <row r="1387" spans="1:14" x14ac:dyDescent="0.35">
      <c r="A1387" s="30" t="s">
        <v>94</v>
      </c>
      <c r="B1387" s="30">
        <v>2022</v>
      </c>
      <c r="C1387" s="47">
        <v>44694</v>
      </c>
      <c r="D1387" s="30" t="s">
        <v>72</v>
      </c>
      <c r="E1387" s="71" t="s">
        <v>207</v>
      </c>
      <c r="F1387">
        <v>1</v>
      </c>
      <c r="G1387" s="3">
        <v>3</v>
      </c>
      <c r="H1387" t="s">
        <v>76</v>
      </c>
      <c r="I1387" t="s">
        <v>38</v>
      </c>
      <c r="J1387" s="74">
        <f>(C1387-VLOOKUP(H1387,Riders!$A$2:$C$2000,2,FALSE))/365</f>
        <v>122.44931506849315</v>
      </c>
      <c r="K1387">
        <v>7</v>
      </c>
      <c r="L1387">
        <v>2</v>
      </c>
      <c r="M1387">
        <v>11.41</v>
      </c>
      <c r="N1387" s="37">
        <f t="shared" si="37"/>
        <v>63.102541630148991</v>
      </c>
    </row>
    <row r="1388" spans="1:14" x14ac:dyDescent="0.35">
      <c r="A1388" s="30" t="s">
        <v>94</v>
      </c>
      <c r="B1388" s="30">
        <v>2022</v>
      </c>
      <c r="C1388" s="47">
        <v>44694</v>
      </c>
      <c r="D1388" s="30" t="s">
        <v>72</v>
      </c>
      <c r="E1388" s="71" t="s">
        <v>207</v>
      </c>
      <c r="F1388">
        <v>3</v>
      </c>
      <c r="G1388" s="3">
        <v>3</v>
      </c>
      <c r="H1388" t="s">
        <v>26</v>
      </c>
      <c r="I1388" t="s">
        <v>27</v>
      </c>
      <c r="J1388" s="74">
        <f>(C1388-VLOOKUP(H1388,Riders!$A$2:$C$2000,2,FALSE))/365</f>
        <v>23.975342465753425</v>
      </c>
      <c r="K1388">
        <v>4</v>
      </c>
      <c r="L1388">
        <v>1</v>
      </c>
      <c r="M1388">
        <v>11.31</v>
      </c>
      <c r="N1388" s="37">
        <f t="shared" si="37"/>
        <v>63.660477453580896</v>
      </c>
    </row>
    <row r="1389" spans="1:14" x14ac:dyDescent="0.35">
      <c r="A1389" s="30" t="s">
        <v>94</v>
      </c>
      <c r="B1389" s="30">
        <v>2022</v>
      </c>
      <c r="C1389" s="47">
        <v>44694</v>
      </c>
      <c r="D1389" s="30" t="s">
        <v>72</v>
      </c>
      <c r="E1389" s="43" t="s">
        <v>207</v>
      </c>
      <c r="F1389">
        <v>3</v>
      </c>
      <c r="G1389" s="3">
        <v>3</v>
      </c>
      <c r="H1389" t="s">
        <v>39</v>
      </c>
      <c r="I1389" t="s">
        <v>40</v>
      </c>
      <c r="J1389" s="74">
        <f>(C1389-VLOOKUP(H1389,Riders!$A$2:$C$2000,2,FALSE))/365</f>
        <v>27.756164383561643</v>
      </c>
      <c r="K1389">
        <v>8</v>
      </c>
      <c r="L1389">
        <v>2</v>
      </c>
      <c r="M1389">
        <v>12.175000000000001</v>
      </c>
      <c r="N1389" s="37">
        <f t="shared" si="37"/>
        <v>59.137577002053384</v>
      </c>
    </row>
    <row r="1390" spans="1:14" x14ac:dyDescent="0.35">
      <c r="A1390" s="34" t="s">
        <v>94</v>
      </c>
      <c r="B1390" s="34">
        <v>2022</v>
      </c>
      <c r="C1390" s="39">
        <v>44694</v>
      </c>
      <c r="D1390" s="34" t="s">
        <v>72</v>
      </c>
      <c r="E1390" s="71" t="s">
        <v>208</v>
      </c>
      <c r="F1390">
        <v>1</v>
      </c>
      <c r="G1390" s="3">
        <v>1</v>
      </c>
      <c r="H1390" t="s">
        <v>33</v>
      </c>
      <c r="I1390" t="s">
        <v>27</v>
      </c>
      <c r="J1390" s="74">
        <f>(C1390-VLOOKUP(H1390,Riders!$A$2:$C$2000,2,FALSE))/365</f>
        <v>28.479452054794521</v>
      </c>
      <c r="K1390">
        <v>2</v>
      </c>
      <c r="L1390">
        <v>1</v>
      </c>
      <c r="M1390">
        <v>10.909000000000001</v>
      </c>
      <c r="N1390" s="37">
        <f t="shared" si="37"/>
        <v>66.000550004583374</v>
      </c>
    </row>
    <row r="1391" spans="1:14" x14ac:dyDescent="0.35">
      <c r="A1391" s="34" t="s">
        <v>94</v>
      </c>
      <c r="B1391" s="34">
        <v>2022</v>
      </c>
      <c r="C1391" s="39">
        <v>44694</v>
      </c>
      <c r="D1391" s="34" t="s">
        <v>72</v>
      </c>
      <c r="E1391" s="71" t="s">
        <v>208</v>
      </c>
      <c r="F1391">
        <v>1</v>
      </c>
      <c r="G1391" s="3">
        <v>1</v>
      </c>
      <c r="H1391" t="s">
        <v>20</v>
      </c>
      <c r="I1391" t="s">
        <v>21</v>
      </c>
      <c r="J1391" s="74">
        <f>(C1391-VLOOKUP(H1391,Riders!$A$2:$C$2000,2,FALSE))/365</f>
        <v>26.769863013698629</v>
      </c>
      <c r="K1391">
        <v>3</v>
      </c>
      <c r="L1391">
        <v>2</v>
      </c>
      <c r="M1391">
        <v>11.168000000000001</v>
      </c>
      <c r="N1391" s="37">
        <f t="shared" si="37"/>
        <v>64.469914040114602</v>
      </c>
    </row>
    <row r="1392" spans="1:14" x14ac:dyDescent="0.35">
      <c r="A1392" s="34" t="s">
        <v>94</v>
      </c>
      <c r="B1392" s="34">
        <v>2022</v>
      </c>
      <c r="C1392" s="39">
        <v>44694</v>
      </c>
      <c r="D1392" s="34" t="s">
        <v>72</v>
      </c>
      <c r="E1392" s="43" t="s">
        <v>208</v>
      </c>
      <c r="F1392">
        <v>2</v>
      </c>
      <c r="G1392" s="3">
        <v>1</v>
      </c>
      <c r="H1392" t="s">
        <v>23</v>
      </c>
      <c r="I1392" t="s">
        <v>15</v>
      </c>
      <c r="J1392" s="74">
        <f>(C1392-VLOOKUP(H1392,Riders!$A$2:$C$2000,2,FALSE))/365</f>
        <v>24.668493150684931</v>
      </c>
      <c r="K1392">
        <v>1</v>
      </c>
      <c r="L1392">
        <v>1</v>
      </c>
      <c r="M1392">
        <v>11.186999999999999</v>
      </c>
      <c r="N1392" s="37">
        <f t="shared" si="37"/>
        <v>64.360418342719228</v>
      </c>
    </row>
    <row r="1393" spans="1:14" x14ac:dyDescent="0.35">
      <c r="A1393" s="34" t="s">
        <v>94</v>
      </c>
      <c r="B1393" s="34">
        <v>2022</v>
      </c>
      <c r="C1393" s="39">
        <v>44694</v>
      </c>
      <c r="D1393" s="34" t="s">
        <v>72</v>
      </c>
      <c r="E1393" s="71" t="s">
        <v>208</v>
      </c>
      <c r="F1393">
        <v>2</v>
      </c>
      <c r="G1393" s="3">
        <v>1</v>
      </c>
      <c r="H1393" t="s">
        <v>26</v>
      </c>
      <c r="I1393" t="s">
        <v>27</v>
      </c>
      <c r="J1393" s="74">
        <f>(C1393-VLOOKUP(H1393,Riders!$A$2:$C$2000,2,FALSE))/365</f>
        <v>23.975342465753425</v>
      </c>
      <c r="K1393">
        <v>4</v>
      </c>
      <c r="L1393">
        <v>2</v>
      </c>
      <c r="M1393">
        <v>11.261999999999999</v>
      </c>
      <c r="N1393" s="37">
        <f t="shared" si="37"/>
        <v>63.931806073521585</v>
      </c>
    </row>
    <row r="1394" spans="1:14" x14ac:dyDescent="0.35">
      <c r="A1394" s="34" t="s">
        <v>94</v>
      </c>
      <c r="B1394" s="34">
        <v>2022</v>
      </c>
      <c r="C1394" s="39">
        <v>44694</v>
      </c>
      <c r="D1394" s="34" t="s">
        <v>72</v>
      </c>
      <c r="E1394" s="43" t="s">
        <v>208</v>
      </c>
      <c r="F1394">
        <v>1</v>
      </c>
      <c r="G1394" s="3">
        <v>2</v>
      </c>
      <c r="H1394" t="s">
        <v>33</v>
      </c>
      <c r="I1394" t="s">
        <v>27</v>
      </c>
      <c r="J1394" s="74">
        <f>(C1394-VLOOKUP(H1394,Riders!$A$2:$C$2000,2,FALSE))/365</f>
        <v>28.479452054794521</v>
      </c>
      <c r="K1394">
        <v>2</v>
      </c>
      <c r="L1394">
        <v>1</v>
      </c>
      <c r="M1394">
        <v>10.984</v>
      </c>
      <c r="N1394" s="37">
        <f t="shared" si="37"/>
        <v>65.549890750182087</v>
      </c>
    </row>
    <row r="1395" spans="1:14" x14ac:dyDescent="0.35">
      <c r="A1395" s="34" t="s">
        <v>94</v>
      </c>
      <c r="B1395" s="34">
        <v>2022</v>
      </c>
      <c r="C1395" s="39">
        <v>44694</v>
      </c>
      <c r="D1395" s="34" t="s">
        <v>72</v>
      </c>
      <c r="E1395" s="71" t="s">
        <v>208</v>
      </c>
      <c r="F1395">
        <v>1</v>
      </c>
      <c r="G1395" s="3">
        <v>2</v>
      </c>
      <c r="H1395" t="s">
        <v>20</v>
      </c>
      <c r="I1395" t="s">
        <v>21</v>
      </c>
      <c r="J1395" s="74">
        <f>(C1395-VLOOKUP(H1395,Riders!$A$2:$C$2000,2,FALSE))/365</f>
        <v>26.769863013698629</v>
      </c>
      <c r="K1395">
        <v>3</v>
      </c>
      <c r="L1395">
        <v>2</v>
      </c>
      <c r="M1395">
        <v>11.071999999999999</v>
      </c>
      <c r="N1395" s="37">
        <f t="shared" si="37"/>
        <v>65.028901734104053</v>
      </c>
    </row>
    <row r="1396" spans="1:14" x14ac:dyDescent="0.35">
      <c r="A1396" s="34" t="s">
        <v>94</v>
      </c>
      <c r="B1396" s="34">
        <v>2022</v>
      </c>
      <c r="C1396" s="39">
        <v>44694</v>
      </c>
      <c r="D1396" s="34" t="s">
        <v>72</v>
      </c>
      <c r="E1396" s="71" t="s">
        <v>208</v>
      </c>
      <c r="F1396">
        <v>2</v>
      </c>
      <c r="G1396" s="3">
        <v>2</v>
      </c>
      <c r="H1396" t="s">
        <v>23</v>
      </c>
      <c r="I1396" t="s">
        <v>15</v>
      </c>
      <c r="J1396" s="74">
        <f>(C1396-VLOOKUP(H1396,Riders!$A$2:$C$2000,2,FALSE))/365</f>
        <v>24.668493150684931</v>
      </c>
      <c r="K1396">
        <v>1</v>
      </c>
      <c r="L1396">
        <v>1</v>
      </c>
      <c r="M1396">
        <v>10.974</v>
      </c>
      <c r="N1396" s="37">
        <f t="shared" ref="N1396:N1459" si="38">3.6*200/M1396</f>
        <v>65.609622744669224</v>
      </c>
    </row>
    <row r="1397" spans="1:14" x14ac:dyDescent="0.35">
      <c r="A1397" s="34" t="s">
        <v>94</v>
      </c>
      <c r="B1397" s="34">
        <v>2022</v>
      </c>
      <c r="C1397" s="39">
        <v>44694</v>
      </c>
      <c r="D1397" s="34" t="s">
        <v>72</v>
      </c>
      <c r="E1397" s="71" t="s">
        <v>208</v>
      </c>
      <c r="F1397">
        <v>2</v>
      </c>
      <c r="G1397" s="3">
        <v>2</v>
      </c>
      <c r="H1397" t="s">
        <v>26</v>
      </c>
      <c r="I1397" t="s">
        <v>27</v>
      </c>
      <c r="J1397" s="74">
        <f>(C1397-VLOOKUP(H1397,Riders!$A$2:$C$2000,2,FALSE))/365</f>
        <v>23.975342465753425</v>
      </c>
      <c r="K1397">
        <v>4</v>
      </c>
      <c r="L1397">
        <v>2</v>
      </c>
      <c r="M1397">
        <v>11.077</v>
      </c>
      <c r="N1397" s="37">
        <f t="shared" si="38"/>
        <v>64.999548614245739</v>
      </c>
    </row>
    <row r="1398" spans="1:14" x14ac:dyDescent="0.35">
      <c r="A1398" s="4" t="s">
        <v>94</v>
      </c>
      <c r="B1398" s="4">
        <v>2022</v>
      </c>
      <c r="C1398" s="5">
        <v>44694</v>
      </c>
      <c r="D1398" s="4" t="s">
        <v>72</v>
      </c>
      <c r="E1398" s="71" t="s">
        <v>209</v>
      </c>
      <c r="F1398" t="s">
        <v>210</v>
      </c>
      <c r="G1398" s="3">
        <v>1</v>
      </c>
      <c r="H1398" t="s">
        <v>23</v>
      </c>
      <c r="I1398" t="s">
        <v>15</v>
      </c>
      <c r="J1398" s="74">
        <f>(C1398-VLOOKUP(H1398,Riders!$A$2:$C$2000,2,FALSE))/365</f>
        <v>24.668493150684931</v>
      </c>
      <c r="K1398">
        <v>1</v>
      </c>
      <c r="L1398">
        <v>1</v>
      </c>
      <c r="M1398">
        <v>11.021000000000001</v>
      </c>
      <c r="N1398" s="37">
        <f t="shared" si="38"/>
        <v>65.329824879774975</v>
      </c>
    </row>
    <row r="1399" spans="1:14" x14ac:dyDescent="0.35">
      <c r="A1399" s="4" t="s">
        <v>94</v>
      </c>
      <c r="B1399" s="4">
        <v>2022</v>
      </c>
      <c r="C1399" s="5">
        <v>44694</v>
      </c>
      <c r="D1399" s="4" t="s">
        <v>72</v>
      </c>
      <c r="E1399" s="43" t="s">
        <v>209</v>
      </c>
      <c r="F1399" t="s">
        <v>210</v>
      </c>
      <c r="G1399" s="3">
        <v>1</v>
      </c>
      <c r="H1399" t="s">
        <v>33</v>
      </c>
      <c r="I1399" t="s">
        <v>27</v>
      </c>
      <c r="J1399" s="74">
        <f>(C1399-VLOOKUP(H1399,Riders!$A$2:$C$2000,2,FALSE))/365</f>
        <v>28.479452054794521</v>
      </c>
      <c r="K1399">
        <v>2</v>
      </c>
      <c r="L1399">
        <v>2</v>
      </c>
      <c r="M1399">
        <v>11.040000000000001</v>
      </c>
      <c r="N1399" s="37">
        <f t="shared" si="38"/>
        <v>65.217391304347814</v>
      </c>
    </row>
    <row r="1400" spans="1:14" x14ac:dyDescent="0.35">
      <c r="A1400" s="4" t="s">
        <v>94</v>
      </c>
      <c r="B1400" s="4">
        <v>2022</v>
      </c>
      <c r="C1400" s="5">
        <v>44694</v>
      </c>
      <c r="D1400" s="4" t="s">
        <v>72</v>
      </c>
      <c r="E1400" s="71" t="s">
        <v>209</v>
      </c>
      <c r="F1400" t="s">
        <v>211</v>
      </c>
      <c r="G1400" s="3">
        <v>1</v>
      </c>
      <c r="H1400" t="s">
        <v>20</v>
      </c>
      <c r="I1400" t="s">
        <v>21</v>
      </c>
      <c r="J1400" s="74">
        <f>(C1400-VLOOKUP(H1400,Riders!$A$2:$C$2000,2,FALSE))/365</f>
        <v>26.769863013698629</v>
      </c>
      <c r="K1400">
        <v>3</v>
      </c>
      <c r="L1400">
        <v>1</v>
      </c>
      <c r="M1400">
        <v>11.084</v>
      </c>
      <c r="N1400" s="37">
        <f t="shared" si="38"/>
        <v>64.958498736918088</v>
      </c>
    </row>
    <row r="1401" spans="1:14" x14ac:dyDescent="0.35">
      <c r="A1401" s="4" t="s">
        <v>94</v>
      </c>
      <c r="B1401" s="4">
        <v>2022</v>
      </c>
      <c r="C1401" s="5">
        <v>44694</v>
      </c>
      <c r="D1401" s="4" t="s">
        <v>72</v>
      </c>
      <c r="E1401" s="71" t="s">
        <v>209</v>
      </c>
      <c r="F1401" t="s">
        <v>211</v>
      </c>
      <c r="G1401" s="3">
        <v>1</v>
      </c>
      <c r="H1401" t="s">
        <v>26</v>
      </c>
      <c r="I1401" t="s">
        <v>27</v>
      </c>
      <c r="J1401" s="74">
        <f>(C1401-VLOOKUP(H1401,Riders!$A$2:$C$2000,2,FALSE))/365</f>
        <v>23.975342465753425</v>
      </c>
      <c r="K1401">
        <v>4</v>
      </c>
      <c r="L1401">
        <v>2</v>
      </c>
      <c r="M1401">
        <v>11.137</v>
      </c>
      <c r="N1401" s="37">
        <f t="shared" si="38"/>
        <v>64.649366974948364</v>
      </c>
    </row>
    <row r="1402" spans="1:14" x14ac:dyDescent="0.35">
      <c r="A1402" s="4" t="s">
        <v>94</v>
      </c>
      <c r="B1402" s="4">
        <v>2022</v>
      </c>
      <c r="C1402" s="5">
        <v>44694</v>
      </c>
      <c r="D1402" s="4" t="s">
        <v>72</v>
      </c>
      <c r="E1402" s="71" t="s">
        <v>209</v>
      </c>
      <c r="F1402" t="s">
        <v>210</v>
      </c>
      <c r="G1402" s="3">
        <v>2</v>
      </c>
      <c r="H1402" t="s">
        <v>23</v>
      </c>
      <c r="I1402" t="s">
        <v>15</v>
      </c>
      <c r="J1402" s="74">
        <f>(C1402-VLOOKUP(H1402,Riders!$A$2:$C$2000,2,FALSE))/365</f>
        <v>24.668493150684931</v>
      </c>
      <c r="K1402">
        <v>1</v>
      </c>
      <c r="L1402">
        <v>1</v>
      </c>
      <c r="M1402">
        <v>11.132</v>
      </c>
      <c r="N1402" s="37">
        <f t="shared" si="38"/>
        <v>64.678404599353215</v>
      </c>
    </row>
    <row r="1403" spans="1:14" x14ac:dyDescent="0.35">
      <c r="A1403" s="4" t="s">
        <v>94</v>
      </c>
      <c r="B1403" s="4">
        <v>2022</v>
      </c>
      <c r="C1403" s="5">
        <v>44694</v>
      </c>
      <c r="D1403" s="4" t="s">
        <v>72</v>
      </c>
      <c r="E1403" s="71" t="s">
        <v>209</v>
      </c>
      <c r="F1403" t="s">
        <v>210</v>
      </c>
      <c r="G1403" s="3">
        <v>2</v>
      </c>
      <c r="H1403" t="s">
        <v>33</v>
      </c>
      <c r="I1403" t="s">
        <v>27</v>
      </c>
      <c r="J1403" s="74">
        <f>(C1403-VLOOKUP(H1403,Riders!$A$2:$C$2000,2,FALSE))/365</f>
        <v>28.479452054794521</v>
      </c>
      <c r="K1403">
        <v>2</v>
      </c>
      <c r="L1403">
        <v>2</v>
      </c>
      <c r="M1403">
        <v>11.139999999999999</v>
      </c>
      <c r="N1403" s="37">
        <f t="shared" si="38"/>
        <v>64.631956912028727</v>
      </c>
    </row>
    <row r="1404" spans="1:14" x14ac:dyDescent="0.35">
      <c r="A1404" s="4" t="s">
        <v>94</v>
      </c>
      <c r="B1404" s="4">
        <v>2022</v>
      </c>
      <c r="C1404" s="5">
        <v>44694</v>
      </c>
      <c r="D1404" s="4" t="s">
        <v>72</v>
      </c>
      <c r="E1404" s="71" t="s">
        <v>209</v>
      </c>
      <c r="F1404" t="s">
        <v>211</v>
      </c>
      <c r="G1404" s="3">
        <v>2</v>
      </c>
      <c r="H1404" t="s">
        <v>20</v>
      </c>
      <c r="I1404" t="s">
        <v>21</v>
      </c>
      <c r="J1404" s="74">
        <f>(C1404-VLOOKUP(H1404,Riders!$A$2:$C$2000,2,FALSE))/365</f>
        <v>26.769863013698629</v>
      </c>
      <c r="K1404">
        <v>3</v>
      </c>
      <c r="L1404">
        <v>1</v>
      </c>
      <c r="M1404">
        <v>11.137</v>
      </c>
      <c r="N1404" s="37">
        <f t="shared" si="38"/>
        <v>64.649366974948364</v>
      </c>
    </row>
    <row r="1405" spans="1:14" x14ac:dyDescent="0.35">
      <c r="A1405" s="4" t="s">
        <v>94</v>
      </c>
      <c r="B1405" s="4">
        <v>2022</v>
      </c>
      <c r="C1405" s="5">
        <v>44694</v>
      </c>
      <c r="D1405" s="4" t="s">
        <v>72</v>
      </c>
      <c r="E1405" s="71" t="s">
        <v>209</v>
      </c>
      <c r="F1405" t="s">
        <v>211</v>
      </c>
      <c r="G1405" s="3">
        <v>2</v>
      </c>
      <c r="H1405" t="s">
        <v>26</v>
      </c>
      <c r="I1405" t="s">
        <v>27</v>
      </c>
      <c r="J1405" s="74">
        <f>(C1405-VLOOKUP(H1405,Riders!$A$2:$C$2000,2,FALSE))/365</f>
        <v>23.975342465753425</v>
      </c>
      <c r="K1405">
        <v>4</v>
      </c>
      <c r="L1405">
        <v>2</v>
      </c>
      <c r="M1405">
        <v>11.291</v>
      </c>
      <c r="N1405" s="37">
        <f t="shared" si="38"/>
        <v>63.767602515277652</v>
      </c>
    </row>
    <row r="1406" spans="1:14" hidden="1" x14ac:dyDescent="0.35">
      <c r="A1406" s="1" t="s">
        <v>71</v>
      </c>
      <c r="B1406" s="1">
        <v>2022</v>
      </c>
      <c r="C1406" s="2">
        <v>44750</v>
      </c>
      <c r="D1406" s="1" t="s">
        <v>72</v>
      </c>
      <c r="E1406" s="71" t="s">
        <v>205</v>
      </c>
      <c r="F1406" s="71">
        <v>1</v>
      </c>
      <c r="G1406" s="3">
        <v>1</v>
      </c>
      <c r="H1406" s="71" t="s">
        <v>76</v>
      </c>
      <c r="I1406" s="71" t="s">
        <v>77</v>
      </c>
      <c r="J1406" s="74">
        <f>(C1406-VLOOKUP(H1406,Riders!$A$2:$C$213,2,FALSE))/365</f>
        <v>122.60273972602739</v>
      </c>
      <c r="K1406" s="71">
        <v>7</v>
      </c>
      <c r="L1406" s="71">
        <v>1</v>
      </c>
      <c r="M1406" s="89">
        <v>11.727</v>
      </c>
      <c r="N1406" s="37">
        <f t="shared" si="38"/>
        <v>61.396776669224863</v>
      </c>
    </row>
    <row r="1407" spans="1:14" hidden="1" x14ac:dyDescent="0.35">
      <c r="A1407" s="1" t="s">
        <v>71</v>
      </c>
      <c r="B1407" s="1">
        <v>2022</v>
      </c>
      <c r="C1407" s="2">
        <v>44750</v>
      </c>
      <c r="D1407" s="1" t="s">
        <v>72</v>
      </c>
      <c r="E1407" s="71" t="s">
        <v>205</v>
      </c>
      <c r="F1407" s="71">
        <v>1</v>
      </c>
      <c r="G1407" s="3">
        <v>1</v>
      </c>
      <c r="H1407" s="71" t="s">
        <v>64</v>
      </c>
      <c r="I1407" s="71" t="s">
        <v>65</v>
      </c>
      <c r="J1407" s="74" t="e">
        <f>(C1407-VLOOKUP(H1407,Riders!$A$2:$C$213,2,FALSE))/365</f>
        <v>#N/A</v>
      </c>
      <c r="K1407" s="71">
        <v>26</v>
      </c>
      <c r="L1407" s="71">
        <v>2</v>
      </c>
      <c r="M1407" s="89">
        <v>11.809000000000001</v>
      </c>
      <c r="N1407" s="37">
        <f t="shared" si="38"/>
        <v>60.970446269794216</v>
      </c>
    </row>
    <row r="1408" spans="1:14" hidden="1" x14ac:dyDescent="0.35">
      <c r="A1408" s="1" t="s">
        <v>71</v>
      </c>
      <c r="B1408" s="1">
        <v>2022</v>
      </c>
      <c r="C1408" s="2">
        <v>44750</v>
      </c>
      <c r="D1408" s="1" t="s">
        <v>72</v>
      </c>
      <c r="E1408" s="71" t="s">
        <v>205</v>
      </c>
      <c r="F1408" s="71">
        <v>2</v>
      </c>
      <c r="G1408" s="3">
        <v>1</v>
      </c>
      <c r="H1408" s="71" t="s">
        <v>78</v>
      </c>
      <c r="I1408" s="71" t="s">
        <v>19</v>
      </c>
      <c r="J1408" s="74">
        <f>(C1408-VLOOKUP(H1408,Riders!$A$2:$C$213,2,FALSE))/365</f>
        <v>31.161643835616438</v>
      </c>
      <c r="K1408" s="71">
        <v>8</v>
      </c>
      <c r="L1408" s="71">
        <v>1</v>
      </c>
      <c r="M1408" s="89">
        <v>11.358000000000001</v>
      </c>
      <c r="N1408" s="37">
        <f t="shared" si="38"/>
        <v>63.391442155309029</v>
      </c>
    </row>
    <row r="1409" spans="1:14" hidden="1" x14ac:dyDescent="0.35">
      <c r="A1409" s="1" t="s">
        <v>71</v>
      </c>
      <c r="B1409" s="1">
        <v>2022</v>
      </c>
      <c r="C1409" s="2">
        <v>44750</v>
      </c>
      <c r="D1409" s="1" t="s">
        <v>72</v>
      </c>
      <c r="E1409" s="71" t="s">
        <v>205</v>
      </c>
      <c r="F1409" s="71">
        <v>2</v>
      </c>
      <c r="G1409" s="3">
        <v>1</v>
      </c>
      <c r="H1409" s="71" t="s">
        <v>93</v>
      </c>
      <c r="I1409" s="71" t="s">
        <v>90</v>
      </c>
      <c r="J1409" s="74" t="e">
        <f>(C1409-VLOOKUP(H1409,Riders!$A$2:$C$213,2,FALSE))/365</f>
        <v>#N/A</v>
      </c>
      <c r="K1409" s="71">
        <v>25</v>
      </c>
      <c r="L1409" s="71">
        <v>2</v>
      </c>
      <c r="M1409" s="89">
        <v>11.721</v>
      </c>
      <c r="N1409" s="37">
        <f t="shared" si="38"/>
        <v>61.428205784489379</v>
      </c>
    </row>
    <row r="1410" spans="1:14" hidden="1" x14ac:dyDescent="0.35">
      <c r="A1410" s="1" t="s">
        <v>71</v>
      </c>
      <c r="B1410" s="1">
        <v>2022</v>
      </c>
      <c r="C1410" s="2">
        <v>44750</v>
      </c>
      <c r="D1410" s="1" t="s">
        <v>72</v>
      </c>
      <c r="E1410" s="71" t="s">
        <v>205</v>
      </c>
      <c r="F1410" s="71">
        <v>3</v>
      </c>
      <c r="G1410" s="3">
        <v>1</v>
      </c>
      <c r="H1410" s="71" t="s">
        <v>32</v>
      </c>
      <c r="I1410" s="71" t="s">
        <v>79</v>
      </c>
      <c r="J1410" s="74" t="e">
        <f>(C1410-VLOOKUP(H1410,Riders!$A$2:$C$213,2,FALSE))/365</f>
        <v>#N/A</v>
      </c>
      <c r="K1410" s="71">
        <v>9</v>
      </c>
      <c r="L1410" s="71">
        <v>1</v>
      </c>
      <c r="M1410" s="89">
        <v>11.706</v>
      </c>
      <c r="N1410" s="37">
        <f t="shared" si="38"/>
        <v>61.50691952844695</v>
      </c>
    </row>
    <row r="1411" spans="1:14" hidden="1" x14ac:dyDescent="0.35">
      <c r="A1411" s="1" t="s">
        <v>71</v>
      </c>
      <c r="B1411" s="1">
        <v>2022</v>
      </c>
      <c r="C1411" s="2">
        <v>44750</v>
      </c>
      <c r="D1411" s="1" t="s">
        <v>72</v>
      </c>
      <c r="E1411" s="71" t="s">
        <v>205</v>
      </c>
      <c r="F1411" s="71">
        <v>3</v>
      </c>
      <c r="G1411" s="3">
        <v>1</v>
      </c>
      <c r="H1411" s="71" t="s">
        <v>91</v>
      </c>
      <c r="I1411" s="71" t="s">
        <v>92</v>
      </c>
      <c r="J1411" s="74" t="e">
        <f>(C1411-VLOOKUP(H1411,Riders!$A$2:$C$213,2,FALSE))/365</f>
        <v>#N/A</v>
      </c>
      <c r="K1411" s="71">
        <v>24</v>
      </c>
      <c r="L1411" s="71">
        <v>2</v>
      </c>
      <c r="M1411" s="89">
        <v>11.91</v>
      </c>
      <c r="N1411" s="37">
        <f t="shared" si="38"/>
        <v>60.45340050377834</v>
      </c>
    </row>
    <row r="1412" spans="1:14" hidden="1" x14ac:dyDescent="0.35">
      <c r="A1412" s="1" t="s">
        <v>71</v>
      </c>
      <c r="B1412" s="1">
        <v>2022</v>
      </c>
      <c r="C1412" s="2">
        <v>44750</v>
      </c>
      <c r="D1412" s="1" t="s">
        <v>72</v>
      </c>
      <c r="E1412" s="71" t="s">
        <v>205</v>
      </c>
      <c r="F1412" s="71">
        <v>4</v>
      </c>
      <c r="G1412" s="3">
        <v>1</v>
      </c>
      <c r="H1412" s="71" t="s">
        <v>41</v>
      </c>
      <c r="I1412" s="71" t="s">
        <v>27</v>
      </c>
      <c r="J1412" s="74">
        <f>(C1412-VLOOKUP(H1412,Riders!$A$2:$C$213,2,FALSE))/365</f>
        <v>26.728767123287671</v>
      </c>
      <c r="K1412" s="71">
        <v>10</v>
      </c>
      <c r="L1412" s="71">
        <v>1</v>
      </c>
      <c r="M1412" s="89">
        <v>11.382</v>
      </c>
      <c r="N1412" s="37">
        <f t="shared" si="38"/>
        <v>63.257775434897205</v>
      </c>
    </row>
    <row r="1413" spans="1:14" hidden="1" x14ac:dyDescent="0.35">
      <c r="A1413" s="1" t="s">
        <v>71</v>
      </c>
      <c r="B1413" s="1">
        <v>2022</v>
      </c>
      <c r="C1413" s="2">
        <v>44750</v>
      </c>
      <c r="D1413" s="1" t="s">
        <v>72</v>
      </c>
      <c r="E1413" s="71" t="s">
        <v>205</v>
      </c>
      <c r="F1413" s="71">
        <v>4</v>
      </c>
      <c r="G1413" s="3">
        <v>1</v>
      </c>
      <c r="H1413" s="71" t="s">
        <v>89</v>
      </c>
      <c r="I1413" s="71" t="s">
        <v>90</v>
      </c>
      <c r="J1413" s="74" t="e">
        <f>(C1413-VLOOKUP(H1413,Riders!$A$2:$C$213,2,FALSE))/365</f>
        <v>#N/A</v>
      </c>
      <c r="K1413" s="71">
        <v>23</v>
      </c>
      <c r="L1413" s="71">
        <v>2</v>
      </c>
      <c r="M1413" s="89">
        <v>11.792</v>
      </c>
      <c r="N1413" s="37">
        <f t="shared" si="38"/>
        <v>61.058344640434193</v>
      </c>
    </row>
    <row r="1414" spans="1:14" hidden="1" x14ac:dyDescent="0.35">
      <c r="A1414" s="1" t="s">
        <v>71</v>
      </c>
      <c r="B1414" s="1">
        <v>2022</v>
      </c>
      <c r="C1414" s="2">
        <v>44750</v>
      </c>
      <c r="D1414" s="1" t="s">
        <v>72</v>
      </c>
      <c r="E1414" s="71" t="s">
        <v>205</v>
      </c>
      <c r="F1414" s="71">
        <v>5</v>
      </c>
      <c r="G1414" s="3">
        <v>1</v>
      </c>
      <c r="H1414" s="71" t="s">
        <v>43</v>
      </c>
      <c r="I1414" s="71" t="s">
        <v>44</v>
      </c>
      <c r="J1414" s="74">
        <f>(C1414-VLOOKUP(H1414,Riders!$A$2:$C$213,2,FALSE))/365</f>
        <v>29.635616438356163</v>
      </c>
      <c r="K1414" s="71">
        <v>11</v>
      </c>
      <c r="L1414" s="71">
        <v>1</v>
      </c>
      <c r="M1414" s="89">
        <v>11.584</v>
      </c>
      <c r="N1414" s="37">
        <f t="shared" si="38"/>
        <v>62.15469613259669</v>
      </c>
    </row>
    <row r="1415" spans="1:14" hidden="1" x14ac:dyDescent="0.35">
      <c r="A1415" s="1" t="s">
        <v>71</v>
      </c>
      <c r="B1415" s="1">
        <v>2022</v>
      </c>
      <c r="C1415" s="2">
        <v>44750</v>
      </c>
      <c r="D1415" s="1" t="s">
        <v>72</v>
      </c>
      <c r="E1415" s="71" t="s">
        <v>205</v>
      </c>
      <c r="F1415" s="71">
        <v>5</v>
      </c>
      <c r="G1415" s="3">
        <v>1</v>
      </c>
      <c r="H1415" s="71" t="s">
        <v>87</v>
      </c>
      <c r="I1415" s="71" t="s">
        <v>88</v>
      </c>
      <c r="J1415" s="74" t="e">
        <f>(C1415-VLOOKUP(H1415,Riders!$A$2:$C$213,2,FALSE))/365</f>
        <v>#N/A</v>
      </c>
      <c r="K1415" s="71">
        <v>22</v>
      </c>
      <c r="L1415" s="71">
        <v>2</v>
      </c>
      <c r="M1415" s="89">
        <v>11.943</v>
      </c>
      <c r="N1415" s="37">
        <f t="shared" si="38"/>
        <v>60.286360211002261</v>
      </c>
    </row>
    <row r="1416" spans="1:14" hidden="1" x14ac:dyDescent="0.35">
      <c r="A1416" s="43" t="s">
        <v>71</v>
      </c>
      <c r="B1416" s="43">
        <v>2022</v>
      </c>
      <c r="C1416" s="73">
        <v>44750</v>
      </c>
      <c r="D1416" s="43" t="s">
        <v>72</v>
      </c>
      <c r="E1416" s="43" t="s">
        <v>205</v>
      </c>
      <c r="F1416" s="71">
        <v>6</v>
      </c>
      <c r="G1416" s="3">
        <v>1</v>
      </c>
      <c r="H1416" s="71" t="s">
        <v>80</v>
      </c>
      <c r="I1416" s="71" t="s">
        <v>65</v>
      </c>
      <c r="J1416" s="74">
        <f>(C1416-VLOOKUP(H1416,Riders!$A$2:$C$213,2,FALSE))/365</f>
        <v>122.60273972602739</v>
      </c>
      <c r="K1416" s="71">
        <v>12</v>
      </c>
      <c r="L1416" s="71">
        <v>1</v>
      </c>
      <c r="M1416" s="89">
        <v>11.483000000000001</v>
      </c>
      <c r="N1416" s="37">
        <f t="shared" si="38"/>
        <v>62.701384655577804</v>
      </c>
    </row>
    <row r="1417" spans="1:14" hidden="1" x14ac:dyDescent="0.35">
      <c r="A1417" s="43" t="s">
        <v>71</v>
      </c>
      <c r="B1417" s="43">
        <v>2022</v>
      </c>
      <c r="C1417" s="73">
        <v>44750</v>
      </c>
      <c r="D1417" s="43" t="s">
        <v>72</v>
      </c>
      <c r="E1417" s="43" t="s">
        <v>205</v>
      </c>
      <c r="F1417" s="71">
        <v>6</v>
      </c>
      <c r="G1417" s="3">
        <v>1</v>
      </c>
      <c r="H1417" s="71" t="s">
        <v>60</v>
      </c>
      <c r="I1417" s="71" t="s">
        <v>61</v>
      </c>
      <c r="J1417" s="74">
        <f>(C1417-VLOOKUP(H1417,Riders!$A$2:$C$213,2,FALSE))/365</f>
        <v>33.978082191780821</v>
      </c>
      <c r="K1417" s="71">
        <v>21</v>
      </c>
      <c r="L1417" s="71">
        <v>2</v>
      </c>
      <c r="M1417" s="89">
        <v>11.871</v>
      </c>
      <c r="N1417" s="37">
        <f t="shared" si="38"/>
        <v>60.652009097801361</v>
      </c>
    </row>
    <row r="1418" spans="1:14" hidden="1" x14ac:dyDescent="0.35">
      <c r="A1418" s="43" t="s">
        <v>71</v>
      </c>
      <c r="B1418" s="43">
        <v>2022</v>
      </c>
      <c r="C1418" s="73">
        <v>44750</v>
      </c>
      <c r="D1418" s="43" t="s">
        <v>72</v>
      </c>
      <c r="E1418" s="43" t="s">
        <v>205</v>
      </c>
      <c r="F1418" s="71">
        <v>7</v>
      </c>
      <c r="G1418" s="3">
        <v>1</v>
      </c>
      <c r="H1418" s="71" t="s">
        <v>86</v>
      </c>
      <c r="I1418" s="71" t="s">
        <v>21</v>
      </c>
      <c r="J1418" s="74">
        <f>(C1418-VLOOKUP(H1418,Riders!$A$2:$C$213,2,FALSE))/365</f>
        <v>23.331506849315069</v>
      </c>
      <c r="K1418" s="71">
        <v>16</v>
      </c>
      <c r="L1418" s="71">
        <v>1</v>
      </c>
      <c r="M1418" s="89">
        <v>11.567</v>
      </c>
      <c r="N1418" s="37">
        <f t="shared" si="38"/>
        <v>62.246044782571104</v>
      </c>
    </row>
    <row r="1419" spans="1:14" hidden="1" x14ac:dyDescent="0.35">
      <c r="A1419" s="43" t="s">
        <v>71</v>
      </c>
      <c r="B1419" s="43">
        <v>2022</v>
      </c>
      <c r="C1419" s="73">
        <v>44750</v>
      </c>
      <c r="D1419" s="43" t="s">
        <v>72</v>
      </c>
      <c r="E1419" s="43" t="s">
        <v>205</v>
      </c>
      <c r="F1419" s="71">
        <v>7</v>
      </c>
      <c r="G1419" s="3">
        <v>1</v>
      </c>
      <c r="H1419" s="71" t="s">
        <v>81</v>
      </c>
      <c r="I1419" s="71" t="s">
        <v>17</v>
      </c>
      <c r="J1419" s="74" t="e">
        <f>(C1419-VLOOKUP(H1419,Riders!$A$2:$C$213,2,FALSE))/365</f>
        <v>#N/A</v>
      </c>
      <c r="K1419" s="71">
        <v>17</v>
      </c>
      <c r="L1419" s="71">
        <v>2</v>
      </c>
      <c r="M1419" s="89">
        <v>11.589</v>
      </c>
      <c r="N1419" s="37">
        <f t="shared" si="38"/>
        <v>62.127879886098881</v>
      </c>
    </row>
    <row r="1420" spans="1:14" hidden="1" x14ac:dyDescent="0.35">
      <c r="A1420" s="43" t="s">
        <v>71</v>
      </c>
      <c r="B1420" s="43">
        <v>2022</v>
      </c>
      <c r="C1420" s="73">
        <v>44750</v>
      </c>
      <c r="D1420" s="43" t="s">
        <v>72</v>
      </c>
      <c r="E1420" s="43" t="s">
        <v>205</v>
      </c>
      <c r="F1420" s="71">
        <v>8</v>
      </c>
      <c r="G1420" s="3">
        <v>1</v>
      </c>
      <c r="H1420" s="71" t="s">
        <v>62</v>
      </c>
      <c r="I1420" s="71" t="s">
        <v>63</v>
      </c>
      <c r="J1420" s="74" t="e">
        <f>(C1420-VLOOKUP(H1420,Riders!$A$2:$C$213,2,FALSE))/365</f>
        <v>#N/A</v>
      </c>
      <c r="K1420" s="71">
        <v>13</v>
      </c>
      <c r="L1420" s="71">
        <v>1</v>
      </c>
      <c r="M1420" s="89">
        <v>11.852</v>
      </c>
      <c r="N1420" s="37">
        <f t="shared" si="38"/>
        <v>60.749240634492068</v>
      </c>
    </row>
    <row r="1421" spans="1:14" hidden="1" x14ac:dyDescent="0.35">
      <c r="A1421" s="43" t="s">
        <v>71</v>
      </c>
      <c r="B1421" s="43">
        <v>2022</v>
      </c>
      <c r="C1421" s="73">
        <v>44750</v>
      </c>
      <c r="D1421" s="43" t="s">
        <v>72</v>
      </c>
      <c r="E1421" s="43" t="s">
        <v>205</v>
      </c>
      <c r="F1421" s="71">
        <v>8</v>
      </c>
      <c r="G1421" s="3">
        <v>1</v>
      </c>
      <c r="H1421" s="71" t="s">
        <v>84</v>
      </c>
      <c r="I1421" s="71" t="s">
        <v>85</v>
      </c>
      <c r="J1421" s="74">
        <f>(C1421-VLOOKUP(H1421,Riders!$A$2:$C$213,2,FALSE))/365</f>
        <v>122.60273972602739</v>
      </c>
      <c r="K1421" s="71">
        <v>20</v>
      </c>
      <c r="L1421" s="71">
        <v>2</v>
      </c>
      <c r="M1421" s="89">
        <v>12.163</v>
      </c>
      <c r="N1421" s="37">
        <f t="shared" si="38"/>
        <v>59.195922058702621</v>
      </c>
    </row>
    <row r="1422" spans="1:14" hidden="1" x14ac:dyDescent="0.35">
      <c r="A1422" s="43" t="s">
        <v>71</v>
      </c>
      <c r="B1422" s="43">
        <v>2022</v>
      </c>
      <c r="C1422" s="73">
        <v>44750</v>
      </c>
      <c r="D1422" s="43" t="s">
        <v>72</v>
      </c>
      <c r="E1422" s="43" t="s">
        <v>205</v>
      </c>
      <c r="F1422" s="71">
        <v>9</v>
      </c>
      <c r="G1422" s="3">
        <v>1</v>
      </c>
      <c r="H1422" s="71" t="s">
        <v>55</v>
      </c>
      <c r="I1422" s="71" t="s">
        <v>56</v>
      </c>
      <c r="J1422" s="74" t="e">
        <f>(C1422-VLOOKUP(H1422,Riders!$A$2:$C$213,2,FALSE))/365</f>
        <v>#N/A</v>
      </c>
      <c r="K1422" s="71">
        <v>14</v>
      </c>
      <c r="L1422" s="71">
        <v>1</v>
      </c>
      <c r="M1422" s="89">
        <v>11.597</v>
      </c>
      <c r="N1422" s="37">
        <f t="shared" si="38"/>
        <v>62.085021988445291</v>
      </c>
    </row>
    <row r="1423" spans="1:14" hidden="1" x14ac:dyDescent="0.35">
      <c r="A1423" s="43" t="s">
        <v>71</v>
      </c>
      <c r="B1423" s="43">
        <v>2022</v>
      </c>
      <c r="C1423" s="73">
        <v>44750</v>
      </c>
      <c r="D1423" s="43" t="s">
        <v>72</v>
      </c>
      <c r="E1423" s="43" t="s">
        <v>205</v>
      </c>
      <c r="F1423" s="71">
        <v>9</v>
      </c>
      <c r="G1423" s="3">
        <v>1</v>
      </c>
      <c r="H1423" s="71" t="s">
        <v>83</v>
      </c>
      <c r="I1423" s="71" t="s">
        <v>67</v>
      </c>
      <c r="J1423" s="74" t="e">
        <f>(C1423-VLOOKUP(H1423,Riders!$A$2:$C$213,2,FALSE))/365</f>
        <v>#N/A</v>
      </c>
      <c r="K1423" s="71">
        <v>19</v>
      </c>
      <c r="L1423" s="71">
        <v>2</v>
      </c>
      <c r="M1423" s="89">
        <v>11.696</v>
      </c>
      <c r="N1423" s="37">
        <f t="shared" si="38"/>
        <v>61.559507523939807</v>
      </c>
    </row>
    <row r="1424" spans="1:14" hidden="1" x14ac:dyDescent="0.35">
      <c r="A1424" s="43" t="s">
        <v>71</v>
      </c>
      <c r="B1424" s="43">
        <v>2022</v>
      </c>
      <c r="C1424" s="73">
        <v>44750</v>
      </c>
      <c r="D1424" s="43" t="s">
        <v>72</v>
      </c>
      <c r="E1424" s="43" t="s">
        <v>205</v>
      </c>
      <c r="F1424" s="71">
        <v>10</v>
      </c>
      <c r="G1424" s="3">
        <v>1</v>
      </c>
      <c r="H1424" s="71" t="s">
        <v>54</v>
      </c>
      <c r="I1424" s="71" t="s">
        <v>44</v>
      </c>
      <c r="J1424" s="74">
        <f>(C1424-VLOOKUP(H1424,Riders!$A$2:$C$213,2,FALSE))/365</f>
        <v>25.041095890410958</v>
      </c>
      <c r="K1424" s="71">
        <v>15</v>
      </c>
      <c r="L1424" s="71">
        <v>1</v>
      </c>
      <c r="M1424" s="89">
        <v>11.241</v>
      </c>
      <c r="N1424" s="37">
        <f t="shared" si="38"/>
        <v>64.051240992794234</v>
      </c>
    </row>
    <row r="1425" spans="1:14" hidden="1" x14ac:dyDescent="0.35">
      <c r="A1425" s="43" t="s">
        <v>71</v>
      </c>
      <c r="B1425" s="43">
        <v>2022</v>
      </c>
      <c r="C1425" s="73">
        <v>44750</v>
      </c>
      <c r="D1425" s="43" t="s">
        <v>72</v>
      </c>
      <c r="E1425" s="43" t="s">
        <v>205</v>
      </c>
      <c r="F1425" s="71">
        <v>10</v>
      </c>
      <c r="G1425" s="3">
        <v>1</v>
      </c>
      <c r="H1425" s="71" t="s">
        <v>82</v>
      </c>
      <c r="I1425" s="71" t="s">
        <v>38</v>
      </c>
      <c r="J1425" s="74" t="e">
        <f>(C1425-VLOOKUP(H1425,Riders!$A$2:$C$213,2,FALSE))/365</f>
        <v>#N/A</v>
      </c>
      <c r="K1425" s="71">
        <v>18</v>
      </c>
      <c r="L1425" s="71">
        <v>2</v>
      </c>
      <c r="M1425" s="89">
        <v>11.785</v>
      </c>
      <c r="N1425" s="37">
        <f t="shared" si="38"/>
        <v>61.09461179465422</v>
      </c>
    </row>
    <row r="1426" spans="1:14" hidden="1" x14ac:dyDescent="0.35">
      <c r="A1426" s="92" t="s">
        <v>71</v>
      </c>
      <c r="B1426" s="92">
        <v>2022</v>
      </c>
      <c r="C1426" s="82">
        <v>44750</v>
      </c>
      <c r="D1426" s="92" t="s">
        <v>72</v>
      </c>
      <c r="E1426" s="92" t="s">
        <v>206</v>
      </c>
      <c r="F1426" s="72">
        <v>1</v>
      </c>
      <c r="G1426" s="3">
        <v>1</v>
      </c>
      <c r="H1426" s="72" t="s">
        <v>16</v>
      </c>
      <c r="I1426" s="72" t="s">
        <v>17</v>
      </c>
      <c r="J1426" s="77">
        <f>(C1426-VLOOKUP(H1426,Riders!$A$2:$C$213,2,FALSE))/365</f>
        <v>23.213698630136985</v>
      </c>
      <c r="K1426" s="72">
        <v>1</v>
      </c>
      <c r="L1426" s="72">
        <v>1</v>
      </c>
      <c r="M1426" s="89">
        <v>11.055999999999999</v>
      </c>
      <c r="N1426" s="37">
        <f t="shared" si="38"/>
        <v>65.12301013024603</v>
      </c>
    </row>
    <row r="1427" spans="1:14" hidden="1" x14ac:dyDescent="0.35">
      <c r="A1427" s="92" t="s">
        <v>71</v>
      </c>
      <c r="B1427" s="92">
        <v>2022</v>
      </c>
      <c r="C1427" s="82">
        <v>44750</v>
      </c>
      <c r="D1427" s="92" t="s">
        <v>72</v>
      </c>
      <c r="E1427" s="92" t="s">
        <v>206</v>
      </c>
      <c r="F1427" s="72">
        <v>1</v>
      </c>
      <c r="G1427" s="3">
        <v>1</v>
      </c>
      <c r="H1427" s="72" t="s">
        <v>54</v>
      </c>
      <c r="I1427" s="72" t="s">
        <v>44</v>
      </c>
      <c r="J1427" s="77">
        <f>(C1427-VLOOKUP(H1427,Riders!$A$2:$C$213,2,FALSE))/365</f>
        <v>25.041095890410958</v>
      </c>
      <c r="K1427" s="72">
        <v>15</v>
      </c>
      <c r="L1427" s="72">
        <v>2</v>
      </c>
      <c r="M1427" s="89">
        <v>11.180999999999999</v>
      </c>
      <c r="N1427" s="37">
        <f t="shared" si="38"/>
        <v>64.394955728467949</v>
      </c>
    </row>
    <row r="1428" spans="1:14" hidden="1" x14ac:dyDescent="0.35">
      <c r="A1428" s="92" t="s">
        <v>71</v>
      </c>
      <c r="B1428" s="92">
        <v>2022</v>
      </c>
      <c r="C1428" s="82">
        <v>44750</v>
      </c>
      <c r="D1428" s="92" t="s">
        <v>72</v>
      </c>
      <c r="E1428" s="92" t="s">
        <v>206</v>
      </c>
      <c r="F1428" s="72">
        <v>2</v>
      </c>
      <c r="G1428" s="3">
        <v>1</v>
      </c>
      <c r="H1428" s="72" t="s">
        <v>20</v>
      </c>
      <c r="I1428" s="72" t="s">
        <v>21</v>
      </c>
      <c r="J1428" s="77">
        <f>(C1428-VLOOKUP(H1428,Riders!$A$2:$C$213,2,FALSE))/365</f>
        <v>26.923287671232877</v>
      </c>
      <c r="K1428" s="72">
        <v>2</v>
      </c>
      <c r="L1428" s="72">
        <v>1</v>
      </c>
      <c r="M1428" s="89">
        <v>11.154</v>
      </c>
      <c r="N1428" s="37">
        <f t="shared" si="38"/>
        <v>64.550833781603018</v>
      </c>
    </row>
    <row r="1429" spans="1:14" hidden="1" x14ac:dyDescent="0.35">
      <c r="A1429" s="92" t="s">
        <v>71</v>
      </c>
      <c r="B1429" s="92">
        <v>2022</v>
      </c>
      <c r="C1429" s="82">
        <v>44750</v>
      </c>
      <c r="D1429" s="92" t="s">
        <v>72</v>
      </c>
      <c r="E1429" s="92" t="s">
        <v>206</v>
      </c>
      <c r="F1429" s="72">
        <v>2</v>
      </c>
      <c r="G1429" s="3">
        <v>1</v>
      </c>
      <c r="H1429" s="72" t="s">
        <v>55</v>
      </c>
      <c r="I1429" s="72" t="s">
        <v>56</v>
      </c>
      <c r="J1429" s="77" t="e">
        <f>(C1429-VLOOKUP(H1429,Riders!$A$2:$C$213,2,FALSE))/365</f>
        <v>#N/A</v>
      </c>
      <c r="K1429" s="72">
        <v>14</v>
      </c>
      <c r="L1429" s="72">
        <v>2</v>
      </c>
      <c r="M1429" s="89">
        <v>11.231</v>
      </c>
      <c r="N1429" s="37">
        <f t="shared" si="38"/>
        <v>64.108271747840803</v>
      </c>
    </row>
    <row r="1430" spans="1:14" hidden="1" x14ac:dyDescent="0.35">
      <c r="A1430" s="92" t="s">
        <v>71</v>
      </c>
      <c r="B1430" s="92">
        <v>2022</v>
      </c>
      <c r="C1430" s="82">
        <v>44750</v>
      </c>
      <c r="D1430" s="92" t="s">
        <v>72</v>
      </c>
      <c r="E1430" s="92" t="s">
        <v>206</v>
      </c>
      <c r="F1430" s="72">
        <v>3</v>
      </c>
      <c r="G1430" s="3">
        <v>1</v>
      </c>
      <c r="H1430" s="72" t="s">
        <v>73</v>
      </c>
      <c r="I1430" s="72" t="s">
        <v>74</v>
      </c>
      <c r="J1430" s="77">
        <f>(C1430-VLOOKUP(H1430,Riders!$A$2:$C$213,2,FALSE))/365</f>
        <v>122.60273972602739</v>
      </c>
      <c r="K1430" s="72">
        <v>4</v>
      </c>
      <c r="L1430" s="72">
        <v>1</v>
      </c>
      <c r="M1430" s="89">
        <v>11.242000000000001</v>
      </c>
      <c r="N1430" s="37">
        <f t="shared" si="38"/>
        <v>64.045543497598288</v>
      </c>
    </row>
    <row r="1431" spans="1:14" hidden="1" x14ac:dyDescent="0.35">
      <c r="A1431" s="92" t="s">
        <v>71</v>
      </c>
      <c r="B1431" s="92">
        <v>2022</v>
      </c>
      <c r="C1431" s="82">
        <v>44750</v>
      </c>
      <c r="D1431" s="92" t="s">
        <v>72</v>
      </c>
      <c r="E1431" s="92" t="s">
        <v>206</v>
      </c>
      <c r="F1431" s="72">
        <v>3</v>
      </c>
      <c r="G1431" s="3">
        <v>1</v>
      </c>
      <c r="H1431" s="72" t="s">
        <v>62</v>
      </c>
      <c r="I1431" s="72" t="s">
        <v>63</v>
      </c>
      <c r="J1431" s="77" t="e">
        <f>(C1431-VLOOKUP(H1431,Riders!$A$2:$C$213,2,FALSE))/365</f>
        <v>#N/A</v>
      </c>
      <c r="K1431" s="72">
        <v>13</v>
      </c>
      <c r="L1431" s="72">
        <v>2</v>
      </c>
      <c r="M1431" s="89">
        <v>11.31</v>
      </c>
      <c r="N1431" s="37">
        <f t="shared" si="38"/>
        <v>63.660477453580896</v>
      </c>
    </row>
    <row r="1432" spans="1:14" hidden="1" x14ac:dyDescent="0.35">
      <c r="A1432" s="92" t="s">
        <v>71</v>
      </c>
      <c r="B1432" s="92">
        <v>2022</v>
      </c>
      <c r="C1432" s="82">
        <v>44750</v>
      </c>
      <c r="D1432" s="92" t="s">
        <v>72</v>
      </c>
      <c r="E1432" s="92" t="s">
        <v>206</v>
      </c>
      <c r="F1432" s="72">
        <v>4</v>
      </c>
      <c r="G1432" s="3">
        <v>1</v>
      </c>
      <c r="H1432" s="72" t="s">
        <v>37</v>
      </c>
      <c r="I1432" s="72" t="s">
        <v>38</v>
      </c>
      <c r="J1432" s="77" t="e">
        <f>(C1432-VLOOKUP(H1432,Riders!$A$2:$C$213,2,FALSE))/365</f>
        <v>#N/A</v>
      </c>
      <c r="K1432" s="72">
        <v>5</v>
      </c>
      <c r="L1432" s="72">
        <v>1</v>
      </c>
      <c r="M1432" s="89">
        <v>11.164</v>
      </c>
      <c r="N1432" s="37">
        <f t="shared" si="38"/>
        <v>64.493013256897171</v>
      </c>
    </row>
    <row r="1433" spans="1:14" hidden="1" x14ac:dyDescent="0.35">
      <c r="A1433" s="92" t="s">
        <v>71</v>
      </c>
      <c r="B1433" s="92">
        <v>2022</v>
      </c>
      <c r="C1433" s="82">
        <v>44750</v>
      </c>
      <c r="D1433" s="92" t="s">
        <v>72</v>
      </c>
      <c r="E1433" s="92" t="s">
        <v>206</v>
      </c>
      <c r="F1433" s="72">
        <v>4</v>
      </c>
      <c r="G1433" s="3">
        <v>1</v>
      </c>
      <c r="H1433" s="72" t="s">
        <v>86</v>
      </c>
      <c r="I1433" s="72" t="s">
        <v>21</v>
      </c>
      <c r="J1433" s="77">
        <f>(C1433-VLOOKUP(H1433,Riders!$A$2:$C$213,2,FALSE))/365</f>
        <v>23.331506849315069</v>
      </c>
      <c r="K1433" s="72">
        <v>16</v>
      </c>
      <c r="L1433" s="72">
        <v>2</v>
      </c>
      <c r="M1433" s="89">
        <v>11.219999999999999</v>
      </c>
      <c r="N1433" s="37">
        <f t="shared" si="38"/>
        <v>64.171122994652407</v>
      </c>
    </row>
    <row r="1434" spans="1:14" hidden="1" x14ac:dyDescent="0.35">
      <c r="A1434" s="92" t="s">
        <v>71</v>
      </c>
      <c r="B1434" s="92">
        <v>2022</v>
      </c>
      <c r="C1434" s="82">
        <v>44750</v>
      </c>
      <c r="D1434" s="92" t="s">
        <v>72</v>
      </c>
      <c r="E1434" s="92" t="s">
        <v>206</v>
      </c>
      <c r="F1434" s="72">
        <v>5</v>
      </c>
      <c r="G1434" s="3">
        <v>1</v>
      </c>
      <c r="H1434" s="72" t="s">
        <v>28</v>
      </c>
      <c r="I1434" s="72" t="s">
        <v>29</v>
      </c>
      <c r="J1434" s="77">
        <f>(C1434-VLOOKUP(H1434,Riders!$A$2:$C$213,2,FALSE))/365</f>
        <v>22.534246575342465</v>
      </c>
      <c r="K1434" s="72">
        <v>3</v>
      </c>
      <c r="L1434" s="72">
        <v>1</v>
      </c>
      <c r="M1434" s="89">
        <v>11.08</v>
      </c>
      <c r="N1434" s="37">
        <f t="shared" si="38"/>
        <v>64.981949458483754</v>
      </c>
    </row>
    <row r="1435" spans="1:14" hidden="1" x14ac:dyDescent="0.35">
      <c r="A1435" s="92" t="s">
        <v>71</v>
      </c>
      <c r="B1435" s="92">
        <v>2022</v>
      </c>
      <c r="C1435" s="82">
        <v>44750</v>
      </c>
      <c r="D1435" s="92" t="s">
        <v>72</v>
      </c>
      <c r="E1435" s="92" t="s">
        <v>206</v>
      </c>
      <c r="F1435" s="72">
        <v>5</v>
      </c>
      <c r="G1435" s="3">
        <v>1</v>
      </c>
      <c r="H1435" s="72" t="s">
        <v>80</v>
      </c>
      <c r="I1435" s="72" t="s">
        <v>65</v>
      </c>
      <c r="J1435" s="77">
        <f>(C1435-VLOOKUP(H1435,Riders!$A$2:$C$213,2,FALSE))/365</f>
        <v>122.60273972602739</v>
      </c>
      <c r="K1435" s="72">
        <v>12</v>
      </c>
      <c r="L1435" s="72">
        <v>2</v>
      </c>
      <c r="M1435" s="89">
        <v>11.090999999999999</v>
      </c>
      <c r="N1435" s="37">
        <f t="shared" si="38"/>
        <v>64.917500676223966</v>
      </c>
    </row>
    <row r="1436" spans="1:14" hidden="1" x14ac:dyDescent="0.35">
      <c r="A1436" s="92" t="s">
        <v>71</v>
      </c>
      <c r="B1436" s="92">
        <v>2022</v>
      </c>
      <c r="C1436" s="82">
        <v>44750</v>
      </c>
      <c r="D1436" s="92" t="s">
        <v>72</v>
      </c>
      <c r="E1436" s="92" t="s">
        <v>206</v>
      </c>
      <c r="F1436" s="72">
        <v>6</v>
      </c>
      <c r="G1436" s="3">
        <v>1</v>
      </c>
      <c r="H1436" s="72" t="s">
        <v>75</v>
      </c>
      <c r="I1436" s="72" t="s">
        <v>19</v>
      </c>
      <c r="J1436" s="77">
        <f>(C1436-VLOOKUP(H1436,Riders!$A$2:$C$213,2,FALSE))/365</f>
        <v>24.126027397260273</v>
      </c>
      <c r="K1436" s="72">
        <v>6</v>
      </c>
      <c r="L1436" s="72">
        <v>1</v>
      </c>
      <c r="M1436" s="89">
        <v>11.191000000000001</v>
      </c>
      <c r="N1436" s="37">
        <f t="shared" si="38"/>
        <v>64.337413993387543</v>
      </c>
    </row>
    <row r="1437" spans="1:14" hidden="1" x14ac:dyDescent="0.35">
      <c r="A1437" s="92" t="s">
        <v>71</v>
      </c>
      <c r="B1437" s="92">
        <v>2022</v>
      </c>
      <c r="C1437" s="82">
        <v>44750</v>
      </c>
      <c r="D1437" s="92" t="s">
        <v>72</v>
      </c>
      <c r="E1437" s="92" t="s">
        <v>206</v>
      </c>
      <c r="F1437" s="72">
        <v>6</v>
      </c>
      <c r="G1437" s="3">
        <v>1</v>
      </c>
      <c r="H1437" s="72" t="s">
        <v>43</v>
      </c>
      <c r="I1437" s="72" t="s">
        <v>44</v>
      </c>
      <c r="J1437" s="77">
        <f>(C1437-VLOOKUP(H1437,Riders!$A$2:$C$213,2,FALSE))/365</f>
        <v>29.635616438356163</v>
      </c>
      <c r="K1437" s="72">
        <v>11</v>
      </c>
      <c r="L1437" s="72">
        <v>2</v>
      </c>
      <c r="M1437" t="s">
        <v>212</v>
      </c>
      <c r="N1437" s="37"/>
    </row>
    <row r="1438" spans="1:14" hidden="1" x14ac:dyDescent="0.35">
      <c r="A1438" s="92" t="s">
        <v>71</v>
      </c>
      <c r="B1438" s="92">
        <v>2022</v>
      </c>
      <c r="C1438" s="82">
        <v>44750</v>
      </c>
      <c r="D1438" s="92" t="s">
        <v>72</v>
      </c>
      <c r="E1438" s="92" t="s">
        <v>206</v>
      </c>
      <c r="F1438" s="72">
        <v>7</v>
      </c>
      <c r="G1438" s="3">
        <v>1</v>
      </c>
      <c r="H1438" s="72" t="s">
        <v>76</v>
      </c>
      <c r="I1438" s="72" t="s">
        <v>77</v>
      </c>
      <c r="J1438" s="77">
        <f>(C1438-VLOOKUP(H1438,Riders!$A$2:$C$213,2,FALSE))/365</f>
        <v>122.60273972602739</v>
      </c>
      <c r="K1438" s="72">
        <v>7</v>
      </c>
      <c r="L1438" s="72">
        <v>1</v>
      </c>
      <c r="M1438" s="89">
        <v>11.432</v>
      </c>
      <c r="N1438" s="37">
        <f t="shared" ref="N1438:N1458" si="39">3.6*200/M1438</f>
        <v>62.981105668299506</v>
      </c>
    </row>
    <row r="1439" spans="1:14" hidden="1" x14ac:dyDescent="0.35">
      <c r="A1439" s="92" t="s">
        <v>71</v>
      </c>
      <c r="B1439" s="92">
        <v>2022</v>
      </c>
      <c r="C1439" s="82">
        <v>44750</v>
      </c>
      <c r="D1439" s="92" t="s">
        <v>72</v>
      </c>
      <c r="E1439" s="92" t="s">
        <v>206</v>
      </c>
      <c r="F1439" s="72">
        <v>7</v>
      </c>
      <c r="G1439" s="3">
        <v>1</v>
      </c>
      <c r="H1439" s="72" t="s">
        <v>41</v>
      </c>
      <c r="I1439" s="72" t="s">
        <v>27</v>
      </c>
      <c r="J1439" s="77">
        <f>(C1439-VLOOKUP(H1439,Riders!$A$2:$C$213,2,FALSE))/365</f>
        <v>26.728767123287671</v>
      </c>
      <c r="K1439" s="72">
        <v>10</v>
      </c>
      <c r="L1439" s="72">
        <v>2</v>
      </c>
      <c r="M1439" s="89">
        <v>11.72</v>
      </c>
      <c r="N1439" s="37">
        <f t="shared" si="39"/>
        <v>61.433447098976103</v>
      </c>
    </row>
    <row r="1440" spans="1:14" hidden="1" x14ac:dyDescent="0.35">
      <c r="A1440" s="92" t="s">
        <v>71</v>
      </c>
      <c r="B1440" s="92">
        <v>2022</v>
      </c>
      <c r="C1440" s="82">
        <v>44750</v>
      </c>
      <c r="D1440" s="92" t="s">
        <v>72</v>
      </c>
      <c r="E1440" s="92" t="s">
        <v>206</v>
      </c>
      <c r="F1440" s="72">
        <v>8</v>
      </c>
      <c r="G1440" s="3">
        <v>1</v>
      </c>
      <c r="H1440" s="72" t="s">
        <v>78</v>
      </c>
      <c r="I1440" s="72" t="s">
        <v>19</v>
      </c>
      <c r="J1440" s="77">
        <f>(C1440-VLOOKUP(H1440,Riders!$A$2:$C$213,2,FALSE))/365</f>
        <v>31.161643835616438</v>
      </c>
      <c r="K1440" s="72">
        <v>8</v>
      </c>
      <c r="L1440" s="72">
        <v>1</v>
      </c>
      <c r="M1440">
        <v>11.08</v>
      </c>
      <c r="N1440" s="37">
        <f t="shared" si="39"/>
        <v>64.981949458483754</v>
      </c>
    </row>
    <row r="1441" spans="1:14" hidden="1" x14ac:dyDescent="0.35">
      <c r="A1441" s="92" t="s">
        <v>71</v>
      </c>
      <c r="B1441" s="92">
        <v>2022</v>
      </c>
      <c r="C1441" s="82">
        <v>44750</v>
      </c>
      <c r="D1441" s="92" t="s">
        <v>72</v>
      </c>
      <c r="E1441" s="72" t="s">
        <v>206</v>
      </c>
      <c r="F1441" s="72">
        <v>8</v>
      </c>
      <c r="G1441" s="3">
        <v>1</v>
      </c>
      <c r="H1441" s="72" t="s">
        <v>32</v>
      </c>
      <c r="I1441" s="72" t="s">
        <v>79</v>
      </c>
      <c r="J1441" s="77" t="e">
        <f>(C1441-VLOOKUP(H1441,Riders!$A$2:$C$213,2,FALSE))/365</f>
        <v>#N/A</v>
      </c>
      <c r="K1441" s="72">
        <v>9</v>
      </c>
      <c r="L1441" s="72">
        <v>2</v>
      </c>
      <c r="M1441">
        <v>11.159000000000001</v>
      </c>
      <c r="N1441" s="37">
        <f t="shared" si="39"/>
        <v>64.521910565462846</v>
      </c>
    </row>
    <row r="1442" spans="1:14" x14ac:dyDescent="0.35">
      <c r="A1442" s="43" t="s">
        <v>71</v>
      </c>
      <c r="B1442" s="43">
        <v>2022</v>
      </c>
      <c r="C1442" s="73">
        <v>44750</v>
      </c>
      <c r="D1442" s="43" t="s">
        <v>72</v>
      </c>
      <c r="E1442" s="71" t="s">
        <v>207</v>
      </c>
      <c r="F1442" s="71">
        <v>1</v>
      </c>
      <c r="G1442" s="3">
        <v>1</v>
      </c>
      <c r="H1442" t="s">
        <v>16</v>
      </c>
      <c r="I1442" t="s">
        <v>17</v>
      </c>
      <c r="J1442" s="74">
        <f>(C1442-VLOOKUP(H1442,Riders!$A$2:$C$213,2,FALSE))/365</f>
        <v>23.213698630136985</v>
      </c>
      <c r="K1442" s="71">
        <v>1</v>
      </c>
      <c r="L1442" s="71">
        <v>1</v>
      </c>
      <c r="M1442" s="89">
        <v>11.148</v>
      </c>
      <c r="N1442" s="37">
        <f t="shared" si="39"/>
        <v>64.585575888051665</v>
      </c>
    </row>
    <row r="1443" spans="1:14" x14ac:dyDescent="0.35">
      <c r="A1443" s="43" t="s">
        <v>71</v>
      </c>
      <c r="B1443" s="43">
        <v>2022</v>
      </c>
      <c r="C1443" s="73">
        <v>44750</v>
      </c>
      <c r="D1443" s="43" t="s">
        <v>72</v>
      </c>
      <c r="E1443" s="43" t="s">
        <v>207</v>
      </c>
      <c r="F1443" s="71">
        <v>1</v>
      </c>
      <c r="G1443" s="3">
        <v>1</v>
      </c>
      <c r="H1443" t="s">
        <v>78</v>
      </c>
      <c r="I1443" t="s">
        <v>19</v>
      </c>
      <c r="J1443" s="74">
        <f>(C1443-VLOOKUP(H1443,Riders!$A$2:$C$213,2,FALSE))/365</f>
        <v>31.161643835616438</v>
      </c>
      <c r="K1443" s="71">
        <v>8</v>
      </c>
      <c r="L1443" s="71">
        <v>2</v>
      </c>
      <c r="M1443" s="89">
        <v>11.407999999999999</v>
      </c>
      <c r="N1443" s="37">
        <f t="shared" si="39"/>
        <v>63.113604488078543</v>
      </c>
    </row>
    <row r="1444" spans="1:14" x14ac:dyDescent="0.35">
      <c r="A1444" s="43" t="s">
        <v>71</v>
      </c>
      <c r="B1444" s="43">
        <v>2022</v>
      </c>
      <c r="C1444" s="73">
        <v>44750</v>
      </c>
      <c r="D1444" s="43" t="s">
        <v>72</v>
      </c>
      <c r="E1444" s="71" t="s">
        <v>207</v>
      </c>
      <c r="F1444" s="71">
        <v>2</v>
      </c>
      <c r="G1444" s="3">
        <v>1</v>
      </c>
      <c r="H1444" t="s">
        <v>20</v>
      </c>
      <c r="I1444" t="s">
        <v>21</v>
      </c>
      <c r="J1444" s="74">
        <f>(C1444-VLOOKUP(H1444,Riders!$A$2:$C$213,2,FALSE))/365</f>
        <v>26.923287671232877</v>
      </c>
      <c r="K1444" s="71">
        <v>2</v>
      </c>
      <c r="L1444" s="71">
        <v>1</v>
      </c>
      <c r="M1444" s="89">
        <v>10.992000000000001</v>
      </c>
      <c r="N1444" s="37">
        <f t="shared" si="39"/>
        <v>65.502183406113531</v>
      </c>
    </row>
    <row r="1445" spans="1:14" x14ac:dyDescent="0.35">
      <c r="A1445" s="43" t="s">
        <v>71</v>
      </c>
      <c r="B1445" s="43">
        <v>2022</v>
      </c>
      <c r="C1445" s="73">
        <v>44750</v>
      </c>
      <c r="D1445" s="43" t="s">
        <v>72</v>
      </c>
      <c r="E1445" s="71" t="s">
        <v>207</v>
      </c>
      <c r="F1445" s="71">
        <v>2</v>
      </c>
      <c r="G1445" s="3">
        <v>1</v>
      </c>
      <c r="H1445" t="s">
        <v>76</v>
      </c>
      <c r="I1445" t="s">
        <v>77</v>
      </c>
      <c r="J1445" s="74">
        <f>(C1445-VLOOKUP(H1445,Riders!$A$2:$C$213,2,FALSE))/365</f>
        <v>122.60273972602739</v>
      </c>
      <c r="K1445" s="71">
        <v>7</v>
      </c>
      <c r="L1445" s="71">
        <v>2</v>
      </c>
      <c r="M1445" s="89">
        <v>11.07</v>
      </c>
      <c r="N1445" s="37">
        <f t="shared" si="39"/>
        <v>65.040650406504056</v>
      </c>
    </row>
    <row r="1446" spans="1:14" x14ac:dyDescent="0.35">
      <c r="A1446" s="43" t="s">
        <v>71</v>
      </c>
      <c r="B1446" s="43">
        <v>2022</v>
      </c>
      <c r="C1446" s="73">
        <v>44750</v>
      </c>
      <c r="D1446" s="43" t="s">
        <v>72</v>
      </c>
      <c r="E1446" s="43" t="s">
        <v>207</v>
      </c>
      <c r="F1446" s="71">
        <v>3</v>
      </c>
      <c r="G1446" s="3">
        <v>1</v>
      </c>
      <c r="H1446" t="s">
        <v>73</v>
      </c>
      <c r="I1446" t="s">
        <v>74</v>
      </c>
      <c r="J1446" s="74">
        <f>(C1446-VLOOKUP(H1446,Riders!$A$2:$C$213,2,FALSE))/365</f>
        <v>122.60273972602739</v>
      </c>
      <c r="K1446" s="71">
        <v>4</v>
      </c>
      <c r="L1446" s="71">
        <v>1</v>
      </c>
      <c r="M1446" s="89">
        <v>11.198</v>
      </c>
      <c r="N1446" s="37">
        <f t="shared" si="39"/>
        <v>64.297195927844257</v>
      </c>
    </row>
    <row r="1447" spans="1:14" x14ac:dyDescent="0.35">
      <c r="A1447" s="43" t="s">
        <v>71</v>
      </c>
      <c r="B1447" s="43">
        <v>2022</v>
      </c>
      <c r="C1447" s="73">
        <v>44750</v>
      </c>
      <c r="D1447" s="43" t="s">
        <v>72</v>
      </c>
      <c r="E1447" s="71" t="s">
        <v>207</v>
      </c>
      <c r="F1447" s="71">
        <v>3</v>
      </c>
      <c r="G1447" s="3">
        <v>1</v>
      </c>
      <c r="H1447" t="s">
        <v>75</v>
      </c>
      <c r="I1447" t="s">
        <v>19</v>
      </c>
      <c r="J1447" s="74">
        <f>(C1447-VLOOKUP(H1447,Riders!$A$2:$C$213,2,FALSE))/365</f>
        <v>24.126027397260273</v>
      </c>
      <c r="K1447" s="71">
        <v>6</v>
      </c>
      <c r="L1447" s="71">
        <v>2</v>
      </c>
      <c r="M1447" s="89">
        <v>11.295</v>
      </c>
      <c r="N1447" s="37">
        <f t="shared" si="39"/>
        <v>63.745019920318725</v>
      </c>
    </row>
    <row r="1448" spans="1:14" x14ac:dyDescent="0.35">
      <c r="A1448" s="43" t="s">
        <v>71</v>
      </c>
      <c r="B1448" s="43">
        <v>2022</v>
      </c>
      <c r="C1448" s="73">
        <v>44750</v>
      </c>
      <c r="D1448" s="43" t="s">
        <v>72</v>
      </c>
      <c r="E1448" s="71" t="s">
        <v>207</v>
      </c>
      <c r="F1448" s="71">
        <v>4</v>
      </c>
      <c r="G1448" s="3">
        <v>1</v>
      </c>
      <c r="H1448" t="s">
        <v>28</v>
      </c>
      <c r="I1448" t="s">
        <v>29</v>
      </c>
      <c r="J1448" s="74">
        <f>(C1448-VLOOKUP(H1448,Riders!$A$2:$C$213,2,FALSE))/365</f>
        <v>22.534246575342465</v>
      </c>
      <c r="K1448" s="71">
        <v>3</v>
      </c>
      <c r="L1448" s="71">
        <v>1</v>
      </c>
      <c r="M1448" s="89">
        <v>11.023</v>
      </c>
      <c r="N1448" s="37">
        <f t="shared" si="39"/>
        <v>65.317971514106873</v>
      </c>
    </row>
    <row r="1449" spans="1:14" x14ac:dyDescent="0.35">
      <c r="A1449" s="43" t="s">
        <v>71</v>
      </c>
      <c r="B1449" s="43">
        <v>2022</v>
      </c>
      <c r="C1449" s="73">
        <v>44750</v>
      </c>
      <c r="D1449" s="43" t="s">
        <v>72</v>
      </c>
      <c r="E1449" s="43" t="s">
        <v>207</v>
      </c>
      <c r="F1449" s="71">
        <v>4</v>
      </c>
      <c r="G1449" s="3">
        <v>1</v>
      </c>
      <c r="H1449" t="s">
        <v>37</v>
      </c>
      <c r="I1449" t="s">
        <v>38</v>
      </c>
      <c r="J1449" s="74" t="e">
        <f>(C1449-VLOOKUP(H1449,Riders!$A$2:$C$213,2,FALSE))/365</f>
        <v>#N/A</v>
      </c>
      <c r="K1449" s="71">
        <v>5</v>
      </c>
      <c r="L1449" s="71">
        <v>2</v>
      </c>
      <c r="M1449" s="89">
        <v>11.074999999999999</v>
      </c>
      <c r="N1449" s="37">
        <f t="shared" si="39"/>
        <v>65.011286681715575</v>
      </c>
    </row>
    <row r="1450" spans="1:14" x14ac:dyDescent="0.35">
      <c r="A1450" s="43" t="s">
        <v>71</v>
      </c>
      <c r="B1450" s="43">
        <v>2022</v>
      </c>
      <c r="C1450" s="73">
        <v>44750</v>
      </c>
      <c r="D1450" s="43" t="s">
        <v>72</v>
      </c>
      <c r="E1450" s="71" t="s">
        <v>207</v>
      </c>
      <c r="F1450" s="71">
        <v>1</v>
      </c>
      <c r="G1450" s="3">
        <v>2</v>
      </c>
      <c r="H1450" t="s">
        <v>16</v>
      </c>
      <c r="I1450" t="s">
        <v>17</v>
      </c>
      <c r="J1450" s="74">
        <f>(C1450-VLOOKUP(H1450,Riders!$A$2:$C$213,2,FALSE))/365</f>
        <v>23.213698630136985</v>
      </c>
      <c r="K1450" s="71">
        <v>1</v>
      </c>
      <c r="L1450" s="71">
        <v>1</v>
      </c>
      <c r="M1450" s="89">
        <v>11.005000000000001</v>
      </c>
      <c r="N1450" s="37">
        <f t="shared" si="39"/>
        <v>65.42480690595184</v>
      </c>
    </row>
    <row r="1451" spans="1:14" x14ac:dyDescent="0.35">
      <c r="A1451" s="43" t="s">
        <v>71</v>
      </c>
      <c r="B1451" s="43">
        <v>2022</v>
      </c>
      <c r="C1451" s="73">
        <v>44750</v>
      </c>
      <c r="D1451" s="43" t="s">
        <v>72</v>
      </c>
      <c r="E1451" s="71" t="s">
        <v>207</v>
      </c>
      <c r="F1451" s="71">
        <v>1</v>
      </c>
      <c r="G1451" s="3">
        <v>2</v>
      </c>
      <c r="H1451" t="s">
        <v>78</v>
      </c>
      <c r="I1451" t="s">
        <v>19</v>
      </c>
      <c r="J1451" s="74">
        <f>(C1451-VLOOKUP(H1451,Riders!$A$2:$C$213,2,FALSE))/365</f>
        <v>31.161643835616438</v>
      </c>
      <c r="K1451" s="71">
        <v>8</v>
      </c>
      <c r="L1451" s="71">
        <v>2</v>
      </c>
      <c r="M1451" s="89">
        <v>11.122000000000002</v>
      </c>
      <c r="N1451" s="37">
        <f t="shared" si="39"/>
        <v>64.736558172990456</v>
      </c>
    </row>
    <row r="1452" spans="1:14" x14ac:dyDescent="0.35">
      <c r="A1452" s="43" t="s">
        <v>71</v>
      </c>
      <c r="B1452" s="43">
        <v>2022</v>
      </c>
      <c r="C1452" s="73">
        <v>44750</v>
      </c>
      <c r="D1452" s="43" t="s">
        <v>72</v>
      </c>
      <c r="E1452" s="43" t="s">
        <v>207</v>
      </c>
      <c r="F1452" s="71">
        <v>2</v>
      </c>
      <c r="G1452" s="3">
        <v>2</v>
      </c>
      <c r="H1452" t="s">
        <v>20</v>
      </c>
      <c r="I1452" t="s">
        <v>21</v>
      </c>
      <c r="J1452" s="74">
        <f>(C1452-VLOOKUP(H1452,Riders!$A$2:$C$213,2,FALSE))/365</f>
        <v>26.923287671232877</v>
      </c>
      <c r="K1452" s="71">
        <v>2</v>
      </c>
      <c r="L1452" s="71">
        <v>1</v>
      </c>
      <c r="M1452" s="89">
        <v>10.928000000000001</v>
      </c>
      <c r="N1452" s="37">
        <f t="shared" si="39"/>
        <v>65.885797950219612</v>
      </c>
    </row>
    <row r="1453" spans="1:14" x14ac:dyDescent="0.35">
      <c r="A1453" s="43" t="s">
        <v>71</v>
      </c>
      <c r="B1453" s="43">
        <v>2022</v>
      </c>
      <c r="C1453" s="73">
        <v>44750</v>
      </c>
      <c r="D1453" s="43" t="s">
        <v>72</v>
      </c>
      <c r="E1453" s="71" t="s">
        <v>207</v>
      </c>
      <c r="F1453" s="71">
        <v>2</v>
      </c>
      <c r="G1453" s="3">
        <v>2</v>
      </c>
      <c r="H1453" t="s">
        <v>76</v>
      </c>
      <c r="I1453" t="s">
        <v>77</v>
      </c>
      <c r="J1453" s="74">
        <f>(C1453-VLOOKUP(H1453,Riders!$A$2:$C$213,2,FALSE))/365</f>
        <v>122.60273972602739</v>
      </c>
      <c r="K1453" s="71">
        <v>7</v>
      </c>
      <c r="L1453" s="71">
        <v>2</v>
      </c>
      <c r="M1453" s="89">
        <v>11.221</v>
      </c>
      <c r="N1453" s="37">
        <f t="shared" si="39"/>
        <v>64.16540415292755</v>
      </c>
    </row>
    <row r="1454" spans="1:14" x14ac:dyDescent="0.35">
      <c r="A1454" s="43" t="s">
        <v>71</v>
      </c>
      <c r="B1454" s="43">
        <v>2022</v>
      </c>
      <c r="C1454" s="73">
        <v>44750</v>
      </c>
      <c r="D1454" s="43" t="s">
        <v>72</v>
      </c>
      <c r="E1454" s="71" t="s">
        <v>207</v>
      </c>
      <c r="F1454" s="71">
        <v>3</v>
      </c>
      <c r="G1454" s="3">
        <v>2</v>
      </c>
      <c r="H1454" t="s">
        <v>73</v>
      </c>
      <c r="I1454" t="s">
        <v>74</v>
      </c>
      <c r="J1454" s="74">
        <f>(C1454-VLOOKUP(H1454,Riders!$A$2:$C$213,2,FALSE))/365</f>
        <v>122.60273972602739</v>
      </c>
      <c r="K1454" s="71">
        <v>4</v>
      </c>
      <c r="L1454" s="71">
        <v>1</v>
      </c>
      <c r="M1454" s="89">
        <v>11.343999999999999</v>
      </c>
      <c r="N1454" s="37">
        <f t="shared" si="39"/>
        <v>63.469675599435831</v>
      </c>
    </row>
    <row r="1455" spans="1:14" x14ac:dyDescent="0.35">
      <c r="A1455" s="43" t="s">
        <v>71</v>
      </c>
      <c r="B1455" s="43">
        <v>2022</v>
      </c>
      <c r="C1455" s="73">
        <v>44750</v>
      </c>
      <c r="D1455" s="43" t="s">
        <v>72</v>
      </c>
      <c r="E1455" s="43" t="s">
        <v>207</v>
      </c>
      <c r="F1455" s="71">
        <v>3</v>
      </c>
      <c r="G1455" s="3">
        <v>2</v>
      </c>
      <c r="H1455" t="s">
        <v>75</v>
      </c>
      <c r="I1455" t="s">
        <v>19</v>
      </c>
      <c r="J1455" s="74">
        <f>(C1455-VLOOKUP(H1455,Riders!$A$2:$C$213,2,FALSE))/365</f>
        <v>24.126027397260273</v>
      </c>
      <c r="K1455" s="71">
        <v>6</v>
      </c>
      <c r="L1455" s="71">
        <v>2</v>
      </c>
      <c r="M1455" s="89">
        <v>11.472999999999999</v>
      </c>
      <c r="N1455" s="37">
        <f t="shared" si="39"/>
        <v>62.756035910398332</v>
      </c>
    </row>
    <row r="1456" spans="1:14" x14ac:dyDescent="0.35">
      <c r="A1456" s="43" t="s">
        <v>71</v>
      </c>
      <c r="B1456" s="43">
        <v>2022</v>
      </c>
      <c r="C1456" s="73">
        <v>44750</v>
      </c>
      <c r="D1456" s="43" t="s">
        <v>72</v>
      </c>
      <c r="E1456" s="71" t="s">
        <v>207</v>
      </c>
      <c r="F1456" s="71">
        <v>4</v>
      </c>
      <c r="G1456" s="3">
        <v>2</v>
      </c>
      <c r="H1456" t="s">
        <v>28</v>
      </c>
      <c r="I1456" t="s">
        <v>29</v>
      </c>
      <c r="J1456" s="74">
        <f>(C1456-VLOOKUP(H1456,Riders!$A$2:$C$213,2,FALSE))/365</f>
        <v>22.534246575342465</v>
      </c>
      <c r="K1456" s="71">
        <v>3</v>
      </c>
      <c r="L1456" s="71">
        <v>1</v>
      </c>
      <c r="M1456" s="89">
        <v>11.12</v>
      </c>
      <c r="N1456" s="37">
        <f t="shared" si="39"/>
        <v>64.748201438848923</v>
      </c>
    </row>
    <row r="1457" spans="1:14" x14ac:dyDescent="0.35">
      <c r="A1457" s="43" t="s">
        <v>71</v>
      </c>
      <c r="B1457" s="43">
        <v>2022</v>
      </c>
      <c r="C1457" s="73">
        <v>44750</v>
      </c>
      <c r="D1457" s="43" t="s">
        <v>72</v>
      </c>
      <c r="E1457" s="71" t="s">
        <v>207</v>
      </c>
      <c r="F1457" s="71">
        <v>4</v>
      </c>
      <c r="G1457" s="3">
        <v>2</v>
      </c>
      <c r="H1457" t="s">
        <v>37</v>
      </c>
      <c r="I1457" t="s">
        <v>38</v>
      </c>
      <c r="J1457" s="74" t="e">
        <f>(C1457-VLOOKUP(H1457,Riders!$A$2:$C$213,2,FALSE))/365</f>
        <v>#N/A</v>
      </c>
      <c r="K1457" s="71">
        <v>5</v>
      </c>
      <c r="L1457" s="71">
        <v>2</v>
      </c>
      <c r="M1457" s="89">
        <v>11.295</v>
      </c>
      <c r="N1457" s="37">
        <f t="shared" si="39"/>
        <v>63.745019920318725</v>
      </c>
    </row>
    <row r="1458" spans="1:14" x14ac:dyDescent="0.35">
      <c r="A1458" s="43" t="s">
        <v>71</v>
      </c>
      <c r="B1458" s="43">
        <v>2022</v>
      </c>
      <c r="C1458" s="73">
        <v>44750</v>
      </c>
      <c r="D1458" s="43" t="s">
        <v>72</v>
      </c>
      <c r="E1458" s="71" t="s">
        <v>208</v>
      </c>
      <c r="F1458" s="71">
        <v>1</v>
      </c>
      <c r="G1458" s="3">
        <v>1</v>
      </c>
      <c r="H1458" t="s">
        <v>16</v>
      </c>
      <c r="I1458" t="s">
        <v>17</v>
      </c>
      <c r="J1458" s="74">
        <f>(C1458-VLOOKUP(H1458,Riders!$A$2:$C$213,2,FALSE))/365</f>
        <v>23.213698630136985</v>
      </c>
      <c r="K1458" s="71">
        <v>1</v>
      </c>
      <c r="L1458" s="71">
        <v>1</v>
      </c>
      <c r="M1458" s="89">
        <v>11.157999999999999</v>
      </c>
      <c r="N1458" s="37">
        <f t="shared" si="39"/>
        <v>64.527693134970434</v>
      </c>
    </row>
    <row r="1459" spans="1:14" x14ac:dyDescent="0.35">
      <c r="A1459" s="43" t="s">
        <v>71</v>
      </c>
      <c r="B1459" s="43">
        <v>2022</v>
      </c>
      <c r="C1459" s="73">
        <v>44750</v>
      </c>
      <c r="D1459" s="43" t="s">
        <v>72</v>
      </c>
      <c r="E1459" s="43" t="s">
        <v>208</v>
      </c>
      <c r="F1459" s="71">
        <v>1</v>
      </c>
      <c r="G1459" s="3">
        <v>1</v>
      </c>
      <c r="H1459" t="s">
        <v>28</v>
      </c>
      <c r="I1459" t="s">
        <v>29</v>
      </c>
      <c r="J1459" s="74">
        <f>(C1459-VLOOKUP(H1459,Riders!$A$2:$C$213,2,FALSE))/365</f>
        <v>22.534246575342465</v>
      </c>
      <c r="K1459" s="71">
        <v>3</v>
      </c>
      <c r="L1459" s="71">
        <v>2</v>
      </c>
      <c r="M1459" t="s">
        <v>212</v>
      </c>
      <c r="N1459" s="3"/>
    </row>
    <row r="1460" spans="1:14" x14ac:dyDescent="0.35">
      <c r="A1460" s="43" t="s">
        <v>71</v>
      </c>
      <c r="B1460" s="43">
        <v>2022</v>
      </c>
      <c r="C1460" s="73">
        <v>44750</v>
      </c>
      <c r="D1460" s="43" t="s">
        <v>72</v>
      </c>
      <c r="E1460" s="71" t="s">
        <v>208</v>
      </c>
      <c r="F1460" s="71">
        <v>2</v>
      </c>
      <c r="G1460" s="3">
        <v>1</v>
      </c>
      <c r="H1460" t="s">
        <v>20</v>
      </c>
      <c r="I1460" t="s">
        <v>21</v>
      </c>
      <c r="J1460" s="74">
        <f>(C1460-VLOOKUP(H1460,Riders!$A$2:$C$213,2,FALSE))/365</f>
        <v>26.923287671232877</v>
      </c>
      <c r="K1460" s="71">
        <v>2</v>
      </c>
      <c r="L1460" s="71">
        <v>1</v>
      </c>
      <c r="M1460">
        <v>11.112</v>
      </c>
      <c r="N1460" s="37">
        <f t="shared" ref="N1460:N1523" si="40">3.6*200/M1460</f>
        <v>64.794816414686821</v>
      </c>
    </row>
    <row r="1461" spans="1:14" x14ac:dyDescent="0.35">
      <c r="A1461" s="43" t="s">
        <v>71</v>
      </c>
      <c r="B1461" s="43">
        <v>2022</v>
      </c>
      <c r="C1461" s="73">
        <v>44750</v>
      </c>
      <c r="D1461" s="43" t="s">
        <v>72</v>
      </c>
      <c r="E1461" s="71" t="s">
        <v>208</v>
      </c>
      <c r="F1461" s="71">
        <v>2</v>
      </c>
      <c r="G1461" s="3">
        <v>1</v>
      </c>
      <c r="H1461" t="s">
        <v>73</v>
      </c>
      <c r="I1461" t="s">
        <v>74</v>
      </c>
      <c r="J1461" s="74">
        <f>(C1461-VLOOKUP(H1461,Riders!$A$2:$C$213,2,FALSE))/365</f>
        <v>122.60273972602739</v>
      </c>
      <c r="K1461" s="71">
        <v>4</v>
      </c>
      <c r="L1461" s="71">
        <v>2</v>
      </c>
      <c r="M1461">
        <v>11.149000000000001</v>
      </c>
      <c r="N1461" s="37">
        <f t="shared" si="40"/>
        <v>64.579782940173999</v>
      </c>
    </row>
    <row r="1462" spans="1:14" x14ac:dyDescent="0.35">
      <c r="A1462" s="43" t="s">
        <v>71</v>
      </c>
      <c r="B1462" s="43">
        <v>2022</v>
      </c>
      <c r="C1462" s="73">
        <v>44750</v>
      </c>
      <c r="D1462" s="43" t="s">
        <v>72</v>
      </c>
      <c r="E1462" s="43" t="s">
        <v>208</v>
      </c>
      <c r="F1462" s="71">
        <v>1</v>
      </c>
      <c r="G1462" s="3">
        <v>2</v>
      </c>
      <c r="H1462" t="s">
        <v>16</v>
      </c>
      <c r="I1462" t="s">
        <v>17</v>
      </c>
      <c r="J1462" s="74">
        <f>(C1462-VLOOKUP(H1462,Riders!$A$2:$C$213,2,FALSE))/365</f>
        <v>23.213698630136985</v>
      </c>
      <c r="K1462" s="71">
        <v>1</v>
      </c>
      <c r="L1462" s="71">
        <v>1</v>
      </c>
      <c r="M1462" s="89">
        <v>11.012</v>
      </c>
      <c r="N1462" s="37">
        <f t="shared" si="40"/>
        <v>65.383218307301121</v>
      </c>
    </row>
    <row r="1463" spans="1:14" x14ac:dyDescent="0.35">
      <c r="A1463" s="43" t="s">
        <v>71</v>
      </c>
      <c r="B1463" s="43">
        <v>2022</v>
      </c>
      <c r="C1463" s="73">
        <v>44750</v>
      </c>
      <c r="D1463" s="43" t="s">
        <v>72</v>
      </c>
      <c r="E1463" s="71" t="s">
        <v>208</v>
      </c>
      <c r="F1463" s="71">
        <v>1</v>
      </c>
      <c r="G1463" s="3">
        <v>2</v>
      </c>
      <c r="H1463" t="s">
        <v>28</v>
      </c>
      <c r="I1463" t="s">
        <v>29</v>
      </c>
      <c r="J1463" s="74">
        <f>(C1463-VLOOKUP(H1463,Riders!$A$2:$C$213,2,FALSE))/365</f>
        <v>22.534246575342465</v>
      </c>
      <c r="K1463" s="71">
        <v>3</v>
      </c>
      <c r="L1463" s="71">
        <v>2</v>
      </c>
      <c r="M1463">
        <v>11.902000000000001</v>
      </c>
      <c r="N1463" s="37">
        <f t="shared" si="40"/>
        <v>60.494034616030916</v>
      </c>
    </row>
    <row r="1464" spans="1:14" x14ac:dyDescent="0.35">
      <c r="A1464" s="43" t="s">
        <v>71</v>
      </c>
      <c r="B1464" s="43">
        <v>2022</v>
      </c>
      <c r="C1464" s="73">
        <v>44750</v>
      </c>
      <c r="D1464" s="43" t="s">
        <v>72</v>
      </c>
      <c r="E1464" s="71" t="s">
        <v>208</v>
      </c>
      <c r="F1464" s="71">
        <v>2</v>
      </c>
      <c r="G1464" s="3">
        <v>2</v>
      </c>
      <c r="H1464" t="s">
        <v>20</v>
      </c>
      <c r="I1464" t="s">
        <v>21</v>
      </c>
      <c r="J1464" s="74">
        <f>(C1464-VLOOKUP(H1464,Riders!$A$2:$C$213,2,FALSE))/365</f>
        <v>26.923287671232877</v>
      </c>
      <c r="K1464" s="71">
        <v>2</v>
      </c>
      <c r="L1464" s="71">
        <v>1</v>
      </c>
      <c r="M1464">
        <v>11.057</v>
      </c>
      <c r="N1464" s="37">
        <f t="shared" si="40"/>
        <v>65.117120376232251</v>
      </c>
    </row>
    <row r="1465" spans="1:14" x14ac:dyDescent="0.35">
      <c r="A1465" s="43" t="s">
        <v>71</v>
      </c>
      <c r="B1465" s="43">
        <v>2022</v>
      </c>
      <c r="C1465" s="73">
        <v>44750</v>
      </c>
      <c r="D1465" s="43" t="s">
        <v>72</v>
      </c>
      <c r="E1465" s="43" t="s">
        <v>208</v>
      </c>
      <c r="F1465" s="71">
        <v>2</v>
      </c>
      <c r="G1465" s="3">
        <v>2</v>
      </c>
      <c r="H1465" t="s">
        <v>73</v>
      </c>
      <c r="I1465" t="s">
        <v>74</v>
      </c>
      <c r="J1465" s="74">
        <f>(C1465-VLOOKUP(H1465,Riders!$A$2:$C$213,2,FALSE))/365</f>
        <v>122.60273972602739</v>
      </c>
      <c r="K1465" s="71">
        <v>4</v>
      </c>
      <c r="L1465" s="71">
        <v>2</v>
      </c>
      <c r="M1465">
        <v>11.115</v>
      </c>
      <c r="N1465" s="37">
        <f t="shared" si="40"/>
        <v>64.777327935222672</v>
      </c>
    </row>
    <row r="1466" spans="1:14" x14ac:dyDescent="0.35">
      <c r="A1466" s="43" t="s">
        <v>71</v>
      </c>
      <c r="B1466" s="43">
        <v>2022</v>
      </c>
      <c r="C1466" s="73">
        <v>44750</v>
      </c>
      <c r="D1466" s="43" t="s">
        <v>72</v>
      </c>
      <c r="E1466" s="71" t="s">
        <v>209</v>
      </c>
      <c r="F1466" t="s">
        <v>210</v>
      </c>
      <c r="G1466" s="3">
        <v>1</v>
      </c>
      <c r="H1466" t="s">
        <v>16</v>
      </c>
      <c r="I1466" t="s">
        <v>17</v>
      </c>
      <c r="J1466" s="74">
        <f>(C1466-VLOOKUP(H1466,Riders!$A$2:$C$213,2,FALSE))/365</f>
        <v>23.213698630136985</v>
      </c>
      <c r="K1466" s="71">
        <v>1</v>
      </c>
      <c r="L1466">
        <v>2</v>
      </c>
      <c r="M1466">
        <v>11.129000000000001</v>
      </c>
      <c r="N1466" s="37">
        <f t="shared" si="40"/>
        <v>64.695839698086075</v>
      </c>
    </row>
    <row r="1467" spans="1:14" x14ac:dyDescent="0.35">
      <c r="A1467" s="43" t="s">
        <v>71</v>
      </c>
      <c r="B1467" s="43">
        <v>2022</v>
      </c>
      <c r="C1467" s="73">
        <v>44750</v>
      </c>
      <c r="D1467" s="43" t="s">
        <v>72</v>
      </c>
      <c r="E1467" s="71" t="s">
        <v>209</v>
      </c>
      <c r="F1467" t="s">
        <v>210</v>
      </c>
      <c r="G1467" s="3">
        <v>1</v>
      </c>
      <c r="H1467" t="s">
        <v>20</v>
      </c>
      <c r="I1467" t="s">
        <v>21</v>
      </c>
      <c r="J1467" s="74">
        <f>(C1467-VLOOKUP(H1467,Riders!$A$2:$C$213,2,FALSE))/365</f>
        <v>26.923287671232877</v>
      </c>
      <c r="K1467" s="71">
        <v>2</v>
      </c>
      <c r="L1467">
        <v>1</v>
      </c>
      <c r="M1467">
        <v>11.021000000000001</v>
      </c>
      <c r="N1467" s="37">
        <f t="shared" si="40"/>
        <v>65.329824879774975</v>
      </c>
    </row>
    <row r="1468" spans="1:14" x14ac:dyDescent="0.35">
      <c r="A1468" s="43" t="s">
        <v>71</v>
      </c>
      <c r="B1468" s="43">
        <v>2022</v>
      </c>
      <c r="C1468" s="73">
        <v>44750</v>
      </c>
      <c r="D1468" s="43" t="s">
        <v>72</v>
      </c>
      <c r="E1468" s="43" t="s">
        <v>209</v>
      </c>
      <c r="F1468" t="s">
        <v>211</v>
      </c>
      <c r="G1468" s="3">
        <v>1</v>
      </c>
      <c r="H1468" t="s">
        <v>28</v>
      </c>
      <c r="I1468" t="s">
        <v>29</v>
      </c>
      <c r="J1468" s="74">
        <f>(C1468-VLOOKUP(H1468,Riders!$A$2:$C$213,2,FALSE))/365</f>
        <v>22.534246575342465</v>
      </c>
      <c r="K1468" s="71">
        <v>3</v>
      </c>
      <c r="L1468">
        <v>1</v>
      </c>
      <c r="M1468">
        <v>11.101000000000001</v>
      </c>
      <c r="N1468" s="37">
        <f t="shared" si="40"/>
        <v>64.859021709755879</v>
      </c>
    </row>
    <row r="1469" spans="1:14" x14ac:dyDescent="0.35">
      <c r="A1469" s="43" t="s">
        <v>71</v>
      </c>
      <c r="B1469" s="43">
        <v>2022</v>
      </c>
      <c r="C1469" s="73">
        <v>44750</v>
      </c>
      <c r="D1469" s="43" t="s">
        <v>72</v>
      </c>
      <c r="E1469" s="71" t="s">
        <v>209</v>
      </c>
      <c r="F1469" t="s">
        <v>211</v>
      </c>
      <c r="G1469" s="3">
        <v>1</v>
      </c>
      <c r="H1469" t="s">
        <v>73</v>
      </c>
      <c r="I1469" t="s">
        <v>74</v>
      </c>
      <c r="J1469" s="74">
        <f>(C1469-VLOOKUP(H1469,Riders!$A$2:$C$2000,2,FALSE))/365</f>
        <v>122.60273972602739</v>
      </c>
      <c r="K1469" s="71">
        <v>4</v>
      </c>
      <c r="L1469">
        <v>2</v>
      </c>
      <c r="M1469">
        <v>11.271000000000001</v>
      </c>
      <c r="N1469" s="37">
        <f t="shared" si="40"/>
        <v>63.880755922278411</v>
      </c>
    </row>
    <row r="1470" spans="1:14" x14ac:dyDescent="0.35">
      <c r="A1470" s="43" t="s">
        <v>71</v>
      </c>
      <c r="B1470" s="43">
        <v>2022</v>
      </c>
      <c r="C1470" s="73">
        <v>44750</v>
      </c>
      <c r="D1470" s="43" t="s">
        <v>72</v>
      </c>
      <c r="E1470" s="71" t="s">
        <v>209</v>
      </c>
      <c r="F1470" t="s">
        <v>210</v>
      </c>
      <c r="G1470" s="3">
        <v>2</v>
      </c>
      <c r="H1470" t="s">
        <v>16</v>
      </c>
      <c r="I1470" t="s">
        <v>17</v>
      </c>
      <c r="J1470" s="74">
        <f>(C1470-VLOOKUP(H1470,Riders!$A$2:$C$213,2,FALSE))/365</f>
        <v>23.213698630136985</v>
      </c>
      <c r="K1470" s="71">
        <v>1</v>
      </c>
      <c r="L1470">
        <v>1</v>
      </c>
      <c r="M1470">
        <v>11.228999999999999</v>
      </c>
      <c r="N1470" s="37">
        <f t="shared" si="40"/>
        <v>64.119690088164575</v>
      </c>
    </row>
    <row r="1471" spans="1:14" x14ac:dyDescent="0.35">
      <c r="A1471" s="43" t="s">
        <v>71</v>
      </c>
      <c r="B1471" s="43">
        <v>2022</v>
      </c>
      <c r="C1471" s="73">
        <v>44750</v>
      </c>
      <c r="D1471" s="43" t="s">
        <v>72</v>
      </c>
      <c r="E1471" s="43" t="s">
        <v>209</v>
      </c>
      <c r="F1471" t="s">
        <v>210</v>
      </c>
      <c r="G1471" s="3">
        <v>2</v>
      </c>
      <c r="H1471" t="s">
        <v>20</v>
      </c>
      <c r="I1471" t="s">
        <v>21</v>
      </c>
      <c r="J1471" s="74">
        <f>(C1471-VLOOKUP(H1471,Riders!$A$2:$C$213,2,FALSE))/365</f>
        <v>26.923287671232877</v>
      </c>
      <c r="K1471" s="71">
        <v>2</v>
      </c>
      <c r="L1471">
        <v>2</v>
      </c>
      <c r="M1471">
        <v>11.229999999999999</v>
      </c>
      <c r="N1471" s="37">
        <f t="shared" si="40"/>
        <v>64.113980409617099</v>
      </c>
    </row>
    <row r="1472" spans="1:14" x14ac:dyDescent="0.35">
      <c r="A1472" s="43" t="s">
        <v>71</v>
      </c>
      <c r="B1472" s="43">
        <v>2022</v>
      </c>
      <c r="C1472" s="73">
        <v>44750</v>
      </c>
      <c r="D1472" s="43" t="s">
        <v>72</v>
      </c>
      <c r="E1472" s="71" t="s">
        <v>209</v>
      </c>
      <c r="F1472" t="s">
        <v>211</v>
      </c>
      <c r="G1472" s="3">
        <v>2</v>
      </c>
      <c r="H1472" t="s">
        <v>28</v>
      </c>
      <c r="I1472" t="s">
        <v>29</v>
      </c>
      <c r="J1472" s="74">
        <f>(C1472-VLOOKUP(H1472,Riders!$A$2:$C$213,2,FALSE))/365</f>
        <v>22.534246575342465</v>
      </c>
      <c r="K1472" s="71">
        <v>3</v>
      </c>
      <c r="L1472">
        <v>1</v>
      </c>
      <c r="M1472">
        <v>11.180999999999999</v>
      </c>
      <c r="N1472" s="37">
        <f t="shared" si="40"/>
        <v>64.394955728467949</v>
      </c>
    </row>
    <row r="1473" spans="1:14" x14ac:dyDescent="0.35">
      <c r="A1473" s="43" t="s">
        <v>71</v>
      </c>
      <c r="B1473" s="43">
        <v>2022</v>
      </c>
      <c r="C1473" s="73">
        <v>44750</v>
      </c>
      <c r="D1473" s="43" t="s">
        <v>72</v>
      </c>
      <c r="E1473" s="71" t="s">
        <v>209</v>
      </c>
      <c r="F1473" t="s">
        <v>211</v>
      </c>
      <c r="G1473" s="3">
        <v>2</v>
      </c>
      <c r="H1473" t="s">
        <v>73</v>
      </c>
      <c r="I1473" t="s">
        <v>74</v>
      </c>
      <c r="J1473" s="74">
        <f>(C1473-VLOOKUP(H1473,Riders!$A$2:$C$2000,2,FALSE))/365</f>
        <v>122.60273972602739</v>
      </c>
      <c r="K1473" s="71">
        <v>4</v>
      </c>
      <c r="L1473">
        <v>2</v>
      </c>
      <c r="M1473">
        <v>11.723999999999998</v>
      </c>
      <c r="N1473" s="37">
        <f t="shared" si="40"/>
        <v>61.412487205731843</v>
      </c>
    </row>
    <row r="1474" spans="1:14" x14ac:dyDescent="0.35">
      <c r="A1474" s="43" t="s">
        <v>71</v>
      </c>
      <c r="B1474" s="43">
        <v>2022</v>
      </c>
      <c r="C1474" s="73">
        <v>44750</v>
      </c>
      <c r="D1474" s="43" t="s">
        <v>72</v>
      </c>
      <c r="E1474" s="71" t="s">
        <v>209</v>
      </c>
      <c r="F1474" t="s">
        <v>210</v>
      </c>
      <c r="G1474" s="3">
        <v>3</v>
      </c>
      <c r="H1474" t="s">
        <v>16</v>
      </c>
      <c r="I1474" t="s">
        <v>17</v>
      </c>
      <c r="J1474" s="74">
        <f>(C1474-VLOOKUP(H1474,Riders!$A$2:$C$213,2,FALSE))/365</f>
        <v>23.213698630136985</v>
      </c>
      <c r="K1474" s="71">
        <v>1</v>
      </c>
      <c r="L1474">
        <v>1</v>
      </c>
      <c r="M1474">
        <v>11.428000000000001</v>
      </c>
      <c r="N1474" s="37">
        <f t="shared" si="40"/>
        <v>63.003150157507868</v>
      </c>
    </row>
    <row r="1475" spans="1:14" x14ac:dyDescent="0.35">
      <c r="A1475" s="43" t="s">
        <v>71</v>
      </c>
      <c r="B1475" s="43">
        <v>2022</v>
      </c>
      <c r="C1475" s="73">
        <v>44750</v>
      </c>
      <c r="D1475" s="43" t="s">
        <v>72</v>
      </c>
      <c r="E1475" s="43" t="s">
        <v>209</v>
      </c>
      <c r="F1475" t="s">
        <v>210</v>
      </c>
      <c r="G1475" s="3">
        <v>3</v>
      </c>
      <c r="H1475" t="s">
        <v>20</v>
      </c>
      <c r="I1475" t="s">
        <v>21</v>
      </c>
      <c r="J1475" s="74">
        <f>(C1475-VLOOKUP(H1475,Riders!$A$2:$C$213,2,FALSE))/365</f>
        <v>26.923287671232877</v>
      </c>
      <c r="K1475" s="71">
        <v>2</v>
      </c>
      <c r="L1475">
        <v>2</v>
      </c>
      <c r="M1475">
        <v>11.619000000000002</v>
      </c>
      <c r="N1475" s="37">
        <f t="shared" si="40"/>
        <v>61.967467079783106</v>
      </c>
    </row>
    <row r="1476" spans="1:14" hidden="1" x14ac:dyDescent="0.35">
      <c r="A1476" s="176" t="s">
        <v>12</v>
      </c>
      <c r="B1476" s="176">
        <v>2022</v>
      </c>
      <c r="C1476" s="177">
        <v>44847</v>
      </c>
      <c r="D1476" s="176" t="s">
        <v>13</v>
      </c>
      <c r="E1476" s="71" t="s">
        <v>205</v>
      </c>
      <c r="F1476" s="71">
        <v>1</v>
      </c>
      <c r="G1476" s="3">
        <v>1</v>
      </c>
      <c r="H1476" s="71" t="s">
        <v>22</v>
      </c>
      <c r="I1476" s="71" t="s">
        <v>15</v>
      </c>
      <c r="J1476" s="74">
        <f>(C1476-VLOOKUP(H1476,Riders!$A$2:$C$213,2,FALSE))/365</f>
        <v>122.86849315068493</v>
      </c>
      <c r="K1476" s="71">
        <v>6</v>
      </c>
      <c r="L1476" s="71">
        <v>1</v>
      </c>
      <c r="M1476" s="71">
        <v>11.042999999999999</v>
      </c>
      <c r="N1476" s="37">
        <f t="shared" si="40"/>
        <v>65.199674001630001</v>
      </c>
    </row>
    <row r="1477" spans="1:14" hidden="1" x14ac:dyDescent="0.35">
      <c r="A1477" s="176" t="s">
        <v>12</v>
      </c>
      <c r="B1477" s="176">
        <v>2022</v>
      </c>
      <c r="C1477" s="177">
        <v>44847</v>
      </c>
      <c r="D1477" s="176" t="s">
        <v>13</v>
      </c>
      <c r="E1477" s="71" t="s">
        <v>205</v>
      </c>
      <c r="F1477" s="71">
        <v>1</v>
      </c>
      <c r="G1477" s="3">
        <v>1</v>
      </c>
      <c r="H1477" s="71" t="s">
        <v>58</v>
      </c>
      <c r="I1477" s="71" t="s">
        <v>59</v>
      </c>
      <c r="J1477" s="74">
        <f>(C1477-VLOOKUP(H1477,Riders!$A$2:$C$213,2,FALSE))/365</f>
        <v>24.745205479452054</v>
      </c>
      <c r="K1477" s="71">
        <v>28</v>
      </c>
      <c r="L1477" s="71">
        <v>2</v>
      </c>
      <c r="M1477" s="71">
        <v>11.408999999999999</v>
      </c>
      <c r="N1477" s="37">
        <f t="shared" si="40"/>
        <v>63.108072574283469</v>
      </c>
    </row>
    <row r="1478" spans="1:14" hidden="1" x14ac:dyDescent="0.35">
      <c r="A1478" s="176" t="s">
        <v>12</v>
      </c>
      <c r="B1478" s="176">
        <v>2022</v>
      </c>
      <c r="C1478" s="177">
        <v>44847</v>
      </c>
      <c r="D1478" s="176" t="s">
        <v>13</v>
      </c>
      <c r="E1478" s="71" t="s">
        <v>205</v>
      </c>
      <c r="F1478" s="71">
        <v>2</v>
      </c>
      <c r="G1478" s="3">
        <v>1</v>
      </c>
      <c r="H1478" s="71" t="s">
        <v>23</v>
      </c>
      <c r="I1478" s="71" t="s">
        <v>15</v>
      </c>
      <c r="J1478" s="74">
        <f>(C1478-VLOOKUP(H1478,Riders!$A$2:$C$213,2,FALSE))/365</f>
        <v>25.087671232876712</v>
      </c>
      <c r="K1478" s="71">
        <v>3</v>
      </c>
      <c r="L1478" s="71">
        <v>1</v>
      </c>
      <c r="M1478" s="71">
        <v>11.157999999999999</v>
      </c>
      <c r="N1478" s="37">
        <f t="shared" si="40"/>
        <v>64.527693134970434</v>
      </c>
    </row>
    <row r="1479" spans="1:14" hidden="1" x14ac:dyDescent="0.35">
      <c r="A1479" s="176" t="s">
        <v>12</v>
      </c>
      <c r="B1479" s="176">
        <v>2022</v>
      </c>
      <c r="C1479" s="177">
        <v>44847</v>
      </c>
      <c r="D1479" s="176" t="s">
        <v>13</v>
      </c>
      <c r="E1479" s="71" t="s">
        <v>205</v>
      </c>
      <c r="F1479" s="71">
        <v>2</v>
      </c>
      <c r="G1479" s="3">
        <v>1</v>
      </c>
      <c r="H1479" s="71" t="s">
        <v>57</v>
      </c>
      <c r="I1479" s="71" t="s">
        <v>47</v>
      </c>
      <c r="J1479" s="74" t="e">
        <f>(C1479-VLOOKUP(H1479,Riders!$A$2:$C$213,2,FALSE))/365</f>
        <v>#N/A</v>
      </c>
      <c r="K1479" s="71">
        <v>27</v>
      </c>
      <c r="L1479" s="71">
        <v>2</v>
      </c>
      <c r="M1479" s="71">
        <v>11.302999999999999</v>
      </c>
      <c r="N1479" s="37">
        <f t="shared" si="40"/>
        <v>63.699902680704241</v>
      </c>
    </row>
    <row r="1480" spans="1:14" hidden="1" x14ac:dyDescent="0.35">
      <c r="A1480" s="176" t="s">
        <v>12</v>
      </c>
      <c r="B1480" s="176">
        <v>2022</v>
      </c>
      <c r="C1480" s="177">
        <v>44847</v>
      </c>
      <c r="D1480" s="176" t="s">
        <v>13</v>
      </c>
      <c r="E1480" s="71" t="s">
        <v>205</v>
      </c>
      <c r="F1480" s="71">
        <v>3</v>
      </c>
      <c r="G1480" s="3">
        <v>1</v>
      </c>
      <c r="H1480" s="71" t="s">
        <v>24</v>
      </c>
      <c r="I1480" s="71" t="s">
        <v>25</v>
      </c>
      <c r="J1480" s="74">
        <f>(C1480-VLOOKUP(H1480,Riders!$A$2:$C$213,2,FALSE))/365</f>
        <v>24.123287671232877</v>
      </c>
      <c r="K1480" s="71">
        <v>7</v>
      </c>
      <c r="L1480" s="71">
        <v>1</v>
      </c>
      <c r="M1480" s="71">
        <v>11.243</v>
      </c>
      <c r="N1480" s="37">
        <f t="shared" si="40"/>
        <v>64.039847015921012</v>
      </c>
    </row>
    <row r="1481" spans="1:14" hidden="1" x14ac:dyDescent="0.35">
      <c r="A1481" s="176" t="s">
        <v>12</v>
      </c>
      <c r="B1481" s="176">
        <v>2022</v>
      </c>
      <c r="C1481" s="177">
        <v>44847</v>
      </c>
      <c r="D1481" s="176" t="s">
        <v>13</v>
      </c>
      <c r="E1481" s="71" t="s">
        <v>205</v>
      </c>
      <c r="F1481" s="71">
        <v>3</v>
      </c>
      <c r="G1481" s="3">
        <v>1</v>
      </c>
      <c r="H1481" s="71" t="s">
        <v>55</v>
      </c>
      <c r="I1481" s="71" t="s">
        <v>56</v>
      </c>
      <c r="J1481" s="74" t="e">
        <f>(C1481-VLOOKUP(H1481,Riders!$A$2:$C$213,2,FALSE))/365</f>
        <v>#N/A</v>
      </c>
      <c r="K1481" s="71">
        <v>26</v>
      </c>
      <c r="L1481" s="71">
        <v>2</v>
      </c>
      <c r="M1481" s="71">
        <v>11.369</v>
      </c>
      <c r="N1481" s="37">
        <f t="shared" si="40"/>
        <v>63.330108188934823</v>
      </c>
    </row>
    <row r="1482" spans="1:14" hidden="1" x14ac:dyDescent="0.35">
      <c r="A1482" s="176" t="s">
        <v>12</v>
      </c>
      <c r="B1482" s="176">
        <v>2022</v>
      </c>
      <c r="C1482" s="177">
        <v>44847</v>
      </c>
      <c r="D1482" s="176" t="s">
        <v>13</v>
      </c>
      <c r="E1482" s="71" t="s">
        <v>205</v>
      </c>
      <c r="F1482" s="71">
        <v>4</v>
      </c>
      <c r="G1482" s="3">
        <v>1</v>
      </c>
      <c r="H1482" s="71" t="s">
        <v>26</v>
      </c>
      <c r="I1482" s="71" t="s">
        <v>27</v>
      </c>
      <c r="J1482" s="74">
        <f>(C1482-VLOOKUP(H1482,Riders!$A$2:$C$213,2,FALSE))/365</f>
        <v>24.394520547945206</v>
      </c>
      <c r="K1482" s="71">
        <v>10</v>
      </c>
      <c r="L1482" s="71">
        <v>1</v>
      </c>
      <c r="M1482" s="71">
        <v>11.007</v>
      </c>
      <c r="N1482" s="37">
        <f t="shared" si="40"/>
        <v>65.412919051512674</v>
      </c>
    </row>
    <row r="1483" spans="1:14" hidden="1" x14ac:dyDescent="0.35">
      <c r="A1483" s="176" t="s">
        <v>12</v>
      </c>
      <c r="B1483" s="176">
        <v>2022</v>
      </c>
      <c r="C1483" s="177">
        <v>44847</v>
      </c>
      <c r="D1483" s="176" t="s">
        <v>13</v>
      </c>
      <c r="E1483" s="71" t="s">
        <v>205</v>
      </c>
      <c r="F1483" s="71">
        <v>4</v>
      </c>
      <c r="G1483" s="3">
        <v>1</v>
      </c>
      <c r="H1483" s="71" t="s">
        <v>54</v>
      </c>
      <c r="I1483" s="71" t="s">
        <v>44</v>
      </c>
      <c r="J1483" s="74">
        <f>(C1483-VLOOKUP(H1483,Riders!$A$2:$C$213,2,FALSE))/365</f>
        <v>25.306849315068494</v>
      </c>
      <c r="K1483" s="71">
        <v>25</v>
      </c>
      <c r="L1483" s="71">
        <v>2</v>
      </c>
      <c r="M1483" s="71">
        <v>11.198</v>
      </c>
      <c r="N1483" s="37">
        <f t="shared" si="40"/>
        <v>64.297195927844257</v>
      </c>
    </row>
    <row r="1484" spans="1:14" hidden="1" x14ac:dyDescent="0.35">
      <c r="A1484" s="176" t="s">
        <v>12</v>
      </c>
      <c r="B1484" s="176">
        <v>2022</v>
      </c>
      <c r="C1484" s="177">
        <v>44847</v>
      </c>
      <c r="D1484" s="176" t="s">
        <v>13</v>
      </c>
      <c r="E1484" s="71" t="s">
        <v>205</v>
      </c>
      <c r="F1484" s="71">
        <v>5</v>
      </c>
      <c r="G1484" s="3">
        <v>1</v>
      </c>
      <c r="H1484" s="71" t="s">
        <v>28</v>
      </c>
      <c r="I1484" s="71" t="s">
        <v>29</v>
      </c>
      <c r="J1484" s="74">
        <f>(C1484-VLOOKUP(H1484,Riders!$A$2:$C$213,2,FALSE))/365</f>
        <v>22.8</v>
      </c>
      <c r="K1484" s="71">
        <v>8</v>
      </c>
      <c r="L1484" s="71">
        <v>1</v>
      </c>
      <c r="M1484" s="71">
        <v>11.082000000000001</v>
      </c>
      <c r="N1484" s="37">
        <f t="shared" si="40"/>
        <v>64.970221981591763</v>
      </c>
    </row>
    <row r="1485" spans="1:14" hidden="1" x14ac:dyDescent="0.35">
      <c r="A1485" s="176" t="s">
        <v>12</v>
      </c>
      <c r="B1485" s="176">
        <v>2022</v>
      </c>
      <c r="C1485" s="177">
        <v>44847</v>
      </c>
      <c r="D1485" s="176" t="s">
        <v>13</v>
      </c>
      <c r="E1485" s="71" t="s">
        <v>205</v>
      </c>
      <c r="F1485" s="71">
        <v>5</v>
      </c>
      <c r="G1485" s="3">
        <v>1</v>
      </c>
      <c r="H1485" s="71" t="s">
        <v>52</v>
      </c>
      <c r="I1485" s="71" t="s">
        <v>53</v>
      </c>
      <c r="J1485" s="74">
        <f>(C1485-VLOOKUP(H1485,Riders!$A$2:$C$213,2,FALSE))/365</f>
        <v>25.594520547945205</v>
      </c>
      <c r="K1485" s="71">
        <v>24</v>
      </c>
      <c r="L1485" s="71">
        <v>2</v>
      </c>
      <c r="M1485" s="71">
        <v>11.383000000000001</v>
      </c>
      <c r="N1485" s="37">
        <f t="shared" si="40"/>
        <v>63.252218220152855</v>
      </c>
    </row>
    <row r="1486" spans="1:14" hidden="1" x14ac:dyDescent="0.35">
      <c r="A1486" s="176" t="s">
        <v>12</v>
      </c>
      <c r="B1486" s="176">
        <v>2022</v>
      </c>
      <c r="C1486" s="177">
        <v>44847</v>
      </c>
      <c r="D1486" s="176" t="s">
        <v>13</v>
      </c>
      <c r="E1486" s="71" t="s">
        <v>205</v>
      </c>
      <c r="F1486" s="71">
        <v>6</v>
      </c>
      <c r="G1486" s="3">
        <v>1</v>
      </c>
      <c r="H1486" s="71" t="s">
        <v>30</v>
      </c>
      <c r="I1486" s="71" t="s">
        <v>31</v>
      </c>
      <c r="J1486" s="74" t="e">
        <f>(C1486-VLOOKUP(H1486,Riders!$A$2:$C$213,2,FALSE))/365</f>
        <v>#N/A</v>
      </c>
      <c r="K1486" s="71">
        <v>11</v>
      </c>
      <c r="L1486" s="71">
        <v>1</v>
      </c>
      <c r="M1486" s="71">
        <v>11.073</v>
      </c>
      <c r="N1486" s="37">
        <f t="shared" si="40"/>
        <v>65.023028989433755</v>
      </c>
    </row>
    <row r="1487" spans="1:14" hidden="1" x14ac:dyDescent="0.35">
      <c r="A1487" s="176" t="s">
        <v>12</v>
      </c>
      <c r="B1487" s="176">
        <v>2022</v>
      </c>
      <c r="C1487" s="177">
        <v>44847</v>
      </c>
      <c r="D1487" s="176" t="s">
        <v>13</v>
      </c>
      <c r="E1487" s="71" t="s">
        <v>205</v>
      </c>
      <c r="F1487" s="71">
        <v>6</v>
      </c>
      <c r="G1487" s="3">
        <v>1</v>
      </c>
      <c r="H1487" s="71" t="s">
        <v>50</v>
      </c>
      <c r="I1487" s="71" t="s">
        <v>51</v>
      </c>
      <c r="J1487" s="74">
        <f>(C1487-VLOOKUP(H1487,Riders!$A$2:$C$213,2,FALSE))/365</f>
        <v>26.021917808219179</v>
      </c>
      <c r="K1487" s="71">
        <v>23</v>
      </c>
      <c r="L1487" s="71">
        <v>2</v>
      </c>
      <c r="M1487" s="71">
        <v>11.318</v>
      </c>
      <c r="N1487" s="37">
        <f t="shared" si="40"/>
        <v>63.615479766743242</v>
      </c>
    </row>
    <row r="1488" spans="1:14" hidden="1" x14ac:dyDescent="0.35">
      <c r="A1488" s="176" t="s">
        <v>12</v>
      </c>
      <c r="B1488" s="176">
        <v>2022</v>
      </c>
      <c r="C1488" s="177">
        <v>44847</v>
      </c>
      <c r="D1488" s="176" t="s">
        <v>13</v>
      </c>
      <c r="E1488" s="71" t="s">
        <v>205</v>
      </c>
      <c r="F1488" s="71">
        <v>7</v>
      </c>
      <c r="G1488" s="3">
        <v>1</v>
      </c>
      <c r="H1488" s="71" t="s">
        <v>32</v>
      </c>
      <c r="I1488" s="71" t="s">
        <v>17</v>
      </c>
      <c r="J1488" s="74" t="e">
        <f>(C1488-VLOOKUP(H1488,Riders!$A$2:$C$213,2,FALSE))/365</f>
        <v>#N/A</v>
      </c>
      <c r="K1488" s="71">
        <v>12</v>
      </c>
      <c r="L1488" s="71">
        <v>1</v>
      </c>
      <c r="M1488" s="71">
        <v>11.156000000000001</v>
      </c>
      <c r="N1488" s="37">
        <f t="shared" si="40"/>
        <v>64.539261384008597</v>
      </c>
    </row>
    <row r="1489" spans="1:14" hidden="1" x14ac:dyDescent="0.35">
      <c r="A1489" s="176" t="s">
        <v>12</v>
      </c>
      <c r="B1489" s="176">
        <v>2022</v>
      </c>
      <c r="C1489" s="177">
        <v>44847</v>
      </c>
      <c r="D1489" s="176" t="s">
        <v>13</v>
      </c>
      <c r="E1489" s="71" t="s">
        <v>205</v>
      </c>
      <c r="F1489" s="71">
        <v>7</v>
      </c>
      <c r="G1489" s="3">
        <v>1</v>
      </c>
      <c r="H1489" s="71" t="s">
        <v>48</v>
      </c>
      <c r="I1489" s="71" t="s">
        <v>49</v>
      </c>
      <c r="J1489" s="74" t="e">
        <f>(C1489-VLOOKUP(H1489,Riders!$A$2:$C$213,2,FALSE))/365</f>
        <v>#N/A</v>
      </c>
      <c r="K1489" s="71">
        <v>22</v>
      </c>
      <c r="L1489" s="71">
        <v>2</v>
      </c>
      <c r="M1489" s="71">
        <v>11.983000000000001</v>
      </c>
      <c r="N1489" s="37">
        <f t="shared" si="40"/>
        <v>60.085120587498956</v>
      </c>
    </row>
    <row r="1490" spans="1:14" hidden="1" x14ac:dyDescent="0.35">
      <c r="A1490" s="11" t="s">
        <v>12</v>
      </c>
      <c r="B1490" s="11">
        <v>2022</v>
      </c>
      <c r="C1490" s="24">
        <v>44847</v>
      </c>
      <c r="D1490" s="11" t="s">
        <v>13</v>
      </c>
      <c r="E1490" s="43" t="s">
        <v>205</v>
      </c>
      <c r="F1490" s="71">
        <v>8</v>
      </c>
      <c r="G1490" s="3">
        <v>1</v>
      </c>
      <c r="H1490" s="71" t="s">
        <v>33</v>
      </c>
      <c r="I1490" s="71" t="s">
        <v>27</v>
      </c>
      <c r="J1490" s="74">
        <f>(C1490-VLOOKUP(H1490,Riders!$A$2:$C$213,2,FALSE))/365</f>
        <v>28.898630136986302</v>
      </c>
      <c r="K1490" s="71">
        <v>13</v>
      </c>
      <c r="L1490" s="71">
        <v>1</v>
      </c>
      <c r="M1490" s="71">
        <v>10.951000000000001</v>
      </c>
      <c r="N1490" s="37">
        <f t="shared" si="40"/>
        <v>65.747420326910785</v>
      </c>
    </row>
    <row r="1491" spans="1:14" hidden="1" x14ac:dyDescent="0.35">
      <c r="A1491" s="11" t="s">
        <v>12</v>
      </c>
      <c r="B1491" s="11">
        <v>2022</v>
      </c>
      <c r="C1491" s="24">
        <v>44847</v>
      </c>
      <c r="D1491" s="11" t="s">
        <v>13</v>
      </c>
      <c r="E1491" s="43" t="s">
        <v>205</v>
      </c>
      <c r="F1491" s="71">
        <v>8</v>
      </c>
      <c r="G1491" s="3">
        <v>1</v>
      </c>
      <c r="H1491" s="71" t="s">
        <v>46</v>
      </c>
      <c r="I1491" s="71" t="s">
        <v>47</v>
      </c>
      <c r="J1491" s="74" t="e">
        <f>(C1491-VLOOKUP(H1491,Riders!$A$2:$C$213,2,FALSE))/365</f>
        <v>#N/A</v>
      </c>
      <c r="K1491" s="71">
        <v>21</v>
      </c>
      <c r="L1491" s="71">
        <v>2</v>
      </c>
      <c r="M1491" s="71">
        <v>11.372</v>
      </c>
      <c r="N1491" s="37">
        <f t="shared" si="40"/>
        <v>63.313401336616252</v>
      </c>
    </row>
    <row r="1492" spans="1:14" hidden="1" x14ac:dyDescent="0.35">
      <c r="A1492" s="11" t="s">
        <v>12</v>
      </c>
      <c r="B1492" s="11">
        <v>2022</v>
      </c>
      <c r="C1492" s="24">
        <v>44847</v>
      </c>
      <c r="D1492" s="11" t="s">
        <v>13</v>
      </c>
      <c r="E1492" s="43" t="s">
        <v>205</v>
      </c>
      <c r="F1492" s="71">
        <v>9</v>
      </c>
      <c r="G1492" s="3">
        <v>1</v>
      </c>
      <c r="H1492" s="71" t="s">
        <v>34</v>
      </c>
      <c r="I1492" s="71" t="s">
        <v>19</v>
      </c>
      <c r="J1492" s="74">
        <f>(C1492-VLOOKUP(H1492,Riders!$A$2:$C$213,2,FALSE))/365</f>
        <v>122.86849315068493</v>
      </c>
      <c r="K1492" s="71">
        <v>4</v>
      </c>
      <c r="L1492" s="71">
        <v>1</v>
      </c>
      <c r="M1492" s="71">
        <v>11.286</v>
      </c>
      <c r="N1492" s="37">
        <f t="shared" si="40"/>
        <v>63.795853269537481</v>
      </c>
    </row>
    <row r="1493" spans="1:14" hidden="1" x14ac:dyDescent="0.35">
      <c r="A1493" s="11" t="s">
        <v>12</v>
      </c>
      <c r="B1493" s="11">
        <v>2022</v>
      </c>
      <c r="C1493" s="24">
        <v>44847</v>
      </c>
      <c r="D1493" s="11" t="s">
        <v>13</v>
      </c>
      <c r="E1493" s="43" t="s">
        <v>205</v>
      </c>
      <c r="F1493" s="71">
        <v>9</v>
      </c>
      <c r="G1493" s="3">
        <v>1</v>
      </c>
      <c r="H1493" s="71" t="s">
        <v>45</v>
      </c>
      <c r="I1493" s="71" t="s">
        <v>40</v>
      </c>
      <c r="J1493" s="74">
        <f>(C1493-VLOOKUP(H1493,Riders!$A$2:$C$213,2,FALSE))/365</f>
        <v>31.641095890410959</v>
      </c>
      <c r="K1493" s="71">
        <v>20</v>
      </c>
      <c r="L1493" s="71">
        <v>2</v>
      </c>
      <c r="M1493" s="71">
        <v>11.360999999999999</v>
      </c>
      <c r="N1493" s="37">
        <f t="shared" si="40"/>
        <v>63.374702931080016</v>
      </c>
    </row>
    <row r="1494" spans="1:14" hidden="1" x14ac:dyDescent="0.35">
      <c r="A1494" s="11" t="s">
        <v>12</v>
      </c>
      <c r="B1494" s="11">
        <v>2022</v>
      </c>
      <c r="C1494" s="24">
        <v>44847</v>
      </c>
      <c r="D1494" s="11" t="s">
        <v>13</v>
      </c>
      <c r="E1494" s="43" t="s">
        <v>205</v>
      </c>
      <c r="F1494" s="71">
        <v>10</v>
      </c>
      <c r="G1494" s="3">
        <v>1</v>
      </c>
      <c r="H1494" s="71" t="s">
        <v>35</v>
      </c>
      <c r="I1494" s="71" t="s">
        <v>36</v>
      </c>
      <c r="J1494" s="74">
        <f>(C1494-VLOOKUP(H1494,Riders!$A$2:$C$213,2,FALSE))/365</f>
        <v>122.86849315068493</v>
      </c>
      <c r="K1494" s="71">
        <v>14</v>
      </c>
      <c r="L1494" s="71">
        <v>1</v>
      </c>
      <c r="M1494" s="71">
        <v>11.272</v>
      </c>
      <c r="N1494" s="37">
        <f t="shared" si="40"/>
        <v>63.875088715400992</v>
      </c>
    </row>
    <row r="1495" spans="1:14" hidden="1" x14ac:dyDescent="0.35">
      <c r="A1495" s="11" t="s">
        <v>12</v>
      </c>
      <c r="B1495" s="11">
        <v>2022</v>
      </c>
      <c r="C1495" s="24">
        <v>44847</v>
      </c>
      <c r="D1495" s="11" t="s">
        <v>13</v>
      </c>
      <c r="E1495" s="43" t="s">
        <v>205</v>
      </c>
      <c r="F1495" s="71">
        <v>10</v>
      </c>
      <c r="G1495" s="3">
        <v>1</v>
      </c>
      <c r="H1495" s="71" t="s">
        <v>43</v>
      </c>
      <c r="I1495" s="71" t="s">
        <v>44</v>
      </c>
      <c r="J1495" s="74">
        <f>(C1495-VLOOKUP(H1495,Riders!$A$2:$C$213,2,FALSE))/365</f>
        <v>29.901369863013699</v>
      </c>
      <c r="K1495" s="71">
        <v>19</v>
      </c>
      <c r="L1495" s="71">
        <v>2</v>
      </c>
      <c r="M1495" s="71">
        <v>11.413</v>
      </c>
      <c r="N1495" s="37">
        <f t="shared" si="40"/>
        <v>63.085954613160432</v>
      </c>
    </row>
    <row r="1496" spans="1:14" hidden="1" x14ac:dyDescent="0.35">
      <c r="A1496" s="11" t="s">
        <v>12</v>
      </c>
      <c r="B1496" s="11">
        <v>2022</v>
      </c>
      <c r="C1496" s="24">
        <v>44847</v>
      </c>
      <c r="D1496" s="11" t="s">
        <v>13</v>
      </c>
      <c r="E1496" s="43" t="s">
        <v>205</v>
      </c>
      <c r="F1496" s="71">
        <v>11</v>
      </c>
      <c r="G1496" s="3">
        <v>1</v>
      </c>
      <c r="H1496" s="71" t="s">
        <v>42</v>
      </c>
      <c r="I1496" s="71" t="s">
        <v>40</v>
      </c>
      <c r="J1496" s="74">
        <f>(C1496-VLOOKUP(H1496,Riders!$A$2:$C$213,2,FALSE))/365</f>
        <v>23.865753424657534</v>
      </c>
      <c r="K1496" s="71">
        <v>16</v>
      </c>
      <c r="L1496" s="71">
        <v>1</v>
      </c>
      <c r="M1496" s="71">
        <v>11.27</v>
      </c>
      <c r="N1496" s="37">
        <f t="shared" si="40"/>
        <v>63.886424134871341</v>
      </c>
    </row>
    <row r="1497" spans="1:14" hidden="1" x14ac:dyDescent="0.35">
      <c r="A1497" s="11" t="s">
        <v>12</v>
      </c>
      <c r="B1497" s="11">
        <v>2022</v>
      </c>
      <c r="C1497" s="24">
        <v>44847</v>
      </c>
      <c r="D1497" s="11" t="s">
        <v>13</v>
      </c>
      <c r="E1497" s="43" t="s">
        <v>205</v>
      </c>
      <c r="F1497" s="71">
        <v>11</v>
      </c>
      <c r="G1497" s="3">
        <v>1</v>
      </c>
      <c r="H1497" s="71" t="s">
        <v>37</v>
      </c>
      <c r="I1497" s="71" t="s">
        <v>38</v>
      </c>
      <c r="J1497" s="74" t="e">
        <f>(C1497-VLOOKUP(H1497,Riders!$A$2:$C$213,2,FALSE))/365</f>
        <v>#N/A</v>
      </c>
      <c r="K1497" s="71">
        <v>17</v>
      </c>
      <c r="L1497" s="71">
        <v>2</v>
      </c>
      <c r="M1497" s="71">
        <v>11.407</v>
      </c>
      <c r="N1497" s="37">
        <f t="shared" si="40"/>
        <v>63.11913737178925</v>
      </c>
    </row>
    <row r="1498" spans="1:14" hidden="1" x14ac:dyDescent="0.35">
      <c r="A1498" s="11" t="s">
        <v>12</v>
      </c>
      <c r="B1498" s="11">
        <v>2022</v>
      </c>
      <c r="C1498" s="24">
        <v>44847</v>
      </c>
      <c r="D1498" s="11" t="s">
        <v>13</v>
      </c>
      <c r="E1498" s="43" t="s">
        <v>205</v>
      </c>
      <c r="F1498" s="71">
        <v>12</v>
      </c>
      <c r="G1498" s="3">
        <v>1</v>
      </c>
      <c r="H1498" s="71" t="s">
        <v>39</v>
      </c>
      <c r="I1498" s="71" t="s">
        <v>40</v>
      </c>
      <c r="J1498" s="74">
        <f>(C1498-VLOOKUP(H1498,Riders!$A$2:$C$213,2,FALSE))/365</f>
        <v>28.175342465753424</v>
      </c>
      <c r="K1498" s="71">
        <v>15</v>
      </c>
      <c r="L1498" s="71">
        <v>1</v>
      </c>
      <c r="M1498" s="71">
        <v>11.327999999999999</v>
      </c>
      <c r="N1498" s="37">
        <f t="shared" si="40"/>
        <v>63.559322033898312</v>
      </c>
    </row>
    <row r="1499" spans="1:14" hidden="1" x14ac:dyDescent="0.35">
      <c r="A1499" s="11" t="s">
        <v>12</v>
      </c>
      <c r="B1499" s="11">
        <v>2022</v>
      </c>
      <c r="C1499" s="24">
        <v>44847</v>
      </c>
      <c r="D1499" s="11" t="s">
        <v>13</v>
      </c>
      <c r="E1499" s="43" t="s">
        <v>205</v>
      </c>
      <c r="F1499" s="71">
        <v>12</v>
      </c>
      <c r="G1499" s="3">
        <v>1</v>
      </c>
      <c r="H1499" s="71" t="s">
        <v>41</v>
      </c>
      <c r="I1499" s="71" t="s">
        <v>27</v>
      </c>
      <c r="J1499" s="74">
        <f>(C1499-VLOOKUP(H1499,Riders!$A$2:$C$213,2,FALSE))/365</f>
        <v>26.994520547945207</v>
      </c>
      <c r="K1499" s="71">
        <v>18</v>
      </c>
      <c r="L1499" s="71">
        <v>2</v>
      </c>
      <c r="M1499" s="71">
        <v>11.363999999999999</v>
      </c>
      <c r="N1499" s="37">
        <f t="shared" si="40"/>
        <v>63.357972544878571</v>
      </c>
    </row>
    <row r="1500" spans="1:14" hidden="1" x14ac:dyDescent="0.35">
      <c r="A1500" s="26" t="s">
        <v>12</v>
      </c>
      <c r="B1500" s="26">
        <v>2022</v>
      </c>
      <c r="C1500" s="27">
        <v>44847</v>
      </c>
      <c r="D1500" s="26" t="s">
        <v>13</v>
      </c>
      <c r="E1500" s="92" t="s">
        <v>206</v>
      </c>
      <c r="F1500" s="72">
        <v>1</v>
      </c>
      <c r="G1500" s="3">
        <v>1</v>
      </c>
      <c r="H1500" s="72" t="s">
        <v>14</v>
      </c>
      <c r="I1500" s="72" t="s">
        <v>15</v>
      </c>
      <c r="J1500" s="77">
        <f>(C1500-VLOOKUP(H1500,Riders!$A$2:$C$213,2,FALSE))/365</f>
        <v>122.86849315068493</v>
      </c>
      <c r="K1500" s="72">
        <v>2</v>
      </c>
      <c r="L1500" s="72">
        <v>1</v>
      </c>
      <c r="M1500" s="71">
        <v>11.430999999999999</v>
      </c>
      <c r="N1500" s="37">
        <f t="shared" si="40"/>
        <v>62.986615344239354</v>
      </c>
    </row>
    <row r="1501" spans="1:14" hidden="1" x14ac:dyDescent="0.35">
      <c r="A1501" s="26" t="s">
        <v>12</v>
      </c>
      <c r="B1501" s="26">
        <v>2022</v>
      </c>
      <c r="C1501" s="27">
        <v>44847</v>
      </c>
      <c r="D1501" s="26" t="s">
        <v>13</v>
      </c>
      <c r="E1501" s="92" t="s">
        <v>206</v>
      </c>
      <c r="F1501" s="72">
        <v>1</v>
      </c>
      <c r="G1501" s="3">
        <v>1</v>
      </c>
      <c r="H1501" s="72" t="s">
        <v>39</v>
      </c>
      <c r="I1501" s="72" t="s">
        <v>40</v>
      </c>
      <c r="J1501" s="77">
        <f>(C1501-VLOOKUP(H1501,Riders!$A$2:$C$213,2,FALSE))/365</f>
        <v>28.175342465753424</v>
      </c>
      <c r="K1501" s="72">
        <v>15</v>
      </c>
      <c r="L1501" s="72">
        <v>2</v>
      </c>
      <c r="M1501" s="71">
        <v>11.975999999999999</v>
      </c>
      <c r="N1501" s="37">
        <f t="shared" si="40"/>
        <v>60.120240480961925</v>
      </c>
    </row>
    <row r="1502" spans="1:14" hidden="1" x14ac:dyDescent="0.35">
      <c r="A1502" s="26" t="s">
        <v>12</v>
      </c>
      <c r="B1502" s="26">
        <v>2022</v>
      </c>
      <c r="C1502" s="27">
        <v>44847</v>
      </c>
      <c r="D1502" s="26" t="s">
        <v>13</v>
      </c>
      <c r="E1502" s="92" t="s">
        <v>206</v>
      </c>
      <c r="F1502" s="72">
        <v>2</v>
      </c>
      <c r="G1502" s="3">
        <v>1</v>
      </c>
      <c r="H1502" s="72" t="s">
        <v>16</v>
      </c>
      <c r="I1502" s="72" t="s">
        <v>17</v>
      </c>
      <c r="J1502" s="77">
        <f>(C1502-VLOOKUP(H1502,Riders!$A$2:$C$213,2,FALSE))/365</f>
        <v>23.479452054794521</v>
      </c>
      <c r="K1502" s="72">
        <v>1</v>
      </c>
      <c r="L1502" s="72">
        <v>1</v>
      </c>
      <c r="M1502" s="71">
        <v>11.022</v>
      </c>
      <c r="N1502" s="37">
        <f t="shared" si="40"/>
        <v>65.323897659227001</v>
      </c>
    </row>
    <row r="1503" spans="1:14" hidden="1" x14ac:dyDescent="0.35">
      <c r="A1503" s="26" t="s">
        <v>12</v>
      </c>
      <c r="B1503" s="26">
        <v>2022</v>
      </c>
      <c r="C1503" s="27">
        <v>44847</v>
      </c>
      <c r="D1503" s="26" t="s">
        <v>13</v>
      </c>
      <c r="E1503" s="92" t="s">
        <v>206</v>
      </c>
      <c r="F1503" s="72">
        <v>2</v>
      </c>
      <c r="G1503" s="3">
        <v>1</v>
      </c>
      <c r="H1503" s="72" t="s">
        <v>42</v>
      </c>
      <c r="I1503" s="72" t="s">
        <v>40</v>
      </c>
      <c r="J1503" s="77">
        <f>(C1503-VLOOKUP(H1503,Riders!$A$2:$C$213,2,FALSE))/365</f>
        <v>23.865753424657534</v>
      </c>
      <c r="K1503" s="72">
        <v>16</v>
      </c>
      <c r="L1503" s="72">
        <v>2</v>
      </c>
      <c r="M1503" s="71">
        <v>11.086</v>
      </c>
      <c r="N1503" s="37">
        <f t="shared" si="40"/>
        <v>64.94677972217211</v>
      </c>
    </row>
    <row r="1504" spans="1:14" hidden="1" x14ac:dyDescent="0.35">
      <c r="A1504" s="26" t="s">
        <v>12</v>
      </c>
      <c r="B1504" s="26">
        <v>2022</v>
      </c>
      <c r="C1504" s="27">
        <v>44847</v>
      </c>
      <c r="D1504" s="26" t="s">
        <v>13</v>
      </c>
      <c r="E1504" s="92" t="s">
        <v>206</v>
      </c>
      <c r="F1504" s="72">
        <v>3</v>
      </c>
      <c r="G1504" s="3">
        <v>1</v>
      </c>
      <c r="H1504" s="72" t="s">
        <v>18</v>
      </c>
      <c r="I1504" s="72" t="s">
        <v>19</v>
      </c>
      <c r="J1504" s="77">
        <f>(C1504-VLOOKUP(H1504,Riders!$A$2:$C$213,2,FALSE))/365</f>
        <v>24.391780821917809</v>
      </c>
      <c r="K1504" s="72">
        <v>5</v>
      </c>
      <c r="L1504" s="72">
        <v>1</v>
      </c>
      <c r="M1504" s="71">
        <v>11.085000000000001</v>
      </c>
      <c r="N1504" s="37">
        <f t="shared" si="40"/>
        <v>64.952638700947219</v>
      </c>
    </row>
    <row r="1505" spans="1:14" hidden="1" x14ac:dyDescent="0.35">
      <c r="A1505" s="26" t="s">
        <v>12</v>
      </c>
      <c r="B1505" s="26">
        <v>2022</v>
      </c>
      <c r="C1505" s="27">
        <v>44847</v>
      </c>
      <c r="D1505" s="26" t="s">
        <v>13</v>
      </c>
      <c r="E1505" s="92" t="s">
        <v>206</v>
      </c>
      <c r="F1505" s="72">
        <v>3</v>
      </c>
      <c r="G1505" s="3">
        <v>1</v>
      </c>
      <c r="H1505" s="72" t="s">
        <v>35</v>
      </c>
      <c r="I1505" s="72" t="s">
        <v>36</v>
      </c>
      <c r="J1505" s="77">
        <f>(C1505-VLOOKUP(H1505,Riders!$A$2:$C$213,2,FALSE))/365</f>
        <v>122.86849315068493</v>
      </c>
      <c r="K1505" s="72">
        <v>14</v>
      </c>
      <c r="L1505" s="72">
        <v>2</v>
      </c>
      <c r="M1505" s="71">
        <v>11.147</v>
      </c>
      <c r="N1505" s="37">
        <f t="shared" si="40"/>
        <v>64.591369875302775</v>
      </c>
    </row>
    <row r="1506" spans="1:14" hidden="1" x14ac:dyDescent="0.35">
      <c r="A1506" s="26" t="s">
        <v>12</v>
      </c>
      <c r="B1506" s="26">
        <v>2022</v>
      </c>
      <c r="C1506" s="27">
        <v>44847</v>
      </c>
      <c r="D1506" s="26" t="s">
        <v>13</v>
      </c>
      <c r="E1506" s="92" t="s">
        <v>206</v>
      </c>
      <c r="F1506" s="72">
        <v>4</v>
      </c>
      <c r="G1506" s="3">
        <v>1</v>
      </c>
      <c r="H1506" s="72" t="s">
        <v>34</v>
      </c>
      <c r="I1506" s="72" t="s">
        <v>19</v>
      </c>
      <c r="J1506" s="77">
        <f>(C1506-VLOOKUP(H1506,Riders!$A$2:$C$213,2,FALSE))/365</f>
        <v>122.86849315068493</v>
      </c>
      <c r="K1506" s="72">
        <v>4</v>
      </c>
      <c r="L1506" s="72">
        <v>1</v>
      </c>
      <c r="M1506" s="71">
        <v>11.19</v>
      </c>
      <c r="N1506" s="37">
        <f t="shared" si="40"/>
        <v>64.343163538873995</v>
      </c>
    </row>
    <row r="1507" spans="1:14" hidden="1" x14ac:dyDescent="0.35">
      <c r="A1507" s="26" t="s">
        <v>12</v>
      </c>
      <c r="B1507" s="26">
        <v>2022</v>
      </c>
      <c r="C1507" s="27">
        <v>44847</v>
      </c>
      <c r="D1507" s="26" t="s">
        <v>13</v>
      </c>
      <c r="E1507" s="92" t="s">
        <v>206</v>
      </c>
      <c r="F1507" s="72">
        <v>4</v>
      </c>
      <c r="G1507" s="3">
        <v>1</v>
      </c>
      <c r="H1507" s="72" t="s">
        <v>20</v>
      </c>
      <c r="I1507" s="72" t="s">
        <v>21</v>
      </c>
      <c r="J1507" s="77">
        <f>(C1507-VLOOKUP(H1507,Riders!$A$2:$C$213,2,FALSE))/365</f>
        <v>27.18904109589041</v>
      </c>
      <c r="K1507" s="72">
        <v>9</v>
      </c>
      <c r="L1507" s="72">
        <v>2</v>
      </c>
      <c r="M1507" s="71">
        <v>11.311</v>
      </c>
      <c r="N1507" s="37">
        <f t="shared" si="40"/>
        <v>63.654849261780569</v>
      </c>
    </row>
    <row r="1508" spans="1:14" hidden="1" x14ac:dyDescent="0.35">
      <c r="A1508" s="26" t="s">
        <v>12</v>
      </c>
      <c r="B1508" s="26">
        <v>2022</v>
      </c>
      <c r="C1508" s="27">
        <v>44847</v>
      </c>
      <c r="D1508" s="26" t="s">
        <v>13</v>
      </c>
      <c r="E1508" s="92" t="s">
        <v>206</v>
      </c>
      <c r="F1508" s="72">
        <v>5</v>
      </c>
      <c r="G1508" s="3">
        <v>1</v>
      </c>
      <c r="H1508" s="72" t="s">
        <v>22</v>
      </c>
      <c r="I1508" s="72" t="s">
        <v>15</v>
      </c>
      <c r="J1508" s="77">
        <f>(C1508-VLOOKUP(H1508,Riders!$A$2:$C$213,2,FALSE))/365</f>
        <v>122.86849315068493</v>
      </c>
      <c r="K1508" s="72">
        <v>6</v>
      </c>
      <c r="L1508" s="72">
        <v>1</v>
      </c>
      <c r="M1508" s="71">
        <v>11.023</v>
      </c>
      <c r="N1508" s="37">
        <f t="shared" si="40"/>
        <v>65.317971514106873</v>
      </c>
    </row>
    <row r="1509" spans="1:14" hidden="1" x14ac:dyDescent="0.35">
      <c r="A1509" s="26" t="s">
        <v>12</v>
      </c>
      <c r="B1509" s="26">
        <v>2022</v>
      </c>
      <c r="C1509" s="27">
        <v>44847</v>
      </c>
      <c r="D1509" s="26" t="s">
        <v>13</v>
      </c>
      <c r="E1509" s="92" t="s">
        <v>206</v>
      </c>
      <c r="F1509" s="72">
        <v>5</v>
      </c>
      <c r="G1509" s="3">
        <v>1</v>
      </c>
      <c r="H1509" s="72" t="s">
        <v>33</v>
      </c>
      <c r="I1509" s="72" t="s">
        <v>27</v>
      </c>
      <c r="J1509" s="77">
        <f>(C1509-VLOOKUP(H1509,Riders!$A$2:$C$213,2,FALSE))/365</f>
        <v>28.898630136986302</v>
      </c>
      <c r="K1509" s="72">
        <v>13</v>
      </c>
      <c r="L1509" s="72">
        <v>2</v>
      </c>
      <c r="M1509" s="71">
        <v>11.119</v>
      </c>
      <c r="N1509" s="37">
        <f t="shared" si="40"/>
        <v>64.754024642503822</v>
      </c>
    </row>
    <row r="1510" spans="1:14" hidden="1" x14ac:dyDescent="0.35">
      <c r="A1510" s="26" t="s">
        <v>12</v>
      </c>
      <c r="B1510" s="26">
        <v>2022</v>
      </c>
      <c r="C1510" s="27">
        <v>44847</v>
      </c>
      <c r="D1510" s="26" t="s">
        <v>13</v>
      </c>
      <c r="E1510" s="92" t="s">
        <v>206</v>
      </c>
      <c r="F1510" s="72">
        <v>6</v>
      </c>
      <c r="G1510" s="3">
        <v>1</v>
      </c>
      <c r="H1510" s="72" t="s">
        <v>23</v>
      </c>
      <c r="I1510" s="72" t="s">
        <v>15</v>
      </c>
      <c r="J1510" s="77">
        <f>(C1510-VLOOKUP(H1510,Riders!$A$2:$C$213,2,FALSE))/365</f>
        <v>25.087671232876712</v>
      </c>
      <c r="K1510" s="72">
        <v>3</v>
      </c>
      <c r="L1510" s="72">
        <v>1</v>
      </c>
      <c r="M1510" s="72">
        <v>11.157</v>
      </c>
      <c r="N1510" s="37">
        <f t="shared" si="40"/>
        <v>64.533476741059431</v>
      </c>
    </row>
    <row r="1511" spans="1:14" hidden="1" x14ac:dyDescent="0.35">
      <c r="A1511" s="26" t="s">
        <v>12</v>
      </c>
      <c r="B1511" s="26">
        <v>2022</v>
      </c>
      <c r="C1511" s="27">
        <v>44847</v>
      </c>
      <c r="D1511" s="26" t="s">
        <v>13</v>
      </c>
      <c r="E1511" s="92" t="s">
        <v>206</v>
      </c>
      <c r="F1511" s="72">
        <v>6</v>
      </c>
      <c r="G1511" s="3">
        <v>1</v>
      </c>
      <c r="H1511" s="72" t="s">
        <v>32</v>
      </c>
      <c r="I1511" s="72" t="s">
        <v>17</v>
      </c>
      <c r="J1511" s="77" t="e">
        <f>(C1511-VLOOKUP(H1511,Riders!$A$2:$C$213,2,FALSE))/365</f>
        <v>#N/A</v>
      </c>
      <c r="K1511" s="72">
        <v>12</v>
      </c>
      <c r="L1511" s="72">
        <v>2</v>
      </c>
      <c r="M1511" s="72">
        <v>11.478</v>
      </c>
      <c r="N1511" s="37">
        <f t="shared" si="40"/>
        <v>62.728698379508629</v>
      </c>
    </row>
    <row r="1512" spans="1:14" hidden="1" x14ac:dyDescent="0.35">
      <c r="A1512" s="26" t="s">
        <v>12</v>
      </c>
      <c r="B1512" s="26">
        <v>2022</v>
      </c>
      <c r="C1512" s="27">
        <v>44847</v>
      </c>
      <c r="D1512" s="26" t="s">
        <v>13</v>
      </c>
      <c r="E1512" s="92" t="s">
        <v>206</v>
      </c>
      <c r="F1512" s="72">
        <v>7</v>
      </c>
      <c r="G1512" s="3">
        <v>1</v>
      </c>
      <c r="H1512" s="72" t="s">
        <v>24</v>
      </c>
      <c r="I1512" s="72" t="s">
        <v>25</v>
      </c>
      <c r="J1512" s="77">
        <f>(C1512-VLOOKUP(H1512,Riders!$A$2:$C$213,2,FALSE))/365</f>
        <v>24.123287671232877</v>
      </c>
      <c r="K1512" s="72">
        <v>7</v>
      </c>
      <c r="L1512" s="72">
        <v>1</v>
      </c>
      <c r="M1512" s="72">
        <v>10.999000000000001</v>
      </c>
      <c r="N1512" s="37">
        <f t="shared" si="40"/>
        <v>65.460496408764428</v>
      </c>
    </row>
    <row r="1513" spans="1:14" hidden="1" x14ac:dyDescent="0.35">
      <c r="A1513" s="26" t="s">
        <v>12</v>
      </c>
      <c r="B1513" s="26">
        <v>2022</v>
      </c>
      <c r="C1513" s="27">
        <v>44847</v>
      </c>
      <c r="D1513" s="26" t="s">
        <v>13</v>
      </c>
      <c r="E1513" s="92" t="s">
        <v>206</v>
      </c>
      <c r="F1513" s="72">
        <v>7</v>
      </c>
      <c r="G1513" s="3">
        <v>1</v>
      </c>
      <c r="H1513" s="72" t="s">
        <v>30</v>
      </c>
      <c r="I1513" s="72" t="s">
        <v>31</v>
      </c>
      <c r="J1513" s="77" t="e">
        <f>(C1513-VLOOKUP(H1513,Riders!$A$2:$C$213,2,FALSE))/365</f>
        <v>#N/A</v>
      </c>
      <c r="K1513" s="72">
        <v>11</v>
      </c>
      <c r="L1513" s="72">
        <v>2</v>
      </c>
      <c r="M1513" s="72">
        <v>11.042</v>
      </c>
      <c r="N1513" s="37">
        <f t="shared" si="40"/>
        <v>65.205578699510966</v>
      </c>
    </row>
    <row r="1514" spans="1:14" hidden="1" x14ac:dyDescent="0.35">
      <c r="A1514" s="26" t="s">
        <v>12</v>
      </c>
      <c r="B1514" s="26">
        <v>2022</v>
      </c>
      <c r="C1514" s="27">
        <v>44847</v>
      </c>
      <c r="D1514" s="26" t="s">
        <v>13</v>
      </c>
      <c r="E1514" s="92" t="s">
        <v>206</v>
      </c>
      <c r="F1514" s="72">
        <v>8</v>
      </c>
      <c r="G1514" s="3">
        <v>1</v>
      </c>
      <c r="H1514" s="72" t="s">
        <v>28</v>
      </c>
      <c r="I1514" s="72" t="s">
        <v>29</v>
      </c>
      <c r="J1514" s="77">
        <f>(C1514-VLOOKUP(H1514,Riders!$A$2:$C$213,2,FALSE))/365</f>
        <v>22.8</v>
      </c>
      <c r="K1514" s="72">
        <v>8</v>
      </c>
      <c r="L1514" s="72">
        <v>1</v>
      </c>
      <c r="M1514" s="72">
        <v>11.041</v>
      </c>
      <c r="N1514" s="37">
        <f t="shared" si="40"/>
        <v>65.21148446698669</v>
      </c>
    </row>
    <row r="1515" spans="1:14" hidden="1" x14ac:dyDescent="0.35">
      <c r="A1515" s="26" t="s">
        <v>12</v>
      </c>
      <c r="B1515" s="26">
        <v>2022</v>
      </c>
      <c r="C1515" s="27">
        <v>44847</v>
      </c>
      <c r="D1515" s="26" t="s">
        <v>13</v>
      </c>
      <c r="E1515" s="72" t="s">
        <v>206</v>
      </c>
      <c r="F1515" s="72">
        <v>8</v>
      </c>
      <c r="G1515" s="3">
        <v>1</v>
      </c>
      <c r="H1515" s="72" t="s">
        <v>26</v>
      </c>
      <c r="I1515" s="72" t="s">
        <v>27</v>
      </c>
      <c r="J1515" s="77">
        <f>(C1515-VLOOKUP(H1515,Riders!$A$2:$C$213,2,FALSE))/365</f>
        <v>24.394520547945206</v>
      </c>
      <c r="K1515" s="72">
        <v>10</v>
      </c>
      <c r="L1515" s="72">
        <v>2</v>
      </c>
      <c r="M1515" s="72">
        <v>11.125</v>
      </c>
      <c r="N1515" s="37">
        <f t="shared" si="40"/>
        <v>64.719101123595507</v>
      </c>
    </row>
    <row r="1516" spans="1:14" x14ac:dyDescent="0.35">
      <c r="A1516" s="28" t="s">
        <v>12</v>
      </c>
      <c r="B1516" s="28">
        <v>2022</v>
      </c>
      <c r="C1516" s="29">
        <v>44847</v>
      </c>
      <c r="D1516" s="28" t="s">
        <v>13</v>
      </c>
      <c r="E1516" s="89" t="s">
        <v>207</v>
      </c>
      <c r="F1516" s="89">
        <v>1</v>
      </c>
      <c r="G1516" s="3">
        <v>1</v>
      </c>
      <c r="H1516" s="89" t="s">
        <v>14</v>
      </c>
      <c r="I1516" s="89" t="s">
        <v>15</v>
      </c>
      <c r="J1516" s="166">
        <f>(C1516-VLOOKUP(H1516,Riders!$A$2:$C$213,2,FALSE))/365</f>
        <v>122.86849315068493</v>
      </c>
      <c r="K1516" s="89">
        <v>2</v>
      </c>
      <c r="L1516" s="89">
        <v>1</v>
      </c>
      <c r="M1516" s="72">
        <v>10.949</v>
      </c>
      <c r="N1516" s="37">
        <f t="shared" si="40"/>
        <v>65.759430084939268</v>
      </c>
    </row>
    <row r="1517" spans="1:14" x14ac:dyDescent="0.35">
      <c r="A1517" s="28" t="s">
        <v>12</v>
      </c>
      <c r="B1517" s="28">
        <v>2022</v>
      </c>
      <c r="C1517" s="29">
        <v>44847</v>
      </c>
      <c r="D1517" s="28" t="s">
        <v>13</v>
      </c>
      <c r="E1517" s="178" t="s">
        <v>207</v>
      </c>
      <c r="F1517" s="89">
        <v>1</v>
      </c>
      <c r="G1517" s="3">
        <v>1</v>
      </c>
      <c r="H1517" s="89" t="s">
        <v>28</v>
      </c>
      <c r="I1517" s="89" t="s">
        <v>29</v>
      </c>
      <c r="J1517" s="166">
        <f>(C1517-VLOOKUP(H1517,Riders!$A$2:$C$213,2,FALSE))/365</f>
        <v>22.8</v>
      </c>
      <c r="K1517" s="89">
        <v>8</v>
      </c>
      <c r="L1517" s="89">
        <v>2</v>
      </c>
      <c r="M1517" s="72">
        <v>11.035</v>
      </c>
      <c r="N1517" s="37">
        <f t="shared" si="40"/>
        <v>65.24694154961486</v>
      </c>
    </row>
    <row r="1518" spans="1:14" x14ac:dyDescent="0.35">
      <c r="A1518" s="28" t="s">
        <v>12</v>
      </c>
      <c r="B1518" s="28">
        <v>2022</v>
      </c>
      <c r="C1518" s="29">
        <v>44847</v>
      </c>
      <c r="D1518" s="28" t="s">
        <v>13</v>
      </c>
      <c r="E1518" s="89" t="s">
        <v>207</v>
      </c>
      <c r="F1518" s="89">
        <v>2</v>
      </c>
      <c r="G1518" s="3">
        <v>1</v>
      </c>
      <c r="H1518" s="89" t="s">
        <v>16</v>
      </c>
      <c r="I1518" s="89" t="s">
        <v>17</v>
      </c>
      <c r="J1518" s="166">
        <f>(C1518-VLOOKUP(H1518,Riders!$A$2:$C$213,2,FALSE))/365</f>
        <v>23.479452054794521</v>
      </c>
      <c r="K1518" s="89">
        <v>1</v>
      </c>
      <c r="L1518" s="89">
        <v>1</v>
      </c>
      <c r="M1518" s="72">
        <v>10.954000000000001</v>
      </c>
      <c r="N1518" s="37">
        <f t="shared" si="40"/>
        <v>65.729413912725946</v>
      </c>
    </row>
    <row r="1519" spans="1:14" x14ac:dyDescent="0.35">
      <c r="A1519" s="28" t="s">
        <v>12</v>
      </c>
      <c r="B1519" s="28">
        <v>2022</v>
      </c>
      <c r="C1519" s="29">
        <v>44847</v>
      </c>
      <c r="D1519" s="28" t="s">
        <v>13</v>
      </c>
      <c r="E1519" s="89" t="s">
        <v>207</v>
      </c>
      <c r="F1519" s="89">
        <v>2</v>
      </c>
      <c r="G1519" s="3">
        <v>1</v>
      </c>
      <c r="H1519" s="89" t="s">
        <v>24</v>
      </c>
      <c r="I1519" s="89" t="s">
        <v>25</v>
      </c>
      <c r="J1519" s="166">
        <f>(C1519-VLOOKUP(H1519,Riders!$A$2:$C$213,2,FALSE))/365</f>
        <v>24.123287671232877</v>
      </c>
      <c r="K1519" s="89">
        <v>7</v>
      </c>
      <c r="L1519" s="89">
        <v>2</v>
      </c>
      <c r="M1519" s="72">
        <v>11.17</v>
      </c>
      <c r="N1519" s="37">
        <f t="shared" si="40"/>
        <v>64.458370635631155</v>
      </c>
    </row>
    <row r="1520" spans="1:14" x14ac:dyDescent="0.35">
      <c r="A1520" s="28" t="s">
        <v>12</v>
      </c>
      <c r="B1520" s="28">
        <v>2022</v>
      </c>
      <c r="C1520" s="29">
        <v>44847</v>
      </c>
      <c r="D1520" s="28" t="s">
        <v>13</v>
      </c>
      <c r="E1520" s="178" t="s">
        <v>207</v>
      </c>
      <c r="F1520" s="89">
        <v>3</v>
      </c>
      <c r="G1520" s="3">
        <v>1</v>
      </c>
      <c r="H1520" s="89" t="s">
        <v>23</v>
      </c>
      <c r="I1520" s="89" t="s">
        <v>15</v>
      </c>
      <c r="J1520" s="166">
        <f>(C1520-VLOOKUP(H1520,Riders!$A$2:$C$213,2,FALSE))/365</f>
        <v>25.087671232876712</v>
      </c>
      <c r="K1520" s="89">
        <v>3</v>
      </c>
      <c r="L1520" s="89">
        <v>1</v>
      </c>
      <c r="M1520" s="72">
        <v>11.066000000000001</v>
      </c>
      <c r="N1520" s="37">
        <f t="shared" si="40"/>
        <v>65.064160491595871</v>
      </c>
    </row>
    <row r="1521" spans="1:14" x14ac:dyDescent="0.35">
      <c r="A1521" s="28" t="s">
        <v>12</v>
      </c>
      <c r="B1521" s="28">
        <v>2022</v>
      </c>
      <c r="C1521" s="29">
        <v>44847</v>
      </c>
      <c r="D1521" s="28" t="s">
        <v>13</v>
      </c>
      <c r="E1521" s="89" t="s">
        <v>207</v>
      </c>
      <c r="F1521" s="89">
        <v>3</v>
      </c>
      <c r="G1521" s="3">
        <v>1</v>
      </c>
      <c r="H1521" s="89" t="s">
        <v>18</v>
      </c>
      <c r="I1521" s="89" t="s">
        <v>19</v>
      </c>
      <c r="J1521" s="166">
        <f>(C1521-VLOOKUP(H1521,Riders!$A$2:$C$213,2,FALSE))/365</f>
        <v>24.391780821917809</v>
      </c>
      <c r="K1521" s="89">
        <v>5</v>
      </c>
      <c r="L1521" s="89">
        <v>2</v>
      </c>
      <c r="M1521" s="72">
        <v>11.075000000000001</v>
      </c>
      <c r="N1521" s="37">
        <f t="shared" si="40"/>
        <v>65.011286681715575</v>
      </c>
    </row>
    <row r="1522" spans="1:14" x14ac:dyDescent="0.35">
      <c r="A1522" s="28" t="s">
        <v>12</v>
      </c>
      <c r="B1522" s="28">
        <v>2022</v>
      </c>
      <c r="C1522" s="29">
        <v>44847</v>
      </c>
      <c r="D1522" s="28" t="s">
        <v>13</v>
      </c>
      <c r="E1522" s="89" t="s">
        <v>207</v>
      </c>
      <c r="F1522" s="89">
        <v>4</v>
      </c>
      <c r="G1522" s="3">
        <v>1</v>
      </c>
      <c r="H1522" s="89" t="s">
        <v>34</v>
      </c>
      <c r="I1522" s="89" t="s">
        <v>19</v>
      </c>
      <c r="J1522" s="166">
        <f>(C1522-VLOOKUP(H1522,Riders!$A$2:$C$213,2,FALSE))/365</f>
        <v>122.86849315068493</v>
      </c>
      <c r="K1522" s="89">
        <v>4</v>
      </c>
      <c r="L1522" s="89">
        <v>1</v>
      </c>
      <c r="M1522" s="72">
        <v>11.004</v>
      </c>
      <c r="N1522" s="37">
        <f t="shared" si="40"/>
        <v>65.430752453653213</v>
      </c>
    </row>
    <row r="1523" spans="1:14" x14ac:dyDescent="0.35">
      <c r="A1523" s="28" t="s">
        <v>12</v>
      </c>
      <c r="B1523" s="28">
        <v>2022</v>
      </c>
      <c r="C1523" s="29">
        <v>44847</v>
      </c>
      <c r="D1523" s="28" t="s">
        <v>13</v>
      </c>
      <c r="E1523" s="178" t="s">
        <v>207</v>
      </c>
      <c r="F1523" s="89">
        <v>4</v>
      </c>
      <c r="G1523" s="3">
        <v>1</v>
      </c>
      <c r="H1523" s="89" t="s">
        <v>22</v>
      </c>
      <c r="I1523" s="89" t="s">
        <v>15</v>
      </c>
      <c r="J1523" s="166">
        <f>(C1523-VLOOKUP(H1523,Riders!$A$2:$C$213,2,FALSE))/365</f>
        <v>122.86849315068493</v>
      </c>
      <c r="K1523" s="89">
        <v>6</v>
      </c>
      <c r="L1523" s="89">
        <v>2</v>
      </c>
      <c r="M1523" s="72">
        <v>11.04</v>
      </c>
      <c r="N1523" s="37">
        <f t="shared" si="40"/>
        <v>65.217391304347828</v>
      </c>
    </row>
    <row r="1524" spans="1:14" x14ac:dyDescent="0.35">
      <c r="A1524" s="28" t="s">
        <v>12</v>
      </c>
      <c r="B1524" s="28">
        <v>2022</v>
      </c>
      <c r="C1524" s="29">
        <v>44847</v>
      </c>
      <c r="D1524" s="28" t="s">
        <v>13</v>
      </c>
      <c r="E1524" s="89" t="s">
        <v>207</v>
      </c>
      <c r="F1524" s="89">
        <v>1</v>
      </c>
      <c r="G1524" s="3">
        <v>2</v>
      </c>
      <c r="H1524" s="89" t="s">
        <v>14</v>
      </c>
      <c r="I1524" s="89" t="s">
        <v>15</v>
      </c>
      <c r="J1524" s="166">
        <f>(C1524-VLOOKUP(H1524,Riders!$A$2:$C$213,2,FALSE))/365</f>
        <v>122.86849315068493</v>
      </c>
      <c r="K1524" s="89">
        <v>2</v>
      </c>
      <c r="L1524" s="89">
        <v>1</v>
      </c>
      <c r="M1524" s="72">
        <v>10.949</v>
      </c>
      <c r="N1524" s="37">
        <f t="shared" ref="N1524:N1587" si="41">3.6*200/M1524</f>
        <v>65.759430084939268</v>
      </c>
    </row>
    <row r="1525" spans="1:14" x14ac:dyDescent="0.35">
      <c r="A1525" s="28" t="s">
        <v>12</v>
      </c>
      <c r="B1525" s="28">
        <v>2022</v>
      </c>
      <c r="C1525" s="29">
        <v>44847</v>
      </c>
      <c r="D1525" s="28" t="s">
        <v>13</v>
      </c>
      <c r="E1525" s="89" t="s">
        <v>207</v>
      </c>
      <c r="F1525" s="89">
        <v>1</v>
      </c>
      <c r="G1525" s="3">
        <v>2</v>
      </c>
      <c r="H1525" s="89" t="s">
        <v>28</v>
      </c>
      <c r="I1525" s="89" t="s">
        <v>29</v>
      </c>
      <c r="J1525" s="166">
        <f>(C1525-VLOOKUP(H1525,Riders!$A$2:$C$213,2,FALSE))/365</f>
        <v>22.8</v>
      </c>
      <c r="K1525" s="89">
        <v>8</v>
      </c>
      <c r="L1525" s="89">
        <v>2</v>
      </c>
      <c r="M1525" s="72">
        <v>11.035</v>
      </c>
      <c r="N1525" s="37">
        <f t="shared" si="41"/>
        <v>65.24694154961486</v>
      </c>
    </row>
    <row r="1526" spans="1:14" x14ac:dyDescent="0.35">
      <c r="A1526" s="28" t="s">
        <v>12</v>
      </c>
      <c r="B1526" s="28">
        <v>2022</v>
      </c>
      <c r="C1526" s="29">
        <v>44847</v>
      </c>
      <c r="D1526" s="28" t="s">
        <v>13</v>
      </c>
      <c r="E1526" s="178" t="s">
        <v>207</v>
      </c>
      <c r="F1526" s="89">
        <v>2</v>
      </c>
      <c r="G1526" s="3">
        <v>2</v>
      </c>
      <c r="H1526" s="89" t="s">
        <v>16</v>
      </c>
      <c r="I1526" s="89" t="s">
        <v>17</v>
      </c>
      <c r="J1526" s="166">
        <f>(C1526-VLOOKUP(H1526,Riders!$A$2:$C$213,2,FALSE))/365</f>
        <v>23.479452054794521</v>
      </c>
      <c r="K1526" s="89">
        <v>1</v>
      </c>
      <c r="L1526" s="89">
        <v>1</v>
      </c>
      <c r="M1526" s="72">
        <v>10.954000000000001</v>
      </c>
      <c r="N1526" s="37">
        <f t="shared" si="41"/>
        <v>65.729413912725946</v>
      </c>
    </row>
    <row r="1527" spans="1:14" x14ac:dyDescent="0.35">
      <c r="A1527" s="28" t="s">
        <v>12</v>
      </c>
      <c r="B1527" s="28">
        <v>2022</v>
      </c>
      <c r="C1527" s="29">
        <v>44847</v>
      </c>
      <c r="D1527" s="28" t="s">
        <v>13</v>
      </c>
      <c r="E1527" s="89" t="s">
        <v>207</v>
      </c>
      <c r="F1527" s="89">
        <v>2</v>
      </c>
      <c r="G1527" s="3">
        <v>2</v>
      </c>
      <c r="H1527" s="89" t="s">
        <v>24</v>
      </c>
      <c r="I1527" s="89" t="s">
        <v>25</v>
      </c>
      <c r="J1527" s="166">
        <f>(C1527-VLOOKUP(H1527,Riders!$A$2:$C$213,2,FALSE))/365</f>
        <v>24.123287671232877</v>
      </c>
      <c r="K1527" s="89">
        <v>7</v>
      </c>
      <c r="L1527" s="89">
        <v>2</v>
      </c>
      <c r="M1527" s="72">
        <v>11.17</v>
      </c>
      <c r="N1527" s="37">
        <f t="shared" si="41"/>
        <v>64.458370635631155</v>
      </c>
    </row>
    <row r="1528" spans="1:14" x14ac:dyDescent="0.35">
      <c r="A1528" s="28" t="s">
        <v>12</v>
      </c>
      <c r="B1528" s="28">
        <v>2022</v>
      </c>
      <c r="C1528" s="29">
        <v>44847</v>
      </c>
      <c r="D1528" s="28" t="s">
        <v>13</v>
      </c>
      <c r="E1528" s="89" t="s">
        <v>207</v>
      </c>
      <c r="F1528" s="89">
        <v>3</v>
      </c>
      <c r="G1528" s="3">
        <v>2</v>
      </c>
      <c r="H1528" s="89" t="s">
        <v>23</v>
      </c>
      <c r="I1528" s="89" t="s">
        <v>15</v>
      </c>
      <c r="J1528" s="166">
        <f>(C1528-VLOOKUP(H1528,Riders!$A$2:$C$213,2,FALSE))/365</f>
        <v>25.087671232876712</v>
      </c>
      <c r="K1528" s="89">
        <v>3</v>
      </c>
      <c r="L1528" s="89">
        <v>1</v>
      </c>
      <c r="M1528" s="72">
        <v>11.066000000000001</v>
      </c>
      <c r="N1528" s="37">
        <f t="shared" si="41"/>
        <v>65.064160491595871</v>
      </c>
    </row>
    <row r="1529" spans="1:14" x14ac:dyDescent="0.35">
      <c r="A1529" s="28" t="s">
        <v>12</v>
      </c>
      <c r="B1529" s="28">
        <v>2022</v>
      </c>
      <c r="C1529" s="29">
        <v>44847</v>
      </c>
      <c r="D1529" s="28" t="s">
        <v>13</v>
      </c>
      <c r="E1529" s="178" t="s">
        <v>207</v>
      </c>
      <c r="F1529" s="89">
        <v>3</v>
      </c>
      <c r="G1529" s="3">
        <v>2</v>
      </c>
      <c r="H1529" s="89" t="s">
        <v>18</v>
      </c>
      <c r="I1529" s="89" t="s">
        <v>19</v>
      </c>
      <c r="J1529" s="166">
        <f>(C1529-VLOOKUP(H1529,Riders!$A$2:$C$213,2,FALSE))/365</f>
        <v>24.391780821917809</v>
      </c>
      <c r="K1529" s="89">
        <v>5</v>
      </c>
      <c r="L1529" s="89">
        <v>2</v>
      </c>
      <c r="M1529" s="72">
        <v>11.075000000000001</v>
      </c>
      <c r="N1529" s="37">
        <f t="shared" si="41"/>
        <v>65.011286681715575</v>
      </c>
    </row>
    <row r="1530" spans="1:14" x14ac:dyDescent="0.35">
      <c r="A1530" s="28" t="s">
        <v>12</v>
      </c>
      <c r="B1530" s="28">
        <v>2022</v>
      </c>
      <c r="C1530" s="29">
        <v>44847</v>
      </c>
      <c r="D1530" s="28" t="s">
        <v>13</v>
      </c>
      <c r="E1530" s="89" t="s">
        <v>207</v>
      </c>
      <c r="F1530" s="89">
        <v>4</v>
      </c>
      <c r="G1530" s="3">
        <v>2</v>
      </c>
      <c r="H1530" s="89" t="s">
        <v>34</v>
      </c>
      <c r="I1530" s="89" t="s">
        <v>19</v>
      </c>
      <c r="J1530" s="166">
        <f>(C1530-VLOOKUP(H1530,Riders!$A$2:$C$213,2,FALSE))/365</f>
        <v>122.86849315068493</v>
      </c>
      <c r="K1530" s="89">
        <v>4</v>
      </c>
      <c r="L1530" s="89">
        <v>1</v>
      </c>
      <c r="M1530" s="72">
        <v>11.004</v>
      </c>
      <c r="N1530" s="37">
        <f t="shared" si="41"/>
        <v>65.430752453653213</v>
      </c>
    </row>
    <row r="1531" spans="1:14" x14ac:dyDescent="0.35">
      <c r="A1531" s="28" t="s">
        <v>12</v>
      </c>
      <c r="B1531" s="28">
        <v>2022</v>
      </c>
      <c r="C1531" s="29">
        <v>44847</v>
      </c>
      <c r="D1531" s="28" t="s">
        <v>13</v>
      </c>
      <c r="E1531" s="89" t="s">
        <v>207</v>
      </c>
      <c r="F1531" s="89">
        <v>4</v>
      </c>
      <c r="G1531" s="3">
        <v>2</v>
      </c>
      <c r="H1531" s="89" t="s">
        <v>22</v>
      </c>
      <c r="I1531" s="89" t="s">
        <v>15</v>
      </c>
      <c r="J1531" s="166">
        <f>(C1531-VLOOKUP(H1531,Riders!$A$2:$C$213,2,FALSE))/365</f>
        <v>122.86849315068493</v>
      </c>
      <c r="K1531" s="89">
        <v>6</v>
      </c>
      <c r="L1531" s="89">
        <v>2</v>
      </c>
      <c r="M1531" s="72">
        <v>11.04</v>
      </c>
      <c r="N1531" s="37">
        <f t="shared" si="41"/>
        <v>65.217391304347828</v>
      </c>
    </row>
    <row r="1532" spans="1:14" x14ac:dyDescent="0.35">
      <c r="A1532" s="31" t="s">
        <v>12</v>
      </c>
      <c r="B1532" s="31">
        <v>2022</v>
      </c>
      <c r="C1532" s="29">
        <v>44847</v>
      </c>
      <c r="D1532" s="31" t="s">
        <v>13</v>
      </c>
      <c r="E1532" s="106" t="s">
        <v>208</v>
      </c>
      <c r="F1532" s="106">
        <v>1</v>
      </c>
      <c r="G1532" s="3">
        <v>1</v>
      </c>
      <c r="H1532" s="106" t="s">
        <v>14</v>
      </c>
      <c r="I1532" s="106" t="s">
        <v>15</v>
      </c>
      <c r="J1532" s="167">
        <f>(C1532-VLOOKUP(H1532,Riders!$A$2:$C$213,2,FALSE))/365</f>
        <v>122.86849315068493</v>
      </c>
      <c r="K1532" s="106">
        <v>2</v>
      </c>
      <c r="L1532" s="106">
        <v>1</v>
      </c>
      <c r="M1532" s="89">
        <v>10.975</v>
      </c>
      <c r="N1532" s="37">
        <f t="shared" si="41"/>
        <v>65.603644646924835</v>
      </c>
    </row>
    <row r="1533" spans="1:14" x14ac:dyDescent="0.35">
      <c r="A1533" s="31" t="s">
        <v>12</v>
      </c>
      <c r="B1533" s="31">
        <v>2022</v>
      </c>
      <c r="C1533" s="29">
        <v>44847</v>
      </c>
      <c r="D1533" s="31" t="s">
        <v>13</v>
      </c>
      <c r="E1533" s="179" t="s">
        <v>208</v>
      </c>
      <c r="F1533" s="106">
        <v>1</v>
      </c>
      <c r="G1533" s="3">
        <v>1</v>
      </c>
      <c r="H1533" s="106" t="s">
        <v>34</v>
      </c>
      <c r="I1533" s="106" t="s">
        <v>19</v>
      </c>
      <c r="J1533" s="167">
        <f>(C1533-VLOOKUP(H1533,Riders!$A$2:$C$213,2,FALSE))/365</f>
        <v>122.86849315068493</v>
      </c>
      <c r="K1533" s="106">
        <v>4</v>
      </c>
      <c r="L1533" s="106">
        <v>2</v>
      </c>
      <c r="M1533" s="89">
        <v>11.061999999999999</v>
      </c>
      <c r="N1533" s="37">
        <f t="shared" si="41"/>
        <v>65.087687579099622</v>
      </c>
    </row>
    <row r="1534" spans="1:14" x14ac:dyDescent="0.35">
      <c r="A1534" s="31" t="s">
        <v>12</v>
      </c>
      <c r="B1534" s="31">
        <v>2022</v>
      </c>
      <c r="C1534" s="29">
        <v>44847</v>
      </c>
      <c r="D1534" s="31" t="s">
        <v>13</v>
      </c>
      <c r="E1534" s="106" t="s">
        <v>208</v>
      </c>
      <c r="F1534" s="106">
        <v>2</v>
      </c>
      <c r="G1534" s="3">
        <v>1</v>
      </c>
      <c r="H1534" s="106" t="s">
        <v>16</v>
      </c>
      <c r="I1534" s="106" t="s">
        <v>17</v>
      </c>
      <c r="J1534" s="167">
        <f>(C1534-VLOOKUP(H1534,Riders!$A$2:$C$213,2,FALSE))/365</f>
        <v>23.479452054794521</v>
      </c>
      <c r="K1534" s="106">
        <v>1</v>
      </c>
      <c r="L1534" s="106">
        <v>2</v>
      </c>
      <c r="M1534" s="89">
        <v>10.895</v>
      </c>
      <c r="N1534" s="37">
        <f t="shared" si="41"/>
        <v>66.085360256998626</v>
      </c>
    </row>
    <row r="1535" spans="1:14" x14ac:dyDescent="0.35">
      <c r="A1535" s="31" t="s">
        <v>12</v>
      </c>
      <c r="B1535" s="31">
        <v>2022</v>
      </c>
      <c r="C1535" s="29">
        <v>44847</v>
      </c>
      <c r="D1535" s="31" t="s">
        <v>13</v>
      </c>
      <c r="E1535" s="106" t="s">
        <v>208</v>
      </c>
      <c r="F1535" s="106">
        <v>2</v>
      </c>
      <c r="G1535" s="3">
        <v>1</v>
      </c>
      <c r="H1535" s="106" t="s">
        <v>23</v>
      </c>
      <c r="I1535" s="106" t="s">
        <v>15</v>
      </c>
      <c r="J1535" s="167">
        <f>(C1535-VLOOKUP(H1535,Riders!$A$2:$C$213,2,FALSE))/365</f>
        <v>25.087671232876712</v>
      </c>
      <c r="K1535" s="106">
        <v>3</v>
      </c>
      <c r="L1535" s="106">
        <v>1</v>
      </c>
      <c r="M1535" s="89">
        <v>10.966999999999999</v>
      </c>
      <c r="N1535" s="37">
        <f t="shared" si="41"/>
        <v>65.651499954408692</v>
      </c>
    </row>
    <row r="1536" spans="1:14" x14ac:dyDescent="0.35">
      <c r="A1536" s="31" t="s">
        <v>12</v>
      </c>
      <c r="B1536" s="31">
        <v>2022</v>
      </c>
      <c r="C1536" s="29">
        <v>44847</v>
      </c>
      <c r="D1536" s="31" t="s">
        <v>13</v>
      </c>
      <c r="E1536" s="179" t="s">
        <v>208</v>
      </c>
      <c r="F1536" s="106">
        <v>1</v>
      </c>
      <c r="G1536" s="3">
        <v>2</v>
      </c>
      <c r="H1536" s="106" t="s">
        <v>14</v>
      </c>
      <c r="I1536" s="106" t="s">
        <v>15</v>
      </c>
      <c r="J1536" s="167">
        <f>(C1536-VLOOKUP(H1536,Riders!$A$2:$C$213,2,FALSE))/365</f>
        <v>122.86849315068493</v>
      </c>
      <c r="K1536" s="106">
        <v>2</v>
      </c>
      <c r="L1536" s="106">
        <v>1</v>
      </c>
      <c r="M1536" s="89">
        <v>10.975</v>
      </c>
      <c r="N1536" s="37">
        <f t="shared" si="41"/>
        <v>65.603644646924835</v>
      </c>
    </row>
    <row r="1537" spans="1:14" x14ac:dyDescent="0.35">
      <c r="A1537" s="31" t="s">
        <v>12</v>
      </c>
      <c r="B1537" s="31">
        <v>2022</v>
      </c>
      <c r="C1537" s="29">
        <v>44847</v>
      </c>
      <c r="D1537" s="31" t="s">
        <v>13</v>
      </c>
      <c r="E1537" s="106" t="s">
        <v>208</v>
      </c>
      <c r="F1537" s="106">
        <v>1</v>
      </c>
      <c r="G1537" s="3">
        <v>2</v>
      </c>
      <c r="H1537" s="106" t="s">
        <v>34</v>
      </c>
      <c r="I1537" s="106" t="s">
        <v>19</v>
      </c>
      <c r="J1537" s="167">
        <f>(C1537-VLOOKUP(H1537,Riders!$A$2:$C$213,2,FALSE))/365</f>
        <v>122.86849315068493</v>
      </c>
      <c r="K1537" s="106">
        <v>4</v>
      </c>
      <c r="L1537" s="106">
        <v>2</v>
      </c>
      <c r="M1537" s="89">
        <v>11.061999999999999</v>
      </c>
      <c r="N1537" s="37">
        <f t="shared" si="41"/>
        <v>65.087687579099622</v>
      </c>
    </row>
    <row r="1538" spans="1:14" x14ac:dyDescent="0.35">
      <c r="A1538" s="31" t="s">
        <v>12</v>
      </c>
      <c r="B1538" s="31">
        <v>2022</v>
      </c>
      <c r="C1538" s="29">
        <v>44847</v>
      </c>
      <c r="D1538" s="31" t="s">
        <v>13</v>
      </c>
      <c r="E1538" s="106" t="s">
        <v>208</v>
      </c>
      <c r="F1538" s="106">
        <v>2</v>
      </c>
      <c r="G1538" s="3">
        <v>2</v>
      </c>
      <c r="H1538" s="106" t="s">
        <v>16</v>
      </c>
      <c r="I1538" s="106" t="s">
        <v>17</v>
      </c>
      <c r="J1538" s="167">
        <f>(C1538-VLOOKUP(H1538,Riders!$A$2:$C$213,2,FALSE))/365</f>
        <v>23.479452054794521</v>
      </c>
      <c r="K1538" s="106">
        <v>1</v>
      </c>
      <c r="L1538" s="106">
        <v>1</v>
      </c>
      <c r="M1538" s="89">
        <v>10.895</v>
      </c>
      <c r="N1538" s="37">
        <f t="shared" si="41"/>
        <v>66.085360256998626</v>
      </c>
    </row>
    <row r="1539" spans="1:14" x14ac:dyDescent="0.35">
      <c r="A1539" s="31" t="s">
        <v>12</v>
      </c>
      <c r="B1539" s="31">
        <v>2022</v>
      </c>
      <c r="C1539" s="29">
        <v>44847</v>
      </c>
      <c r="D1539" s="31" t="s">
        <v>13</v>
      </c>
      <c r="E1539" s="179" t="s">
        <v>208</v>
      </c>
      <c r="F1539" s="106">
        <v>2</v>
      </c>
      <c r="G1539" s="3">
        <v>2</v>
      </c>
      <c r="H1539" s="106" t="s">
        <v>23</v>
      </c>
      <c r="I1539" s="106" t="s">
        <v>15</v>
      </c>
      <c r="J1539" s="167">
        <f>(C1539-VLOOKUP(H1539,Riders!$A$2:$C$213,2,FALSE))/365</f>
        <v>25.087671232876712</v>
      </c>
      <c r="K1539" s="106">
        <v>3</v>
      </c>
      <c r="L1539" s="106">
        <v>2</v>
      </c>
      <c r="M1539" s="89">
        <v>10.966999999999999</v>
      </c>
      <c r="N1539" s="37">
        <f t="shared" si="41"/>
        <v>65.651499954408692</v>
      </c>
    </row>
    <row r="1540" spans="1:14" x14ac:dyDescent="0.35">
      <c r="A1540" s="31" t="s">
        <v>12</v>
      </c>
      <c r="B1540" s="31">
        <v>2022</v>
      </c>
      <c r="C1540" s="29">
        <v>44847</v>
      </c>
      <c r="D1540" s="31" t="s">
        <v>13</v>
      </c>
      <c r="E1540" s="106" t="s">
        <v>208</v>
      </c>
      <c r="F1540" s="106">
        <v>2</v>
      </c>
      <c r="G1540" s="3">
        <v>3</v>
      </c>
      <c r="H1540" s="106" t="s">
        <v>16</v>
      </c>
      <c r="I1540" s="106" t="s">
        <v>17</v>
      </c>
      <c r="J1540" s="167">
        <f>(C1540-VLOOKUP(H1540,Riders!$A$2:$C$213,2,FALSE))/365</f>
        <v>23.479452054794521</v>
      </c>
      <c r="K1540" s="106">
        <v>1</v>
      </c>
      <c r="L1540" s="106">
        <v>1</v>
      </c>
      <c r="M1540" s="89">
        <v>10.956</v>
      </c>
      <c r="N1540" s="37">
        <f t="shared" si="41"/>
        <v>65.71741511500548</v>
      </c>
    </row>
    <row r="1541" spans="1:14" x14ac:dyDescent="0.35">
      <c r="A1541" s="31" t="s">
        <v>12</v>
      </c>
      <c r="B1541" s="31">
        <v>2022</v>
      </c>
      <c r="C1541" s="29">
        <v>44847</v>
      </c>
      <c r="D1541" s="31" t="s">
        <v>13</v>
      </c>
      <c r="E1541" s="106" t="s">
        <v>208</v>
      </c>
      <c r="F1541" s="106">
        <v>2</v>
      </c>
      <c r="G1541" s="3">
        <v>3</v>
      </c>
      <c r="H1541" s="106" t="s">
        <v>23</v>
      </c>
      <c r="I1541" s="106" t="s">
        <v>15</v>
      </c>
      <c r="J1541" s="167">
        <f>(C1541-VLOOKUP(H1541,Riders!$A$2:$C$213,2,FALSE))/365</f>
        <v>25.087671232876712</v>
      </c>
      <c r="K1541" s="106">
        <v>3</v>
      </c>
      <c r="L1541" s="106">
        <v>2</v>
      </c>
      <c r="M1541" s="89">
        <v>11.202999999999999</v>
      </c>
      <c r="N1541" s="37">
        <f t="shared" si="41"/>
        <v>64.268499509060078</v>
      </c>
    </row>
    <row r="1542" spans="1:14" x14ac:dyDescent="0.35">
      <c r="A1542" s="13" t="s">
        <v>12</v>
      </c>
      <c r="B1542" s="13">
        <v>2022</v>
      </c>
      <c r="C1542" s="29">
        <v>44847</v>
      </c>
      <c r="D1542" s="13" t="s">
        <v>13</v>
      </c>
      <c r="E1542" s="42" t="s">
        <v>209</v>
      </c>
      <c r="F1542" s="79" t="s">
        <v>210</v>
      </c>
      <c r="G1542" s="3">
        <v>1</v>
      </c>
      <c r="H1542" s="79" t="s">
        <v>16</v>
      </c>
      <c r="I1542" s="79" t="s">
        <v>17</v>
      </c>
      <c r="J1542" s="81">
        <f>(C1542-VLOOKUP(H1542,Riders!$A$2:$C$213,2,FALSE))/365</f>
        <v>23.479452054794521</v>
      </c>
      <c r="K1542" s="79">
        <v>1</v>
      </c>
      <c r="L1542" s="79">
        <v>1</v>
      </c>
      <c r="M1542" s="89">
        <v>10.917999999999999</v>
      </c>
      <c r="N1542" s="37">
        <f t="shared" si="41"/>
        <v>65.94614398241437</v>
      </c>
    </row>
    <row r="1543" spans="1:14" x14ac:dyDescent="0.35">
      <c r="A1543" s="13" t="s">
        <v>12</v>
      </c>
      <c r="B1543" s="13">
        <v>2022</v>
      </c>
      <c r="C1543" s="29">
        <v>44847</v>
      </c>
      <c r="D1543" s="13" t="s">
        <v>13</v>
      </c>
      <c r="E1543" s="79" t="s">
        <v>209</v>
      </c>
      <c r="F1543" s="79" t="s">
        <v>210</v>
      </c>
      <c r="G1543" s="3">
        <v>1</v>
      </c>
      <c r="H1543" s="79" t="s">
        <v>14</v>
      </c>
      <c r="I1543" s="79" t="s">
        <v>15</v>
      </c>
      <c r="J1543" s="81">
        <f>(C1543-VLOOKUP(H1543,Riders!$A$2:$C$213,2,FALSE))/365</f>
        <v>122.86849315068493</v>
      </c>
      <c r="K1543" s="79">
        <v>2</v>
      </c>
      <c r="L1543" s="79">
        <v>2</v>
      </c>
      <c r="M1543" s="89">
        <v>10.976999999999999</v>
      </c>
      <c r="N1543" s="37">
        <f t="shared" si="41"/>
        <v>65.591691719048924</v>
      </c>
    </row>
    <row r="1544" spans="1:14" x14ac:dyDescent="0.35">
      <c r="A1544" s="13" t="s">
        <v>12</v>
      </c>
      <c r="B1544" s="13">
        <v>2022</v>
      </c>
      <c r="C1544" s="29">
        <v>44847</v>
      </c>
      <c r="D1544" s="13" t="s">
        <v>13</v>
      </c>
      <c r="E1544" s="42" t="s">
        <v>209</v>
      </c>
      <c r="F1544" s="79" t="s">
        <v>211</v>
      </c>
      <c r="G1544" s="3">
        <v>1</v>
      </c>
      <c r="H1544" s="79" t="s">
        <v>23</v>
      </c>
      <c r="I1544" s="79" t="s">
        <v>15</v>
      </c>
      <c r="J1544" s="81">
        <f>(C1544-VLOOKUP(H1544,Riders!$A$2:$C$213,2,FALSE))/365</f>
        <v>25.087671232876712</v>
      </c>
      <c r="K1544" s="79">
        <v>3</v>
      </c>
      <c r="L1544" s="79">
        <v>1</v>
      </c>
      <c r="M1544" s="89">
        <v>11.135999999999999</v>
      </c>
      <c r="N1544" s="37">
        <f t="shared" si="41"/>
        <v>64.65517241379311</v>
      </c>
    </row>
    <row r="1545" spans="1:14" x14ac:dyDescent="0.35">
      <c r="A1545" s="13" t="s">
        <v>12</v>
      </c>
      <c r="B1545" s="13">
        <v>2022</v>
      </c>
      <c r="C1545" s="29">
        <v>44847</v>
      </c>
      <c r="D1545" s="13" t="s">
        <v>13</v>
      </c>
      <c r="E1545" s="79" t="s">
        <v>209</v>
      </c>
      <c r="F1545" s="79" t="s">
        <v>211</v>
      </c>
      <c r="G1545" s="3">
        <v>1</v>
      </c>
      <c r="H1545" s="79" t="s">
        <v>34</v>
      </c>
      <c r="I1545" s="79" t="s">
        <v>19</v>
      </c>
      <c r="J1545" s="81">
        <f>(C1545-VLOOKUP(H1545,Riders!$A$2:$C$213,2,FALSE))/365</f>
        <v>122.86849315068493</v>
      </c>
      <c r="K1545" s="79">
        <v>4</v>
      </c>
      <c r="L1545" s="79">
        <v>2</v>
      </c>
      <c r="M1545" s="89">
        <v>11.193999999999999</v>
      </c>
      <c r="N1545" s="37">
        <f t="shared" si="41"/>
        <v>64.320171520457393</v>
      </c>
    </row>
    <row r="1546" spans="1:14" x14ac:dyDescent="0.35">
      <c r="A1546" s="13" t="s">
        <v>12</v>
      </c>
      <c r="B1546" s="13">
        <v>2022</v>
      </c>
      <c r="C1546" s="29">
        <v>44847</v>
      </c>
      <c r="D1546" s="13" t="s">
        <v>13</v>
      </c>
      <c r="E1546" s="79" t="s">
        <v>209</v>
      </c>
      <c r="F1546" s="79" t="s">
        <v>210</v>
      </c>
      <c r="G1546" s="3">
        <v>2</v>
      </c>
      <c r="H1546" s="79" t="s">
        <v>16</v>
      </c>
      <c r="I1546" s="79" t="s">
        <v>17</v>
      </c>
      <c r="J1546" s="81">
        <f>(C1546-VLOOKUP(H1546,Riders!$A$2:$C$213,2,FALSE))/365</f>
        <v>23.479452054794521</v>
      </c>
      <c r="K1546" s="79">
        <v>1</v>
      </c>
      <c r="L1546" s="79">
        <v>1</v>
      </c>
      <c r="M1546" s="89">
        <v>10.917999999999999</v>
      </c>
      <c r="N1546" s="37">
        <f t="shared" si="41"/>
        <v>65.94614398241437</v>
      </c>
    </row>
    <row r="1547" spans="1:14" x14ac:dyDescent="0.35">
      <c r="A1547" s="13" t="s">
        <v>12</v>
      </c>
      <c r="B1547" s="13">
        <v>2022</v>
      </c>
      <c r="C1547" s="29">
        <v>44847</v>
      </c>
      <c r="D1547" s="13" t="s">
        <v>13</v>
      </c>
      <c r="E1547" s="42" t="s">
        <v>209</v>
      </c>
      <c r="F1547" s="79" t="s">
        <v>210</v>
      </c>
      <c r="G1547" s="3">
        <v>2</v>
      </c>
      <c r="H1547" s="79" t="s">
        <v>14</v>
      </c>
      <c r="I1547" s="79" t="s">
        <v>15</v>
      </c>
      <c r="J1547" s="81">
        <f>(C1547-VLOOKUP(H1547,Riders!$A$2:$C$213,2,FALSE))/365</f>
        <v>122.86849315068493</v>
      </c>
      <c r="K1547" s="79">
        <v>2</v>
      </c>
      <c r="L1547" s="79">
        <v>2</v>
      </c>
      <c r="M1547" s="89">
        <v>10.976999999999999</v>
      </c>
      <c r="N1547" s="37">
        <f t="shared" si="41"/>
        <v>65.591691719048924</v>
      </c>
    </row>
    <row r="1548" spans="1:14" x14ac:dyDescent="0.35">
      <c r="A1548" s="13" t="s">
        <v>12</v>
      </c>
      <c r="B1548" s="13">
        <v>2022</v>
      </c>
      <c r="C1548" s="29">
        <v>44847</v>
      </c>
      <c r="D1548" s="13" t="s">
        <v>13</v>
      </c>
      <c r="E1548" s="79" t="s">
        <v>209</v>
      </c>
      <c r="F1548" s="79" t="s">
        <v>211</v>
      </c>
      <c r="G1548" s="3">
        <v>2</v>
      </c>
      <c r="H1548" s="79" t="s">
        <v>23</v>
      </c>
      <c r="I1548" s="79" t="s">
        <v>15</v>
      </c>
      <c r="J1548" s="81">
        <f>(C1548-VLOOKUP(H1548,Riders!$A$2:$C$213,2,FALSE))/365</f>
        <v>25.087671232876712</v>
      </c>
      <c r="K1548" s="79">
        <v>3</v>
      </c>
      <c r="L1548" s="79">
        <v>1</v>
      </c>
      <c r="M1548" s="89">
        <v>11.135999999999999</v>
      </c>
      <c r="N1548" s="37">
        <f t="shared" si="41"/>
        <v>64.65517241379311</v>
      </c>
    </row>
    <row r="1549" spans="1:14" x14ac:dyDescent="0.35">
      <c r="A1549" s="13" t="s">
        <v>12</v>
      </c>
      <c r="B1549" s="13">
        <v>2022</v>
      </c>
      <c r="C1549" s="29">
        <v>44847</v>
      </c>
      <c r="D1549" s="13" t="s">
        <v>13</v>
      </c>
      <c r="E1549" s="79" t="s">
        <v>209</v>
      </c>
      <c r="F1549" s="79" t="s">
        <v>211</v>
      </c>
      <c r="G1549" s="3">
        <v>2</v>
      </c>
      <c r="H1549" s="79" t="s">
        <v>34</v>
      </c>
      <c r="I1549" s="79" t="s">
        <v>19</v>
      </c>
      <c r="J1549" s="81">
        <f>(C1549-VLOOKUP(H1549,Riders!$A$2:$C$213,2,FALSE))/365</f>
        <v>122.86849315068493</v>
      </c>
      <c r="K1549" s="79">
        <v>4</v>
      </c>
      <c r="L1549" s="79">
        <v>2</v>
      </c>
      <c r="M1549" s="89">
        <v>11.193999999999999</v>
      </c>
      <c r="N1549" s="37">
        <f t="shared" si="41"/>
        <v>64.320171520457393</v>
      </c>
    </row>
    <row r="1550" spans="1:14" hidden="1" x14ac:dyDescent="0.35">
      <c r="A1550" s="1" t="s">
        <v>433</v>
      </c>
      <c r="B1550" s="1">
        <v>2023</v>
      </c>
      <c r="C1550" s="2">
        <v>44982</v>
      </c>
      <c r="D1550" s="1" t="s">
        <v>72</v>
      </c>
      <c r="E1550" s="71" t="s">
        <v>205</v>
      </c>
      <c r="F1550">
        <v>1</v>
      </c>
      <c r="G1550" s="3">
        <v>1</v>
      </c>
      <c r="H1550" t="s">
        <v>75</v>
      </c>
      <c r="I1550" t="s">
        <v>19</v>
      </c>
      <c r="K1550">
        <v>5</v>
      </c>
      <c r="L1550">
        <v>1</v>
      </c>
      <c r="M1550">
        <v>11.606</v>
      </c>
      <c r="N1550" s="37">
        <f t="shared" si="41"/>
        <v>62.036877477166982</v>
      </c>
    </row>
    <row r="1551" spans="1:14" hidden="1" x14ac:dyDescent="0.35">
      <c r="A1551" s="1" t="s">
        <v>433</v>
      </c>
      <c r="B1551" s="1">
        <v>2023</v>
      </c>
      <c r="C1551" s="2">
        <v>44982</v>
      </c>
      <c r="D1551" s="1" t="s">
        <v>72</v>
      </c>
      <c r="E1551" s="71" t="s">
        <v>205</v>
      </c>
      <c r="F1551">
        <v>1</v>
      </c>
      <c r="G1551" s="3">
        <v>1</v>
      </c>
      <c r="H1551" t="s">
        <v>46</v>
      </c>
      <c r="I1551" t="s">
        <v>47</v>
      </c>
      <c r="K1551">
        <v>28</v>
      </c>
      <c r="L1551">
        <v>2</v>
      </c>
      <c r="M1551">
        <v>11.818999999999999</v>
      </c>
      <c r="N1551" s="37">
        <f t="shared" si="41"/>
        <v>60.9188594635756</v>
      </c>
    </row>
    <row r="1552" spans="1:14" hidden="1" x14ac:dyDescent="0.35">
      <c r="A1552" s="1" t="s">
        <v>433</v>
      </c>
      <c r="B1552" s="1">
        <v>2023</v>
      </c>
      <c r="C1552" s="2">
        <v>44982</v>
      </c>
      <c r="D1552" s="1" t="s">
        <v>72</v>
      </c>
      <c r="E1552" s="71" t="s">
        <v>205</v>
      </c>
      <c r="F1552">
        <v>2</v>
      </c>
      <c r="G1552" s="3">
        <v>1</v>
      </c>
      <c r="H1552" t="s">
        <v>32</v>
      </c>
      <c r="I1552" t="s">
        <v>17</v>
      </c>
      <c r="K1552">
        <v>6</v>
      </c>
      <c r="L1552">
        <v>1</v>
      </c>
      <c r="M1552">
        <v>11.250999999999999</v>
      </c>
      <c r="N1552" s="37">
        <f t="shared" si="41"/>
        <v>63.994311616745179</v>
      </c>
    </row>
    <row r="1553" spans="1:14" hidden="1" x14ac:dyDescent="0.35">
      <c r="A1553" s="1" t="s">
        <v>433</v>
      </c>
      <c r="B1553" s="1">
        <v>2023</v>
      </c>
      <c r="C1553" s="2">
        <v>44982</v>
      </c>
      <c r="D1553" s="1" t="s">
        <v>72</v>
      </c>
      <c r="E1553" s="71" t="s">
        <v>205</v>
      </c>
      <c r="F1553">
        <v>2</v>
      </c>
      <c r="G1553" s="3">
        <v>1</v>
      </c>
      <c r="H1553" t="s">
        <v>115</v>
      </c>
      <c r="I1553" t="s">
        <v>31</v>
      </c>
      <c r="K1553">
        <v>27</v>
      </c>
      <c r="L1553">
        <v>2</v>
      </c>
      <c r="M1553">
        <v>11.32</v>
      </c>
      <c r="N1553" s="37">
        <f t="shared" si="41"/>
        <v>63.60424028268551</v>
      </c>
    </row>
    <row r="1554" spans="1:14" hidden="1" x14ac:dyDescent="0.35">
      <c r="A1554" s="1" t="s">
        <v>433</v>
      </c>
      <c r="B1554" s="1">
        <v>2023</v>
      </c>
      <c r="C1554" s="2">
        <v>44982</v>
      </c>
      <c r="D1554" s="1" t="s">
        <v>72</v>
      </c>
      <c r="E1554" s="71" t="s">
        <v>205</v>
      </c>
      <c r="F1554">
        <v>3</v>
      </c>
      <c r="G1554" s="3">
        <v>1</v>
      </c>
      <c r="H1554" t="s">
        <v>20</v>
      </c>
      <c r="I1554" t="s">
        <v>21</v>
      </c>
      <c r="K1554">
        <v>9</v>
      </c>
      <c r="L1554">
        <v>1</v>
      </c>
      <c r="M1554">
        <v>11.282</v>
      </c>
      <c r="N1554" s="37">
        <f t="shared" si="41"/>
        <v>63.818471902145006</v>
      </c>
    </row>
    <row r="1555" spans="1:14" hidden="1" x14ac:dyDescent="0.35">
      <c r="A1555" s="1" t="s">
        <v>433</v>
      </c>
      <c r="B1555" s="1">
        <v>2023</v>
      </c>
      <c r="C1555" s="2">
        <v>44982</v>
      </c>
      <c r="D1555" s="1" t="s">
        <v>72</v>
      </c>
      <c r="E1555" s="71" t="s">
        <v>205</v>
      </c>
      <c r="F1555">
        <v>3</v>
      </c>
      <c r="G1555" s="3">
        <v>1</v>
      </c>
      <c r="H1555" t="s">
        <v>116</v>
      </c>
      <c r="I1555" t="s">
        <v>49</v>
      </c>
      <c r="K1555">
        <v>26</v>
      </c>
      <c r="L1555">
        <v>2</v>
      </c>
      <c r="M1555">
        <v>11.282</v>
      </c>
      <c r="N1555" s="37">
        <f t="shared" si="41"/>
        <v>63.818471902145006</v>
      </c>
    </row>
    <row r="1556" spans="1:14" hidden="1" x14ac:dyDescent="0.35">
      <c r="A1556" s="1" t="s">
        <v>433</v>
      </c>
      <c r="B1556" s="1">
        <v>2023</v>
      </c>
      <c r="C1556" s="2">
        <v>44982</v>
      </c>
      <c r="D1556" s="1" t="s">
        <v>72</v>
      </c>
      <c r="E1556" s="71" t="s">
        <v>205</v>
      </c>
      <c r="F1556">
        <v>4</v>
      </c>
      <c r="G1556" s="3">
        <v>1</v>
      </c>
      <c r="H1556" t="s">
        <v>42</v>
      </c>
      <c r="I1556" t="s">
        <v>40</v>
      </c>
      <c r="K1556">
        <v>7</v>
      </c>
      <c r="L1556">
        <v>1</v>
      </c>
      <c r="M1556">
        <v>11.422000000000001</v>
      </c>
      <c r="N1556" s="37">
        <f t="shared" si="41"/>
        <v>63.036245841358777</v>
      </c>
    </row>
    <row r="1557" spans="1:14" hidden="1" x14ac:dyDescent="0.35">
      <c r="A1557" s="1" t="s">
        <v>433</v>
      </c>
      <c r="B1557" s="1">
        <v>2023</v>
      </c>
      <c r="C1557" s="2">
        <v>44982</v>
      </c>
      <c r="D1557" s="1" t="s">
        <v>72</v>
      </c>
      <c r="E1557" s="71" t="s">
        <v>205</v>
      </c>
      <c r="F1557">
        <v>4</v>
      </c>
      <c r="G1557" s="3">
        <v>1</v>
      </c>
      <c r="H1557" t="s">
        <v>109</v>
      </c>
      <c r="I1557" t="s">
        <v>59</v>
      </c>
      <c r="K1557">
        <v>25</v>
      </c>
      <c r="L1557">
        <v>2</v>
      </c>
      <c r="M1557">
        <v>11.893000000000001</v>
      </c>
      <c r="N1557" s="37">
        <f t="shared" si="41"/>
        <v>60.539813335575545</v>
      </c>
    </row>
    <row r="1558" spans="1:14" hidden="1" x14ac:dyDescent="0.35">
      <c r="A1558" s="1" t="s">
        <v>433</v>
      </c>
      <c r="B1558" s="1">
        <v>2023</v>
      </c>
      <c r="C1558" s="2">
        <v>44982</v>
      </c>
      <c r="D1558" s="1" t="s">
        <v>72</v>
      </c>
      <c r="E1558" s="71" t="s">
        <v>205</v>
      </c>
      <c r="F1558">
        <v>5</v>
      </c>
      <c r="G1558" s="3">
        <v>1</v>
      </c>
      <c r="H1558" t="s">
        <v>26</v>
      </c>
      <c r="I1558" t="s">
        <v>27</v>
      </c>
      <c r="K1558">
        <v>10</v>
      </c>
      <c r="L1558">
        <v>1</v>
      </c>
      <c r="M1558">
        <v>11.516</v>
      </c>
      <c r="N1558" s="37">
        <f t="shared" si="41"/>
        <v>62.521708926710666</v>
      </c>
    </row>
    <row r="1559" spans="1:14" hidden="1" x14ac:dyDescent="0.35">
      <c r="A1559" s="1" t="s">
        <v>433</v>
      </c>
      <c r="B1559" s="1">
        <v>2023</v>
      </c>
      <c r="C1559" s="2">
        <v>44982</v>
      </c>
      <c r="D1559" s="1" t="s">
        <v>72</v>
      </c>
      <c r="E1559" s="71" t="s">
        <v>205</v>
      </c>
      <c r="F1559">
        <v>5</v>
      </c>
      <c r="G1559" s="3">
        <v>1</v>
      </c>
      <c r="H1559" t="s">
        <v>99</v>
      </c>
      <c r="I1559" t="s">
        <v>67</v>
      </c>
      <c r="K1559">
        <v>24</v>
      </c>
      <c r="L1559">
        <v>2</v>
      </c>
      <c r="M1559">
        <v>11.577999999999999</v>
      </c>
      <c r="N1559" s="37">
        <f t="shared" si="41"/>
        <v>62.186906201416484</v>
      </c>
    </row>
    <row r="1560" spans="1:14" hidden="1" x14ac:dyDescent="0.35">
      <c r="A1560" s="1" t="s">
        <v>433</v>
      </c>
      <c r="B1560" s="1">
        <v>2023</v>
      </c>
      <c r="C1560" s="2">
        <v>44982</v>
      </c>
      <c r="D1560" s="1" t="s">
        <v>72</v>
      </c>
      <c r="E1560" s="71" t="s">
        <v>205</v>
      </c>
      <c r="F1560">
        <v>6</v>
      </c>
      <c r="G1560" s="3">
        <v>1</v>
      </c>
      <c r="H1560" t="s">
        <v>39</v>
      </c>
      <c r="I1560" t="s">
        <v>40</v>
      </c>
      <c r="K1560">
        <v>8</v>
      </c>
      <c r="L1560">
        <v>1</v>
      </c>
      <c r="M1560">
        <v>11.239000000000001</v>
      </c>
      <c r="N1560" s="37">
        <f t="shared" si="41"/>
        <v>64.062639024824264</v>
      </c>
    </row>
    <row r="1561" spans="1:14" hidden="1" x14ac:dyDescent="0.35">
      <c r="A1561" s="1" t="s">
        <v>433</v>
      </c>
      <c r="B1561" s="1">
        <v>2023</v>
      </c>
      <c r="C1561" s="2">
        <v>44982</v>
      </c>
      <c r="D1561" s="1" t="s">
        <v>72</v>
      </c>
      <c r="E1561" s="71" t="s">
        <v>205</v>
      </c>
      <c r="F1561">
        <v>6</v>
      </c>
      <c r="G1561" s="3">
        <v>1</v>
      </c>
      <c r="H1561" t="s">
        <v>55</v>
      </c>
      <c r="I1561" t="s">
        <v>56</v>
      </c>
      <c r="K1561">
        <v>23</v>
      </c>
      <c r="L1561">
        <v>2</v>
      </c>
      <c r="M1561">
        <v>11.39</v>
      </c>
      <c r="N1561" s="37">
        <f t="shared" si="41"/>
        <v>63.21334503950834</v>
      </c>
    </row>
    <row r="1562" spans="1:14" hidden="1" x14ac:dyDescent="0.35">
      <c r="A1562" s="1" t="s">
        <v>433</v>
      </c>
      <c r="B1562" s="1">
        <v>2023</v>
      </c>
      <c r="C1562" s="2">
        <v>44982</v>
      </c>
      <c r="D1562" s="1" t="s">
        <v>72</v>
      </c>
      <c r="E1562" s="71" t="s">
        <v>205</v>
      </c>
      <c r="F1562">
        <v>7</v>
      </c>
      <c r="G1562" s="3">
        <v>1</v>
      </c>
      <c r="H1562" t="s">
        <v>107</v>
      </c>
      <c r="I1562" t="s">
        <v>15</v>
      </c>
      <c r="K1562">
        <v>11</v>
      </c>
      <c r="L1562">
        <v>1</v>
      </c>
      <c r="M1562">
        <v>11.321999999999999</v>
      </c>
      <c r="N1562" s="37">
        <f t="shared" si="41"/>
        <v>63.593004769475364</v>
      </c>
    </row>
    <row r="1563" spans="1:14" hidden="1" x14ac:dyDescent="0.35">
      <c r="A1563" s="1" t="s">
        <v>433</v>
      </c>
      <c r="B1563" s="1">
        <v>2023</v>
      </c>
      <c r="C1563" s="2">
        <v>44982</v>
      </c>
      <c r="D1563" s="1" t="s">
        <v>72</v>
      </c>
      <c r="E1563" s="71" t="s">
        <v>205</v>
      </c>
      <c r="F1563">
        <v>7</v>
      </c>
      <c r="G1563" s="3">
        <v>1</v>
      </c>
      <c r="H1563" t="s">
        <v>33</v>
      </c>
      <c r="I1563" t="s">
        <v>27</v>
      </c>
      <c r="K1563">
        <v>22</v>
      </c>
      <c r="L1563">
        <v>2</v>
      </c>
      <c r="M1563">
        <v>11.382999999999999</v>
      </c>
      <c r="N1563" s="37">
        <f t="shared" si="41"/>
        <v>63.252218220152862</v>
      </c>
    </row>
    <row r="1564" spans="1:14" hidden="1" x14ac:dyDescent="0.35">
      <c r="A1564" s="43" t="s">
        <v>433</v>
      </c>
      <c r="B1564" s="43">
        <v>2023</v>
      </c>
      <c r="C1564" s="73">
        <v>44982</v>
      </c>
      <c r="D1564" s="43" t="s">
        <v>72</v>
      </c>
      <c r="E1564" s="71" t="s">
        <v>205</v>
      </c>
      <c r="F1564">
        <v>8</v>
      </c>
      <c r="G1564" s="3">
        <v>1</v>
      </c>
      <c r="H1564" t="s">
        <v>102</v>
      </c>
      <c r="I1564" t="s">
        <v>154</v>
      </c>
      <c r="K1564">
        <v>12</v>
      </c>
      <c r="L1564">
        <v>1</v>
      </c>
      <c r="M1564">
        <v>11.567</v>
      </c>
      <c r="N1564" s="37">
        <f t="shared" si="41"/>
        <v>62.246044782571104</v>
      </c>
    </row>
    <row r="1565" spans="1:14" hidden="1" x14ac:dyDescent="0.35">
      <c r="A1565" s="43" t="s">
        <v>433</v>
      </c>
      <c r="B1565" s="43">
        <v>2023</v>
      </c>
      <c r="C1565" s="73">
        <v>44982</v>
      </c>
      <c r="D1565" s="43" t="s">
        <v>72</v>
      </c>
      <c r="E1565" s="71" t="s">
        <v>205</v>
      </c>
      <c r="F1565">
        <v>8</v>
      </c>
      <c r="G1565" s="3">
        <v>1</v>
      </c>
      <c r="H1565" t="s">
        <v>35</v>
      </c>
      <c r="I1565" t="s">
        <v>36</v>
      </c>
      <c r="K1565">
        <v>21</v>
      </c>
      <c r="L1565">
        <v>2</v>
      </c>
      <c r="M1565">
        <v>11.58</v>
      </c>
      <c r="N1565" s="37">
        <f t="shared" si="41"/>
        <v>62.176165803108809</v>
      </c>
    </row>
    <row r="1566" spans="1:14" hidden="1" x14ac:dyDescent="0.35">
      <c r="A1566" s="43" t="s">
        <v>433</v>
      </c>
      <c r="B1566" s="43">
        <v>2023</v>
      </c>
      <c r="C1566" s="73">
        <v>44982</v>
      </c>
      <c r="D1566" s="43" t="s">
        <v>72</v>
      </c>
      <c r="E1566" s="71" t="s">
        <v>205</v>
      </c>
      <c r="F1566">
        <v>9</v>
      </c>
      <c r="G1566" s="3">
        <v>1</v>
      </c>
      <c r="H1566" t="s">
        <v>50</v>
      </c>
      <c r="I1566" t="s">
        <v>51</v>
      </c>
      <c r="K1566">
        <v>13</v>
      </c>
      <c r="L1566">
        <v>1</v>
      </c>
      <c r="M1566">
        <v>11.276999999999999</v>
      </c>
      <c r="N1566" s="37">
        <f t="shared" si="41"/>
        <v>63.846767757382288</v>
      </c>
    </row>
    <row r="1567" spans="1:14" hidden="1" x14ac:dyDescent="0.35">
      <c r="A1567" s="43" t="s">
        <v>433</v>
      </c>
      <c r="B1567" s="43">
        <v>2023</v>
      </c>
      <c r="C1567" s="73">
        <v>44982</v>
      </c>
      <c r="D1567" s="43" t="s">
        <v>72</v>
      </c>
      <c r="E1567" s="71" t="s">
        <v>205</v>
      </c>
      <c r="F1567">
        <v>9</v>
      </c>
      <c r="G1567" s="3">
        <v>1</v>
      </c>
      <c r="H1567" t="s">
        <v>95</v>
      </c>
      <c r="I1567" t="s">
        <v>38</v>
      </c>
      <c r="K1567">
        <v>20</v>
      </c>
      <c r="L1567">
        <v>2</v>
      </c>
      <c r="M1567">
        <v>11.441999999999998</v>
      </c>
      <c r="N1567" s="37">
        <f t="shared" si="41"/>
        <v>62.926061877294188</v>
      </c>
    </row>
    <row r="1568" spans="1:14" hidden="1" x14ac:dyDescent="0.35">
      <c r="A1568" s="43" t="s">
        <v>433</v>
      </c>
      <c r="B1568" s="43">
        <v>2023</v>
      </c>
      <c r="C1568" s="73">
        <v>44982</v>
      </c>
      <c r="D1568" s="43" t="s">
        <v>72</v>
      </c>
      <c r="E1568" s="71" t="s">
        <v>205</v>
      </c>
      <c r="F1568">
        <v>10</v>
      </c>
      <c r="G1568" s="3">
        <v>1</v>
      </c>
      <c r="H1568" t="s">
        <v>28</v>
      </c>
      <c r="I1568" t="s">
        <v>29</v>
      </c>
      <c r="K1568">
        <v>16</v>
      </c>
      <c r="L1568">
        <v>1</v>
      </c>
      <c r="M1568">
        <v>11.428000000000001</v>
      </c>
      <c r="N1568" s="37">
        <f t="shared" si="41"/>
        <v>63.003150157507868</v>
      </c>
    </row>
    <row r="1569" spans="1:14" hidden="1" x14ac:dyDescent="0.35">
      <c r="A1569" s="43" t="s">
        <v>433</v>
      </c>
      <c r="B1569" s="43">
        <v>2023</v>
      </c>
      <c r="C1569" s="73">
        <v>44982</v>
      </c>
      <c r="D1569" s="43" t="s">
        <v>72</v>
      </c>
      <c r="E1569" s="71" t="s">
        <v>205</v>
      </c>
      <c r="F1569">
        <v>10</v>
      </c>
      <c r="G1569" s="3">
        <v>1</v>
      </c>
      <c r="H1569" t="s">
        <v>43</v>
      </c>
      <c r="I1569" t="s">
        <v>44</v>
      </c>
      <c r="K1569">
        <v>17</v>
      </c>
      <c r="L1569">
        <v>2</v>
      </c>
      <c r="M1569">
        <v>11.509</v>
      </c>
      <c r="N1569" s="37">
        <f t="shared" si="41"/>
        <v>62.559735858893042</v>
      </c>
    </row>
    <row r="1570" spans="1:14" hidden="1" x14ac:dyDescent="0.35">
      <c r="A1570" s="43" t="s">
        <v>433</v>
      </c>
      <c r="B1570" s="43">
        <v>2023</v>
      </c>
      <c r="C1570" s="73">
        <v>44982</v>
      </c>
      <c r="D1570" s="43" t="s">
        <v>72</v>
      </c>
      <c r="E1570" s="71" t="s">
        <v>205</v>
      </c>
      <c r="F1570">
        <v>11</v>
      </c>
      <c r="G1570" s="3">
        <v>1</v>
      </c>
      <c r="H1570" t="s">
        <v>52</v>
      </c>
      <c r="I1570" t="s">
        <v>53</v>
      </c>
      <c r="K1570">
        <v>14</v>
      </c>
      <c r="L1570">
        <v>1</v>
      </c>
      <c r="M1570">
        <v>11.246</v>
      </c>
      <c r="N1570" s="37">
        <f t="shared" si="41"/>
        <v>64.022763649297531</v>
      </c>
    </row>
    <row r="1571" spans="1:14" hidden="1" x14ac:dyDescent="0.35">
      <c r="A1571" s="43" t="s">
        <v>433</v>
      </c>
      <c r="B1571" s="43">
        <v>2023</v>
      </c>
      <c r="C1571" s="73">
        <v>44982</v>
      </c>
      <c r="D1571" s="43" t="s">
        <v>72</v>
      </c>
      <c r="E1571" s="71" t="s">
        <v>205</v>
      </c>
      <c r="F1571">
        <v>11</v>
      </c>
      <c r="G1571" s="3">
        <v>1</v>
      </c>
      <c r="H1571" t="s">
        <v>45</v>
      </c>
      <c r="I1571" t="s">
        <v>98</v>
      </c>
      <c r="K1571">
        <v>19</v>
      </c>
      <c r="L1571">
        <v>2</v>
      </c>
      <c r="M1571">
        <v>11.255000000000001</v>
      </c>
      <c r="N1571" s="37">
        <f t="shared" si="41"/>
        <v>63.971568191914699</v>
      </c>
    </row>
    <row r="1572" spans="1:14" hidden="1" x14ac:dyDescent="0.35">
      <c r="A1572" s="43" t="s">
        <v>433</v>
      </c>
      <c r="B1572" s="43">
        <v>2023</v>
      </c>
      <c r="C1572" s="73">
        <v>44982</v>
      </c>
      <c r="D1572" s="43" t="s">
        <v>72</v>
      </c>
      <c r="E1572" s="71" t="s">
        <v>205</v>
      </c>
      <c r="F1572">
        <v>12</v>
      </c>
      <c r="G1572" s="3">
        <v>1</v>
      </c>
      <c r="H1572" t="s">
        <v>96</v>
      </c>
      <c r="I1572" t="s">
        <v>19</v>
      </c>
      <c r="K1572">
        <v>15</v>
      </c>
      <c r="L1572">
        <v>1</v>
      </c>
      <c r="M1572">
        <v>11.27</v>
      </c>
      <c r="N1572" s="37">
        <f t="shared" si="41"/>
        <v>63.886424134871341</v>
      </c>
    </row>
    <row r="1573" spans="1:14" hidden="1" x14ac:dyDescent="0.35">
      <c r="A1573" s="43" t="s">
        <v>433</v>
      </c>
      <c r="B1573" s="43">
        <v>2023</v>
      </c>
      <c r="C1573" s="73">
        <v>44982</v>
      </c>
      <c r="D1573" s="43" t="s">
        <v>72</v>
      </c>
      <c r="E1573" s="71" t="s">
        <v>205</v>
      </c>
      <c r="F1573">
        <v>12</v>
      </c>
      <c r="G1573" s="3">
        <v>1</v>
      </c>
      <c r="H1573" t="s">
        <v>37</v>
      </c>
      <c r="I1573" t="s">
        <v>38</v>
      </c>
      <c r="K1573">
        <v>18</v>
      </c>
      <c r="L1573">
        <v>2</v>
      </c>
      <c r="M1573">
        <v>11.299999999999999</v>
      </c>
      <c r="N1573" s="37">
        <f t="shared" si="41"/>
        <v>63.716814159292042</v>
      </c>
    </row>
    <row r="1574" spans="1:14" hidden="1" x14ac:dyDescent="0.35">
      <c r="A1574" s="43" t="s">
        <v>433</v>
      </c>
      <c r="B1574" s="43">
        <v>2023</v>
      </c>
      <c r="C1574" s="73">
        <v>44982</v>
      </c>
      <c r="D1574" s="43" t="s">
        <v>72</v>
      </c>
      <c r="E1574" s="71" t="s">
        <v>206</v>
      </c>
      <c r="F1574">
        <v>1</v>
      </c>
      <c r="G1574" s="3">
        <v>1</v>
      </c>
      <c r="H1574" t="s">
        <v>16</v>
      </c>
      <c r="I1574" t="s">
        <v>17</v>
      </c>
      <c r="K1574">
        <v>1</v>
      </c>
      <c r="L1574">
        <v>1</v>
      </c>
      <c r="M1574">
        <v>11.329000000000001</v>
      </c>
      <c r="N1574" s="37">
        <f t="shared" si="41"/>
        <v>63.553711713302143</v>
      </c>
    </row>
    <row r="1575" spans="1:14" hidden="1" x14ac:dyDescent="0.35">
      <c r="A1575" s="43" t="s">
        <v>433</v>
      </c>
      <c r="B1575" s="43">
        <v>2023</v>
      </c>
      <c r="C1575" s="73">
        <v>44982</v>
      </c>
      <c r="D1575" s="43" t="s">
        <v>72</v>
      </c>
      <c r="E1575" s="71" t="s">
        <v>206</v>
      </c>
      <c r="F1575">
        <v>1</v>
      </c>
      <c r="G1575" s="3">
        <v>1</v>
      </c>
      <c r="H1575" t="s">
        <v>96</v>
      </c>
      <c r="I1575" t="s">
        <v>19</v>
      </c>
      <c r="K1575">
        <v>15</v>
      </c>
      <c r="L1575">
        <v>2</v>
      </c>
      <c r="M1575">
        <v>11.402000000000001</v>
      </c>
      <c r="N1575" s="37">
        <f t="shared" si="41"/>
        <v>63.146816348009118</v>
      </c>
    </row>
    <row r="1576" spans="1:14" hidden="1" x14ac:dyDescent="0.35">
      <c r="A1576" s="43" t="s">
        <v>433</v>
      </c>
      <c r="B1576" s="43">
        <v>2023</v>
      </c>
      <c r="C1576" s="73">
        <v>44982</v>
      </c>
      <c r="D1576" s="43" t="s">
        <v>72</v>
      </c>
      <c r="E1576" s="71" t="s">
        <v>206</v>
      </c>
      <c r="F1576">
        <v>2</v>
      </c>
      <c r="G1576" s="3">
        <v>1</v>
      </c>
      <c r="H1576" t="s">
        <v>24</v>
      </c>
      <c r="I1576" t="s">
        <v>25</v>
      </c>
      <c r="K1576">
        <v>4</v>
      </c>
      <c r="L1576">
        <v>1</v>
      </c>
      <c r="M1576">
        <v>11.138999999999999</v>
      </c>
      <c r="N1576" s="37">
        <f t="shared" si="41"/>
        <v>64.637759224346894</v>
      </c>
    </row>
    <row r="1577" spans="1:14" hidden="1" x14ac:dyDescent="0.35">
      <c r="A1577" s="43" t="s">
        <v>433</v>
      </c>
      <c r="B1577" s="43">
        <v>2023</v>
      </c>
      <c r="C1577" s="73">
        <v>44982</v>
      </c>
      <c r="D1577" s="43" t="s">
        <v>72</v>
      </c>
      <c r="E1577" s="71" t="s">
        <v>206</v>
      </c>
      <c r="F1577">
        <v>2</v>
      </c>
      <c r="G1577" s="3">
        <v>1</v>
      </c>
      <c r="H1577" t="s">
        <v>52</v>
      </c>
      <c r="I1577" t="s">
        <v>53</v>
      </c>
      <c r="K1577">
        <v>14</v>
      </c>
      <c r="L1577">
        <v>2</v>
      </c>
      <c r="M1577">
        <v>11.279</v>
      </c>
      <c r="N1577" s="37">
        <f t="shared" si="41"/>
        <v>63.835446404823124</v>
      </c>
    </row>
    <row r="1578" spans="1:14" hidden="1" x14ac:dyDescent="0.35">
      <c r="A1578" s="43" t="s">
        <v>433</v>
      </c>
      <c r="B1578" s="43">
        <v>2023</v>
      </c>
      <c r="C1578" s="73">
        <v>44982</v>
      </c>
      <c r="D1578" s="43" t="s">
        <v>72</v>
      </c>
      <c r="E1578" s="71" t="s">
        <v>206</v>
      </c>
      <c r="F1578">
        <v>3</v>
      </c>
      <c r="G1578" s="3">
        <v>1</v>
      </c>
      <c r="H1578" t="s">
        <v>14</v>
      </c>
      <c r="I1578" t="s">
        <v>15</v>
      </c>
      <c r="K1578">
        <v>2</v>
      </c>
      <c r="L1578">
        <v>1</v>
      </c>
      <c r="M1578">
        <v>11.154</v>
      </c>
      <c r="N1578" s="37">
        <f t="shared" si="41"/>
        <v>64.550833781603018</v>
      </c>
    </row>
    <row r="1579" spans="1:14" hidden="1" x14ac:dyDescent="0.35">
      <c r="A1579" s="43" t="s">
        <v>433</v>
      </c>
      <c r="B1579" s="43">
        <v>2023</v>
      </c>
      <c r="C1579" s="73">
        <v>44982</v>
      </c>
      <c r="D1579" s="43" t="s">
        <v>72</v>
      </c>
      <c r="E1579" s="71" t="s">
        <v>206</v>
      </c>
      <c r="F1579">
        <v>3</v>
      </c>
      <c r="G1579" s="3">
        <v>1</v>
      </c>
      <c r="H1579" t="s">
        <v>28</v>
      </c>
      <c r="I1579" t="s">
        <v>29</v>
      </c>
      <c r="K1579">
        <v>16</v>
      </c>
      <c r="L1579">
        <v>2</v>
      </c>
      <c r="M1579">
        <v>11.154</v>
      </c>
      <c r="N1579" s="37">
        <f t="shared" si="41"/>
        <v>64.550833781603018</v>
      </c>
    </row>
    <row r="1580" spans="1:14" hidden="1" x14ac:dyDescent="0.35">
      <c r="A1580" s="43" t="s">
        <v>433</v>
      </c>
      <c r="B1580" s="43">
        <v>2023</v>
      </c>
      <c r="C1580" s="73">
        <v>44982</v>
      </c>
      <c r="D1580" s="43" t="s">
        <v>72</v>
      </c>
      <c r="E1580" s="71" t="s">
        <v>206</v>
      </c>
      <c r="F1580">
        <v>4</v>
      </c>
      <c r="G1580" s="3">
        <v>1</v>
      </c>
      <c r="H1580" t="s">
        <v>397</v>
      </c>
      <c r="I1580" t="s">
        <v>25</v>
      </c>
      <c r="K1580">
        <v>3</v>
      </c>
      <c r="L1580">
        <v>1</v>
      </c>
      <c r="M1580">
        <v>11.539</v>
      </c>
      <c r="N1580" s="37">
        <f t="shared" si="41"/>
        <v>62.397088135886996</v>
      </c>
    </row>
    <row r="1581" spans="1:14" hidden="1" x14ac:dyDescent="0.35">
      <c r="A1581" s="43" t="s">
        <v>433</v>
      </c>
      <c r="B1581" s="43">
        <v>2023</v>
      </c>
      <c r="C1581" s="73">
        <v>44982</v>
      </c>
      <c r="D1581" s="43" t="s">
        <v>72</v>
      </c>
      <c r="E1581" s="71" t="s">
        <v>206</v>
      </c>
      <c r="F1581">
        <v>4</v>
      </c>
      <c r="G1581" s="3">
        <v>1</v>
      </c>
      <c r="H1581" t="s">
        <v>50</v>
      </c>
      <c r="I1581" t="s">
        <v>51</v>
      </c>
      <c r="K1581">
        <v>13</v>
      </c>
      <c r="L1581">
        <v>2</v>
      </c>
      <c r="M1581">
        <v>11.544</v>
      </c>
      <c r="N1581" s="37">
        <f t="shared" si="41"/>
        <v>62.370062370062371</v>
      </c>
    </row>
    <row r="1582" spans="1:14" hidden="1" x14ac:dyDescent="0.35">
      <c r="A1582" s="43" t="s">
        <v>433</v>
      </c>
      <c r="B1582" s="43">
        <v>2023</v>
      </c>
      <c r="C1582" s="73">
        <v>44982</v>
      </c>
      <c r="D1582" s="43" t="s">
        <v>72</v>
      </c>
      <c r="E1582" s="71" t="s">
        <v>206</v>
      </c>
      <c r="F1582">
        <v>5</v>
      </c>
      <c r="G1582" s="3">
        <v>1</v>
      </c>
      <c r="H1582" t="s">
        <v>75</v>
      </c>
      <c r="I1582" t="s">
        <v>19</v>
      </c>
      <c r="K1582">
        <v>5</v>
      </c>
      <c r="L1582">
        <v>1</v>
      </c>
      <c r="M1582">
        <v>11.33</v>
      </c>
      <c r="N1582" s="37">
        <f t="shared" si="41"/>
        <v>63.548102383053838</v>
      </c>
    </row>
    <row r="1583" spans="1:14" hidden="1" x14ac:dyDescent="0.35">
      <c r="A1583" s="43" t="s">
        <v>433</v>
      </c>
      <c r="B1583" s="43">
        <v>2023</v>
      </c>
      <c r="C1583" s="73">
        <v>44982</v>
      </c>
      <c r="D1583" s="43" t="s">
        <v>72</v>
      </c>
      <c r="E1583" s="71" t="s">
        <v>206</v>
      </c>
      <c r="F1583">
        <v>5</v>
      </c>
      <c r="G1583" s="3">
        <v>1</v>
      </c>
      <c r="H1583" t="s">
        <v>102</v>
      </c>
      <c r="I1583" t="s">
        <v>154</v>
      </c>
      <c r="K1583">
        <v>12</v>
      </c>
      <c r="L1583">
        <v>2</v>
      </c>
      <c r="M1583">
        <v>11.385</v>
      </c>
      <c r="N1583" s="37">
        <f t="shared" si="41"/>
        <v>63.241106719367593</v>
      </c>
    </row>
    <row r="1584" spans="1:14" hidden="1" x14ac:dyDescent="0.35">
      <c r="A1584" s="43" t="s">
        <v>433</v>
      </c>
      <c r="B1584" s="43">
        <v>2023</v>
      </c>
      <c r="C1584" s="73">
        <v>44982</v>
      </c>
      <c r="D1584" s="43" t="s">
        <v>72</v>
      </c>
      <c r="E1584" s="71" t="s">
        <v>206</v>
      </c>
      <c r="F1584">
        <v>6</v>
      </c>
      <c r="G1584" s="3">
        <v>1</v>
      </c>
      <c r="H1584" t="s">
        <v>32</v>
      </c>
      <c r="I1584" t="s">
        <v>17</v>
      </c>
      <c r="K1584">
        <v>6</v>
      </c>
      <c r="L1584">
        <v>1</v>
      </c>
      <c r="M1584">
        <v>10.916</v>
      </c>
      <c r="N1584" s="37">
        <f t="shared" si="41"/>
        <v>65.958226456577492</v>
      </c>
    </row>
    <row r="1585" spans="1:14" hidden="1" x14ac:dyDescent="0.35">
      <c r="A1585" s="43" t="s">
        <v>433</v>
      </c>
      <c r="B1585" s="43">
        <v>2023</v>
      </c>
      <c r="C1585" s="73">
        <v>44982</v>
      </c>
      <c r="D1585" s="43" t="s">
        <v>72</v>
      </c>
      <c r="E1585" s="71" t="s">
        <v>206</v>
      </c>
      <c r="F1585">
        <v>6</v>
      </c>
      <c r="G1585" s="3">
        <v>1</v>
      </c>
      <c r="H1585" t="s">
        <v>107</v>
      </c>
      <c r="I1585" t="s">
        <v>15</v>
      </c>
      <c r="K1585">
        <v>11</v>
      </c>
      <c r="L1585">
        <v>2</v>
      </c>
      <c r="M1585">
        <v>10.955</v>
      </c>
      <c r="N1585" s="37">
        <f t="shared" si="41"/>
        <v>65.723413966225465</v>
      </c>
    </row>
    <row r="1586" spans="1:14" hidden="1" x14ac:dyDescent="0.35">
      <c r="A1586" s="43" t="s">
        <v>433</v>
      </c>
      <c r="B1586" s="43">
        <v>2023</v>
      </c>
      <c r="C1586" s="73">
        <v>44982</v>
      </c>
      <c r="D1586" s="43" t="s">
        <v>72</v>
      </c>
      <c r="E1586" s="71" t="s">
        <v>206</v>
      </c>
      <c r="F1586">
        <v>7</v>
      </c>
      <c r="G1586" s="3">
        <v>1</v>
      </c>
      <c r="H1586" t="s">
        <v>39</v>
      </c>
      <c r="I1586" t="s">
        <v>40</v>
      </c>
      <c r="K1586">
        <v>8</v>
      </c>
      <c r="L1586">
        <v>1</v>
      </c>
      <c r="M1586">
        <v>11.154999999999999</v>
      </c>
      <c r="N1586" s="37">
        <f t="shared" si="41"/>
        <v>64.545047064096821</v>
      </c>
    </row>
    <row r="1587" spans="1:14" hidden="1" x14ac:dyDescent="0.35">
      <c r="A1587" s="43" t="s">
        <v>433</v>
      </c>
      <c r="B1587" s="43">
        <v>2023</v>
      </c>
      <c r="C1587" s="73">
        <v>44982</v>
      </c>
      <c r="D1587" s="43" t="s">
        <v>72</v>
      </c>
      <c r="E1587" s="71" t="s">
        <v>206</v>
      </c>
      <c r="F1587">
        <v>7</v>
      </c>
      <c r="G1587" s="3">
        <v>1</v>
      </c>
      <c r="H1587" t="s">
        <v>20</v>
      </c>
      <c r="I1587" t="s">
        <v>21</v>
      </c>
      <c r="K1587">
        <v>9</v>
      </c>
      <c r="L1587">
        <v>2</v>
      </c>
      <c r="M1587">
        <v>11.229999999999999</v>
      </c>
      <c r="N1587" s="37">
        <f t="shared" si="41"/>
        <v>64.113980409617099</v>
      </c>
    </row>
    <row r="1588" spans="1:14" hidden="1" x14ac:dyDescent="0.35">
      <c r="A1588" s="43" t="s">
        <v>433</v>
      </c>
      <c r="B1588" s="43">
        <v>2023</v>
      </c>
      <c r="C1588" s="73">
        <v>44982</v>
      </c>
      <c r="D1588" s="43" t="s">
        <v>72</v>
      </c>
      <c r="E1588" s="71" t="s">
        <v>206</v>
      </c>
      <c r="F1588">
        <v>8</v>
      </c>
      <c r="G1588" s="3">
        <v>1</v>
      </c>
      <c r="H1588" t="s">
        <v>42</v>
      </c>
      <c r="I1588" t="s">
        <v>40</v>
      </c>
      <c r="K1588">
        <v>7</v>
      </c>
      <c r="L1588">
        <v>1</v>
      </c>
      <c r="M1588">
        <v>11.374000000000001</v>
      </c>
      <c r="N1588" s="37">
        <f t="shared" ref="N1588:N1651" si="42">3.6*200/M1588</f>
        <v>63.302268331281866</v>
      </c>
    </row>
    <row r="1589" spans="1:14" hidden="1" x14ac:dyDescent="0.35">
      <c r="A1589" s="43" t="s">
        <v>433</v>
      </c>
      <c r="B1589" s="43">
        <v>2023</v>
      </c>
      <c r="C1589" s="73">
        <v>44982</v>
      </c>
      <c r="D1589" s="43" t="s">
        <v>72</v>
      </c>
      <c r="E1589" s="71" t="s">
        <v>206</v>
      </c>
      <c r="F1589">
        <v>8</v>
      </c>
      <c r="G1589" s="3">
        <v>1</v>
      </c>
      <c r="H1589" t="s">
        <v>26</v>
      </c>
      <c r="I1589" t="s">
        <v>27</v>
      </c>
      <c r="K1589">
        <v>10</v>
      </c>
      <c r="L1589">
        <v>2</v>
      </c>
      <c r="M1589">
        <v>11.513</v>
      </c>
      <c r="N1589" s="37">
        <f t="shared" si="42"/>
        <v>62.538000521150003</v>
      </c>
    </row>
    <row r="1590" spans="1:14" x14ac:dyDescent="0.35">
      <c r="A1590" s="43" t="s">
        <v>433</v>
      </c>
      <c r="B1590" s="43">
        <v>2023</v>
      </c>
      <c r="C1590" s="73">
        <v>44982</v>
      </c>
      <c r="D1590" s="43" t="s">
        <v>72</v>
      </c>
      <c r="E1590" s="71" t="s">
        <v>207</v>
      </c>
      <c r="F1590">
        <v>1</v>
      </c>
      <c r="G1590" s="3">
        <v>1</v>
      </c>
      <c r="H1590" t="s">
        <v>16</v>
      </c>
      <c r="I1590" t="s">
        <v>17</v>
      </c>
      <c r="K1590">
        <v>1</v>
      </c>
      <c r="L1590">
        <v>1</v>
      </c>
      <c r="M1590">
        <v>11.117000000000001</v>
      </c>
      <c r="N1590" s="37">
        <f t="shared" si="42"/>
        <v>64.765674192677878</v>
      </c>
    </row>
    <row r="1591" spans="1:14" x14ac:dyDescent="0.35">
      <c r="A1591" s="43" t="s">
        <v>433</v>
      </c>
      <c r="B1591" s="43">
        <v>2023</v>
      </c>
      <c r="C1591" s="73">
        <v>44982</v>
      </c>
      <c r="D1591" s="43" t="s">
        <v>72</v>
      </c>
      <c r="E1591" s="71" t="s">
        <v>207</v>
      </c>
      <c r="F1591">
        <v>1</v>
      </c>
      <c r="G1591" s="3">
        <v>1</v>
      </c>
      <c r="H1591" t="s">
        <v>42</v>
      </c>
      <c r="I1591" t="s">
        <v>40</v>
      </c>
      <c r="K1591">
        <v>7</v>
      </c>
      <c r="L1591">
        <v>2</v>
      </c>
      <c r="M1591">
        <v>11.190000000000001</v>
      </c>
      <c r="N1591" s="37">
        <f t="shared" si="42"/>
        <v>64.343163538873981</v>
      </c>
    </row>
    <row r="1592" spans="1:14" x14ac:dyDescent="0.35">
      <c r="A1592" s="43" t="s">
        <v>433</v>
      </c>
      <c r="B1592" s="43">
        <v>2023</v>
      </c>
      <c r="C1592" s="73">
        <v>44982</v>
      </c>
      <c r="D1592" s="43" t="s">
        <v>72</v>
      </c>
      <c r="E1592" s="71" t="s">
        <v>207</v>
      </c>
      <c r="F1592">
        <v>2</v>
      </c>
      <c r="G1592" s="3">
        <v>1</v>
      </c>
      <c r="H1592" t="s">
        <v>24</v>
      </c>
      <c r="I1592" t="s">
        <v>25</v>
      </c>
      <c r="K1592">
        <v>4</v>
      </c>
      <c r="L1592">
        <v>1</v>
      </c>
      <c r="M1592">
        <v>11.115</v>
      </c>
      <c r="N1592" s="37">
        <f t="shared" si="42"/>
        <v>64.777327935222672</v>
      </c>
    </row>
    <row r="1593" spans="1:14" x14ac:dyDescent="0.35">
      <c r="A1593" s="43" t="s">
        <v>433</v>
      </c>
      <c r="B1593" s="43">
        <v>2023</v>
      </c>
      <c r="C1593" s="73">
        <v>44982</v>
      </c>
      <c r="D1593" s="43" t="s">
        <v>72</v>
      </c>
      <c r="E1593" s="71" t="s">
        <v>207</v>
      </c>
      <c r="F1593">
        <v>2</v>
      </c>
      <c r="G1593" s="3">
        <v>1</v>
      </c>
      <c r="H1593" t="s">
        <v>39</v>
      </c>
      <c r="I1593" t="s">
        <v>40</v>
      </c>
      <c r="K1593">
        <v>8</v>
      </c>
      <c r="L1593">
        <v>2</v>
      </c>
      <c r="M1593">
        <v>11.311999999999999</v>
      </c>
      <c r="N1593" s="37">
        <f t="shared" si="42"/>
        <v>63.649222065063654</v>
      </c>
    </row>
    <row r="1594" spans="1:14" x14ac:dyDescent="0.35">
      <c r="A1594" s="43" t="s">
        <v>433</v>
      </c>
      <c r="B1594" s="43">
        <v>2023</v>
      </c>
      <c r="C1594" s="73">
        <v>44982</v>
      </c>
      <c r="D1594" s="43" t="s">
        <v>72</v>
      </c>
      <c r="E1594" s="71" t="s">
        <v>207</v>
      </c>
      <c r="F1594">
        <v>3</v>
      </c>
      <c r="G1594" s="3">
        <v>1</v>
      </c>
      <c r="H1594" t="s">
        <v>14</v>
      </c>
      <c r="I1594" t="s">
        <v>15</v>
      </c>
      <c r="K1594">
        <v>2</v>
      </c>
      <c r="L1594">
        <v>1</v>
      </c>
      <c r="M1594">
        <v>11.144</v>
      </c>
      <c r="N1594" s="37">
        <f t="shared" si="42"/>
        <v>64.608758076094759</v>
      </c>
    </row>
    <row r="1595" spans="1:14" x14ac:dyDescent="0.35">
      <c r="A1595" s="43" t="s">
        <v>433</v>
      </c>
      <c r="B1595" s="43">
        <v>2023</v>
      </c>
      <c r="C1595" s="73">
        <v>44982</v>
      </c>
      <c r="D1595" s="43" t="s">
        <v>72</v>
      </c>
      <c r="E1595" s="71" t="s">
        <v>207</v>
      </c>
      <c r="F1595">
        <v>3</v>
      </c>
      <c r="G1595" s="3">
        <v>1</v>
      </c>
      <c r="H1595" t="s">
        <v>32</v>
      </c>
      <c r="I1595" t="s">
        <v>17</v>
      </c>
      <c r="K1595">
        <v>6</v>
      </c>
      <c r="L1595">
        <v>2</v>
      </c>
      <c r="M1595">
        <v>11.165000000000001</v>
      </c>
      <c r="N1595" s="37">
        <f t="shared" si="42"/>
        <v>64.487236901030002</v>
      </c>
    </row>
    <row r="1596" spans="1:14" x14ac:dyDescent="0.35">
      <c r="A1596" s="43" t="s">
        <v>433</v>
      </c>
      <c r="B1596" s="43">
        <v>2023</v>
      </c>
      <c r="C1596" s="73">
        <v>44982</v>
      </c>
      <c r="D1596" s="43" t="s">
        <v>72</v>
      </c>
      <c r="E1596" s="71" t="s">
        <v>207</v>
      </c>
      <c r="F1596">
        <v>4</v>
      </c>
      <c r="G1596" s="3">
        <v>1</v>
      </c>
      <c r="H1596" t="s">
        <v>397</v>
      </c>
      <c r="I1596" t="s">
        <v>25</v>
      </c>
      <c r="K1596">
        <v>3</v>
      </c>
      <c r="L1596">
        <v>1</v>
      </c>
      <c r="M1596">
        <v>11.304</v>
      </c>
      <c r="N1596" s="37">
        <f t="shared" si="42"/>
        <v>63.694267515923563</v>
      </c>
    </row>
    <row r="1597" spans="1:14" x14ac:dyDescent="0.35">
      <c r="A1597" s="43" t="s">
        <v>433</v>
      </c>
      <c r="B1597" s="43">
        <v>2023</v>
      </c>
      <c r="C1597" s="73">
        <v>44982</v>
      </c>
      <c r="D1597" s="43" t="s">
        <v>72</v>
      </c>
      <c r="E1597" s="71" t="s">
        <v>207</v>
      </c>
      <c r="F1597">
        <v>4</v>
      </c>
      <c r="G1597" s="3">
        <v>1</v>
      </c>
      <c r="H1597" t="s">
        <v>75</v>
      </c>
      <c r="I1597" t="s">
        <v>19</v>
      </c>
      <c r="K1597">
        <v>5</v>
      </c>
      <c r="L1597">
        <v>2</v>
      </c>
      <c r="M1597">
        <v>11.365</v>
      </c>
      <c r="N1597" s="37">
        <f t="shared" si="42"/>
        <v>63.352397712274524</v>
      </c>
    </row>
    <row r="1598" spans="1:14" x14ac:dyDescent="0.35">
      <c r="A1598" s="43" t="s">
        <v>433</v>
      </c>
      <c r="B1598" s="43">
        <v>2023</v>
      </c>
      <c r="C1598" s="73">
        <v>44982</v>
      </c>
      <c r="D1598" s="43" t="s">
        <v>72</v>
      </c>
      <c r="E1598" s="71" t="s">
        <v>207</v>
      </c>
      <c r="F1598">
        <v>1</v>
      </c>
      <c r="G1598" s="3">
        <v>2</v>
      </c>
      <c r="H1598" t="s">
        <v>16</v>
      </c>
      <c r="I1598" t="s">
        <v>17</v>
      </c>
      <c r="K1598">
        <v>1</v>
      </c>
      <c r="L1598">
        <v>1</v>
      </c>
      <c r="M1598">
        <v>10.997999999999999</v>
      </c>
      <c r="N1598" s="37">
        <f t="shared" si="42"/>
        <v>65.466448445171849</v>
      </c>
    </row>
    <row r="1599" spans="1:14" x14ac:dyDescent="0.35">
      <c r="A1599" s="43" t="s">
        <v>433</v>
      </c>
      <c r="B1599" s="43">
        <v>2023</v>
      </c>
      <c r="C1599" s="73">
        <v>44982</v>
      </c>
      <c r="D1599" s="43" t="s">
        <v>72</v>
      </c>
      <c r="E1599" s="71" t="s">
        <v>207</v>
      </c>
      <c r="F1599">
        <v>1</v>
      </c>
      <c r="G1599" s="3">
        <v>2</v>
      </c>
      <c r="H1599" t="s">
        <v>42</v>
      </c>
      <c r="I1599" t="s">
        <v>40</v>
      </c>
      <c r="K1599">
        <v>7</v>
      </c>
      <c r="L1599">
        <v>2</v>
      </c>
      <c r="M1599">
        <v>11.027999999999999</v>
      </c>
      <c r="N1599" s="37">
        <f t="shared" si="42"/>
        <v>65.288356909684452</v>
      </c>
    </row>
    <row r="1600" spans="1:14" x14ac:dyDescent="0.35">
      <c r="A1600" s="43" t="s">
        <v>433</v>
      </c>
      <c r="B1600" s="43">
        <v>2023</v>
      </c>
      <c r="C1600" s="73">
        <v>44982</v>
      </c>
      <c r="D1600" s="43" t="s">
        <v>72</v>
      </c>
      <c r="E1600" s="71" t="s">
        <v>207</v>
      </c>
      <c r="F1600">
        <v>2</v>
      </c>
      <c r="G1600" s="3">
        <v>2</v>
      </c>
      <c r="H1600" t="s">
        <v>24</v>
      </c>
      <c r="I1600" t="s">
        <v>25</v>
      </c>
      <c r="K1600">
        <v>4</v>
      </c>
      <c r="L1600">
        <v>1</v>
      </c>
      <c r="M1600">
        <v>11.246</v>
      </c>
      <c r="N1600" s="37">
        <f t="shared" si="42"/>
        <v>64.022763649297531</v>
      </c>
    </row>
    <row r="1601" spans="1:14" x14ac:dyDescent="0.35">
      <c r="A1601" s="43" t="s">
        <v>433</v>
      </c>
      <c r="B1601" s="43">
        <v>2023</v>
      </c>
      <c r="C1601" s="73">
        <v>44982</v>
      </c>
      <c r="D1601" s="43" t="s">
        <v>72</v>
      </c>
      <c r="E1601" s="71" t="s">
        <v>207</v>
      </c>
      <c r="F1601">
        <v>2</v>
      </c>
      <c r="G1601" s="3">
        <v>2</v>
      </c>
      <c r="H1601" t="s">
        <v>39</v>
      </c>
      <c r="I1601" t="s">
        <v>40</v>
      </c>
      <c r="K1601">
        <v>8</v>
      </c>
      <c r="L1601">
        <v>2</v>
      </c>
      <c r="M1601">
        <v>11.381</v>
      </c>
      <c r="N1601" s="37">
        <f t="shared" si="42"/>
        <v>63.263333626219136</v>
      </c>
    </row>
    <row r="1602" spans="1:14" x14ac:dyDescent="0.35">
      <c r="A1602" s="43" t="s">
        <v>433</v>
      </c>
      <c r="B1602" s="43">
        <v>2023</v>
      </c>
      <c r="C1602" s="73">
        <v>44982</v>
      </c>
      <c r="D1602" s="43" t="s">
        <v>72</v>
      </c>
      <c r="E1602" s="71" t="s">
        <v>207</v>
      </c>
      <c r="F1602">
        <v>3</v>
      </c>
      <c r="G1602" s="3">
        <v>2</v>
      </c>
      <c r="H1602" t="s">
        <v>14</v>
      </c>
      <c r="I1602" t="s">
        <v>15</v>
      </c>
      <c r="K1602">
        <v>2</v>
      </c>
      <c r="L1602">
        <v>1</v>
      </c>
      <c r="M1602">
        <v>11.052</v>
      </c>
      <c r="N1602" s="37">
        <f t="shared" si="42"/>
        <v>65.146579804560261</v>
      </c>
    </row>
    <row r="1603" spans="1:14" x14ac:dyDescent="0.35">
      <c r="A1603" s="43" t="s">
        <v>433</v>
      </c>
      <c r="B1603" s="43">
        <v>2023</v>
      </c>
      <c r="C1603" s="73">
        <v>44982</v>
      </c>
      <c r="D1603" s="43" t="s">
        <v>72</v>
      </c>
      <c r="E1603" s="71" t="s">
        <v>207</v>
      </c>
      <c r="F1603">
        <v>3</v>
      </c>
      <c r="G1603" s="3">
        <v>2</v>
      </c>
      <c r="H1603" t="s">
        <v>32</v>
      </c>
      <c r="I1603" t="s">
        <v>17</v>
      </c>
      <c r="K1603">
        <v>6</v>
      </c>
      <c r="L1603">
        <v>2</v>
      </c>
      <c r="M1603">
        <v>11.222</v>
      </c>
      <c r="N1603" s="37">
        <f t="shared" si="42"/>
        <v>64.159686330422389</v>
      </c>
    </row>
    <row r="1604" spans="1:14" x14ac:dyDescent="0.35">
      <c r="A1604" s="43" t="s">
        <v>433</v>
      </c>
      <c r="B1604" s="43">
        <v>2023</v>
      </c>
      <c r="C1604" s="73">
        <v>44982</v>
      </c>
      <c r="D1604" s="43" t="s">
        <v>72</v>
      </c>
      <c r="E1604" s="71" t="s">
        <v>207</v>
      </c>
      <c r="F1604">
        <v>4</v>
      </c>
      <c r="G1604" s="3">
        <v>2</v>
      </c>
      <c r="H1604" t="s">
        <v>397</v>
      </c>
      <c r="I1604" t="s">
        <v>25</v>
      </c>
      <c r="K1604">
        <v>3</v>
      </c>
      <c r="L1604">
        <v>1</v>
      </c>
      <c r="M1604">
        <v>11.254</v>
      </c>
      <c r="N1604" s="37">
        <f t="shared" si="42"/>
        <v>63.977252532432914</v>
      </c>
    </row>
    <row r="1605" spans="1:14" x14ac:dyDescent="0.35">
      <c r="A1605" s="43" t="s">
        <v>433</v>
      </c>
      <c r="B1605" s="43">
        <v>2023</v>
      </c>
      <c r="C1605" s="73">
        <v>44982</v>
      </c>
      <c r="D1605" s="43" t="s">
        <v>72</v>
      </c>
      <c r="E1605" s="71" t="s">
        <v>207</v>
      </c>
      <c r="F1605">
        <v>4</v>
      </c>
      <c r="G1605" s="3">
        <v>2</v>
      </c>
      <c r="H1605" t="s">
        <v>75</v>
      </c>
      <c r="I1605" t="s">
        <v>19</v>
      </c>
      <c r="K1605">
        <v>5</v>
      </c>
      <c r="L1605">
        <v>2</v>
      </c>
      <c r="M1605">
        <v>11.433</v>
      </c>
      <c r="N1605" s="37">
        <f t="shared" si="42"/>
        <v>62.97559695617948</v>
      </c>
    </row>
    <row r="1606" spans="1:14" x14ac:dyDescent="0.35">
      <c r="A1606" s="43" t="s">
        <v>433</v>
      </c>
      <c r="B1606" s="43">
        <v>2023</v>
      </c>
      <c r="C1606" s="73">
        <v>44982</v>
      </c>
      <c r="D1606" s="43" t="s">
        <v>72</v>
      </c>
      <c r="E1606" s="71" t="s">
        <v>208</v>
      </c>
      <c r="F1606">
        <v>1</v>
      </c>
      <c r="G1606" s="3">
        <v>1</v>
      </c>
      <c r="H1606" t="s">
        <v>16</v>
      </c>
      <c r="I1606" t="s">
        <v>17</v>
      </c>
      <c r="K1606">
        <v>1</v>
      </c>
      <c r="L1606">
        <v>1</v>
      </c>
      <c r="M1606">
        <v>11.103</v>
      </c>
      <c r="N1606" s="37">
        <f t="shared" si="42"/>
        <v>64.847338557146713</v>
      </c>
    </row>
    <row r="1607" spans="1:14" x14ac:dyDescent="0.35">
      <c r="A1607" s="43" t="s">
        <v>433</v>
      </c>
      <c r="B1607" s="43">
        <v>2023</v>
      </c>
      <c r="C1607" s="73">
        <v>44982</v>
      </c>
      <c r="D1607" s="43" t="s">
        <v>72</v>
      </c>
      <c r="E1607" s="71" t="s">
        <v>208</v>
      </c>
      <c r="F1607">
        <v>1</v>
      </c>
      <c r="G1607" s="3">
        <v>1</v>
      </c>
      <c r="H1607" t="s">
        <v>397</v>
      </c>
      <c r="I1607" t="s">
        <v>25</v>
      </c>
      <c r="K1607">
        <v>3</v>
      </c>
      <c r="L1607">
        <v>2</v>
      </c>
      <c r="M1607">
        <v>11.122999999999999</v>
      </c>
      <c r="N1607" s="37">
        <f t="shared" si="42"/>
        <v>64.730738110222063</v>
      </c>
    </row>
    <row r="1608" spans="1:14" x14ac:dyDescent="0.35">
      <c r="A1608" s="43" t="s">
        <v>433</v>
      </c>
      <c r="B1608" s="43">
        <v>2023</v>
      </c>
      <c r="C1608" s="73">
        <v>44982</v>
      </c>
      <c r="D1608" s="43" t="s">
        <v>72</v>
      </c>
      <c r="E1608" s="71" t="s">
        <v>208</v>
      </c>
      <c r="F1608">
        <v>2</v>
      </c>
      <c r="G1608" s="3">
        <v>1</v>
      </c>
      <c r="H1608" t="s">
        <v>14</v>
      </c>
      <c r="I1608" t="s">
        <v>15</v>
      </c>
      <c r="K1608">
        <v>2</v>
      </c>
      <c r="L1608">
        <v>2</v>
      </c>
      <c r="M1608">
        <v>11.206999999999999</v>
      </c>
      <c r="N1608" s="37">
        <f t="shared" si="42"/>
        <v>64.245560810207905</v>
      </c>
    </row>
    <row r="1609" spans="1:14" x14ac:dyDescent="0.35">
      <c r="A1609" s="43" t="s">
        <v>433</v>
      </c>
      <c r="B1609" s="43">
        <v>2023</v>
      </c>
      <c r="C1609" s="73">
        <v>44982</v>
      </c>
      <c r="D1609" s="43" t="s">
        <v>72</v>
      </c>
      <c r="E1609" s="71" t="s">
        <v>208</v>
      </c>
      <c r="F1609">
        <v>2</v>
      </c>
      <c r="G1609" s="3">
        <v>1</v>
      </c>
      <c r="H1609" t="s">
        <v>24</v>
      </c>
      <c r="I1609" t="s">
        <v>25</v>
      </c>
      <c r="K1609">
        <v>4</v>
      </c>
      <c r="L1609">
        <v>1</v>
      </c>
      <c r="M1609">
        <v>11.170999999999999</v>
      </c>
      <c r="N1609" s="37">
        <f t="shared" si="42"/>
        <v>64.452600483394505</v>
      </c>
    </row>
    <row r="1610" spans="1:14" x14ac:dyDescent="0.35">
      <c r="A1610" s="43" t="s">
        <v>433</v>
      </c>
      <c r="B1610" s="43">
        <v>2023</v>
      </c>
      <c r="C1610" s="73">
        <v>44982</v>
      </c>
      <c r="D1610" s="43" t="s">
        <v>72</v>
      </c>
      <c r="E1610" s="71" t="s">
        <v>208</v>
      </c>
      <c r="F1610">
        <v>1</v>
      </c>
      <c r="G1610" s="3">
        <v>2</v>
      </c>
      <c r="H1610" t="s">
        <v>16</v>
      </c>
      <c r="I1610" t="s">
        <v>17</v>
      </c>
      <c r="K1610">
        <v>1</v>
      </c>
      <c r="L1610">
        <v>1</v>
      </c>
      <c r="M1610">
        <v>11.346</v>
      </c>
      <c r="N1610" s="37">
        <f t="shared" si="42"/>
        <v>63.458487572712848</v>
      </c>
    </row>
    <row r="1611" spans="1:14" x14ac:dyDescent="0.35">
      <c r="A1611" s="43" t="s">
        <v>433</v>
      </c>
      <c r="B1611" s="43">
        <v>2023</v>
      </c>
      <c r="C1611" s="73">
        <v>44982</v>
      </c>
      <c r="D1611" s="43" t="s">
        <v>72</v>
      </c>
      <c r="E1611" s="71" t="s">
        <v>208</v>
      </c>
      <c r="F1611">
        <v>1</v>
      </c>
      <c r="G1611" s="3">
        <v>2</v>
      </c>
      <c r="H1611" t="s">
        <v>397</v>
      </c>
      <c r="I1611" t="s">
        <v>25</v>
      </c>
      <c r="K1611">
        <v>3</v>
      </c>
      <c r="L1611">
        <v>2</v>
      </c>
      <c r="M1611">
        <v>11.497999999999999</v>
      </c>
      <c r="N1611" s="37">
        <f t="shared" si="42"/>
        <v>62.619586014959125</v>
      </c>
    </row>
    <row r="1612" spans="1:14" x14ac:dyDescent="0.35">
      <c r="A1612" s="43" t="s">
        <v>433</v>
      </c>
      <c r="B1612" s="43">
        <v>2023</v>
      </c>
      <c r="C1612" s="73">
        <v>44982</v>
      </c>
      <c r="D1612" s="43" t="s">
        <v>72</v>
      </c>
      <c r="E1612" s="71" t="s">
        <v>208</v>
      </c>
      <c r="F1612">
        <v>2</v>
      </c>
      <c r="G1612" s="3">
        <v>2</v>
      </c>
      <c r="H1612" t="s">
        <v>14</v>
      </c>
      <c r="I1612" t="s">
        <v>15</v>
      </c>
      <c r="K1612">
        <v>2</v>
      </c>
      <c r="L1612">
        <v>1</v>
      </c>
      <c r="M1612">
        <v>11.034000000000001</v>
      </c>
      <c r="N1612" s="37">
        <f t="shared" si="42"/>
        <v>65.252854812398041</v>
      </c>
    </row>
    <row r="1613" spans="1:14" x14ac:dyDescent="0.35">
      <c r="A1613" s="43" t="s">
        <v>433</v>
      </c>
      <c r="B1613" s="43">
        <v>2023</v>
      </c>
      <c r="C1613" s="73">
        <v>44982</v>
      </c>
      <c r="D1613" s="43" t="s">
        <v>72</v>
      </c>
      <c r="E1613" s="71" t="s">
        <v>208</v>
      </c>
      <c r="F1613">
        <v>2</v>
      </c>
      <c r="G1613" s="3">
        <v>2</v>
      </c>
      <c r="H1613" t="s">
        <v>24</v>
      </c>
      <c r="I1613" t="s">
        <v>25</v>
      </c>
      <c r="K1613">
        <v>4</v>
      </c>
      <c r="L1613">
        <v>2</v>
      </c>
      <c r="M1613">
        <v>11.066000000000001</v>
      </c>
      <c r="N1613" s="37">
        <f t="shared" si="42"/>
        <v>65.064160491595871</v>
      </c>
    </row>
    <row r="1614" spans="1:14" x14ac:dyDescent="0.35">
      <c r="A1614" s="43" t="s">
        <v>433</v>
      </c>
      <c r="B1614" s="43">
        <v>2023</v>
      </c>
      <c r="C1614" s="73">
        <v>44982</v>
      </c>
      <c r="D1614" s="43" t="s">
        <v>72</v>
      </c>
      <c r="E1614" s="71" t="s">
        <v>208</v>
      </c>
      <c r="F1614">
        <v>2</v>
      </c>
      <c r="G1614" s="3">
        <v>3</v>
      </c>
      <c r="H1614" t="s">
        <v>14</v>
      </c>
      <c r="I1614" t="s">
        <v>15</v>
      </c>
      <c r="K1614">
        <v>2</v>
      </c>
      <c r="L1614">
        <v>1</v>
      </c>
      <c r="M1614">
        <v>11.04</v>
      </c>
      <c r="N1614" s="37">
        <f t="shared" si="42"/>
        <v>65.217391304347828</v>
      </c>
    </row>
    <row r="1615" spans="1:14" x14ac:dyDescent="0.35">
      <c r="A1615" s="43" t="s">
        <v>433</v>
      </c>
      <c r="B1615" s="43">
        <v>2023</v>
      </c>
      <c r="C1615" s="73">
        <v>44982</v>
      </c>
      <c r="D1615" s="43" t="s">
        <v>72</v>
      </c>
      <c r="E1615" s="71" t="s">
        <v>208</v>
      </c>
      <c r="F1615">
        <v>2</v>
      </c>
      <c r="G1615" s="3">
        <v>3</v>
      </c>
      <c r="H1615" t="s">
        <v>24</v>
      </c>
      <c r="I1615" t="s">
        <v>25</v>
      </c>
      <c r="K1615">
        <v>4</v>
      </c>
      <c r="L1615">
        <v>2</v>
      </c>
      <c r="M1615">
        <v>11.110999999999999</v>
      </c>
      <c r="N1615" s="37">
        <f t="shared" si="42"/>
        <v>64.800648006480074</v>
      </c>
    </row>
    <row r="1616" spans="1:14" x14ac:dyDescent="0.35">
      <c r="A1616" s="43" t="s">
        <v>433</v>
      </c>
      <c r="B1616" s="43">
        <v>2023</v>
      </c>
      <c r="C1616" s="73">
        <v>44982</v>
      </c>
      <c r="D1616" s="43" t="s">
        <v>72</v>
      </c>
      <c r="E1616" s="71" t="s">
        <v>209</v>
      </c>
      <c r="F1616" t="s">
        <v>210</v>
      </c>
      <c r="G1616" s="3">
        <v>1</v>
      </c>
      <c r="H1616" t="s">
        <v>16</v>
      </c>
      <c r="I1616" t="s">
        <v>17</v>
      </c>
      <c r="K1616">
        <v>1</v>
      </c>
      <c r="L1616">
        <v>1</v>
      </c>
      <c r="M1616">
        <v>11.208</v>
      </c>
      <c r="N1616" s="37">
        <f t="shared" si="42"/>
        <v>64.239828693790145</v>
      </c>
    </row>
    <row r="1617" spans="1:14" x14ac:dyDescent="0.35">
      <c r="A1617" s="43" t="s">
        <v>433</v>
      </c>
      <c r="B1617" s="43">
        <v>2023</v>
      </c>
      <c r="C1617" s="73">
        <v>44982</v>
      </c>
      <c r="D1617" s="43" t="s">
        <v>72</v>
      </c>
      <c r="E1617" s="71" t="s">
        <v>209</v>
      </c>
      <c r="F1617" t="s">
        <v>210</v>
      </c>
      <c r="G1617" s="3">
        <v>1</v>
      </c>
      <c r="H1617" t="s">
        <v>14</v>
      </c>
      <c r="I1617" t="s">
        <v>15</v>
      </c>
      <c r="K1617">
        <v>2</v>
      </c>
      <c r="L1617">
        <v>2</v>
      </c>
      <c r="M1617">
        <v>11.288</v>
      </c>
      <c r="N1617" s="37">
        <f t="shared" si="42"/>
        <v>63.784549964564135</v>
      </c>
    </row>
    <row r="1618" spans="1:14" x14ac:dyDescent="0.35">
      <c r="A1618" s="43" t="s">
        <v>433</v>
      </c>
      <c r="B1618" s="43">
        <v>2023</v>
      </c>
      <c r="C1618" s="73">
        <v>44982</v>
      </c>
      <c r="D1618" s="43" t="s">
        <v>72</v>
      </c>
      <c r="E1618" s="71" t="s">
        <v>209</v>
      </c>
      <c r="F1618" t="s">
        <v>211</v>
      </c>
      <c r="G1618" s="3">
        <v>1</v>
      </c>
      <c r="H1618" t="s">
        <v>397</v>
      </c>
      <c r="I1618" t="s">
        <v>25</v>
      </c>
      <c r="K1618">
        <v>3</v>
      </c>
      <c r="L1618">
        <v>2</v>
      </c>
      <c r="M1618">
        <v>11.343</v>
      </c>
      <c r="N1618" s="37">
        <f t="shared" si="42"/>
        <v>63.475271092303622</v>
      </c>
    </row>
    <row r="1619" spans="1:14" x14ac:dyDescent="0.35">
      <c r="A1619" s="43" t="s">
        <v>433</v>
      </c>
      <c r="B1619" s="43">
        <v>2023</v>
      </c>
      <c r="C1619" s="73">
        <v>44982</v>
      </c>
      <c r="D1619" s="43" t="s">
        <v>72</v>
      </c>
      <c r="E1619" s="71" t="s">
        <v>209</v>
      </c>
      <c r="F1619" t="s">
        <v>211</v>
      </c>
      <c r="G1619" s="3">
        <v>1</v>
      </c>
      <c r="H1619" t="s">
        <v>24</v>
      </c>
      <c r="I1619" t="s">
        <v>25</v>
      </c>
      <c r="K1619">
        <v>4</v>
      </c>
      <c r="L1619">
        <v>1</v>
      </c>
      <c r="M1619">
        <v>11.33</v>
      </c>
      <c r="N1619" s="37">
        <f t="shared" si="42"/>
        <v>63.548102383053838</v>
      </c>
    </row>
    <row r="1620" spans="1:14" x14ac:dyDescent="0.35">
      <c r="A1620" s="43" t="s">
        <v>433</v>
      </c>
      <c r="B1620" s="43">
        <v>2023</v>
      </c>
      <c r="C1620" s="73">
        <v>44982</v>
      </c>
      <c r="D1620" s="43" t="s">
        <v>72</v>
      </c>
      <c r="E1620" s="71" t="s">
        <v>209</v>
      </c>
      <c r="F1620" t="s">
        <v>210</v>
      </c>
      <c r="G1620" s="3">
        <v>2</v>
      </c>
      <c r="H1620" t="s">
        <v>16</v>
      </c>
      <c r="I1620" t="s">
        <v>17</v>
      </c>
      <c r="K1620">
        <v>1</v>
      </c>
      <c r="L1620">
        <v>1</v>
      </c>
      <c r="M1620">
        <v>11.015000000000001</v>
      </c>
      <c r="N1620" s="37">
        <f t="shared" si="42"/>
        <v>65.365410803449834</v>
      </c>
    </row>
    <row r="1621" spans="1:14" x14ac:dyDescent="0.35">
      <c r="A1621" s="43" t="s">
        <v>433</v>
      </c>
      <c r="B1621" s="43">
        <v>2023</v>
      </c>
      <c r="C1621" s="73">
        <v>44982</v>
      </c>
      <c r="D1621" s="43" t="s">
        <v>72</v>
      </c>
      <c r="E1621" s="71" t="s">
        <v>209</v>
      </c>
      <c r="F1621" t="s">
        <v>210</v>
      </c>
      <c r="G1621" s="3">
        <v>2</v>
      </c>
      <c r="H1621" t="s">
        <v>14</v>
      </c>
      <c r="I1621" t="s">
        <v>15</v>
      </c>
      <c r="K1621">
        <v>2</v>
      </c>
      <c r="L1621">
        <v>2</v>
      </c>
      <c r="M1621">
        <v>11.936</v>
      </c>
      <c r="N1621" s="37">
        <f t="shared" si="42"/>
        <v>60.321715817694368</v>
      </c>
    </row>
    <row r="1622" spans="1:14" x14ac:dyDescent="0.35">
      <c r="A1622" s="43" t="s">
        <v>433</v>
      </c>
      <c r="B1622" s="43">
        <v>2023</v>
      </c>
      <c r="C1622" s="73">
        <v>44982</v>
      </c>
      <c r="D1622" s="43" t="s">
        <v>72</v>
      </c>
      <c r="E1622" s="71" t="s">
        <v>209</v>
      </c>
      <c r="F1622" t="s">
        <v>211</v>
      </c>
      <c r="G1622" s="3">
        <v>2</v>
      </c>
      <c r="H1622" t="s">
        <v>397</v>
      </c>
      <c r="I1622" t="s">
        <v>25</v>
      </c>
      <c r="K1622">
        <v>3</v>
      </c>
      <c r="L1622">
        <v>1</v>
      </c>
      <c r="M1622">
        <v>11.436</v>
      </c>
      <c r="N1622" s="37">
        <f t="shared" si="42"/>
        <v>62.959076600209862</v>
      </c>
    </row>
    <row r="1623" spans="1:14" x14ac:dyDescent="0.35">
      <c r="A1623" s="43" t="s">
        <v>433</v>
      </c>
      <c r="B1623" s="43">
        <v>2023</v>
      </c>
      <c r="C1623" s="73">
        <v>44982</v>
      </c>
      <c r="D1623" s="43" t="s">
        <v>72</v>
      </c>
      <c r="E1623" s="71" t="s">
        <v>209</v>
      </c>
      <c r="F1623" t="s">
        <v>211</v>
      </c>
      <c r="G1623" s="3">
        <v>2</v>
      </c>
      <c r="H1623" t="s">
        <v>24</v>
      </c>
      <c r="I1623" t="s">
        <v>25</v>
      </c>
      <c r="K1623">
        <v>4</v>
      </c>
      <c r="L1623">
        <v>2</v>
      </c>
      <c r="M1623">
        <v>11.449</v>
      </c>
      <c r="N1623" s="37">
        <f t="shared" si="42"/>
        <v>62.88758843567124</v>
      </c>
    </row>
    <row r="1624" spans="1:14" x14ac:dyDescent="0.35">
      <c r="A1624" s="43" t="s">
        <v>433</v>
      </c>
      <c r="B1624" s="43">
        <v>2023</v>
      </c>
      <c r="C1624" s="73">
        <v>44982</v>
      </c>
      <c r="D1624" s="43" t="s">
        <v>72</v>
      </c>
      <c r="E1624" s="71" t="s">
        <v>209</v>
      </c>
      <c r="F1624" t="s">
        <v>211</v>
      </c>
      <c r="G1624" s="3">
        <v>3</v>
      </c>
      <c r="H1624" t="s">
        <v>397</v>
      </c>
      <c r="I1624" t="s">
        <v>25</v>
      </c>
      <c r="K1624">
        <v>3</v>
      </c>
      <c r="L1624">
        <v>1</v>
      </c>
      <c r="M1624">
        <v>11.541</v>
      </c>
      <c r="N1624" s="37">
        <f t="shared" si="42"/>
        <v>62.386275019495706</v>
      </c>
    </row>
    <row r="1625" spans="1:14" x14ac:dyDescent="0.35">
      <c r="A1625" s="43" t="s">
        <v>433</v>
      </c>
      <c r="B1625" s="43">
        <v>2023</v>
      </c>
      <c r="C1625" s="73">
        <v>44982</v>
      </c>
      <c r="D1625" s="43" t="s">
        <v>72</v>
      </c>
      <c r="E1625" s="71" t="s">
        <v>209</v>
      </c>
      <c r="F1625" t="s">
        <v>211</v>
      </c>
      <c r="G1625" s="3">
        <v>3</v>
      </c>
      <c r="H1625" t="s">
        <v>24</v>
      </c>
      <c r="I1625" t="s">
        <v>25</v>
      </c>
      <c r="K1625">
        <v>4</v>
      </c>
      <c r="L1625">
        <v>2</v>
      </c>
      <c r="M1625">
        <v>11.66</v>
      </c>
      <c r="N1625" s="37">
        <f t="shared" si="42"/>
        <v>61.749571183533448</v>
      </c>
    </row>
    <row r="1626" spans="1:14" hidden="1" x14ac:dyDescent="0.35">
      <c r="A1626" s="43" t="s">
        <v>1771</v>
      </c>
      <c r="B1626" s="43">
        <v>2023</v>
      </c>
      <c r="C1626" s="73">
        <v>45001</v>
      </c>
      <c r="D1626" s="43" t="s">
        <v>72</v>
      </c>
      <c r="E1626" s="71" t="s">
        <v>205</v>
      </c>
      <c r="F1626">
        <v>1</v>
      </c>
      <c r="G1626" s="3">
        <v>1</v>
      </c>
      <c r="H1626" t="s">
        <v>39</v>
      </c>
      <c r="I1626" t="s">
        <v>40</v>
      </c>
      <c r="K1626">
        <v>6</v>
      </c>
      <c r="L1626">
        <v>1</v>
      </c>
      <c r="M1626">
        <v>11.752000000000001</v>
      </c>
      <c r="N1626" s="37">
        <f t="shared" si="42"/>
        <v>61.266167460857723</v>
      </c>
    </row>
    <row r="1627" spans="1:14" hidden="1" x14ac:dyDescent="0.35">
      <c r="A1627" s="43" t="s">
        <v>1771</v>
      </c>
      <c r="B1627" s="43">
        <v>2023</v>
      </c>
      <c r="C1627" s="73">
        <v>45001</v>
      </c>
      <c r="D1627" s="43" t="s">
        <v>72</v>
      </c>
      <c r="E1627" s="71" t="s">
        <v>205</v>
      </c>
      <c r="F1627">
        <v>1</v>
      </c>
      <c r="G1627" s="3">
        <v>1</v>
      </c>
      <c r="H1627" t="s">
        <v>1734</v>
      </c>
      <c r="I1627" t="s">
        <v>159</v>
      </c>
      <c r="K1627">
        <v>28</v>
      </c>
      <c r="L1627">
        <v>2</v>
      </c>
      <c r="M1627">
        <v>12.207000000000001</v>
      </c>
      <c r="N1627" s="37">
        <f t="shared" si="42"/>
        <v>58.982550995330541</v>
      </c>
    </row>
    <row r="1628" spans="1:14" hidden="1" x14ac:dyDescent="0.35">
      <c r="A1628" s="43" t="s">
        <v>1771</v>
      </c>
      <c r="B1628" s="43">
        <v>2023</v>
      </c>
      <c r="C1628" s="73">
        <v>45001</v>
      </c>
      <c r="D1628" s="43" t="s">
        <v>72</v>
      </c>
      <c r="E1628" s="71" t="s">
        <v>205</v>
      </c>
      <c r="F1628">
        <v>2</v>
      </c>
      <c r="G1628" s="3">
        <v>1</v>
      </c>
      <c r="H1628" t="s">
        <v>23</v>
      </c>
      <c r="I1628" t="s">
        <v>15</v>
      </c>
      <c r="K1628">
        <v>3</v>
      </c>
      <c r="L1628">
        <v>1</v>
      </c>
      <c r="M1628">
        <v>11.44</v>
      </c>
      <c r="N1628" s="37">
        <f t="shared" si="42"/>
        <v>62.93706293706294</v>
      </c>
    </row>
    <row r="1629" spans="1:14" hidden="1" x14ac:dyDescent="0.35">
      <c r="A1629" s="43" t="s">
        <v>1771</v>
      </c>
      <c r="B1629" s="43">
        <v>2023</v>
      </c>
      <c r="C1629" s="73">
        <v>45001</v>
      </c>
      <c r="D1629" s="43" t="s">
        <v>72</v>
      </c>
      <c r="E1629" s="71" t="s">
        <v>205</v>
      </c>
      <c r="F1629">
        <v>2</v>
      </c>
      <c r="G1629" s="3">
        <v>1</v>
      </c>
      <c r="H1629" t="s">
        <v>116</v>
      </c>
      <c r="I1629" t="s">
        <v>49</v>
      </c>
      <c r="K1629">
        <v>27</v>
      </c>
      <c r="L1629">
        <v>2</v>
      </c>
      <c r="M1629">
        <v>12.555</v>
      </c>
      <c r="N1629" s="37">
        <f t="shared" si="42"/>
        <v>57.347670250896059</v>
      </c>
    </row>
    <row r="1630" spans="1:14" hidden="1" x14ac:dyDescent="0.35">
      <c r="A1630" s="43" t="s">
        <v>1771</v>
      </c>
      <c r="B1630" s="43">
        <v>2023</v>
      </c>
      <c r="C1630" s="73">
        <v>45001</v>
      </c>
      <c r="D1630" s="43" t="s">
        <v>72</v>
      </c>
      <c r="E1630" s="71" t="s">
        <v>205</v>
      </c>
      <c r="F1630">
        <v>3</v>
      </c>
      <c r="G1630" s="3">
        <v>1</v>
      </c>
      <c r="H1630" t="s">
        <v>75</v>
      </c>
      <c r="I1630" t="s">
        <v>19</v>
      </c>
      <c r="K1630">
        <v>7</v>
      </c>
      <c r="L1630">
        <v>1</v>
      </c>
      <c r="M1630">
        <v>11.678000000000001</v>
      </c>
      <c r="N1630" s="37">
        <f t="shared" si="42"/>
        <v>61.654392875492377</v>
      </c>
    </row>
    <row r="1631" spans="1:14" hidden="1" x14ac:dyDescent="0.35">
      <c r="A1631" s="43" t="s">
        <v>1771</v>
      </c>
      <c r="B1631" s="43">
        <v>2023</v>
      </c>
      <c r="C1631" s="73">
        <v>45001</v>
      </c>
      <c r="D1631" s="43" t="s">
        <v>72</v>
      </c>
      <c r="E1631" s="71" t="s">
        <v>205</v>
      </c>
      <c r="F1631">
        <v>3</v>
      </c>
      <c r="G1631" s="3">
        <v>1</v>
      </c>
      <c r="H1631" t="s">
        <v>66</v>
      </c>
      <c r="I1631" t="s">
        <v>67</v>
      </c>
      <c r="K1631">
        <v>26</v>
      </c>
      <c r="L1631">
        <v>2</v>
      </c>
      <c r="M1631">
        <v>12.112</v>
      </c>
      <c r="N1631" s="37">
        <f t="shared" si="42"/>
        <v>59.445178335535005</v>
      </c>
    </row>
    <row r="1632" spans="1:14" hidden="1" x14ac:dyDescent="0.35">
      <c r="A1632" s="43" t="s">
        <v>1771</v>
      </c>
      <c r="B1632" s="43">
        <v>2023</v>
      </c>
      <c r="C1632" s="73">
        <v>45001</v>
      </c>
      <c r="D1632" s="43" t="s">
        <v>72</v>
      </c>
      <c r="E1632" s="71" t="s">
        <v>205</v>
      </c>
      <c r="F1632">
        <v>4</v>
      </c>
      <c r="G1632" s="3">
        <v>1</v>
      </c>
      <c r="H1632" t="s">
        <v>37</v>
      </c>
      <c r="I1632" t="s">
        <v>38</v>
      </c>
      <c r="K1632">
        <v>9</v>
      </c>
      <c r="L1632">
        <v>1</v>
      </c>
      <c r="M1632">
        <v>11.381</v>
      </c>
      <c r="N1632" s="37">
        <f t="shared" si="42"/>
        <v>63.263333626219136</v>
      </c>
    </row>
    <row r="1633" spans="1:14" hidden="1" x14ac:dyDescent="0.35">
      <c r="A1633" s="43" t="s">
        <v>1771</v>
      </c>
      <c r="B1633" s="43">
        <v>2023</v>
      </c>
      <c r="C1633" s="73">
        <v>45001</v>
      </c>
      <c r="D1633" s="43" t="s">
        <v>72</v>
      </c>
      <c r="E1633" s="71" t="s">
        <v>205</v>
      </c>
      <c r="F1633">
        <v>4</v>
      </c>
      <c r="G1633" s="3">
        <v>1</v>
      </c>
      <c r="H1633" t="s">
        <v>54</v>
      </c>
      <c r="I1633" t="s">
        <v>44</v>
      </c>
      <c r="K1633">
        <v>25</v>
      </c>
      <c r="L1633">
        <v>2</v>
      </c>
      <c r="M1633">
        <v>11.449</v>
      </c>
      <c r="N1633" s="37">
        <f t="shared" si="42"/>
        <v>62.88758843567124</v>
      </c>
    </row>
    <row r="1634" spans="1:14" hidden="1" x14ac:dyDescent="0.35">
      <c r="A1634" s="43" t="s">
        <v>1771</v>
      </c>
      <c r="B1634" s="43">
        <v>2023</v>
      </c>
      <c r="C1634" s="73">
        <v>45001</v>
      </c>
      <c r="D1634" s="43" t="s">
        <v>72</v>
      </c>
      <c r="E1634" s="71" t="s">
        <v>205</v>
      </c>
      <c r="F1634">
        <v>5</v>
      </c>
      <c r="G1634" s="3">
        <v>1</v>
      </c>
      <c r="H1634" t="s">
        <v>28</v>
      </c>
      <c r="I1634" t="s">
        <v>29</v>
      </c>
      <c r="K1634">
        <v>8</v>
      </c>
      <c r="L1634">
        <v>1</v>
      </c>
      <c r="M1634">
        <v>11.401999999999999</v>
      </c>
      <c r="N1634" s="37">
        <f t="shared" si="42"/>
        <v>63.146816348009125</v>
      </c>
    </row>
    <row r="1635" spans="1:14" hidden="1" x14ac:dyDescent="0.35">
      <c r="A1635" s="43" t="s">
        <v>1771</v>
      </c>
      <c r="B1635" s="43">
        <v>2023</v>
      </c>
      <c r="C1635" s="73">
        <v>45001</v>
      </c>
      <c r="D1635" s="43" t="s">
        <v>72</v>
      </c>
      <c r="E1635" s="71" t="s">
        <v>205</v>
      </c>
      <c r="F1635">
        <v>5</v>
      </c>
      <c r="G1635" s="3">
        <v>1</v>
      </c>
      <c r="H1635" t="s">
        <v>46</v>
      </c>
      <c r="I1635" t="s">
        <v>47</v>
      </c>
      <c r="K1635">
        <v>24</v>
      </c>
      <c r="L1635">
        <v>2</v>
      </c>
      <c r="M1635">
        <v>11.479999999999999</v>
      </c>
      <c r="N1635" s="37">
        <f t="shared" si="42"/>
        <v>62.717770034843213</v>
      </c>
    </row>
    <row r="1636" spans="1:14" hidden="1" x14ac:dyDescent="0.35">
      <c r="A1636" s="43" t="s">
        <v>1771</v>
      </c>
      <c r="B1636" s="43">
        <v>2023</v>
      </c>
      <c r="C1636" s="73">
        <v>45001</v>
      </c>
      <c r="D1636" s="43" t="s">
        <v>72</v>
      </c>
      <c r="E1636" s="71" t="s">
        <v>205</v>
      </c>
      <c r="F1636">
        <v>6</v>
      </c>
      <c r="G1636" s="3">
        <v>1</v>
      </c>
      <c r="H1636" t="s">
        <v>20</v>
      </c>
      <c r="I1636" t="s">
        <v>21</v>
      </c>
      <c r="K1636">
        <v>10</v>
      </c>
      <c r="L1636">
        <v>1</v>
      </c>
      <c r="M1636">
        <v>11.71</v>
      </c>
      <c r="N1636" s="37">
        <f t="shared" si="42"/>
        <v>61.485909479077705</v>
      </c>
    </row>
    <row r="1637" spans="1:14" hidden="1" x14ac:dyDescent="0.35">
      <c r="A1637" s="43" t="s">
        <v>1771</v>
      </c>
      <c r="B1637" s="43">
        <v>2023</v>
      </c>
      <c r="C1637" s="73">
        <v>45001</v>
      </c>
      <c r="D1637" s="43" t="s">
        <v>72</v>
      </c>
      <c r="E1637" s="71" t="s">
        <v>205</v>
      </c>
      <c r="F1637">
        <v>6</v>
      </c>
      <c r="G1637" s="3">
        <v>1</v>
      </c>
      <c r="H1637" t="s">
        <v>96</v>
      </c>
      <c r="I1637" t="s">
        <v>19</v>
      </c>
      <c r="K1637">
        <v>23</v>
      </c>
      <c r="L1637">
        <v>2</v>
      </c>
      <c r="M1637">
        <v>11.726000000000001</v>
      </c>
      <c r="N1637" s="37">
        <f t="shared" si="42"/>
        <v>61.402012621524811</v>
      </c>
    </row>
    <row r="1638" spans="1:14" hidden="1" x14ac:dyDescent="0.35">
      <c r="A1638" s="43" t="s">
        <v>1771</v>
      </c>
      <c r="B1638" s="43">
        <v>2023</v>
      </c>
      <c r="C1638" s="73">
        <v>45001</v>
      </c>
      <c r="D1638" s="43" t="s">
        <v>72</v>
      </c>
      <c r="E1638" s="71" t="s">
        <v>205</v>
      </c>
      <c r="F1638">
        <v>7</v>
      </c>
      <c r="G1638" s="3">
        <v>1</v>
      </c>
      <c r="H1638" t="s">
        <v>42</v>
      </c>
      <c r="I1638" t="s">
        <v>98</v>
      </c>
      <c r="K1638">
        <v>11</v>
      </c>
      <c r="L1638">
        <v>1</v>
      </c>
      <c r="M1638">
        <v>11.981999999999999</v>
      </c>
      <c r="N1638" s="37">
        <f t="shared" si="42"/>
        <v>60.090135202804213</v>
      </c>
    </row>
    <row r="1639" spans="1:14" hidden="1" x14ac:dyDescent="0.35">
      <c r="A1639" s="43" t="s">
        <v>1771</v>
      </c>
      <c r="B1639" s="43">
        <v>2023</v>
      </c>
      <c r="C1639" s="73">
        <v>45001</v>
      </c>
      <c r="D1639" s="43" t="s">
        <v>72</v>
      </c>
      <c r="E1639" s="71" t="s">
        <v>205</v>
      </c>
      <c r="F1639">
        <v>7</v>
      </c>
      <c r="G1639" s="3">
        <v>1</v>
      </c>
      <c r="H1639" t="s">
        <v>109</v>
      </c>
      <c r="I1639" t="s">
        <v>59</v>
      </c>
      <c r="K1639">
        <v>22</v>
      </c>
      <c r="L1639">
        <v>2</v>
      </c>
      <c r="M1639">
        <v>12.067</v>
      </c>
      <c r="N1639" s="37">
        <f t="shared" si="42"/>
        <v>59.666860031490842</v>
      </c>
    </row>
    <row r="1640" spans="1:14" hidden="1" x14ac:dyDescent="0.35">
      <c r="A1640" s="43" t="s">
        <v>1771</v>
      </c>
      <c r="B1640" s="43">
        <v>2023</v>
      </c>
      <c r="C1640" s="73">
        <v>45001</v>
      </c>
      <c r="D1640" s="43" t="s">
        <v>72</v>
      </c>
      <c r="E1640" s="71" t="s">
        <v>205</v>
      </c>
      <c r="F1640">
        <v>8</v>
      </c>
      <c r="G1640" s="3">
        <v>1</v>
      </c>
      <c r="H1640" t="s">
        <v>57</v>
      </c>
      <c r="I1640" t="s">
        <v>47</v>
      </c>
      <c r="K1640">
        <v>16</v>
      </c>
      <c r="L1640">
        <v>1</v>
      </c>
      <c r="M1640">
        <v>11.439</v>
      </c>
      <c r="N1640" s="37">
        <f t="shared" si="42"/>
        <v>62.942564909520065</v>
      </c>
    </row>
    <row r="1641" spans="1:14" hidden="1" x14ac:dyDescent="0.35">
      <c r="A1641" s="43" t="s">
        <v>1771</v>
      </c>
      <c r="B1641" s="43">
        <v>2023</v>
      </c>
      <c r="C1641" s="73">
        <v>45001</v>
      </c>
      <c r="D1641" s="43" t="s">
        <v>72</v>
      </c>
      <c r="E1641" s="71" t="s">
        <v>205</v>
      </c>
      <c r="F1641">
        <v>8</v>
      </c>
      <c r="G1641" s="3">
        <v>1</v>
      </c>
      <c r="H1641" t="s">
        <v>99</v>
      </c>
      <c r="I1641" t="s">
        <v>67</v>
      </c>
      <c r="K1641">
        <v>17</v>
      </c>
      <c r="L1641">
        <v>2</v>
      </c>
      <c r="M1641">
        <v>11.609</v>
      </c>
      <c r="N1641" s="37">
        <f t="shared" si="42"/>
        <v>62.020845895425964</v>
      </c>
    </row>
    <row r="1642" spans="1:14" hidden="1" x14ac:dyDescent="0.35">
      <c r="A1642" s="43" t="s">
        <v>1771</v>
      </c>
      <c r="B1642" s="43">
        <v>2023</v>
      </c>
      <c r="C1642" s="73">
        <v>45001</v>
      </c>
      <c r="D1642" s="43" t="s">
        <v>72</v>
      </c>
      <c r="E1642" s="71" t="s">
        <v>205</v>
      </c>
      <c r="F1642">
        <v>9</v>
      </c>
      <c r="G1642" s="3">
        <v>1</v>
      </c>
      <c r="H1642" t="s">
        <v>43</v>
      </c>
      <c r="I1642" t="s">
        <v>44</v>
      </c>
      <c r="K1642">
        <v>15</v>
      </c>
      <c r="L1642">
        <v>1</v>
      </c>
      <c r="M1642">
        <v>11.472</v>
      </c>
      <c r="N1642" s="37">
        <f t="shared" si="42"/>
        <v>62.761506276150634</v>
      </c>
    </row>
    <row r="1643" spans="1:14" hidden="1" x14ac:dyDescent="0.35">
      <c r="A1643" s="43" t="s">
        <v>1771</v>
      </c>
      <c r="B1643" s="43">
        <v>2023</v>
      </c>
      <c r="C1643" s="73">
        <v>45001</v>
      </c>
      <c r="D1643" s="43" t="s">
        <v>72</v>
      </c>
      <c r="E1643" s="71" t="s">
        <v>205</v>
      </c>
      <c r="F1643">
        <v>9</v>
      </c>
      <c r="G1643" s="3">
        <v>1</v>
      </c>
      <c r="H1643" t="s">
        <v>81</v>
      </c>
      <c r="I1643" t="s">
        <v>17</v>
      </c>
      <c r="K1643">
        <v>18</v>
      </c>
      <c r="L1643">
        <v>2</v>
      </c>
      <c r="M1643">
        <v>11.49</v>
      </c>
      <c r="N1643" s="37">
        <f t="shared" si="42"/>
        <v>62.663185378590079</v>
      </c>
    </row>
    <row r="1644" spans="1:14" hidden="1" x14ac:dyDescent="0.35">
      <c r="A1644" s="43" t="s">
        <v>1771</v>
      </c>
      <c r="B1644" s="43">
        <v>2023</v>
      </c>
      <c r="C1644" s="73">
        <v>45001</v>
      </c>
      <c r="D1644" s="43" t="s">
        <v>72</v>
      </c>
      <c r="E1644" s="71" t="s">
        <v>205</v>
      </c>
      <c r="F1644">
        <v>10</v>
      </c>
      <c r="G1644" s="3">
        <v>1</v>
      </c>
      <c r="H1644" t="s">
        <v>107</v>
      </c>
      <c r="I1644" t="s">
        <v>15</v>
      </c>
      <c r="K1644">
        <v>12</v>
      </c>
      <c r="L1644">
        <v>1</v>
      </c>
      <c r="M1644">
        <v>11.435</v>
      </c>
      <c r="N1644" s="37">
        <f t="shared" si="42"/>
        <v>62.964582422387402</v>
      </c>
    </row>
    <row r="1645" spans="1:14" hidden="1" x14ac:dyDescent="0.35">
      <c r="A1645" s="43" t="s">
        <v>1771</v>
      </c>
      <c r="B1645" s="43">
        <v>2023</v>
      </c>
      <c r="C1645" s="73">
        <v>45001</v>
      </c>
      <c r="D1645" s="43" t="s">
        <v>72</v>
      </c>
      <c r="E1645" s="71" t="s">
        <v>205</v>
      </c>
      <c r="F1645">
        <v>10</v>
      </c>
      <c r="G1645" s="3">
        <v>1</v>
      </c>
      <c r="H1645" t="s">
        <v>1773</v>
      </c>
      <c r="I1645" t="s">
        <v>123</v>
      </c>
      <c r="K1645">
        <v>21</v>
      </c>
      <c r="L1645">
        <v>2</v>
      </c>
      <c r="M1645">
        <v>11.584</v>
      </c>
      <c r="N1645" s="37">
        <f t="shared" si="42"/>
        <v>62.15469613259669</v>
      </c>
    </row>
    <row r="1646" spans="1:14" hidden="1" x14ac:dyDescent="0.35">
      <c r="A1646" s="43" t="s">
        <v>1771</v>
      </c>
      <c r="B1646" s="43">
        <v>2023</v>
      </c>
      <c r="C1646" s="73">
        <v>45001</v>
      </c>
      <c r="D1646" s="43" t="s">
        <v>72</v>
      </c>
      <c r="E1646" s="71" t="s">
        <v>205</v>
      </c>
      <c r="F1646">
        <v>11</v>
      </c>
      <c r="G1646" s="3">
        <v>1</v>
      </c>
      <c r="H1646" t="s">
        <v>1516</v>
      </c>
      <c r="I1646" t="s">
        <v>38</v>
      </c>
      <c r="K1646">
        <v>14</v>
      </c>
      <c r="L1646">
        <v>1</v>
      </c>
      <c r="M1646">
        <v>11.49</v>
      </c>
      <c r="N1646" s="37">
        <f t="shared" si="42"/>
        <v>62.663185378590079</v>
      </c>
    </row>
    <row r="1647" spans="1:14" hidden="1" x14ac:dyDescent="0.35">
      <c r="A1647" s="43" t="s">
        <v>1771</v>
      </c>
      <c r="B1647" s="43">
        <v>2023</v>
      </c>
      <c r="C1647" s="73">
        <v>45001</v>
      </c>
      <c r="D1647" s="43" t="s">
        <v>72</v>
      </c>
      <c r="E1647" s="71" t="s">
        <v>205</v>
      </c>
      <c r="F1647">
        <v>11</v>
      </c>
      <c r="G1647" s="3">
        <v>1</v>
      </c>
      <c r="H1647" t="s">
        <v>45</v>
      </c>
      <c r="I1647" t="s">
        <v>40</v>
      </c>
      <c r="K1647">
        <v>19</v>
      </c>
      <c r="L1647">
        <v>2</v>
      </c>
      <c r="M1647">
        <v>11.555</v>
      </c>
      <c r="N1647" s="37">
        <f t="shared" si="42"/>
        <v>62.310688013846821</v>
      </c>
    </row>
    <row r="1648" spans="1:14" hidden="1" x14ac:dyDescent="0.35">
      <c r="A1648" s="43" t="s">
        <v>1771</v>
      </c>
      <c r="B1648" s="43">
        <v>2023</v>
      </c>
      <c r="C1648" s="73">
        <v>45001</v>
      </c>
      <c r="D1648" s="43" t="s">
        <v>72</v>
      </c>
      <c r="E1648" s="71" t="s">
        <v>205</v>
      </c>
      <c r="F1648">
        <v>12</v>
      </c>
      <c r="G1648" s="3">
        <v>1</v>
      </c>
      <c r="H1648" t="s">
        <v>50</v>
      </c>
      <c r="I1648" t="s">
        <v>51</v>
      </c>
      <c r="K1648">
        <v>13</v>
      </c>
      <c r="L1648">
        <v>1</v>
      </c>
      <c r="M1648">
        <v>11.504</v>
      </c>
      <c r="N1648" s="37">
        <f t="shared" si="42"/>
        <v>62.586926286509041</v>
      </c>
    </row>
    <row r="1649" spans="1:14" hidden="1" x14ac:dyDescent="0.35">
      <c r="A1649" s="43" t="s">
        <v>1771</v>
      </c>
      <c r="B1649" s="43">
        <v>2023</v>
      </c>
      <c r="C1649" s="73">
        <v>45001</v>
      </c>
      <c r="D1649" s="43" t="s">
        <v>72</v>
      </c>
      <c r="E1649" s="71" t="s">
        <v>205</v>
      </c>
      <c r="F1649">
        <v>12</v>
      </c>
      <c r="G1649" s="3">
        <v>1</v>
      </c>
      <c r="H1649" t="s">
        <v>115</v>
      </c>
      <c r="I1649" t="s">
        <v>31</v>
      </c>
      <c r="K1649">
        <v>20</v>
      </c>
      <c r="L1649">
        <v>2</v>
      </c>
      <c r="M1649">
        <v>11.565999999999999</v>
      </c>
      <c r="N1649" s="37">
        <f t="shared" si="42"/>
        <v>62.251426595192811</v>
      </c>
    </row>
    <row r="1650" spans="1:14" hidden="1" x14ac:dyDescent="0.35">
      <c r="A1650" s="43" t="s">
        <v>1771</v>
      </c>
      <c r="B1650" s="43">
        <v>2023</v>
      </c>
      <c r="C1650" s="73">
        <v>45001</v>
      </c>
      <c r="D1650" s="43" t="s">
        <v>72</v>
      </c>
      <c r="E1650" s="71" t="s">
        <v>206</v>
      </c>
      <c r="F1650">
        <v>1</v>
      </c>
      <c r="G1650" s="3">
        <v>1</v>
      </c>
      <c r="H1650" t="s">
        <v>52</v>
      </c>
      <c r="I1650" t="s">
        <v>53</v>
      </c>
      <c r="K1650">
        <v>4</v>
      </c>
      <c r="L1650">
        <v>1</v>
      </c>
      <c r="M1650">
        <v>11.61</v>
      </c>
      <c r="N1650" s="37">
        <f t="shared" si="42"/>
        <v>62.015503875968996</v>
      </c>
    </row>
    <row r="1651" spans="1:14" hidden="1" x14ac:dyDescent="0.35">
      <c r="A1651" s="43" t="s">
        <v>1771</v>
      </c>
      <c r="B1651" s="43">
        <v>2023</v>
      </c>
      <c r="C1651" s="73">
        <v>45001</v>
      </c>
      <c r="D1651" s="43" t="s">
        <v>72</v>
      </c>
      <c r="E1651" s="71" t="s">
        <v>206</v>
      </c>
      <c r="F1651">
        <v>1</v>
      </c>
      <c r="G1651" s="3">
        <v>1</v>
      </c>
      <c r="H1651" t="s">
        <v>50</v>
      </c>
      <c r="I1651" t="s">
        <v>51</v>
      </c>
      <c r="K1651">
        <v>13</v>
      </c>
      <c r="L1651">
        <v>2</v>
      </c>
      <c r="M1651">
        <v>11.661</v>
      </c>
      <c r="N1651" s="37">
        <f t="shared" si="42"/>
        <v>61.744275791098538</v>
      </c>
    </row>
    <row r="1652" spans="1:14" hidden="1" x14ac:dyDescent="0.35">
      <c r="A1652" s="43" t="s">
        <v>1771</v>
      </c>
      <c r="B1652" s="43">
        <v>2023</v>
      </c>
      <c r="C1652" s="73">
        <v>45001</v>
      </c>
      <c r="D1652" s="43" t="s">
        <v>72</v>
      </c>
      <c r="E1652" s="71" t="s">
        <v>206</v>
      </c>
      <c r="F1652">
        <v>2</v>
      </c>
      <c r="G1652" s="3">
        <v>1</v>
      </c>
      <c r="H1652" t="s">
        <v>397</v>
      </c>
      <c r="I1652" t="s">
        <v>25</v>
      </c>
      <c r="K1652">
        <v>1</v>
      </c>
      <c r="L1652">
        <v>1</v>
      </c>
      <c r="M1652">
        <v>11.449</v>
      </c>
      <c r="N1652" s="37">
        <f t="shared" ref="N1652:N1715" si="43">3.6*200/M1652</f>
        <v>62.88758843567124</v>
      </c>
    </row>
    <row r="1653" spans="1:14" hidden="1" x14ac:dyDescent="0.35">
      <c r="A1653" s="43" t="s">
        <v>1771</v>
      </c>
      <c r="B1653" s="43">
        <v>2023</v>
      </c>
      <c r="C1653" s="73">
        <v>45001</v>
      </c>
      <c r="D1653" s="43" t="s">
        <v>72</v>
      </c>
      <c r="E1653" s="71" t="s">
        <v>206</v>
      </c>
      <c r="F1653">
        <v>2</v>
      </c>
      <c r="G1653" s="3">
        <v>1</v>
      </c>
      <c r="H1653" t="s">
        <v>1516</v>
      </c>
      <c r="I1653" t="s">
        <v>38</v>
      </c>
      <c r="K1653">
        <v>14</v>
      </c>
      <c r="L1653">
        <v>2</v>
      </c>
      <c r="M1653">
        <v>12.683</v>
      </c>
      <c r="N1653" s="37">
        <f t="shared" si="43"/>
        <v>56.76890325632737</v>
      </c>
    </row>
    <row r="1654" spans="1:14" hidden="1" x14ac:dyDescent="0.35">
      <c r="A1654" s="43" t="s">
        <v>1771</v>
      </c>
      <c r="B1654" s="43">
        <v>2023</v>
      </c>
      <c r="C1654" s="73">
        <v>45001</v>
      </c>
      <c r="D1654" s="43" t="s">
        <v>72</v>
      </c>
      <c r="E1654" s="71" t="s">
        <v>206</v>
      </c>
      <c r="F1654">
        <v>3</v>
      </c>
      <c r="G1654" s="3">
        <v>1</v>
      </c>
      <c r="H1654" t="s">
        <v>32</v>
      </c>
      <c r="I1654" t="s">
        <v>17</v>
      </c>
      <c r="K1654">
        <v>5</v>
      </c>
      <c r="L1654">
        <v>1</v>
      </c>
      <c r="M1654">
        <v>11.472</v>
      </c>
      <c r="N1654" s="37">
        <f t="shared" si="43"/>
        <v>62.761506276150634</v>
      </c>
    </row>
    <row r="1655" spans="1:14" hidden="1" x14ac:dyDescent="0.35">
      <c r="A1655" s="43" t="s">
        <v>1771</v>
      </c>
      <c r="B1655" s="43">
        <v>2023</v>
      </c>
      <c r="C1655" s="73">
        <v>45001</v>
      </c>
      <c r="D1655" s="43" t="s">
        <v>72</v>
      </c>
      <c r="E1655" s="71" t="s">
        <v>206</v>
      </c>
      <c r="F1655">
        <v>3</v>
      </c>
      <c r="G1655" s="3">
        <v>1</v>
      </c>
      <c r="H1655" t="s">
        <v>107</v>
      </c>
      <c r="I1655" t="s">
        <v>15</v>
      </c>
      <c r="K1655">
        <v>12</v>
      </c>
      <c r="L1655">
        <v>2</v>
      </c>
      <c r="M1655">
        <v>11.504</v>
      </c>
      <c r="N1655" s="37">
        <f t="shared" si="43"/>
        <v>62.586926286509041</v>
      </c>
    </row>
    <row r="1656" spans="1:14" hidden="1" x14ac:dyDescent="0.35">
      <c r="A1656" s="43" t="s">
        <v>1771</v>
      </c>
      <c r="B1656" s="43">
        <v>2023</v>
      </c>
      <c r="C1656" s="73">
        <v>45001</v>
      </c>
      <c r="D1656" s="43" t="s">
        <v>72</v>
      </c>
      <c r="E1656" s="71" t="s">
        <v>206</v>
      </c>
      <c r="F1656">
        <v>4</v>
      </c>
      <c r="G1656" s="3">
        <v>1</v>
      </c>
      <c r="H1656" t="s">
        <v>24</v>
      </c>
      <c r="I1656" t="s">
        <v>25</v>
      </c>
      <c r="K1656">
        <v>2</v>
      </c>
      <c r="L1656">
        <v>1</v>
      </c>
      <c r="M1656">
        <v>11.457000000000001</v>
      </c>
      <c r="N1656" s="37">
        <f t="shared" si="43"/>
        <v>62.843676355066769</v>
      </c>
    </row>
    <row r="1657" spans="1:14" hidden="1" x14ac:dyDescent="0.35">
      <c r="A1657" s="43" t="s">
        <v>1771</v>
      </c>
      <c r="B1657" s="43">
        <v>2023</v>
      </c>
      <c r="C1657" s="73">
        <v>45001</v>
      </c>
      <c r="D1657" s="43" t="s">
        <v>72</v>
      </c>
      <c r="E1657" s="71" t="s">
        <v>206</v>
      </c>
      <c r="F1657">
        <v>4</v>
      </c>
      <c r="G1657" s="3">
        <v>1</v>
      </c>
      <c r="H1657" t="s">
        <v>43</v>
      </c>
      <c r="I1657" t="s">
        <v>44</v>
      </c>
      <c r="K1657">
        <v>15</v>
      </c>
      <c r="L1657">
        <v>2</v>
      </c>
      <c r="M1657">
        <v>11.519</v>
      </c>
      <c r="N1657" s="37">
        <f t="shared" si="43"/>
        <v>62.505425818213389</v>
      </c>
    </row>
    <row r="1658" spans="1:14" hidden="1" x14ac:dyDescent="0.35">
      <c r="A1658" s="43" t="s">
        <v>1771</v>
      </c>
      <c r="B1658" s="43">
        <v>2023</v>
      </c>
      <c r="C1658" s="73">
        <v>45001</v>
      </c>
      <c r="D1658" s="43" t="s">
        <v>72</v>
      </c>
      <c r="E1658" s="71" t="s">
        <v>206</v>
      </c>
      <c r="F1658">
        <v>5</v>
      </c>
      <c r="G1658" s="3">
        <v>1</v>
      </c>
      <c r="H1658" t="s">
        <v>39</v>
      </c>
      <c r="I1658" t="s">
        <v>40</v>
      </c>
      <c r="K1658">
        <v>6</v>
      </c>
      <c r="L1658">
        <v>1</v>
      </c>
      <c r="M1658">
        <v>11.46</v>
      </c>
      <c r="N1658" s="37">
        <f t="shared" si="43"/>
        <v>62.827225130890049</v>
      </c>
    </row>
    <row r="1659" spans="1:14" hidden="1" x14ac:dyDescent="0.35">
      <c r="A1659" s="43" t="s">
        <v>1771</v>
      </c>
      <c r="B1659" s="43">
        <v>2023</v>
      </c>
      <c r="C1659" s="73">
        <v>45001</v>
      </c>
      <c r="D1659" s="43" t="s">
        <v>72</v>
      </c>
      <c r="E1659" s="71" t="s">
        <v>206</v>
      </c>
      <c r="F1659">
        <v>5</v>
      </c>
      <c r="G1659" s="3">
        <v>1</v>
      </c>
      <c r="H1659" t="s">
        <v>57</v>
      </c>
      <c r="I1659" t="s">
        <v>47</v>
      </c>
      <c r="K1659">
        <v>16</v>
      </c>
      <c r="L1659">
        <v>2</v>
      </c>
      <c r="M1659">
        <v>11.47</v>
      </c>
      <c r="N1659" s="37">
        <f t="shared" si="43"/>
        <v>62.772449869224062</v>
      </c>
    </row>
    <row r="1660" spans="1:14" hidden="1" x14ac:dyDescent="0.35">
      <c r="A1660" s="43" t="s">
        <v>1771</v>
      </c>
      <c r="B1660" s="43">
        <v>2023</v>
      </c>
      <c r="C1660" s="73">
        <v>45001</v>
      </c>
      <c r="D1660" s="43" t="s">
        <v>72</v>
      </c>
      <c r="E1660" s="71" t="s">
        <v>206</v>
      </c>
      <c r="F1660">
        <v>6</v>
      </c>
      <c r="G1660" s="3">
        <v>1</v>
      </c>
      <c r="H1660" t="s">
        <v>23</v>
      </c>
      <c r="I1660" t="s">
        <v>15</v>
      </c>
      <c r="K1660">
        <v>3</v>
      </c>
      <c r="L1660">
        <v>1</v>
      </c>
      <c r="M1660">
        <v>11.419</v>
      </c>
      <c r="N1660" s="37">
        <f t="shared" si="43"/>
        <v>63.052806725632713</v>
      </c>
    </row>
    <row r="1661" spans="1:14" hidden="1" x14ac:dyDescent="0.35">
      <c r="A1661" s="43" t="s">
        <v>1771</v>
      </c>
      <c r="B1661" s="43">
        <v>2023</v>
      </c>
      <c r="C1661" s="73">
        <v>45001</v>
      </c>
      <c r="D1661" s="43" t="s">
        <v>72</v>
      </c>
      <c r="E1661" s="71" t="s">
        <v>206</v>
      </c>
      <c r="F1661">
        <v>6</v>
      </c>
      <c r="G1661" s="3">
        <v>1</v>
      </c>
      <c r="H1661" t="s">
        <v>42</v>
      </c>
      <c r="I1661" t="s">
        <v>98</v>
      </c>
      <c r="K1661">
        <v>11</v>
      </c>
      <c r="L1661">
        <v>2</v>
      </c>
      <c r="M1661">
        <v>11.574</v>
      </c>
      <c r="N1661" s="37">
        <f t="shared" si="43"/>
        <v>62.208398133748055</v>
      </c>
    </row>
    <row r="1662" spans="1:14" hidden="1" x14ac:dyDescent="0.35">
      <c r="A1662" s="43" t="s">
        <v>1771</v>
      </c>
      <c r="B1662" s="43">
        <v>2023</v>
      </c>
      <c r="C1662" s="73">
        <v>45001</v>
      </c>
      <c r="D1662" s="43" t="s">
        <v>72</v>
      </c>
      <c r="E1662" s="71" t="s">
        <v>206</v>
      </c>
      <c r="F1662">
        <v>7</v>
      </c>
      <c r="G1662" s="3">
        <v>1</v>
      </c>
      <c r="H1662" t="s">
        <v>75</v>
      </c>
      <c r="I1662" t="s">
        <v>19</v>
      </c>
      <c r="K1662">
        <v>7</v>
      </c>
      <c r="L1662">
        <v>1</v>
      </c>
      <c r="M1662">
        <v>11.635999999999999</v>
      </c>
      <c r="N1662" s="37">
        <f t="shared" si="43"/>
        <v>61.876933654176696</v>
      </c>
    </row>
    <row r="1663" spans="1:14" hidden="1" x14ac:dyDescent="0.35">
      <c r="A1663" s="43" t="s">
        <v>1771</v>
      </c>
      <c r="B1663" s="43">
        <v>2023</v>
      </c>
      <c r="C1663" s="73">
        <v>45001</v>
      </c>
      <c r="D1663" s="43" t="s">
        <v>72</v>
      </c>
      <c r="E1663" s="71" t="s">
        <v>206</v>
      </c>
      <c r="F1663">
        <v>7</v>
      </c>
      <c r="G1663" s="3">
        <v>1</v>
      </c>
      <c r="H1663" t="s">
        <v>20</v>
      </c>
      <c r="I1663" t="s">
        <v>21</v>
      </c>
      <c r="K1663">
        <v>10</v>
      </c>
      <c r="L1663">
        <v>2</v>
      </c>
      <c r="M1663">
        <v>11.719999999999999</v>
      </c>
      <c r="N1663" s="37">
        <f t="shared" si="43"/>
        <v>61.433447098976117</v>
      </c>
    </row>
    <row r="1664" spans="1:14" hidden="1" x14ac:dyDescent="0.35">
      <c r="A1664" s="43" t="s">
        <v>1771</v>
      </c>
      <c r="B1664" s="43">
        <v>2023</v>
      </c>
      <c r="C1664" s="73">
        <v>45001</v>
      </c>
      <c r="D1664" s="43" t="s">
        <v>72</v>
      </c>
      <c r="E1664" s="71" t="s">
        <v>206</v>
      </c>
      <c r="F1664">
        <v>8</v>
      </c>
      <c r="G1664" s="3">
        <v>1</v>
      </c>
      <c r="H1664" t="s">
        <v>28</v>
      </c>
      <c r="I1664" t="s">
        <v>29</v>
      </c>
      <c r="K1664">
        <v>8</v>
      </c>
      <c r="L1664">
        <v>1</v>
      </c>
      <c r="M1664">
        <v>11.228</v>
      </c>
      <c r="N1664" s="37">
        <f t="shared" si="43"/>
        <v>64.125400783754898</v>
      </c>
    </row>
    <row r="1665" spans="1:14" hidden="1" x14ac:dyDescent="0.35">
      <c r="A1665" s="43" t="s">
        <v>1771</v>
      </c>
      <c r="B1665" s="43">
        <v>2023</v>
      </c>
      <c r="C1665" s="73">
        <v>45001</v>
      </c>
      <c r="D1665" s="43" t="s">
        <v>72</v>
      </c>
      <c r="E1665" s="71" t="s">
        <v>206</v>
      </c>
      <c r="F1665">
        <v>8</v>
      </c>
      <c r="G1665" s="3">
        <v>1</v>
      </c>
      <c r="H1665" t="s">
        <v>37</v>
      </c>
      <c r="I1665" t="s">
        <v>38</v>
      </c>
      <c r="K1665">
        <v>9</v>
      </c>
      <c r="L1665">
        <v>2</v>
      </c>
      <c r="M1665">
        <v>11.286</v>
      </c>
      <c r="N1665" s="37">
        <f t="shared" si="43"/>
        <v>63.795853269537481</v>
      </c>
    </row>
    <row r="1666" spans="1:14" x14ac:dyDescent="0.35">
      <c r="A1666" s="43" t="s">
        <v>1771</v>
      </c>
      <c r="B1666" s="43">
        <v>2023</v>
      </c>
      <c r="C1666" s="73">
        <v>45001</v>
      </c>
      <c r="D1666" s="43" t="s">
        <v>72</v>
      </c>
      <c r="E1666" s="71" t="s">
        <v>207</v>
      </c>
      <c r="F1666">
        <v>1</v>
      </c>
      <c r="G1666" s="3">
        <v>1</v>
      </c>
      <c r="H1666" t="s">
        <v>52</v>
      </c>
      <c r="I1666" t="s">
        <v>53</v>
      </c>
      <c r="K1666">
        <v>4</v>
      </c>
      <c r="L1666">
        <v>1</v>
      </c>
      <c r="M1666">
        <v>11.388999999999999</v>
      </c>
      <c r="N1666" s="37">
        <f t="shared" si="43"/>
        <v>63.218895425410487</v>
      </c>
    </row>
    <row r="1667" spans="1:14" x14ac:dyDescent="0.35">
      <c r="A1667" s="43" t="s">
        <v>1771</v>
      </c>
      <c r="B1667" s="43">
        <v>2023</v>
      </c>
      <c r="C1667" s="73">
        <v>45001</v>
      </c>
      <c r="D1667" s="43" t="s">
        <v>72</v>
      </c>
      <c r="E1667" s="71" t="s">
        <v>207</v>
      </c>
      <c r="F1667">
        <v>1</v>
      </c>
      <c r="G1667" s="3">
        <v>1</v>
      </c>
      <c r="H1667" t="s">
        <v>28</v>
      </c>
      <c r="I1667" t="s">
        <v>29</v>
      </c>
      <c r="K1667">
        <v>8</v>
      </c>
      <c r="L1667">
        <v>2</v>
      </c>
      <c r="M1667">
        <v>11.394</v>
      </c>
      <c r="N1667" s="37">
        <f t="shared" si="43"/>
        <v>63.191153238546605</v>
      </c>
    </row>
    <row r="1668" spans="1:14" x14ac:dyDescent="0.35">
      <c r="A1668" s="43" t="s">
        <v>1771</v>
      </c>
      <c r="B1668" s="43">
        <v>2023</v>
      </c>
      <c r="C1668" s="73">
        <v>45001</v>
      </c>
      <c r="D1668" s="43" t="s">
        <v>72</v>
      </c>
      <c r="E1668" s="71" t="s">
        <v>207</v>
      </c>
      <c r="F1668">
        <v>2</v>
      </c>
      <c r="G1668" s="3">
        <v>1</v>
      </c>
      <c r="H1668" t="s">
        <v>397</v>
      </c>
      <c r="I1668" t="s">
        <v>25</v>
      </c>
      <c r="K1668">
        <v>1</v>
      </c>
      <c r="L1668">
        <v>1</v>
      </c>
      <c r="M1668">
        <v>11.1</v>
      </c>
      <c r="N1668" s="37">
        <f t="shared" si="43"/>
        <v>64.86486486486487</v>
      </c>
    </row>
    <row r="1669" spans="1:14" x14ac:dyDescent="0.35">
      <c r="A1669" s="43" t="s">
        <v>1771</v>
      </c>
      <c r="B1669" s="43">
        <v>2023</v>
      </c>
      <c r="C1669" s="73">
        <v>45001</v>
      </c>
      <c r="D1669" s="43" t="s">
        <v>72</v>
      </c>
      <c r="E1669" s="71" t="s">
        <v>207</v>
      </c>
      <c r="F1669">
        <v>2</v>
      </c>
      <c r="G1669" s="3">
        <v>1</v>
      </c>
      <c r="H1669" t="s">
        <v>75</v>
      </c>
      <c r="I1669" t="s">
        <v>19</v>
      </c>
      <c r="K1669">
        <v>7</v>
      </c>
      <c r="L1669">
        <v>2</v>
      </c>
      <c r="M1669">
        <v>11.246</v>
      </c>
      <c r="N1669" s="37">
        <f t="shared" si="43"/>
        <v>64.022763649297531</v>
      </c>
    </row>
    <row r="1670" spans="1:14" x14ac:dyDescent="0.35">
      <c r="A1670" s="43" t="s">
        <v>1771</v>
      </c>
      <c r="B1670" s="43">
        <v>2023</v>
      </c>
      <c r="C1670" s="73">
        <v>45001</v>
      </c>
      <c r="D1670" s="43" t="s">
        <v>72</v>
      </c>
      <c r="E1670" s="71" t="s">
        <v>207</v>
      </c>
      <c r="F1670">
        <v>3</v>
      </c>
      <c r="G1670" s="3">
        <v>1</v>
      </c>
      <c r="H1670" t="s">
        <v>23</v>
      </c>
      <c r="I1670" t="s">
        <v>15</v>
      </c>
      <c r="K1670">
        <v>3</v>
      </c>
      <c r="L1670">
        <v>1</v>
      </c>
      <c r="M1670">
        <v>11.159000000000001</v>
      </c>
      <c r="N1670" s="37">
        <f t="shared" si="43"/>
        <v>64.521910565462846</v>
      </c>
    </row>
    <row r="1671" spans="1:14" x14ac:dyDescent="0.35">
      <c r="A1671" s="43" t="s">
        <v>1771</v>
      </c>
      <c r="B1671" s="43">
        <v>2023</v>
      </c>
      <c r="C1671" s="73">
        <v>45001</v>
      </c>
      <c r="D1671" s="43" t="s">
        <v>72</v>
      </c>
      <c r="E1671" s="71" t="s">
        <v>207</v>
      </c>
      <c r="F1671">
        <v>3</v>
      </c>
      <c r="G1671" s="3">
        <v>1</v>
      </c>
      <c r="H1671" t="s">
        <v>32</v>
      </c>
      <c r="I1671" t="s">
        <v>17</v>
      </c>
      <c r="K1671">
        <v>5</v>
      </c>
      <c r="L1671">
        <v>2</v>
      </c>
      <c r="M1671">
        <v>11.375</v>
      </c>
      <c r="N1671" s="37">
        <f t="shared" si="43"/>
        <v>63.296703296703299</v>
      </c>
    </row>
    <row r="1672" spans="1:14" x14ac:dyDescent="0.35">
      <c r="A1672" s="43" t="s">
        <v>1771</v>
      </c>
      <c r="B1672" s="43">
        <v>2023</v>
      </c>
      <c r="C1672" s="73">
        <v>45001</v>
      </c>
      <c r="D1672" s="43" t="s">
        <v>72</v>
      </c>
      <c r="E1672" s="71" t="s">
        <v>207</v>
      </c>
      <c r="F1672">
        <v>4</v>
      </c>
      <c r="G1672" s="3">
        <v>1</v>
      </c>
      <c r="H1672" t="s">
        <v>24</v>
      </c>
      <c r="I1672" t="s">
        <v>25</v>
      </c>
      <c r="K1672">
        <v>2</v>
      </c>
      <c r="L1672">
        <v>2</v>
      </c>
      <c r="M1672">
        <v>11.319999999999999</v>
      </c>
      <c r="N1672" s="37">
        <f t="shared" si="43"/>
        <v>63.604240282685524</v>
      </c>
    </row>
    <row r="1673" spans="1:14" x14ac:dyDescent="0.35">
      <c r="A1673" s="43" t="s">
        <v>1771</v>
      </c>
      <c r="B1673" s="43">
        <v>2023</v>
      </c>
      <c r="C1673" s="73">
        <v>45001</v>
      </c>
      <c r="D1673" s="43" t="s">
        <v>72</v>
      </c>
      <c r="E1673" s="71" t="s">
        <v>207</v>
      </c>
      <c r="F1673">
        <v>4</v>
      </c>
      <c r="G1673" s="3">
        <v>1</v>
      </c>
      <c r="H1673" t="s">
        <v>39</v>
      </c>
      <c r="I1673" t="s">
        <v>40</v>
      </c>
      <c r="K1673">
        <v>6</v>
      </c>
      <c r="L1673">
        <v>1</v>
      </c>
      <c r="M1673">
        <v>11.311999999999999</v>
      </c>
      <c r="N1673" s="37">
        <f t="shared" si="43"/>
        <v>63.649222065063654</v>
      </c>
    </row>
    <row r="1674" spans="1:14" x14ac:dyDescent="0.35">
      <c r="A1674" s="43" t="s">
        <v>1771</v>
      </c>
      <c r="B1674" s="43">
        <v>2023</v>
      </c>
      <c r="C1674" s="73">
        <v>45001</v>
      </c>
      <c r="D1674" s="43" t="s">
        <v>72</v>
      </c>
      <c r="E1674" s="71" t="s">
        <v>207</v>
      </c>
      <c r="F1674">
        <v>1</v>
      </c>
      <c r="G1674" s="3">
        <v>2</v>
      </c>
      <c r="H1674" t="s">
        <v>52</v>
      </c>
      <c r="I1674" t="s">
        <v>53</v>
      </c>
      <c r="K1674">
        <v>4</v>
      </c>
      <c r="L1674">
        <v>1</v>
      </c>
      <c r="M1674">
        <v>11.625999999999999</v>
      </c>
      <c r="N1674" s="37">
        <f t="shared" si="43"/>
        <v>61.930156545673491</v>
      </c>
    </row>
    <row r="1675" spans="1:14" x14ac:dyDescent="0.35">
      <c r="A1675" s="43" t="s">
        <v>1771</v>
      </c>
      <c r="B1675" s="43">
        <v>2023</v>
      </c>
      <c r="C1675" s="73">
        <v>45001</v>
      </c>
      <c r="D1675" s="43" t="s">
        <v>72</v>
      </c>
      <c r="E1675" s="71" t="s">
        <v>207</v>
      </c>
      <c r="F1675">
        <v>1</v>
      </c>
      <c r="G1675" s="3">
        <v>2</v>
      </c>
      <c r="H1675" t="s">
        <v>28</v>
      </c>
      <c r="I1675" t="s">
        <v>29</v>
      </c>
      <c r="K1675">
        <v>8</v>
      </c>
      <c r="L1675">
        <v>2</v>
      </c>
      <c r="M1675">
        <v>11.661999999999999</v>
      </c>
      <c r="N1675" s="37">
        <f t="shared" si="43"/>
        <v>61.738981306808441</v>
      </c>
    </row>
    <row r="1676" spans="1:14" x14ac:dyDescent="0.35">
      <c r="A1676" s="43" t="s">
        <v>1771</v>
      </c>
      <c r="B1676" s="43">
        <v>2023</v>
      </c>
      <c r="C1676" s="73">
        <v>45001</v>
      </c>
      <c r="D1676" s="43" t="s">
        <v>72</v>
      </c>
      <c r="E1676" s="71" t="s">
        <v>207</v>
      </c>
      <c r="F1676">
        <v>2</v>
      </c>
      <c r="G1676" s="3">
        <v>2</v>
      </c>
      <c r="H1676" t="s">
        <v>397</v>
      </c>
      <c r="I1676" t="s">
        <v>25</v>
      </c>
      <c r="K1676">
        <v>1</v>
      </c>
      <c r="L1676">
        <v>1</v>
      </c>
      <c r="M1676">
        <v>11.446999999999999</v>
      </c>
      <c r="N1676" s="37">
        <f t="shared" si="43"/>
        <v>62.898576046125626</v>
      </c>
    </row>
    <row r="1677" spans="1:14" x14ac:dyDescent="0.35">
      <c r="A1677" s="43" t="s">
        <v>1771</v>
      </c>
      <c r="B1677" s="43">
        <v>2023</v>
      </c>
      <c r="C1677" s="73">
        <v>45001</v>
      </c>
      <c r="D1677" s="43" t="s">
        <v>72</v>
      </c>
      <c r="E1677" s="71" t="s">
        <v>207</v>
      </c>
      <c r="F1677">
        <v>2</v>
      </c>
      <c r="G1677" s="3">
        <v>2</v>
      </c>
      <c r="H1677" t="s">
        <v>75</v>
      </c>
      <c r="I1677" t="s">
        <v>19</v>
      </c>
      <c r="K1677">
        <v>7</v>
      </c>
      <c r="L1677">
        <v>2</v>
      </c>
      <c r="M1677">
        <v>11.460999999999999</v>
      </c>
      <c r="N1677" s="37">
        <f t="shared" si="43"/>
        <v>62.821743303376678</v>
      </c>
    </row>
    <row r="1678" spans="1:14" x14ac:dyDescent="0.35">
      <c r="A1678" s="43" t="s">
        <v>1771</v>
      </c>
      <c r="B1678" s="43">
        <v>2023</v>
      </c>
      <c r="C1678" s="73">
        <v>45001</v>
      </c>
      <c r="D1678" s="43" t="s">
        <v>72</v>
      </c>
      <c r="E1678" s="71" t="s">
        <v>207</v>
      </c>
      <c r="F1678">
        <v>3</v>
      </c>
      <c r="G1678" s="3">
        <v>2</v>
      </c>
      <c r="H1678" t="s">
        <v>23</v>
      </c>
      <c r="I1678" t="s">
        <v>15</v>
      </c>
      <c r="K1678">
        <v>3</v>
      </c>
      <c r="L1678">
        <v>1</v>
      </c>
      <c r="M1678">
        <v>11.571999999999999</v>
      </c>
      <c r="N1678" s="37">
        <f t="shared" si="43"/>
        <v>62.21914967162116</v>
      </c>
    </row>
    <row r="1679" spans="1:14" x14ac:dyDescent="0.35">
      <c r="A1679" s="43" t="s">
        <v>1771</v>
      </c>
      <c r="B1679" s="43">
        <v>2023</v>
      </c>
      <c r="C1679" s="73">
        <v>45001</v>
      </c>
      <c r="D1679" s="43" t="s">
        <v>72</v>
      </c>
      <c r="E1679" s="71" t="s">
        <v>207</v>
      </c>
      <c r="F1679">
        <v>3</v>
      </c>
      <c r="G1679" s="3">
        <v>2</v>
      </c>
      <c r="H1679" t="s">
        <v>32</v>
      </c>
      <c r="I1679" t="s">
        <v>17</v>
      </c>
      <c r="K1679">
        <v>5</v>
      </c>
      <c r="L1679">
        <v>2</v>
      </c>
      <c r="M1679">
        <v>11.590999999999999</v>
      </c>
      <c r="N1679" s="37">
        <f t="shared" si="43"/>
        <v>62.117159865412823</v>
      </c>
    </row>
    <row r="1680" spans="1:14" x14ac:dyDescent="0.35">
      <c r="A1680" s="43" t="s">
        <v>1771</v>
      </c>
      <c r="B1680" s="43">
        <v>2023</v>
      </c>
      <c r="C1680" s="73">
        <v>45001</v>
      </c>
      <c r="D1680" s="43" t="s">
        <v>72</v>
      </c>
      <c r="E1680" s="71" t="s">
        <v>207</v>
      </c>
      <c r="F1680">
        <v>4</v>
      </c>
      <c r="G1680" s="3">
        <v>2</v>
      </c>
      <c r="H1680" t="s">
        <v>24</v>
      </c>
      <c r="I1680" t="s">
        <v>25</v>
      </c>
      <c r="K1680">
        <v>2</v>
      </c>
      <c r="L1680">
        <v>1</v>
      </c>
      <c r="M1680">
        <v>11.446</v>
      </c>
      <c r="N1680" s="37">
        <f t="shared" si="43"/>
        <v>62.9040712912808</v>
      </c>
    </row>
    <row r="1681" spans="1:14" x14ac:dyDescent="0.35">
      <c r="A1681" s="43" t="s">
        <v>1771</v>
      </c>
      <c r="B1681" s="43">
        <v>2023</v>
      </c>
      <c r="C1681" s="73">
        <v>45001</v>
      </c>
      <c r="D1681" s="43" t="s">
        <v>72</v>
      </c>
      <c r="E1681" s="71" t="s">
        <v>207</v>
      </c>
      <c r="F1681">
        <v>4</v>
      </c>
      <c r="G1681" s="3">
        <v>2</v>
      </c>
      <c r="H1681" t="s">
        <v>39</v>
      </c>
      <c r="I1681" t="s">
        <v>40</v>
      </c>
      <c r="K1681">
        <v>6</v>
      </c>
      <c r="L1681">
        <v>2</v>
      </c>
      <c r="M1681">
        <v>11.632999999999999</v>
      </c>
      <c r="N1681" s="37">
        <f t="shared" si="43"/>
        <v>61.892890913779766</v>
      </c>
    </row>
    <row r="1682" spans="1:14" x14ac:dyDescent="0.35">
      <c r="A1682" s="43" t="s">
        <v>1771</v>
      </c>
      <c r="B1682" s="43">
        <v>2023</v>
      </c>
      <c r="C1682" s="73">
        <v>45001</v>
      </c>
      <c r="D1682" s="43" t="s">
        <v>72</v>
      </c>
      <c r="E1682" s="71" t="s">
        <v>207</v>
      </c>
      <c r="F1682">
        <v>4</v>
      </c>
      <c r="G1682" s="3">
        <v>3</v>
      </c>
      <c r="H1682" t="s">
        <v>24</v>
      </c>
      <c r="I1682" t="s">
        <v>25</v>
      </c>
      <c r="K1682">
        <v>2</v>
      </c>
      <c r="L1682">
        <v>1</v>
      </c>
      <c r="M1682">
        <v>11.173999999999999</v>
      </c>
      <c r="N1682" s="37">
        <f t="shared" si="43"/>
        <v>64.435296223375701</v>
      </c>
    </row>
    <row r="1683" spans="1:14" x14ac:dyDescent="0.35">
      <c r="A1683" s="43" t="s">
        <v>1771</v>
      </c>
      <c r="B1683" s="43">
        <v>2023</v>
      </c>
      <c r="C1683" s="73">
        <v>45001</v>
      </c>
      <c r="D1683" s="43" t="s">
        <v>72</v>
      </c>
      <c r="E1683" s="71" t="s">
        <v>207</v>
      </c>
      <c r="F1683">
        <v>4</v>
      </c>
      <c r="G1683" s="3">
        <v>3</v>
      </c>
      <c r="H1683" t="s">
        <v>39</v>
      </c>
      <c r="I1683" t="s">
        <v>40</v>
      </c>
      <c r="K1683">
        <v>6</v>
      </c>
      <c r="L1683">
        <v>2</v>
      </c>
      <c r="M1683">
        <v>11.429</v>
      </c>
      <c r="N1683" s="37">
        <f t="shared" si="43"/>
        <v>62.997637588590429</v>
      </c>
    </row>
    <row r="1684" spans="1:14" x14ac:dyDescent="0.35">
      <c r="A1684" s="43" t="s">
        <v>1771</v>
      </c>
      <c r="B1684" s="43">
        <v>2023</v>
      </c>
      <c r="C1684" s="73">
        <v>45001</v>
      </c>
      <c r="D1684" s="43" t="s">
        <v>72</v>
      </c>
      <c r="E1684" s="71" t="s">
        <v>208</v>
      </c>
      <c r="F1684">
        <v>1</v>
      </c>
      <c r="G1684" s="3">
        <v>1</v>
      </c>
      <c r="H1684" t="s">
        <v>24</v>
      </c>
      <c r="I1684" t="s">
        <v>25</v>
      </c>
      <c r="K1684">
        <v>2</v>
      </c>
      <c r="L1684">
        <v>1</v>
      </c>
      <c r="M1684">
        <v>12.12</v>
      </c>
      <c r="N1684" s="37">
        <f t="shared" si="43"/>
        <v>59.405940594059409</v>
      </c>
    </row>
    <row r="1685" spans="1:14" x14ac:dyDescent="0.35">
      <c r="A1685" s="43" t="s">
        <v>1771</v>
      </c>
      <c r="B1685" s="43">
        <v>2023</v>
      </c>
      <c r="C1685" s="73">
        <v>45001</v>
      </c>
      <c r="D1685" s="43" t="s">
        <v>72</v>
      </c>
      <c r="E1685" s="71" t="s">
        <v>208</v>
      </c>
      <c r="F1685">
        <v>1</v>
      </c>
      <c r="G1685" s="3">
        <v>1</v>
      </c>
      <c r="H1685" t="s">
        <v>52</v>
      </c>
      <c r="I1685" t="s">
        <v>53</v>
      </c>
      <c r="K1685">
        <v>4</v>
      </c>
      <c r="L1685">
        <v>2</v>
      </c>
      <c r="M1685">
        <v>12.370999999999999</v>
      </c>
      <c r="N1685" s="37">
        <f t="shared" si="43"/>
        <v>58.2006305068305</v>
      </c>
    </row>
    <row r="1686" spans="1:14" x14ac:dyDescent="0.35">
      <c r="A1686" s="43" t="s">
        <v>1771</v>
      </c>
      <c r="B1686" s="43">
        <v>2023</v>
      </c>
      <c r="C1686" s="73">
        <v>45001</v>
      </c>
      <c r="D1686" s="43" t="s">
        <v>72</v>
      </c>
      <c r="E1686" s="71" t="s">
        <v>208</v>
      </c>
      <c r="F1686">
        <v>2</v>
      </c>
      <c r="G1686" s="3">
        <v>1</v>
      </c>
      <c r="H1686" t="s">
        <v>397</v>
      </c>
      <c r="I1686" t="s">
        <v>25</v>
      </c>
      <c r="K1686">
        <v>1</v>
      </c>
      <c r="L1686">
        <v>1</v>
      </c>
      <c r="M1686">
        <v>11.319000000000001</v>
      </c>
      <c r="N1686" s="37">
        <f t="shared" si="43"/>
        <v>63.60985952822687</v>
      </c>
    </row>
    <row r="1687" spans="1:14" x14ac:dyDescent="0.35">
      <c r="A1687" s="43" t="s">
        <v>1771</v>
      </c>
      <c r="B1687" s="43">
        <v>2023</v>
      </c>
      <c r="C1687" s="73">
        <v>45001</v>
      </c>
      <c r="D1687" s="43" t="s">
        <v>72</v>
      </c>
      <c r="E1687" s="71" t="s">
        <v>208</v>
      </c>
      <c r="F1687">
        <v>2</v>
      </c>
      <c r="G1687" s="3">
        <v>1</v>
      </c>
      <c r="H1687" t="s">
        <v>23</v>
      </c>
      <c r="I1687" t="s">
        <v>15</v>
      </c>
      <c r="K1687">
        <v>3</v>
      </c>
      <c r="L1687">
        <v>2</v>
      </c>
      <c r="M1687">
        <v>11.504000000000001</v>
      </c>
      <c r="N1687" s="37">
        <f t="shared" si="43"/>
        <v>62.586926286509033</v>
      </c>
    </row>
    <row r="1688" spans="1:14" x14ac:dyDescent="0.35">
      <c r="A1688" s="43" t="s">
        <v>1771</v>
      </c>
      <c r="B1688" s="43">
        <v>2023</v>
      </c>
      <c r="C1688" s="73">
        <v>45001</v>
      </c>
      <c r="D1688" s="43" t="s">
        <v>72</v>
      </c>
      <c r="E1688" s="71" t="s">
        <v>208</v>
      </c>
      <c r="F1688">
        <v>1</v>
      </c>
      <c r="G1688" s="3">
        <v>2</v>
      </c>
      <c r="H1688" t="s">
        <v>24</v>
      </c>
      <c r="I1688" t="s">
        <v>25</v>
      </c>
      <c r="K1688">
        <v>2</v>
      </c>
      <c r="L1688">
        <v>1</v>
      </c>
      <c r="M1688">
        <v>11.763999999999999</v>
      </c>
      <c r="N1688" s="37">
        <f t="shared" si="43"/>
        <v>61.203672220333225</v>
      </c>
    </row>
    <row r="1689" spans="1:14" x14ac:dyDescent="0.35">
      <c r="A1689" s="43" t="s">
        <v>1771</v>
      </c>
      <c r="B1689" s="43">
        <v>2023</v>
      </c>
      <c r="C1689" s="73">
        <v>45001</v>
      </c>
      <c r="D1689" s="43" t="s">
        <v>72</v>
      </c>
      <c r="E1689" s="71" t="s">
        <v>208</v>
      </c>
      <c r="F1689">
        <v>1</v>
      </c>
      <c r="G1689" s="3">
        <v>2</v>
      </c>
      <c r="H1689" t="s">
        <v>52</v>
      </c>
      <c r="I1689" t="s">
        <v>53</v>
      </c>
      <c r="K1689">
        <v>4</v>
      </c>
      <c r="L1689">
        <v>2</v>
      </c>
      <c r="M1689">
        <v>11.783999999999999</v>
      </c>
      <c r="N1689" s="37">
        <f t="shared" si="43"/>
        <v>61.099796334012225</v>
      </c>
    </row>
    <row r="1690" spans="1:14" x14ac:dyDescent="0.35">
      <c r="A1690" s="43" t="s">
        <v>1771</v>
      </c>
      <c r="B1690" s="43">
        <v>2023</v>
      </c>
      <c r="C1690" s="73">
        <v>45001</v>
      </c>
      <c r="D1690" s="43" t="s">
        <v>72</v>
      </c>
      <c r="E1690" s="71" t="s">
        <v>208</v>
      </c>
      <c r="F1690">
        <v>2</v>
      </c>
      <c r="G1690" s="3">
        <v>2</v>
      </c>
      <c r="H1690" t="s">
        <v>397</v>
      </c>
      <c r="I1690" t="s">
        <v>25</v>
      </c>
      <c r="K1690">
        <v>1</v>
      </c>
      <c r="L1690">
        <v>1</v>
      </c>
      <c r="M1690">
        <v>11.429</v>
      </c>
      <c r="N1690" s="37">
        <f t="shared" si="43"/>
        <v>62.997637588590429</v>
      </c>
    </row>
    <row r="1691" spans="1:14" x14ac:dyDescent="0.35">
      <c r="A1691" s="43" t="s">
        <v>1771</v>
      </c>
      <c r="B1691" s="43">
        <v>2023</v>
      </c>
      <c r="C1691" s="73">
        <v>45001</v>
      </c>
      <c r="D1691" s="43" t="s">
        <v>72</v>
      </c>
      <c r="E1691" s="71" t="s">
        <v>208</v>
      </c>
      <c r="F1691">
        <v>2</v>
      </c>
      <c r="G1691" s="3">
        <v>2</v>
      </c>
      <c r="H1691" t="s">
        <v>23</v>
      </c>
      <c r="I1691" t="s">
        <v>15</v>
      </c>
      <c r="K1691">
        <v>3</v>
      </c>
      <c r="L1691">
        <v>2</v>
      </c>
      <c r="M1691">
        <v>11.445</v>
      </c>
      <c r="N1691" s="37">
        <f t="shared" si="43"/>
        <v>62.909567496723461</v>
      </c>
    </row>
    <row r="1692" spans="1:14" x14ac:dyDescent="0.35">
      <c r="A1692" s="43" t="s">
        <v>1771</v>
      </c>
      <c r="B1692" s="43">
        <v>2023</v>
      </c>
      <c r="C1692" s="73">
        <v>45001</v>
      </c>
      <c r="D1692" s="43" t="s">
        <v>72</v>
      </c>
      <c r="E1692" s="71" t="s">
        <v>209</v>
      </c>
      <c r="F1692" t="s">
        <v>210</v>
      </c>
      <c r="G1692" s="3">
        <v>1</v>
      </c>
      <c r="H1692" t="s">
        <v>397</v>
      </c>
      <c r="I1692" t="s">
        <v>25</v>
      </c>
      <c r="K1692">
        <v>1</v>
      </c>
      <c r="L1692">
        <v>1</v>
      </c>
      <c r="M1692">
        <v>11.5</v>
      </c>
      <c r="N1692" s="37">
        <f t="shared" si="43"/>
        <v>62.608695652173914</v>
      </c>
    </row>
    <row r="1693" spans="1:14" x14ac:dyDescent="0.35">
      <c r="A1693" s="43" t="s">
        <v>1771</v>
      </c>
      <c r="B1693" s="43">
        <v>2023</v>
      </c>
      <c r="C1693" s="73">
        <v>45001</v>
      </c>
      <c r="D1693" s="43" t="s">
        <v>72</v>
      </c>
      <c r="E1693" s="71" t="s">
        <v>209</v>
      </c>
      <c r="F1693" t="s">
        <v>210</v>
      </c>
      <c r="G1693" s="3">
        <v>1</v>
      </c>
      <c r="H1693" t="s">
        <v>24</v>
      </c>
      <c r="I1693" t="s">
        <v>25</v>
      </c>
      <c r="K1693">
        <v>2</v>
      </c>
      <c r="L1693">
        <v>2</v>
      </c>
      <c r="M1693">
        <v>11.503</v>
      </c>
      <c r="N1693" s="37">
        <f t="shared" si="43"/>
        <v>62.592367208554286</v>
      </c>
    </row>
    <row r="1694" spans="1:14" x14ac:dyDescent="0.35">
      <c r="A1694" s="43" t="s">
        <v>1771</v>
      </c>
      <c r="B1694" s="43">
        <v>2023</v>
      </c>
      <c r="C1694" s="73">
        <v>45001</v>
      </c>
      <c r="D1694" s="43" t="s">
        <v>72</v>
      </c>
      <c r="E1694" s="71" t="s">
        <v>209</v>
      </c>
      <c r="F1694" t="s">
        <v>211</v>
      </c>
      <c r="G1694" s="3">
        <v>1</v>
      </c>
      <c r="H1694" t="s">
        <v>23</v>
      </c>
      <c r="I1694" t="s">
        <v>15</v>
      </c>
      <c r="K1694">
        <v>3</v>
      </c>
      <c r="L1694">
        <v>1</v>
      </c>
      <c r="M1694">
        <v>11.416</v>
      </c>
      <c r="N1694" s="37">
        <f t="shared" si="43"/>
        <v>63.069376313945341</v>
      </c>
    </row>
    <row r="1695" spans="1:14" x14ac:dyDescent="0.35">
      <c r="A1695" s="43" t="s">
        <v>1771</v>
      </c>
      <c r="B1695" s="43">
        <v>2023</v>
      </c>
      <c r="C1695" s="73">
        <v>45001</v>
      </c>
      <c r="D1695" s="43" t="s">
        <v>72</v>
      </c>
      <c r="E1695" s="71" t="s">
        <v>209</v>
      </c>
      <c r="F1695" t="s">
        <v>211</v>
      </c>
      <c r="G1695" s="3">
        <v>1</v>
      </c>
      <c r="H1695" t="s">
        <v>52</v>
      </c>
      <c r="I1695" t="s">
        <v>53</v>
      </c>
      <c r="K1695">
        <v>4</v>
      </c>
      <c r="L1695">
        <v>2</v>
      </c>
      <c r="M1695">
        <v>11.602</v>
      </c>
      <c r="N1695" s="37">
        <f t="shared" si="43"/>
        <v>62.058265816238581</v>
      </c>
    </row>
    <row r="1696" spans="1:14" x14ac:dyDescent="0.35">
      <c r="A1696" s="43" t="s">
        <v>1771</v>
      </c>
      <c r="B1696" s="43">
        <v>2023</v>
      </c>
      <c r="C1696" s="73">
        <v>45001</v>
      </c>
      <c r="D1696" s="43" t="s">
        <v>72</v>
      </c>
      <c r="E1696" s="71" t="s">
        <v>209</v>
      </c>
      <c r="F1696" t="s">
        <v>210</v>
      </c>
      <c r="G1696" s="3">
        <v>2</v>
      </c>
      <c r="H1696" t="s">
        <v>397</v>
      </c>
      <c r="I1696" t="s">
        <v>25</v>
      </c>
      <c r="K1696">
        <v>1</v>
      </c>
      <c r="L1696">
        <v>1</v>
      </c>
      <c r="M1696">
        <v>11.44</v>
      </c>
      <c r="N1696" s="37">
        <f t="shared" si="43"/>
        <v>62.93706293706294</v>
      </c>
    </row>
    <row r="1697" spans="1:14" x14ac:dyDescent="0.35">
      <c r="A1697" s="43" t="s">
        <v>1771</v>
      </c>
      <c r="B1697" s="43">
        <v>2023</v>
      </c>
      <c r="C1697" s="73">
        <v>45001</v>
      </c>
      <c r="D1697" s="43" t="s">
        <v>72</v>
      </c>
      <c r="E1697" s="71" t="s">
        <v>209</v>
      </c>
      <c r="F1697" t="s">
        <v>210</v>
      </c>
      <c r="G1697" s="3">
        <v>2</v>
      </c>
      <c r="H1697" t="s">
        <v>24</v>
      </c>
      <c r="I1697" t="s">
        <v>25</v>
      </c>
      <c r="K1697">
        <v>2</v>
      </c>
      <c r="L1697">
        <v>2</v>
      </c>
      <c r="M1697">
        <v>11.583</v>
      </c>
      <c r="N1697" s="37">
        <f t="shared" si="43"/>
        <v>62.160062160062161</v>
      </c>
    </row>
    <row r="1698" spans="1:14" x14ac:dyDescent="0.35">
      <c r="A1698" s="43" t="s">
        <v>1771</v>
      </c>
      <c r="B1698" s="43">
        <v>2023</v>
      </c>
      <c r="C1698" s="73">
        <v>45001</v>
      </c>
      <c r="D1698" s="43" t="s">
        <v>72</v>
      </c>
      <c r="E1698" s="71" t="s">
        <v>209</v>
      </c>
      <c r="F1698" t="s">
        <v>211</v>
      </c>
      <c r="G1698" s="3">
        <v>2</v>
      </c>
      <c r="H1698" t="s">
        <v>23</v>
      </c>
      <c r="I1698" t="s">
        <v>15</v>
      </c>
      <c r="K1698">
        <v>3</v>
      </c>
      <c r="L1698">
        <v>1</v>
      </c>
      <c r="M1698">
        <v>11.503</v>
      </c>
      <c r="N1698" s="37">
        <f t="shared" si="43"/>
        <v>62.592367208554286</v>
      </c>
    </row>
    <row r="1699" spans="1:14" x14ac:dyDescent="0.35">
      <c r="A1699" s="43" t="s">
        <v>1771</v>
      </c>
      <c r="B1699" s="43">
        <v>2023</v>
      </c>
      <c r="C1699" s="73">
        <v>45001</v>
      </c>
      <c r="D1699" s="43" t="s">
        <v>72</v>
      </c>
      <c r="E1699" s="71" t="s">
        <v>209</v>
      </c>
      <c r="F1699" t="s">
        <v>211</v>
      </c>
      <c r="G1699" s="3">
        <v>2</v>
      </c>
      <c r="H1699" t="s">
        <v>52</v>
      </c>
      <c r="I1699" t="s">
        <v>53</v>
      </c>
      <c r="K1699">
        <v>4</v>
      </c>
      <c r="L1699">
        <v>2</v>
      </c>
      <c r="M1699">
        <v>11.561999999999999</v>
      </c>
      <c r="N1699" s="37">
        <f t="shared" si="43"/>
        <v>62.272963155163467</v>
      </c>
    </row>
  </sheetData>
  <autoFilter ref="A1:N1699" xr:uid="{BA4CDADF-A33D-4A19-95ED-FA4CA66EAC16}">
    <filterColumn colId="4">
      <filters>
        <filter val="F"/>
        <filter val="QF"/>
        <filter val="SF"/>
      </filters>
    </filterColumn>
    <sortState xmlns:xlrd2="http://schemas.microsoft.com/office/spreadsheetml/2017/richdata2" ref="A2:N1699">
      <sortCondition ref="C1:C1635"/>
    </sortState>
  </autoFilter>
  <phoneticPr fontId="2" type="noConversion"/>
  <conditionalFormatting sqref="N2:N1699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6:M41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50:M53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35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74:M104 M106:M107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6:M41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42:M49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518:B559 D518:F559 E516:F517 A2:L3 H58:K73 H4:L57 H74:L129 A4:G129 A130:K149 A150:L269 A270:K287 A288:L351 A352:K353 A436:F441 A354:L435 D442:F491 G436:L491 D510:F515 A442:B515 D492:L509 E560:F565 A566:B575 D566:F575 E576:F581 G510:L581 E582:L1699">
    <cfRule type="expression" dxfId="608" priority="118">
      <formula>$E2="F"</formula>
    </cfRule>
    <cfRule type="expression" dxfId="607" priority="119">
      <formula>$E2="SF"</formula>
    </cfRule>
    <cfRule type="expression" dxfId="606" priority="120">
      <formula>$E2="QF"</formula>
    </cfRule>
    <cfRule type="expression" dxfId="605" priority="121">
      <formula>$E2="R16"</formula>
    </cfRule>
    <cfRule type="expression" dxfId="604" priority="122">
      <formula>$E2="R8"</formula>
    </cfRule>
  </conditionalFormatting>
  <conditionalFormatting sqref="C442:C515">
    <cfRule type="expression" dxfId="603" priority="112">
      <formula>$E442="F"</formula>
    </cfRule>
    <cfRule type="expression" dxfId="602" priority="113">
      <formula>$E442="Q"</formula>
    </cfRule>
  </conditionalFormatting>
  <conditionalFormatting sqref="A516:B517 D516:D517">
    <cfRule type="expression" dxfId="601" priority="110">
      <formula>#REF!="F"</formula>
    </cfRule>
    <cfRule type="expression" dxfId="600" priority="111">
      <formula>#REF!="Q"</formula>
    </cfRule>
  </conditionalFormatting>
  <conditionalFormatting sqref="A560:B565 D560:D565 A576:B1051 D576:D1051 D1108:D1175 D1178:D1193 D1268:D1339">
    <cfRule type="expression" dxfId="599" priority="108">
      <formula>#REF!="F"</formula>
    </cfRule>
    <cfRule type="expression" dxfId="598" priority="109">
      <formula>#REF!="Q"</formula>
    </cfRule>
  </conditionalFormatting>
  <conditionalFormatting sqref="A1053:B1053 D1052:D1107 A1055:B1055 A1057:B1057 A1059:B1059 A1061:B1061 A1063:B1063 A1065:B1065 A1067:B1067 A1069:B1069 A1071:B1071 A1073:B1073 A1075:B1075 A1077:B1077 A1079:B1079 A1081:B1081 A1083:B1083 A1085:B1085 A1087:B1087 A1089:B1089 A1091:B1091 A1093:B1093 A1095:B1095 A1097:B1097 A1099:B1099 A1101:B1101 A1103:B1103 A1105:B1105 A1107:B1107">
    <cfRule type="expression" dxfId="597" priority="96">
      <formula>#REF!="F"</formula>
    </cfRule>
    <cfRule type="expression" dxfId="596" priority="97">
      <formula>#REF!="Q"</formula>
    </cfRule>
  </conditionalFormatting>
  <conditionalFormatting sqref="A1052:B1052 A1054:B1054 A1056:B1056 A1058:B1058 A1060:B1060 A1062:B1062 A1064:B1064 A1066:B1066 A1068:B1068 A1070:B1070 A1072:B1072 A1074:B1074 A1076:B1076 A1078:B1078 A1080:B1080 A1082:B1082 A1084:B1084 A1086:B1086 A1088:B1088 A1090:B1090 A1092:B1092 A1094:B1094 A1096:B1096 A1098:B1098 A1100:B1100 A1102:B1102 A1104:B1104 A1106:B1106">
    <cfRule type="expression" dxfId="595" priority="94">
      <formula>#REF!="F"</formula>
    </cfRule>
    <cfRule type="expression" dxfId="594" priority="95">
      <formula>#REF!="Q"</formula>
    </cfRule>
  </conditionalFormatting>
  <conditionalFormatting sqref="A1108:B1108 A1110:B1110 A1112:B1112 A1114:B1114 A1116:B1116 A1118:B1118 A1120:B1120 A1132:B1132 A1134:B1134 A1136:B1136 A1138:B1138 A1140:B1140 A1142:B1142 A1154:B1154 A1156:B1156 A1158:B1158 A1160:B1160 A1162:B1162 A1164:B1164 A1166:B1166 A1168:B1168 A1170:B1170 A1172:B1172 A1174:B1174">
    <cfRule type="expression" dxfId="593" priority="90">
      <formula>#REF!="F"</formula>
    </cfRule>
    <cfRule type="expression" dxfId="592" priority="91">
      <formula>#REF!="Q"</formula>
    </cfRule>
  </conditionalFormatting>
  <conditionalFormatting sqref="A1109:B1109 A1111:B1111 A1113:B1113 A1115:B1115 A1117:B1117 A1119:B1119 A1121:B1121 A1133:B1133 A1135:B1135 A1137:B1137 A1139:B1139 A1141:B1141 A1143:B1143 A1155:B1155 A1157:B1157 A1159:B1159 A1161:B1161 A1163:B1163 A1165:B1165 A1167:B1167 A1169:B1169 A1171:B1171 A1173:B1173 A1175:B1175">
    <cfRule type="expression" dxfId="591" priority="88">
      <formula>#REF!="F"</formula>
    </cfRule>
    <cfRule type="expression" dxfId="590" priority="89">
      <formula>#REF!="Q"</formula>
    </cfRule>
  </conditionalFormatting>
  <conditionalFormatting sqref="D1176:D1177 D1194:D1267">
    <cfRule type="expression" dxfId="589" priority="66">
      <formula>#REF!="F"</formula>
    </cfRule>
    <cfRule type="expression" dxfId="588" priority="67">
      <formula>#REF!="Q"</formula>
    </cfRule>
  </conditionalFormatting>
  <conditionalFormatting sqref="A1197:B1197 A1199:B1199 A1201:B1201 A1203:B1203 A1205:B1205 A1207:B1207 A1209:B1209 A1211:B1211 A1213:B1213 A1215:B1215 A1217:B1217 A1219:B1219 A1221:B1221 A1223:B1223 A1225:B1225 A1227:B1227 A1229:B1229 A1231:B1231 A1233:B1233 A1235:B1235 A1237:B1237 A1239:B1239 A1241:B1241 A1263:B1263 A1265:B1265 A1267:B1267 A1177:B1177 A1195:B1195 A1243:B1243 A1245:B1245 A1247:B1247 A1249:B1249 A1255:B1255 A1257:B1257 A1259:B1259 A1261:B1261 A1251:B1251 A1253:B1253">
    <cfRule type="expression" dxfId="587" priority="64">
      <formula>#REF!="F"</formula>
    </cfRule>
    <cfRule type="expression" dxfId="586" priority="65">
      <formula>#REF!="Q"</formula>
    </cfRule>
  </conditionalFormatting>
  <conditionalFormatting sqref="A1176:B1176 A1196:B1196 A1198:B1198 A1200:B1200 A1202:B1202 A1204:B1204 A1206:B1206 A1208:B1208 A1210:B1210 A1212:B1212 A1214:B1214 A1216:B1216 A1218:B1218 A1220:B1220 A1222:B1222 A1224:B1224 A1226:B1226 A1228:B1228 A1230:B1230 A1232:B1232 A1234:B1234 A1236:B1236 A1238:B1238 A1240:B1240 A1242:B1242 A1262:B1262 A1264:B1264 A1266:B1266">
    <cfRule type="expression" dxfId="585" priority="62">
      <formula>#REF!="F"</formula>
    </cfRule>
    <cfRule type="expression" dxfId="584" priority="63">
      <formula>#REF!="Q"</formula>
    </cfRule>
  </conditionalFormatting>
  <conditionalFormatting sqref="A1268:B1268 A1270:B1270 A1272:B1272 A1274:B1274 A1276:B1276 A1278:B1278 A1280:B1280 A1282:B1282 A1284:B1284 A1286:B1286 A1288:B1288 A1290:B1290 A1292:B1292 A1294:B1294 A1296:B1296 A1298:B1298 A1300:B1300 A1302:B1302 A1304:B1304 A1306:B1306 A1308:B1308 A1310:B1310 A1312:B1312 A1314:B1314 A1332:B1332 A1334:B1334 A1336:B1336 A1338:B1338">
    <cfRule type="expression" dxfId="583" priority="58">
      <formula>#REF!="F"</formula>
    </cfRule>
    <cfRule type="expression" dxfId="582" priority="59">
      <formula>#REF!="Q"</formula>
    </cfRule>
  </conditionalFormatting>
  <conditionalFormatting sqref="A1269:B1269 A1271:B1271 A1273:B1273 A1275:B1275 A1277:B1277 A1279:B1279 A1281:B1281 A1283:B1283 A1285:B1285 A1287:B1287 A1289:B1289 A1291:B1291 A1293:B1293 A1295:B1295 A1297:B1297 A1299:B1299 A1301:B1301 A1303:B1303 A1305:B1305 A1307:B1307 A1309:B1309 A1311:B1311 A1313:B1313 A1315:B1315 A1333:B1333 A1335:B1335 A1337:B1337 A1339:B1339">
    <cfRule type="expression" dxfId="581" priority="56">
      <formula>#REF!="F"</formula>
    </cfRule>
    <cfRule type="expression" dxfId="580" priority="57">
      <formula>#REF!="Q"</formula>
    </cfRule>
  </conditionalFormatting>
  <conditionalFormatting sqref="M70:M73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58:M65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66:M69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22:B1122 A1124:B1124 A1126:B1126 A1128:B1128">
    <cfRule type="expression" dxfId="579" priority="39">
      <formula>#REF!="F"</formula>
    </cfRule>
    <cfRule type="expression" dxfId="578" priority="40">
      <formula>#REF!="Q"</formula>
    </cfRule>
  </conditionalFormatting>
  <conditionalFormatting sqref="A1123:B1123 A1125:B1125 A1127:B1127 A1129:B1129">
    <cfRule type="expression" dxfId="577" priority="37">
      <formula>#REF!="F"</formula>
    </cfRule>
    <cfRule type="expression" dxfId="576" priority="38">
      <formula>#REF!="Q"</formula>
    </cfRule>
  </conditionalFormatting>
  <conditionalFormatting sqref="A1130:B1130">
    <cfRule type="expression" dxfId="575" priority="35">
      <formula>#REF!="F"</formula>
    </cfRule>
    <cfRule type="expression" dxfId="574" priority="36">
      <formula>#REF!="Q"</formula>
    </cfRule>
  </conditionalFormatting>
  <conditionalFormatting sqref="A1131:B1131">
    <cfRule type="expression" dxfId="573" priority="33">
      <formula>#REF!="F"</formula>
    </cfRule>
    <cfRule type="expression" dxfId="572" priority="34">
      <formula>#REF!="Q"</formula>
    </cfRule>
  </conditionalFormatting>
  <conditionalFormatting sqref="A1144:B1144 A1146:B1146 A1150:B1150 A1152:B1152">
    <cfRule type="expression" dxfId="571" priority="31">
      <formula>#REF!="F"</formula>
    </cfRule>
    <cfRule type="expression" dxfId="570" priority="32">
      <formula>#REF!="Q"</formula>
    </cfRule>
  </conditionalFormatting>
  <conditionalFormatting sqref="A1145:B1145 A1147:B1147 A1151:B1151 A1153:B1153">
    <cfRule type="expression" dxfId="569" priority="29">
      <formula>#REF!="F"</formula>
    </cfRule>
    <cfRule type="expression" dxfId="568" priority="30">
      <formula>#REF!="Q"</formula>
    </cfRule>
  </conditionalFormatting>
  <conditionalFormatting sqref="M74:M104 M54:M57 M106:M107 M110:M118">
    <cfRule type="colorScale" priority="28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10:M118">
    <cfRule type="colorScale" priority="28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148:B1148">
    <cfRule type="expression" dxfId="567" priority="27">
      <formula>#REF!="F"</formula>
    </cfRule>
    <cfRule type="expression" dxfId="566" priority="28">
      <formula>#REF!="Q"</formula>
    </cfRule>
  </conditionalFormatting>
  <conditionalFormatting sqref="A1149:B1149">
    <cfRule type="expression" dxfId="565" priority="25">
      <formula>#REF!="F"</formula>
    </cfRule>
    <cfRule type="expression" dxfId="564" priority="26">
      <formula>#REF!="Q"</formula>
    </cfRule>
  </conditionalFormatting>
  <conditionalFormatting sqref="A1178:B1178 A1180:B1180 A1182:B1182 A1184:B1184 A1186:B1186 A1188:B1188 A1192:B1192">
    <cfRule type="expression" dxfId="563" priority="19">
      <formula>#REF!="F"</formula>
    </cfRule>
    <cfRule type="expression" dxfId="562" priority="20">
      <formula>#REF!="Q"</formula>
    </cfRule>
  </conditionalFormatting>
  <conditionalFormatting sqref="A1179:B1179 A1181:B1181 A1183:B1183 A1185:B1185 A1187:B1187 A1189:B1189 A1193:B1193">
    <cfRule type="expression" dxfId="561" priority="17">
      <formula>#REF!="F"</formula>
    </cfRule>
    <cfRule type="expression" dxfId="560" priority="18">
      <formula>#REF!="Q"</formula>
    </cfRule>
  </conditionalFormatting>
  <conditionalFormatting sqref="A1194:B1194">
    <cfRule type="expression" dxfId="559" priority="13">
      <formula>#REF!="F"</formula>
    </cfRule>
    <cfRule type="expression" dxfId="558" priority="14">
      <formula>#REF!="Q"</formula>
    </cfRule>
  </conditionalFormatting>
  <conditionalFormatting sqref="A1190:B1190">
    <cfRule type="expression" dxfId="557" priority="11">
      <formula>#REF!="F"</formula>
    </cfRule>
    <cfRule type="expression" dxfId="556" priority="12">
      <formula>#REF!="Q"</formula>
    </cfRule>
  </conditionalFormatting>
  <conditionalFormatting sqref="A1191:B1191">
    <cfRule type="expression" dxfId="555" priority="9">
      <formula>#REF!="F"</formula>
    </cfRule>
    <cfRule type="expression" dxfId="554" priority="10">
      <formula>#REF!="Q"</formula>
    </cfRule>
  </conditionalFormatting>
  <conditionalFormatting sqref="A1244:B1244 A1246:B1246 A1248:B1248 A1250:B1250 A1254:B1254 A1256:B1256 A1258:B1258 A1260:B1260">
    <cfRule type="expression" dxfId="553" priority="7">
      <formula>#REF!="F"</formula>
    </cfRule>
    <cfRule type="expression" dxfId="552" priority="8">
      <formula>#REF!="Q"</formula>
    </cfRule>
  </conditionalFormatting>
  <conditionalFormatting sqref="A1252:B1252">
    <cfRule type="expression" dxfId="551" priority="5">
      <formula>#REF!="F"</formula>
    </cfRule>
    <cfRule type="expression" dxfId="550" priority="6">
      <formula>#REF!="Q"</formula>
    </cfRule>
  </conditionalFormatting>
  <conditionalFormatting sqref="A1316:B1316 A1318:B1318 A1320:B1320 A1322:B1322 A1324:B1324 A1326:B1326 A1328:B1328 A1330:B1330">
    <cfRule type="expression" dxfId="549" priority="3">
      <formula>#REF!="F"</formula>
    </cfRule>
    <cfRule type="expression" dxfId="548" priority="4">
      <formula>#REF!="Q"</formula>
    </cfRule>
  </conditionalFormatting>
  <conditionalFormatting sqref="A1317:B1317 A1319:B1319 A1321:B1321 A1323:B1323 A1325:B1325 A1327:B1327 A1329:B1329 A1331:B1331">
    <cfRule type="expression" dxfId="547" priority="1">
      <formula>#REF!="F"</formula>
    </cfRule>
    <cfRule type="expression" dxfId="546" priority="2">
      <formula>#REF!="Q"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dimension ref="A1:J513"/>
  <sheetViews>
    <sheetView workbookViewId="0">
      <pane ySplit="1" topLeftCell="A491" activePane="bottomLeft" state="frozen"/>
      <selection activeCell="G472" sqref="G472:G507"/>
      <selection pane="bottomLeft" activeCell="A493" sqref="A493:D513"/>
    </sheetView>
  </sheetViews>
  <sheetFormatPr defaultRowHeight="14.5" x14ac:dyDescent="0.35"/>
  <cols>
    <col min="1" max="1" width="11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38.7265625" bestFit="1" customWidth="1"/>
    <col min="6" max="6" width="4.54296875" bestFit="1" customWidth="1"/>
    <col min="7" max="7" width="5.453125" bestFit="1" customWidth="1"/>
    <col min="8" max="8" width="4.81640625" bestFit="1" customWidth="1"/>
    <col min="9" max="9" width="5.453125" bestFit="1" customWidth="1"/>
    <col min="10" max="10" width="9.453125" bestFit="1" customWidth="1"/>
  </cols>
  <sheetData>
    <row r="1" spans="1:10" x14ac:dyDescent="0.35">
      <c r="A1" t="s">
        <v>0</v>
      </c>
      <c r="B1" t="s">
        <v>1</v>
      </c>
      <c r="C1" t="s">
        <v>2</v>
      </c>
      <c r="D1" t="s">
        <v>3</v>
      </c>
      <c r="E1" t="s">
        <v>216</v>
      </c>
      <c r="F1" t="s">
        <v>217</v>
      </c>
      <c r="G1" t="s">
        <v>6</v>
      </c>
      <c r="H1" t="s">
        <v>7</v>
      </c>
      <c r="I1" t="s">
        <v>218</v>
      </c>
      <c r="J1" t="s">
        <v>11</v>
      </c>
    </row>
    <row r="2" spans="1:10" x14ac:dyDescent="0.35">
      <c r="A2" s="4" t="s">
        <v>1771</v>
      </c>
      <c r="B2" s="4">
        <v>2023</v>
      </c>
      <c r="C2" s="5">
        <v>45002</v>
      </c>
      <c r="D2" s="4" t="s">
        <v>72</v>
      </c>
      <c r="E2" s="4" t="s">
        <v>281</v>
      </c>
      <c r="F2" s="4" t="s">
        <v>29</v>
      </c>
      <c r="G2" s="4"/>
      <c r="H2" s="4">
        <v>1</v>
      </c>
      <c r="I2" s="6">
        <v>0.41736111111111113</v>
      </c>
      <c r="J2">
        <v>44.924999999999997</v>
      </c>
    </row>
    <row r="3" spans="1:10" x14ac:dyDescent="0.35">
      <c r="A3" s="4" t="s">
        <v>1771</v>
      </c>
      <c r="B3" s="4">
        <v>2023</v>
      </c>
      <c r="C3" s="5">
        <v>45002</v>
      </c>
      <c r="D3" s="4" t="s">
        <v>72</v>
      </c>
      <c r="E3" s="4" t="s">
        <v>219</v>
      </c>
      <c r="F3" s="4" t="s">
        <v>67</v>
      </c>
      <c r="G3" s="4"/>
      <c r="H3" s="4">
        <v>2</v>
      </c>
    </row>
    <row r="4" spans="1:10" x14ac:dyDescent="0.35">
      <c r="A4" s="4" t="s">
        <v>1771</v>
      </c>
      <c r="B4" s="4">
        <v>2023</v>
      </c>
      <c r="C4" s="5">
        <v>45002</v>
      </c>
      <c r="D4" s="4" t="s">
        <v>72</v>
      </c>
      <c r="E4" s="4" t="s">
        <v>244</v>
      </c>
      <c r="F4" s="4" t="s">
        <v>245</v>
      </c>
      <c r="G4" s="4"/>
      <c r="H4" s="4">
        <v>3</v>
      </c>
    </row>
    <row r="5" spans="1:10" x14ac:dyDescent="0.35">
      <c r="A5" s="4" t="s">
        <v>1771</v>
      </c>
      <c r="B5" s="4">
        <v>2023</v>
      </c>
      <c r="C5" s="5">
        <v>45002</v>
      </c>
      <c r="D5" s="4" t="s">
        <v>72</v>
      </c>
      <c r="E5" s="4" t="s">
        <v>223</v>
      </c>
      <c r="F5" s="4" t="s">
        <v>19</v>
      </c>
      <c r="G5" s="4"/>
      <c r="H5" s="4">
        <v>4</v>
      </c>
    </row>
    <row r="6" spans="1:10" x14ac:dyDescent="0.35">
      <c r="A6" s="4" t="s">
        <v>1771</v>
      </c>
      <c r="B6" s="4">
        <v>2023</v>
      </c>
      <c r="C6" s="5">
        <v>45002</v>
      </c>
      <c r="D6" s="4" t="s">
        <v>72</v>
      </c>
      <c r="E6" s="4" t="s">
        <v>229</v>
      </c>
      <c r="F6" s="4" t="s">
        <v>230</v>
      </c>
      <c r="G6" s="4"/>
      <c r="H6" s="4">
        <v>5</v>
      </c>
    </row>
    <row r="7" spans="1:10" x14ac:dyDescent="0.35">
      <c r="A7" s="4" t="s">
        <v>1771</v>
      </c>
      <c r="B7" s="4">
        <v>2023</v>
      </c>
      <c r="C7" s="5">
        <v>45002</v>
      </c>
      <c r="D7" s="4" t="s">
        <v>72</v>
      </c>
      <c r="E7" s="4" t="s">
        <v>439</v>
      </c>
      <c r="F7" s="4" t="s">
        <v>17</v>
      </c>
      <c r="G7" s="4"/>
      <c r="H7" s="4">
        <v>6</v>
      </c>
    </row>
    <row r="8" spans="1:10" x14ac:dyDescent="0.35">
      <c r="A8" s="4" t="s">
        <v>1771</v>
      </c>
      <c r="B8" s="4">
        <v>2023</v>
      </c>
      <c r="C8" s="5">
        <v>45002</v>
      </c>
      <c r="D8" s="4" t="s">
        <v>72</v>
      </c>
      <c r="E8" s="4" t="s">
        <v>235</v>
      </c>
      <c r="F8" s="4" t="s">
        <v>61</v>
      </c>
      <c r="G8" s="4"/>
      <c r="H8" s="4">
        <v>7</v>
      </c>
    </row>
    <row r="9" spans="1:10" x14ac:dyDescent="0.35">
      <c r="A9" s="4" t="s">
        <v>1771</v>
      </c>
      <c r="B9" s="4">
        <v>2023</v>
      </c>
      <c r="C9" s="5">
        <v>45002</v>
      </c>
      <c r="D9" s="4" t="s">
        <v>72</v>
      </c>
      <c r="E9" s="4" t="s">
        <v>231</v>
      </c>
      <c r="F9" s="4" t="s">
        <v>49</v>
      </c>
      <c r="G9" s="4"/>
      <c r="H9" s="4">
        <v>8</v>
      </c>
    </row>
    <row r="10" spans="1:10" x14ac:dyDescent="0.35">
      <c r="A10" s="4" t="s">
        <v>1771</v>
      </c>
      <c r="B10" s="4">
        <v>2023</v>
      </c>
      <c r="C10" s="5">
        <v>45002</v>
      </c>
      <c r="D10" s="4" t="s">
        <v>72</v>
      </c>
      <c r="E10" s="4" t="s">
        <v>227</v>
      </c>
      <c r="F10" s="4" t="s">
        <v>228</v>
      </c>
      <c r="G10" s="4"/>
      <c r="H10" s="4">
        <v>9</v>
      </c>
    </row>
    <row r="11" spans="1:10" x14ac:dyDescent="0.35">
      <c r="A11" s="4" t="s">
        <v>1771</v>
      </c>
      <c r="B11" s="4">
        <v>2023</v>
      </c>
      <c r="C11" s="5">
        <v>45002</v>
      </c>
      <c r="D11" s="4" t="s">
        <v>72</v>
      </c>
      <c r="E11" s="4" t="s">
        <v>224</v>
      </c>
      <c r="F11" s="4" t="s">
        <v>225</v>
      </c>
      <c r="G11" s="4"/>
      <c r="H11" s="4">
        <v>10</v>
      </c>
    </row>
    <row r="12" spans="1:10" x14ac:dyDescent="0.35">
      <c r="A12" s="4" t="s">
        <v>1771</v>
      </c>
      <c r="B12" s="4">
        <v>2023</v>
      </c>
      <c r="C12" s="5">
        <v>45002</v>
      </c>
      <c r="D12" s="4" t="s">
        <v>72</v>
      </c>
      <c r="E12" s="4" t="s">
        <v>248</v>
      </c>
      <c r="F12" s="4" t="s">
        <v>44</v>
      </c>
      <c r="G12" s="4"/>
      <c r="H12" s="4">
        <v>11</v>
      </c>
    </row>
    <row r="13" spans="1:10" x14ac:dyDescent="0.35">
      <c r="A13" s="4" t="s">
        <v>1771</v>
      </c>
      <c r="B13" s="4">
        <v>2023</v>
      </c>
      <c r="C13" s="5">
        <v>45002</v>
      </c>
      <c r="D13" s="4" t="s">
        <v>72</v>
      </c>
      <c r="E13" s="4" t="s">
        <v>251</v>
      </c>
      <c r="F13" s="4" t="s">
        <v>38</v>
      </c>
      <c r="G13" s="4"/>
      <c r="H13" s="4">
        <v>12</v>
      </c>
    </row>
    <row r="14" spans="1:10" x14ac:dyDescent="0.35">
      <c r="A14" s="4" t="s">
        <v>1771</v>
      </c>
      <c r="B14" s="4">
        <v>2023</v>
      </c>
      <c r="C14" s="5">
        <v>45002</v>
      </c>
      <c r="D14" s="4" t="s">
        <v>72</v>
      </c>
      <c r="E14" s="4" t="s">
        <v>265</v>
      </c>
      <c r="F14" s="4" t="s">
        <v>51</v>
      </c>
      <c r="G14" s="4"/>
      <c r="H14" s="4">
        <v>13</v>
      </c>
    </row>
    <row r="15" spans="1:10" x14ac:dyDescent="0.35">
      <c r="A15" s="4" t="s">
        <v>1771</v>
      </c>
      <c r="B15" s="4">
        <v>2023</v>
      </c>
      <c r="C15" s="5">
        <v>45002</v>
      </c>
      <c r="D15" s="4" t="s">
        <v>72</v>
      </c>
      <c r="E15" s="4" t="s">
        <v>449</v>
      </c>
      <c r="F15" s="4" t="s">
        <v>98</v>
      </c>
      <c r="G15" s="4"/>
      <c r="H15" s="4">
        <v>14</v>
      </c>
    </row>
    <row r="16" spans="1:10" x14ac:dyDescent="0.35">
      <c r="A16" s="4" t="s">
        <v>1771</v>
      </c>
      <c r="B16" s="4">
        <v>2023</v>
      </c>
      <c r="C16" s="5">
        <v>45002</v>
      </c>
      <c r="D16" s="4" t="s">
        <v>72</v>
      </c>
      <c r="E16" s="4" t="s">
        <v>234</v>
      </c>
      <c r="F16" s="4" t="s">
        <v>15</v>
      </c>
      <c r="G16" s="4"/>
      <c r="H16" s="4">
        <v>15</v>
      </c>
    </row>
    <row r="17" spans="1:10" x14ac:dyDescent="0.35">
      <c r="A17" s="4" t="s">
        <v>1771</v>
      </c>
      <c r="B17" s="4">
        <v>2023</v>
      </c>
      <c r="C17" s="5">
        <v>45002</v>
      </c>
      <c r="D17" s="4" t="s">
        <v>72</v>
      </c>
      <c r="E17" s="4" t="s">
        <v>274</v>
      </c>
      <c r="F17" s="4" t="s">
        <v>56</v>
      </c>
      <c r="G17" s="4"/>
      <c r="H17" s="4">
        <v>16</v>
      </c>
    </row>
    <row r="18" spans="1:10" x14ac:dyDescent="0.35">
      <c r="A18" s="4" t="s">
        <v>1771</v>
      </c>
      <c r="B18" s="4">
        <v>2023</v>
      </c>
      <c r="C18" s="5">
        <v>45002</v>
      </c>
      <c r="D18" s="4" t="s">
        <v>72</v>
      </c>
      <c r="E18" s="4" t="s">
        <v>515</v>
      </c>
      <c r="F18" s="4" t="s">
        <v>25</v>
      </c>
      <c r="G18" s="4"/>
      <c r="H18" s="4">
        <v>17</v>
      </c>
    </row>
    <row r="19" spans="1:10" x14ac:dyDescent="0.35">
      <c r="A19" s="4" t="s">
        <v>1771</v>
      </c>
      <c r="B19" s="4">
        <v>2023</v>
      </c>
      <c r="C19" s="5">
        <v>45002</v>
      </c>
      <c r="D19" s="4" t="s">
        <v>72</v>
      </c>
      <c r="E19" s="4" t="s">
        <v>241</v>
      </c>
      <c r="F19" s="4" t="s">
        <v>242</v>
      </c>
      <c r="G19" s="4"/>
      <c r="H19" s="4">
        <v>18</v>
      </c>
    </row>
    <row r="20" spans="1:10" x14ac:dyDescent="0.35">
      <c r="A20" s="4" t="s">
        <v>1771</v>
      </c>
      <c r="B20" s="4">
        <v>2023</v>
      </c>
      <c r="C20" s="5">
        <v>45002</v>
      </c>
      <c r="D20" s="4" t="s">
        <v>72</v>
      </c>
      <c r="E20" s="4" t="s">
        <v>238</v>
      </c>
      <c r="F20" s="4" t="s">
        <v>239</v>
      </c>
      <c r="G20" s="4"/>
      <c r="H20" s="4">
        <v>19</v>
      </c>
    </row>
    <row r="21" spans="1:10" x14ac:dyDescent="0.35">
      <c r="A21" s="4" t="s">
        <v>1771</v>
      </c>
      <c r="B21" s="4">
        <v>2023</v>
      </c>
      <c r="C21" s="5">
        <v>45002</v>
      </c>
      <c r="D21" s="4" t="s">
        <v>72</v>
      </c>
      <c r="E21" s="4" t="s">
        <v>221</v>
      </c>
      <c r="F21" s="4" t="s">
        <v>27</v>
      </c>
      <c r="G21" s="4"/>
      <c r="H21" s="4">
        <v>20</v>
      </c>
    </row>
    <row r="22" spans="1:10" x14ac:dyDescent="0.35">
      <c r="A22" s="4" t="s">
        <v>1771</v>
      </c>
      <c r="B22" s="4">
        <v>2023</v>
      </c>
      <c r="C22" s="5">
        <v>45002</v>
      </c>
      <c r="D22" s="4" t="s">
        <v>72</v>
      </c>
      <c r="E22" s="4" t="s">
        <v>258</v>
      </c>
      <c r="F22" s="4" t="s">
        <v>156</v>
      </c>
      <c r="G22" s="4"/>
      <c r="H22" s="4">
        <v>21</v>
      </c>
    </row>
    <row r="23" spans="1:10" x14ac:dyDescent="0.35">
      <c r="A23" s="4" t="s">
        <v>1771</v>
      </c>
      <c r="B23" s="4">
        <v>2023</v>
      </c>
      <c r="C23" s="5">
        <v>45002</v>
      </c>
      <c r="D23" s="4" t="s">
        <v>72</v>
      </c>
      <c r="E23" s="4" t="s">
        <v>253</v>
      </c>
      <c r="F23" s="4" t="s">
        <v>254</v>
      </c>
      <c r="G23" s="4"/>
      <c r="H23" s="4">
        <v>22</v>
      </c>
    </row>
    <row r="24" spans="1:10" x14ac:dyDescent="0.35">
      <c r="A24" s="4" t="s">
        <v>1771</v>
      </c>
      <c r="B24" s="4">
        <v>2023</v>
      </c>
      <c r="C24" s="5">
        <v>45002</v>
      </c>
      <c r="D24" s="4" t="s">
        <v>72</v>
      </c>
      <c r="E24" s="4" t="s">
        <v>1778</v>
      </c>
      <c r="F24" s="4" t="s">
        <v>145</v>
      </c>
      <c r="G24" s="4"/>
      <c r="H24" s="4">
        <v>23</v>
      </c>
    </row>
    <row r="25" spans="1:10" x14ac:dyDescent="0.35">
      <c r="A25" s="4" t="s">
        <v>1771</v>
      </c>
      <c r="B25" s="4">
        <v>2023</v>
      </c>
      <c r="C25" s="5">
        <v>45002</v>
      </c>
      <c r="D25" s="4" t="s">
        <v>72</v>
      </c>
      <c r="E25" s="4" t="s">
        <v>249</v>
      </c>
      <c r="F25" s="4" t="s">
        <v>250</v>
      </c>
      <c r="G25" s="4"/>
      <c r="H25" s="4">
        <v>24</v>
      </c>
    </row>
    <row r="26" spans="1:10" x14ac:dyDescent="0.35">
      <c r="A26" s="1" t="s">
        <v>433</v>
      </c>
      <c r="B26" s="1">
        <v>2023</v>
      </c>
      <c r="C26" s="2">
        <v>44983</v>
      </c>
      <c r="D26" s="1" t="s">
        <v>72</v>
      </c>
      <c r="E26" s="1" t="s">
        <v>281</v>
      </c>
      <c r="F26" s="1" t="s">
        <v>29</v>
      </c>
      <c r="G26" s="1"/>
      <c r="H26" s="1">
        <v>1</v>
      </c>
      <c r="I26" s="6">
        <v>0.38611111111111113</v>
      </c>
      <c r="J26">
        <v>48.561</v>
      </c>
    </row>
    <row r="27" spans="1:10" x14ac:dyDescent="0.35">
      <c r="A27" s="1" t="s">
        <v>433</v>
      </c>
      <c r="B27" s="1">
        <v>2023</v>
      </c>
      <c r="C27" s="2">
        <v>44983</v>
      </c>
      <c r="D27" s="1" t="s">
        <v>72</v>
      </c>
      <c r="E27" s="1" t="s">
        <v>339</v>
      </c>
      <c r="F27" s="1" t="s">
        <v>25</v>
      </c>
      <c r="G27" s="1"/>
      <c r="H27" s="1">
        <v>2</v>
      </c>
    </row>
    <row r="28" spans="1:10" x14ac:dyDescent="0.35">
      <c r="A28" s="1" t="s">
        <v>433</v>
      </c>
      <c r="B28" s="1">
        <v>2023</v>
      </c>
      <c r="C28" s="2">
        <v>44983</v>
      </c>
      <c r="D28" s="1" t="s">
        <v>72</v>
      </c>
      <c r="E28" s="1" t="s">
        <v>244</v>
      </c>
      <c r="F28" s="1" t="s">
        <v>245</v>
      </c>
      <c r="G28" s="1"/>
      <c r="H28" s="1">
        <v>3</v>
      </c>
    </row>
    <row r="29" spans="1:10" x14ac:dyDescent="0.35">
      <c r="A29" s="1" t="s">
        <v>433</v>
      </c>
      <c r="B29" s="1">
        <v>2023</v>
      </c>
      <c r="C29" s="2">
        <v>44983</v>
      </c>
      <c r="D29" s="1" t="s">
        <v>72</v>
      </c>
      <c r="E29" s="1" t="s">
        <v>224</v>
      </c>
      <c r="F29" s="1" t="s">
        <v>225</v>
      </c>
      <c r="G29" s="1"/>
      <c r="H29" s="1">
        <v>4</v>
      </c>
    </row>
    <row r="30" spans="1:10" x14ac:dyDescent="0.35">
      <c r="A30" s="1" t="s">
        <v>433</v>
      </c>
      <c r="B30" s="1">
        <v>2023</v>
      </c>
      <c r="C30" s="2">
        <v>44983</v>
      </c>
      <c r="D30" s="1" t="s">
        <v>72</v>
      </c>
      <c r="E30" s="1" t="s">
        <v>232</v>
      </c>
      <c r="F30" s="1" t="s">
        <v>123</v>
      </c>
      <c r="G30" s="1"/>
      <c r="H30" s="1">
        <v>5</v>
      </c>
    </row>
    <row r="31" spans="1:10" x14ac:dyDescent="0.35">
      <c r="A31" s="1" t="s">
        <v>433</v>
      </c>
      <c r="B31" s="1">
        <v>2023</v>
      </c>
      <c r="C31" s="2">
        <v>44983</v>
      </c>
      <c r="D31" s="1" t="s">
        <v>72</v>
      </c>
      <c r="E31" s="1" t="s">
        <v>220</v>
      </c>
      <c r="F31" s="1" t="s">
        <v>17</v>
      </c>
      <c r="G31" s="1"/>
      <c r="H31" s="1">
        <v>6</v>
      </c>
    </row>
    <row r="32" spans="1:10" x14ac:dyDescent="0.35">
      <c r="A32" s="1" t="s">
        <v>433</v>
      </c>
      <c r="B32" s="1">
        <v>2023</v>
      </c>
      <c r="C32" s="2">
        <v>44983</v>
      </c>
      <c r="D32" s="1" t="s">
        <v>72</v>
      </c>
      <c r="E32" s="1" t="s">
        <v>238</v>
      </c>
      <c r="F32" s="1" t="s">
        <v>239</v>
      </c>
      <c r="G32" s="1"/>
      <c r="H32" s="1">
        <v>7</v>
      </c>
    </row>
    <row r="33" spans="1:8" x14ac:dyDescent="0.35">
      <c r="A33" s="1" t="s">
        <v>433</v>
      </c>
      <c r="B33" s="1">
        <v>2023</v>
      </c>
      <c r="C33" s="2">
        <v>44983</v>
      </c>
      <c r="D33" s="1" t="s">
        <v>72</v>
      </c>
      <c r="E33" s="1" t="s">
        <v>452</v>
      </c>
      <c r="F33" s="1" t="s">
        <v>53</v>
      </c>
      <c r="G33" s="1"/>
      <c r="H33" s="1">
        <v>8</v>
      </c>
    </row>
    <row r="34" spans="1:8" x14ac:dyDescent="0.35">
      <c r="A34" s="1" t="s">
        <v>433</v>
      </c>
      <c r="B34" s="1">
        <v>2023</v>
      </c>
      <c r="C34" s="2">
        <v>44983</v>
      </c>
      <c r="D34" s="1" t="s">
        <v>72</v>
      </c>
      <c r="E34" s="1" t="s">
        <v>231</v>
      </c>
      <c r="F34" s="1" t="s">
        <v>49</v>
      </c>
      <c r="G34" s="1"/>
      <c r="H34" s="1">
        <v>9</v>
      </c>
    </row>
    <row r="35" spans="1:8" x14ac:dyDescent="0.35">
      <c r="A35" s="1" t="s">
        <v>433</v>
      </c>
      <c r="B35" s="1">
        <v>2023</v>
      </c>
      <c r="C35" s="2">
        <v>44983</v>
      </c>
      <c r="D35" s="1" t="s">
        <v>72</v>
      </c>
      <c r="E35" s="1" t="s">
        <v>236</v>
      </c>
      <c r="F35" s="1" t="s">
        <v>237</v>
      </c>
      <c r="G35" s="1"/>
      <c r="H35" s="1">
        <v>10</v>
      </c>
    </row>
    <row r="36" spans="1:8" x14ac:dyDescent="0.35">
      <c r="A36" s="1" t="s">
        <v>433</v>
      </c>
      <c r="B36" s="1">
        <v>2023</v>
      </c>
      <c r="C36" s="2">
        <v>44983</v>
      </c>
      <c r="D36" s="1" t="s">
        <v>72</v>
      </c>
      <c r="E36" s="1" t="s">
        <v>480</v>
      </c>
      <c r="F36" s="1" t="s">
        <v>19</v>
      </c>
      <c r="G36" s="1"/>
      <c r="H36" s="1">
        <v>11</v>
      </c>
    </row>
    <row r="37" spans="1:8" x14ac:dyDescent="0.35">
      <c r="A37" s="1" t="s">
        <v>433</v>
      </c>
      <c r="B37" s="1">
        <v>2023</v>
      </c>
      <c r="C37" s="2">
        <v>44983</v>
      </c>
      <c r="D37" s="1" t="s">
        <v>72</v>
      </c>
      <c r="E37" s="1" t="s">
        <v>259</v>
      </c>
      <c r="F37" s="1" t="s">
        <v>148</v>
      </c>
      <c r="G37" s="1"/>
      <c r="H37" s="1">
        <v>12</v>
      </c>
    </row>
    <row r="38" spans="1:8" x14ac:dyDescent="0.35">
      <c r="A38" s="1" t="s">
        <v>433</v>
      </c>
      <c r="B38" s="1">
        <v>2023</v>
      </c>
      <c r="C38" s="2">
        <v>44983</v>
      </c>
      <c r="D38" s="1" t="s">
        <v>72</v>
      </c>
      <c r="E38" s="1" t="s">
        <v>458</v>
      </c>
      <c r="F38" s="1" t="s">
        <v>15</v>
      </c>
      <c r="G38" s="1"/>
      <c r="H38" s="1">
        <v>13</v>
      </c>
    </row>
    <row r="39" spans="1:8" x14ac:dyDescent="0.35">
      <c r="A39" s="1" t="s">
        <v>433</v>
      </c>
      <c r="B39" s="1">
        <v>2023</v>
      </c>
      <c r="C39" s="2">
        <v>44983</v>
      </c>
      <c r="D39" s="1" t="s">
        <v>72</v>
      </c>
      <c r="E39" s="1" t="s">
        <v>274</v>
      </c>
      <c r="F39" s="1" t="s">
        <v>56</v>
      </c>
      <c r="G39" s="1"/>
      <c r="H39" s="1">
        <v>14</v>
      </c>
    </row>
    <row r="40" spans="1:8" x14ac:dyDescent="0.35">
      <c r="A40" s="1" t="s">
        <v>433</v>
      </c>
      <c r="B40" s="1">
        <v>2023</v>
      </c>
      <c r="C40" s="2">
        <v>44983</v>
      </c>
      <c r="D40" s="1" t="s">
        <v>72</v>
      </c>
      <c r="E40" s="1" t="s">
        <v>321</v>
      </c>
      <c r="F40" s="1" t="s">
        <v>161</v>
      </c>
      <c r="G40" s="1"/>
      <c r="H40" s="1">
        <v>15</v>
      </c>
    </row>
    <row r="41" spans="1:8" x14ac:dyDescent="0.35">
      <c r="A41" s="1" t="s">
        <v>433</v>
      </c>
      <c r="B41" s="1">
        <v>2023</v>
      </c>
      <c r="C41" s="2">
        <v>44983</v>
      </c>
      <c r="D41" s="1" t="s">
        <v>72</v>
      </c>
      <c r="E41" s="1" t="s">
        <v>270</v>
      </c>
      <c r="F41" s="1" t="s">
        <v>271</v>
      </c>
      <c r="G41" s="1"/>
      <c r="H41" s="1">
        <v>16</v>
      </c>
    </row>
    <row r="42" spans="1:8" x14ac:dyDescent="0.35">
      <c r="A42" s="1" t="s">
        <v>433</v>
      </c>
      <c r="B42" s="1">
        <v>2023</v>
      </c>
      <c r="C42" s="2">
        <v>44983</v>
      </c>
      <c r="D42" s="1" t="s">
        <v>72</v>
      </c>
      <c r="E42" s="1" t="s">
        <v>258</v>
      </c>
      <c r="F42" s="1" t="s">
        <v>65</v>
      </c>
      <c r="G42" s="1"/>
      <c r="H42" s="1">
        <v>17</v>
      </c>
    </row>
    <row r="43" spans="1:8" x14ac:dyDescent="0.35">
      <c r="A43" s="1" t="s">
        <v>433</v>
      </c>
      <c r="B43" s="1">
        <v>2023</v>
      </c>
      <c r="C43" s="2">
        <v>44983</v>
      </c>
      <c r="D43" s="1" t="s">
        <v>72</v>
      </c>
      <c r="E43" s="1" t="s">
        <v>278</v>
      </c>
      <c r="F43" s="1" t="s">
        <v>67</v>
      </c>
      <c r="G43" s="1"/>
      <c r="H43" s="1">
        <v>18</v>
      </c>
    </row>
    <row r="44" spans="1:8" x14ac:dyDescent="0.35">
      <c r="A44" s="1" t="s">
        <v>433</v>
      </c>
      <c r="B44" s="1">
        <v>2023</v>
      </c>
      <c r="C44" s="2">
        <v>44983</v>
      </c>
      <c r="D44" s="1" t="s">
        <v>72</v>
      </c>
      <c r="E44" s="1" t="s">
        <v>241</v>
      </c>
      <c r="F44" s="1" t="s">
        <v>242</v>
      </c>
      <c r="G44" s="1"/>
      <c r="H44" s="1">
        <v>19</v>
      </c>
    </row>
    <row r="45" spans="1:8" x14ac:dyDescent="0.35">
      <c r="A45" s="1" t="s">
        <v>433</v>
      </c>
      <c r="B45" s="1">
        <v>2023</v>
      </c>
      <c r="C45" s="2">
        <v>44983</v>
      </c>
      <c r="D45" s="1" t="s">
        <v>72</v>
      </c>
      <c r="E45" s="1" t="s">
        <v>449</v>
      </c>
      <c r="F45" s="1" t="s">
        <v>98</v>
      </c>
      <c r="G45" s="1"/>
      <c r="H45" s="1">
        <v>20</v>
      </c>
    </row>
    <row r="46" spans="1:8" x14ac:dyDescent="0.35">
      <c r="A46" s="1" t="s">
        <v>433</v>
      </c>
      <c r="B46" s="1">
        <v>2023</v>
      </c>
      <c r="C46" s="2">
        <v>44983</v>
      </c>
      <c r="D46" s="1" t="s">
        <v>72</v>
      </c>
      <c r="E46" s="1" t="s">
        <v>248</v>
      </c>
      <c r="F46" s="1" t="s">
        <v>44</v>
      </c>
      <c r="G46" s="1"/>
      <c r="H46" s="1">
        <v>21</v>
      </c>
    </row>
    <row r="47" spans="1:8" x14ac:dyDescent="0.35">
      <c r="A47" s="1" t="s">
        <v>433</v>
      </c>
      <c r="B47" s="1">
        <v>2023</v>
      </c>
      <c r="C47" s="2">
        <v>44983</v>
      </c>
      <c r="D47" s="1" t="s">
        <v>72</v>
      </c>
      <c r="E47" s="1" t="s">
        <v>263</v>
      </c>
      <c r="F47" s="1" t="s">
        <v>36</v>
      </c>
      <c r="G47" s="1"/>
      <c r="H47" s="1">
        <v>22</v>
      </c>
    </row>
    <row r="48" spans="1:8" x14ac:dyDescent="0.35">
      <c r="A48" s="1" t="s">
        <v>433</v>
      </c>
      <c r="B48" s="1">
        <v>2023</v>
      </c>
      <c r="C48" s="2">
        <v>44983</v>
      </c>
      <c r="D48" s="1" t="s">
        <v>72</v>
      </c>
      <c r="E48" s="1" t="s">
        <v>323</v>
      </c>
      <c r="F48" s="1" t="s">
        <v>27</v>
      </c>
      <c r="G48" s="1"/>
      <c r="H48" s="1">
        <v>23</v>
      </c>
    </row>
    <row r="49" spans="1:10" x14ac:dyDescent="0.35">
      <c r="A49" s="1" t="s">
        <v>433</v>
      </c>
      <c r="B49" s="1">
        <v>2023</v>
      </c>
      <c r="C49" s="2">
        <v>44983</v>
      </c>
      <c r="D49" s="1" t="s">
        <v>72</v>
      </c>
      <c r="E49" s="1" t="s">
        <v>226</v>
      </c>
      <c r="F49" s="1" t="s">
        <v>40</v>
      </c>
      <c r="G49" s="1"/>
      <c r="H49" s="1" t="s">
        <v>318</v>
      </c>
    </row>
    <row r="50" spans="1:10" x14ac:dyDescent="0.35">
      <c r="A50" s="4" t="s">
        <v>12</v>
      </c>
      <c r="B50" s="4">
        <v>2022</v>
      </c>
      <c r="C50" s="5">
        <v>44849</v>
      </c>
      <c r="D50" s="4" t="s">
        <v>13</v>
      </c>
      <c r="E50" s="4" t="s">
        <v>219</v>
      </c>
      <c r="F50" s="4" t="s">
        <v>67</v>
      </c>
      <c r="G50" s="14" t="e">
        <f>(C50-VLOOKUP(E50,Riders!$A$2:$C$213,2,FALSE))/365</f>
        <v>#N/A</v>
      </c>
      <c r="H50" s="4">
        <v>1</v>
      </c>
      <c r="I50" s="6">
        <v>0.38055555555555554</v>
      </c>
      <c r="J50">
        <v>49.27</v>
      </c>
    </row>
    <row r="51" spans="1:10" x14ac:dyDescent="0.35">
      <c r="A51" s="4" t="s">
        <v>12</v>
      </c>
      <c r="B51" s="4">
        <v>2022</v>
      </c>
      <c r="C51" s="5">
        <v>44849</v>
      </c>
      <c r="D51" s="4" t="s">
        <v>13</v>
      </c>
      <c r="E51" s="4" t="s">
        <v>220</v>
      </c>
      <c r="F51" s="4" t="s">
        <v>17</v>
      </c>
      <c r="G51" s="14">
        <f>(C51-VLOOKUP(E51,Riders!$A$2:$C$213,2,FALSE))/365</f>
        <v>23.772602739726029</v>
      </c>
      <c r="H51" s="4">
        <v>2</v>
      </c>
    </row>
    <row r="52" spans="1:10" x14ac:dyDescent="0.35">
      <c r="A52" s="4" t="s">
        <v>12</v>
      </c>
      <c r="B52" s="4">
        <v>2022</v>
      </c>
      <c r="C52" s="5">
        <v>44849</v>
      </c>
      <c r="D52" s="4" t="s">
        <v>13</v>
      </c>
      <c r="E52" s="4" t="s">
        <v>221</v>
      </c>
      <c r="F52" s="4" t="s">
        <v>27</v>
      </c>
      <c r="G52" s="14">
        <f>(C52-VLOOKUP(E52,Riders!$A$2:$C$213,2,FALSE))/365</f>
        <v>23.687671232876713</v>
      </c>
      <c r="H52" s="4">
        <v>3</v>
      </c>
    </row>
    <row r="53" spans="1:10" x14ac:dyDescent="0.35">
      <c r="A53" s="4" t="s">
        <v>12</v>
      </c>
      <c r="B53" s="4">
        <v>2022</v>
      </c>
      <c r="C53" s="5">
        <v>44849</v>
      </c>
      <c r="D53" s="4" t="s">
        <v>13</v>
      </c>
      <c r="E53" s="4" t="s">
        <v>222</v>
      </c>
      <c r="F53" s="4" t="s">
        <v>29</v>
      </c>
      <c r="G53" s="14">
        <f>(C53-VLOOKUP(E53,Riders!$A$2:$C$213,2,FALSE))/365</f>
        <v>24.545205479452054</v>
      </c>
      <c r="H53" s="4">
        <v>4</v>
      </c>
    </row>
    <row r="54" spans="1:10" x14ac:dyDescent="0.35">
      <c r="A54" s="4" t="s">
        <v>12</v>
      </c>
      <c r="B54" s="4">
        <v>2022</v>
      </c>
      <c r="C54" s="5">
        <v>44849</v>
      </c>
      <c r="D54" s="4" t="s">
        <v>13</v>
      </c>
      <c r="E54" s="4" t="s">
        <v>223</v>
      </c>
      <c r="F54" s="4" t="s">
        <v>19</v>
      </c>
      <c r="G54" s="14">
        <f>(C54-VLOOKUP(E54,Riders!$A$2:$C$213,2,FALSE))/365</f>
        <v>21.104109589041094</v>
      </c>
      <c r="H54" s="4">
        <v>5</v>
      </c>
    </row>
    <row r="55" spans="1:10" x14ac:dyDescent="0.35">
      <c r="A55" s="4" t="s">
        <v>12</v>
      </c>
      <c r="B55" s="4">
        <v>2022</v>
      </c>
      <c r="C55" s="5">
        <v>44849</v>
      </c>
      <c r="D55" s="4" t="s">
        <v>13</v>
      </c>
      <c r="E55" s="4" t="s">
        <v>224</v>
      </c>
      <c r="F55" s="4" t="s">
        <v>225</v>
      </c>
      <c r="G55" s="14">
        <f>(C55-VLOOKUP(E55,Riders!$A$2:$C$213,2,FALSE))/365</f>
        <v>30.150684931506849</v>
      </c>
      <c r="H55" s="4">
        <v>6</v>
      </c>
    </row>
    <row r="56" spans="1:10" x14ac:dyDescent="0.35">
      <c r="A56" s="4" t="s">
        <v>12</v>
      </c>
      <c r="B56" s="4">
        <v>2022</v>
      </c>
      <c r="C56" s="5">
        <v>44849</v>
      </c>
      <c r="D56" s="4" t="s">
        <v>13</v>
      </c>
      <c r="E56" s="4" t="s">
        <v>226</v>
      </c>
      <c r="F56" s="4" t="s">
        <v>40</v>
      </c>
      <c r="G56" s="14">
        <f>(C56-VLOOKUP(E56,Riders!$A$2:$C$213,2,FALSE))/365</f>
        <v>25.531506849315068</v>
      </c>
      <c r="H56" s="4">
        <v>7</v>
      </c>
    </row>
    <row r="57" spans="1:10" x14ac:dyDescent="0.35">
      <c r="A57" s="4" t="s">
        <v>12</v>
      </c>
      <c r="B57" s="4">
        <v>2022</v>
      </c>
      <c r="C57" s="5">
        <v>44849</v>
      </c>
      <c r="D57" s="4" t="s">
        <v>13</v>
      </c>
      <c r="E57" s="4" t="s">
        <v>227</v>
      </c>
      <c r="F57" s="4" t="s">
        <v>228</v>
      </c>
      <c r="G57" s="14" t="e">
        <f>(C57-VLOOKUP(E57,Riders!$A$2:$C$213,2,FALSE))/365</f>
        <v>#N/A</v>
      </c>
      <c r="H57" s="4">
        <v>8</v>
      </c>
    </row>
    <row r="58" spans="1:10" x14ac:dyDescent="0.35">
      <c r="A58" s="4" t="s">
        <v>12</v>
      </c>
      <c r="B58" s="4">
        <v>2022</v>
      </c>
      <c r="C58" s="5">
        <v>44849</v>
      </c>
      <c r="D58" s="4" t="s">
        <v>13</v>
      </c>
      <c r="E58" s="4" t="s">
        <v>229</v>
      </c>
      <c r="F58" s="4" t="s">
        <v>230</v>
      </c>
      <c r="G58" s="14">
        <f>(C58-VLOOKUP(E58,Riders!$A$2:$C$213,2,FALSE))/365</f>
        <v>22.849315068493151</v>
      </c>
      <c r="H58" s="4">
        <v>9</v>
      </c>
    </row>
    <row r="59" spans="1:10" x14ac:dyDescent="0.35">
      <c r="A59" s="4" t="s">
        <v>12</v>
      </c>
      <c r="B59" s="4">
        <v>2022</v>
      </c>
      <c r="C59" s="5">
        <v>44849</v>
      </c>
      <c r="D59" s="4" t="s">
        <v>13</v>
      </c>
      <c r="E59" s="4" t="s">
        <v>231</v>
      </c>
      <c r="F59" s="4" t="s">
        <v>49</v>
      </c>
      <c r="G59" s="14" t="e">
        <f>(C59-VLOOKUP(E59,Riders!$A$2:$C$213,2,FALSE))/365</f>
        <v>#N/A</v>
      </c>
      <c r="H59" s="4">
        <v>10</v>
      </c>
    </row>
    <row r="60" spans="1:10" x14ac:dyDescent="0.35">
      <c r="A60" s="4" t="s">
        <v>12</v>
      </c>
      <c r="B60" s="4">
        <v>2022</v>
      </c>
      <c r="C60" s="5">
        <v>44849</v>
      </c>
      <c r="D60" s="4" t="s">
        <v>13</v>
      </c>
      <c r="E60" s="4" t="s">
        <v>232</v>
      </c>
      <c r="F60" s="4" t="s">
        <v>123</v>
      </c>
      <c r="G60" s="14" t="e">
        <f>(C60-VLOOKUP(E60,Riders!$A$2:$C$213,2,FALSE))/365</f>
        <v>#N/A</v>
      </c>
      <c r="H60" s="4">
        <v>11</v>
      </c>
    </row>
    <row r="61" spans="1:10" x14ac:dyDescent="0.35">
      <c r="A61" s="4" t="s">
        <v>12</v>
      </c>
      <c r="B61" s="4">
        <v>2022</v>
      </c>
      <c r="C61" s="5">
        <v>44849</v>
      </c>
      <c r="D61" s="4" t="s">
        <v>13</v>
      </c>
      <c r="E61" s="4" t="s">
        <v>233</v>
      </c>
      <c r="F61" s="4" t="s">
        <v>53</v>
      </c>
      <c r="G61" s="14">
        <f>(C61-VLOOKUP(E61,Riders!$A$2:$C$213,2,FALSE))/365</f>
        <v>24.646575342465752</v>
      </c>
      <c r="H61" s="4">
        <v>12</v>
      </c>
    </row>
    <row r="62" spans="1:10" x14ac:dyDescent="0.35">
      <c r="A62" s="4" t="s">
        <v>12</v>
      </c>
      <c r="B62" s="4">
        <v>2022</v>
      </c>
      <c r="C62" s="5">
        <v>44849</v>
      </c>
      <c r="D62" s="4" t="s">
        <v>13</v>
      </c>
      <c r="E62" s="4" t="s">
        <v>234</v>
      </c>
      <c r="F62" s="4" t="s">
        <v>15</v>
      </c>
      <c r="G62" s="14">
        <f>(C62-VLOOKUP(E62,Riders!$A$2:$C$213,2,FALSE))/365</f>
        <v>23.304109589041097</v>
      </c>
      <c r="H62" s="4">
        <v>13</v>
      </c>
    </row>
    <row r="63" spans="1:10" x14ac:dyDescent="0.35">
      <c r="A63" s="4" t="s">
        <v>12</v>
      </c>
      <c r="B63" s="4">
        <v>2022</v>
      </c>
      <c r="C63" s="5">
        <v>44849</v>
      </c>
      <c r="D63" s="4" t="s">
        <v>13</v>
      </c>
      <c r="E63" s="4" t="s">
        <v>235</v>
      </c>
      <c r="F63" s="4" t="s">
        <v>61</v>
      </c>
      <c r="G63" s="14">
        <f>(C63-VLOOKUP(E63,Riders!$A$2:$C$213,2,FALSE))/365</f>
        <v>24.104109589041094</v>
      </c>
      <c r="H63" s="4">
        <v>14</v>
      </c>
    </row>
    <row r="64" spans="1:10" x14ac:dyDescent="0.35">
      <c r="A64" s="4" t="s">
        <v>12</v>
      </c>
      <c r="B64" s="4">
        <v>2022</v>
      </c>
      <c r="C64" s="5">
        <v>44849</v>
      </c>
      <c r="D64" s="4" t="s">
        <v>13</v>
      </c>
      <c r="E64" s="4" t="s">
        <v>236</v>
      </c>
      <c r="F64" s="4" t="s">
        <v>237</v>
      </c>
      <c r="G64" s="14" t="e">
        <f>(C64-VLOOKUP(E64,Riders!$A$2:$C$213,2,FALSE))/365</f>
        <v>#N/A</v>
      </c>
      <c r="H64" s="4">
        <v>15</v>
      </c>
    </row>
    <row r="65" spans="1:10" x14ac:dyDescent="0.35">
      <c r="A65" s="4" t="s">
        <v>12</v>
      </c>
      <c r="B65" s="4">
        <v>2022</v>
      </c>
      <c r="C65" s="5">
        <v>44849</v>
      </c>
      <c r="D65" s="4" t="s">
        <v>13</v>
      </c>
      <c r="E65" s="4" t="s">
        <v>238</v>
      </c>
      <c r="F65" s="4" t="s">
        <v>239</v>
      </c>
      <c r="G65" s="14" t="e">
        <f>(C65-VLOOKUP(E65,Riders!$A$2:$C$213,2,FALSE))/365</f>
        <v>#N/A</v>
      </c>
      <c r="H65" s="4">
        <v>16</v>
      </c>
    </row>
    <row r="66" spans="1:10" x14ac:dyDescent="0.35">
      <c r="A66" s="4" t="s">
        <v>12</v>
      </c>
      <c r="B66" s="4">
        <v>2022</v>
      </c>
      <c r="C66" s="5">
        <v>44849</v>
      </c>
      <c r="D66" s="4" t="s">
        <v>13</v>
      </c>
      <c r="E66" s="4" t="s">
        <v>240</v>
      </c>
      <c r="F66" s="4" t="s">
        <v>56</v>
      </c>
      <c r="G66" s="14">
        <f>(C66-VLOOKUP(E66,Riders!$A$2:$C$213,2,FALSE))/365</f>
        <v>27.123287671232877</v>
      </c>
      <c r="H66" s="4">
        <v>17</v>
      </c>
    </row>
    <row r="67" spans="1:10" x14ac:dyDescent="0.35">
      <c r="A67" s="4" t="s">
        <v>12</v>
      </c>
      <c r="B67" s="4">
        <v>2022</v>
      </c>
      <c r="C67" s="5">
        <v>44849</v>
      </c>
      <c r="D67" s="4" t="s">
        <v>13</v>
      </c>
      <c r="E67" s="4" t="s">
        <v>241</v>
      </c>
      <c r="F67" s="4" t="s">
        <v>242</v>
      </c>
      <c r="G67" s="14" t="e">
        <f>(C67-VLOOKUP(E67,Riders!$A$2:$C$213,2,FALSE))/365</f>
        <v>#N/A</v>
      </c>
      <c r="H67" s="4">
        <v>18</v>
      </c>
    </row>
    <row r="68" spans="1:10" x14ac:dyDescent="0.35">
      <c r="A68" s="4" t="s">
        <v>12</v>
      </c>
      <c r="B68" s="4">
        <v>2022</v>
      </c>
      <c r="C68" s="5">
        <v>44849</v>
      </c>
      <c r="D68" s="4" t="s">
        <v>13</v>
      </c>
      <c r="E68" s="4" t="s">
        <v>243</v>
      </c>
      <c r="F68" s="4" t="s">
        <v>51</v>
      </c>
      <c r="G68" s="14">
        <f>(C68-VLOOKUP(E68,Riders!$A$2:$C$213,2,FALSE))/365</f>
        <v>26.947945205479453</v>
      </c>
      <c r="H68" s="4">
        <v>19</v>
      </c>
    </row>
    <row r="69" spans="1:10" x14ac:dyDescent="0.35">
      <c r="A69" s="4" t="s">
        <v>12</v>
      </c>
      <c r="B69" s="4">
        <v>2022</v>
      </c>
      <c r="C69" s="5">
        <v>44849</v>
      </c>
      <c r="D69" s="4" t="s">
        <v>13</v>
      </c>
      <c r="E69" s="4" t="s">
        <v>244</v>
      </c>
      <c r="F69" s="4" t="s">
        <v>245</v>
      </c>
      <c r="G69" s="14">
        <f>(C69-VLOOKUP(E69,Riders!$A$2:$C$213,2,FALSE))/365</f>
        <v>26.410958904109588</v>
      </c>
      <c r="H69" s="4">
        <v>20</v>
      </c>
    </row>
    <row r="70" spans="1:10" x14ac:dyDescent="0.35">
      <c r="A70" s="4" t="s">
        <v>12</v>
      </c>
      <c r="B70" s="4">
        <v>2022</v>
      </c>
      <c r="C70" s="5">
        <v>44849</v>
      </c>
      <c r="D70" s="4" t="s">
        <v>13</v>
      </c>
      <c r="E70" s="4" t="s">
        <v>246</v>
      </c>
      <c r="F70" s="4" t="s">
        <v>25</v>
      </c>
      <c r="G70" s="14">
        <f>(C70-VLOOKUP(E70,Riders!$A$2:$C$213,2,FALSE))/365</f>
        <v>20.342465753424658</v>
      </c>
      <c r="H70" s="4">
        <v>21</v>
      </c>
    </row>
    <row r="71" spans="1:10" x14ac:dyDescent="0.35">
      <c r="A71" s="4" t="s">
        <v>12</v>
      </c>
      <c r="B71" s="4">
        <v>2022</v>
      </c>
      <c r="C71" s="5">
        <v>44849</v>
      </c>
      <c r="D71" s="4" t="s">
        <v>13</v>
      </c>
      <c r="E71" s="4" t="s">
        <v>247</v>
      </c>
      <c r="F71" s="4" t="s">
        <v>47</v>
      </c>
      <c r="G71" s="14" t="e">
        <f>(C71-VLOOKUP(E71,Riders!$A$2:$C$213,2,FALSE))/365</f>
        <v>#N/A</v>
      </c>
      <c r="H71" s="4">
        <v>22</v>
      </c>
    </row>
    <row r="72" spans="1:10" x14ac:dyDescent="0.35">
      <c r="A72" s="4" t="s">
        <v>12</v>
      </c>
      <c r="B72" s="4">
        <v>2022</v>
      </c>
      <c r="C72" s="5">
        <v>44849</v>
      </c>
      <c r="D72" s="4" t="s">
        <v>13</v>
      </c>
      <c r="E72" s="4" t="s">
        <v>248</v>
      </c>
      <c r="F72" s="4" t="s">
        <v>44</v>
      </c>
      <c r="G72" s="14">
        <f>(C72-VLOOKUP(E72,Riders!$A$2:$C$213,2,FALSE))/365</f>
        <v>20.208219178082192</v>
      </c>
      <c r="H72" s="4">
        <v>23</v>
      </c>
    </row>
    <row r="73" spans="1:10" x14ac:dyDescent="0.35">
      <c r="A73" s="4" t="s">
        <v>12</v>
      </c>
      <c r="B73" s="4">
        <v>2022</v>
      </c>
      <c r="C73" s="5">
        <v>44849</v>
      </c>
      <c r="D73" s="4" t="s">
        <v>13</v>
      </c>
      <c r="E73" s="4" t="s">
        <v>249</v>
      </c>
      <c r="F73" s="4" t="s">
        <v>250</v>
      </c>
      <c r="G73" s="14">
        <f>(C73-VLOOKUP(E73,Riders!$A$2:$C$213,2,FALSE))/365</f>
        <v>27.876712328767123</v>
      </c>
      <c r="H73" s="4">
        <v>24</v>
      </c>
    </row>
    <row r="74" spans="1:10" x14ac:dyDescent="0.35">
      <c r="A74" s="1" t="s">
        <v>71</v>
      </c>
      <c r="B74" s="1">
        <v>2022</v>
      </c>
      <c r="C74" s="2">
        <v>44751</v>
      </c>
      <c r="D74" s="1" t="s">
        <v>72</v>
      </c>
      <c r="E74" s="1" t="s">
        <v>219</v>
      </c>
      <c r="F74" s="1" t="s">
        <v>67</v>
      </c>
      <c r="G74" s="12" t="e">
        <f>(C74-VLOOKUP(E74,Riders!$A$2:$C$213,2,FALSE))/365</f>
        <v>#N/A</v>
      </c>
      <c r="H74" s="1">
        <v>1</v>
      </c>
      <c r="I74" s="6">
        <v>0.4152777777777778</v>
      </c>
      <c r="J74">
        <v>45.151000000000003</v>
      </c>
    </row>
    <row r="75" spans="1:10" x14ac:dyDescent="0.35">
      <c r="A75" s="1" t="s">
        <v>71</v>
      </c>
      <c r="B75" s="1">
        <v>2022</v>
      </c>
      <c r="C75" s="2">
        <v>44751</v>
      </c>
      <c r="D75" s="1" t="s">
        <v>72</v>
      </c>
      <c r="E75" s="1" t="s">
        <v>248</v>
      </c>
      <c r="F75" s="1" t="s">
        <v>44</v>
      </c>
      <c r="G75" s="12">
        <f>(C75-VLOOKUP(E75,Riders!$A$2:$C$213,2,FALSE))/365</f>
        <v>19.93972602739726</v>
      </c>
      <c r="H75" s="1">
        <v>2</v>
      </c>
    </row>
    <row r="76" spans="1:10" x14ac:dyDescent="0.35">
      <c r="A76" s="1" t="s">
        <v>71</v>
      </c>
      <c r="B76" s="1">
        <v>2022</v>
      </c>
      <c r="C76" s="2">
        <v>44751</v>
      </c>
      <c r="D76" s="1" t="s">
        <v>72</v>
      </c>
      <c r="E76" s="1" t="s">
        <v>222</v>
      </c>
      <c r="F76" s="1" t="s">
        <v>29</v>
      </c>
      <c r="G76" s="12">
        <f>(C76-VLOOKUP(E76,Riders!$A$2:$C$213,2,FALSE))/365</f>
        <v>24.276712328767122</v>
      </c>
      <c r="H76" s="1">
        <v>3</v>
      </c>
    </row>
    <row r="77" spans="1:10" x14ac:dyDescent="0.35">
      <c r="A77" s="1" t="s">
        <v>71</v>
      </c>
      <c r="B77" s="1">
        <v>2022</v>
      </c>
      <c r="C77" s="2">
        <v>44751</v>
      </c>
      <c r="D77" s="1" t="s">
        <v>72</v>
      </c>
      <c r="E77" s="1" t="s">
        <v>142</v>
      </c>
      <c r="F77" s="1" t="s">
        <v>61</v>
      </c>
      <c r="G77" s="12">
        <f>(C77-VLOOKUP(E77,Riders!$A$2:$C$213,2,FALSE))/365</f>
        <v>30.082191780821919</v>
      </c>
      <c r="H77" s="1">
        <v>4</v>
      </c>
    </row>
    <row r="78" spans="1:10" x14ac:dyDescent="0.35">
      <c r="A78" s="1" t="s">
        <v>71</v>
      </c>
      <c r="B78" s="1">
        <v>2022</v>
      </c>
      <c r="C78" s="2">
        <v>44751</v>
      </c>
      <c r="D78" s="1" t="s">
        <v>72</v>
      </c>
      <c r="E78" s="1" t="s">
        <v>251</v>
      </c>
      <c r="F78" s="1" t="s">
        <v>38</v>
      </c>
      <c r="G78" s="12">
        <f>(C78-VLOOKUP(E78,Riders!$A$2:$C$213,2,FALSE))/365</f>
        <v>28.276712328767122</v>
      </c>
      <c r="H78" s="1">
        <v>5</v>
      </c>
    </row>
    <row r="79" spans="1:10" x14ac:dyDescent="0.35">
      <c r="A79" s="1" t="s">
        <v>71</v>
      </c>
      <c r="B79" s="1">
        <v>2022</v>
      </c>
      <c r="C79" s="2">
        <v>44751</v>
      </c>
      <c r="D79" s="1" t="s">
        <v>72</v>
      </c>
      <c r="E79" s="1" t="s">
        <v>252</v>
      </c>
      <c r="F79" s="1" t="s">
        <v>19</v>
      </c>
      <c r="G79" s="12">
        <f>(C79-VLOOKUP(E79,Riders!$A$2:$C$213,2,FALSE))/365</f>
        <v>23.528767123287672</v>
      </c>
      <c r="H79" s="1">
        <v>6</v>
      </c>
    </row>
    <row r="80" spans="1:10" x14ac:dyDescent="0.35">
      <c r="A80" s="1" t="s">
        <v>71</v>
      </c>
      <c r="B80" s="1">
        <v>2022</v>
      </c>
      <c r="C80" s="2">
        <v>44751</v>
      </c>
      <c r="D80" s="1" t="s">
        <v>72</v>
      </c>
      <c r="E80" s="1" t="s">
        <v>253</v>
      </c>
      <c r="F80" s="1" t="s">
        <v>254</v>
      </c>
      <c r="G80" s="12" t="e">
        <f>(C80-VLOOKUP(E80,Riders!$A$2:$C$213,2,FALSE))/365</f>
        <v>#N/A</v>
      </c>
      <c r="H80" s="1">
        <v>7</v>
      </c>
    </row>
    <row r="81" spans="1:10" x14ac:dyDescent="0.35">
      <c r="A81" s="1" t="s">
        <v>71</v>
      </c>
      <c r="B81" s="1">
        <v>2022</v>
      </c>
      <c r="C81" s="2">
        <v>44751</v>
      </c>
      <c r="D81" s="1" t="s">
        <v>72</v>
      </c>
      <c r="E81" s="1" t="s">
        <v>255</v>
      </c>
      <c r="F81" s="1" t="s">
        <v>92</v>
      </c>
      <c r="G81" s="12" t="e">
        <f>(C81-VLOOKUP(E81,Riders!$A$2:$C$213,2,FALSE))/365</f>
        <v>#N/A</v>
      </c>
      <c r="H81" s="1">
        <v>8</v>
      </c>
    </row>
    <row r="82" spans="1:10" x14ac:dyDescent="0.35">
      <c r="A82" s="1" t="s">
        <v>71</v>
      </c>
      <c r="B82" s="1">
        <v>2022</v>
      </c>
      <c r="C82" s="2">
        <v>44751</v>
      </c>
      <c r="D82" s="1" t="s">
        <v>72</v>
      </c>
      <c r="E82" s="1" t="s">
        <v>256</v>
      </c>
      <c r="F82" s="1" t="s">
        <v>53</v>
      </c>
      <c r="G82" s="12" t="e">
        <f>(C82-VLOOKUP(E82,Riders!$A$2:$C$213,2,FALSE))/365</f>
        <v>#N/A</v>
      </c>
      <c r="H82" s="1">
        <v>9</v>
      </c>
    </row>
    <row r="83" spans="1:10" x14ac:dyDescent="0.35">
      <c r="A83" s="1" t="s">
        <v>71</v>
      </c>
      <c r="B83" s="1">
        <v>2022</v>
      </c>
      <c r="C83" s="2">
        <v>44751</v>
      </c>
      <c r="D83" s="1" t="s">
        <v>72</v>
      </c>
      <c r="E83" s="1" t="s">
        <v>257</v>
      </c>
      <c r="F83" s="1" t="s">
        <v>21</v>
      </c>
      <c r="G83" s="12" t="e">
        <f>(C83-VLOOKUP(E83,Riders!$A$2:$C$213,2,FALSE))/365</f>
        <v>#N/A</v>
      </c>
      <c r="H83" s="1">
        <v>10</v>
      </c>
    </row>
    <row r="84" spans="1:10" x14ac:dyDescent="0.35">
      <c r="A84" s="1" t="s">
        <v>71</v>
      </c>
      <c r="B84" s="1">
        <v>2022</v>
      </c>
      <c r="C84" s="2">
        <v>44751</v>
      </c>
      <c r="D84" s="1" t="s">
        <v>72</v>
      </c>
      <c r="E84" s="1" t="s">
        <v>241</v>
      </c>
      <c r="F84" s="1" t="s">
        <v>242</v>
      </c>
      <c r="G84" s="12" t="e">
        <f>(C84-VLOOKUP(E84,Riders!$A$2:$C$213,2,FALSE))/365</f>
        <v>#N/A</v>
      </c>
      <c r="H84" s="1">
        <v>11</v>
      </c>
    </row>
    <row r="85" spans="1:10" x14ac:dyDescent="0.35">
      <c r="A85" s="1" t="s">
        <v>71</v>
      </c>
      <c r="B85" s="1">
        <v>2022</v>
      </c>
      <c r="C85" s="2">
        <v>44751</v>
      </c>
      <c r="D85" s="1" t="s">
        <v>72</v>
      </c>
      <c r="E85" s="1" t="s">
        <v>232</v>
      </c>
      <c r="F85" s="1" t="s">
        <v>123</v>
      </c>
      <c r="G85" s="12" t="e">
        <f>(C85-VLOOKUP(E85,Riders!$A$2:$C$213,2,FALSE))/365</f>
        <v>#N/A</v>
      </c>
      <c r="H85" s="1">
        <v>12</v>
      </c>
    </row>
    <row r="86" spans="1:10" x14ac:dyDescent="0.35">
      <c r="A86" s="1" t="s">
        <v>71</v>
      </c>
      <c r="B86" s="1">
        <v>2022</v>
      </c>
      <c r="C86" s="2">
        <v>44751</v>
      </c>
      <c r="D86" s="1" t="s">
        <v>72</v>
      </c>
      <c r="E86" s="1" t="s">
        <v>258</v>
      </c>
      <c r="F86" s="1" t="s">
        <v>65</v>
      </c>
      <c r="G86" s="12">
        <f>(C86-VLOOKUP(E86,Riders!$A$2:$C$213,2,FALSE))/365</f>
        <v>21.19178082191781</v>
      </c>
      <c r="H86" s="1">
        <v>13</v>
      </c>
    </row>
    <row r="87" spans="1:10" x14ac:dyDescent="0.35">
      <c r="A87" s="1" t="s">
        <v>71</v>
      </c>
      <c r="B87" s="1">
        <v>2022</v>
      </c>
      <c r="C87" s="2">
        <v>44751</v>
      </c>
      <c r="D87" s="1" t="s">
        <v>72</v>
      </c>
      <c r="E87" s="1" t="s">
        <v>229</v>
      </c>
      <c r="F87" s="1" t="s">
        <v>230</v>
      </c>
      <c r="G87" s="12">
        <f>(C87-VLOOKUP(E87,Riders!$A$2:$C$213,2,FALSE))/365</f>
        <v>22.580821917808219</v>
      </c>
      <c r="H87" s="1">
        <v>14</v>
      </c>
    </row>
    <row r="88" spans="1:10" x14ac:dyDescent="0.35">
      <c r="A88" s="1" t="s">
        <v>71</v>
      </c>
      <c r="B88" s="1">
        <v>2022</v>
      </c>
      <c r="C88" s="2">
        <v>44751</v>
      </c>
      <c r="D88" s="1" t="s">
        <v>72</v>
      </c>
      <c r="E88" s="1" t="s">
        <v>259</v>
      </c>
      <c r="F88" s="1" t="s">
        <v>148</v>
      </c>
      <c r="G88" s="12" t="e">
        <f>(C88-VLOOKUP(E88,Riders!$A$2:$C$213,2,FALSE))/365</f>
        <v>#N/A</v>
      </c>
      <c r="H88" s="1">
        <v>15</v>
      </c>
    </row>
    <row r="89" spans="1:10" x14ac:dyDescent="0.35">
      <c r="A89" s="1" t="s">
        <v>71</v>
      </c>
      <c r="B89" s="1">
        <v>2022</v>
      </c>
      <c r="C89" s="2">
        <v>44751</v>
      </c>
      <c r="D89" s="1" t="s">
        <v>72</v>
      </c>
      <c r="E89" s="1" t="s">
        <v>260</v>
      </c>
      <c r="F89" s="1" t="s">
        <v>261</v>
      </c>
      <c r="G89" s="12">
        <f>(C89-VLOOKUP(E89,Riders!$A$2:$C$2013,2,FALSE))/365</f>
        <v>22.580821917808219</v>
      </c>
      <c r="H89" s="1">
        <v>16</v>
      </c>
    </row>
    <row r="90" spans="1:10" x14ac:dyDescent="0.35">
      <c r="A90" s="4" t="s">
        <v>94</v>
      </c>
      <c r="B90" s="4">
        <v>2022</v>
      </c>
      <c r="C90" s="5">
        <v>44695</v>
      </c>
      <c r="D90" s="4" t="s">
        <v>72</v>
      </c>
      <c r="E90" s="4" t="s">
        <v>262</v>
      </c>
      <c r="F90" s="4" t="s">
        <v>27</v>
      </c>
      <c r="G90" s="14">
        <f>(C90-VLOOKUP(E90,Riders!$A$2:$C$2013,2,FALSE))/365</f>
        <v>19.830136986301369</v>
      </c>
      <c r="H90" s="4">
        <v>1</v>
      </c>
      <c r="I90" s="6">
        <v>0.39305555555555555</v>
      </c>
      <c r="J90">
        <v>47.703000000000003</v>
      </c>
    </row>
    <row r="91" spans="1:10" x14ac:dyDescent="0.35">
      <c r="A91" s="4" t="s">
        <v>94</v>
      </c>
      <c r="B91" s="4">
        <v>2022</v>
      </c>
      <c r="C91" s="5">
        <v>44695</v>
      </c>
      <c r="D91" s="4" t="s">
        <v>72</v>
      </c>
      <c r="E91" s="4" t="s">
        <v>219</v>
      </c>
      <c r="F91" s="4" t="s">
        <v>67</v>
      </c>
      <c r="G91" s="14">
        <f>(C91-VLOOKUP(E91,Riders!$A$2:$C$2013,2,FALSE))/365</f>
        <v>27.405479452054795</v>
      </c>
      <c r="H91" s="4">
        <v>2</v>
      </c>
    </row>
    <row r="92" spans="1:10" x14ac:dyDescent="0.35">
      <c r="A92" s="4" t="s">
        <v>94</v>
      </c>
      <c r="B92" s="4">
        <v>2022</v>
      </c>
      <c r="C92" s="5">
        <v>44695</v>
      </c>
      <c r="D92" s="4" t="s">
        <v>72</v>
      </c>
      <c r="E92" s="4" t="s">
        <v>226</v>
      </c>
      <c r="F92" s="4" t="s">
        <v>40</v>
      </c>
      <c r="G92" s="14">
        <f>(C92-VLOOKUP(E92,Riders!$A$2:$C$2013,2,FALSE))/365</f>
        <v>25.109589041095891</v>
      </c>
      <c r="H92" s="4">
        <v>3</v>
      </c>
    </row>
    <row r="93" spans="1:10" x14ac:dyDescent="0.35">
      <c r="A93" s="4" t="s">
        <v>94</v>
      </c>
      <c r="B93" s="4">
        <v>2022</v>
      </c>
      <c r="C93" s="5">
        <v>44695</v>
      </c>
      <c r="D93" s="4" t="s">
        <v>72</v>
      </c>
      <c r="E93" s="4" t="s">
        <v>233</v>
      </c>
      <c r="F93" s="4" t="s">
        <v>53</v>
      </c>
      <c r="G93" s="14">
        <f>(C93-VLOOKUP(E93,Riders!$A$2:$C$2013,2,FALSE))/365</f>
        <v>24.224657534246575</v>
      </c>
      <c r="H93" s="4">
        <v>4</v>
      </c>
    </row>
    <row r="94" spans="1:10" x14ac:dyDescent="0.35">
      <c r="A94" s="4" t="s">
        <v>94</v>
      </c>
      <c r="B94" s="4">
        <v>2022</v>
      </c>
      <c r="C94" s="5">
        <v>44695</v>
      </c>
      <c r="D94" s="4" t="s">
        <v>72</v>
      </c>
      <c r="E94" s="4" t="s">
        <v>248</v>
      </c>
      <c r="F94" s="4" t="s">
        <v>44</v>
      </c>
      <c r="G94" s="14">
        <f>(C94-VLOOKUP(E94,Riders!$A$2:$C$2013,2,FALSE))/365</f>
        <v>19.786301369863015</v>
      </c>
      <c r="H94" s="4">
        <v>5</v>
      </c>
    </row>
    <row r="95" spans="1:10" x14ac:dyDescent="0.35">
      <c r="A95" s="4" t="s">
        <v>94</v>
      </c>
      <c r="B95" s="4">
        <v>2022</v>
      </c>
      <c r="C95" s="5">
        <v>44695</v>
      </c>
      <c r="D95" s="4" t="s">
        <v>72</v>
      </c>
      <c r="E95" s="4" t="s">
        <v>229</v>
      </c>
      <c r="F95" s="4" t="s">
        <v>230</v>
      </c>
      <c r="G95" s="14">
        <f>(C95-VLOOKUP(E95,Riders!$A$2:$C$2013,2,FALSE))/365</f>
        <v>22.427397260273974</v>
      </c>
      <c r="H95" s="4">
        <v>6</v>
      </c>
    </row>
    <row r="96" spans="1:10" x14ac:dyDescent="0.35">
      <c r="A96" s="4" t="s">
        <v>94</v>
      </c>
      <c r="B96" s="4">
        <v>2022</v>
      </c>
      <c r="C96" s="5">
        <v>44695</v>
      </c>
      <c r="D96" s="4" t="s">
        <v>72</v>
      </c>
      <c r="E96" s="4" t="s">
        <v>234</v>
      </c>
      <c r="F96" s="4" t="s">
        <v>15</v>
      </c>
      <c r="G96" s="14">
        <f>(C96-VLOOKUP(E96,Riders!$A$2:$C$2013,2,FALSE))/365</f>
        <v>22.882191780821916</v>
      </c>
      <c r="H96" s="4">
        <v>7</v>
      </c>
    </row>
    <row r="97" spans="1:8" x14ac:dyDescent="0.35">
      <c r="A97" s="4" t="s">
        <v>94</v>
      </c>
      <c r="B97" s="4">
        <v>2022</v>
      </c>
      <c r="C97" s="5">
        <v>44695</v>
      </c>
      <c r="D97" s="4" t="s">
        <v>72</v>
      </c>
      <c r="E97" s="4" t="s">
        <v>238</v>
      </c>
      <c r="F97" s="4" t="s">
        <v>239</v>
      </c>
      <c r="G97" s="14">
        <f>(C97-VLOOKUP(E97,Riders!$A$2:$C$2013,2,FALSE))/365</f>
        <v>25.252054794520546</v>
      </c>
      <c r="H97" s="4">
        <v>8</v>
      </c>
    </row>
    <row r="98" spans="1:8" x14ac:dyDescent="0.35">
      <c r="A98" s="4" t="s">
        <v>94</v>
      </c>
      <c r="B98" s="4">
        <v>2022</v>
      </c>
      <c r="C98" s="5">
        <v>44695</v>
      </c>
      <c r="D98" s="4" t="s">
        <v>72</v>
      </c>
      <c r="E98" s="4" t="s">
        <v>236</v>
      </c>
      <c r="F98" s="4" t="s">
        <v>237</v>
      </c>
      <c r="G98" s="14" t="e">
        <f>(C98-VLOOKUP(E98,Riders!$A$2:$C$2013,2,FALSE))/365</f>
        <v>#N/A</v>
      </c>
      <c r="H98" s="4">
        <v>9</v>
      </c>
    </row>
    <row r="99" spans="1:8" x14ac:dyDescent="0.35">
      <c r="A99" s="4" t="s">
        <v>94</v>
      </c>
      <c r="B99" s="4">
        <v>2022</v>
      </c>
      <c r="C99" s="5">
        <v>44695</v>
      </c>
      <c r="D99" s="4" t="s">
        <v>72</v>
      </c>
      <c r="E99" s="4" t="s">
        <v>263</v>
      </c>
      <c r="F99" s="4" t="s">
        <v>36</v>
      </c>
      <c r="G99" s="14">
        <f>(C99-VLOOKUP(E99,Riders!$A$2:$C$2013,2,FALSE))/365</f>
        <v>26.224657534246575</v>
      </c>
      <c r="H99" s="4">
        <v>10</v>
      </c>
    </row>
    <row r="100" spans="1:8" x14ac:dyDescent="0.35">
      <c r="A100" s="4" t="s">
        <v>94</v>
      </c>
      <c r="B100" s="4">
        <v>2022</v>
      </c>
      <c r="C100" s="5">
        <v>44695</v>
      </c>
      <c r="D100" s="4" t="s">
        <v>72</v>
      </c>
      <c r="E100" s="4" t="s">
        <v>142</v>
      </c>
      <c r="F100" s="4" t="s">
        <v>61</v>
      </c>
      <c r="G100" s="14">
        <f>(C100-VLOOKUP(E100,Riders!$A$2:$C$2013,2,FALSE))/365</f>
        <v>29.92876712328767</v>
      </c>
      <c r="H100" s="4">
        <v>11</v>
      </c>
    </row>
    <row r="101" spans="1:8" x14ac:dyDescent="0.35">
      <c r="A101" s="4" t="s">
        <v>94</v>
      </c>
      <c r="B101" s="4">
        <v>2022</v>
      </c>
      <c r="C101" s="5">
        <v>44695</v>
      </c>
      <c r="D101" s="4" t="s">
        <v>72</v>
      </c>
      <c r="E101" s="4" t="s">
        <v>253</v>
      </c>
      <c r="F101" s="4" t="s">
        <v>254</v>
      </c>
      <c r="G101" s="14">
        <f>(C101-VLOOKUP(E101,Riders!$A$2:$C$2013,2,FALSE))/365</f>
        <v>29.882191780821916</v>
      </c>
      <c r="H101" s="4">
        <v>12</v>
      </c>
    </row>
    <row r="102" spans="1:8" x14ac:dyDescent="0.35">
      <c r="A102" s="4" t="s">
        <v>94</v>
      </c>
      <c r="B102" s="4">
        <v>2022</v>
      </c>
      <c r="C102" s="5">
        <v>44695</v>
      </c>
      <c r="D102" s="4" t="s">
        <v>72</v>
      </c>
      <c r="E102" s="4" t="s">
        <v>224</v>
      </c>
      <c r="F102" s="4" t="s">
        <v>225</v>
      </c>
      <c r="G102" s="14">
        <f>(C102-VLOOKUP(E102,Riders!$A$2:$C$2013,2,FALSE))/365</f>
        <v>29.728767123287671</v>
      </c>
      <c r="H102" s="4">
        <v>13</v>
      </c>
    </row>
    <row r="103" spans="1:8" x14ac:dyDescent="0.35">
      <c r="A103" s="4" t="s">
        <v>94</v>
      </c>
      <c r="B103" s="4">
        <v>2022</v>
      </c>
      <c r="C103" s="5">
        <v>44695</v>
      </c>
      <c r="D103" s="4" t="s">
        <v>72</v>
      </c>
      <c r="E103" s="4" t="s">
        <v>264</v>
      </c>
      <c r="F103" s="4" t="s">
        <v>19</v>
      </c>
      <c r="G103" s="14">
        <f>(C103-VLOOKUP(E103,Riders!$A$2:$C$2013,2,FALSE))/365</f>
        <v>22.213698630136985</v>
      </c>
      <c r="H103" s="4">
        <v>14</v>
      </c>
    </row>
    <row r="104" spans="1:8" x14ac:dyDescent="0.35">
      <c r="A104" s="4" t="s">
        <v>94</v>
      </c>
      <c r="B104" s="4">
        <v>2022</v>
      </c>
      <c r="C104" s="5">
        <v>44695</v>
      </c>
      <c r="D104" s="4" t="s">
        <v>72</v>
      </c>
      <c r="E104" s="4" t="s">
        <v>265</v>
      </c>
      <c r="F104" s="4" t="s">
        <v>51</v>
      </c>
      <c r="G104" s="14">
        <f>(C104-VLOOKUP(E104,Riders!$A$2:$C$2013,2,FALSE))/365</f>
        <v>20.282191780821918</v>
      </c>
      <c r="H104" s="4">
        <v>15</v>
      </c>
    </row>
    <row r="105" spans="1:8" x14ac:dyDescent="0.35">
      <c r="A105" s="4" t="s">
        <v>94</v>
      </c>
      <c r="B105" s="4">
        <v>2022</v>
      </c>
      <c r="C105" s="5">
        <v>44695</v>
      </c>
      <c r="D105" s="4" t="s">
        <v>72</v>
      </c>
      <c r="E105" s="4" t="s">
        <v>240</v>
      </c>
      <c r="F105" s="4" t="s">
        <v>56</v>
      </c>
      <c r="G105" s="14">
        <f>(C105-VLOOKUP(E105,Riders!$A$2:$C$2013,2,FALSE))/365</f>
        <v>26.701369863013699</v>
      </c>
      <c r="H105" s="4">
        <v>16</v>
      </c>
    </row>
    <row r="106" spans="1:8" x14ac:dyDescent="0.35">
      <c r="A106" s="4" t="s">
        <v>94</v>
      </c>
      <c r="B106" s="4">
        <v>2022</v>
      </c>
      <c r="C106" s="5">
        <v>44695</v>
      </c>
      <c r="D106" s="4" t="s">
        <v>72</v>
      </c>
      <c r="E106" s="4" t="s">
        <v>251</v>
      </c>
      <c r="F106" s="4" t="s">
        <v>38</v>
      </c>
      <c r="G106" s="14">
        <f>(C106-VLOOKUP(E106,Riders!$A$2:$C$2013,2,FALSE))/365</f>
        <v>28.123287671232877</v>
      </c>
      <c r="H106" s="4">
        <v>17</v>
      </c>
    </row>
    <row r="107" spans="1:8" x14ac:dyDescent="0.35">
      <c r="A107" s="4" t="s">
        <v>94</v>
      </c>
      <c r="B107" s="4">
        <v>2022</v>
      </c>
      <c r="C107" s="5">
        <v>44695</v>
      </c>
      <c r="D107" s="4" t="s">
        <v>72</v>
      </c>
      <c r="E107" s="4" t="s">
        <v>266</v>
      </c>
      <c r="F107" s="4" t="s">
        <v>25</v>
      </c>
      <c r="G107" s="14">
        <f>(C107-VLOOKUP(E107,Riders!$A$2:$C$2013,2,FALSE))/365</f>
        <v>21.342465753424658</v>
      </c>
      <c r="H107" s="4">
        <v>18</v>
      </c>
    </row>
    <row r="108" spans="1:8" x14ac:dyDescent="0.35">
      <c r="A108" s="4" t="s">
        <v>94</v>
      </c>
      <c r="B108" s="4">
        <v>2022</v>
      </c>
      <c r="C108" s="5">
        <v>44695</v>
      </c>
      <c r="D108" s="4" t="s">
        <v>72</v>
      </c>
      <c r="E108" s="4" t="s">
        <v>267</v>
      </c>
      <c r="F108" s="4" t="s">
        <v>268</v>
      </c>
      <c r="G108" s="14">
        <f>(C108-VLOOKUP(E108,Riders!$A$2:$C$2013,2,FALSE))/365</f>
        <v>28.353424657534248</v>
      </c>
      <c r="H108" s="4">
        <v>19</v>
      </c>
    </row>
    <row r="109" spans="1:8" x14ac:dyDescent="0.35">
      <c r="A109" s="4" t="s">
        <v>94</v>
      </c>
      <c r="B109" s="4">
        <v>2022</v>
      </c>
      <c r="C109" s="5">
        <v>44695</v>
      </c>
      <c r="D109" s="4" t="s">
        <v>72</v>
      </c>
      <c r="E109" s="4" t="s">
        <v>269</v>
      </c>
      <c r="F109" s="4" t="s">
        <v>92</v>
      </c>
      <c r="G109" s="14">
        <f>(C109-VLOOKUP(E109,Riders!$A$2:$C$2013,2,FALSE))/365</f>
        <v>26.835616438356166</v>
      </c>
      <c r="H109" s="4">
        <v>20</v>
      </c>
    </row>
    <row r="110" spans="1:8" x14ac:dyDescent="0.35">
      <c r="A110" s="4" t="s">
        <v>94</v>
      </c>
      <c r="B110" s="4">
        <v>2022</v>
      </c>
      <c r="C110" s="5">
        <v>44695</v>
      </c>
      <c r="D110" s="4" t="s">
        <v>72</v>
      </c>
      <c r="E110" s="4" t="s">
        <v>231</v>
      </c>
      <c r="F110" s="4" t="s">
        <v>49</v>
      </c>
      <c r="G110" s="14" t="e">
        <f>(C110-VLOOKUP(E110,Riders!$A$2:$C$2013,2,FALSE))/365</f>
        <v>#N/A</v>
      </c>
      <c r="H110" s="4">
        <v>21</v>
      </c>
    </row>
    <row r="111" spans="1:8" x14ac:dyDescent="0.35">
      <c r="A111" s="4" t="s">
        <v>94</v>
      </c>
      <c r="B111" s="4">
        <v>2022</v>
      </c>
      <c r="C111" s="5">
        <v>44695</v>
      </c>
      <c r="D111" s="4" t="s">
        <v>72</v>
      </c>
      <c r="E111" s="4" t="s">
        <v>270</v>
      </c>
      <c r="F111" s="4" t="s">
        <v>271</v>
      </c>
      <c r="G111" s="14">
        <f>(C111-VLOOKUP(E111,Riders!$A$2:$C$2013,2,FALSE))/365</f>
        <v>19.090410958904108</v>
      </c>
      <c r="H111" s="4">
        <v>22</v>
      </c>
    </row>
    <row r="112" spans="1:8" x14ac:dyDescent="0.35">
      <c r="A112" s="4" t="s">
        <v>94</v>
      </c>
      <c r="B112" s="4">
        <v>2022</v>
      </c>
      <c r="C112" s="5">
        <v>44695</v>
      </c>
      <c r="D112" s="4" t="s">
        <v>72</v>
      </c>
      <c r="E112" s="4" t="s">
        <v>272</v>
      </c>
      <c r="F112" s="4" t="s">
        <v>273</v>
      </c>
      <c r="G112" s="14" t="e">
        <f>(C112-VLOOKUP(E112,Riders!$A$2:$C$2013,2,FALSE))/365</f>
        <v>#N/A</v>
      </c>
      <c r="H112" s="4">
        <v>23</v>
      </c>
    </row>
    <row r="113" spans="1:10" x14ac:dyDescent="0.35">
      <c r="A113" s="1" t="s">
        <v>103</v>
      </c>
      <c r="B113" s="1">
        <v>2022</v>
      </c>
      <c r="C113" s="2">
        <v>44674</v>
      </c>
      <c r="D113" s="1" t="s">
        <v>72</v>
      </c>
      <c r="E113" s="1" t="s">
        <v>220</v>
      </c>
      <c r="F113" s="1" t="s">
        <v>17</v>
      </c>
      <c r="G113" s="1"/>
      <c r="H113" s="1">
        <v>1</v>
      </c>
      <c r="I113" s="6">
        <v>0.39652777777777781</v>
      </c>
      <c r="J113">
        <v>47.284999999999997</v>
      </c>
    </row>
    <row r="114" spans="1:10" x14ac:dyDescent="0.35">
      <c r="A114" s="1" t="s">
        <v>103</v>
      </c>
      <c r="B114" s="1">
        <v>2022</v>
      </c>
      <c r="C114" s="2">
        <v>44674</v>
      </c>
      <c r="D114" s="1" t="s">
        <v>72</v>
      </c>
      <c r="E114" s="1" t="s">
        <v>274</v>
      </c>
      <c r="F114" s="1" t="s">
        <v>56</v>
      </c>
      <c r="G114" s="1"/>
      <c r="H114" s="1">
        <v>2</v>
      </c>
    </row>
    <row r="115" spans="1:10" x14ac:dyDescent="0.35">
      <c r="A115" s="1" t="s">
        <v>103</v>
      </c>
      <c r="B115" s="1">
        <v>2022</v>
      </c>
      <c r="C115" s="2">
        <v>44674</v>
      </c>
      <c r="D115" s="1" t="s">
        <v>72</v>
      </c>
      <c r="E115" s="1" t="s">
        <v>221</v>
      </c>
      <c r="F115" s="1" t="s">
        <v>27</v>
      </c>
      <c r="G115" s="1"/>
      <c r="H115" s="1">
        <v>3</v>
      </c>
    </row>
    <row r="116" spans="1:10" x14ac:dyDescent="0.35">
      <c r="A116" s="1" t="s">
        <v>103</v>
      </c>
      <c r="B116" s="1">
        <v>2022</v>
      </c>
      <c r="C116" s="2">
        <v>44674</v>
      </c>
      <c r="D116" s="1" t="s">
        <v>72</v>
      </c>
      <c r="E116" s="1" t="s">
        <v>243</v>
      </c>
      <c r="F116" s="1" t="s">
        <v>51</v>
      </c>
      <c r="G116" s="1"/>
      <c r="H116" s="1">
        <v>4</v>
      </c>
    </row>
    <row r="117" spans="1:10" x14ac:dyDescent="0.35">
      <c r="A117" s="1" t="s">
        <v>103</v>
      </c>
      <c r="B117" s="1">
        <v>2022</v>
      </c>
      <c r="C117" s="2">
        <v>44674</v>
      </c>
      <c r="D117" s="1" t="s">
        <v>72</v>
      </c>
      <c r="E117" s="1" t="s">
        <v>275</v>
      </c>
      <c r="F117" s="1" t="s">
        <v>47</v>
      </c>
      <c r="G117" s="1"/>
      <c r="H117" s="1">
        <v>5</v>
      </c>
    </row>
    <row r="118" spans="1:10" x14ac:dyDescent="0.35">
      <c r="A118" s="1" t="s">
        <v>103</v>
      </c>
      <c r="B118" s="1">
        <v>2022</v>
      </c>
      <c r="C118" s="2">
        <v>44674</v>
      </c>
      <c r="D118" s="1" t="s">
        <v>72</v>
      </c>
      <c r="E118" s="1" t="s">
        <v>244</v>
      </c>
      <c r="F118" s="1" t="s">
        <v>245</v>
      </c>
      <c r="G118" s="1"/>
      <c r="H118" s="1">
        <v>6</v>
      </c>
    </row>
    <row r="119" spans="1:10" x14ac:dyDescent="0.35">
      <c r="A119" s="1" t="s">
        <v>103</v>
      </c>
      <c r="B119" s="1">
        <v>2022</v>
      </c>
      <c r="C119" s="2">
        <v>44674</v>
      </c>
      <c r="D119" s="1" t="s">
        <v>72</v>
      </c>
      <c r="E119" s="1" t="s">
        <v>224</v>
      </c>
      <c r="F119" s="1" t="s">
        <v>225</v>
      </c>
      <c r="G119" s="1"/>
      <c r="H119" s="1">
        <v>7</v>
      </c>
    </row>
    <row r="120" spans="1:10" x14ac:dyDescent="0.35">
      <c r="A120" s="1" t="s">
        <v>103</v>
      </c>
      <c r="B120" s="1">
        <v>2022</v>
      </c>
      <c r="C120" s="2">
        <v>44674</v>
      </c>
      <c r="D120" s="1" t="s">
        <v>72</v>
      </c>
      <c r="E120" s="1" t="s">
        <v>223</v>
      </c>
      <c r="F120" s="1" t="s">
        <v>19</v>
      </c>
      <c r="G120" s="1"/>
      <c r="H120" s="1">
        <v>8</v>
      </c>
    </row>
    <row r="121" spans="1:10" x14ac:dyDescent="0.35">
      <c r="A121" s="1" t="s">
        <v>103</v>
      </c>
      <c r="B121" s="1">
        <v>2022</v>
      </c>
      <c r="C121" s="2">
        <v>44674</v>
      </c>
      <c r="D121" s="1" t="s">
        <v>72</v>
      </c>
      <c r="E121" s="1" t="s">
        <v>227</v>
      </c>
      <c r="F121" s="1" t="s">
        <v>228</v>
      </c>
      <c r="G121" s="1"/>
      <c r="H121" s="1">
        <v>9</v>
      </c>
    </row>
    <row r="122" spans="1:10" x14ac:dyDescent="0.35">
      <c r="A122" s="1" t="s">
        <v>103</v>
      </c>
      <c r="B122" s="1">
        <v>2022</v>
      </c>
      <c r="C122" s="2">
        <v>44674</v>
      </c>
      <c r="D122" s="1" t="s">
        <v>72</v>
      </c>
      <c r="E122" s="1" t="s">
        <v>231</v>
      </c>
      <c r="F122" s="1" t="s">
        <v>49</v>
      </c>
      <c r="G122" s="1"/>
      <c r="H122" s="1">
        <v>10</v>
      </c>
    </row>
    <row r="123" spans="1:10" x14ac:dyDescent="0.35">
      <c r="A123" s="1" t="s">
        <v>103</v>
      </c>
      <c r="B123" s="1">
        <v>2022</v>
      </c>
      <c r="C123" s="2">
        <v>44674</v>
      </c>
      <c r="D123" s="1" t="s">
        <v>72</v>
      </c>
      <c r="E123" s="1" t="s">
        <v>276</v>
      </c>
      <c r="F123" s="1" t="s">
        <v>25</v>
      </c>
      <c r="G123" s="1"/>
      <c r="H123" s="1">
        <v>11</v>
      </c>
    </row>
    <row r="124" spans="1:10" x14ac:dyDescent="0.35">
      <c r="A124" s="1" t="s">
        <v>103</v>
      </c>
      <c r="B124" s="1">
        <v>2022</v>
      </c>
      <c r="C124" s="2">
        <v>44674</v>
      </c>
      <c r="D124" s="1" t="s">
        <v>72</v>
      </c>
      <c r="E124" s="1" t="s">
        <v>226</v>
      </c>
      <c r="F124" s="1" t="s">
        <v>40</v>
      </c>
      <c r="G124" s="1"/>
      <c r="H124" s="1">
        <v>12</v>
      </c>
    </row>
    <row r="125" spans="1:10" x14ac:dyDescent="0.35">
      <c r="A125" s="1" t="s">
        <v>103</v>
      </c>
      <c r="B125" s="1">
        <v>2022</v>
      </c>
      <c r="C125" s="2">
        <v>44674</v>
      </c>
      <c r="D125" s="1" t="s">
        <v>72</v>
      </c>
      <c r="E125" s="1" t="s">
        <v>277</v>
      </c>
      <c r="F125" s="1" t="s">
        <v>36</v>
      </c>
      <c r="G125" s="1"/>
      <c r="H125" s="1">
        <v>13</v>
      </c>
    </row>
    <row r="126" spans="1:10" x14ac:dyDescent="0.35">
      <c r="A126" s="1" t="s">
        <v>103</v>
      </c>
      <c r="B126" s="1">
        <v>2022</v>
      </c>
      <c r="C126" s="2">
        <v>44674</v>
      </c>
      <c r="D126" s="1" t="s">
        <v>72</v>
      </c>
      <c r="E126" s="1" t="s">
        <v>238</v>
      </c>
      <c r="F126" s="1" t="s">
        <v>239</v>
      </c>
      <c r="G126" s="1"/>
      <c r="H126" s="1">
        <v>14</v>
      </c>
    </row>
    <row r="127" spans="1:10" x14ac:dyDescent="0.35">
      <c r="A127" s="1" t="s">
        <v>103</v>
      </c>
      <c r="B127" s="1">
        <v>2022</v>
      </c>
      <c r="C127" s="2">
        <v>44674</v>
      </c>
      <c r="D127" s="1" t="s">
        <v>72</v>
      </c>
      <c r="E127" s="1" t="s">
        <v>234</v>
      </c>
      <c r="F127" s="1" t="s">
        <v>15</v>
      </c>
      <c r="G127" s="1"/>
      <c r="H127" s="1">
        <v>15</v>
      </c>
    </row>
    <row r="128" spans="1:10" x14ac:dyDescent="0.35">
      <c r="A128" s="1" t="s">
        <v>103</v>
      </c>
      <c r="B128" s="1">
        <v>2022</v>
      </c>
      <c r="C128" s="2">
        <v>44674</v>
      </c>
      <c r="D128" s="1" t="s">
        <v>72</v>
      </c>
      <c r="E128" s="1" t="s">
        <v>278</v>
      </c>
      <c r="F128" s="1" t="s">
        <v>67</v>
      </c>
      <c r="G128" s="1"/>
      <c r="H128" s="1">
        <v>16</v>
      </c>
    </row>
    <row r="129" spans="1:10" x14ac:dyDescent="0.35">
      <c r="A129" s="1" t="s">
        <v>103</v>
      </c>
      <c r="B129" s="1">
        <v>2022</v>
      </c>
      <c r="C129" s="2">
        <v>44674</v>
      </c>
      <c r="D129" s="1" t="s">
        <v>72</v>
      </c>
      <c r="E129" s="1" t="s">
        <v>253</v>
      </c>
      <c r="F129" s="1" t="s">
        <v>254</v>
      </c>
      <c r="G129" s="1"/>
      <c r="H129" s="1">
        <v>17</v>
      </c>
    </row>
    <row r="130" spans="1:10" x14ac:dyDescent="0.35">
      <c r="A130" s="1" t="s">
        <v>103</v>
      </c>
      <c r="B130" s="1">
        <v>2022</v>
      </c>
      <c r="C130" s="2">
        <v>44674</v>
      </c>
      <c r="D130" s="1" t="s">
        <v>72</v>
      </c>
      <c r="E130" s="1" t="s">
        <v>279</v>
      </c>
      <c r="F130" s="1" t="s">
        <v>53</v>
      </c>
      <c r="G130" s="1"/>
      <c r="H130" s="1">
        <v>18</v>
      </c>
    </row>
    <row r="131" spans="1:10" x14ac:dyDescent="0.35">
      <c r="A131" s="1" t="s">
        <v>103</v>
      </c>
      <c r="B131" s="1">
        <v>2022</v>
      </c>
      <c r="C131" s="2">
        <v>44674</v>
      </c>
      <c r="D131" s="1" t="s">
        <v>72</v>
      </c>
      <c r="E131" s="1" t="s">
        <v>246</v>
      </c>
      <c r="F131" s="1" t="s">
        <v>280</v>
      </c>
      <c r="G131" s="1"/>
      <c r="H131" s="1">
        <v>19</v>
      </c>
    </row>
    <row r="132" spans="1:10" x14ac:dyDescent="0.35">
      <c r="A132" s="1" t="s">
        <v>103</v>
      </c>
      <c r="B132" s="1">
        <v>2022</v>
      </c>
      <c r="C132" s="2">
        <v>44674</v>
      </c>
      <c r="D132" s="1" t="s">
        <v>72</v>
      </c>
      <c r="E132" s="1" t="s">
        <v>281</v>
      </c>
      <c r="F132" s="1" t="s">
        <v>29</v>
      </c>
      <c r="G132" s="1"/>
      <c r="H132" s="1">
        <v>20</v>
      </c>
    </row>
    <row r="133" spans="1:10" x14ac:dyDescent="0.35">
      <c r="A133" s="1" t="s">
        <v>103</v>
      </c>
      <c r="B133" s="1">
        <v>2022</v>
      </c>
      <c r="C133" s="2">
        <v>44674</v>
      </c>
      <c r="D133" s="1" t="s">
        <v>72</v>
      </c>
      <c r="E133" s="1" t="s">
        <v>249</v>
      </c>
      <c r="F133" s="1" t="s">
        <v>250</v>
      </c>
      <c r="G133" s="1"/>
      <c r="H133" s="1">
        <v>21</v>
      </c>
    </row>
    <row r="134" spans="1:10" x14ac:dyDescent="0.35">
      <c r="A134" s="1" t="s">
        <v>103</v>
      </c>
      <c r="B134" s="1">
        <v>2022</v>
      </c>
      <c r="C134" s="2">
        <v>44674</v>
      </c>
      <c r="D134" s="1" t="s">
        <v>72</v>
      </c>
      <c r="E134" s="1" t="s">
        <v>282</v>
      </c>
      <c r="F134" s="1" t="s">
        <v>21</v>
      </c>
      <c r="G134" s="1"/>
      <c r="H134" s="1">
        <v>22</v>
      </c>
    </row>
    <row r="135" spans="1:10" x14ac:dyDescent="0.35">
      <c r="A135" s="1" t="s">
        <v>103</v>
      </c>
      <c r="B135" s="1">
        <v>2022</v>
      </c>
      <c r="C135" s="2">
        <v>44674</v>
      </c>
      <c r="D135" s="1" t="s">
        <v>72</v>
      </c>
      <c r="E135" s="1" t="s">
        <v>266</v>
      </c>
      <c r="F135" s="1" t="s">
        <v>106</v>
      </c>
      <c r="G135" s="1"/>
      <c r="H135" s="1">
        <v>23</v>
      </c>
    </row>
    <row r="136" spans="1:10" x14ac:dyDescent="0.35">
      <c r="A136" s="1" t="s">
        <v>103</v>
      </c>
      <c r="B136" s="1">
        <v>2022</v>
      </c>
      <c r="C136" s="2">
        <v>44674</v>
      </c>
      <c r="D136" s="1" t="s">
        <v>72</v>
      </c>
      <c r="E136" s="1" t="s">
        <v>267</v>
      </c>
      <c r="F136" s="1" t="s">
        <v>268</v>
      </c>
      <c r="G136" s="1"/>
      <c r="H136" s="1">
        <v>24</v>
      </c>
    </row>
    <row r="137" spans="1:10" x14ac:dyDescent="0.35">
      <c r="A137" s="4" t="s">
        <v>110</v>
      </c>
      <c r="B137" s="4">
        <v>2021</v>
      </c>
      <c r="C137" s="5">
        <v>44491</v>
      </c>
      <c r="D137" s="4" t="s">
        <v>13</v>
      </c>
      <c r="E137" s="4" t="s">
        <v>276</v>
      </c>
      <c r="F137" s="4" t="s">
        <v>25</v>
      </c>
      <c r="G137" s="4"/>
      <c r="H137" s="4">
        <v>1</v>
      </c>
      <c r="I137" s="6">
        <v>0.41180555555555554</v>
      </c>
      <c r="J137">
        <v>45.530999999999999</v>
      </c>
    </row>
    <row r="138" spans="1:10" x14ac:dyDescent="0.35">
      <c r="A138" s="4" t="s">
        <v>110</v>
      </c>
      <c r="B138" s="4">
        <v>2021</v>
      </c>
      <c r="C138" s="5">
        <v>44491</v>
      </c>
      <c r="D138" s="4" t="s">
        <v>13</v>
      </c>
      <c r="E138" s="4" t="s">
        <v>219</v>
      </c>
      <c r="F138" s="4" t="s">
        <v>67</v>
      </c>
      <c r="G138" s="4"/>
      <c r="H138" s="4">
        <v>2</v>
      </c>
    </row>
    <row r="139" spans="1:10" x14ac:dyDescent="0.35">
      <c r="A139" s="4" t="s">
        <v>110</v>
      </c>
      <c r="B139" s="4">
        <v>2021</v>
      </c>
      <c r="C139" s="5">
        <v>44491</v>
      </c>
      <c r="D139" s="4" t="s">
        <v>13</v>
      </c>
      <c r="E139" s="4" t="s">
        <v>220</v>
      </c>
      <c r="F139" s="4" t="s">
        <v>17</v>
      </c>
      <c r="G139" s="4"/>
      <c r="H139" s="4">
        <v>3</v>
      </c>
    </row>
    <row r="140" spans="1:10" x14ac:dyDescent="0.35">
      <c r="A140" s="4" t="s">
        <v>110</v>
      </c>
      <c r="B140" s="4">
        <v>2021</v>
      </c>
      <c r="C140" s="5">
        <v>44491</v>
      </c>
      <c r="D140" s="4" t="s">
        <v>13</v>
      </c>
      <c r="E140" s="4" t="s">
        <v>283</v>
      </c>
      <c r="F140" s="4" t="s">
        <v>123</v>
      </c>
      <c r="G140" s="4"/>
      <c r="H140" s="4">
        <v>4</v>
      </c>
    </row>
    <row r="141" spans="1:10" x14ac:dyDescent="0.35">
      <c r="A141" s="4" t="s">
        <v>110</v>
      </c>
      <c r="B141" s="4">
        <v>2021</v>
      </c>
      <c r="C141" s="5">
        <v>44491</v>
      </c>
      <c r="D141" s="4" t="s">
        <v>13</v>
      </c>
      <c r="E141" s="4" t="s">
        <v>227</v>
      </c>
      <c r="F141" s="4" t="s">
        <v>228</v>
      </c>
      <c r="G141" s="4"/>
      <c r="H141" s="4">
        <v>5</v>
      </c>
    </row>
    <row r="142" spans="1:10" x14ac:dyDescent="0.35">
      <c r="A142" s="4" t="s">
        <v>110</v>
      </c>
      <c r="B142" s="4">
        <v>2021</v>
      </c>
      <c r="C142" s="5">
        <v>44491</v>
      </c>
      <c r="D142" s="4" t="s">
        <v>13</v>
      </c>
      <c r="E142" s="4" t="s">
        <v>233</v>
      </c>
      <c r="F142" s="4" t="s">
        <v>53</v>
      </c>
      <c r="G142" s="4"/>
      <c r="H142" s="4">
        <v>6</v>
      </c>
    </row>
    <row r="143" spans="1:10" x14ac:dyDescent="0.35">
      <c r="A143" s="4" t="s">
        <v>110</v>
      </c>
      <c r="B143" s="4">
        <v>2021</v>
      </c>
      <c r="C143" s="5">
        <v>44491</v>
      </c>
      <c r="D143" s="4" t="s">
        <v>13</v>
      </c>
      <c r="E143" s="4" t="s">
        <v>284</v>
      </c>
      <c r="F143" s="4" t="s">
        <v>49</v>
      </c>
      <c r="G143" s="4"/>
      <c r="H143" s="4">
        <v>7</v>
      </c>
    </row>
    <row r="144" spans="1:10" x14ac:dyDescent="0.35">
      <c r="A144" s="4" t="s">
        <v>110</v>
      </c>
      <c r="B144" s="4">
        <v>2021</v>
      </c>
      <c r="C144" s="5">
        <v>44491</v>
      </c>
      <c r="D144" s="4" t="s">
        <v>13</v>
      </c>
      <c r="E144" s="4" t="s">
        <v>223</v>
      </c>
      <c r="F144" s="4" t="s">
        <v>19</v>
      </c>
      <c r="G144" s="4"/>
      <c r="H144" s="4">
        <v>8</v>
      </c>
    </row>
    <row r="145" spans="1:8" x14ac:dyDescent="0.35">
      <c r="A145" s="4" t="s">
        <v>110</v>
      </c>
      <c r="B145" s="4">
        <v>2021</v>
      </c>
      <c r="C145" s="5">
        <v>44491</v>
      </c>
      <c r="D145" s="4" t="s">
        <v>13</v>
      </c>
      <c r="E145" s="4" t="s">
        <v>244</v>
      </c>
      <c r="F145" s="4" t="s">
        <v>245</v>
      </c>
      <c r="G145" s="4"/>
      <c r="H145" s="4">
        <v>9</v>
      </c>
    </row>
    <row r="146" spans="1:8" x14ac:dyDescent="0.35">
      <c r="A146" s="4" t="s">
        <v>110</v>
      </c>
      <c r="B146" s="4">
        <v>2021</v>
      </c>
      <c r="C146" s="5">
        <v>44491</v>
      </c>
      <c r="D146" s="4" t="s">
        <v>13</v>
      </c>
      <c r="E146" s="4" t="s">
        <v>285</v>
      </c>
      <c r="F146" s="4" t="s">
        <v>286</v>
      </c>
      <c r="G146" s="4"/>
      <c r="H146" s="4">
        <v>10</v>
      </c>
    </row>
    <row r="147" spans="1:8" x14ac:dyDescent="0.35">
      <c r="A147" s="4" t="s">
        <v>110</v>
      </c>
      <c r="B147" s="4">
        <v>2021</v>
      </c>
      <c r="C147" s="5">
        <v>44491</v>
      </c>
      <c r="D147" s="4" t="s">
        <v>13</v>
      </c>
      <c r="E147" s="4" t="s">
        <v>281</v>
      </c>
      <c r="F147" s="4" t="s">
        <v>29</v>
      </c>
      <c r="G147" s="4"/>
      <c r="H147" s="4">
        <v>11</v>
      </c>
    </row>
    <row r="148" spans="1:8" x14ac:dyDescent="0.35">
      <c r="A148" s="4" t="s">
        <v>110</v>
      </c>
      <c r="B148" s="4">
        <v>2021</v>
      </c>
      <c r="C148" s="5">
        <v>44491</v>
      </c>
      <c r="D148" s="4" t="s">
        <v>13</v>
      </c>
      <c r="E148" s="4" t="s">
        <v>226</v>
      </c>
      <c r="F148" s="4" t="s">
        <v>40</v>
      </c>
      <c r="G148" s="4"/>
      <c r="H148" s="4">
        <v>12</v>
      </c>
    </row>
    <row r="149" spans="1:8" x14ac:dyDescent="0.35">
      <c r="A149" s="4" t="s">
        <v>110</v>
      </c>
      <c r="B149" s="4">
        <v>2021</v>
      </c>
      <c r="C149" s="5">
        <v>44491</v>
      </c>
      <c r="D149" s="4" t="s">
        <v>13</v>
      </c>
      <c r="E149" s="4" t="s">
        <v>287</v>
      </c>
      <c r="F149" s="4" t="s">
        <v>47</v>
      </c>
      <c r="G149" s="4"/>
      <c r="H149" s="4">
        <v>13</v>
      </c>
    </row>
    <row r="150" spans="1:8" x14ac:dyDescent="0.35">
      <c r="A150" s="4" t="s">
        <v>110</v>
      </c>
      <c r="B150" s="4">
        <v>2021</v>
      </c>
      <c r="C150" s="5">
        <v>44491</v>
      </c>
      <c r="D150" s="4" t="s">
        <v>13</v>
      </c>
      <c r="E150" s="4" t="s">
        <v>235</v>
      </c>
      <c r="F150" s="4" t="s">
        <v>61</v>
      </c>
      <c r="G150" s="4"/>
      <c r="H150" s="4">
        <v>14</v>
      </c>
    </row>
    <row r="151" spans="1:8" x14ac:dyDescent="0.35">
      <c r="A151" s="4" t="s">
        <v>110</v>
      </c>
      <c r="B151" s="4">
        <v>2021</v>
      </c>
      <c r="C151" s="5">
        <v>44491</v>
      </c>
      <c r="D151" s="4" t="s">
        <v>13</v>
      </c>
      <c r="E151" s="4" t="s">
        <v>288</v>
      </c>
      <c r="F151" s="4" t="s">
        <v>175</v>
      </c>
      <c r="G151" s="4"/>
      <c r="H151" s="4">
        <v>15</v>
      </c>
    </row>
    <row r="152" spans="1:8" x14ac:dyDescent="0.35">
      <c r="A152" s="4" t="s">
        <v>110</v>
      </c>
      <c r="B152" s="4">
        <v>2021</v>
      </c>
      <c r="C152" s="5">
        <v>44491</v>
      </c>
      <c r="D152" s="4" t="s">
        <v>13</v>
      </c>
      <c r="E152" s="4" t="s">
        <v>238</v>
      </c>
      <c r="F152" s="4" t="s">
        <v>239</v>
      </c>
      <c r="G152" s="4"/>
      <c r="H152" s="4">
        <v>16</v>
      </c>
    </row>
    <row r="153" spans="1:8" x14ac:dyDescent="0.35">
      <c r="A153" s="4" t="s">
        <v>110</v>
      </c>
      <c r="B153" s="4">
        <v>2021</v>
      </c>
      <c r="C153" s="5">
        <v>44491</v>
      </c>
      <c r="D153" s="4" t="s">
        <v>13</v>
      </c>
      <c r="E153" s="4" t="s">
        <v>289</v>
      </c>
      <c r="F153" s="4" t="s">
        <v>112</v>
      </c>
      <c r="G153" s="4"/>
      <c r="H153" s="4">
        <v>17</v>
      </c>
    </row>
    <row r="154" spans="1:8" x14ac:dyDescent="0.35">
      <c r="A154" s="4" t="s">
        <v>110</v>
      </c>
      <c r="B154" s="4">
        <v>2021</v>
      </c>
      <c r="C154" s="5">
        <v>44491</v>
      </c>
      <c r="D154" s="4" t="s">
        <v>13</v>
      </c>
      <c r="E154" s="4" t="s">
        <v>290</v>
      </c>
      <c r="F154" s="4" t="s">
        <v>237</v>
      </c>
      <c r="G154" s="4"/>
      <c r="H154" s="4">
        <v>18</v>
      </c>
    </row>
    <row r="155" spans="1:8" x14ac:dyDescent="0.35">
      <c r="A155" s="4" t="s">
        <v>110</v>
      </c>
      <c r="B155" s="4">
        <v>2021</v>
      </c>
      <c r="C155" s="5">
        <v>44491</v>
      </c>
      <c r="D155" s="4" t="s">
        <v>13</v>
      </c>
      <c r="E155" s="4" t="s">
        <v>249</v>
      </c>
      <c r="F155" s="4" t="s">
        <v>250</v>
      </c>
      <c r="G155" s="4"/>
      <c r="H155" s="4">
        <v>19</v>
      </c>
    </row>
    <row r="156" spans="1:8" x14ac:dyDescent="0.35">
      <c r="A156" s="4" t="s">
        <v>110</v>
      </c>
      <c r="B156" s="4">
        <v>2021</v>
      </c>
      <c r="C156" s="5">
        <v>44491</v>
      </c>
      <c r="D156" s="4" t="s">
        <v>13</v>
      </c>
      <c r="E156" s="4" t="s">
        <v>262</v>
      </c>
      <c r="F156" s="4" t="s">
        <v>27</v>
      </c>
      <c r="G156" s="4"/>
      <c r="H156" s="4">
        <v>20</v>
      </c>
    </row>
    <row r="157" spans="1:8" x14ac:dyDescent="0.35">
      <c r="A157" s="4" t="s">
        <v>110</v>
      </c>
      <c r="B157" s="4">
        <v>2021</v>
      </c>
      <c r="C157" s="5">
        <v>44491</v>
      </c>
      <c r="D157" s="4" t="s">
        <v>13</v>
      </c>
      <c r="E157" s="4" t="s">
        <v>224</v>
      </c>
      <c r="F157" s="4" t="s">
        <v>225</v>
      </c>
      <c r="G157" s="4"/>
      <c r="H157" s="4">
        <v>21</v>
      </c>
    </row>
    <row r="158" spans="1:8" x14ac:dyDescent="0.35">
      <c r="A158" s="4" t="s">
        <v>110</v>
      </c>
      <c r="B158" s="4">
        <v>2021</v>
      </c>
      <c r="C158" s="5">
        <v>44491</v>
      </c>
      <c r="D158" s="4" t="s">
        <v>13</v>
      </c>
      <c r="E158" s="4" t="s">
        <v>243</v>
      </c>
      <c r="F158" s="4" t="s">
        <v>51</v>
      </c>
      <c r="G158" s="4"/>
      <c r="H158" s="4">
        <v>22</v>
      </c>
    </row>
    <row r="159" spans="1:8" x14ac:dyDescent="0.35">
      <c r="A159" s="4" t="s">
        <v>110</v>
      </c>
      <c r="B159" s="4">
        <v>2021</v>
      </c>
      <c r="C159" s="5">
        <v>44491</v>
      </c>
      <c r="D159" s="4" t="s">
        <v>13</v>
      </c>
      <c r="E159" s="4" t="s">
        <v>291</v>
      </c>
      <c r="F159" s="4" t="s">
        <v>31</v>
      </c>
      <c r="G159" s="4"/>
      <c r="H159" s="4">
        <v>23</v>
      </c>
    </row>
    <row r="160" spans="1:8" x14ac:dyDescent="0.35">
      <c r="A160" s="4" t="s">
        <v>110</v>
      </c>
      <c r="B160" s="4">
        <v>2021</v>
      </c>
      <c r="C160" s="5">
        <v>44491</v>
      </c>
      <c r="D160" s="4" t="s">
        <v>13</v>
      </c>
      <c r="E160" s="4" t="s">
        <v>248</v>
      </c>
      <c r="F160" s="4" t="s">
        <v>44</v>
      </c>
      <c r="G160" s="4"/>
      <c r="H160" s="4">
        <v>24</v>
      </c>
    </row>
    <row r="161" spans="1:10" x14ac:dyDescent="0.35">
      <c r="A161" s="1" t="s">
        <v>71</v>
      </c>
      <c r="B161" s="1">
        <v>2021</v>
      </c>
      <c r="C161" s="2">
        <v>44450</v>
      </c>
      <c r="D161" s="1" t="s">
        <v>72</v>
      </c>
      <c r="E161" s="1" t="s">
        <v>275</v>
      </c>
      <c r="F161" s="1" t="s">
        <v>47</v>
      </c>
      <c r="G161" s="1"/>
      <c r="H161" s="1">
        <v>1</v>
      </c>
      <c r="I161" s="6">
        <v>0.41805555555555557</v>
      </c>
      <c r="J161">
        <v>44.816000000000003</v>
      </c>
    </row>
    <row r="162" spans="1:10" x14ac:dyDescent="0.35">
      <c r="A162" s="1" t="s">
        <v>71</v>
      </c>
      <c r="B162" s="1">
        <v>2021</v>
      </c>
      <c r="C162" s="2">
        <v>44450</v>
      </c>
      <c r="D162" s="1" t="s">
        <v>72</v>
      </c>
      <c r="E162" s="1" t="s">
        <v>262</v>
      </c>
      <c r="F162" s="1" t="s">
        <v>27</v>
      </c>
      <c r="G162" s="1"/>
      <c r="H162" s="1">
        <v>2</v>
      </c>
    </row>
    <row r="163" spans="1:10" x14ac:dyDescent="0.35">
      <c r="A163" s="1" t="s">
        <v>71</v>
      </c>
      <c r="B163" s="1">
        <v>2021</v>
      </c>
      <c r="C163" s="2">
        <v>44450</v>
      </c>
      <c r="D163" s="1" t="s">
        <v>72</v>
      </c>
      <c r="E163" s="1" t="s">
        <v>292</v>
      </c>
      <c r="F163" s="1" t="s">
        <v>31</v>
      </c>
      <c r="G163" s="1"/>
      <c r="H163" s="1">
        <v>3</v>
      </c>
    </row>
    <row r="164" spans="1:10" x14ac:dyDescent="0.35">
      <c r="A164" s="1" t="s">
        <v>71</v>
      </c>
      <c r="B164" s="1">
        <v>2021</v>
      </c>
      <c r="C164" s="2">
        <v>44450</v>
      </c>
      <c r="D164" s="1" t="s">
        <v>72</v>
      </c>
      <c r="E164" s="1" t="s">
        <v>282</v>
      </c>
      <c r="F164" s="1" t="s">
        <v>21</v>
      </c>
      <c r="G164" s="1"/>
      <c r="H164" s="1">
        <v>4</v>
      </c>
    </row>
    <row r="165" spans="1:10" x14ac:dyDescent="0.35">
      <c r="A165" s="1" t="s">
        <v>71</v>
      </c>
      <c r="B165" s="1">
        <v>2021</v>
      </c>
      <c r="C165" s="2">
        <v>44450</v>
      </c>
      <c r="D165" s="1" t="s">
        <v>72</v>
      </c>
      <c r="E165" s="1" t="s">
        <v>284</v>
      </c>
      <c r="F165" s="1" t="s">
        <v>49</v>
      </c>
      <c r="G165" s="1"/>
      <c r="H165" s="1">
        <v>5</v>
      </c>
    </row>
    <row r="166" spans="1:10" x14ac:dyDescent="0.35">
      <c r="A166" s="1" t="s">
        <v>71</v>
      </c>
      <c r="B166" s="1">
        <v>2021</v>
      </c>
      <c r="C166" s="2">
        <v>44450</v>
      </c>
      <c r="D166" s="1" t="s">
        <v>72</v>
      </c>
      <c r="E166" s="1" t="s">
        <v>293</v>
      </c>
      <c r="F166" s="1" t="s">
        <v>51</v>
      </c>
      <c r="G166" s="1"/>
      <c r="H166" s="1">
        <v>6</v>
      </c>
    </row>
    <row r="167" spans="1:10" x14ac:dyDescent="0.35">
      <c r="A167" s="1" t="s">
        <v>71</v>
      </c>
      <c r="B167" s="1">
        <v>2021</v>
      </c>
      <c r="C167" s="2">
        <v>44450</v>
      </c>
      <c r="D167" s="1" t="s">
        <v>72</v>
      </c>
      <c r="E167" s="1" t="s">
        <v>229</v>
      </c>
      <c r="F167" s="1" t="s">
        <v>230</v>
      </c>
      <c r="G167" s="1"/>
      <c r="H167" s="1">
        <v>7</v>
      </c>
    </row>
    <row r="168" spans="1:10" x14ac:dyDescent="0.35">
      <c r="A168" s="1" t="s">
        <v>71</v>
      </c>
      <c r="B168" s="1">
        <v>2021</v>
      </c>
      <c r="C168" s="2">
        <v>44450</v>
      </c>
      <c r="D168" s="1" t="s">
        <v>72</v>
      </c>
      <c r="E168" s="1" t="s">
        <v>255</v>
      </c>
      <c r="F168" s="1" t="s">
        <v>92</v>
      </c>
      <c r="G168" s="1"/>
      <c r="H168" s="1">
        <v>8</v>
      </c>
    </row>
    <row r="169" spans="1:10" x14ac:dyDescent="0.35">
      <c r="A169" s="1" t="s">
        <v>71</v>
      </c>
      <c r="B169" s="1">
        <v>2021</v>
      </c>
      <c r="C169" s="2">
        <v>44450</v>
      </c>
      <c r="D169" s="1" t="s">
        <v>72</v>
      </c>
      <c r="E169" s="1" t="s">
        <v>294</v>
      </c>
      <c r="F169" s="1" t="s">
        <v>295</v>
      </c>
      <c r="G169" s="1"/>
      <c r="H169" s="1">
        <v>9</v>
      </c>
    </row>
    <row r="170" spans="1:10" x14ac:dyDescent="0.35">
      <c r="A170" s="1" t="s">
        <v>71</v>
      </c>
      <c r="B170" s="1">
        <v>2021</v>
      </c>
      <c r="C170" s="2">
        <v>44450</v>
      </c>
      <c r="D170" s="1" t="s">
        <v>72</v>
      </c>
      <c r="E170" s="1" t="s">
        <v>234</v>
      </c>
      <c r="F170" s="1" t="s">
        <v>15</v>
      </c>
      <c r="G170" s="1"/>
      <c r="H170" s="1">
        <v>10</v>
      </c>
    </row>
    <row r="171" spans="1:10" x14ac:dyDescent="0.35">
      <c r="A171" s="1" t="s">
        <v>71</v>
      </c>
      <c r="B171" s="1">
        <v>2021</v>
      </c>
      <c r="C171" s="2">
        <v>44450</v>
      </c>
      <c r="D171" s="1" t="s">
        <v>72</v>
      </c>
      <c r="E171" s="1" t="s">
        <v>248</v>
      </c>
      <c r="F171" s="1" t="s">
        <v>44</v>
      </c>
      <c r="G171" s="1"/>
      <c r="H171" s="1">
        <v>11</v>
      </c>
    </row>
    <row r="172" spans="1:10" x14ac:dyDescent="0.35">
      <c r="A172" s="1" t="s">
        <v>71</v>
      </c>
      <c r="B172" s="1">
        <v>2021</v>
      </c>
      <c r="C172" s="2">
        <v>44450</v>
      </c>
      <c r="D172" s="1" t="s">
        <v>72</v>
      </c>
      <c r="E172" s="1" t="s">
        <v>278</v>
      </c>
      <c r="F172" s="1" t="s">
        <v>67</v>
      </c>
      <c r="G172" s="1"/>
      <c r="H172" s="1">
        <v>12</v>
      </c>
    </row>
    <row r="173" spans="1:10" x14ac:dyDescent="0.35">
      <c r="A173" s="1" t="s">
        <v>71</v>
      </c>
      <c r="B173" s="1">
        <v>2021</v>
      </c>
      <c r="C173" s="2">
        <v>44450</v>
      </c>
      <c r="D173" s="1" t="s">
        <v>72</v>
      </c>
      <c r="E173" s="1" t="s">
        <v>296</v>
      </c>
      <c r="F173" s="1" t="s">
        <v>59</v>
      </c>
      <c r="G173" s="1"/>
      <c r="H173" s="1">
        <v>13</v>
      </c>
    </row>
    <row r="174" spans="1:10" x14ac:dyDescent="0.35">
      <c r="A174" s="1" t="s">
        <v>71</v>
      </c>
      <c r="B174" s="1">
        <v>2021</v>
      </c>
      <c r="C174" s="2">
        <v>44450</v>
      </c>
      <c r="D174" s="1" t="s">
        <v>72</v>
      </c>
      <c r="E174" s="1" t="s">
        <v>297</v>
      </c>
      <c r="F174" s="1" t="s">
        <v>261</v>
      </c>
      <c r="G174" s="1"/>
      <c r="H174" s="1">
        <v>14</v>
      </c>
    </row>
    <row r="175" spans="1:10" x14ac:dyDescent="0.35">
      <c r="A175" s="1" t="s">
        <v>71</v>
      </c>
      <c r="B175" s="1">
        <v>2021</v>
      </c>
      <c r="C175" s="2">
        <v>44450</v>
      </c>
      <c r="D175" s="1" t="s">
        <v>72</v>
      </c>
      <c r="E175" s="1" t="s">
        <v>298</v>
      </c>
      <c r="F175" s="1" t="s">
        <v>271</v>
      </c>
      <c r="G175" s="1"/>
      <c r="H175" s="1">
        <v>15</v>
      </c>
    </row>
    <row r="176" spans="1:10" x14ac:dyDescent="0.35">
      <c r="A176" s="1" t="s">
        <v>71</v>
      </c>
      <c r="B176" s="1">
        <v>2021</v>
      </c>
      <c r="C176" s="2">
        <v>44450</v>
      </c>
      <c r="D176" s="1" t="s">
        <v>72</v>
      </c>
      <c r="E176" s="1" t="s">
        <v>299</v>
      </c>
      <c r="F176" s="1" t="s">
        <v>70</v>
      </c>
      <c r="G176" s="1"/>
      <c r="H176" s="1">
        <v>16</v>
      </c>
    </row>
    <row r="177" spans="1:10" x14ac:dyDescent="0.35">
      <c r="A177" s="4" t="s">
        <v>120</v>
      </c>
      <c r="B177" s="4">
        <v>2021</v>
      </c>
      <c r="C177" s="5">
        <v>44387</v>
      </c>
      <c r="D177" s="4" t="s">
        <v>72</v>
      </c>
      <c r="E177" s="4" t="s">
        <v>283</v>
      </c>
      <c r="F177" s="4" t="s">
        <v>123</v>
      </c>
      <c r="G177" s="4"/>
      <c r="H177" s="4">
        <v>1</v>
      </c>
      <c r="I177" s="6">
        <v>0.41875000000000001</v>
      </c>
      <c r="J177">
        <v>44.73</v>
      </c>
    </row>
    <row r="178" spans="1:10" x14ac:dyDescent="0.35">
      <c r="A178" s="4" t="s">
        <v>120</v>
      </c>
      <c r="B178" s="4">
        <v>2021</v>
      </c>
      <c r="C178" s="5">
        <v>44387</v>
      </c>
      <c r="D178" s="4" t="s">
        <v>72</v>
      </c>
      <c r="E178" s="4" t="s">
        <v>227</v>
      </c>
      <c r="F178" s="4" t="s">
        <v>228</v>
      </c>
      <c r="G178" s="4"/>
      <c r="H178" s="4">
        <v>2</v>
      </c>
    </row>
    <row r="179" spans="1:10" x14ac:dyDescent="0.35">
      <c r="A179" s="4" t="s">
        <v>120</v>
      </c>
      <c r="B179" s="4">
        <v>2021</v>
      </c>
      <c r="C179" s="5">
        <v>44387</v>
      </c>
      <c r="D179" s="4" t="s">
        <v>72</v>
      </c>
      <c r="E179" s="4" t="s">
        <v>300</v>
      </c>
      <c r="F179" s="4" t="s">
        <v>239</v>
      </c>
      <c r="G179" s="4"/>
      <c r="H179" s="4">
        <v>3</v>
      </c>
    </row>
    <row r="180" spans="1:10" x14ac:dyDescent="0.35">
      <c r="A180" s="4" t="s">
        <v>120</v>
      </c>
      <c r="B180" s="4">
        <v>2021</v>
      </c>
      <c r="C180" s="5">
        <v>44387</v>
      </c>
      <c r="D180" s="4" t="s">
        <v>72</v>
      </c>
      <c r="E180" s="4" t="s">
        <v>290</v>
      </c>
      <c r="F180" s="4" t="s">
        <v>237</v>
      </c>
      <c r="G180" s="4"/>
      <c r="H180" s="4">
        <v>4</v>
      </c>
    </row>
    <row r="181" spans="1:10" x14ac:dyDescent="0.35">
      <c r="A181" s="4" t="s">
        <v>120</v>
      </c>
      <c r="B181" s="4">
        <v>2021</v>
      </c>
      <c r="C181" s="5">
        <v>44387</v>
      </c>
      <c r="D181" s="4" t="s">
        <v>72</v>
      </c>
      <c r="E181" s="4" t="s">
        <v>301</v>
      </c>
      <c r="F181" s="4" t="s">
        <v>56</v>
      </c>
      <c r="G181" s="4"/>
      <c r="H181" s="4">
        <v>5</v>
      </c>
    </row>
    <row r="182" spans="1:10" x14ac:dyDescent="0.35">
      <c r="A182" s="4" t="s">
        <v>120</v>
      </c>
      <c r="B182" s="4">
        <v>2021</v>
      </c>
      <c r="C182" s="5">
        <v>44387</v>
      </c>
      <c r="D182" s="4" t="s">
        <v>72</v>
      </c>
      <c r="E182" s="4" t="s">
        <v>249</v>
      </c>
      <c r="F182" s="4" t="s">
        <v>250</v>
      </c>
      <c r="G182" s="4"/>
      <c r="H182" s="4">
        <v>6</v>
      </c>
    </row>
    <row r="183" spans="1:10" x14ac:dyDescent="0.35">
      <c r="A183" s="4" t="s">
        <v>120</v>
      </c>
      <c r="B183" s="4">
        <v>2021</v>
      </c>
      <c r="C183" s="5">
        <v>44387</v>
      </c>
      <c r="D183" s="4" t="s">
        <v>72</v>
      </c>
      <c r="E183" s="4" t="s">
        <v>302</v>
      </c>
      <c r="F183" s="4" t="s">
        <v>121</v>
      </c>
      <c r="G183" s="4"/>
      <c r="H183" s="4">
        <v>7</v>
      </c>
    </row>
    <row r="184" spans="1:10" x14ac:dyDescent="0.35">
      <c r="A184" s="4" t="s">
        <v>120</v>
      </c>
      <c r="B184" s="4">
        <v>2021</v>
      </c>
      <c r="C184" s="5">
        <v>44387</v>
      </c>
      <c r="D184" s="4" t="s">
        <v>72</v>
      </c>
      <c r="E184" s="4" t="s">
        <v>285</v>
      </c>
      <c r="F184" s="4" t="s">
        <v>286</v>
      </c>
      <c r="G184" s="4"/>
      <c r="H184" s="4">
        <v>8</v>
      </c>
    </row>
    <row r="185" spans="1:10" x14ac:dyDescent="0.35">
      <c r="A185" s="4" t="s">
        <v>120</v>
      </c>
      <c r="B185" s="4">
        <v>2021</v>
      </c>
      <c r="C185" s="5">
        <v>44387</v>
      </c>
      <c r="D185" s="4" t="s">
        <v>72</v>
      </c>
      <c r="E185" s="4" t="s">
        <v>303</v>
      </c>
      <c r="F185" s="4" t="s">
        <v>175</v>
      </c>
      <c r="G185" s="4"/>
      <c r="H185" s="4">
        <v>9</v>
      </c>
    </row>
    <row r="186" spans="1:10" x14ac:dyDescent="0.35">
      <c r="A186" s="4" t="s">
        <v>120</v>
      </c>
      <c r="B186" s="4">
        <v>2021</v>
      </c>
      <c r="C186" s="5">
        <v>44387</v>
      </c>
      <c r="D186" s="4" t="s">
        <v>72</v>
      </c>
      <c r="E186" s="4" t="s">
        <v>304</v>
      </c>
      <c r="F186" s="4" t="s">
        <v>305</v>
      </c>
      <c r="G186" s="4"/>
      <c r="H186" s="4">
        <v>10</v>
      </c>
    </row>
    <row r="187" spans="1:10" x14ac:dyDescent="0.35">
      <c r="A187" s="4" t="s">
        <v>120</v>
      </c>
      <c r="B187" s="4">
        <v>2021</v>
      </c>
      <c r="C187" s="5">
        <v>44387</v>
      </c>
      <c r="D187" s="4" t="s">
        <v>72</v>
      </c>
      <c r="E187" s="4" t="s">
        <v>306</v>
      </c>
      <c r="F187" s="4" t="s">
        <v>49</v>
      </c>
      <c r="G187" s="4"/>
      <c r="H187" s="4">
        <v>11</v>
      </c>
    </row>
    <row r="188" spans="1:10" x14ac:dyDescent="0.35">
      <c r="A188" s="4" t="s">
        <v>120</v>
      </c>
      <c r="B188" s="4">
        <v>2021</v>
      </c>
      <c r="C188" s="5">
        <v>44387</v>
      </c>
      <c r="D188" s="4" t="s">
        <v>72</v>
      </c>
      <c r="E188" s="4" t="s">
        <v>267</v>
      </c>
      <c r="F188" s="4" t="s">
        <v>245</v>
      </c>
      <c r="G188" s="4"/>
      <c r="H188" s="4">
        <v>12</v>
      </c>
    </row>
    <row r="189" spans="1:10" x14ac:dyDescent="0.35">
      <c r="A189" s="4" t="s">
        <v>120</v>
      </c>
      <c r="B189" s="4">
        <v>2021</v>
      </c>
      <c r="C189" s="5">
        <v>44387</v>
      </c>
      <c r="D189" s="4" t="s">
        <v>72</v>
      </c>
      <c r="E189" s="4" t="s">
        <v>241</v>
      </c>
      <c r="F189" s="4" t="s">
        <v>242</v>
      </c>
      <c r="G189" s="4"/>
      <c r="H189" s="4">
        <v>13</v>
      </c>
    </row>
    <row r="190" spans="1:10" x14ac:dyDescent="0.35">
      <c r="A190" s="4" t="s">
        <v>120</v>
      </c>
      <c r="B190" s="4">
        <v>2021</v>
      </c>
      <c r="C190" s="5">
        <v>44387</v>
      </c>
      <c r="D190" s="4" t="s">
        <v>72</v>
      </c>
      <c r="E190" s="4" t="s">
        <v>289</v>
      </c>
      <c r="F190" s="4" t="s">
        <v>127</v>
      </c>
      <c r="G190" s="4"/>
      <c r="H190" s="4">
        <v>14</v>
      </c>
    </row>
    <row r="191" spans="1:10" x14ac:dyDescent="0.35">
      <c r="A191" s="4" t="s">
        <v>120</v>
      </c>
      <c r="B191" s="4">
        <v>2021</v>
      </c>
      <c r="C191" s="5">
        <v>44387</v>
      </c>
      <c r="D191" s="4" t="s">
        <v>72</v>
      </c>
      <c r="E191" s="4" t="s">
        <v>260</v>
      </c>
      <c r="F191" s="4" t="s">
        <v>261</v>
      </c>
      <c r="G191" s="4"/>
      <c r="H191" s="4">
        <v>15</v>
      </c>
    </row>
    <row r="192" spans="1:10" x14ac:dyDescent="0.35">
      <c r="A192" s="4" t="s">
        <v>120</v>
      </c>
      <c r="B192" s="4">
        <v>2021</v>
      </c>
      <c r="C192" s="5">
        <v>44387</v>
      </c>
      <c r="D192" s="4" t="s">
        <v>72</v>
      </c>
      <c r="E192" s="4" t="s">
        <v>307</v>
      </c>
      <c r="F192" s="4" t="s">
        <v>31</v>
      </c>
      <c r="G192" s="4"/>
      <c r="H192" s="4">
        <v>16</v>
      </c>
    </row>
    <row r="193" spans="1:10" x14ac:dyDescent="0.35">
      <c r="A193" s="1" t="s">
        <v>134</v>
      </c>
      <c r="B193" s="1">
        <v>2020</v>
      </c>
      <c r="C193" s="2">
        <v>43889</v>
      </c>
      <c r="D193" s="1" t="s">
        <v>13</v>
      </c>
      <c r="E193" s="1" t="s">
        <v>226</v>
      </c>
      <c r="F193" s="1" t="s">
        <v>40</v>
      </c>
      <c r="G193" s="1"/>
      <c r="H193" s="1">
        <v>1</v>
      </c>
      <c r="I193" s="6">
        <v>0.38750000000000001</v>
      </c>
      <c r="J193">
        <v>48.356999999999999</v>
      </c>
    </row>
    <row r="194" spans="1:10" x14ac:dyDescent="0.35">
      <c r="A194" s="1" t="s">
        <v>134</v>
      </c>
      <c r="B194" s="1">
        <v>2020</v>
      </c>
      <c r="C194" s="2">
        <v>43889</v>
      </c>
      <c r="D194" s="1" t="s">
        <v>13</v>
      </c>
      <c r="E194" s="1" t="s">
        <v>219</v>
      </c>
      <c r="F194" s="1" t="s">
        <v>67</v>
      </c>
      <c r="G194" s="1"/>
      <c r="H194" s="1">
        <v>2</v>
      </c>
    </row>
    <row r="195" spans="1:10" x14ac:dyDescent="0.35">
      <c r="A195" s="1" t="s">
        <v>134</v>
      </c>
      <c r="B195" s="1">
        <v>2020</v>
      </c>
      <c r="C195" s="2">
        <v>43889</v>
      </c>
      <c r="D195" s="1" t="s">
        <v>13</v>
      </c>
      <c r="E195" s="1" t="s">
        <v>220</v>
      </c>
      <c r="F195" s="1" t="s">
        <v>17</v>
      </c>
      <c r="G195" s="1"/>
      <c r="H195" s="1">
        <v>3</v>
      </c>
    </row>
    <row r="196" spans="1:10" x14ac:dyDescent="0.35">
      <c r="A196" s="1" t="s">
        <v>134</v>
      </c>
      <c r="B196" s="1">
        <v>2020</v>
      </c>
      <c r="C196" s="2">
        <v>43889</v>
      </c>
      <c r="D196" s="1" t="s">
        <v>13</v>
      </c>
      <c r="E196" s="1" t="s">
        <v>227</v>
      </c>
      <c r="F196" s="1" t="s">
        <v>228</v>
      </c>
      <c r="G196" s="1"/>
      <c r="H196" s="1">
        <v>4</v>
      </c>
    </row>
    <row r="197" spans="1:10" x14ac:dyDescent="0.35">
      <c r="A197" s="1" t="s">
        <v>134</v>
      </c>
      <c r="B197" s="1">
        <v>2020</v>
      </c>
      <c r="C197" s="2">
        <v>43889</v>
      </c>
      <c r="D197" s="1" t="s">
        <v>13</v>
      </c>
      <c r="E197" s="1" t="s">
        <v>308</v>
      </c>
      <c r="F197" s="1" t="s">
        <v>53</v>
      </c>
      <c r="G197" s="1"/>
      <c r="H197" s="1">
        <v>5</v>
      </c>
    </row>
    <row r="198" spans="1:10" x14ac:dyDescent="0.35">
      <c r="A198" s="1" t="s">
        <v>134</v>
      </c>
      <c r="B198" s="1">
        <v>2020</v>
      </c>
      <c r="C198" s="2">
        <v>43889</v>
      </c>
      <c r="D198" s="1" t="s">
        <v>13</v>
      </c>
      <c r="E198" s="1" t="s">
        <v>275</v>
      </c>
      <c r="F198" s="1" t="s">
        <v>47</v>
      </c>
      <c r="G198" s="1"/>
      <c r="H198" s="1">
        <v>6</v>
      </c>
    </row>
    <row r="199" spans="1:10" x14ac:dyDescent="0.35">
      <c r="A199" s="1" t="s">
        <v>134</v>
      </c>
      <c r="B199" s="1">
        <v>2020</v>
      </c>
      <c r="C199" s="2">
        <v>43889</v>
      </c>
      <c r="D199" s="1" t="s">
        <v>13</v>
      </c>
      <c r="E199" s="1" t="s">
        <v>309</v>
      </c>
      <c r="F199" s="1" t="s">
        <v>38</v>
      </c>
      <c r="G199" s="1"/>
      <c r="H199" s="1">
        <v>7</v>
      </c>
    </row>
    <row r="200" spans="1:10" x14ac:dyDescent="0.35">
      <c r="A200" s="1" t="s">
        <v>134</v>
      </c>
      <c r="B200" s="1">
        <v>2020</v>
      </c>
      <c r="C200" s="2">
        <v>43889</v>
      </c>
      <c r="D200" s="1" t="s">
        <v>13</v>
      </c>
      <c r="E200" s="1" t="s">
        <v>277</v>
      </c>
      <c r="F200" s="1" t="s">
        <v>36</v>
      </c>
      <c r="G200" s="1"/>
      <c r="H200" s="1">
        <v>8</v>
      </c>
    </row>
    <row r="201" spans="1:10" x14ac:dyDescent="0.35">
      <c r="A201" s="1" t="s">
        <v>134</v>
      </c>
      <c r="B201" s="1">
        <v>2020</v>
      </c>
      <c r="C201" s="2">
        <v>43889</v>
      </c>
      <c r="D201" s="1" t="s">
        <v>13</v>
      </c>
      <c r="E201" s="1" t="s">
        <v>310</v>
      </c>
      <c r="F201" s="1" t="s">
        <v>56</v>
      </c>
      <c r="G201" s="1"/>
      <c r="H201" s="1">
        <v>9</v>
      </c>
    </row>
    <row r="202" spans="1:10" x14ac:dyDescent="0.35">
      <c r="A202" s="1" t="s">
        <v>134</v>
      </c>
      <c r="B202" s="1">
        <v>2020</v>
      </c>
      <c r="C202" s="2">
        <v>43889</v>
      </c>
      <c r="D202" s="1" t="s">
        <v>13</v>
      </c>
      <c r="E202" s="1" t="s">
        <v>258</v>
      </c>
      <c r="F202" s="1" t="s">
        <v>65</v>
      </c>
      <c r="G202" s="1"/>
      <c r="H202" s="1">
        <v>10</v>
      </c>
    </row>
    <row r="203" spans="1:10" x14ac:dyDescent="0.35">
      <c r="A203" s="1" t="s">
        <v>134</v>
      </c>
      <c r="B203" s="1">
        <v>2020</v>
      </c>
      <c r="C203" s="2">
        <v>43889</v>
      </c>
      <c r="D203" s="1" t="s">
        <v>13</v>
      </c>
      <c r="E203" s="1" t="s">
        <v>311</v>
      </c>
      <c r="F203" s="1" t="s">
        <v>51</v>
      </c>
      <c r="G203" s="1"/>
      <c r="H203" s="1">
        <v>11</v>
      </c>
    </row>
    <row r="204" spans="1:10" x14ac:dyDescent="0.35">
      <c r="A204" s="1" t="s">
        <v>134</v>
      </c>
      <c r="B204" s="1">
        <v>2020</v>
      </c>
      <c r="C204" s="2">
        <v>43889</v>
      </c>
      <c r="D204" s="1" t="s">
        <v>13</v>
      </c>
      <c r="E204" s="1" t="s">
        <v>224</v>
      </c>
      <c r="F204" s="1" t="s">
        <v>225</v>
      </c>
      <c r="G204" s="1"/>
      <c r="H204" s="1">
        <v>12</v>
      </c>
    </row>
    <row r="205" spans="1:10" x14ac:dyDescent="0.35">
      <c r="A205" s="1" t="s">
        <v>134</v>
      </c>
      <c r="B205" s="1">
        <v>2020</v>
      </c>
      <c r="C205" s="2">
        <v>43889</v>
      </c>
      <c r="D205" s="1" t="s">
        <v>13</v>
      </c>
      <c r="E205" s="1" t="s">
        <v>312</v>
      </c>
      <c r="F205" s="1" t="s">
        <v>271</v>
      </c>
      <c r="G205" s="1"/>
      <c r="H205" s="1">
        <v>13</v>
      </c>
    </row>
    <row r="206" spans="1:10" x14ac:dyDescent="0.35">
      <c r="A206" s="1" t="s">
        <v>134</v>
      </c>
      <c r="B206" s="1">
        <v>2020</v>
      </c>
      <c r="C206" s="2">
        <v>43889</v>
      </c>
      <c r="D206" s="1" t="s">
        <v>13</v>
      </c>
      <c r="E206" s="1" t="s">
        <v>283</v>
      </c>
      <c r="F206" s="1" t="s">
        <v>123</v>
      </c>
      <c r="G206" s="1"/>
      <c r="H206" s="1">
        <v>14</v>
      </c>
    </row>
    <row r="207" spans="1:10" x14ac:dyDescent="0.35">
      <c r="A207" s="1" t="s">
        <v>134</v>
      </c>
      <c r="B207" s="1">
        <v>2020</v>
      </c>
      <c r="C207" s="2">
        <v>43889</v>
      </c>
      <c r="D207" s="1" t="s">
        <v>13</v>
      </c>
      <c r="E207" s="1" t="s">
        <v>244</v>
      </c>
      <c r="F207" s="1" t="s">
        <v>245</v>
      </c>
      <c r="G207" s="1"/>
      <c r="H207" s="1">
        <v>15</v>
      </c>
    </row>
    <row r="208" spans="1:10" x14ac:dyDescent="0.35">
      <c r="A208" s="1" t="s">
        <v>134</v>
      </c>
      <c r="B208" s="1">
        <v>2020</v>
      </c>
      <c r="C208" s="2">
        <v>43889</v>
      </c>
      <c r="D208" s="1" t="s">
        <v>13</v>
      </c>
      <c r="E208" s="1" t="s">
        <v>313</v>
      </c>
      <c r="F208" s="1" t="s">
        <v>239</v>
      </c>
      <c r="G208" s="1"/>
      <c r="H208" s="1">
        <v>16</v>
      </c>
    </row>
    <row r="209" spans="1:10" x14ac:dyDescent="0.35">
      <c r="A209" s="1" t="s">
        <v>134</v>
      </c>
      <c r="B209" s="1">
        <v>2020</v>
      </c>
      <c r="C209" s="2">
        <v>43889</v>
      </c>
      <c r="D209" s="1" t="s">
        <v>13</v>
      </c>
      <c r="E209" s="1" t="s">
        <v>314</v>
      </c>
      <c r="F209" s="1" t="s">
        <v>29</v>
      </c>
      <c r="G209" s="1"/>
      <c r="H209" s="1">
        <v>17</v>
      </c>
    </row>
    <row r="210" spans="1:10" x14ac:dyDescent="0.35">
      <c r="A210" s="1" t="s">
        <v>134</v>
      </c>
      <c r="B210" s="1">
        <v>2020</v>
      </c>
      <c r="C210" s="2">
        <v>43889</v>
      </c>
      <c r="D210" s="1" t="s">
        <v>13</v>
      </c>
      <c r="E210" s="1" t="s">
        <v>315</v>
      </c>
      <c r="F210" s="1" t="s">
        <v>175</v>
      </c>
      <c r="G210" s="1"/>
      <c r="H210" s="1">
        <v>18</v>
      </c>
    </row>
    <row r="211" spans="1:10" x14ac:dyDescent="0.35">
      <c r="A211" s="1" t="s">
        <v>134</v>
      </c>
      <c r="B211" s="1">
        <v>2020</v>
      </c>
      <c r="C211" s="2">
        <v>43889</v>
      </c>
      <c r="D211" s="1" t="s">
        <v>13</v>
      </c>
      <c r="E211" s="1" t="s">
        <v>316</v>
      </c>
      <c r="F211" s="1" t="s">
        <v>19</v>
      </c>
      <c r="G211" s="1"/>
      <c r="H211" s="1" t="s">
        <v>212</v>
      </c>
    </row>
    <row r="212" spans="1:10" x14ac:dyDescent="0.35">
      <c r="A212" s="1" t="s">
        <v>134</v>
      </c>
      <c r="B212" s="1">
        <v>2020</v>
      </c>
      <c r="C212" s="2">
        <v>43889</v>
      </c>
      <c r="D212" s="1" t="s">
        <v>13</v>
      </c>
      <c r="E212" s="1" t="s">
        <v>317</v>
      </c>
      <c r="F212" s="1" t="s">
        <v>27</v>
      </c>
      <c r="G212" s="1"/>
      <c r="H212" s="1" t="s">
        <v>318</v>
      </c>
    </row>
    <row r="213" spans="1:10" x14ac:dyDescent="0.35">
      <c r="A213" s="1" t="s">
        <v>134</v>
      </c>
      <c r="B213" s="1">
        <v>2020</v>
      </c>
      <c r="C213" s="2">
        <v>43889</v>
      </c>
      <c r="D213" s="1" t="s">
        <v>13</v>
      </c>
      <c r="E213" s="1" t="s">
        <v>319</v>
      </c>
      <c r="F213" s="1" t="s">
        <v>25</v>
      </c>
      <c r="G213" s="1"/>
      <c r="H213" s="1" t="s">
        <v>318</v>
      </c>
    </row>
    <row r="214" spans="1:10" x14ac:dyDescent="0.35">
      <c r="A214" s="1" t="s">
        <v>134</v>
      </c>
      <c r="B214" s="1">
        <v>2020</v>
      </c>
      <c r="C214" s="2">
        <v>43889</v>
      </c>
      <c r="D214" s="1" t="s">
        <v>13</v>
      </c>
      <c r="E214" s="1" t="s">
        <v>285</v>
      </c>
      <c r="F214" s="1" t="s">
        <v>286</v>
      </c>
      <c r="G214" s="1"/>
      <c r="H214" s="1" t="s">
        <v>318</v>
      </c>
    </row>
    <row r="215" spans="1:10" x14ac:dyDescent="0.35">
      <c r="A215" s="1" t="s">
        <v>134</v>
      </c>
      <c r="B215" s="1">
        <v>2020</v>
      </c>
      <c r="C215" s="2">
        <v>43889</v>
      </c>
      <c r="D215" s="1" t="s">
        <v>13</v>
      </c>
      <c r="E215" s="1" t="s">
        <v>320</v>
      </c>
      <c r="F215" s="1" t="s">
        <v>44</v>
      </c>
      <c r="G215" s="1"/>
      <c r="H215" s="1" t="s">
        <v>318</v>
      </c>
    </row>
    <row r="216" spans="1:10" x14ac:dyDescent="0.35">
      <c r="A216" s="1" t="s">
        <v>134</v>
      </c>
      <c r="B216" s="1">
        <v>2020</v>
      </c>
      <c r="C216" s="2">
        <v>43889</v>
      </c>
      <c r="D216" s="1" t="s">
        <v>13</v>
      </c>
      <c r="E216" s="1" t="s">
        <v>321</v>
      </c>
      <c r="F216" s="1" t="s">
        <v>161</v>
      </c>
      <c r="G216" s="1"/>
      <c r="H216" s="1" t="s">
        <v>318</v>
      </c>
    </row>
    <row r="217" spans="1:10" x14ac:dyDescent="0.35">
      <c r="A217" s="4" t="s">
        <v>94</v>
      </c>
      <c r="B217" s="4">
        <v>2020</v>
      </c>
      <c r="C217" s="5">
        <v>43856</v>
      </c>
      <c r="D217" s="4" t="s">
        <v>72</v>
      </c>
      <c r="E217" s="4" t="s">
        <v>319</v>
      </c>
      <c r="F217" s="4" t="s">
        <v>25</v>
      </c>
      <c r="G217" s="4"/>
      <c r="H217" s="4">
        <v>1</v>
      </c>
      <c r="I217" s="6">
        <v>0.39861111111111108</v>
      </c>
      <c r="J217">
        <v>46.976999999999997</v>
      </c>
    </row>
    <row r="218" spans="1:10" x14ac:dyDescent="0.35">
      <c r="A218" s="4" t="s">
        <v>94</v>
      </c>
      <c r="B218" s="4">
        <v>2020</v>
      </c>
      <c r="C218" s="5">
        <v>43856</v>
      </c>
      <c r="D218" s="4" t="s">
        <v>72</v>
      </c>
      <c r="E218" s="4" t="s">
        <v>308</v>
      </c>
      <c r="F218" s="4" t="s">
        <v>53</v>
      </c>
      <c r="G218" s="4"/>
      <c r="H218" s="4">
        <v>2</v>
      </c>
    </row>
    <row r="219" spans="1:10" x14ac:dyDescent="0.35">
      <c r="A219" s="4" t="s">
        <v>94</v>
      </c>
      <c r="B219" s="4">
        <v>2020</v>
      </c>
      <c r="C219" s="5">
        <v>43856</v>
      </c>
      <c r="D219" s="4" t="s">
        <v>72</v>
      </c>
      <c r="E219" s="4" t="s">
        <v>219</v>
      </c>
      <c r="F219" s="4" t="s">
        <v>67</v>
      </c>
      <c r="G219" s="4"/>
      <c r="H219" s="4">
        <v>3</v>
      </c>
    </row>
    <row r="220" spans="1:10" x14ac:dyDescent="0.35">
      <c r="A220" s="4" t="s">
        <v>94</v>
      </c>
      <c r="B220" s="4">
        <v>2020</v>
      </c>
      <c r="C220" s="5">
        <v>43856</v>
      </c>
      <c r="D220" s="4" t="s">
        <v>72</v>
      </c>
      <c r="E220" s="4" t="s">
        <v>220</v>
      </c>
      <c r="F220" s="4" t="s">
        <v>17</v>
      </c>
      <c r="G220" s="4"/>
      <c r="H220" s="4">
        <v>4</v>
      </c>
    </row>
    <row r="221" spans="1:10" x14ac:dyDescent="0.35">
      <c r="A221" s="4" t="s">
        <v>94</v>
      </c>
      <c r="B221" s="4">
        <v>2020</v>
      </c>
      <c r="C221" s="5">
        <v>43856</v>
      </c>
      <c r="D221" s="4" t="s">
        <v>72</v>
      </c>
      <c r="E221" s="4" t="s">
        <v>240</v>
      </c>
      <c r="F221" s="4" t="s">
        <v>56</v>
      </c>
      <c r="G221" s="4"/>
      <c r="H221" s="4">
        <v>5</v>
      </c>
    </row>
    <row r="222" spans="1:10" x14ac:dyDescent="0.35">
      <c r="A222" s="4" t="s">
        <v>94</v>
      </c>
      <c r="B222" s="4">
        <v>2020</v>
      </c>
      <c r="C222" s="5">
        <v>43856</v>
      </c>
      <c r="D222" s="4" t="s">
        <v>72</v>
      </c>
      <c r="E222" s="4" t="s">
        <v>311</v>
      </c>
      <c r="F222" s="4" t="s">
        <v>51</v>
      </c>
      <c r="G222" s="4"/>
      <c r="H222" s="4">
        <v>6</v>
      </c>
    </row>
    <row r="223" spans="1:10" x14ac:dyDescent="0.35">
      <c r="A223" s="4" t="s">
        <v>94</v>
      </c>
      <c r="B223" s="4">
        <v>2020</v>
      </c>
      <c r="C223" s="5">
        <v>43856</v>
      </c>
      <c r="D223" s="4" t="s">
        <v>72</v>
      </c>
      <c r="E223" s="4" t="s">
        <v>283</v>
      </c>
      <c r="F223" s="4" t="s">
        <v>123</v>
      </c>
      <c r="G223" s="4"/>
      <c r="H223" s="4">
        <v>7</v>
      </c>
    </row>
    <row r="224" spans="1:10" x14ac:dyDescent="0.35">
      <c r="A224" s="4" t="s">
        <v>94</v>
      </c>
      <c r="B224" s="4">
        <v>2020</v>
      </c>
      <c r="C224" s="5">
        <v>43856</v>
      </c>
      <c r="D224" s="4" t="s">
        <v>72</v>
      </c>
      <c r="E224" s="4" t="s">
        <v>227</v>
      </c>
      <c r="F224" s="4" t="s">
        <v>228</v>
      </c>
      <c r="G224" s="4"/>
      <c r="H224" s="4">
        <v>8</v>
      </c>
    </row>
    <row r="225" spans="1:10" x14ac:dyDescent="0.35">
      <c r="A225" s="4" t="s">
        <v>94</v>
      </c>
      <c r="B225" s="4">
        <v>2020</v>
      </c>
      <c r="C225" s="5">
        <v>43856</v>
      </c>
      <c r="D225" s="4" t="s">
        <v>72</v>
      </c>
      <c r="E225" s="4" t="s">
        <v>322</v>
      </c>
      <c r="F225" s="4" t="s">
        <v>61</v>
      </c>
      <c r="G225" s="4"/>
      <c r="H225" s="4">
        <v>9</v>
      </c>
    </row>
    <row r="226" spans="1:10" x14ac:dyDescent="0.35">
      <c r="A226" s="4" t="s">
        <v>94</v>
      </c>
      <c r="B226" s="4">
        <v>2020</v>
      </c>
      <c r="C226" s="5">
        <v>43856</v>
      </c>
      <c r="D226" s="4" t="s">
        <v>72</v>
      </c>
      <c r="E226" s="4" t="s">
        <v>323</v>
      </c>
      <c r="F226" s="4" t="s">
        <v>27</v>
      </c>
      <c r="G226" s="4"/>
      <c r="H226" s="4">
        <v>10</v>
      </c>
    </row>
    <row r="227" spans="1:10" x14ac:dyDescent="0.35">
      <c r="A227" s="4" t="s">
        <v>94</v>
      </c>
      <c r="B227" s="4">
        <v>2020</v>
      </c>
      <c r="C227" s="5">
        <v>43856</v>
      </c>
      <c r="D227" s="4" t="s">
        <v>72</v>
      </c>
      <c r="E227" s="4" t="s">
        <v>284</v>
      </c>
      <c r="F227" s="4" t="s">
        <v>49</v>
      </c>
      <c r="G227" s="4"/>
      <c r="H227" s="4">
        <v>11</v>
      </c>
    </row>
    <row r="228" spans="1:10" x14ac:dyDescent="0.35">
      <c r="A228" s="4" t="s">
        <v>94</v>
      </c>
      <c r="B228" s="4">
        <v>2020</v>
      </c>
      <c r="C228" s="5">
        <v>43856</v>
      </c>
      <c r="D228" s="4" t="s">
        <v>72</v>
      </c>
      <c r="E228" s="4" t="s">
        <v>324</v>
      </c>
      <c r="F228" s="4" t="s">
        <v>40</v>
      </c>
      <c r="G228" s="4"/>
      <c r="H228" s="4">
        <v>12</v>
      </c>
    </row>
    <row r="229" spans="1:10" x14ac:dyDescent="0.35">
      <c r="A229" s="4" t="s">
        <v>94</v>
      </c>
      <c r="B229" s="4">
        <v>2020</v>
      </c>
      <c r="C229" s="5">
        <v>43856</v>
      </c>
      <c r="D229" s="4" t="s">
        <v>72</v>
      </c>
      <c r="E229" s="4" t="s">
        <v>325</v>
      </c>
      <c r="F229" s="4" t="s">
        <v>121</v>
      </c>
      <c r="G229" s="4"/>
      <c r="H229" s="4">
        <v>13</v>
      </c>
    </row>
    <row r="230" spans="1:10" x14ac:dyDescent="0.35">
      <c r="A230" s="4" t="s">
        <v>94</v>
      </c>
      <c r="B230" s="4">
        <v>2020</v>
      </c>
      <c r="C230" s="5">
        <v>43856</v>
      </c>
      <c r="D230" s="4" t="s">
        <v>72</v>
      </c>
      <c r="E230" s="4" t="s">
        <v>309</v>
      </c>
      <c r="F230" s="4" t="s">
        <v>38</v>
      </c>
      <c r="G230" s="4"/>
      <c r="H230" s="4">
        <v>14</v>
      </c>
    </row>
    <row r="231" spans="1:10" x14ac:dyDescent="0.35">
      <c r="A231" s="4" t="s">
        <v>94</v>
      </c>
      <c r="B231" s="4">
        <v>2020</v>
      </c>
      <c r="C231" s="5">
        <v>43856</v>
      </c>
      <c r="D231" s="4" t="s">
        <v>72</v>
      </c>
      <c r="E231" s="4" t="s">
        <v>321</v>
      </c>
      <c r="F231" s="4" t="s">
        <v>161</v>
      </c>
      <c r="G231" s="4"/>
      <c r="H231" s="4">
        <v>15</v>
      </c>
    </row>
    <row r="232" spans="1:10" x14ac:dyDescent="0.35">
      <c r="A232" s="4" t="s">
        <v>94</v>
      </c>
      <c r="B232" s="4">
        <v>2020</v>
      </c>
      <c r="C232" s="5">
        <v>43856</v>
      </c>
      <c r="D232" s="4" t="s">
        <v>72</v>
      </c>
      <c r="E232" s="4" t="s">
        <v>313</v>
      </c>
      <c r="F232" s="4" t="s">
        <v>239</v>
      </c>
      <c r="G232" s="4"/>
      <c r="H232" s="4">
        <v>16</v>
      </c>
    </row>
    <row r="233" spans="1:10" x14ac:dyDescent="0.35">
      <c r="A233" s="4" t="s">
        <v>94</v>
      </c>
      <c r="B233" s="4">
        <v>2020</v>
      </c>
      <c r="C233" s="5">
        <v>43856</v>
      </c>
      <c r="D233" s="4" t="s">
        <v>72</v>
      </c>
      <c r="E233" s="4" t="s">
        <v>229</v>
      </c>
      <c r="F233" s="4" t="s">
        <v>230</v>
      </c>
      <c r="G233" s="4"/>
      <c r="H233" s="4">
        <v>17</v>
      </c>
    </row>
    <row r="234" spans="1:10" x14ac:dyDescent="0.35">
      <c r="A234" s="4" t="s">
        <v>94</v>
      </c>
      <c r="B234" s="4">
        <v>2020</v>
      </c>
      <c r="C234" s="5">
        <v>43856</v>
      </c>
      <c r="D234" s="4" t="s">
        <v>72</v>
      </c>
      <c r="E234" s="4" t="s">
        <v>224</v>
      </c>
      <c r="F234" s="4" t="s">
        <v>225</v>
      </c>
      <c r="G234" s="4"/>
      <c r="H234" s="4">
        <v>18</v>
      </c>
    </row>
    <row r="235" spans="1:10" x14ac:dyDescent="0.35">
      <c r="A235" s="4" t="s">
        <v>94</v>
      </c>
      <c r="B235" s="4">
        <v>2020</v>
      </c>
      <c r="C235" s="5">
        <v>43856</v>
      </c>
      <c r="D235" s="4" t="s">
        <v>72</v>
      </c>
      <c r="E235" s="4" t="s">
        <v>249</v>
      </c>
      <c r="F235" s="4" t="s">
        <v>250</v>
      </c>
      <c r="G235" s="4"/>
      <c r="H235" s="4">
        <v>19</v>
      </c>
    </row>
    <row r="236" spans="1:10" x14ac:dyDescent="0.35">
      <c r="A236" s="4" t="s">
        <v>94</v>
      </c>
      <c r="B236" s="4">
        <v>2020</v>
      </c>
      <c r="C236" s="5">
        <v>43856</v>
      </c>
      <c r="D236" s="4" t="s">
        <v>72</v>
      </c>
      <c r="E236" s="4" t="s">
        <v>312</v>
      </c>
      <c r="F236" s="4" t="s">
        <v>271</v>
      </c>
      <c r="G236" s="4"/>
      <c r="H236" s="4">
        <v>20</v>
      </c>
    </row>
    <row r="237" spans="1:10" x14ac:dyDescent="0.35">
      <c r="A237" s="4" t="s">
        <v>94</v>
      </c>
      <c r="B237" s="4">
        <v>2020</v>
      </c>
      <c r="C237" s="5">
        <v>43856</v>
      </c>
      <c r="D237" s="4" t="s">
        <v>72</v>
      </c>
      <c r="E237" s="4" t="s">
        <v>258</v>
      </c>
      <c r="F237" s="4" t="s">
        <v>65</v>
      </c>
      <c r="G237" s="4"/>
      <c r="H237" s="4">
        <v>21</v>
      </c>
    </row>
    <row r="238" spans="1:10" x14ac:dyDescent="0.35">
      <c r="A238" s="4" t="s">
        <v>94</v>
      </c>
      <c r="B238" s="4">
        <v>2020</v>
      </c>
      <c r="C238" s="5">
        <v>43856</v>
      </c>
      <c r="D238" s="4" t="s">
        <v>72</v>
      </c>
      <c r="E238" s="4" t="s">
        <v>315</v>
      </c>
      <c r="F238" s="4" t="s">
        <v>175</v>
      </c>
      <c r="G238" s="4"/>
      <c r="H238" s="4">
        <v>22</v>
      </c>
    </row>
    <row r="239" spans="1:10" x14ac:dyDescent="0.35">
      <c r="A239" s="1" t="s">
        <v>152</v>
      </c>
      <c r="B239" s="1">
        <v>2019</v>
      </c>
      <c r="C239" s="2">
        <v>43814</v>
      </c>
      <c r="D239" s="1" t="s">
        <v>72</v>
      </c>
      <c r="E239" s="1" t="s">
        <v>326</v>
      </c>
      <c r="F239" s="1" t="s">
        <v>36</v>
      </c>
      <c r="G239" s="1"/>
      <c r="H239" s="1">
        <v>1</v>
      </c>
      <c r="I239" s="6">
        <v>0.4055555555555555</v>
      </c>
      <c r="J239">
        <v>46.201999999999998</v>
      </c>
    </row>
    <row r="240" spans="1:10" x14ac:dyDescent="0.35">
      <c r="A240" s="1" t="s">
        <v>152</v>
      </c>
      <c r="B240" s="1">
        <v>2019</v>
      </c>
      <c r="C240" s="2">
        <v>43814</v>
      </c>
      <c r="D240" s="1" t="s">
        <v>72</v>
      </c>
      <c r="E240" s="1" t="s">
        <v>219</v>
      </c>
      <c r="F240" s="1" t="s">
        <v>67</v>
      </c>
      <c r="G240" s="1"/>
      <c r="H240" s="1">
        <v>2</v>
      </c>
    </row>
    <row r="241" spans="1:8" x14ac:dyDescent="0.35">
      <c r="A241" s="1" t="s">
        <v>152</v>
      </c>
      <c r="B241" s="1">
        <v>2019</v>
      </c>
      <c r="C241" s="2">
        <v>43814</v>
      </c>
      <c r="D241" s="1" t="s">
        <v>72</v>
      </c>
      <c r="E241" s="1" t="s">
        <v>327</v>
      </c>
      <c r="F241" s="1" t="s">
        <v>53</v>
      </c>
      <c r="G241" s="1"/>
      <c r="H241" s="1">
        <v>3</v>
      </c>
    </row>
    <row r="242" spans="1:8" x14ac:dyDescent="0.35">
      <c r="A242" s="1" t="s">
        <v>152</v>
      </c>
      <c r="B242" s="1">
        <v>2019</v>
      </c>
      <c r="C242" s="2">
        <v>43814</v>
      </c>
      <c r="D242" s="1" t="s">
        <v>72</v>
      </c>
      <c r="E242" s="1" t="s">
        <v>317</v>
      </c>
      <c r="F242" s="1" t="s">
        <v>27</v>
      </c>
      <c r="G242" s="1"/>
      <c r="H242" s="1">
        <v>4</v>
      </c>
    </row>
    <row r="243" spans="1:8" x14ac:dyDescent="0.35">
      <c r="A243" s="1" t="s">
        <v>152</v>
      </c>
      <c r="B243" s="1">
        <v>2019</v>
      </c>
      <c r="C243" s="2">
        <v>43814</v>
      </c>
      <c r="D243" s="1" t="s">
        <v>72</v>
      </c>
      <c r="E243" s="1" t="s">
        <v>287</v>
      </c>
      <c r="F243" s="1" t="s">
        <v>47</v>
      </c>
      <c r="G243" s="1"/>
      <c r="H243" s="1">
        <v>5</v>
      </c>
    </row>
    <row r="244" spans="1:8" x14ac:dyDescent="0.35">
      <c r="A244" s="1" t="s">
        <v>152</v>
      </c>
      <c r="B244" s="1">
        <v>2019</v>
      </c>
      <c r="C244" s="2">
        <v>43814</v>
      </c>
      <c r="D244" s="1" t="s">
        <v>72</v>
      </c>
      <c r="E244" s="1" t="s">
        <v>224</v>
      </c>
      <c r="F244" s="1" t="s">
        <v>225</v>
      </c>
      <c r="G244" s="1"/>
      <c r="H244" s="1">
        <v>6</v>
      </c>
    </row>
    <row r="245" spans="1:8" x14ac:dyDescent="0.35">
      <c r="A245" s="1" t="s">
        <v>152</v>
      </c>
      <c r="B245" s="1">
        <v>2019</v>
      </c>
      <c r="C245" s="2">
        <v>43814</v>
      </c>
      <c r="D245" s="1" t="s">
        <v>72</v>
      </c>
      <c r="E245" s="1" t="s">
        <v>314</v>
      </c>
      <c r="F245" s="1" t="s">
        <v>29</v>
      </c>
      <c r="G245" s="1"/>
      <c r="H245" s="1">
        <v>7</v>
      </c>
    </row>
    <row r="246" spans="1:8" x14ac:dyDescent="0.35">
      <c r="A246" s="1" t="s">
        <v>152</v>
      </c>
      <c r="B246" s="1">
        <v>2019</v>
      </c>
      <c r="C246" s="2">
        <v>43814</v>
      </c>
      <c r="D246" s="1" t="s">
        <v>72</v>
      </c>
      <c r="E246" s="1" t="s">
        <v>229</v>
      </c>
      <c r="F246" s="1" t="s">
        <v>230</v>
      </c>
      <c r="G246" s="1"/>
      <c r="H246" s="1">
        <v>8</v>
      </c>
    </row>
    <row r="247" spans="1:8" x14ac:dyDescent="0.35">
      <c r="A247" s="1" t="s">
        <v>152</v>
      </c>
      <c r="B247" s="1">
        <v>2019</v>
      </c>
      <c r="C247" s="2">
        <v>43814</v>
      </c>
      <c r="D247" s="1" t="s">
        <v>72</v>
      </c>
      <c r="E247" s="1" t="s">
        <v>320</v>
      </c>
      <c r="F247" s="1" t="s">
        <v>44</v>
      </c>
      <c r="G247" s="1"/>
      <c r="H247" s="1">
        <v>9</v>
      </c>
    </row>
    <row r="248" spans="1:8" x14ac:dyDescent="0.35">
      <c r="A248" s="1" t="s">
        <v>152</v>
      </c>
      <c r="B248" s="1">
        <v>2019</v>
      </c>
      <c r="C248" s="2">
        <v>43814</v>
      </c>
      <c r="D248" s="1" t="s">
        <v>72</v>
      </c>
      <c r="E248" s="1" t="s">
        <v>328</v>
      </c>
      <c r="F248" s="1" t="s">
        <v>237</v>
      </c>
      <c r="G248" s="1"/>
      <c r="H248" s="1">
        <v>10</v>
      </c>
    </row>
    <row r="249" spans="1:8" x14ac:dyDescent="0.35">
      <c r="A249" s="1" t="s">
        <v>152</v>
      </c>
      <c r="B249" s="1">
        <v>2019</v>
      </c>
      <c r="C249" s="2">
        <v>43814</v>
      </c>
      <c r="D249" s="1" t="s">
        <v>72</v>
      </c>
      <c r="E249" s="1" t="s">
        <v>322</v>
      </c>
      <c r="F249" s="1" t="s">
        <v>61</v>
      </c>
      <c r="G249" s="1"/>
      <c r="H249" s="1">
        <v>11</v>
      </c>
    </row>
    <row r="250" spans="1:8" x14ac:dyDescent="0.35">
      <c r="A250" s="1" t="s">
        <v>152</v>
      </c>
      <c r="B250" s="1">
        <v>2019</v>
      </c>
      <c r="C250" s="2">
        <v>43814</v>
      </c>
      <c r="D250" s="1" t="s">
        <v>72</v>
      </c>
      <c r="E250" s="1" t="s">
        <v>321</v>
      </c>
      <c r="F250" s="1" t="s">
        <v>161</v>
      </c>
      <c r="G250" s="1"/>
      <c r="H250" s="1">
        <v>12</v>
      </c>
    </row>
    <row r="251" spans="1:8" x14ac:dyDescent="0.35">
      <c r="A251" s="1" t="s">
        <v>152</v>
      </c>
      <c r="B251" s="1">
        <v>2019</v>
      </c>
      <c r="C251" s="2">
        <v>43814</v>
      </c>
      <c r="D251" s="1" t="s">
        <v>72</v>
      </c>
      <c r="E251" s="1" t="s">
        <v>258</v>
      </c>
      <c r="F251" s="1" t="s">
        <v>65</v>
      </c>
      <c r="G251" s="1"/>
      <c r="H251" s="1">
        <v>13</v>
      </c>
    </row>
    <row r="252" spans="1:8" x14ac:dyDescent="0.35">
      <c r="A252" s="1" t="s">
        <v>152</v>
      </c>
      <c r="B252" s="1">
        <v>2019</v>
      </c>
      <c r="C252" s="2">
        <v>43814</v>
      </c>
      <c r="D252" s="1" t="s">
        <v>72</v>
      </c>
      <c r="E252" s="1" t="s">
        <v>312</v>
      </c>
      <c r="F252" s="1" t="s">
        <v>271</v>
      </c>
      <c r="G252" s="1"/>
      <c r="H252" s="1">
        <v>14</v>
      </c>
    </row>
    <row r="253" spans="1:8" x14ac:dyDescent="0.35">
      <c r="A253" s="1" t="s">
        <v>152</v>
      </c>
      <c r="B253" s="1">
        <v>2019</v>
      </c>
      <c r="C253" s="2">
        <v>43814</v>
      </c>
      <c r="D253" s="1" t="s">
        <v>72</v>
      </c>
      <c r="E253" s="1" t="s">
        <v>238</v>
      </c>
      <c r="F253" s="1" t="s">
        <v>239</v>
      </c>
      <c r="G253" s="1"/>
      <c r="H253" s="1">
        <v>15</v>
      </c>
    </row>
    <row r="254" spans="1:8" x14ac:dyDescent="0.35">
      <c r="A254" s="1" t="s">
        <v>152</v>
      </c>
      <c r="B254" s="1">
        <v>2019</v>
      </c>
      <c r="C254" s="2">
        <v>43814</v>
      </c>
      <c r="D254" s="1" t="s">
        <v>72</v>
      </c>
      <c r="E254" s="1" t="s">
        <v>329</v>
      </c>
      <c r="F254" s="1" t="s">
        <v>330</v>
      </c>
      <c r="G254" s="1"/>
      <c r="H254" s="1">
        <v>16</v>
      </c>
    </row>
    <row r="255" spans="1:8" x14ac:dyDescent="0.35">
      <c r="A255" s="1" t="s">
        <v>152</v>
      </c>
      <c r="B255" s="1">
        <v>2019</v>
      </c>
      <c r="C255" s="2">
        <v>43814</v>
      </c>
      <c r="D255" s="1" t="s">
        <v>72</v>
      </c>
      <c r="E255" s="1" t="s">
        <v>309</v>
      </c>
      <c r="F255" s="1" t="s">
        <v>38</v>
      </c>
      <c r="G255" s="1"/>
      <c r="H255" s="1">
        <v>17</v>
      </c>
    </row>
    <row r="256" spans="1:8" x14ac:dyDescent="0.35">
      <c r="A256" s="1" t="s">
        <v>152</v>
      </c>
      <c r="B256" s="1">
        <v>2019</v>
      </c>
      <c r="C256" s="2">
        <v>43814</v>
      </c>
      <c r="D256" s="1" t="s">
        <v>72</v>
      </c>
      <c r="E256" s="1" t="s">
        <v>220</v>
      </c>
      <c r="F256" s="1" t="s">
        <v>17</v>
      </c>
      <c r="G256" s="1"/>
      <c r="H256" s="1">
        <v>18</v>
      </c>
    </row>
    <row r="257" spans="1:10" x14ac:dyDescent="0.35">
      <c r="A257" s="1" t="s">
        <v>152</v>
      </c>
      <c r="B257" s="1">
        <v>2019</v>
      </c>
      <c r="C257" s="2">
        <v>43814</v>
      </c>
      <c r="D257" s="1" t="s">
        <v>72</v>
      </c>
      <c r="E257" s="1" t="s">
        <v>331</v>
      </c>
      <c r="F257" s="1" t="s">
        <v>40</v>
      </c>
      <c r="G257" s="1"/>
      <c r="H257" s="1">
        <v>19</v>
      </c>
    </row>
    <row r="258" spans="1:10" x14ac:dyDescent="0.35">
      <c r="A258" s="1" t="s">
        <v>152</v>
      </c>
      <c r="B258" s="1">
        <v>2019</v>
      </c>
      <c r="C258" s="2">
        <v>43814</v>
      </c>
      <c r="D258" s="1" t="s">
        <v>72</v>
      </c>
      <c r="E258" s="1" t="s">
        <v>285</v>
      </c>
      <c r="F258" s="1" t="s">
        <v>286</v>
      </c>
      <c r="G258" s="1"/>
      <c r="H258" s="1">
        <v>20</v>
      </c>
    </row>
    <row r="259" spans="1:10" x14ac:dyDescent="0.35">
      <c r="A259" s="1" t="s">
        <v>152</v>
      </c>
      <c r="B259" s="1">
        <v>2019</v>
      </c>
      <c r="C259" s="2">
        <v>43814</v>
      </c>
      <c r="D259" s="1" t="s">
        <v>72</v>
      </c>
      <c r="E259" s="1" t="s">
        <v>332</v>
      </c>
      <c r="F259" s="1" t="s">
        <v>56</v>
      </c>
      <c r="G259" s="1"/>
      <c r="H259" s="1">
        <v>21</v>
      </c>
    </row>
    <row r="260" spans="1:10" x14ac:dyDescent="0.35">
      <c r="A260" s="4" t="s">
        <v>162</v>
      </c>
      <c r="B260" s="4">
        <v>2019</v>
      </c>
      <c r="C260" s="5">
        <v>43807</v>
      </c>
      <c r="D260" s="4" t="s">
        <v>72</v>
      </c>
      <c r="E260" s="4" t="s">
        <v>226</v>
      </c>
      <c r="F260" s="4" t="s">
        <v>40</v>
      </c>
      <c r="G260" s="4"/>
      <c r="H260" s="4">
        <v>1</v>
      </c>
      <c r="I260" s="6">
        <v>0.40208333333333335</v>
      </c>
      <c r="J260">
        <v>46.572000000000003</v>
      </c>
    </row>
    <row r="261" spans="1:10" x14ac:dyDescent="0.35">
      <c r="A261" s="4" t="s">
        <v>162</v>
      </c>
      <c r="B261" s="4">
        <v>2019</v>
      </c>
      <c r="C261" s="5">
        <v>43807</v>
      </c>
      <c r="D261" s="4" t="s">
        <v>72</v>
      </c>
      <c r="E261" s="4" t="s">
        <v>219</v>
      </c>
      <c r="F261" s="4" t="s">
        <v>67</v>
      </c>
      <c r="G261" s="4"/>
      <c r="H261" s="4">
        <v>2</v>
      </c>
    </row>
    <row r="262" spans="1:10" x14ac:dyDescent="0.35">
      <c r="A262" s="4" t="s">
        <v>162</v>
      </c>
      <c r="B262" s="4">
        <v>2019</v>
      </c>
      <c r="C262" s="5">
        <v>43807</v>
      </c>
      <c r="D262" s="4" t="s">
        <v>72</v>
      </c>
      <c r="E262" s="4" t="s">
        <v>227</v>
      </c>
      <c r="F262" s="4" t="s">
        <v>228</v>
      </c>
      <c r="G262" s="4"/>
      <c r="H262" s="4">
        <v>3</v>
      </c>
    </row>
    <row r="263" spans="1:10" x14ac:dyDescent="0.35">
      <c r="A263" s="4" t="s">
        <v>162</v>
      </c>
      <c r="B263" s="4">
        <v>2019</v>
      </c>
      <c r="C263" s="5">
        <v>43807</v>
      </c>
      <c r="D263" s="4" t="s">
        <v>72</v>
      </c>
      <c r="E263" s="4" t="s">
        <v>275</v>
      </c>
      <c r="F263" s="4" t="s">
        <v>47</v>
      </c>
      <c r="G263" s="4"/>
      <c r="H263" s="4">
        <v>4</v>
      </c>
    </row>
    <row r="264" spans="1:10" x14ac:dyDescent="0.35">
      <c r="A264" s="4" t="s">
        <v>162</v>
      </c>
      <c r="B264" s="4">
        <v>2019</v>
      </c>
      <c r="C264" s="5">
        <v>43807</v>
      </c>
      <c r="D264" s="4" t="s">
        <v>72</v>
      </c>
      <c r="E264" s="4" t="s">
        <v>317</v>
      </c>
      <c r="F264" s="4" t="s">
        <v>27</v>
      </c>
      <c r="G264" s="4"/>
      <c r="H264" s="4">
        <v>5</v>
      </c>
    </row>
    <row r="265" spans="1:10" x14ac:dyDescent="0.35">
      <c r="A265" s="4" t="s">
        <v>162</v>
      </c>
      <c r="B265" s="4">
        <v>2019</v>
      </c>
      <c r="C265" s="5">
        <v>43807</v>
      </c>
      <c r="D265" s="4" t="s">
        <v>72</v>
      </c>
      <c r="E265" s="4" t="s">
        <v>310</v>
      </c>
      <c r="F265" s="4" t="s">
        <v>56</v>
      </c>
      <c r="G265" s="4"/>
      <c r="H265" s="4">
        <v>6</v>
      </c>
    </row>
    <row r="266" spans="1:10" x14ac:dyDescent="0.35">
      <c r="A266" s="4" t="s">
        <v>162</v>
      </c>
      <c r="B266" s="4">
        <v>2019</v>
      </c>
      <c r="C266" s="5">
        <v>43807</v>
      </c>
      <c r="D266" s="4" t="s">
        <v>72</v>
      </c>
      <c r="E266" s="4" t="s">
        <v>309</v>
      </c>
      <c r="F266" s="4" t="s">
        <v>38</v>
      </c>
      <c r="G266" s="4"/>
      <c r="H266" s="4">
        <v>7</v>
      </c>
    </row>
    <row r="267" spans="1:10" x14ac:dyDescent="0.35">
      <c r="A267" s="4" t="s">
        <v>162</v>
      </c>
      <c r="B267" s="4">
        <v>2019</v>
      </c>
      <c r="C267" s="5">
        <v>43807</v>
      </c>
      <c r="D267" s="4" t="s">
        <v>72</v>
      </c>
      <c r="E267" s="4" t="s">
        <v>258</v>
      </c>
      <c r="F267" s="4" t="s">
        <v>65</v>
      </c>
      <c r="G267" s="4"/>
      <c r="H267" s="4">
        <v>8</v>
      </c>
    </row>
    <row r="268" spans="1:10" x14ac:dyDescent="0.35">
      <c r="A268" s="4" t="s">
        <v>162</v>
      </c>
      <c r="B268" s="4">
        <v>2019</v>
      </c>
      <c r="C268" s="5">
        <v>43807</v>
      </c>
      <c r="D268" s="4" t="s">
        <v>72</v>
      </c>
      <c r="E268" s="4" t="s">
        <v>320</v>
      </c>
      <c r="F268" s="4" t="s">
        <v>44</v>
      </c>
      <c r="G268" s="4"/>
      <c r="H268" s="4">
        <v>9</v>
      </c>
    </row>
    <row r="269" spans="1:10" x14ac:dyDescent="0.35">
      <c r="A269" s="4" t="s">
        <v>162</v>
      </c>
      <c r="B269" s="4">
        <v>2019</v>
      </c>
      <c r="C269" s="5">
        <v>43807</v>
      </c>
      <c r="D269" s="4" t="s">
        <v>72</v>
      </c>
      <c r="E269" s="4" t="s">
        <v>285</v>
      </c>
      <c r="F269" s="4" t="s">
        <v>286</v>
      </c>
      <c r="G269" s="4"/>
      <c r="H269" s="4">
        <v>10</v>
      </c>
    </row>
    <row r="270" spans="1:10" x14ac:dyDescent="0.35">
      <c r="A270" s="4" t="s">
        <v>162</v>
      </c>
      <c r="B270" s="4">
        <v>2019</v>
      </c>
      <c r="C270" s="5">
        <v>43807</v>
      </c>
      <c r="D270" s="4" t="s">
        <v>72</v>
      </c>
      <c r="E270" s="4" t="s">
        <v>321</v>
      </c>
      <c r="F270" s="4" t="s">
        <v>161</v>
      </c>
      <c r="G270" s="4"/>
      <c r="H270" s="4">
        <v>11</v>
      </c>
    </row>
    <row r="271" spans="1:10" x14ac:dyDescent="0.35">
      <c r="A271" s="4" t="s">
        <v>162</v>
      </c>
      <c r="B271" s="4">
        <v>2019</v>
      </c>
      <c r="C271" s="5">
        <v>43807</v>
      </c>
      <c r="D271" s="4" t="s">
        <v>72</v>
      </c>
      <c r="E271" s="4" t="s">
        <v>322</v>
      </c>
      <c r="F271" s="4" t="s">
        <v>61</v>
      </c>
      <c r="G271" s="4"/>
      <c r="H271" s="4">
        <v>12</v>
      </c>
    </row>
    <row r="272" spans="1:10" x14ac:dyDescent="0.35">
      <c r="A272" s="4" t="s">
        <v>162</v>
      </c>
      <c r="B272" s="4">
        <v>2019</v>
      </c>
      <c r="C272" s="5">
        <v>43807</v>
      </c>
      <c r="D272" s="4" t="s">
        <v>72</v>
      </c>
      <c r="E272" s="4" t="s">
        <v>312</v>
      </c>
      <c r="F272" s="4" t="s">
        <v>271</v>
      </c>
      <c r="G272" s="4"/>
      <c r="H272" s="4">
        <v>13</v>
      </c>
    </row>
    <row r="273" spans="1:10" x14ac:dyDescent="0.35">
      <c r="A273" s="4" t="s">
        <v>162</v>
      </c>
      <c r="B273" s="4">
        <v>2019</v>
      </c>
      <c r="C273" s="5">
        <v>43807</v>
      </c>
      <c r="D273" s="4" t="s">
        <v>72</v>
      </c>
      <c r="E273" s="4" t="s">
        <v>329</v>
      </c>
      <c r="F273" s="4" t="s">
        <v>330</v>
      </c>
      <c r="G273" s="4"/>
      <c r="H273" s="4">
        <v>14</v>
      </c>
    </row>
    <row r="274" spans="1:10" x14ac:dyDescent="0.35">
      <c r="A274" s="4" t="s">
        <v>162</v>
      </c>
      <c r="B274" s="4">
        <v>2019</v>
      </c>
      <c r="C274" s="5">
        <v>43807</v>
      </c>
      <c r="D274" s="4" t="s">
        <v>72</v>
      </c>
      <c r="E274" s="4" t="s">
        <v>327</v>
      </c>
      <c r="F274" s="4" t="s">
        <v>53</v>
      </c>
      <c r="G274" s="4"/>
      <c r="H274" s="4">
        <v>15</v>
      </c>
    </row>
    <row r="275" spans="1:10" x14ac:dyDescent="0.35">
      <c r="A275" s="4" t="s">
        <v>162</v>
      </c>
      <c r="B275" s="4">
        <v>2019</v>
      </c>
      <c r="C275" s="5">
        <v>43807</v>
      </c>
      <c r="D275" s="4" t="s">
        <v>72</v>
      </c>
      <c r="E275" s="4" t="s">
        <v>229</v>
      </c>
      <c r="F275" s="4" t="s">
        <v>230</v>
      </c>
      <c r="G275" s="4"/>
      <c r="H275" s="4">
        <v>16</v>
      </c>
    </row>
    <row r="276" spans="1:10" x14ac:dyDescent="0.35">
      <c r="A276" s="4" t="s">
        <v>162</v>
      </c>
      <c r="B276" s="4">
        <v>2019</v>
      </c>
      <c r="C276" s="5">
        <v>43807</v>
      </c>
      <c r="D276" s="4" t="s">
        <v>72</v>
      </c>
      <c r="E276" s="4" t="s">
        <v>328</v>
      </c>
      <c r="F276" s="4" t="s">
        <v>237</v>
      </c>
      <c r="G276" s="4"/>
      <c r="H276" s="4">
        <v>17</v>
      </c>
    </row>
    <row r="277" spans="1:10" x14ac:dyDescent="0.35">
      <c r="A277" s="4" t="s">
        <v>162</v>
      </c>
      <c r="B277" s="4">
        <v>2019</v>
      </c>
      <c r="C277" s="5">
        <v>43807</v>
      </c>
      <c r="D277" s="4" t="s">
        <v>72</v>
      </c>
      <c r="E277" s="4" t="s">
        <v>224</v>
      </c>
      <c r="F277" s="4" t="s">
        <v>225</v>
      </c>
      <c r="G277" s="4"/>
      <c r="H277" s="4">
        <v>18</v>
      </c>
    </row>
    <row r="278" spans="1:10" x14ac:dyDescent="0.35">
      <c r="A278" s="4" t="s">
        <v>162</v>
      </c>
      <c r="B278" s="4">
        <v>2019</v>
      </c>
      <c r="C278" s="5">
        <v>43807</v>
      </c>
      <c r="D278" s="4" t="s">
        <v>72</v>
      </c>
      <c r="E278" s="4" t="s">
        <v>238</v>
      </c>
      <c r="F278" s="4" t="s">
        <v>239</v>
      </c>
      <c r="G278" s="4"/>
      <c r="H278" s="4">
        <v>20</v>
      </c>
    </row>
    <row r="279" spans="1:10" x14ac:dyDescent="0.35">
      <c r="A279" s="4" t="s">
        <v>162</v>
      </c>
      <c r="B279" s="4">
        <v>2019</v>
      </c>
      <c r="C279" s="5">
        <v>43807</v>
      </c>
      <c r="D279" s="4" t="s">
        <v>72</v>
      </c>
      <c r="E279" s="4" t="s">
        <v>333</v>
      </c>
      <c r="F279" s="4" t="s">
        <v>29</v>
      </c>
      <c r="G279" s="4"/>
      <c r="H279" s="4">
        <v>20</v>
      </c>
    </row>
    <row r="280" spans="1:10" x14ac:dyDescent="0.35">
      <c r="A280" s="4" t="s">
        <v>162</v>
      </c>
      <c r="B280" s="4">
        <v>2019</v>
      </c>
      <c r="C280" s="5">
        <v>43807</v>
      </c>
      <c r="D280" s="4" t="s">
        <v>72</v>
      </c>
      <c r="E280" s="4" t="s">
        <v>277</v>
      </c>
      <c r="F280" s="4" t="s">
        <v>36</v>
      </c>
      <c r="G280" s="4"/>
      <c r="H280" s="4" t="s">
        <v>212</v>
      </c>
    </row>
    <row r="281" spans="1:10" x14ac:dyDescent="0.35">
      <c r="A281" s="1" t="s">
        <v>130</v>
      </c>
      <c r="B281" s="1">
        <v>2019</v>
      </c>
      <c r="C281" s="2">
        <v>43800</v>
      </c>
      <c r="D281" s="1" t="s">
        <v>72</v>
      </c>
      <c r="E281" s="1" t="s">
        <v>311</v>
      </c>
      <c r="F281" s="1" t="s">
        <v>51</v>
      </c>
      <c r="G281" s="1"/>
      <c r="H281" s="1">
        <v>1</v>
      </c>
      <c r="I281" s="6">
        <v>0.40763888888888888</v>
      </c>
      <c r="J281">
        <v>45.956000000000003</v>
      </c>
    </row>
    <row r="282" spans="1:10" x14ac:dyDescent="0.35">
      <c r="A282" s="1" t="s">
        <v>130</v>
      </c>
      <c r="B282" s="1">
        <v>2019</v>
      </c>
      <c r="C282" s="2">
        <v>43800</v>
      </c>
      <c r="D282" s="1" t="s">
        <v>72</v>
      </c>
      <c r="E282" s="1" t="s">
        <v>258</v>
      </c>
      <c r="F282" s="1" t="s">
        <v>65</v>
      </c>
      <c r="G282" s="1"/>
      <c r="H282" s="1">
        <v>2</v>
      </c>
    </row>
    <row r="283" spans="1:10" x14ac:dyDescent="0.35">
      <c r="A283" s="1" t="s">
        <v>130</v>
      </c>
      <c r="B283" s="1">
        <v>2019</v>
      </c>
      <c r="C283" s="2">
        <v>43800</v>
      </c>
      <c r="D283" s="1" t="s">
        <v>72</v>
      </c>
      <c r="E283" s="1" t="s">
        <v>227</v>
      </c>
      <c r="F283" s="1" t="s">
        <v>228</v>
      </c>
      <c r="G283" s="1"/>
      <c r="H283" s="1">
        <v>3</v>
      </c>
    </row>
    <row r="284" spans="1:10" x14ac:dyDescent="0.35">
      <c r="A284" s="1" t="s">
        <v>130</v>
      </c>
      <c r="B284" s="1">
        <v>2019</v>
      </c>
      <c r="C284" s="2">
        <v>43800</v>
      </c>
      <c r="D284" s="1" t="s">
        <v>72</v>
      </c>
      <c r="E284" s="1" t="s">
        <v>320</v>
      </c>
      <c r="F284" s="1" t="s">
        <v>44</v>
      </c>
      <c r="G284" s="1"/>
      <c r="H284" s="1">
        <v>4</v>
      </c>
    </row>
    <row r="285" spans="1:10" x14ac:dyDescent="0.35">
      <c r="A285" s="1" t="s">
        <v>130</v>
      </c>
      <c r="B285" s="1">
        <v>2019</v>
      </c>
      <c r="C285" s="2">
        <v>43800</v>
      </c>
      <c r="D285" s="1" t="s">
        <v>72</v>
      </c>
      <c r="E285" s="1" t="s">
        <v>222</v>
      </c>
      <c r="F285" s="1" t="s">
        <v>29</v>
      </c>
      <c r="G285" s="1"/>
      <c r="H285" s="1">
        <v>5</v>
      </c>
    </row>
    <row r="286" spans="1:10" x14ac:dyDescent="0.35">
      <c r="A286" s="1" t="s">
        <v>130</v>
      </c>
      <c r="B286" s="1">
        <v>2019</v>
      </c>
      <c r="C286" s="2">
        <v>43800</v>
      </c>
      <c r="D286" s="1" t="s">
        <v>72</v>
      </c>
      <c r="E286" s="1" t="s">
        <v>224</v>
      </c>
      <c r="F286" s="1" t="s">
        <v>225</v>
      </c>
      <c r="G286" s="1"/>
      <c r="H286" s="1">
        <v>6</v>
      </c>
    </row>
    <row r="287" spans="1:10" x14ac:dyDescent="0.35">
      <c r="A287" s="1" t="s">
        <v>130</v>
      </c>
      <c r="B287" s="1">
        <v>2019</v>
      </c>
      <c r="C287" s="2">
        <v>43800</v>
      </c>
      <c r="D287" s="1" t="s">
        <v>72</v>
      </c>
      <c r="E287" s="1" t="s">
        <v>226</v>
      </c>
      <c r="F287" s="1" t="s">
        <v>40</v>
      </c>
      <c r="G287" s="1"/>
      <c r="H287" s="1">
        <v>7</v>
      </c>
    </row>
    <row r="288" spans="1:10" x14ac:dyDescent="0.35">
      <c r="A288" s="1" t="s">
        <v>130</v>
      </c>
      <c r="B288" s="1">
        <v>2019</v>
      </c>
      <c r="C288" s="2">
        <v>43800</v>
      </c>
      <c r="D288" s="1" t="s">
        <v>72</v>
      </c>
      <c r="E288" s="1" t="s">
        <v>285</v>
      </c>
      <c r="F288" s="1" t="s">
        <v>286</v>
      </c>
      <c r="G288" s="1"/>
      <c r="H288" s="1">
        <v>8</v>
      </c>
    </row>
    <row r="289" spans="1:10" x14ac:dyDescent="0.35">
      <c r="A289" s="1" t="s">
        <v>130</v>
      </c>
      <c r="B289" s="1">
        <v>2019</v>
      </c>
      <c r="C289" s="2">
        <v>43800</v>
      </c>
      <c r="D289" s="1" t="s">
        <v>72</v>
      </c>
      <c r="E289" s="1" t="s">
        <v>240</v>
      </c>
      <c r="F289" s="1" t="s">
        <v>56</v>
      </c>
      <c r="G289" s="1"/>
      <c r="H289" s="1">
        <v>9</v>
      </c>
    </row>
    <row r="290" spans="1:10" x14ac:dyDescent="0.35">
      <c r="A290" s="1" t="s">
        <v>130</v>
      </c>
      <c r="B290" s="1">
        <v>2019</v>
      </c>
      <c r="C290" s="2">
        <v>43800</v>
      </c>
      <c r="D290" s="1" t="s">
        <v>72</v>
      </c>
      <c r="E290" s="1" t="s">
        <v>334</v>
      </c>
      <c r="F290" s="1" t="s">
        <v>121</v>
      </c>
      <c r="G290" s="1"/>
      <c r="H290" s="1">
        <v>10</v>
      </c>
    </row>
    <row r="291" spans="1:10" x14ac:dyDescent="0.35">
      <c r="A291" s="1" t="s">
        <v>130</v>
      </c>
      <c r="B291" s="1">
        <v>2019</v>
      </c>
      <c r="C291" s="2">
        <v>43800</v>
      </c>
      <c r="D291" s="1" t="s">
        <v>72</v>
      </c>
      <c r="E291" s="1" t="s">
        <v>309</v>
      </c>
      <c r="F291" s="1" t="s">
        <v>38</v>
      </c>
      <c r="G291" s="1"/>
      <c r="H291" s="1">
        <v>11</v>
      </c>
    </row>
    <row r="292" spans="1:10" x14ac:dyDescent="0.35">
      <c r="A292" s="1" t="s">
        <v>130</v>
      </c>
      <c r="B292" s="1">
        <v>2019</v>
      </c>
      <c r="C292" s="2">
        <v>43800</v>
      </c>
      <c r="D292" s="1" t="s">
        <v>72</v>
      </c>
      <c r="E292" s="1" t="s">
        <v>283</v>
      </c>
      <c r="F292" s="1" t="s">
        <v>123</v>
      </c>
      <c r="G292" s="1"/>
      <c r="H292" s="1">
        <v>12</v>
      </c>
    </row>
    <row r="293" spans="1:10" x14ac:dyDescent="0.35">
      <c r="A293" s="1" t="s">
        <v>130</v>
      </c>
      <c r="B293" s="1">
        <v>2019</v>
      </c>
      <c r="C293" s="2">
        <v>43800</v>
      </c>
      <c r="D293" s="1" t="s">
        <v>72</v>
      </c>
      <c r="E293" s="1" t="s">
        <v>313</v>
      </c>
      <c r="F293" s="1" t="s">
        <v>239</v>
      </c>
      <c r="G293" s="1"/>
      <c r="H293" s="1">
        <v>13</v>
      </c>
    </row>
    <row r="294" spans="1:10" x14ac:dyDescent="0.35">
      <c r="A294" s="1" t="s">
        <v>130</v>
      </c>
      <c r="B294" s="1">
        <v>2019</v>
      </c>
      <c r="C294" s="2">
        <v>43800</v>
      </c>
      <c r="D294" s="1" t="s">
        <v>72</v>
      </c>
      <c r="E294" s="1" t="s">
        <v>335</v>
      </c>
      <c r="F294" s="1" t="s">
        <v>61</v>
      </c>
      <c r="G294" s="1"/>
      <c r="H294" s="1">
        <v>14</v>
      </c>
    </row>
    <row r="295" spans="1:10" x14ac:dyDescent="0.35">
      <c r="A295" s="1" t="s">
        <v>130</v>
      </c>
      <c r="B295" s="1">
        <v>2019</v>
      </c>
      <c r="C295" s="2">
        <v>43800</v>
      </c>
      <c r="D295" s="1" t="s">
        <v>72</v>
      </c>
      <c r="E295" s="1" t="s">
        <v>321</v>
      </c>
      <c r="F295" s="1" t="s">
        <v>161</v>
      </c>
      <c r="G295" s="1"/>
      <c r="H295" s="1">
        <v>15</v>
      </c>
    </row>
    <row r="296" spans="1:10" x14ac:dyDescent="0.35">
      <c r="A296" s="1" t="s">
        <v>130</v>
      </c>
      <c r="B296" s="1">
        <v>2019</v>
      </c>
      <c r="C296" s="2">
        <v>43800</v>
      </c>
      <c r="D296" s="1" t="s">
        <v>72</v>
      </c>
      <c r="E296" s="1" t="s">
        <v>249</v>
      </c>
      <c r="F296" s="1" t="s">
        <v>250</v>
      </c>
      <c r="G296" s="1"/>
      <c r="H296" s="1">
        <v>16</v>
      </c>
    </row>
    <row r="297" spans="1:10" x14ac:dyDescent="0.35">
      <c r="A297" s="1" t="s">
        <v>130</v>
      </c>
      <c r="B297" s="1">
        <v>2019</v>
      </c>
      <c r="C297" s="2">
        <v>43800</v>
      </c>
      <c r="D297" s="1" t="s">
        <v>72</v>
      </c>
      <c r="E297" s="1" t="s">
        <v>328</v>
      </c>
      <c r="F297" s="1" t="s">
        <v>237</v>
      </c>
      <c r="G297" s="1"/>
      <c r="H297" s="1">
        <v>17</v>
      </c>
    </row>
    <row r="298" spans="1:10" x14ac:dyDescent="0.35">
      <c r="A298" s="1" t="s">
        <v>130</v>
      </c>
      <c r="B298" s="1">
        <v>2019</v>
      </c>
      <c r="C298" s="2">
        <v>43800</v>
      </c>
      <c r="D298" s="1" t="s">
        <v>72</v>
      </c>
      <c r="E298" s="1" t="s">
        <v>279</v>
      </c>
      <c r="F298" s="1" t="s">
        <v>53</v>
      </c>
      <c r="G298" s="1"/>
      <c r="H298" s="1">
        <v>18</v>
      </c>
    </row>
    <row r="299" spans="1:10" x14ac:dyDescent="0.35">
      <c r="A299" s="1" t="s">
        <v>130</v>
      </c>
      <c r="B299" s="1">
        <v>2019</v>
      </c>
      <c r="C299" s="2">
        <v>43800</v>
      </c>
      <c r="D299" s="1" t="s">
        <v>72</v>
      </c>
      <c r="E299" s="1" t="s">
        <v>336</v>
      </c>
      <c r="F299" s="1" t="s">
        <v>245</v>
      </c>
      <c r="G299" s="1"/>
      <c r="H299" s="1">
        <v>19</v>
      </c>
    </row>
    <row r="300" spans="1:10" x14ac:dyDescent="0.35">
      <c r="A300" s="1" t="s">
        <v>130</v>
      </c>
      <c r="B300" s="1">
        <v>2019</v>
      </c>
      <c r="C300" s="2">
        <v>43800</v>
      </c>
      <c r="D300" s="1" t="s">
        <v>72</v>
      </c>
      <c r="E300" s="1" t="s">
        <v>312</v>
      </c>
      <c r="F300" s="1" t="s">
        <v>271</v>
      </c>
      <c r="G300" s="1"/>
      <c r="H300" s="1">
        <v>20</v>
      </c>
    </row>
    <row r="301" spans="1:10" x14ac:dyDescent="0.35">
      <c r="A301" s="1" t="s">
        <v>130</v>
      </c>
      <c r="B301" s="1">
        <v>2019</v>
      </c>
      <c r="C301" s="2">
        <v>43800</v>
      </c>
      <c r="D301" s="1" t="s">
        <v>72</v>
      </c>
      <c r="E301" s="1" t="s">
        <v>323</v>
      </c>
      <c r="F301" s="1" t="s">
        <v>27</v>
      </c>
      <c r="G301" s="1"/>
      <c r="H301" s="1">
        <v>21</v>
      </c>
    </row>
    <row r="302" spans="1:10" x14ac:dyDescent="0.35">
      <c r="A302" s="1" t="s">
        <v>130</v>
      </c>
      <c r="B302" s="1">
        <v>2019</v>
      </c>
      <c r="C302" s="2">
        <v>43800</v>
      </c>
      <c r="D302" s="1" t="s">
        <v>72</v>
      </c>
      <c r="E302" s="1" t="s">
        <v>229</v>
      </c>
      <c r="F302" s="1" t="s">
        <v>230</v>
      </c>
      <c r="G302" s="1"/>
      <c r="H302" s="1">
        <v>22</v>
      </c>
    </row>
    <row r="303" spans="1:10" x14ac:dyDescent="0.35">
      <c r="A303" s="1" t="s">
        <v>130</v>
      </c>
      <c r="B303" s="1">
        <v>2019</v>
      </c>
      <c r="C303" s="2">
        <v>43800</v>
      </c>
      <c r="D303" s="1" t="s">
        <v>72</v>
      </c>
      <c r="E303" s="1" t="s">
        <v>337</v>
      </c>
      <c r="F303" s="1" t="s">
        <v>49</v>
      </c>
      <c r="G303" s="1"/>
      <c r="H303" s="1">
        <v>23</v>
      </c>
    </row>
    <row r="304" spans="1:10" x14ac:dyDescent="0.35">
      <c r="A304" s="4" t="s">
        <v>103</v>
      </c>
      <c r="B304" s="4">
        <v>2019</v>
      </c>
      <c r="C304" s="5">
        <v>43778</v>
      </c>
      <c r="D304" s="4" t="s">
        <v>72</v>
      </c>
      <c r="E304" s="4" t="s">
        <v>243</v>
      </c>
      <c r="F304" s="4" t="s">
        <v>51</v>
      </c>
      <c r="G304" s="4"/>
      <c r="H304" s="4">
        <v>1</v>
      </c>
      <c r="I304" s="6">
        <v>0.38541666666666669</v>
      </c>
      <c r="J304">
        <v>48.631</v>
      </c>
    </row>
    <row r="305" spans="1:8" x14ac:dyDescent="0.35">
      <c r="A305" s="4" t="s">
        <v>103</v>
      </c>
      <c r="B305" s="4">
        <v>2019</v>
      </c>
      <c r="C305" s="5">
        <v>43778</v>
      </c>
      <c r="D305" s="4" t="s">
        <v>72</v>
      </c>
      <c r="E305" s="4" t="s">
        <v>338</v>
      </c>
      <c r="F305" s="4" t="s">
        <v>17</v>
      </c>
      <c r="G305" s="4"/>
      <c r="H305" s="4">
        <v>2</v>
      </c>
    </row>
    <row r="306" spans="1:8" x14ac:dyDescent="0.35">
      <c r="A306" s="4" t="s">
        <v>103</v>
      </c>
      <c r="B306" s="4">
        <v>2019</v>
      </c>
      <c r="C306" s="5">
        <v>43778</v>
      </c>
      <c r="D306" s="4" t="s">
        <v>72</v>
      </c>
      <c r="E306" s="4" t="s">
        <v>316</v>
      </c>
      <c r="F306" s="4" t="s">
        <v>19</v>
      </c>
      <c r="G306" s="4"/>
      <c r="H306" s="4">
        <v>3</v>
      </c>
    </row>
    <row r="307" spans="1:8" x14ac:dyDescent="0.35">
      <c r="A307" s="4" t="s">
        <v>103</v>
      </c>
      <c r="B307" s="4">
        <v>2019</v>
      </c>
      <c r="C307" s="5">
        <v>43778</v>
      </c>
      <c r="D307" s="4" t="s">
        <v>72</v>
      </c>
      <c r="E307" s="4" t="s">
        <v>224</v>
      </c>
      <c r="F307" s="4" t="s">
        <v>225</v>
      </c>
      <c r="G307" s="4"/>
      <c r="H307" s="4">
        <v>4</v>
      </c>
    </row>
    <row r="308" spans="1:8" x14ac:dyDescent="0.35">
      <c r="A308" s="4" t="s">
        <v>103</v>
      </c>
      <c r="B308" s="4">
        <v>2019</v>
      </c>
      <c r="C308" s="5">
        <v>43778</v>
      </c>
      <c r="D308" s="4" t="s">
        <v>72</v>
      </c>
      <c r="E308" s="4" t="s">
        <v>226</v>
      </c>
      <c r="F308" s="4" t="s">
        <v>40</v>
      </c>
      <c r="G308" s="4"/>
      <c r="H308" s="4">
        <v>5</v>
      </c>
    </row>
    <row r="309" spans="1:8" x14ac:dyDescent="0.35">
      <c r="A309" s="4" t="s">
        <v>103</v>
      </c>
      <c r="B309" s="4">
        <v>2019</v>
      </c>
      <c r="C309" s="5">
        <v>43778</v>
      </c>
      <c r="D309" s="4" t="s">
        <v>72</v>
      </c>
      <c r="E309" s="4" t="s">
        <v>326</v>
      </c>
      <c r="F309" s="4" t="s">
        <v>36</v>
      </c>
      <c r="G309" s="4"/>
      <c r="H309" s="4">
        <v>6</v>
      </c>
    </row>
    <row r="310" spans="1:8" x14ac:dyDescent="0.35">
      <c r="A310" s="4" t="s">
        <v>103</v>
      </c>
      <c r="B310" s="4">
        <v>2019</v>
      </c>
      <c r="C310" s="5">
        <v>43778</v>
      </c>
      <c r="D310" s="4" t="s">
        <v>72</v>
      </c>
      <c r="E310" s="4" t="s">
        <v>327</v>
      </c>
      <c r="F310" s="4" t="s">
        <v>53</v>
      </c>
      <c r="G310" s="4"/>
      <c r="H310" s="4">
        <v>7</v>
      </c>
    </row>
    <row r="311" spans="1:8" x14ac:dyDescent="0.35">
      <c r="A311" s="4" t="s">
        <v>103</v>
      </c>
      <c r="B311" s="4">
        <v>2019</v>
      </c>
      <c r="C311" s="5">
        <v>43778</v>
      </c>
      <c r="D311" s="4" t="s">
        <v>72</v>
      </c>
      <c r="E311" s="4" t="s">
        <v>238</v>
      </c>
      <c r="F311" s="4" t="s">
        <v>239</v>
      </c>
      <c r="G311" s="4"/>
      <c r="H311" s="4">
        <v>8</v>
      </c>
    </row>
    <row r="312" spans="1:8" x14ac:dyDescent="0.35">
      <c r="A312" s="4" t="s">
        <v>103</v>
      </c>
      <c r="B312" s="4">
        <v>2019</v>
      </c>
      <c r="C312" s="5">
        <v>43778</v>
      </c>
      <c r="D312" s="4" t="s">
        <v>72</v>
      </c>
      <c r="E312" s="4" t="s">
        <v>227</v>
      </c>
      <c r="F312" s="4" t="s">
        <v>228</v>
      </c>
      <c r="G312" s="4"/>
      <c r="H312" s="4">
        <v>9</v>
      </c>
    </row>
    <row r="313" spans="1:8" x14ac:dyDescent="0.35">
      <c r="A313" s="4" t="s">
        <v>103</v>
      </c>
      <c r="B313" s="4">
        <v>2019</v>
      </c>
      <c r="C313" s="5">
        <v>43778</v>
      </c>
      <c r="D313" s="4" t="s">
        <v>72</v>
      </c>
      <c r="E313" s="4" t="s">
        <v>275</v>
      </c>
      <c r="F313" s="4" t="s">
        <v>47</v>
      </c>
      <c r="G313" s="4"/>
      <c r="H313" s="4">
        <v>10</v>
      </c>
    </row>
    <row r="314" spans="1:8" x14ac:dyDescent="0.35">
      <c r="A314" s="4" t="s">
        <v>103</v>
      </c>
      <c r="B314" s="4">
        <v>2019</v>
      </c>
      <c r="C314" s="5">
        <v>43778</v>
      </c>
      <c r="D314" s="4" t="s">
        <v>72</v>
      </c>
      <c r="E314" s="4" t="s">
        <v>244</v>
      </c>
      <c r="F314" s="4" t="s">
        <v>245</v>
      </c>
      <c r="G314" s="4"/>
      <c r="H314" s="4">
        <v>11</v>
      </c>
    </row>
    <row r="315" spans="1:8" x14ac:dyDescent="0.35">
      <c r="A315" s="4" t="s">
        <v>103</v>
      </c>
      <c r="B315" s="4">
        <v>2019</v>
      </c>
      <c r="C315" s="5">
        <v>43778</v>
      </c>
      <c r="D315" s="4" t="s">
        <v>72</v>
      </c>
      <c r="E315" s="4" t="s">
        <v>317</v>
      </c>
      <c r="F315" s="4" t="s">
        <v>27</v>
      </c>
      <c r="G315" s="4"/>
      <c r="H315" s="4">
        <v>12</v>
      </c>
    </row>
    <row r="316" spans="1:8" x14ac:dyDescent="0.35">
      <c r="A316" s="4" t="s">
        <v>103</v>
      </c>
      <c r="B316" s="4">
        <v>2019</v>
      </c>
      <c r="C316" s="5">
        <v>43778</v>
      </c>
      <c r="D316" s="4" t="s">
        <v>72</v>
      </c>
      <c r="E316" s="4" t="s">
        <v>312</v>
      </c>
      <c r="F316" s="4" t="s">
        <v>271</v>
      </c>
      <c r="G316" s="4"/>
      <c r="H316" s="4">
        <v>13</v>
      </c>
    </row>
    <row r="317" spans="1:8" x14ac:dyDescent="0.35">
      <c r="A317" s="4" t="s">
        <v>103</v>
      </c>
      <c r="B317" s="4">
        <v>2019</v>
      </c>
      <c r="C317" s="5">
        <v>43778</v>
      </c>
      <c r="D317" s="4" t="s">
        <v>72</v>
      </c>
      <c r="E317" s="4" t="s">
        <v>290</v>
      </c>
      <c r="F317" s="4" t="s">
        <v>237</v>
      </c>
      <c r="G317" s="4"/>
      <c r="H317" s="4">
        <v>14</v>
      </c>
    </row>
    <row r="318" spans="1:8" x14ac:dyDescent="0.35">
      <c r="A318" s="4" t="s">
        <v>103</v>
      </c>
      <c r="B318" s="4">
        <v>2019</v>
      </c>
      <c r="C318" s="5">
        <v>43778</v>
      </c>
      <c r="D318" s="4" t="s">
        <v>72</v>
      </c>
      <c r="E318" s="4" t="s">
        <v>339</v>
      </c>
      <c r="F318" s="4" t="s">
        <v>25</v>
      </c>
      <c r="G318" s="4"/>
      <c r="H318" s="4">
        <v>15</v>
      </c>
    </row>
    <row r="319" spans="1:8" x14ac:dyDescent="0.35">
      <c r="A319" s="4" t="s">
        <v>103</v>
      </c>
      <c r="B319" s="4">
        <v>2019</v>
      </c>
      <c r="C319" s="5">
        <v>43778</v>
      </c>
      <c r="D319" s="4" t="s">
        <v>72</v>
      </c>
      <c r="E319" s="4" t="s">
        <v>258</v>
      </c>
      <c r="F319" s="4" t="s">
        <v>65</v>
      </c>
      <c r="G319" s="4"/>
      <c r="H319" s="4">
        <v>16</v>
      </c>
    </row>
    <row r="320" spans="1:8" x14ac:dyDescent="0.35">
      <c r="A320" s="4" t="s">
        <v>103</v>
      </c>
      <c r="B320" s="4">
        <v>2019</v>
      </c>
      <c r="C320" s="5">
        <v>43778</v>
      </c>
      <c r="D320" s="4" t="s">
        <v>72</v>
      </c>
      <c r="E320" s="4" t="s">
        <v>251</v>
      </c>
      <c r="F320" s="4" t="s">
        <v>38</v>
      </c>
      <c r="G320" s="4"/>
      <c r="H320" s="4">
        <v>17</v>
      </c>
    </row>
    <row r="321" spans="1:10" x14ac:dyDescent="0.35">
      <c r="A321" s="4" t="s">
        <v>103</v>
      </c>
      <c r="B321" s="4">
        <v>2019</v>
      </c>
      <c r="C321" s="5">
        <v>43778</v>
      </c>
      <c r="D321" s="4" t="s">
        <v>72</v>
      </c>
      <c r="E321" s="4" t="s">
        <v>283</v>
      </c>
      <c r="F321" s="4" t="s">
        <v>123</v>
      </c>
      <c r="G321" s="4"/>
      <c r="H321" s="4">
        <v>18</v>
      </c>
    </row>
    <row r="322" spans="1:10" x14ac:dyDescent="0.35">
      <c r="A322" s="4" t="s">
        <v>103</v>
      </c>
      <c r="B322" s="4">
        <v>2019</v>
      </c>
      <c r="C322" s="5">
        <v>43778</v>
      </c>
      <c r="D322" s="4" t="s">
        <v>72</v>
      </c>
      <c r="E322" s="4" t="s">
        <v>240</v>
      </c>
      <c r="F322" s="4" t="s">
        <v>56</v>
      </c>
      <c r="G322" s="4"/>
      <c r="H322" s="4">
        <v>19</v>
      </c>
    </row>
    <row r="323" spans="1:10" x14ac:dyDescent="0.35">
      <c r="A323" s="4" t="s">
        <v>103</v>
      </c>
      <c r="B323" s="4">
        <v>2019</v>
      </c>
      <c r="C323" s="5">
        <v>43778</v>
      </c>
      <c r="D323" s="4" t="s">
        <v>72</v>
      </c>
      <c r="E323" s="4" t="s">
        <v>249</v>
      </c>
      <c r="F323" s="4" t="s">
        <v>250</v>
      </c>
      <c r="G323" s="4"/>
      <c r="H323" s="4">
        <v>20</v>
      </c>
    </row>
    <row r="324" spans="1:10" x14ac:dyDescent="0.35">
      <c r="A324" s="4" t="s">
        <v>103</v>
      </c>
      <c r="B324" s="4">
        <v>2019</v>
      </c>
      <c r="C324" s="5">
        <v>43778</v>
      </c>
      <c r="D324" s="4" t="s">
        <v>72</v>
      </c>
      <c r="E324" s="4" t="s">
        <v>340</v>
      </c>
      <c r="F324" s="4" t="s">
        <v>67</v>
      </c>
      <c r="G324" s="4"/>
      <c r="H324" s="4">
        <v>21</v>
      </c>
    </row>
    <row r="325" spans="1:10" x14ac:dyDescent="0.35">
      <c r="A325" s="4" t="s">
        <v>103</v>
      </c>
      <c r="B325" s="4">
        <v>2019</v>
      </c>
      <c r="C325" s="5">
        <v>43778</v>
      </c>
      <c r="D325" s="4" t="s">
        <v>72</v>
      </c>
      <c r="E325" s="4" t="s">
        <v>335</v>
      </c>
      <c r="F325" s="4" t="s">
        <v>61</v>
      </c>
      <c r="G325" s="4"/>
      <c r="H325" s="4">
        <v>22</v>
      </c>
    </row>
    <row r="326" spans="1:10" x14ac:dyDescent="0.35">
      <c r="A326" s="4" t="s">
        <v>103</v>
      </c>
      <c r="B326" s="4">
        <v>2019</v>
      </c>
      <c r="C326" s="5">
        <v>43778</v>
      </c>
      <c r="D326" s="4" t="s">
        <v>72</v>
      </c>
      <c r="E326" s="4" t="s">
        <v>341</v>
      </c>
      <c r="F326" s="4" t="s">
        <v>121</v>
      </c>
      <c r="G326" s="4"/>
      <c r="H326" s="4">
        <v>23</v>
      </c>
    </row>
    <row r="327" spans="1:10" x14ac:dyDescent="0.35">
      <c r="A327" s="1" t="s">
        <v>173</v>
      </c>
      <c r="B327" s="1">
        <v>2019</v>
      </c>
      <c r="C327" s="2">
        <v>43772</v>
      </c>
      <c r="D327" s="1" t="s">
        <v>72</v>
      </c>
      <c r="E327" s="1" t="s">
        <v>219</v>
      </c>
      <c r="F327" s="1" t="s">
        <v>67</v>
      </c>
      <c r="G327" s="1"/>
      <c r="H327" s="1">
        <v>1</v>
      </c>
      <c r="I327" s="6">
        <v>0.38611111111111113</v>
      </c>
      <c r="J327">
        <v>48.511000000000003</v>
      </c>
    </row>
    <row r="328" spans="1:10" x14ac:dyDescent="0.35">
      <c r="A328" s="1" t="s">
        <v>173</v>
      </c>
      <c r="B328" s="1">
        <v>2019</v>
      </c>
      <c r="C328" s="2">
        <v>43772</v>
      </c>
      <c r="D328" s="1" t="s">
        <v>72</v>
      </c>
      <c r="E328" s="1" t="s">
        <v>319</v>
      </c>
      <c r="F328" s="1" t="s">
        <v>25</v>
      </c>
      <c r="G328" s="1"/>
      <c r="H328" s="1">
        <v>2</v>
      </c>
    </row>
    <row r="329" spans="1:10" x14ac:dyDescent="0.35">
      <c r="A329" s="1" t="s">
        <v>173</v>
      </c>
      <c r="B329" s="1">
        <v>2019</v>
      </c>
      <c r="C329" s="2">
        <v>43772</v>
      </c>
      <c r="D329" s="1" t="s">
        <v>72</v>
      </c>
      <c r="E329" s="1" t="s">
        <v>308</v>
      </c>
      <c r="F329" s="1" t="s">
        <v>53</v>
      </c>
      <c r="G329" s="1"/>
      <c r="H329" s="1">
        <v>3</v>
      </c>
    </row>
    <row r="330" spans="1:10" x14ac:dyDescent="0.35">
      <c r="A330" s="1" t="s">
        <v>173</v>
      </c>
      <c r="B330" s="1">
        <v>2019</v>
      </c>
      <c r="C330" s="2">
        <v>43772</v>
      </c>
      <c r="D330" s="1" t="s">
        <v>72</v>
      </c>
      <c r="E330" s="1" t="s">
        <v>316</v>
      </c>
      <c r="F330" s="1" t="s">
        <v>19</v>
      </c>
      <c r="G330" s="1"/>
      <c r="H330" s="1">
        <v>4</v>
      </c>
    </row>
    <row r="331" spans="1:10" x14ac:dyDescent="0.35">
      <c r="A331" s="1" t="s">
        <v>173</v>
      </c>
      <c r="B331" s="1">
        <v>2019</v>
      </c>
      <c r="C331" s="2">
        <v>43772</v>
      </c>
      <c r="D331" s="1" t="s">
        <v>72</v>
      </c>
      <c r="E331" s="1" t="s">
        <v>244</v>
      </c>
      <c r="F331" s="1" t="s">
        <v>245</v>
      </c>
      <c r="G331" s="1"/>
      <c r="H331" s="1">
        <v>5</v>
      </c>
    </row>
    <row r="332" spans="1:10" x14ac:dyDescent="0.35">
      <c r="A332" s="1" t="s">
        <v>173</v>
      </c>
      <c r="B332" s="1">
        <v>2019</v>
      </c>
      <c r="C332" s="2">
        <v>43772</v>
      </c>
      <c r="D332" s="1" t="s">
        <v>72</v>
      </c>
      <c r="E332" s="1" t="s">
        <v>229</v>
      </c>
      <c r="F332" s="1" t="s">
        <v>230</v>
      </c>
      <c r="G332" s="1"/>
      <c r="H332" s="1">
        <v>6</v>
      </c>
    </row>
    <row r="333" spans="1:10" x14ac:dyDescent="0.35">
      <c r="A333" s="1" t="s">
        <v>173</v>
      </c>
      <c r="B333" s="1">
        <v>2019</v>
      </c>
      <c r="C333" s="2">
        <v>43772</v>
      </c>
      <c r="D333" s="1" t="s">
        <v>72</v>
      </c>
      <c r="E333" s="1" t="s">
        <v>220</v>
      </c>
      <c r="F333" s="1" t="s">
        <v>17</v>
      </c>
      <c r="G333" s="1"/>
      <c r="H333" s="1">
        <v>7</v>
      </c>
    </row>
    <row r="334" spans="1:10" x14ac:dyDescent="0.35">
      <c r="A334" s="1" t="s">
        <v>173</v>
      </c>
      <c r="B334" s="1">
        <v>2019</v>
      </c>
      <c r="C334" s="2">
        <v>43772</v>
      </c>
      <c r="D334" s="1" t="s">
        <v>72</v>
      </c>
      <c r="E334" s="1" t="s">
        <v>227</v>
      </c>
      <c r="F334" s="1" t="s">
        <v>228</v>
      </c>
      <c r="G334" s="1"/>
      <c r="H334" s="1">
        <v>8</v>
      </c>
    </row>
    <row r="335" spans="1:10" x14ac:dyDescent="0.35">
      <c r="A335" s="1" t="s">
        <v>173</v>
      </c>
      <c r="B335" s="1">
        <v>2019</v>
      </c>
      <c r="C335" s="2">
        <v>43772</v>
      </c>
      <c r="D335" s="1" t="s">
        <v>72</v>
      </c>
      <c r="E335" s="1" t="s">
        <v>311</v>
      </c>
      <c r="F335" s="1" t="s">
        <v>51</v>
      </c>
      <c r="G335" s="1"/>
      <c r="H335" s="1">
        <v>9</v>
      </c>
    </row>
    <row r="336" spans="1:10" x14ac:dyDescent="0.35">
      <c r="A336" s="1" t="s">
        <v>173</v>
      </c>
      <c r="B336" s="1">
        <v>2019</v>
      </c>
      <c r="C336" s="2">
        <v>43772</v>
      </c>
      <c r="D336" s="1" t="s">
        <v>72</v>
      </c>
      <c r="E336" s="1" t="s">
        <v>240</v>
      </c>
      <c r="F336" s="1" t="s">
        <v>56</v>
      </c>
      <c r="G336" s="1"/>
      <c r="H336" s="1">
        <v>10</v>
      </c>
    </row>
    <row r="337" spans="1:10" x14ac:dyDescent="0.35">
      <c r="A337" s="1" t="s">
        <v>173</v>
      </c>
      <c r="B337" s="1">
        <v>2019</v>
      </c>
      <c r="C337" s="2">
        <v>43772</v>
      </c>
      <c r="D337" s="1" t="s">
        <v>72</v>
      </c>
      <c r="E337" s="1" t="s">
        <v>275</v>
      </c>
      <c r="F337" s="1" t="s">
        <v>47</v>
      </c>
      <c r="G337" s="1"/>
      <c r="H337" s="1">
        <v>11</v>
      </c>
    </row>
    <row r="338" spans="1:10" x14ac:dyDescent="0.35">
      <c r="A338" s="1" t="s">
        <v>173</v>
      </c>
      <c r="B338" s="1">
        <v>2019</v>
      </c>
      <c r="C338" s="2">
        <v>43772</v>
      </c>
      <c r="D338" s="1" t="s">
        <v>72</v>
      </c>
      <c r="E338" s="1" t="s">
        <v>325</v>
      </c>
      <c r="F338" s="1" t="s">
        <v>121</v>
      </c>
      <c r="G338" s="1"/>
      <c r="H338" s="1">
        <v>12</v>
      </c>
    </row>
    <row r="339" spans="1:10" x14ac:dyDescent="0.35">
      <c r="A339" s="1" t="s">
        <v>173</v>
      </c>
      <c r="B339" s="1">
        <v>2019</v>
      </c>
      <c r="C339" s="2">
        <v>43772</v>
      </c>
      <c r="D339" s="1" t="s">
        <v>72</v>
      </c>
      <c r="E339" s="1" t="s">
        <v>224</v>
      </c>
      <c r="F339" s="1" t="s">
        <v>225</v>
      </c>
      <c r="G339" s="1"/>
      <c r="H339" s="1">
        <v>13</v>
      </c>
    </row>
    <row r="340" spans="1:10" x14ac:dyDescent="0.35">
      <c r="A340" s="1" t="s">
        <v>173</v>
      </c>
      <c r="B340" s="1">
        <v>2019</v>
      </c>
      <c r="C340" s="2">
        <v>43772</v>
      </c>
      <c r="D340" s="1" t="s">
        <v>72</v>
      </c>
      <c r="E340" s="1" t="s">
        <v>309</v>
      </c>
      <c r="F340" s="1" t="s">
        <v>38</v>
      </c>
      <c r="G340" s="1"/>
      <c r="H340" s="1">
        <v>14</v>
      </c>
    </row>
    <row r="341" spans="1:10" x14ac:dyDescent="0.35">
      <c r="A341" s="1" t="s">
        <v>173</v>
      </c>
      <c r="B341" s="1">
        <v>2019</v>
      </c>
      <c r="C341" s="2">
        <v>43772</v>
      </c>
      <c r="D341" s="1" t="s">
        <v>72</v>
      </c>
      <c r="E341" s="1" t="s">
        <v>249</v>
      </c>
      <c r="F341" s="1" t="s">
        <v>250</v>
      </c>
      <c r="G341" s="1"/>
      <c r="H341" s="1">
        <v>15</v>
      </c>
    </row>
    <row r="342" spans="1:10" x14ac:dyDescent="0.35">
      <c r="A342" s="1" t="s">
        <v>173</v>
      </c>
      <c r="B342" s="1">
        <v>2019</v>
      </c>
      <c r="C342" s="2">
        <v>43772</v>
      </c>
      <c r="D342" s="1" t="s">
        <v>72</v>
      </c>
      <c r="E342" s="1" t="s">
        <v>258</v>
      </c>
      <c r="F342" s="1" t="s">
        <v>65</v>
      </c>
      <c r="G342" s="1"/>
      <c r="H342" s="1">
        <v>16</v>
      </c>
    </row>
    <row r="343" spans="1:10" x14ac:dyDescent="0.35">
      <c r="A343" s="1" t="s">
        <v>173</v>
      </c>
      <c r="B343" s="1">
        <v>2019</v>
      </c>
      <c r="C343" s="2">
        <v>43772</v>
      </c>
      <c r="D343" s="1" t="s">
        <v>72</v>
      </c>
      <c r="E343" s="1" t="s">
        <v>283</v>
      </c>
      <c r="F343" s="1" t="s">
        <v>123</v>
      </c>
      <c r="G343" s="1"/>
      <c r="H343" s="1">
        <v>17</v>
      </c>
    </row>
    <row r="344" spans="1:10" x14ac:dyDescent="0.35">
      <c r="A344" s="1" t="s">
        <v>173</v>
      </c>
      <c r="B344" s="1">
        <v>2019</v>
      </c>
      <c r="C344" s="2">
        <v>43772</v>
      </c>
      <c r="D344" s="1" t="s">
        <v>72</v>
      </c>
      <c r="E344" s="1" t="s">
        <v>315</v>
      </c>
      <c r="F344" s="1" t="s">
        <v>175</v>
      </c>
      <c r="G344" s="1"/>
      <c r="H344" s="1">
        <v>18</v>
      </c>
    </row>
    <row r="345" spans="1:10" x14ac:dyDescent="0.35">
      <c r="A345" s="1" t="s">
        <v>173</v>
      </c>
      <c r="B345" s="1">
        <v>2019</v>
      </c>
      <c r="C345" s="2">
        <v>43772</v>
      </c>
      <c r="D345" s="1" t="s">
        <v>72</v>
      </c>
      <c r="E345" s="1" t="s">
        <v>313</v>
      </c>
      <c r="F345" s="1" t="s">
        <v>239</v>
      </c>
      <c r="G345" s="1"/>
      <c r="H345" s="1">
        <v>19</v>
      </c>
    </row>
    <row r="346" spans="1:10" x14ac:dyDescent="0.35">
      <c r="A346" s="1" t="s">
        <v>173</v>
      </c>
      <c r="B346" s="1">
        <v>2019</v>
      </c>
      <c r="C346" s="2">
        <v>43772</v>
      </c>
      <c r="D346" s="1" t="s">
        <v>72</v>
      </c>
      <c r="E346" s="1" t="s">
        <v>328</v>
      </c>
      <c r="F346" s="1" t="s">
        <v>237</v>
      </c>
      <c r="G346" s="1"/>
      <c r="H346" s="1">
        <v>20</v>
      </c>
    </row>
    <row r="347" spans="1:10" x14ac:dyDescent="0.35">
      <c r="A347" s="1" t="s">
        <v>173</v>
      </c>
      <c r="B347" s="1">
        <v>2019</v>
      </c>
      <c r="C347" s="2">
        <v>43772</v>
      </c>
      <c r="D347" s="1" t="s">
        <v>72</v>
      </c>
      <c r="E347" s="1" t="s">
        <v>335</v>
      </c>
      <c r="F347" s="1" t="s">
        <v>61</v>
      </c>
      <c r="G347" s="1"/>
      <c r="H347" s="1">
        <v>21</v>
      </c>
    </row>
    <row r="348" spans="1:10" x14ac:dyDescent="0.35">
      <c r="A348" s="1" t="s">
        <v>173</v>
      </c>
      <c r="B348" s="1">
        <v>2019</v>
      </c>
      <c r="C348" s="2">
        <v>43772</v>
      </c>
      <c r="D348" s="1" t="s">
        <v>72</v>
      </c>
      <c r="E348" s="1" t="s">
        <v>312</v>
      </c>
      <c r="F348" s="1" t="s">
        <v>271</v>
      </c>
      <c r="G348" s="1"/>
      <c r="H348" s="1">
        <v>22</v>
      </c>
    </row>
    <row r="349" spans="1:10" x14ac:dyDescent="0.35">
      <c r="A349" s="1" t="s">
        <v>173</v>
      </c>
      <c r="B349" s="1">
        <v>2019</v>
      </c>
      <c r="C349" s="2">
        <v>43772</v>
      </c>
      <c r="D349" s="1" t="s">
        <v>72</v>
      </c>
      <c r="E349" s="1" t="s">
        <v>221</v>
      </c>
      <c r="F349" s="1" t="s">
        <v>27</v>
      </c>
      <c r="G349" s="1"/>
      <c r="H349" s="1">
        <v>23</v>
      </c>
    </row>
    <row r="350" spans="1:10" x14ac:dyDescent="0.35">
      <c r="A350" s="1" t="s">
        <v>173</v>
      </c>
      <c r="B350" s="1">
        <v>2019</v>
      </c>
      <c r="C350" s="2">
        <v>43772</v>
      </c>
      <c r="D350" s="1" t="s">
        <v>72</v>
      </c>
      <c r="E350" s="1" t="s">
        <v>285</v>
      </c>
      <c r="F350" s="1" t="s">
        <v>286</v>
      </c>
      <c r="G350" s="1"/>
      <c r="H350" s="1">
        <v>24</v>
      </c>
    </row>
    <row r="351" spans="1:10" x14ac:dyDescent="0.35">
      <c r="A351" s="4" t="s">
        <v>176</v>
      </c>
      <c r="B351" s="4">
        <v>2019</v>
      </c>
      <c r="C351" s="5">
        <v>43525</v>
      </c>
      <c r="D351" s="4" t="s">
        <v>13</v>
      </c>
      <c r="E351" s="4" t="s">
        <v>308</v>
      </c>
      <c r="F351" s="4" t="s">
        <v>53</v>
      </c>
      <c r="G351" s="4"/>
      <c r="H351" s="4">
        <v>1</v>
      </c>
      <c r="I351" s="6">
        <v>0.4055555555555555</v>
      </c>
      <c r="J351">
        <v>46.174999999999997</v>
      </c>
    </row>
    <row r="352" spans="1:10" x14ac:dyDescent="0.35">
      <c r="A352" s="4" t="s">
        <v>176</v>
      </c>
      <c r="B352" s="4">
        <v>2019</v>
      </c>
      <c r="C352" s="5">
        <v>43525</v>
      </c>
      <c r="D352" s="4" t="s">
        <v>13</v>
      </c>
      <c r="E352" s="4" t="s">
        <v>326</v>
      </c>
      <c r="F352" s="4" t="s">
        <v>36</v>
      </c>
      <c r="G352" s="4"/>
      <c r="H352" s="4">
        <v>2</v>
      </c>
    </row>
    <row r="353" spans="1:8" x14ac:dyDescent="0.35">
      <c r="A353" s="4" t="s">
        <v>176</v>
      </c>
      <c r="B353" s="4">
        <v>2019</v>
      </c>
      <c r="C353" s="5">
        <v>43525</v>
      </c>
      <c r="D353" s="4" t="s">
        <v>13</v>
      </c>
      <c r="E353" s="4" t="s">
        <v>219</v>
      </c>
      <c r="F353" s="4" t="s">
        <v>67</v>
      </c>
      <c r="G353" s="4"/>
      <c r="H353" s="4">
        <v>3</v>
      </c>
    </row>
    <row r="354" spans="1:8" x14ac:dyDescent="0.35">
      <c r="A354" s="4" t="s">
        <v>176</v>
      </c>
      <c r="B354" s="4">
        <v>2019</v>
      </c>
      <c r="C354" s="5">
        <v>43525</v>
      </c>
      <c r="D354" s="4" t="s">
        <v>13</v>
      </c>
      <c r="E354" s="4" t="s">
        <v>316</v>
      </c>
      <c r="F354" s="4" t="s">
        <v>19</v>
      </c>
      <c r="G354" s="4"/>
      <c r="H354" s="4">
        <v>4</v>
      </c>
    </row>
    <row r="355" spans="1:8" x14ac:dyDescent="0.35">
      <c r="A355" s="4" t="s">
        <v>176</v>
      </c>
      <c r="B355" s="4">
        <v>2019</v>
      </c>
      <c r="C355" s="5">
        <v>43525</v>
      </c>
      <c r="D355" s="4" t="s">
        <v>13</v>
      </c>
      <c r="E355" s="4" t="s">
        <v>342</v>
      </c>
      <c r="F355" s="4" t="s">
        <v>56</v>
      </c>
      <c r="G355" s="4"/>
      <c r="H355" s="4">
        <v>5</v>
      </c>
    </row>
    <row r="356" spans="1:8" x14ac:dyDescent="0.35">
      <c r="A356" s="4" t="s">
        <v>176</v>
      </c>
      <c r="B356" s="4">
        <v>2019</v>
      </c>
      <c r="C356" s="5">
        <v>43525</v>
      </c>
      <c r="D356" s="4" t="s">
        <v>13</v>
      </c>
      <c r="E356" s="4" t="s">
        <v>226</v>
      </c>
      <c r="F356" s="4" t="s">
        <v>40</v>
      </c>
      <c r="G356" s="4"/>
      <c r="H356" s="4">
        <v>6</v>
      </c>
    </row>
    <row r="357" spans="1:8" x14ac:dyDescent="0.35">
      <c r="A357" s="4" t="s">
        <v>176</v>
      </c>
      <c r="B357" s="4">
        <v>2019</v>
      </c>
      <c r="C357" s="5">
        <v>43525</v>
      </c>
      <c r="D357" s="4" t="s">
        <v>13</v>
      </c>
      <c r="E357" s="4" t="s">
        <v>317</v>
      </c>
      <c r="F357" s="4" t="s">
        <v>27</v>
      </c>
      <c r="G357" s="4"/>
      <c r="H357" s="4">
        <v>7</v>
      </c>
    </row>
    <row r="358" spans="1:8" x14ac:dyDescent="0.35">
      <c r="A358" s="4" t="s">
        <v>176</v>
      </c>
      <c r="B358" s="4">
        <v>2019</v>
      </c>
      <c r="C358" s="5">
        <v>43525</v>
      </c>
      <c r="D358" s="4" t="s">
        <v>13</v>
      </c>
      <c r="E358" s="4" t="s">
        <v>275</v>
      </c>
      <c r="F358" s="4" t="s">
        <v>47</v>
      </c>
      <c r="G358" s="4"/>
      <c r="H358" s="4">
        <v>8</v>
      </c>
    </row>
    <row r="359" spans="1:8" x14ac:dyDescent="0.35">
      <c r="A359" s="4" t="s">
        <v>176</v>
      </c>
      <c r="B359" s="4">
        <v>2019</v>
      </c>
      <c r="C359" s="5">
        <v>43525</v>
      </c>
      <c r="D359" s="4" t="s">
        <v>13</v>
      </c>
      <c r="E359" s="4" t="s">
        <v>244</v>
      </c>
      <c r="F359" s="4" t="s">
        <v>245</v>
      </c>
      <c r="G359" s="4"/>
      <c r="H359" s="4">
        <v>9</v>
      </c>
    </row>
    <row r="360" spans="1:8" x14ac:dyDescent="0.35">
      <c r="A360" s="4" t="s">
        <v>176</v>
      </c>
      <c r="B360" s="4">
        <v>2019</v>
      </c>
      <c r="C360" s="5">
        <v>43525</v>
      </c>
      <c r="D360" s="4" t="s">
        <v>13</v>
      </c>
      <c r="E360" s="4" t="s">
        <v>227</v>
      </c>
      <c r="F360" s="4" t="s">
        <v>228</v>
      </c>
      <c r="G360" s="4"/>
      <c r="H360" s="4">
        <v>10</v>
      </c>
    </row>
    <row r="361" spans="1:8" x14ac:dyDescent="0.35">
      <c r="A361" s="4" t="s">
        <v>176</v>
      </c>
      <c r="B361" s="4">
        <v>2019</v>
      </c>
      <c r="C361" s="5">
        <v>43525</v>
      </c>
      <c r="D361" s="4" t="s">
        <v>13</v>
      </c>
      <c r="E361" s="4" t="s">
        <v>276</v>
      </c>
      <c r="F361" s="4" t="s">
        <v>25</v>
      </c>
      <c r="G361" s="4"/>
      <c r="H361" s="4">
        <v>11</v>
      </c>
    </row>
    <row r="362" spans="1:8" x14ac:dyDescent="0.35">
      <c r="A362" s="4" t="s">
        <v>176</v>
      </c>
      <c r="B362" s="4">
        <v>2019</v>
      </c>
      <c r="C362" s="5">
        <v>43525</v>
      </c>
      <c r="D362" s="4" t="s">
        <v>13</v>
      </c>
      <c r="E362" s="4" t="s">
        <v>343</v>
      </c>
      <c r="F362" s="4" t="s">
        <v>17</v>
      </c>
      <c r="G362" s="4"/>
      <c r="H362" s="4">
        <v>12</v>
      </c>
    </row>
    <row r="363" spans="1:8" x14ac:dyDescent="0.35">
      <c r="A363" s="4" t="s">
        <v>176</v>
      </c>
      <c r="B363" s="4">
        <v>2019</v>
      </c>
      <c r="C363" s="5">
        <v>43525</v>
      </c>
      <c r="D363" s="4" t="s">
        <v>13</v>
      </c>
      <c r="E363" s="4" t="s">
        <v>333</v>
      </c>
      <c r="F363" s="4" t="s">
        <v>29</v>
      </c>
      <c r="G363" s="4"/>
      <c r="H363" s="4">
        <v>13</v>
      </c>
    </row>
    <row r="364" spans="1:8" x14ac:dyDescent="0.35">
      <c r="A364" s="4" t="s">
        <v>176</v>
      </c>
      <c r="B364" s="4">
        <v>2019</v>
      </c>
      <c r="C364" s="5">
        <v>43525</v>
      </c>
      <c r="D364" s="4" t="s">
        <v>13</v>
      </c>
      <c r="E364" s="4" t="s">
        <v>313</v>
      </c>
      <c r="F364" s="4" t="s">
        <v>239</v>
      </c>
      <c r="G364" s="4"/>
      <c r="H364" s="4">
        <v>14</v>
      </c>
    </row>
    <row r="365" spans="1:8" x14ac:dyDescent="0.35">
      <c r="A365" s="4" t="s">
        <v>176</v>
      </c>
      <c r="B365" s="4">
        <v>2019</v>
      </c>
      <c r="C365" s="5">
        <v>43525</v>
      </c>
      <c r="D365" s="4" t="s">
        <v>13</v>
      </c>
      <c r="E365" s="4" t="s">
        <v>320</v>
      </c>
      <c r="F365" s="4" t="s">
        <v>44</v>
      </c>
      <c r="G365" s="4"/>
      <c r="H365" s="4">
        <v>15</v>
      </c>
    </row>
    <row r="366" spans="1:8" x14ac:dyDescent="0.35">
      <c r="A366" s="4" t="s">
        <v>176</v>
      </c>
      <c r="B366" s="4">
        <v>2019</v>
      </c>
      <c r="C366" s="5">
        <v>43525</v>
      </c>
      <c r="D366" s="4" t="s">
        <v>13</v>
      </c>
      <c r="E366" s="4" t="s">
        <v>344</v>
      </c>
      <c r="F366" s="4" t="s">
        <v>175</v>
      </c>
      <c r="G366" s="4"/>
      <c r="H366" s="4">
        <v>16</v>
      </c>
    </row>
    <row r="367" spans="1:8" x14ac:dyDescent="0.35">
      <c r="A367" s="4" t="s">
        <v>176</v>
      </c>
      <c r="B367" s="4">
        <v>2019</v>
      </c>
      <c r="C367" s="5">
        <v>43525</v>
      </c>
      <c r="D367" s="4" t="s">
        <v>13</v>
      </c>
      <c r="E367" s="4" t="s">
        <v>321</v>
      </c>
      <c r="F367" s="4" t="s">
        <v>161</v>
      </c>
      <c r="G367" s="4"/>
      <c r="H367" s="4">
        <v>17</v>
      </c>
    </row>
    <row r="368" spans="1:8" x14ac:dyDescent="0.35">
      <c r="A368" s="4" t="s">
        <v>176</v>
      </c>
      <c r="B368" s="4">
        <v>2019</v>
      </c>
      <c r="C368" s="5">
        <v>43525</v>
      </c>
      <c r="D368" s="4" t="s">
        <v>13</v>
      </c>
      <c r="E368" s="4" t="s">
        <v>309</v>
      </c>
      <c r="F368" s="4" t="s">
        <v>38</v>
      </c>
      <c r="G368" s="4"/>
      <c r="H368" s="4">
        <v>18</v>
      </c>
    </row>
    <row r="369" spans="1:10" x14ac:dyDescent="0.35">
      <c r="A369" s="4" t="s">
        <v>176</v>
      </c>
      <c r="B369" s="4">
        <v>2019</v>
      </c>
      <c r="C369" s="5">
        <v>43525</v>
      </c>
      <c r="D369" s="4" t="s">
        <v>13</v>
      </c>
      <c r="E369" s="4" t="s">
        <v>345</v>
      </c>
      <c r="F369" s="4" t="s">
        <v>121</v>
      </c>
      <c r="G369" s="4"/>
      <c r="H369" s="4">
        <v>19</v>
      </c>
    </row>
    <row r="370" spans="1:10" x14ac:dyDescent="0.35">
      <c r="A370" s="4" t="s">
        <v>176</v>
      </c>
      <c r="B370" s="4">
        <v>2019</v>
      </c>
      <c r="C370" s="5">
        <v>43525</v>
      </c>
      <c r="D370" s="4" t="s">
        <v>13</v>
      </c>
      <c r="E370" s="4" t="s">
        <v>322</v>
      </c>
      <c r="F370" s="4" t="s">
        <v>61</v>
      </c>
      <c r="G370" s="4"/>
      <c r="H370" s="4">
        <v>20</v>
      </c>
    </row>
    <row r="371" spans="1:10" x14ac:dyDescent="0.35">
      <c r="A371" s="4" t="s">
        <v>176</v>
      </c>
      <c r="B371" s="4">
        <v>2019</v>
      </c>
      <c r="C371" s="5">
        <v>43525</v>
      </c>
      <c r="D371" s="4" t="s">
        <v>13</v>
      </c>
      <c r="E371" s="4" t="s">
        <v>290</v>
      </c>
      <c r="F371" s="4" t="s">
        <v>237</v>
      </c>
      <c r="G371" s="4"/>
      <c r="H371" s="4">
        <v>21</v>
      </c>
    </row>
    <row r="372" spans="1:10" x14ac:dyDescent="0.35">
      <c r="A372" s="4" t="s">
        <v>176</v>
      </c>
      <c r="B372" s="4">
        <v>2019</v>
      </c>
      <c r="C372" s="5">
        <v>43525</v>
      </c>
      <c r="D372" s="4" t="s">
        <v>13</v>
      </c>
      <c r="E372" s="4" t="s">
        <v>224</v>
      </c>
      <c r="F372" s="4" t="s">
        <v>225</v>
      </c>
      <c r="G372" s="4"/>
      <c r="H372" s="4">
        <v>22</v>
      </c>
    </row>
    <row r="373" spans="1:10" x14ac:dyDescent="0.35">
      <c r="A373" s="4" t="s">
        <v>176</v>
      </c>
      <c r="B373" s="4">
        <v>2019</v>
      </c>
      <c r="C373" s="5">
        <v>43525</v>
      </c>
      <c r="D373" s="4" t="s">
        <v>13</v>
      </c>
      <c r="E373" s="4" t="s">
        <v>243</v>
      </c>
      <c r="F373" s="4" t="s">
        <v>51</v>
      </c>
      <c r="G373" s="4"/>
      <c r="H373" s="4">
        <v>23</v>
      </c>
    </row>
    <row r="374" spans="1:10" x14ac:dyDescent="0.35">
      <c r="A374" s="4" t="s">
        <v>176</v>
      </c>
      <c r="B374" s="4">
        <v>2019</v>
      </c>
      <c r="C374" s="5">
        <v>43525</v>
      </c>
      <c r="D374" s="4" t="s">
        <v>13</v>
      </c>
      <c r="E374" s="4" t="s">
        <v>283</v>
      </c>
      <c r="F374" s="4" t="s">
        <v>123</v>
      </c>
      <c r="G374" s="4"/>
      <c r="H374" s="4">
        <v>24</v>
      </c>
    </row>
    <row r="375" spans="1:10" x14ac:dyDescent="0.35">
      <c r="A375" s="1" t="s">
        <v>130</v>
      </c>
      <c r="B375" s="1">
        <v>2019</v>
      </c>
      <c r="C375" s="2">
        <v>43492</v>
      </c>
      <c r="D375" s="1" t="s">
        <v>72</v>
      </c>
      <c r="E375" s="1" t="s">
        <v>316</v>
      </c>
      <c r="F375" s="1" t="s">
        <v>19</v>
      </c>
      <c r="G375" s="1"/>
      <c r="H375" s="1">
        <v>1</v>
      </c>
      <c r="I375" s="6">
        <v>0.4055555555555555</v>
      </c>
      <c r="J375">
        <v>46.216999999999999</v>
      </c>
    </row>
    <row r="376" spans="1:10" x14ac:dyDescent="0.35">
      <c r="A376" s="1" t="s">
        <v>130</v>
      </c>
      <c r="B376" s="1">
        <v>2019</v>
      </c>
      <c r="C376" s="2">
        <v>43492</v>
      </c>
      <c r="D376" s="1" t="s">
        <v>72</v>
      </c>
      <c r="E376" s="1" t="s">
        <v>343</v>
      </c>
      <c r="F376" s="1" t="s">
        <v>17</v>
      </c>
      <c r="G376" s="1"/>
      <c r="H376" s="1">
        <v>2</v>
      </c>
    </row>
    <row r="377" spans="1:10" x14ac:dyDescent="0.35">
      <c r="A377" s="1" t="s">
        <v>130</v>
      </c>
      <c r="B377" s="1">
        <v>2019</v>
      </c>
      <c r="C377" s="2">
        <v>43492</v>
      </c>
      <c r="D377" s="1" t="s">
        <v>72</v>
      </c>
      <c r="E377" s="1" t="s">
        <v>308</v>
      </c>
      <c r="F377" s="1" t="s">
        <v>53</v>
      </c>
      <c r="G377" s="1"/>
      <c r="H377" s="1">
        <v>3</v>
      </c>
    </row>
    <row r="378" spans="1:10" x14ac:dyDescent="0.35">
      <c r="A378" s="1" t="s">
        <v>130</v>
      </c>
      <c r="B378" s="1">
        <v>2019</v>
      </c>
      <c r="C378" s="2">
        <v>43492</v>
      </c>
      <c r="D378" s="1" t="s">
        <v>72</v>
      </c>
      <c r="E378" s="1" t="s">
        <v>224</v>
      </c>
      <c r="F378" s="1" t="s">
        <v>225</v>
      </c>
      <c r="G378" s="1"/>
      <c r="H378" s="1">
        <v>4</v>
      </c>
    </row>
    <row r="379" spans="1:10" x14ac:dyDescent="0.35">
      <c r="A379" s="1" t="s">
        <v>130</v>
      </c>
      <c r="B379" s="1">
        <v>2019</v>
      </c>
      <c r="C379" s="2">
        <v>43492</v>
      </c>
      <c r="D379" s="1" t="s">
        <v>72</v>
      </c>
      <c r="E379" s="1" t="s">
        <v>227</v>
      </c>
      <c r="F379" s="1" t="s">
        <v>228</v>
      </c>
      <c r="G379" s="1"/>
      <c r="H379" s="1">
        <v>5</v>
      </c>
    </row>
    <row r="380" spans="1:10" x14ac:dyDescent="0.35">
      <c r="A380" s="1" t="s">
        <v>130</v>
      </c>
      <c r="B380" s="1">
        <v>2019</v>
      </c>
      <c r="C380" s="2">
        <v>43492</v>
      </c>
      <c r="D380" s="1" t="s">
        <v>72</v>
      </c>
      <c r="E380" s="1" t="s">
        <v>342</v>
      </c>
      <c r="F380" s="1" t="s">
        <v>56</v>
      </c>
      <c r="G380" s="1"/>
      <c r="H380" s="1">
        <v>6</v>
      </c>
    </row>
    <row r="381" spans="1:10" x14ac:dyDescent="0.35">
      <c r="A381" s="1" t="s">
        <v>130</v>
      </c>
      <c r="B381" s="1">
        <v>2019</v>
      </c>
      <c r="C381" s="2">
        <v>43492</v>
      </c>
      <c r="D381" s="1" t="s">
        <v>72</v>
      </c>
      <c r="E381" s="1" t="s">
        <v>290</v>
      </c>
      <c r="F381" s="1" t="s">
        <v>237</v>
      </c>
      <c r="G381" s="1"/>
      <c r="H381" s="1">
        <v>7</v>
      </c>
    </row>
    <row r="382" spans="1:10" x14ac:dyDescent="0.35">
      <c r="A382" s="1" t="s">
        <v>130</v>
      </c>
      <c r="B382" s="1">
        <v>2019</v>
      </c>
      <c r="C382" s="2">
        <v>43492</v>
      </c>
      <c r="D382" s="1" t="s">
        <v>72</v>
      </c>
      <c r="E382" s="1" t="s">
        <v>309</v>
      </c>
      <c r="F382" s="1" t="s">
        <v>38</v>
      </c>
      <c r="G382" s="1"/>
      <c r="H382" s="1">
        <v>8</v>
      </c>
    </row>
    <row r="383" spans="1:10" x14ac:dyDescent="0.35">
      <c r="A383" s="1" t="s">
        <v>130</v>
      </c>
      <c r="B383" s="1">
        <v>2019</v>
      </c>
      <c r="C383" s="2">
        <v>43492</v>
      </c>
      <c r="D383" s="1" t="s">
        <v>72</v>
      </c>
      <c r="E383" s="1" t="s">
        <v>344</v>
      </c>
      <c r="F383" s="1" t="s">
        <v>175</v>
      </c>
      <c r="G383" s="1"/>
      <c r="H383" s="1">
        <v>9</v>
      </c>
    </row>
    <row r="384" spans="1:10" x14ac:dyDescent="0.35">
      <c r="A384" s="1" t="s">
        <v>130</v>
      </c>
      <c r="B384" s="1">
        <v>2019</v>
      </c>
      <c r="C384" s="2">
        <v>43492</v>
      </c>
      <c r="D384" s="1" t="s">
        <v>72</v>
      </c>
      <c r="E384" s="1" t="s">
        <v>335</v>
      </c>
      <c r="F384" s="1" t="s">
        <v>61</v>
      </c>
      <c r="G384" s="1"/>
      <c r="H384" s="1">
        <v>10</v>
      </c>
    </row>
    <row r="385" spans="1:10" x14ac:dyDescent="0.35">
      <c r="A385" s="1" t="s">
        <v>130</v>
      </c>
      <c r="B385" s="1">
        <v>2019</v>
      </c>
      <c r="C385" s="2">
        <v>43492</v>
      </c>
      <c r="D385" s="1" t="s">
        <v>72</v>
      </c>
      <c r="E385" s="1" t="s">
        <v>243</v>
      </c>
      <c r="F385" s="1" t="s">
        <v>51</v>
      </c>
      <c r="G385" s="1"/>
      <c r="H385" s="1">
        <v>11</v>
      </c>
    </row>
    <row r="386" spans="1:10" x14ac:dyDescent="0.35">
      <c r="A386" s="1" t="s">
        <v>130</v>
      </c>
      <c r="B386" s="1">
        <v>2019</v>
      </c>
      <c r="C386" s="2">
        <v>43492</v>
      </c>
      <c r="D386" s="1" t="s">
        <v>72</v>
      </c>
      <c r="E386" s="1" t="s">
        <v>313</v>
      </c>
      <c r="F386" s="1" t="s">
        <v>239</v>
      </c>
      <c r="G386" s="1"/>
      <c r="H386" s="1">
        <v>12</v>
      </c>
    </row>
    <row r="387" spans="1:10" x14ac:dyDescent="0.35">
      <c r="A387" s="1" t="s">
        <v>130</v>
      </c>
      <c r="B387" s="1">
        <v>2019</v>
      </c>
      <c r="C387" s="2">
        <v>43492</v>
      </c>
      <c r="D387" s="1" t="s">
        <v>72</v>
      </c>
      <c r="E387" s="1" t="s">
        <v>346</v>
      </c>
      <c r="F387" s="1" t="s">
        <v>29</v>
      </c>
      <c r="G387" s="1"/>
      <c r="H387" s="1">
        <v>13</v>
      </c>
    </row>
    <row r="388" spans="1:10" x14ac:dyDescent="0.35">
      <c r="A388" s="1" t="s">
        <v>130</v>
      </c>
      <c r="B388" s="1">
        <v>2019</v>
      </c>
      <c r="C388" s="2">
        <v>43492</v>
      </c>
      <c r="D388" s="1" t="s">
        <v>72</v>
      </c>
      <c r="E388" s="1" t="s">
        <v>292</v>
      </c>
      <c r="F388" s="1" t="s">
        <v>31</v>
      </c>
      <c r="G388" s="1"/>
      <c r="H388" s="1">
        <v>14</v>
      </c>
    </row>
    <row r="389" spans="1:10" x14ac:dyDescent="0.35">
      <c r="A389" s="1" t="s">
        <v>130</v>
      </c>
      <c r="B389" s="1">
        <v>2019</v>
      </c>
      <c r="C389" s="2">
        <v>43492</v>
      </c>
      <c r="D389" s="1" t="s">
        <v>72</v>
      </c>
      <c r="E389" s="1" t="s">
        <v>263</v>
      </c>
      <c r="F389" s="1" t="s">
        <v>36</v>
      </c>
      <c r="G389" s="1"/>
      <c r="H389" s="1">
        <v>15</v>
      </c>
    </row>
    <row r="390" spans="1:10" x14ac:dyDescent="0.35">
      <c r="A390" s="1" t="s">
        <v>130</v>
      </c>
      <c r="B390" s="1">
        <v>2019</v>
      </c>
      <c r="C390" s="2">
        <v>43492</v>
      </c>
      <c r="D390" s="1" t="s">
        <v>72</v>
      </c>
      <c r="E390" s="1" t="s">
        <v>321</v>
      </c>
      <c r="F390" s="1" t="s">
        <v>161</v>
      </c>
      <c r="G390" s="1"/>
      <c r="H390" s="1">
        <v>16</v>
      </c>
    </row>
    <row r="391" spans="1:10" x14ac:dyDescent="0.35">
      <c r="A391" s="1" t="s">
        <v>130</v>
      </c>
      <c r="B391" s="1">
        <v>2019</v>
      </c>
      <c r="C391" s="2">
        <v>43492</v>
      </c>
      <c r="D391" s="1" t="s">
        <v>72</v>
      </c>
      <c r="E391" s="1" t="s">
        <v>221</v>
      </c>
      <c r="F391" s="1" t="s">
        <v>27</v>
      </c>
      <c r="G391" s="1"/>
      <c r="H391" s="1">
        <v>17</v>
      </c>
    </row>
    <row r="392" spans="1:10" x14ac:dyDescent="0.35">
      <c r="A392" s="1" t="s">
        <v>130</v>
      </c>
      <c r="B392" s="1">
        <v>2019</v>
      </c>
      <c r="C392" s="2">
        <v>43492</v>
      </c>
      <c r="D392" s="1" t="s">
        <v>72</v>
      </c>
      <c r="E392" s="1" t="s">
        <v>347</v>
      </c>
      <c r="F392" s="1" t="s">
        <v>121</v>
      </c>
      <c r="G392" s="1"/>
      <c r="H392" s="1">
        <v>18</v>
      </c>
    </row>
    <row r="393" spans="1:10" x14ac:dyDescent="0.35">
      <c r="A393" s="1" t="s">
        <v>130</v>
      </c>
      <c r="B393" s="1">
        <v>2019</v>
      </c>
      <c r="C393" s="2">
        <v>43492</v>
      </c>
      <c r="D393" s="1" t="s">
        <v>72</v>
      </c>
      <c r="E393" s="1" t="s">
        <v>348</v>
      </c>
      <c r="F393" s="1" t="s">
        <v>15</v>
      </c>
      <c r="G393" s="1"/>
      <c r="H393" s="1">
        <v>19</v>
      </c>
    </row>
    <row r="394" spans="1:10" x14ac:dyDescent="0.35">
      <c r="A394" s="1" t="s">
        <v>130</v>
      </c>
      <c r="B394" s="1">
        <v>2019</v>
      </c>
      <c r="C394" s="2">
        <v>43492</v>
      </c>
      <c r="D394" s="1" t="s">
        <v>72</v>
      </c>
      <c r="E394" s="1" t="s">
        <v>331</v>
      </c>
      <c r="F394" s="1" t="s">
        <v>40</v>
      </c>
      <c r="G394" s="1"/>
      <c r="H394" s="1">
        <v>20</v>
      </c>
    </row>
    <row r="395" spans="1:10" x14ac:dyDescent="0.35">
      <c r="A395" s="1" t="s">
        <v>130</v>
      </c>
      <c r="B395" s="1">
        <v>2019</v>
      </c>
      <c r="C395" s="2">
        <v>43492</v>
      </c>
      <c r="D395" s="1" t="s">
        <v>72</v>
      </c>
      <c r="E395" s="1" t="s">
        <v>249</v>
      </c>
      <c r="F395" s="1" t="s">
        <v>250</v>
      </c>
      <c r="G395" s="1"/>
      <c r="H395" s="1">
        <v>21</v>
      </c>
    </row>
    <row r="396" spans="1:10" x14ac:dyDescent="0.35">
      <c r="A396" s="1" t="s">
        <v>130</v>
      </c>
      <c r="B396" s="1">
        <v>2019</v>
      </c>
      <c r="C396" s="2">
        <v>43492</v>
      </c>
      <c r="D396" s="1" t="s">
        <v>72</v>
      </c>
      <c r="E396" s="1" t="s">
        <v>349</v>
      </c>
      <c r="F396" s="1" t="s">
        <v>350</v>
      </c>
      <c r="G396" s="1"/>
      <c r="H396" s="1">
        <v>22</v>
      </c>
    </row>
    <row r="397" spans="1:10" x14ac:dyDescent="0.35">
      <c r="A397" s="1" t="s">
        <v>130</v>
      </c>
      <c r="B397" s="1">
        <v>2019</v>
      </c>
      <c r="C397" s="2">
        <v>43492</v>
      </c>
      <c r="D397" s="1" t="s">
        <v>72</v>
      </c>
      <c r="E397" s="1" t="s">
        <v>337</v>
      </c>
      <c r="F397" s="1" t="s">
        <v>49</v>
      </c>
      <c r="G397" s="1"/>
      <c r="H397" s="1">
        <v>23</v>
      </c>
    </row>
    <row r="398" spans="1:10" x14ac:dyDescent="0.35">
      <c r="A398" s="1" t="s">
        <v>130</v>
      </c>
      <c r="B398" s="1">
        <v>2019</v>
      </c>
      <c r="C398" s="2">
        <v>43492</v>
      </c>
      <c r="D398" s="1" t="s">
        <v>72</v>
      </c>
      <c r="E398" s="1" t="s">
        <v>351</v>
      </c>
      <c r="F398" s="1" t="s">
        <v>65</v>
      </c>
      <c r="G398" s="1"/>
      <c r="H398" s="1">
        <v>24</v>
      </c>
    </row>
    <row r="399" spans="1:10" x14ac:dyDescent="0.35">
      <c r="A399" s="4" t="s">
        <v>162</v>
      </c>
      <c r="B399" s="4">
        <v>2019</v>
      </c>
      <c r="C399" s="5">
        <v>43484</v>
      </c>
      <c r="D399" s="4" t="s">
        <v>72</v>
      </c>
      <c r="E399" s="4" t="s">
        <v>352</v>
      </c>
      <c r="F399" s="4" t="s">
        <v>36</v>
      </c>
      <c r="G399" s="4"/>
      <c r="H399" s="4">
        <v>1</v>
      </c>
      <c r="I399" s="6">
        <v>0.41944444444444445</v>
      </c>
      <c r="J399">
        <v>44.628999999999998</v>
      </c>
    </row>
    <row r="400" spans="1:10" x14ac:dyDescent="0.35">
      <c r="A400" s="4" t="s">
        <v>162</v>
      </c>
      <c r="B400" s="4">
        <v>2019</v>
      </c>
      <c r="C400" s="5">
        <v>43484</v>
      </c>
      <c r="D400" s="4" t="s">
        <v>72</v>
      </c>
      <c r="E400" s="4" t="s">
        <v>233</v>
      </c>
      <c r="F400" s="4" t="s">
        <v>53</v>
      </c>
      <c r="G400" s="4"/>
      <c r="H400" s="4">
        <v>2</v>
      </c>
    </row>
    <row r="401" spans="1:8" x14ac:dyDescent="0.35">
      <c r="A401" s="4" t="s">
        <v>162</v>
      </c>
      <c r="B401" s="4">
        <v>2019</v>
      </c>
      <c r="C401" s="5">
        <v>43484</v>
      </c>
      <c r="D401" s="4" t="s">
        <v>72</v>
      </c>
      <c r="E401" s="4" t="s">
        <v>226</v>
      </c>
      <c r="F401" s="4" t="s">
        <v>40</v>
      </c>
      <c r="G401" s="4"/>
      <c r="H401" s="4">
        <v>3</v>
      </c>
    </row>
    <row r="402" spans="1:8" x14ac:dyDescent="0.35">
      <c r="A402" s="4" t="s">
        <v>162</v>
      </c>
      <c r="B402" s="4">
        <v>2019</v>
      </c>
      <c r="C402" s="5">
        <v>43484</v>
      </c>
      <c r="D402" s="4" t="s">
        <v>72</v>
      </c>
      <c r="E402" s="4" t="s">
        <v>317</v>
      </c>
      <c r="F402" s="4" t="s">
        <v>27</v>
      </c>
      <c r="G402" s="4"/>
      <c r="H402" s="4">
        <v>4</v>
      </c>
    </row>
    <row r="403" spans="1:8" x14ac:dyDescent="0.35">
      <c r="A403" s="4" t="s">
        <v>162</v>
      </c>
      <c r="B403" s="4">
        <v>2019</v>
      </c>
      <c r="C403" s="5">
        <v>43484</v>
      </c>
      <c r="D403" s="4" t="s">
        <v>72</v>
      </c>
      <c r="E403" s="4" t="s">
        <v>224</v>
      </c>
      <c r="F403" s="4" t="s">
        <v>225</v>
      </c>
      <c r="G403" s="4"/>
      <c r="H403" s="4">
        <v>5</v>
      </c>
    </row>
    <row r="404" spans="1:8" x14ac:dyDescent="0.35">
      <c r="A404" s="4" t="s">
        <v>162</v>
      </c>
      <c r="B404" s="4">
        <v>2019</v>
      </c>
      <c r="C404" s="5">
        <v>43484</v>
      </c>
      <c r="D404" s="4" t="s">
        <v>72</v>
      </c>
      <c r="E404" s="4" t="s">
        <v>335</v>
      </c>
      <c r="F404" s="4" t="s">
        <v>61</v>
      </c>
      <c r="G404" s="4"/>
      <c r="H404" s="4">
        <v>6</v>
      </c>
    </row>
    <row r="405" spans="1:8" x14ac:dyDescent="0.35">
      <c r="A405" s="4" t="s">
        <v>162</v>
      </c>
      <c r="B405" s="4">
        <v>2019</v>
      </c>
      <c r="C405" s="5">
        <v>43484</v>
      </c>
      <c r="D405" s="4" t="s">
        <v>72</v>
      </c>
      <c r="E405" s="4" t="s">
        <v>243</v>
      </c>
      <c r="F405" s="4" t="s">
        <v>51</v>
      </c>
      <c r="G405" s="4"/>
      <c r="H405" s="4">
        <v>7</v>
      </c>
    </row>
    <row r="406" spans="1:8" x14ac:dyDescent="0.35">
      <c r="A406" s="4" t="s">
        <v>162</v>
      </c>
      <c r="B406" s="4">
        <v>2019</v>
      </c>
      <c r="C406" s="5">
        <v>43484</v>
      </c>
      <c r="D406" s="4" t="s">
        <v>72</v>
      </c>
      <c r="E406" s="4" t="s">
        <v>275</v>
      </c>
      <c r="F406" s="4" t="s">
        <v>47</v>
      </c>
      <c r="G406" s="4"/>
      <c r="H406" s="4">
        <v>8</v>
      </c>
    </row>
    <row r="407" spans="1:8" x14ac:dyDescent="0.35">
      <c r="A407" s="4" t="s">
        <v>162</v>
      </c>
      <c r="B407" s="4">
        <v>2019</v>
      </c>
      <c r="C407" s="5">
        <v>43484</v>
      </c>
      <c r="D407" s="4" t="s">
        <v>72</v>
      </c>
      <c r="E407" s="4" t="s">
        <v>345</v>
      </c>
      <c r="F407" s="4" t="s">
        <v>121</v>
      </c>
      <c r="G407" s="4"/>
      <c r="H407" s="4">
        <v>9</v>
      </c>
    </row>
    <row r="408" spans="1:8" x14ac:dyDescent="0.35">
      <c r="A408" s="4" t="s">
        <v>162</v>
      </c>
      <c r="B408" s="4">
        <v>2019</v>
      </c>
      <c r="C408" s="5">
        <v>43484</v>
      </c>
      <c r="D408" s="4" t="s">
        <v>72</v>
      </c>
      <c r="E408" s="4" t="s">
        <v>283</v>
      </c>
      <c r="F408" s="4" t="s">
        <v>123</v>
      </c>
      <c r="G408" s="4"/>
      <c r="H408" s="4">
        <v>10</v>
      </c>
    </row>
    <row r="409" spans="1:8" x14ac:dyDescent="0.35">
      <c r="A409" s="4" t="s">
        <v>162</v>
      </c>
      <c r="B409" s="4">
        <v>2019</v>
      </c>
      <c r="C409" s="5">
        <v>43484</v>
      </c>
      <c r="D409" s="4" t="s">
        <v>72</v>
      </c>
      <c r="E409" s="4" t="s">
        <v>309</v>
      </c>
      <c r="F409" s="4" t="s">
        <v>38</v>
      </c>
      <c r="G409" s="4"/>
      <c r="H409" s="4">
        <v>11</v>
      </c>
    </row>
    <row r="410" spans="1:8" x14ac:dyDescent="0.35">
      <c r="A410" s="4" t="s">
        <v>162</v>
      </c>
      <c r="B410" s="4">
        <v>2019</v>
      </c>
      <c r="C410" s="5">
        <v>43484</v>
      </c>
      <c r="D410" s="4" t="s">
        <v>72</v>
      </c>
      <c r="E410" s="4" t="s">
        <v>227</v>
      </c>
      <c r="F410" s="4" t="s">
        <v>228</v>
      </c>
      <c r="G410" s="4"/>
      <c r="H410" s="4">
        <v>12</v>
      </c>
    </row>
    <row r="411" spans="1:8" x14ac:dyDescent="0.35">
      <c r="A411" s="4" t="s">
        <v>162</v>
      </c>
      <c r="B411" s="4">
        <v>2019</v>
      </c>
      <c r="C411" s="5">
        <v>43484</v>
      </c>
      <c r="D411" s="4" t="s">
        <v>72</v>
      </c>
      <c r="E411" s="4" t="s">
        <v>351</v>
      </c>
      <c r="F411" s="4" t="s">
        <v>65</v>
      </c>
      <c r="G411" s="4"/>
      <c r="H411" s="4">
        <v>13</v>
      </c>
    </row>
    <row r="412" spans="1:8" x14ac:dyDescent="0.35">
      <c r="A412" s="4" t="s">
        <v>162</v>
      </c>
      <c r="B412" s="4">
        <v>2019</v>
      </c>
      <c r="C412" s="5">
        <v>43484</v>
      </c>
      <c r="D412" s="4" t="s">
        <v>72</v>
      </c>
      <c r="E412" s="4" t="s">
        <v>353</v>
      </c>
      <c r="F412" s="4" t="s">
        <v>15</v>
      </c>
      <c r="G412" s="4"/>
      <c r="H412" s="4">
        <v>14</v>
      </c>
    </row>
    <row r="413" spans="1:8" x14ac:dyDescent="0.35">
      <c r="A413" s="4" t="s">
        <v>162</v>
      </c>
      <c r="B413" s="4">
        <v>2019</v>
      </c>
      <c r="C413" s="5">
        <v>43484</v>
      </c>
      <c r="D413" s="4" t="s">
        <v>72</v>
      </c>
      <c r="E413" s="4" t="s">
        <v>333</v>
      </c>
      <c r="F413" s="4" t="s">
        <v>29</v>
      </c>
      <c r="G413" s="4"/>
      <c r="H413" s="4">
        <v>15</v>
      </c>
    </row>
    <row r="414" spans="1:8" x14ac:dyDescent="0.35">
      <c r="A414" s="4" t="s">
        <v>162</v>
      </c>
      <c r="B414" s="4">
        <v>2019</v>
      </c>
      <c r="C414" s="5">
        <v>43484</v>
      </c>
      <c r="D414" s="4" t="s">
        <v>72</v>
      </c>
      <c r="E414" s="4" t="s">
        <v>229</v>
      </c>
      <c r="F414" s="4" t="s">
        <v>230</v>
      </c>
      <c r="G414" s="4"/>
      <c r="H414" s="4">
        <v>16</v>
      </c>
    </row>
    <row r="415" spans="1:8" x14ac:dyDescent="0.35">
      <c r="A415" s="4" t="s">
        <v>162</v>
      </c>
      <c r="B415" s="4">
        <v>2019</v>
      </c>
      <c r="C415" s="5">
        <v>43484</v>
      </c>
      <c r="D415" s="4" t="s">
        <v>72</v>
      </c>
      <c r="E415" s="4" t="s">
        <v>288</v>
      </c>
      <c r="F415" s="4" t="s">
        <v>175</v>
      </c>
      <c r="G415" s="4"/>
      <c r="H415" s="4">
        <v>17</v>
      </c>
    </row>
    <row r="416" spans="1:8" x14ac:dyDescent="0.35">
      <c r="A416" s="4" t="s">
        <v>162</v>
      </c>
      <c r="B416" s="4">
        <v>2019</v>
      </c>
      <c r="C416" s="5">
        <v>43484</v>
      </c>
      <c r="D416" s="4" t="s">
        <v>72</v>
      </c>
      <c r="E416" s="4" t="s">
        <v>337</v>
      </c>
      <c r="F416" s="4" t="s">
        <v>49</v>
      </c>
      <c r="G416" s="4"/>
      <c r="H416" s="4">
        <v>18</v>
      </c>
    </row>
    <row r="417" spans="1:10" x14ac:dyDescent="0.35">
      <c r="A417" s="4" t="s">
        <v>162</v>
      </c>
      <c r="B417" s="4">
        <v>2019</v>
      </c>
      <c r="C417" s="5">
        <v>43484</v>
      </c>
      <c r="D417" s="4" t="s">
        <v>72</v>
      </c>
      <c r="E417" s="4" t="s">
        <v>321</v>
      </c>
      <c r="F417" s="4" t="s">
        <v>161</v>
      </c>
      <c r="G417" s="4"/>
      <c r="H417" s="4">
        <v>19</v>
      </c>
    </row>
    <row r="418" spans="1:10" x14ac:dyDescent="0.35">
      <c r="A418" s="4" t="s">
        <v>162</v>
      </c>
      <c r="B418" s="4">
        <v>2019</v>
      </c>
      <c r="C418" s="5">
        <v>43484</v>
      </c>
      <c r="D418" s="4" t="s">
        <v>72</v>
      </c>
      <c r="E418" s="4" t="s">
        <v>249</v>
      </c>
      <c r="F418" s="4" t="s">
        <v>250</v>
      </c>
      <c r="G418" s="4"/>
      <c r="H418" s="4">
        <v>20</v>
      </c>
    </row>
    <row r="419" spans="1:10" x14ac:dyDescent="0.35">
      <c r="A419" s="4" t="s">
        <v>162</v>
      </c>
      <c r="B419" s="4">
        <v>2019</v>
      </c>
      <c r="C419" s="5">
        <v>43484</v>
      </c>
      <c r="D419" s="4" t="s">
        <v>72</v>
      </c>
      <c r="E419" s="4" t="s">
        <v>292</v>
      </c>
      <c r="F419" s="4" t="s">
        <v>31</v>
      </c>
      <c r="G419" s="4"/>
      <c r="H419" s="4">
        <v>21</v>
      </c>
    </row>
    <row r="420" spans="1:10" x14ac:dyDescent="0.35">
      <c r="A420" s="4" t="s">
        <v>162</v>
      </c>
      <c r="B420" s="4">
        <v>2019</v>
      </c>
      <c r="C420" s="5">
        <v>43484</v>
      </c>
      <c r="D420" s="4" t="s">
        <v>72</v>
      </c>
      <c r="E420" s="4" t="s">
        <v>349</v>
      </c>
      <c r="F420" s="4" t="s">
        <v>350</v>
      </c>
      <c r="G420" s="4"/>
      <c r="H420" s="4">
        <v>22</v>
      </c>
    </row>
    <row r="421" spans="1:10" x14ac:dyDescent="0.35">
      <c r="A421" s="1" t="s">
        <v>185</v>
      </c>
      <c r="B421" s="1">
        <v>2018</v>
      </c>
      <c r="C421" s="2">
        <v>43449</v>
      </c>
      <c r="D421" s="1" t="s">
        <v>72</v>
      </c>
      <c r="E421" s="71" t="s">
        <v>316</v>
      </c>
      <c r="F421" s="71" t="s">
        <v>19</v>
      </c>
      <c r="G421" s="71"/>
      <c r="H421" s="43">
        <v>1</v>
      </c>
      <c r="I421" s="6">
        <v>0.42708333333333331</v>
      </c>
      <c r="J421">
        <v>43.87</v>
      </c>
    </row>
    <row r="422" spans="1:10" x14ac:dyDescent="0.35">
      <c r="A422" s="1" t="s">
        <v>185</v>
      </c>
      <c r="B422" s="1">
        <v>2018</v>
      </c>
      <c r="C422" s="2">
        <v>43449</v>
      </c>
      <c r="D422" s="1" t="s">
        <v>72</v>
      </c>
      <c r="E422" s="71" t="s">
        <v>343</v>
      </c>
      <c r="F422" s="71" t="s">
        <v>17</v>
      </c>
      <c r="G422" s="71"/>
      <c r="H422" s="43">
        <v>2</v>
      </c>
    </row>
    <row r="423" spans="1:10" x14ac:dyDescent="0.35">
      <c r="A423" s="1" t="s">
        <v>185</v>
      </c>
      <c r="B423" s="1">
        <v>2018</v>
      </c>
      <c r="C423" s="2">
        <v>43449</v>
      </c>
      <c r="D423" s="1" t="s">
        <v>72</v>
      </c>
      <c r="E423" s="71" t="s">
        <v>219</v>
      </c>
      <c r="F423" s="71" t="s">
        <v>67</v>
      </c>
      <c r="G423" s="71"/>
      <c r="H423" s="43">
        <v>3</v>
      </c>
    </row>
    <row r="424" spans="1:10" x14ac:dyDescent="0.35">
      <c r="A424" s="1" t="s">
        <v>185</v>
      </c>
      <c r="B424" s="1">
        <v>2018</v>
      </c>
      <c r="C424" s="2">
        <v>43449</v>
      </c>
      <c r="D424" s="1" t="s">
        <v>72</v>
      </c>
      <c r="E424" s="71" t="s">
        <v>354</v>
      </c>
      <c r="F424" s="71" t="s">
        <v>25</v>
      </c>
      <c r="G424" s="71"/>
      <c r="H424" s="43">
        <v>4</v>
      </c>
    </row>
    <row r="425" spans="1:10" x14ac:dyDescent="0.35">
      <c r="A425" s="1" t="s">
        <v>185</v>
      </c>
      <c r="B425" s="1">
        <v>2018</v>
      </c>
      <c r="C425" s="2">
        <v>43449</v>
      </c>
      <c r="D425" s="1" t="s">
        <v>72</v>
      </c>
      <c r="E425" s="71" t="s">
        <v>317</v>
      </c>
      <c r="F425" s="71" t="s">
        <v>27</v>
      </c>
      <c r="G425" s="71"/>
      <c r="H425" s="43">
        <v>5</v>
      </c>
    </row>
    <row r="426" spans="1:10" x14ac:dyDescent="0.35">
      <c r="A426" s="1" t="s">
        <v>185</v>
      </c>
      <c r="B426" s="1">
        <v>2018</v>
      </c>
      <c r="C426" s="2">
        <v>43449</v>
      </c>
      <c r="D426" s="1" t="s">
        <v>72</v>
      </c>
      <c r="E426" s="71" t="s">
        <v>226</v>
      </c>
      <c r="F426" s="71" t="s">
        <v>40</v>
      </c>
      <c r="G426" s="71"/>
      <c r="H426" s="43">
        <v>6</v>
      </c>
    </row>
    <row r="427" spans="1:10" x14ac:dyDescent="0.35">
      <c r="A427" s="1" t="s">
        <v>185</v>
      </c>
      <c r="B427" s="1">
        <v>2018</v>
      </c>
      <c r="C427" s="2">
        <v>43449</v>
      </c>
      <c r="D427" s="1" t="s">
        <v>72</v>
      </c>
      <c r="E427" s="71" t="s">
        <v>355</v>
      </c>
      <c r="F427" s="71" t="s">
        <v>121</v>
      </c>
      <c r="G427" s="71"/>
      <c r="H427" s="43">
        <v>7</v>
      </c>
    </row>
    <row r="428" spans="1:10" x14ac:dyDescent="0.35">
      <c r="A428" s="1" t="s">
        <v>185</v>
      </c>
      <c r="B428" s="1">
        <v>2018</v>
      </c>
      <c r="C428" s="2">
        <v>43449</v>
      </c>
      <c r="D428" s="1" t="s">
        <v>72</v>
      </c>
      <c r="E428" s="71" t="s">
        <v>309</v>
      </c>
      <c r="F428" s="71" t="s">
        <v>38</v>
      </c>
      <c r="G428" s="71"/>
      <c r="H428" s="43">
        <v>8</v>
      </c>
    </row>
    <row r="429" spans="1:10" x14ac:dyDescent="0.35">
      <c r="A429" s="1" t="s">
        <v>185</v>
      </c>
      <c r="B429" s="1">
        <v>2018</v>
      </c>
      <c r="C429" s="2">
        <v>43449</v>
      </c>
      <c r="D429" s="1" t="s">
        <v>72</v>
      </c>
      <c r="E429" s="71" t="s">
        <v>283</v>
      </c>
      <c r="F429" s="71" t="s">
        <v>123</v>
      </c>
      <c r="G429" s="71"/>
      <c r="H429" s="43">
        <v>9</v>
      </c>
    </row>
    <row r="430" spans="1:10" x14ac:dyDescent="0.35">
      <c r="A430" s="1" t="s">
        <v>185</v>
      </c>
      <c r="B430" s="1">
        <v>2018</v>
      </c>
      <c r="C430" s="2">
        <v>43449</v>
      </c>
      <c r="D430" s="1" t="s">
        <v>72</v>
      </c>
      <c r="E430" s="71" t="s">
        <v>328</v>
      </c>
      <c r="F430" s="71" t="s">
        <v>237</v>
      </c>
      <c r="G430" s="71"/>
      <c r="H430" s="43">
        <v>10</v>
      </c>
    </row>
    <row r="431" spans="1:10" x14ac:dyDescent="0.35">
      <c r="A431" s="1" t="s">
        <v>185</v>
      </c>
      <c r="B431" s="1">
        <v>2018</v>
      </c>
      <c r="C431" s="2">
        <v>43449</v>
      </c>
      <c r="D431" s="1" t="s">
        <v>72</v>
      </c>
      <c r="E431" s="71" t="s">
        <v>335</v>
      </c>
      <c r="F431" s="71" t="s">
        <v>61</v>
      </c>
      <c r="G431" s="71"/>
      <c r="H431" s="43">
        <v>11</v>
      </c>
    </row>
    <row r="432" spans="1:10" x14ac:dyDescent="0.35">
      <c r="A432" s="1" t="s">
        <v>185</v>
      </c>
      <c r="B432" s="1">
        <v>2018</v>
      </c>
      <c r="C432" s="2">
        <v>43449</v>
      </c>
      <c r="D432" s="1" t="s">
        <v>72</v>
      </c>
      <c r="E432" s="71" t="s">
        <v>313</v>
      </c>
      <c r="F432" s="71" t="s">
        <v>239</v>
      </c>
      <c r="G432" s="71"/>
      <c r="H432" s="43">
        <v>12</v>
      </c>
    </row>
    <row r="433" spans="1:10" x14ac:dyDescent="0.35">
      <c r="A433" s="1" t="s">
        <v>185</v>
      </c>
      <c r="B433" s="1">
        <v>2018</v>
      </c>
      <c r="C433" s="2">
        <v>43449</v>
      </c>
      <c r="D433" s="1" t="s">
        <v>72</v>
      </c>
      <c r="E433" s="71" t="s">
        <v>342</v>
      </c>
      <c r="F433" s="71" t="s">
        <v>56</v>
      </c>
      <c r="G433" s="71"/>
      <c r="H433" s="43">
        <v>13</v>
      </c>
    </row>
    <row r="434" spans="1:10" x14ac:dyDescent="0.35">
      <c r="A434" s="1" t="s">
        <v>185</v>
      </c>
      <c r="B434" s="1">
        <v>2018</v>
      </c>
      <c r="C434" s="2">
        <v>43449</v>
      </c>
      <c r="D434" s="1" t="s">
        <v>72</v>
      </c>
      <c r="E434" s="71" t="s">
        <v>234</v>
      </c>
      <c r="F434" s="71" t="s">
        <v>15</v>
      </c>
      <c r="G434" s="71"/>
      <c r="H434" s="43">
        <v>14</v>
      </c>
    </row>
    <row r="435" spans="1:10" x14ac:dyDescent="0.35">
      <c r="A435" s="1" t="s">
        <v>185</v>
      </c>
      <c r="B435" s="1">
        <v>2018</v>
      </c>
      <c r="C435" s="2">
        <v>43449</v>
      </c>
      <c r="D435" s="1" t="s">
        <v>72</v>
      </c>
      <c r="E435" s="71" t="s">
        <v>243</v>
      </c>
      <c r="F435" s="71" t="s">
        <v>51</v>
      </c>
      <c r="G435" s="71"/>
      <c r="H435" s="43">
        <v>15</v>
      </c>
    </row>
    <row r="436" spans="1:10" x14ac:dyDescent="0.35">
      <c r="A436" s="1" t="s">
        <v>185</v>
      </c>
      <c r="B436" s="1">
        <v>2018</v>
      </c>
      <c r="C436" s="2">
        <v>43449</v>
      </c>
      <c r="D436" s="1" t="s">
        <v>72</v>
      </c>
      <c r="E436" s="71" t="s">
        <v>227</v>
      </c>
      <c r="F436" s="71" t="s">
        <v>228</v>
      </c>
      <c r="G436" s="71"/>
      <c r="H436" s="43">
        <v>16</v>
      </c>
    </row>
    <row r="437" spans="1:10" x14ac:dyDescent="0.35">
      <c r="A437" s="1" t="s">
        <v>185</v>
      </c>
      <c r="B437" s="1">
        <v>2018</v>
      </c>
      <c r="C437" s="2">
        <v>43449</v>
      </c>
      <c r="D437" s="1" t="s">
        <v>72</v>
      </c>
      <c r="E437" s="71" t="s">
        <v>306</v>
      </c>
      <c r="F437" s="71" t="s">
        <v>49</v>
      </c>
      <c r="G437" s="71"/>
      <c r="H437" s="43">
        <v>17</v>
      </c>
    </row>
    <row r="438" spans="1:10" x14ac:dyDescent="0.35">
      <c r="A438" s="1" t="s">
        <v>185</v>
      </c>
      <c r="B438" s="1">
        <v>2018</v>
      </c>
      <c r="C438" s="2">
        <v>43449</v>
      </c>
      <c r="D438" s="1" t="s">
        <v>72</v>
      </c>
      <c r="E438" s="71" t="s">
        <v>356</v>
      </c>
      <c r="F438" s="71" t="s">
        <v>53</v>
      </c>
      <c r="G438" s="71"/>
      <c r="H438" s="43">
        <v>18</v>
      </c>
    </row>
    <row r="439" spans="1:10" x14ac:dyDescent="0.35">
      <c r="A439" s="1" t="s">
        <v>185</v>
      </c>
      <c r="B439" s="1">
        <v>2018</v>
      </c>
      <c r="C439" s="2">
        <v>43449</v>
      </c>
      <c r="D439" s="1" t="s">
        <v>72</v>
      </c>
      <c r="E439" s="71" t="s">
        <v>320</v>
      </c>
      <c r="F439" s="71" t="s">
        <v>44</v>
      </c>
      <c r="G439" s="71"/>
      <c r="H439" s="43">
        <v>19</v>
      </c>
    </row>
    <row r="440" spans="1:10" x14ac:dyDescent="0.35">
      <c r="A440" s="1" t="s">
        <v>185</v>
      </c>
      <c r="B440" s="1">
        <v>2018</v>
      </c>
      <c r="C440" s="2">
        <v>43449</v>
      </c>
      <c r="D440" s="1" t="s">
        <v>72</v>
      </c>
      <c r="E440" s="71" t="s">
        <v>357</v>
      </c>
      <c r="F440" s="71" t="s">
        <v>36</v>
      </c>
      <c r="G440" s="71"/>
      <c r="H440" s="43">
        <v>20</v>
      </c>
    </row>
    <row r="441" spans="1:10" x14ac:dyDescent="0.35">
      <c r="A441" s="1" t="s">
        <v>185</v>
      </c>
      <c r="B441" s="1">
        <v>2018</v>
      </c>
      <c r="C441" s="2">
        <v>43449</v>
      </c>
      <c r="D441" s="1" t="s">
        <v>72</v>
      </c>
      <c r="E441" s="71" t="s">
        <v>224</v>
      </c>
      <c r="F441" s="71" t="s">
        <v>225</v>
      </c>
      <c r="G441" s="71"/>
      <c r="H441" s="43">
        <v>21</v>
      </c>
    </row>
    <row r="442" spans="1:10" x14ac:dyDescent="0.35">
      <c r="A442" s="1" t="s">
        <v>185</v>
      </c>
      <c r="B442" s="1">
        <v>2018</v>
      </c>
      <c r="C442" s="2">
        <v>43449</v>
      </c>
      <c r="D442" s="1" t="s">
        <v>72</v>
      </c>
      <c r="E442" s="71" t="s">
        <v>249</v>
      </c>
      <c r="F442" s="71" t="s">
        <v>250</v>
      </c>
      <c r="G442" s="71"/>
      <c r="H442" s="43">
        <v>22</v>
      </c>
    </row>
    <row r="443" spans="1:10" x14ac:dyDescent="0.35">
      <c r="A443" s="1" t="s">
        <v>185</v>
      </c>
      <c r="B443" s="1">
        <v>2018</v>
      </c>
      <c r="C443" s="2">
        <v>43449</v>
      </c>
      <c r="D443" s="1" t="s">
        <v>72</v>
      </c>
      <c r="E443" s="71" t="s">
        <v>358</v>
      </c>
      <c r="F443" s="71" t="s">
        <v>31</v>
      </c>
      <c r="G443" s="71"/>
      <c r="H443" s="43">
        <v>23</v>
      </c>
    </row>
    <row r="444" spans="1:10" x14ac:dyDescent="0.35">
      <c r="A444" s="16" t="s">
        <v>185</v>
      </c>
      <c r="B444" s="16">
        <v>2018</v>
      </c>
      <c r="C444" s="15">
        <v>43449</v>
      </c>
      <c r="D444" s="16" t="s">
        <v>72</v>
      </c>
      <c r="E444" s="71" t="s">
        <v>359</v>
      </c>
      <c r="F444" s="71" t="s">
        <v>65</v>
      </c>
      <c r="G444" s="71"/>
      <c r="H444" s="43">
        <v>24</v>
      </c>
    </row>
    <row r="445" spans="1:10" x14ac:dyDescent="0.35">
      <c r="A445" s="4" t="s">
        <v>134</v>
      </c>
      <c r="B445" s="4">
        <v>2018</v>
      </c>
      <c r="C445" s="5">
        <v>43435</v>
      </c>
      <c r="D445" s="4" t="s">
        <v>72</v>
      </c>
      <c r="E445" s="4" t="s">
        <v>276</v>
      </c>
      <c r="F445" s="4" t="s">
        <v>25</v>
      </c>
      <c r="G445" s="4"/>
      <c r="H445" s="4">
        <v>1</v>
      </c>
      <c r="I445" s="6">
        <v>0.40625</v>
      </c>
      <c r="J445">
        <v>46.095999999999997</v>
      </c>
    </row>
    <row r="446" spans="1:10" x14ac:dyDescent="0.35">
      <c r="A446" s="4" t="s">
        <v>134</v>
      </c>
      <c r="B446" s="4">
        <v>2018</v>
      </c>
      <c r="C446" s="5">
        <v>43435</v>
      </c>
      <c r="D446" s="4" t="s">
        <v>72</v>
      </c>
      <c r="E446" s="4" t="s">
        <v>317</v>
      </c>
      <c r="F446" s="4" t="s">
        <v>27</v>
      </c>
      <c r="G446" s="4"/>
      <c r="H446" s="4">
        <v>2</v>
      </c>
    </row>
    <row r="447" spans="1:10" x14ac:dyDescent="0.35">
      <c r="A447" s="4" t="s">
        <v>134</v>
      </c>
      <c r="B447" s="4">
        <v>2018</v>
      </c>
      <c r="C447" s="5">
        <v>43435</v>
      </c>
      <c r="D447" s="4" t="s">
        <v>72</v>
      </c>
      <c r="E447" s="4" t="s">
        <v>308</v>
      </c>
      <c r="F447" s="4" t="s">
        <v>53</v>
      </c>
      <c r="G447" s="4"/>
      <c r="H447" s="4">
        <v>3</v>
      </c>
    </row>
    <row r="448" spans="1:10" x14ac:dyDescent="0.35">
      <c r="A448" s="4" t="s">
        <v>134</v>
      </c>
      <c r="B448" s="4">
        <v>2018</v>
      </c>
      <c r="C448" s="5">
        <v>43435</v>
      </c>
      <c r="D448" s="4" t="s">
        <v>72</v>
      </c>
      <c r="E448" s="4" t="s">
        <v>219</v>
      </c>
      <c r="F448" s="4" t="s">
        <v>67</v>
      </c>
      <c r="G448" s="4"/>
      <c r="H448" s="4">
        <v>4</v>
      </c>
    </row>
    <row r="449" spans="1:8" x14ac:dyDescent="0.35">
      <c r="A449" s="4" t="s">
        <v>134</v>
      </c>
      <c r="B449" s="4">
        <v>2018</v>
      </c>
      <c r="C449" s="5">
        <v>43435</v>
      </c>
      <c r="D449" s="4" t="s">
        <v>72</v>
      </c>
      <c r="E449" s="4" t="s">
        <v>326</v>
      </c>
      <c r="F449" s="4" t="s">
        <v>36</v>
      </c>
      <c r="G449" s="4"/>
      <c r="H449" s="4">
        <v>5</v>
      </c>
    </row>
    <row r="450" spans="1:8" x14ac:dyDescent="0.35">
      <c r="A450" s="4" t="s">
        <v>134</v>
      </c>
      <c r="B450" s="4">
        <v>2018</v>
      </c>
      <c r="C450" s="5">
        <v>43435</v>
      </c>
      <c r="D450" s="4" t="s">
        <v>72</v>
      </c>
      <c r="E450" s="4" t="s">
        <v>224</v>
      </c>
      <c r="F450" s="4" t="s">
        <v>225</v>
      </c>
      <c r="G450" s="4"/>
      <c r="H450" s="4">
        <v>6</v>
      </c>
    </row>
    <row r="451" spans="1:8" x14ac:dyDescent="0.35">
      <c r="A451" s="4" t="s">
        <v>134</v>
      </c>
      <c r="B451" s="4">
        <v>2018</v>
      </c>
      <c r="C451" s="5">
        <v>43435</v>
      </c>
      <c r="D451" s="4" t="s">
        <v>72</v>
      </c>
      <c r="E451" s="4" t="s">
        <v>283</v>
      </c>
      <c r="F451" s="4" t="s">
        <v>123</v>
      </c>
      <c r="G451" s="4"/>
      <c r="H451" s="4">
        <v>7</v>
      </c>
    </row>
    <row r="452" spans="1:8" x14ac:dyDescent="0.35">
      <c r="A452" s="4" t="s">
        <v>134</v>
      </c>
      <c r="B452" s="4">
        <v>2018</v>
      </c>
      <c r="C452" s="5">
        <v>43435</v>
      </c>
      <c r="D452" s="4" t="s">
        <v>72</v>
      </c>
      <c r="E452" s="4" t="s">
        <v>336</v>
      </c>
      <c r="F452" s="4" t="s">
        <v>245</v>
      </c>
      <c r="G452" s="4"/>
      <c r="H452" s="4">
        <v>8</v>
      </c>
    </row>
    <row r="453" spans="1:8" x14ac:dyDescent="0.35">
      <c r="A453" s="4" t="s">
        <v>134</v>
      </c>
      <c r="B453" s="4">
        <v>2018</v>
      </c>
      <c r="C453" s="5">
        <v>43435</v>
      </c>
      <c r="D453" s="4" t="s">
        <v>72</v>
      </c>
      <c r="E453" s="4" t="s">
        <v>310</v>
      </c>
      <c r="F453" s="4" t="s">
        <v>56</v>
      </c>
      <c r="G453" s="4"/>
      <c r="H453" s="4">
        <v>9</v>
      </c>
    </row>
    <row r="454" spans="1:8" x14ac:dyDescent="0.35">
      <c r="A454" s="4" t="s">
        <v>134</v>
      </c>
      <c r="B454" s="4">
        <v>2018</v>
      </c>
      <c r="C454" s="5">
        <v>43435</v>
      </c>
      <c r="D454" s="4" t="s">
        <v>72</v>
      </c>
      <c r="E454" s="4" t="s">
        <v>360</v>
      </c>
      <c r="F454" s="4" t="s">
        <v>19</v>
      </c>
      <c r="G454" s="4"/>
      <c r="H454" s="4">
        <v>10</v>
      </c>
    </row>
    <row r="455" spans="1:8" x14ac:dyDescent="0.35">
      <c r="A455" s="4" t="s">
        <v>134</v>
      </c>
      <c r="B455" s="4">
        <v>2018</v>
      </c>
      <c r="C455" s="5">
        <v>43435</v>
      </c>
      <c r="D455" s="4" t="s">
        <v>72</v>
      </c>
      <c r="E455" s="4" t="s">
        <v>290</v>
      </c>
      <c r="F455" s="4" t="s">
        <v>237</v>
      </c>
      <c r="G455" s="4"/>
      <c r="H455" s="4">
        <v>11</v>
      </c>
    </row>
    <row r="456" spans="1:8" x14ac:dyDescent="0.35">
      <c r="A456" s="4" t="s">
        <v>134</v>
      </c>
      <c r="B456" s="4">
        <v>2018</v>
      </c>
      <c r="C456" s="5">
        <v>43435</v>
      </c>
      <c r="D456" s="4" t="s">
        <v>72</v>
      </c>
      <c r="E456" s="4" t="s">
        <v>322</v>
      </c>
      <c r="F456" s="4" t="s">
        <v>61</v>
      </c>
      <c r="G456" s="4"/>
      <c r="H456" s="4">
        <v>12</v>
      </c>
    </row>
    <row r="457" spans="1:8" x14ac:dyDescent="0.35">
      <c r="A457" s="4" t="s">
        <v>134</v>
      </c>
      <c r="B457" s="4">
        <v>2018</v>
      </c>
      <c r="C457" s="5">
        <v>43435</v>
      </c>
      <c r="D457" s="4" t="s">
        <v>72</v>
      </c>
      <c r="E457" s="4" t="s">
        <v>320</v>
      </c>
      <c r="F457" s="4" t="s">
        <v>44</v>
      </c>
      <c r="G457" s="4"/>
      <c r="H457" s="4">
        <v>13</v>
      </c>
    </row>
    <row r="458" spans="1:8" x14ac:dyDescent="0.35">
      <c r="A458" s="4" t="s">
        <v>134</v>
      </c>
      <c r="B458" s="4">
        <v>2018</v>
      </c>
      <c r="C458" s="5">
        <v>43435</v>
      </c>
      <c r="D458" s="4" t="s">
        <v>72</v>
      </c>
      <c r="E458" s="4" t="s">
        <v>243</v>
      </c>
      <c r="F458" s="4" t="s">
        <v>51</v>
      </c>
      <c r="G458" s="4"/>
      <c r="H458" s="4">
        <v>14</v>
      </c>
    </row>
    <row r="459" spans="1:8" x14ac:dyDescent="0.35">
      <c r="A459" s="4" t="s">
        <v>134</v>
      </c>
      <c r="B459" s="4">
        <v>2018</v>
      </c>
      <c r="C459" s="5">
        <v>43435</v>
      </c>
      <c r="D459" s="4" t="s">
        <v>72</v>
      </c>
      <c r="E459" s="4" t="s">
        <v>249</v>
      </c>
      <c r="F459" s="4" t="s">
        <v>250</v>
      </c>
      <c r="G459" s="4"/>
      <c r="H459" s="4">
        <v>15</v>
      </c>
    </row>
    <row r="460" spans="1:8" x14ac:dyDescent="0.35">
      <c r="A460" s="4" t="s">
        <v>134</v>
      </c>
      <c r="B460" s="4">
        <v>2018</v>
      </c>
      <c r="C460" s="5">
        <v>43435</v>
      </c>
      <c r="D460" s="4" t="s">
        <v>72</v>
      </c>
      <c r="E460" s="4" t="s">
        <v>347</v>
      </c>
      <c r="F460" s="4" t="s">
        <v>121</v>
      </c>
      <c r="G460" s="4"/>
      <c r="H460" s="4">
        <v>16</v>
      </c>
    </row>
    <row r="461" spans="1:8" x14ac:dyDescent="0.35">
      <c r="A461" s="4" t="s">
        <v>134</v>
      </c>
      <c r="B461" s="4">
        <v>2018</v>
      </c>
      <c r="C461" s="5">
        <v>43435</v>
      </c>
      <c r="D461" s="4" t="s">
        <v>72</v>
      </c>
      <c r="E461" s="4" t="s">
        <v>331</v>
      </c>
      <c r="F461" s="4" t="s">
        <v>40</v>
      </c>
      <c r="G461" s="4"/>
      <c r="H461" s="4">
        <v>17</v>
      </c>
    </row>
    <row r="462" spans="1:8" x14ac:dyDescent="0.35">
      <c r="A462" s="4" t="s">
        <v>134</v>
      </c>
      <c r="B462" s="4">
        <v>2018</v>
      </c>
      <c r="C462" s="5">
        <v>43435</v>
      </c>
      <c r="D462" s="4" t="s">
        <v>72</v>
      </c>
      <c r="E462" s="4" t="s">
        <v>337</v>
      </c>
      <c r="F462" s="4" t="s">
        <v>49</v>
      </c>
      <c r="G462" s="4"/>
      <c r="H462" s="4">
        <v>18</v>
      </c>
    </row>
    <row r="463" spans="1:8" x14ac:dyDescent="0.35">
      <c r="A463" s="4" t="s">
        <v>134</v>
      </c>
      <c r="B463" s="4">
        <v>2018</v>
      </c>
      <c r="C463" s="5">
        <v>43435</v>
      </c>
      <c r="D463" s="4" t="s">
        <v>72</v>
      </c>
      <c r="E463" s="4" t="s">
        <v>313</v>
      </c>
      <c r="F463" s="4" t="s">
        <v>239</v>
      </c>
      <c r="G463" s="4"/>
      <c r="H463" s="4">
        <v>19</v>
      </c>
    </row>
    <row r="464" spans="1:8" x14ac:dyDescent="0.35">
      <c r="A464" s="4" t="s">
        <v>134</v>
      </c>
      <c r="B464" s="4">
        <v>2018</v>
      </c>
      <c r="C464" s="5">
        <v>43435</v>
      </c>
      <c r="D464" s="4" t="s">
        <v>72</v>
      </c>
      <c r="E464" s="4" t="s">
        <v>358</v>
      </c>
      <c r="F464" s="4" t="s">
        <v>31</v>
      </c>
      <c r="G464" s="4"/>
      <c r="H464" s="4">
        <v>20</v>
      </c>
    </row>
    <row r="465" spans="1:10" x14ac:dyDescent="0.35">
      <c r="A465" s="4" t="s">
        <v>134</v>
      </c>
      <c r="B465" s="4">
        <v>2018</v>
      </c>
      <c r="C465" s="5">
        <v>43435</v>
      </c>
      <c r="D465" s="4" t="s">
        <v>72</v>
      </c>
      <c r="E465" s="4" t="s">
        <v>344</v>
      </c>
      <c r="F465" s="4" t="s">
        <v>175</v>
      </c>
      <c r="G465" s="4"/>
      <c r="H465" s="4">
        <v>21</v>
      </c>
    </row>
    <row r="466" spans="1:10" x14ac:dyDescent="0.35">
      <c r="A466" s="4" t="s">
        <v>134</v>
      </c>
      <c r="B466" s="4">
        <v>2018</v>
      </c>
      <c r="C466" s="5">
        <v>43435</v>
      </c>
      <c r="D466" s="4" t="s">
        <v>72</v>
      </c>
      <c r="E466" s="4" t="s">
        <v>361</v>
      </c>
      <c r="F466" s="4" t="s">
        <v>15</v>
      </c>
      <c r="G466" s="4"/>
      <c r="H466" s="4">
        <v>22</v>
      </c>
    </row>
    <row r="467" spans="1:10" x14ac:dyDescent="0.35">
      <c r="A467" s="4" t="s">
        <v>134</v>
      </c>
      <c r="B467" s="4">
        <v>2018</v>
      </c>
      <c r="C467" s="5">
        <v>43435</v>
      </c>
      <c r="D467" s="4" t="s">
        <v>72</v>
      </c>
      <c r="E467" s="4" t="s">
        <v>351</v>
      </c>
      <c r="F467" s="4" t="s">
        <v>65</v>
      </c>
      <c r="G467" s="4"/>
      <c r="H467" s="4">
        <v>23</v>
      </c>
    </row>
    <row r="468" spans="1:10" x14ac:dyDescent="0.35">
      <c r="A468" s="4" t="s">
        <v>134</v>
      </c>
      <c r="B468" s="4">
        <v>2018</v>
      </c>
      <c r="C468" s="5">
        <v>43435</v>
      </c>
      <c r="D468" s="4" t="s">
        <v>72</v>
      </c>
      <c r="E468" s="4" t="s">
        <v>309</v>
      </c>
      <c r="F468" s="4" t="s">
        <v>38</v>
      </c>
      <c r="G468" s="4"/>
      <c r="H468" s="4">
        <v>24</v>
      </c>
    </row>
    <row r="469" spans="1:10" x14ac:dyDescent="0.35">
      <c r="A469" s="1" t="s">
        <v>94</v>
      </c>
      <c r="B469" s="1">
        <v>2018</v>
      </c>
      <c r="C469" s="2">
        <v>43401</v>
      </c>
      <c r="D469" s="1" t="s">
        <v>72</v>
      </c>
      <c r="E469" s="1" t="s">
        <v>219</v>
      </c>
      <c r="F469" s="1" t="s">
        <v>67</v>
      </c>
      <c r="G469" s="1"/>
      <c r="H469" s="1">
        <v>1</v>
      </c>
      <c r="I469" s="6">
        <v>0.41111111111111115</v>
      </c>
      <c r="J469">
        <v>45.57</v>
      </c>
    </row>
    <row r="470" spans="1:10" x14ac:dyDescent="0.35">
      <c r="A470" s="1" t="s">
        <v>94</v>
      </c>
      <c r="B470" s="1">
        <v>2018</v>
      </c>
      <c r="C470" s="2">
        <v>43401</v>
      </c>
      <c r="D470" s="1" t="s">
        <v>72</v>
      </c>
      <c r="E470" s="1" t="s">
        <v>1742</v>
      </c>
      <c r="F470" s="1" t="s">
        <v>44</v>
      </c>
      <c r="G470" s="1"/>
      <c r="H470" s="1">
        <v>2</v>
      </c>
    </row>
    <row r="471" spans="1:10" x14ac:dyDescent="0.35">
      <c r="A471" s="1" t="s">
        <v>94</v>
      </c>
      <c r="B471" s="1">
        <v>2018</v>
      </c>
      <c r="C471" s="2">
        <v>43401</v>
      </c>
      <c r="D471" s="1" t="s">
        <v>72</v>
      </c>
      <c r="E471" s="1" t="s">
        <v>319</v>
      </c>
      <c r="F471" s="1" t="s">
        <v>25</v>
      </c>
      <c r="G471" s="1"/>
      <c r="H471" s="1">
        <v>3</v>
      </c>
    </row>
    <row r="472" spans="1:10" x14ac:dyDescent="0.35">
      <c r="A472" s="1" t="s">
        <v>94</v>
      </c>
      <c r="B472" s="1">
        <v>2018</v>
      </c>
      <c r="C472" s="2">
        <v>43401</v>
      </c>
      <c r="D472" s="1" t="s">
        <v>72</v>
      </c>
      <c r="E472" s="1" t="s">
        <v>226</v>
      </c>
      <c r="F472" s="1" t="s">
        <v>40</v>
      </c>
      <c r="G472" s="1"/>
      <c r="H472" s="1">
        <v>4</v>
      </c>
    </row>
    <row r="473" spans="1:10" x14ac:dyDescent="0.35">
      <c r="A473" s="1" t="s">
        <v>94</v>
      </c>
      <c r="B473" s="1">
        <v>2018</v>
      </c>
      <c r="C473" s="2">
        <v>43401</v>
      </c>
      <c r="D473" s="1" t="s">
        <v>72</v>
      </c>
      <c r="E473" s="1" t="s">
        <v>343</v>
      </c>
      <c r="F473" s="1" t="s">
        <v>17</v>
      </c>
      <c r="G473" s="1"/>
      <c r="H473" s="1">
        <v>5</v>
      </c>
    </row>
    <row r="474" spans="1:10" x14ac:dyDescent="0.35">
      <c r="A474" s="1" t="s">
        <v>94</v>
      </c>
      <c r="B474" s="1">
        <v>2018</v>
      </c>
      <c r="C474" s="2">
        <v>43401</v>
      </c>
      <c r="D474" s="1" t="s">
        <v>72</v>
      </c>
      <c r="E474" s="1" t="s">
        <v>233</v>
      </c>
      <c r="F474" s="1" t="s">
        <v>53</v>
      </c>
      <c r="G474" s="1"/>
      <c r="H474" s="1">
        <v>6</v>
      </c>
    </row>
    <row r="475" spans="1:10" x14ac:dyDescent="0.35">
      <c r="A475" s="1" t="s">
        <v>94</v>
      </c>
      <c r="B475" s="1">
        <v>2018</v>
      </c>
      <c r="C475" s="2">
        <v>43401</v>
      </c>
      <c r="D475" s="1" t="s">
        <v>72</v>
      </c>
      <c r="E475" s="1" t="s">
        <v>283</v>
      </c>
      <c r="F475" s="1" t="s">
        <v>123</v>
      </c>
      <c r="G475" s="1"/>
      <c r="H475" s="1">
        <v>7</v>
      </c>
    </row>
    <row r="476" spans="1:10" x14ac:dyDescent="0.35">
      <c r="A476" s="1" t="s">
        <v>94</v>
      </c>
      <c r="B476" s="1">
        <v>2018</v>
      </c>
      <c r="C476" s="2">
        <v>43401</v>
      </c>
      <c r="D476" s="1" t="s">
        <v>72</v>
      </c>
      <c r="E476" s="1" t="s">
        <v>317</v>
      </c>
      <c r="F476" s="1" t="s">
        <v>27</v>
      </c>
      <c r="G476" s="1"/>
      <c r="H476" s="1">
        <v>8</v>
      </c>
    </row>
    <row r="477" spans="1:10" x14ac:dyDescent="0.35">
      <c r="A477" s="1" t="s">
        <v>94</v>
      </c>
      <c r="B477" s="1">
        <v>2018</v>
      </c>
      <c r="C477" s="2">
        <v>43401</v>
      </c>
      <c r="D477" s="1" t="s">
        <v>72</v>
      </c>
      <c r="E477" s="1" t="s">
        <v>244</v>
      </c>
      <c r="F477" s="1" t="s">
        <v>245</v>
      </c>
      <c r="G477" s="1"/>
      <c r="H477" s="1">
        <v>9</v>
      </c>
    </row>
    <row r="478" spans="1:10" x14ac:dyDescent="0.35">
      <c r="A478" s="1" t="s">
        <v>94</v>
      </c>
      <c r="B478" s="1">
        <v>2018</v>
      </c>
      <c r="C478" s="2">
        <v>43401</v>
      </c>
      <c r="D478" s="1" t="s">
        <v>72</v>
      </c>
      <c r="E478" s="1" t="s">
        <v>238</v>
      </c>
      <c r="F478" s="1" t="s">
        <v>239</v>
      </c>
      <c r="G478" s="1"/>
      <c r="H478" s="1">
        <v>10</v>
      </c>
    </row>
    <row r="479" spans="1:10" x14ac:dyDescent="0.35">
      <c r="A479" s="1" t="s">
        <v>94</v>
      </c>
      <c r="B479" s="1">
        <v>2018</v>
      </c>
      <c r="C479" s="2">
        <v>43401</v>
      </c>
      <c r="D479" s="1" t="s">
        <v>72</v>
      </c>
      <c r="E479" s="1" t="s">
        <v>519</v>
      </c>
      <c r="F479" s="1" t="s">
        <v>15</v>
      </c>
      <c r="G479" s="1"/>
      <c r="H479" s="1">
        <v>11</v>
      </c>
    </row>
    <row r="480" spans="1:10" x14ac:dyDescent="0.35">
      <c r="A480" s="1" t="s">
        <v>94</v>
      </c>
      <c r="B480" s="1">
        <v>2018</v>
      </c>
      <c r="C480" s="2">
        <v>43401</v>
      </c>
      <c r="D480" s="1" t="s">
        <v>72</v>
      </c>
      <c r="E480" s="1" t="s">
        <v>224</v>
      </c>
      <c r="F480" s="1" t="s">
        <v>225</v>
      </c>
      <c r="G480" s="1"/>
      <c r="H480" s="1">
        <v>12</v>
      </c>
    </row>
    <row r="481" spans="1:10" x14ac:dyDescent="0.35">
      <c r="A481" s="1" t="s">
        <v>94</v>
      </c>
      <c r="B481" s="1">
        <v>2018</v>
      </c>
      <c r="C481" s="2">
        <v>43401</v>
      </c>
      <c r="D481" s="1" t="s">
        <v>72</v>
      </c>
      <c r="E481" s="1" t="s">
        <v>310</v>
      </c>
      <c r="F481" s="1" t="s">
        <v>56</v>
      </c>
      <c r="G481" s="1"/>
      <c r="H481" s="1">
        <v>13</v>
      </c>
    </row>
    <row r="482" spans="1:10" x14ac:dyDescent="0.35">
      <c r="A482" s="1" t="s">
        <v>94</v>
      </c>
      <c r="B482" s="1">
        <v>2018</v>
      </c>
      <c r="C482" s="2">
        <v>43401</v>
      </c>
      <c r="D482" s="1" t="s">
        <v>72</v>
      </c>
      <c r="E482" s="1" t="s">
        <v>628</v>
      </c>
      <c r="F482" s="1" t="s">
        <v>175</v>
      </c>
      <c r="G482" s="1"/>
      <c r="H482" s="1">
        <v>14</v>
      </c>
    </row>
    <row r="483" spans="1:10" x14ac:dyDescent="0.35">
      <c r="A483" s="1" t="s">
        <v>94</v>
      </c>
      <c r="B483" s="1">
        <v>2018</v>
      </c>
      <c r="C483" s="2">
        <v>43401</v>
      </c>
      <c r="D483" s="1" t="s">
        <v>72</v>
      </c>
      <c r="E483" s="1" t="s">
        <v>290</v>
      </c>
      <c r="F483" s="1" t="s">
        <v>237</v>
      </c>
      <c r="G483" s="1"/>
      <c r="H483" s="1">
        <v>15</v>
      </c>
    </row>
    <row r="484" spans="1:10" x14ac:dyDescent="0.35">
      <c r="A484" s="1" t="s">
        <v>94</v>
      </c>
      <c r="B484" s="1">
        <v>2018</v>
      </c>
      <c r="C484" s="2">
        <v>43401</v>
      </c>
      <c r="D484" s="1" t="s">
        <v>72</v>
      </c>
      <c r="E484" s="1" t="s">
        <v>345</v>
      </c>
      <c r="F484" s="1" t="s">
        <v>121</v>
      </c>
      <c r="G484" s="1"/>
      <c r="H484" s="1">
        <v>16</v>
      </c>
    </row>
    <row r="485" spans="1:10" x14ac:dyDescent="0.35">
      <c r="A485" s="1" t="s">
        <v>94</v>
      </c>
      <c r="B485" s="1">
        <v>2018</v>
      </c>
      <c r="C485" s="2">
        <v>43401</v>
      </c>
      <c r="D485" s="1" t="s">
        <v>72</v>
      </c>
      <c r="E485" s="1" t="s">
        <v>590</v>
      </c>
      <c r="F485" s="1" t="s">
        <v>47</v>
      </c>
      <c r="G485" s="1"/>
      <c r="H485" s="1">
        <v>17</v>
      </c>
    </row>
    <row r="486" spans="1:10" x14ac:dyDescent="0.35">
      <c r="A486" s="1" t="s">
        <v>94</v>
      </c>
      <c r="B486" s="1">
        <v>2018</v>
      </c>
      <c r="C486" s="2">
        <v>43401</v>
      </c>
      <c r="D486" s="1" t="s">
        <v>72</v>
      </c>
      <c r="E486" s="1" t="s">
        <v>322</v>
      </c>
      <c r="F486" s="1" t="s">
        <v>61</v>
      </c>
      <c r="G486" s="1"/>
      <c r="H486" s="1">
        <v>18</v>
      </c>
    </row>
    <row r="487" spans="1:10" x14ac:dyDescent="0.35">
      <c r="A487" s="1" t="s">
        <v>94</v>
      </c>
      <c r="B487" s="1">
        <v>2018</v>
      </c>
      <c r="C487" s="2">
        <v>43401</v>
      </c>
      <c r="D487" s="1" t="s">
        <v>72</v>
      </c>
      <c r="E487" s="1" t="s">
        <v>309</v>
      </c>
      <c r="F487" s="1" t="s">
        <v>38</v>
      </c>
      <c r="G487" s="1"/>
      <c r="H487" s="1">
        <v>19</v>
      </c>
    </row>
    <row r="488" spans="1:10" x14ac:dyDescent="0.35">
      <c r="A488" s="1" t="s">
        <v>94</v>
      </c>
      <c r="B488" s="1">
        <v>2018</v>
      </c>
      <c r="C488" s="2">
        <v>43401</v>
      </c>
      <c r="D488" s="1" t="s">
        <v>72</v>
      </c>
      <c r="E488" s="1" t="s">
        <v>333</v>
      </c>
      <c r="F488" s="1" t="s">
        <v>29</v>
      </c>
      <c r="G488" s="1"/>
      <c r="H488" s="1">
        <v>20</v>
      </c>
    </row>
    <row r="489" spans="1:10" x14ac:dyDescent="0.35">
      <c r="A489" s="1" t="s">
        <v>94</v>
      </c>
      <c r="B489" s="1">
        <v>2018</v>
      </c>
      <c r="C489" s="2">
        <v>43401</v>
      </c>
      <c r="D489" s="1" t="s">
        <v>72</v>
      </c>
      <c r="E489" s="1" t="s">
        <v>229</v>
      </c>
      <c r="F489" s="1" t="s">
        <v>230</v>
      </c>
      <c r="G489" s="1"/>
      <c r="H489" s="1">
        <v>21</v>
      </c>
    </row>
    <row r="490" spans="1:10" x14ac:dyDescent="0.35">
      <c r="A490" s="1" t="s">
        <v>94</v>
      </c>
      <c r="B490" s="1">
        <v>2018</v>
      </c>
      <c r="C490" s="2">
        <v>43401</v>
      </c>
      <c r="D490" s="1" t="s">
        <v>72</v>
      </c>
      <c r="E490" s="1" t="s">
        <v>337</v>
      </c>
      <c r="F490" s="1" t="s">
        <v>49</v>
      </c>
      <c r="G490" s="1"/>
      <c r="H490" s="1">
        <v>22</v>
      </c>
    </row>
    <row r="491" spans="1:10" x14ac:dyDescent="0.35">
      <c r="A491" s="1" t="s">
        <v>94</v>
      </c>
      <c r="B491" s="1">
        <v>2018</v>
      </c>
      <c r="C491" s="2">
        <v>43401</v>
      </c>
      <c r="D491" s="1" t="s">
        <v>72</v>
      </c>
      <c r="E491" s="1" t="s">
        <v>359</v>
      </c>
      <c r="F491" s="1" t="s">
        <v>65</v>
      </c>
      <c r="G491" s="1"/>
      <c r="H491" s="1">
        <v>23</v>
      </c>
    </row>
    <row r="492" spans="1:10" x14ac:dyDescent="0.35">
      <c r="A492" s="1" t="s">
        <v>94</v>
      </c>
      <c r="B492" s="1">
        <v>2018</v>
      </c>
      <c r="C492" s="2">
        <v>43401</v>
      </c>
      <c r="D492" s="1" t="s">
        <v>72</v>
      </c>
      <c r="E492" s="1" t="s">
        <v>349</v>
      </c>
      <c r="F492" s="1" t="s">
        <v>350</v>
      </c>
      <c r="G492" s="1"/>
      <c r="H492" s="1">
        <v>24</v>
      </c>
    </row>
    <row r="493" spans="1:10" x14ac:dyDescent="0.35">
      <c r="A493" s="43" t="s">
        <v>1789</v>
      </c>
      <c r="B493" s="43">
        <v>2021</v>
      </c>
      <c r="C493" s="9">
        <v>44416</v>
      </c>
      <c r="D493" s="43" t="s">
        <v>1555</v>
      </c>
      <c r="E493" t="s">
        <v>219</v>
      </c>
      <c r="F493" t="s">
        <v>67</v>
      </c>
      <c r="H493">
        <v>1</v>
      </c>
      <c r="I493" s="6">
        <v>0.38611111111111113</v>
      </c>
      <c r="J493">
        <v>48.543999999999997</v>
      </c>
    </row>
    <row r="494" spans="1:10" x14ac:dyDescent="0.35">
      <c r="A494" s="43" t="s">
        <v>1789</v>
      </c>
      <c r="B494" s="43">
        <v>2021</v>
      </c>
      <c r="C494" s="9">
        <v>44416</v>
      </c>
      <c r="D494" s="43" t="s">
        <v>1555</v>
      </c>
      <c r="E494" t="s">
        <v>226</v>
      </c>
      <c r="F494" t="s">
        <v>40</v>
      </c>
      <c r="H494">
        <v>2</v>
      </c>
    </row>
    <row r="495" spans="1:10" x14ac:dyDescent="0.35">
      <c r="A495" s="43" t="s">
        <v>1789</v>
      </c>
      <c r="B495" s="43">
        <v>2021</v>
      </c>
      <c r="C495" s="9">
        <v>44416</v>
      </c>
      <c r="D495" s="43" t="s">
        <v>1555</v>
      </c>
      <c r="E495" t="s">
        <v>326</v>
      </c>
      <c r="F495" t="s">
        <v>36</v>
      </c>
      <c r="H495">
        <v>3</v>
      </c>
    </row>
    <row r="496" spans="1:10" x14ac:dyDescent="0.35">
      <c r="A496" s="43" t="s">
        <v>1789</v>
      </c>
      <c r="B496" s="43">
        <v>2021</v>
      </c>
      <c r="C496" s="9">
        <v>44416</v>
      </c>
      <c r="D496" s="43" t="s">
        <v>1555</v>
      </c>
      <c r="E496" t="s">
        <v>224</v>
      </c>
      <c r="F496" t="s">
        <v>225</v>
      </c>
      <c r="H496">
        <v>4</v>
      </c>
    </row>
    <row r="497" spans="1:8" x14ac:dyDescent="0.35">
      <c r="A497" s="43" t="s">
        <v>1789</v>
      </c>
      <c r="B497" s="43">
        <v>2021</v>
      </c>
      <c r="C497" s="9">
        <v>44416</v>
      </c>
      <c r="D497" s="43" t="s">
        <v>1555</v>
      </c>
      <c r="E497" t="s">
        <v>316</v>
      </c>
      <c r="F497" t="s">
        <v>19</v>
      </c>
      <c r="H497">
        <v>5</v>
      </c>
    </row>
    <row r="498" spans="1:8" x14ac:dyDescent="0.35">
      <c r="A498" s="43" t="s">
        <v>1789</v>
      </c>
      <c r="B498" s="43">
        <v>2021</v>
      </c>
      <c r="C498" s="9">
        <v>44416</v>
      </c>
      <c r="D498" s="43" t="s">
        <v>1555</v>
      </c>
      <c r="E498" t="s">
        <v>227</v>
      </c>
      <c r="F498" t="s">
        <v>228</v>
      </c>
      <c r="H498">
        <v>6</v>
      </c>
    </row>
    <row r="499" spans="1:8" x14ac:dyDescent="0.35">
      <c r="A499" s="43" t="s">
        <v>1789</v>
      </c>
      <c r="B499" s="43">
        <v>2021</v>
      </c>
      <c r="C499" s="9">
        <v>44416</v>
      </c>
      <c r="D499" s="43" t="s">
        <v>1555</v>
      </c>
      <c r="E499" t="s">
        <v>317</v>
      </c>
      <c r="F499" t="s">
        <v>27</v>
      </c>
      <c r="H499">
        <v>7</v>
      </c>
    </row>
    <row r="500" spans="1:8" x14ac:dyDescent="0.35">
      <c r="A500" s="43" t="s">
        <v>1789</v>
      </c>
      <c r="B500" s="43">
        <v>2021</v>
      </c>
      <c r="C500" s="9">
        <v>44416</v>
      </c>
      <c r="D500" s="43" t="s">
        <v>1555</v>
      </c>
      <c r="E500" t="s">
        <v>244</v>
      </c>
      <c r="F500" t="s">
        <v>245</v>
      </c>
      <c r="H500">
        <v>8</v>
      </c>
    </row>
    <row r="501" spans="1:8" x14ac:dyDescent="0.35">
      <c r="A501" s="43" t="s">
        <v>1789</v>
      </c>
      <c r="B501" s="43">
        <v>2021</v>
      </c>
      <c r="C501" s="9">
        <v>44416</v>
      </c>
      <c r="D501" s="43" t="s">
        <v>1555</v>
      </c>
      <c r="E501" t="s">
        <v>314</v>
      </c>
      <c r="F501" t="s">
        <v>29</v>
      </c>
      <c r="H501">
        <v>9</v>
      </c>
    </row>
    <row r="502" spans="1:8" x14ac:dyDescent="0.35">
      <c r="A502" s="43" t="s">
        <v>1789</v>
      </c>
      <c r="B502" s="43">
        <v>2021</v>
      </c>
      <c r="C502" s="9">
        <v>44416</v>
      </c>
      <c r="D502" s="43" t="s">
        <v>1555</v>
      </c>
      <c r="E502" t="s">
        <v>251</v>
      </c>
      <c r="F502" t="s">
        <v>38</v>
      </c>
      <c r="H502">
        <v>10</v>
      </c>
    </row>
    <row r="503" spans="1:8" x14ac:dyDescent="0.35">
      <c r="A503" s="43" t="s">
        <v>1789</v>
      </c>
      <c r="B503" s="43">
        <v>2021</v>
      </c>
      <c r="C503" s="9">
        <v>44416</v>
      </c>
      <c r="D503" s="43" t="s">
        <v>1555</v>
      </c>
      <c r="E503" t="s">
        <v>315</v>
      </c>
      <c r="F503" t="s">
        <v>175</v>
      </c>
      <c r="H503">
        <v>11</v>
      </c>
    </row>
    <row r="504" spans="1:8" x14ac:dyDescent="0.35">
      <c r="A504" s="43" t="s">
        <v>1789</v>
      </c>
      <c r="B504" s="43">
        <v>2021</v>
      </c>
      <c r="C504" s="9">
        <v>44416</v>
      </c>
      <c r="D504" s="43" t="s">
        <v>1555</v>
      </c>
      <c r="E504" t="s">
        <v>643</v>
      </c>
      <c r="F504" t="s">
        <v>1790</v>
      </c>
      <c r="H504">
        <v>12</v>
      </c>
    </row>
    <row r="505" spans="1:8" x14ac:dyDescent="0.35">
      <c r="A505" s="43" t="s">
        <v>1789</v>
      </c>
      <c r="B505" s="43">
        <v>2021</v>
      </c>
      <c r="C505" s="9">
        <v>44416</v>
      </c>
      <c r="D505" s="43" t="s">
        <v>1555</v>
      </c>
      <c r="E505" t="s">
        <v>243</v>
      </c>
      <c r="F505" t="s">
        <v>51</v>
      </c>
      <c r="H505" t="s">
        <v>318</v>
      </c>
    </row>
    <row r="506" spans="1:8" x14ac:dyDescent="0.35">
      <c r="A506" s="43" t="s">
        <v>1789</v>
      </c>
      <c r="B506" s="43">
        <v>2021</v>
      </c>
      <c r="C506" s="9">
        <v>44416</v>
      </c>
      <c r="D506" s="43" t="s">
        <v>1555</v>
      </c>
      <c r="E506" t="s">
        <v>241</v>
      </c>
      <c r="F506" t="s">
        <v>242</v>
      </c>
      <c r="H506" t="s">
        <v>318</v>
      </c>
    </row>
    <row r="507" spans="1:8" x14ac:dyDescent="0.35">
      <c r="A507" s="43" t="s">
        <v>1789</v>
      </c>
      <c r="B507" s="43">
        <v>2021</v>
      </c>
      <c r="C507" s="9">
        <v>44416</v>
      </c>
      <c r="D507" s="43" t="s">
        <v>1555</v>
      </c>
      <c r="E507" t="s">
        <v>220</v>
      </c>
      <c r="F507" t="s">
        <v>17</v>
      </c>
      <c r="H507" t="s">
        <v>318</v>
      </c>
    </row>
    <row r="508" spans="1:8" x14ac:dyDescent="0.35">
      <c r="A508" s="43" t="s">
        <v>1789</v>
      </c>
      <c r="B508" s="43">
        <v>2021</v>
      </c>
      <c r="C508" s="9">
        <v>44416</v>
      </c>
      <c r="D508" s="43" t="s">
        <v>1555</v>
      </c>
      <c r="E508" t="s">
        <v>319</v>
      </c>
      <c r="F508" t="s">
        <v>25</v>
      </c>
      <c r="H508" t="s">
        <v>318</v>
      </c>
    </row>
    <row r="509" spans="1:8" x14ac:dyDescent="0.35">
      <c r="A509" s="43" t="s">
        <v>1789</v>
      </c>
      <c r="B509" s="43">
        <v>2021</v>
      </c>
      <c r="C509" s="9">
        <v>44416</v>
      </c>
      <c r="D509" s="43" t="s">
        <v>1555</v>
      </c>
      <c r="E509" t="s">
        <v>351</v>
      </c>
      <c r="F509" t="s">
        <v>65</v>
      </c>
      <c r="H509" t="s">
        <v>318</v>
      </c>
    </row>
    <row r="510" spans="1:8" x14ac:dyDescent="0.35">
      <c r="A510" s="43" t="s">
        <v>1789</v>
      </c>
      <c r="B510" s="43">
        <v>2021</v>
      </c>
      <c r="C510" s="9">
        <v>44416</v>
      </c>
      <c r="D510" s="43" t="s">
        <v>1555</v>
      </c>
      <c r="E510" t="s">
        <v>240</v>
      </c>
      <c r="F510" t="s">
        <v>56</v>
      </c>
      <c r="H510" t="s">
        <v>318</v>
      </c>
    </row>
    <row r="511" spans="1:8" x14ac:dyDescent="0.35">
      <c r="A511" s="43" t="s">
        <v>1789</v>
      </c>
      <c r="B511" s="43">
        <v>2021</v>
      </c>
      <c r="C511" s="9">
        <v>44416</v>
      </c>
      <c r="D511" s="43" t="s">
        <v>1555</v>
      </c>
      <c r="E511" t="s">
        <v>233</v>
      </c>
      <c r="F511" t="s">
        <v>53</v>
      </c>
      <c r="H511" t="s">
        <v>318</v>
      </c>
    </row>
    <row r="512" spans="1:8" x14ac:dyDescent="0.35">
      <c r="A512" s="43" t="s">
        <v>1789</v>
      </c>
      <c r="B512" s="43">
        <v>2021</v>
      </c>
      <c r="C512" s="9">
        <v>44416</v>
      </c>
      <c r="D512" s="43" t="s">
        <v>1555</v>
      </c>
      <c r="E512" t="s">
        <v>275</v>
      </c>
      <c r="F512" t="s">
        <v>47</v>
      </c>
      <c r="H512" t="s">
        <v>318</v>
      </c>
    </row>
    <row r="513" spans="1:8" x14ac:dyDescent="0.35">
      <c r="A513" s="43" t="s">
        <v>1789</v>
      </c>
      <c r="B513" s="43">
        <v>2021</v>
      </c>
      <c r="C513" s="9">
        <v>44416</v>
      </c>
      <c r="D513" s="43" t="s">
        <v>1555</v>
      </c>
      <c r="E513" t="s">
        <v>283</v>
      </c>
      <c r="F513" t="s">
        <v>123</v>
      </c>
      <c r="H513" t="s">
        <v>318</v>
      </c>
    </row>
  </sheetData>
  <autoFilter ref="A1:J444" xr:uid="{F2EB4FDB-EFB3-4632-8984-1A2D78DF0C8B}">
    <sortState xmlns:xlrd2="http://schemas.microsoft.com/office/spreadsheetml/2017/richdata2" ref="A2:J492">
      <sortCondition descending="1" ref="C1:C444"/>
    </sortState>
  </autoFilter>
  <conditionalFormatting sqref="D89:D112">
    <cfRule type="expression" dxfId="545" priority="49">
      <formula>$E89="F"</formula>
    </cfRule>
    <cfRule type="expression" dxfId="544" priority="50">
      <formula>$E89="SF"</formula>
    </cfRule>
    <cfRule type="expression" dxfId="543" priority="51">
      <formula>$E89="QF"</formula>
    </cfRule>
    <cfRule type="expression" dxfId="542" priority="52">
      <formula>$E89="R16"</formula>
    </cfRule>
    <cfRule type="expression" dxfId="541" priority="53">
      <formula>$E89="R8"</formula>
    </cfRule>
  </conditionalFormatting>
  <conditionalFormatting sqref="C145:C168">
    <cfRule type="expression" dxfId="540" priority="47">
      <formula>$E145="F"</formula>
    </cfRule>
    <cfRule type="expression" dxfId="539" priority="48">
      <formula>$E145="Q"</formula>
    </cfRule>
  </conditionalFormatting>
  <conditionalFormatting sqref="A145:B168">
    <cfRule type="expression" dxfId="538" priority="44">
      <formula>$E145="Q"</formula>
    </cfRule>
    <cfRule type="expression" dxfId="537" priority="45">
      <formula>$E145="G"</formula>
    </cfRule>
    <cfRule type="expression" dxfId="536" priority="46">
      <formula>$E145="B"</formula>
    </cfRule>
  </conditionalFormatting>
  <conditionalFormatting sqref="D145:D168">
    <cfRule type="expression" dxfId="535" priority="41">
      <formula>$E145="Q"</formula>
    </cfRule>
    <cfRule type="expression" dxfId="534" priority="42">
      <formula>$E145="G"</formula>
    </cfRule>
    <cfRule type="expression" dxfId="533" priority="43">
      <formula>$E145="B"</formula>
    </cfRule>
  </conditionalFormatting>
  <conditionalFormatting sqref="A169:B190 D169:D190">
    <cfRule type="expression" dxfId="532" priority="39">
      <formula>#REF!="F"</formula>
    </cfRule>
    <cfRule type="expression" dxfId="531" priority="40">
      <formula>#REF!="Q"</formula>
    </cfRule>
  </conditionalFormatting>
  <conditionalFormatting sqref="A191:B211 D191:D211">
    <cfRule type="expression" dxfId="530" priority="37">
      <formula>#REF!="F"</formula>
    </cfRule>
    <cfRule type="expression" dxfId="529" priority="38">
      <formula>#REF!="Q"</formula>
    </cfRule>
  </conditionalFormatting>
  <conditionalFormatting sqref="A212:B232 D212:D232">
    <cfRule type="expression" dxfId="528" priority="35">
      <formula>#REF!="F"</formula>
    </cfRule>
    <cfRule type="expression" dxfId="527" priority="36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526" priority="33">
      <formula>#REF!="F"</formula>
    </cfRule>
    <cfRule type="expression" dxfId="525" priority="34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524" priority="31">
      <formula>#REF!="F"</formula>
    </cfRule>
    <cfRule type="expression" dxfId="523" priority="32">
      <formula>#REF!="Q"</formula>
    </cfRule>
  </conditionalFormatting>
  <conditionalFormatting sqref="A256:B278 D256:D278">
    <cfRule type="expression" dxfId="522" priority="27">
      <formula>#REF!="F"</formula>
    </cfRule>
    <cfRule type="expression" dxfId="521" priority="28">
      <formula>#REF!="Q"</formula>
    </cfRule>
  </conditionalFormatting>
  <conditionalFormatting sqref="A279:B302 D279:D302">
    <cfRule type="expression" dxfId="520" priority="25">
      <formula>#REF!="F"</formula>
    </cfRule>
    <cfRule type="expression" dxfId="519" priority="26">
      <formula>#REF!="Q"</formula>
    </cfRule>
  </conditionalFormatting>
  <conditionalFormatting sqref="A303:B326 D303:D326">
    <cfRule type="expression" dxfId="518" priority="23">
      <formula>#REF!="F"</formula>
    </cfRule>
    <cfRule type="expression" dxfId="517" priority="24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516" priority="21">
      <formula>#REF!="F"</formula>
    </cfRule>
    <cfRule type="expression" dxfId="515" priority="22">
      <formula>#REF!="Q"</formula>
    </cfRule>
  </conditionalFormatting>
  <conditionalFormatting sqref="A327:B327 A329:B329 A331:B331 A333:B333 A335:B335 A337:B337 A339:B339 A341:B341 A343:B343 A345:B345 A347:B347 A349:B349">
    <cfRule type="expression" dxfId="514" priority="19">
      <formula>#REF!="F"</formula>
    </cfRule>
    <cfRule type="expression" dxfId="513" priority="20">
      <formula>#REF!="Q"</formula>
    </cfRule>
  </conditionalFormatting>
  <conditionalFormatting sqref="D351:D372">
    <cfRule type="expression" dxfId="512" priority="17">
      <formula>#REF!="F"</formula>
    </cfRule>
    <cfRule type="expression" dxfId="511" priority="18">
      <formula>#REF!="Q"</formula>
    </cfRule>
  </conditionalFormatting>
  <conditionalFormatting sqref="A351:B351 A353:B353 A355:B355 A357:B357 A359:B359 A361:B361 A363:B363 A365:B365 A367:B367 A369:B369 A371:B371">
    <cfRule type="expression" dxfId="510" priority="15">
      <formula>#REF!="F"</formula>
    </cfRule>
    <cfRule type="expression" dxfId="509" priority="16">
      <formula>#REF!="Q"</formula>
    </cfRule>
  </conditionalFormatting>
  <conditionalFormatting sqref="A352:B352 A354:B354 A356:B356 A358:B358 A360:B360 A362:B362 A364:B364 A366:B366 A368:B368 A370:B370 A372:B372">
    <cfRule type="expression" dxfId="508" priority="13">
      <formula>#REF!="F"</formula>
    </cfRule>
    <cfRule type="expression" dxfId="507" priority="14">
      <formula>#REF!="Q"</formula>
    </cfRule>
  </conditionalFormatting>
  <conditionalFormatting sqref="D373:D396">
    <cfRule type="expression" dxfId="506" priority="11">
      <formula>#REF!="F"</formula>
    </cfRule>
    <cfRule type="expression" dxfId="505" priority="12">
      <formula>#REF!="Q"</formula>
    </cfRule>
  </conditionalFormatting>
  <conditionalFormatting sqref="A374:B374 A376:B376 A378:B378 A380:B380 A382:B382 A384:B384 A386:B386 A388:B388 A390:B390 A392:B392 A394:B394 A396:B396">
    <cfRule type="expression" dxfId="504" priority="9">
      <formula>#REF!="F"</formula>
    </cfRule>
    <cfRule type="expression" dxfId="503" priority="10">
      <formula>#REF!="Q"</formula>
    </cfRule>
  </conditionalFormatting>
  <conditionalFormatting sqref="A373:B373 A375:B375 A377:B377 A379:B379 A381:B381 A383:B383 A385:B385 A387:B387 A389:B389 A391:B391 A393:B393 A395:B395">
    <cfRule type="expression" dxfId="502" priority="7">
      <formula>#REF!="F"</formula>
    </cfRule>
    <cfRule type="expression" dxfId="501" priority="8">
      <formula>#REF!="Q"</formula>
    </cfRule>
  </conditionalFormatting>
  <conditionalFormatting sqref="D397:D420">
    <cfRule type="expression" dxfId="500" priority="5">
      <formula>#REF!="F"</formula>
    </cfRule>
    <cfRule type="expression" dxfId="499" priority="6">
      <formula>#REF!="Q"</formula>
    </cfRule>
  </conditionalFormatting>
  <conditionalFormatting sqref="A397:B397 A399:B399 A401:B401 A403:B403 A405:B405 A407:B407 A409:B409 A411:B411 A413:B413 A415:B415 A417:B417 A419:B419">
    <cfRule type="expression" dxfId="498" priority="3">
      <formula>#REF!="F"</formula>
    </cfRule>
    <cfRule type="expression" dxfId="497" priority="4">
      <formula>#REF!="Q"</formula>
    </cfRule>
  </conditionalFormatting>
  <conditionalFormatting sqref="A398:B398 A400:B400 A402:B402 A404:B404 A406:B406 A408:B408 A410:B410 A412:B412 A414:B414 A416:B416 A418:B418 A420:B420">
    <cfRule type="expression" dxfId="496" priority="1">
      <formula>#REF!="F"</formula>
    </cfRule>
    <cfRule type="expression" dxfId="495" priority="2">
      <formula>#REF!="Q"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dimension ref="A1:AM506"/>
  <sheetViews>
    <sheetView zoomScale="85" zoomScaleNormal="85" workbookViewId="0">
      <pane ySplit="1" topLeftCell="A484" activePane="bottomLeft" state="frozen"/>
      <selection pane="bottomLeft" activeCell="A486" sqref="A486:D506"/>
    </sheetView>
  </sheetViews>
  <sheetFormatPr defaultRowHeight="14.5" x14ac:dyDescent="0.35"/>
  <cols>
    <col min="1" max="1" width="12.08984375" bestFit="1" customWidth="1"/>
    <col min="2" max="2" width="5.1796875" bestFit="1" customWidth="1"/>
    <col min="3" max="3" width="11" bestFit="1" customWidth="1"/>
    <col min="4" max="4" width="5.54296875" bestFit="1" customWidth="1"/>
    <col min="5" max="5" width="38.90625" bestFit="1" customWidth="1"/>
    <col min="6" max="6" width="4.81640625" bestFit="1" customWidth="1"/>
    <col min="7" max="7" width="5.7265625" bestFit="1" customWidth="1"/>
    <col min="8" max="8" width="5" bestFit="1" customWidth="1"/>
    <col min="9" max="17" width="2" bestFit="1" customWidth="1"/>
    <col min="18" max="34" width="3.08984375" bestFit="1" customWidth="1"/>
    <col min="35" max="35" width="6.26953125" bestFit="1" customWidth="1"/>
    <col min="36" max="36" width="6.90625" bestFit="1" customWidth="1"/>
    <col min="37" max="37" width="5" bestFit="1" customWidth="1"/>
    <col min="38" max="38" width="4.90625" bestFit="1" customWidth="1"/>
    <col min="39" max="39" width="9.54296875" bestFit="1" customWidth="1"/>
  </cols>
  <sheetData>
    <row r="1" spans="1:39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216</v>
      </c>
      <c r="F1" s="8" t="s">
        <v>217</v>
      </c>
      <c r="G1" t="s">
        <v>6</v>
      </c>
      <c r="H1" s="8" t="s">
        <v>7</v>
      </c>
      <c r="I1" s="8">
        <v>1</v>
      </c>
      <c r="J1" s="8">
        <v>2</v>
      </c>
      <c r="K1" s="8">
        <v>3</v>
      </c>
      <c r="L1" s="8">
        <v>4</v>
      </c>
      <c r="M1" s="8">
        <v>5</v>
      </c>
      <c r="N1" s="8">
        <v>6</v>
      </c>
      <c r="O1" s="8">
        <v>7</v>
      </c>
      <c r="P1" s="8">
        <v>8</v>
      </c>
      <c r="Q1" s="8">
        <v>9</v>
      </c>
      <c r="R1" s="8">
        <v>10</v>
      </c>
      <c r="S1" s="8">
        <v>11</v>
      </c>
      <c r="T1" s="8">
        <v>12</v>
      </c>
      <c r="U1" s="8">
        <v>13</v>
      </c>
      <c r="V1" s="8">
        <v>14</v>
      </c>
      <c r="W1" s="8">
        <v>15</v>
      </c>
      <c r="X1" s="8">
        <v>16</v>
      </c>
      <c r="Y1" s="8">
        <v>17</v>
      </c>
      <c r="Z1" s="8">
        <v>18</v>
      </c>
      <c r="AA1" s="8">
        <v>19</v>
      </c>
      <c r="AB1" s="8">
        <v>20</v>
      </c>
      <c r="AC1" s="8">
        <v>21</v>
      </c>
      <c r="AD1" s="8">
        <v>22</v>
      </c>
      <c r="AE1" s="8">
        <v>23</v>
      </c>
      <c r="AF1" s="8">
        <v>24</v>
      </c>
      <c r="AG1" s="8">
        <v>25</v>
      </c>
      <c r="AH1" s="8">
        <v>26</v>
      </c>
      <c r="AI1" t="s">
        <v>362</v>
      </c>
      <c r="AJ1" t="s">
        <v>363</v>
      </c>
      <c r="AK1" t="s">
        <v>364</v>
      </c>
      <c r="AL1" t="s">
        <v>218</v>
      </c>
      <c r="AM1" t="s">
        <v>11</v>
      </c>
    </row>
    <row r="2" spans="1:39" x14ac:dyDescent="0.35">
      <c r="A2" s="1" t="s">
        <v>433</v>
      </c>
      <c r="B2" s="1">
        <v>2023</v>
      </c>
      <c r="C2" s="2">
        <v>44983</v>
      </c>
      <c r="D2" s="1" t="s">
        <v>72</v>
      </c>
      <c r="E2" s="1" t="s">
        <v>220</v>
      </c>
      <c r="F2" s="1" t="s">
        <v>17</v>
      </c>
      <c r="G2" s="1"/>
      <c r="H2" s="1">
        <v>1</v>
      </c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>
        <v>1</v>
      </c>
      <c r="V2" s="1">
        <v>1</v>
      </c>
      <c r="W2" s="1"/>
      <c r="X2" s="1">
        <v>1</v>
      </c>
      <c r="Y2" s="1"/>
      <c r="Z2" s="1"/>
      <c r="AA2" s="1">
        <v>1</v>
      </c>
      <c r="AB2" s="1"/>
      <c r="AC2" s="1"/>
      <c r="AD2" s="1"/>
      <c r="AE2" s="1"/>
      <c r="AF2" s="1"/>
      <c r="AG2" s="1"/>
      <c r="AH2" s="1"/>
      <c r="AI2" s="1">
        <v>20</v>
      </c>
      <c r="AJ2" s="1"/>
      <c r="AK2" s="1">
        <v>24</v>
      </c>
      <c r="AL2" s="6">
        <v>0.36041666666666666</v>
      </c>
      <c r="AM2" s="18">
        <v>52.023000000000003</v>
      </c>
    </row>
    <row r="3" spans="1:39" x14ac:dyDescent="0.35">
      <c r="A3" s="1" t="s">
        <v>433</v>
      </c>
      <c r="B3" s="1">
        <v>2023</v>
      </c>
      <c r="C3" s="2">
        <v>44983</v>
      </c>
      <c r="D3" s="1" t="s">
        <v>72</v>
      </c>
      <c r="E3" s="1" t="s">
        <v>281</v>
      </c>
      <c r="F3" s="1" t="s">
        <v>29</v>
      </c>
      <c r="G3" s="1"/>
      <c r="H3" s="1">
        <v>2</v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>
        <v>1</v>
      </c>
      <c r="Z3" s="1"/>
      <c r="AA3" s="1"/>
      <c r="AB3" s="1"/>
      <c r="AC3" s="1"/>
      <c r="AD3" s="1"/>
      <c r="AE3" s="1"/>
      <c r="AF3" s="1"/>
      <c r="AG3" s="1"/>
      <c r="AH3" s="1"/>
      <c r="AI3" s="1">
        <v>20</v>
      </c>
      <c r="AJ3" s="1"/>
      <c r="AK3" s="1">
        <v>21</v>
      </c>
    </row>
    <row r="4" spans="1:39" x14ac:dyDescent="0.35">
      <c r="A4" s="1" t="s">
        <v>433</v>
      </c>
      <c r="B4" s="1">
        <v>2023</v>
      </c>
      <c r="C4" s="2">
        <v>44983</v>
      </c>
      <c r="D4" s="1" t="s">
        <v>72</v>
      </c>
      <c r="E4" s="1" t="s">
        <v>224</v>
      </c>
      <c r="F4" s="1" t="s">
        <v>225</v>
      </c>
      <c r="G4" s="1"/>
      <c r="H4" s="1">
        <v>3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>
        <v>1</v>
      </c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>
        <v>20</v>
      </c>
      <c r="AJ4" s="1"/>
      <c r="AK4" s="1">
        <v>21</v>
      </c>
    </row>
    <row r="5" spans="1:39" x14ac:dyDescent="0.35">
      <c r="A5" s="1" t="s">
        <v>433</v>
      </c>
      <c r="B5" s="1">
        <v>2023</v>
      </c>
      <c r="C5" s="2">
        <v>44983</v>
      </c>
      <c r="D5" s="1" t="s">
        <v>72</v>
      </c>
      <c r="E5" s="1" t="s">
        <v>258</v>
      </c>
      <c r="F5" s="1" t="s">
        <v>65</v>
      </c>
      <c r="G5" s="1"/>
      <c r="H5" s="1">
        <v>4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>
        <v>1</v>
      </c>
      <c r="AA5" s="1"/>
      <c r="AB5" s="1"/>
      <c r="AC5" s="1"/>
      <c r="AD5" s="1"/>
      <c r="AE5" s="1"/>
      <c r="AF5" s="1"/>
      <c r="AG5" s="1"/>
      <c r="AH5" s="1"/>
      <c r="AI5" s="1">
        <v>20</v>
      </c>
      <c r="AJ5" s="1"/>
      <c r="AK5" s="1">
        <v>21</v>
      </c>
    </row>
    <row r="6" spans="1:39" x14ac:dyDescent="0.35">
      <c r="A6" s="1" t="s">
        <v>433</v>
      </c>
      <c r="B6" s="1">
        <v>2023</v>
      </c>
      <c r="C6" s="2">
        <v>44983</v>
      </c>
      <c r="D6" s="1" t="s">
        <v>72</v>
      </c>
      <c r="E6" s="1" t="s">
        <v>274</v>
      </c>
      <c r="F6" s="1" t="s">
        <v>56</v>
      </c>
      <c r="G6" s="1"/>
      <c r="H6" s="1">
        <v>5</v>
      </c>
      <c r="I6" s="1">
        <v>1</v>
      </c>
      <c r="J6" s="1">
        <v>1</v>
      </c>
      <c r="K6" s="1">
        <v>1</v>
      </c>
      <c r="L6" s="1">
        <v>1</v>
      </c>
      <c r="M6" s="1">
        <v>1</v>
      </c>
      <c r="N6" s="1">
        <v>1</v>
      </c>
      <c r="O6" s="1">
        <v>1</v>
      </c>
      <c r="P6" s="1">
        <v>1</v>
      </c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>
        <v>8</v>
      </c>
    </row>
    <row r="7" spans="1:39" x14ac:dyDescent="0.35">
      <c r="A7" s="1" t="s">
        <v>433</v>
      </c>
      <c r="B7" s="1">
        <v>2023</v>
      </c>
      <c r="C7" s="2">
        <v>44983</v>
      </c>
      <c r="D7" s="1" t="s">
        <v>72</v>
      </c>
      <c r="E7" s="1" t="s">
        <v>339</v>
      </c>
      <c r="F7" s="1" t="s">
        <v>25</v>
      </c>
      <c r="G7" s="1"/>
      <c r="H7" s="1">
        <v>6</v>
      </c>
      <c r="I7" s="1"/>
      <c r="J7" s="1"/>
      <c r="K7" s="1"/>
      <c r="L7" s="1"/>
      <c r="M7" s="1"/>
      <c r="N7" s="1"/>
      <c r="O7" s="1"/>
      <c r="P7" s="1"/>
      <c r="Q7" s="1">
        <v>1</v>
      </c>
      <c r="R7" s="1"/>
      <c r="S7" s="1"/>
      <c r="T7" s="1">
        <v>1</v>
      </c>
      <c r="U7" s="1"/>
      <c r="V7" s="1"/>
      <c r="W7" s="1"/>
      <c r="X7" s="1"/>
      <c r="Y7" s="1"/>
      <c r="Z7" s="1"/>
      <c r="AA7" s="1"/>
      <c r="AB7" s="1"/>
      <c r="AC7" s="1"/>
      <c r="AD7" s="1"/>
      <c r="AE7" s="1">
        <v>1</v>
      </c>
      <c r="AF7" s="1">
        <v>1</v>
      </c>
      <c r="AG7" s="1"/>
      <c r="AH7" s="1"/>
      <c r="AI7" s="1"/>
      <c r="AJ7" s="1"/>
      <c r="AK7" s="1">
        <v>4</v>
      </c>
    </row>
    <row r="8" spans="1:39" x14ac:dyDescent="0.35">
      <c r="A8" s="1" t="s">
        <v>433</v>
      </c>
      <c r="B8" s="1">
        <v>2023</v>
      </c>
      <c r="C8" s="2">
        <v>44983</v>
      </c>
      <c r="D8" s="1" t="s">
        <v>72</v>
      </c>
      <c r="E8" s="1" t="s">
        <v>248</v>
      </c>
      <c r="F8" s="1" t="s">
        <v>44</v>
      </c>
      <c r="G8" s="1"/>
      <c r="H8" s="1">
        <v>7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>
        <v>1</v>
      </c>
      <c r="AC8" s="1">
        <v>1</v>
      </c>
      <c r="AD8" s="1">
        <v>1</v>
      </c>
      <c r="AE8" s="1"/>
      <c r="AF8" s="1"/>
      <c r="AG8" s="1"/>
      <c r="AH8" s="1"/>
      <c r="AI8" s="1"/>
      <c r="AJ8" s="1"/>
      <c r="AK8" s="1">
        <v>3</v>
      </c>
    </row>
    <row r="9" spans="1:39" x14ac:dyDescent="0.35">
      <c r="A9" s="1" t="s">
        <v>433</v>
      </c>
      <c r="B9" s="1">
        <v>2023</v>
      </c>
      <c r="C9" s="2">
        <v>44983</v>
      </c>
      <c r="D9" s="1" t="s">
        <v>72</v>
      </c>
      <c r="E9" s="1" t="s">
        <v>244</v>
      </c>
      <c r="F9" s="1" t="s">
        <v>245</v>
      </c>
      <c r="G9" s="1"/>
      <c r="H9" s="1">
        <v>8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>
        <v>1</v>
      </c>
      <c r="AH9" s="1">
        <v>1</v>
      </c>
      <c r="AI9" s="1"/>
      <c r="AJ9" s="1"/>
      <c r="AK9" s="1">
        <v>2</v>
      </c>
    </row>
    <row r="10" spans="1:39" x14ac:dyDescent="0.35">
      <c r="A10" s="1" t="s">
        <v>433</v>
      </c>
      <c r="B10" s="1">
        <v>2023</v>
      </c>
      <c r="C10" s="2">
        <v>44983</v>
      </c>
      <c r="D10" s="1" t="s">
        <v>72</v>
      </c>
      <c r="E10" s="1" t="s">
        <v>480</v>
      </c>
      <c r="F10" s="1" t="s">
        <v>19</v>
      </c>
      <c r="G10" s="1"/>
      <c r="H10" s="1">
        <v>9</v>
      </c>
      <c r="I10" s="1"/>
      <c r="J10" s="1"/>
      <c r="K10" s="1"/>
      <c r="L10" s="1"/>
      <c r="M10" s="1"/>
      <c r="N10" s="1"/>
      <c r="O10" s="1"/>
      <c r="P10" s="1"/>
      <c r="Q10" s="1"/>
      <c r="R10" s="1">
        <v>1</v>
      </c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>
        <v>1</v>
      </c>
    </row>
    <row r="11" spans="1:39" x14ac:dyDescent="0.35">
      <c r="A11" s="1" t="s">
        <v>433</v>
      </c>
      <c r="B11" s="1">
        <v>2023</v>
      </c>
      <c r="C11" s="2">
        <v>44983</v>
      </c>
      <c r="D11" s="1" t="s">
        <v>72</v>
      </c>
      <c r="E11" s="1" t="s">
        <v>232</v>
      </c>
      <c r="F11" s="1" t="s">
        <v>123</v>
      </c>
      <c r="G11" s="1"/>
      <c r="H11" s="1">
        <v>10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v>1</v>
      </c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>
        <v>1</v>
      </c>
    </row>
    <row r="12" spans="1:39" x14ac:dyDescent="0.35">
      <c r="A12" s="1" t="s">
        <v>433</v>
      </c>
      <c r="B12" s="1">
        <v>2023</v>
      </c>
      <c r="C12" s="2">
        <v>44983</v>
      </c>
      <c r="D12" s="1" t="s">
        <v>72</v>
      </c>
      <c r="E12" s="1" t="s">
        <v>449</v>
      </c>
      <c r="F12" s="1" t="s">
        <v>98</v>
      </c>
      <c r="G12" s="1"/>
      <c r="H12" s="1">
        <v>11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>
        <v>0</v>
      </c>
    </row>
    <row r="13" spans="1:39" x14ac:dyDescent="0.35">
      <c r="A13" s="1" t="s">
        <v>433</v>
      </c>
      <c r="B13" s="1">
        <v>2023</v>
      </c>
      <c r="C13" s="2">
        <v>44983</v>
      </c>
      <c r="D13" s="1" t="s">
        <v>72</v>
      </c>
      <c r="E13" s="1" t="s">
        <v>238</v>
      </c>
      <c r="F13" s="1" t="s">
        <v>239</v>
      </c>
      <c r="G13" s="1"/>
      <c r="H13" s="1">
        <v>12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>
        <v>0</v>
      </c>
    </row>
    <row r="14" spans="1:39" x14ac:dyDescent="0.35">
      <c r="A14" s="1" t="s">
        <v>433</v>
      </c>
      <c r="B14" s="1">
        <v>2023</v>
      </c>
      <c r="C14" s="2">
        <v>44983</v>
      </c>
      <c r="D14" s="1" t="s">
        <v>72</v>
      </c>
      <c r="E14" s="1" t="s">
        <v>231</v>
      </c>
      <c r="F14" s="1" t="s">
        <v>49</v>
      </c>
      <c r="G14" s="1"/>
      <c r="H14" s="1">
        <v>13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>
        <v>0</v>
      </c>
    </row>
    <row r="15" spans="1:39" x14ac:dyDescent="0.35">
      <c r="A15" s="1" t="s">
        <v>433</v>
      </c>
      <c r="B15" s="1">
        <v>2023</v>
      </c>
      <c r="C15" s="2">
        <v>44983</v>
      </c>
      <c r="D15" s="1" t="s">
        <v>72</v>
      </c>
      <c r="E15" s="1" t="s">
        <v>452</v>
      </c>
      <c r="F15" s="1" t="s">
        <v>53</v>
      </c>
      <c r="G15" s="1"/>
      <c r="H15" s="1">
        <v>14</v>
      </c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>
        <v>0</v>
      </c>
    </row>
    <row r="16" spans="1:39" x14ac:dyDescent="0.35">
      <c r="A16" s="1" t="s">
        <v>433</v>
      </c>
      <c r="B16" s="1">
        <v>2023</v>
      </c>
      <c r="C16" s="2">
        <v>44983</v>
      </c>
      <c r="D16" s="1" t="s">
        <v>72</v>
      </c>
      <c r="E16" s="1" t="s">
        <v>263</v>
      </c>
      <c r="F16" s="1" t="s">
        <v>36</v>
      </c>
      <c r="G16" s="1"/>
      <c r="H16" s="1">
        <v>15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>
        <v>0</v>
      </c>
    </row>
    <row r="17" spans="1:39" x14ac:dyDescent="0.35">
      <c r="A17" s="1" t="s">
        <v>433</v>
      </c>
      <c r="B17" s="1">
        <v>2023</v>
      </c>
      <c r="C17" s="2">
        <v>44983</v>
      </c>
      <c r="D17" s="1" t="s">
        <v>72</v>
      </c>
      <c r="E17" s="1" t="s">
        <v>278</v>
      </c>
      <c r="F17" s="1" t="s">
        <v>67</v>
      </c>
      <c r="G17" s="1"/>
      <c r="H17" s="1">
        <v>16</v>
      </c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>
        <v>0</v>
      </c>
    </row>
    <row r="18" spans="1:39" x14ac:dyDescent="0.35">
      <c r="A18" s="1" t="s">
        <v>433</v>
      </c>
      <c r="B18" s="1">
        <v>2023</v>
      </c>
      <c r="C18" s="2">
        <v>44983</v>
      </c>
      <c r="D18" s="1" t="s">
        <v>72</v>
      </c>
      <c r="E18" s="1" t="s">
        <v>458</v>
      </c>
      <c r="F18" s="1" t="s">
        <v>15</v>
      </c>
      <c r="G18" s="1"/>
      <c r="H18" s="1">
        <v>17</v>
      </c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>
        <v>0</v>
      </c>
    </row>
    <row r="19" spans="1:39" x14ac:dyDescent="0.35">
      <c r="A19" s="1" t="s">
        <v>433</v>
      </c>
      <c r="B19" s="1">
        <v>2023</v>
      </c>
      <c r="C19" s="2">
        <v>44983</v>
      </c>
      <c r="D19" s="1" t="s">
        <v>72</v>
      </c>
      <c r="E19" s="1" t="s">
        <v>270</v>
      </c>
      <c r="F19" s="1" t="s">
        <v>271</v>
      </c>
      <c r="G19" s="1"/>
      <c r="H19" s="1">
        <v>18</v>
      </c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>
        <v>0</v>
      </c>
    </row>
    <row r="20" spans="1:39" x14ac:dyDescent="0.35">
      <c r="A20" s="1" t="s">
        <v>433</v>
      </c>
      <c r="B20" s="1">
        <v>2023</v>
      </c>
      <c r="C20" s="2">
        <v>44983</v>
      </c>
      <c r="D20" s="1" t="s">
        <v>72</v>
      </c>
      <c r="E20" s="1" t="s">
        <v>236</v>
      </c>
      <c r="F20" s="1" t="s">
        <v>237</v>
      </c>
      <c r="G20" s="1"/>
      <c r="H20" s="1">
        <v>19</v>
      </c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>
        <v>0</v>
      </c>
    </row>
    <row r="21" spans="1:39" x14ac:dyDescent="0.35">
      <c r="A21" s="1" t="s">
        <v>433</v>
      </c>
      <c r="B21" s="1">
        <v>2023</v>
      </c>
      <c r="C21" s="2">
        <v>44983</v>
      </c>
      <c r="D21" s="1" t="s">
        <v>72</v>
      </c>
      <c r="E21" s="1" t="s">
        <v>323</v>
      </c>
      <c r="F21" s="1" t="s">
        <v>27</v>
      </c>
      <c r="G21" s="1"/>
      <c r="H21" s="1">
        <v>20</v>
      </c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>
        <v>0</v>
      </c>
    </row>
    <row r="22" spans="1:39" x14ac:dyDescent="0.35">
      <c r="A22" s="1" t="s">
        <v>433</v>
      </c>
      <c r="B22" s="1">
        <v>2023</v>
      </c>
      <c r="C22" s="2">
        <v>44983</v>
      </c>
      <c r="D22" s="1" t="s">
        <v>72</v>
      </c>
      <c r="E22" s="1" t="s">
        <v>241</v>
      </c>
      <c r="F22" s="1" t="s">
        <v>242</v>
      </c>
      <c r="G22" s="1"/>
      <c r="H22" s="1">
        <v>21</v>
      </c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>
        <v>0</v>
      </c>
    </row>
    <row r="23" spans="1:39" x14ac:dyDescent="0.35">
      <c r="A23" s="1" t="s">
        <v>433</v>
      </c>
      <c r="B23" s="1">
        <v>2023</v>
      </c>
      <c r="C23" s="2">
        <v>44983</v>
      </c>
      <c r="D23" s="1" t="s">
        <v>72</v>
      </c>
      <c r="E23" s="1" t="s">
        <v>259</v>
      </c>
      <c r="F23" s="1" t="s">
        <v>148</v>
      </c>
      <c r="G23" s="1"/>
      <c r="H23" s="1">
        <v>22</v>
      </c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>
        <v>0</v>
      </c>
    </row>
    <row r="24" spans="1:39" x14ac:dyDescent="0.35">
      <c r="A24" s="1" t="s">
        <v>433</v>
      </c>
      <c r="B24" s="1">
        <v>2023</v>
      </c>
      <c r="C24" s="2">
        <v>44983</v>
      </c>
      <c r="D24" s="1" t="s">
        <v>72</v>
      </c>
      <c r="E24" s="1" t="s">
        <v>321</v>
      </c>
      <c r="F24" s="1" t="s">
        <v>161</v>
      </c>
      <c r="G24" s="1"/>
      <c r="H24" s="1">
        <v>23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>
        <v>0</v>
      </c>
    </row>
    <row r="25" spans="1:39" x14ac:dyDescent="0.35">
      <c r="A25" s="4" t="s">
        <v>12</v>
      </c>
      <c r="B25" s="4">
        <v>2022</v>
      </c>
      <c r="C25" s="5">
        <v>44848</v>
      </c>
      <c r="D25" s="4" t="s">
        <v>13</v>
      </c>
      <c r="E25" s="4" t="s">
        <v>223</v>
      </c>
      <c r="F25" s="4" t="s">
        <v>19</v>
      </c>
      <c r="G25" s="14">
        <f>(C25-VLOOKUP(E25,Riders!$A$2:$C$213,2,FALSE))/365</f>
        <v>21.101369863013698</v>
      </c>
      <c r="H25" s="4">
        <v>1</v>
      </c>
      <c r="I25" s="4"/>
      <c r="J25" s="4"/>
      <c r="K25" s="4"/>
      <c r="L25" s="4"/>
      <c r="M25" s="4"/>
      <c r="N25" s="4">
        <v>1</v>
      </c>
      <c r="O25" s="4">
        <v>1</v>
      </c>
      <c r="P25" s="4"/>
      <c r="Q25" s="4"/>
      <c r="R25" s="4"/>
      <c r="S25" s="4"/>
      <c r="T25" s="4"/>
      <c r="U25" s="4"/>
      <c r="V25" s="4"/>
      <c r="W25" s="4">
        <v>1</v>
      </c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>
        <v>20</v>
      </c>
      <c r="AJ25" s="4"/>
      <c r="AK25" s="4">
        <v>23</v>
      </c>
      <c r="AL25" s="6">
        <v>0.3527777777777778</v>
      </c>
      <c r="AM25">
        <v>53.15</v>
      </c>
    </row>
    <row r="26" spans="1:39" x14ac:dyDescent="0.35">
      <c r="A26" s="4" t="s">
        <v>12</v>
      </c>
      <c r="B26" s="4">
        <v>2022</v>
      </c>
      <c r="C26" s="5">
        <v>44848</v>
      </c>
      <c r="D26" s="4" t="s">
        <v>13</v>
      </c>
      <c r="E26" s="4" t="s">
        <v>224</v>
      </c>
      <c r="F26" s="4" t="s">
        <v>225</v>
      </c>
      <c r="G26" s="14">
        <f>(C26-VLOOKUP(E26,Riders!$A$2:$C$213,2,FALSE))/365</f>
        <v>30.147945205479452</v>
      </c>
      <c r="H26" s="4">
        <v>2</v>
      </c>
      <c r="I26" s="4"/>
      <c r="J26" s="4"/>
      <c r="K26" s="4"/>
      <c r="L26" s="4"/>
      <c r="M26" s="4"/>
      <c r="N26" s="4"/>
      <c r="O26" s="4"/>
      <c r="P26" s="4"/>
      <c r="Q26" s="4"/>
      <c r="R26" s="4">
        <v>1</v>
      </c>
      <c r="S26" s="4"/>
      <c r="T26" s="4"/>
      <c r="U26" s="4">
        <v>1</v>
      </c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>
        <v>20</v>
      </c>
      <c r="AJ26" s="4"/>
      <c r="AK26" s="4">
        <v>22</v>
      </c>
      <c r="AM26" s="18"/>
    </row>
    <row r="27" spans="1:39" x14ac:dyDescent="0.35">
      <c r="A27" s="4" t="s">
        <v>12</v>
      </c>
      <c r="B27" s="4">
        <v>2022</v>
      </c>
      <c r="C27" s="5">
        <v>44848</v>
      </c>
      <c r="D27" s="4" t="s">
        <v>13</v>
      </c>
      <c r="E27" s="4" t="s">
        <v>227</v>
      </c>
      <c r="F27" s="4" t="s">
        <v>228</v>
      </c>
      <c r="G27" s="14" t="e">
        <f>(C27-VLOOKUP(E27,Riders!$A$2:$C$213,2,FALSE))/365</f>
        <v>#N/A</v>
      </c>
      <c r="H27" s="4">
        <v>3</v>
      </c>
      <c r="I27" s="4"/>
      <c r="J27" s="4"/>
      <c r="K27" s="4"/>
      <c r="L27" s="4"/>
      <c r="M27" s="4"/>
      <c r="N27" s="4"/>
      <c r="O27" s="4"/>
      <c r="P27" s="4"/>
      <c r="Q27" s="4">
        <v>1</v>
      </c>
      <c r="R27" s="4"/>
      <c r="S27" s="4"/>
      <c r="T27" s="4">
        <v>1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>
        <v>20</v>
      </c>
      <c r="AJ27" s="4"/>
      <c r="AK27" s="4">
        <v>22</v>
      </c>
    </row>
    <row r="28" spans="1:39" x14ac:dyDescent="0.35">
      <c r="A28" s="4" t="s">
        <v>12</v>
      </c>
      <c r="B28" s="4">
        <v>2022</v>
      </c>
      <c r="C28" s="5">
        <v>44848</v>
      </c>
      <c r="D28" s="4" t="s">
        <v>13</v>
      </c>
      <c r="E28" s="4" t="s">
        <v>240</v>
      </c>
      <c r="F28" s="4" t="s">
        <v>56</v>
      </c>
      <c r="G28" s="14">
        <f>(C28-VLOOKUP(E28,Riders!$A$2:$C$213,2,FALSE))/365</f>
        <v>27.12054794520548</v>
      </c>
      <c r="H28" s="4">
        <v>4</v>
      </c>
      <c r="I28" s="4"/>
      <c r="J28" s="4"/>
      <c r="K28" s="4"/>
      <c r="L28" s="4"/>
      <c r="M28" s="4">
        <v>1</v>
      </c>
      <c r="N28" s="4"/>
      <c r="O28" s="4"/>
      <c r="P28" s="4">
        <v>1</v>
      </c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>
        <v>20</v>
      </c>
      <c r="AJ28" s="4"/>
      <c r="AK28" s="4">
        <v>22</v>
      </c>
    </row>
    <row r="29" spans="1:39" x14ac:dyDescent="0.35">
      <c r="A29" s="4" t="s">
        <v>12</v>
      </c>
      <c r="B29" s="4">
        <v>2022</v>
      </c>
      <c r="C29" s="5">
        <v>44848</v>
      </c>
      <c r="D29" s="4" t="s">
        <v>13</v>
      </c>
      <c r="E29" s="4" t="s">
        <v>244</v>
      </c>
      <c r="F29" s="4" t="s">
        <v>245</v>
      </c>
      <c r="G29" s="14">
        <f>(C29-VLOOKUP(E29,Riders!$A$2:$C$213,2,FALSE))/365</f>
        <v>26.408219178082192</v>
      </c>
      <c r="H29" s="4">
        <v>5</v>
      </c>
      <c r="I29" s="4"/>
      <c r="J29" s="4"/>
      <c r="K29" s="4"/>
      <c r="L29" s="4"/>
      <c r="M29" s="4"/>
      <c r="N29" s="4"/>
      <c r="O29" s="4"/>
      <c r="P29" s="4"/>
      <c r="Q29" s="4"/>
      <c r="R29" s="4"/>
      <c r="S29" s="4">
        <v>1</v>
      </c>
      <c r="T29" s="4"/>
      <c r="U29" s="4"/>
      <c r="V29" s="4">
        <v>1</v>
      </c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>
        <v>20</v>
      </c>
      <c r="AJ29" s="4"/>
      <c r="AK29" s="4">
        <v>22</v>
      </c>
    </row>
    <row r="30" spans="1:39" x14ac:dyDescent="0.35">
      <c r="A30" s="4" t="s">
        <v>12</v>
      </c>
      <c r="B30" s="4">
        <v>2022</v>
      </c>
      <c r="C30" s="5">
        <v>44848</v>
      </c>
      <c r="D30" s="4" t="s">
        <v>13</v>
      </c>
      <c r="E30" s="4" t="s">
        <v>219</v>
      </c>
      <c r="F30" s="4" t="s">
        <v>67</v>
      </c>
      <c r="G30" s="14" t="e">
        <f>(C30-VLOOKUP(E30,Riders!$A$2:$C$213,2,FALSE))/365</f>
        <v>#N/A</v>
      </c>
      <c r="H30" s="4">
        <v>6</v>
      </c>
      <c r="I30" s="4">
        <v>1</v>
      </c>
      <c r="J30" s="4">
        <v>1</v>
      </c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>
        <v>1</v>
      </c>
      <c r="Z30" s="4"/>
      <c r="AA30" s="4">
        <v>1</v>
      </c>
      <c r="AB30" s="4"/>
      <c r="AC30" s="4">
        <v>1</v>
      </c>
      <c r="AD30" s="4">
        <v>1</v>
      </c>
      <c r="AE30" s="4"/>
      <c r="AF30" s="4">
        <v>1</v>
      </c>
      <c r="AG30" s="4">
        <v>1</v>
      </c>
      <c r="AH30" s="4">
        <v>1</v>
      </c>
      <c r="AI30" s="4"/>
      <c r="AJ30" s="4"/>
      <c r="AK30" s="4">
        <v>9</v>
      </c>
    </row>
    <row r="31" spans="1:39" x14ac:dyDescent="0.35">
      <c r="A31" s="4" t="s">
        <v>12</v>
      </c>
      <c r="B31" s="4">
        <v>2022</v>
      </c>
      <c r="C31" s="5">
        <v>44848</v>
      </c>
      <c r="D31" s="4" t="s">
        <v>13</v>
      </c>
      <c r="E31" s="4" t="s">
        <v>222</v>
      </c>
      <c r="F31" s="4" t="s">
        <v>29</v>
      </c>
      <c r="G31" s="14">
        <f>(C31-VLOOKUP(E31,Riders!$A$2:$C$213,2,FALSE))/365</f>
        <v>24.542465753424658</v>
      </c>
      <c r="H31" s="4">
        <v>7</v>
      </c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>
        <v>1</v>
      </c>
      <c r="Y31" s="4"/>
      <c r="Z31" s="4">
        <v>1</v>
      </c>
      <c r="AA31" s="4"/>
      <c r="AB31" s="4">
        <v>1</v>
      </c>
      <c r="AC31" s="4"/>
      <c r="AD31" s="4"/>
      <c r="AE31" s="4">
        <v>1</v>
      </c>
      <c r="AF31" s="4"/>
      <c r="AG31" s="4"/>
      <c r="AH31" s="4"/>
      <c r="AI31" s="4"/>
      <c r="AJ31" s="4"/>
      <c r="AK31" s="4">
        <v>4</v>
      </c>
    </row>
    <row r="32" spans="1:39" x14ac:dyDescent="0.35">
      <c r="A32" s="4" t="s">
        <v>12</v>
      </c>
      <c r="B32" s="4">
        <v>2022</v>
      </c>
      <c r="C32" s="5">
        <v>44848</v>
      </c>
      <c r="D32" s="4" t="s">
        <v>13</v>
      </c>
      <c r="E32" s="4" t="s">
        <v>221</v>
      </c>
      <c r="F32" s="4" t="s">
        <v>27</v>
      </c>
      <c r="G32" s="14">
        <f>(C32-VLOOKUP(E32,Riders!$A$2:$C$213,2,FALSE))/365</f>
        <v>23.684931506849313</v>
      </c>
      <c r="H32" s="4">
        <v>8</v>
      </c>
      <c r="I32" s="4"/>
      <c r="J32" s="4"/>
      <c r="K32" s="4"/>
      <c r="L32" s="4">
        <v>1</v>
      </c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>
        <v>1</v>
      </c>
    </row>
    <row r="33" spans="1:37" x14ac:dyDescent="0.35">
      <c r="A33" s="4" t="s">
        <v>12</v>
      </c>
      <c r="B33" s="4">
        <v>2022</v>
      </c>
      <c r="C33" s="5">
        <v>44848</v>
      </c>
      <c r="D33" s="4" t="s">
        <v>13</v>
      </c>
      <c r="E33" s="4" t="s">
        <v>220</v>
      </c>
      <c r="F33" s="4" t="s">
        <v>17</v>
      </c>
      <c r="G33" s="14">
        <f>(C33-VLOOKUP(E33,Riders!$A$2:$C$213,2,FALSE))/365</f>
        <v>23.769863013698629</v>
      </c>
      <c r="H33" s="4">
        <v>9</v>
      </c>
      <c r="I33" s="4"/>
      <c r="J33" s="4"/>
      <c r="K33" s="4">
        <v>1</v>
      </c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>
        <v>1</v>
      </c>
    </row>
    <row r="34" spans="1:37" x14ac:dyDescent="0.35">
      <c r="A34" s="4" t="s">
        <v>12</v>
      </c>
      <c r="B34" s="4">
        <v>2022</v>
      </c>
      <c r="C34" s="5">
        <v>44848</v>
      </c>
      <c r="D34" s="4" t="s">
        <v>13</v>
      </c>
      <c r="E34" s="4" t="s">
        <v>243</v>
      </c>
      <c r="F34" s="4" t="s">
        <v>51</v>
      </c>
      <c r="G34" s="14">
        <f>(C34-VLOOKUP(E34,Riders!$A$2:$C$213,2,FALSE))/365</f>
        <v>26.945205479452056</v>
      </c>
      <c r="H34" s="4">
        <v>10</v>
      </c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>
        <v>0</v>
      </c>
    </row>
    <row r="35" spans="1:37" x14ac:dyDescent="0.35">
      <c r="A35" s="4" t="s">
        <v>12</v>
      </c>
      <c r="B35" s="4">
        <v>2022</v>
      </c>
      <c r="C35" s="5">
        <v>44848</v>
      </c>
      <c r="D35" s="4" t="s">
        <v>13</v>
      </c>
      <c r="E35" s="4" t="s">
        <v>233</v>
      </c>
      <c r="F35" s="4" t="s">
        <v>53</v>
      </c>
      <c r="G35" s="14">
        <f>(C35-VLOOKUP(E35,Riders!$A$2:$C$213,2,FALSE))/365</f>
        <v>24.643835616438356</v>
      </c>
      <c r="H35" s="4">
        <v>11</v>
      </c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>
        <v>0</v>
      </c>
    </row>
    <row r="36" spans="1:37" x14ac:dyDescent="0.35">
      <c r="A36" s="4" t="s">
        <v>12</v>
      </c>
      <c r="B36" s="4">
        <v>2022</v>
      </c>
      <c r="C36" s="5">
        <v>44848</v>
      </c>
      <c r="D36" s="4" t="s">
        <v>13</v>
      </c>
      <c r="E36" s="4" t="s">
        <v>246</v>
      </c>
      <c r="F36" s="4" t="s">
        <v>25</v>
      </c>
      <c r="G36" s="14">
        <f>(C36-VLOOKUP(E36,Riders!$A$2:$C$213,2,FALSE))/365</f>
        <v>20.339726027397262</v>
      </c>
      <c r="H36" s="4">
        <v>12</v>
      </c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>
        <v>0</v>
      </c>
    </row>
    <row r="37" spans="1:37" x14ac:dyDescent="0.35">
      <c r="A37" s="4" t="s">
        <v>12</v>
      </c>
      <c r="B37" s="4">
        <v>2022</v>
      </c>
      <c r="C37" s="5">
        <v>44848</v>
      </c>
      <c r="D37" s="4" t="s">
        <v>13</v>
      </c>
      <c r="E37" s="4" t="s">
        <v>249</v>
      </c>
      <c r="F37" s="4" t="s">
        <v>250</v>
      </c>
      <c r="G37" s="14">
        <f>(C37-VLOOKUP(E37,Riders!$A$2:$C$213,2,FALSE))/365</f>
        <v>27.873972602739727</v>
      </c>
      <c r="H37" s="4">
        <v>13</v>
      </c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>
        <v>0</v>
      </c>
    </row>
    <row r="38" spans="1:37" x14ac:dyDescent="0.35">
      <c r="A38" s="4" t="s">
        <v>12</v>
      </c>
      <c r="B38" s="4">
        <v>2022</v>
      </c>
      <c r="C38" s="5">
        <v>44848</v>
      </c>
      <c r="D38" s="4" t="s">
        <v>13</v>
      </c>
      <c r="E38" s="4" t="s">
        <v>234</v>
      </c>
      <c r="F38" s="4" t="s">
        <v>15</v>
      </c>
      <c r="G38" s="14">
        <f>(C38-VLOOKUP(E38,Riders!$A$2:$C$213,2,FALSE))/365</f>
        <v>23.301369863013697</v>
      </c>
      <c r="H38" s="4">
        <v>14</v>
      </c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>
        <v>0</v>
      </c>
    </row>
    <row r="39" spans="1:37" x14ac:dyDescent="0.35">
      <c r="A39" s="4" t="s">
        <v>12</v>
      </c>
      <c r="B39" s="4">
        <v>2022</v>
      </c>
      <c r="C39" s="5">
        <v>44848</v>
      </c>
      <c r="D39" s="4" t="s">
        <v>13</v>
      </c>
      <c r="E39" s="4" t="s">
        <v>236</v>
      </c>
      <c r="F39" s="4" t="s">
        <v>237</v>
      </c>
      <c r="G39" s="14" t="e">
        <f>(C39-VLOOKUP(E39,Riders!$A$2:$C$213,2,FALSE))/365</f>
        <v>#N/A</v>
      </c>
      <c r="H39" s="4">
        <v>15</v>
      </c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>
        <v>0</v>
      </c>
    </row>
    <row r="40" spans="1:37" x14ac:dyDescent="0.35">
      <c r="A40" s="4" t="s">
        <v>12</v>
      </c>
      <c r="B40" s="4">
        <v>2022</v>
      </c>
      <c r="C40" s="5">
        <v>44848</v>
      </c>
      <c r="D40" s="4" t="s">
        <v>13</v>
      </c>
      <c r="E40" s="4" t="s">
        <v>241</v>
      </c>
      <c r="F40" s="4" t="s">
        <v>242</v>
      </c>
      <c r="G40" s="14" t="e">
        <f>(C40-VLOOKUP(E40,Riders!$A$2:$C$213,2,FALSE))/365</f>
        <v>#N/A</v>
      </c>
      <c r="H40" s="4">
        <v>16</v>
      </c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>
        <v>0</v>
      </c>
    </row>
    <row r="41" spans="1:37" x14ac:dyDescent="0.35">
      <c r="A41" s="4" t="s">
        <v>12</v>
      </c>
      <c r="B41" s="4">
        <v>2022</v>
      </c>
      <c r="C41" s="5">
        <v>44848</v>
      </c>
      <c r="D41" s="4" t="s">
        <v>13</v>
      </c>
      <c r="E41" s="4" t="s">
        <v>235</v>
      </c>
      <c r="F41" s="4" t="s">
        <v>61</v>
      </c>
      <c r="G41" s="14">
        <f>(C41-VLOOKUP(E41,Riders!$A$2:$C$213,2,FALSE))/365</f>
        <v>24.101369863013698</v>
      </c>
      <c r="H41" s="4">
        <v>17</v>
      </c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>
        <v>0</v>
      </c>
    </row>
    <row r="42" spans="1:37" x14ac:dyDescent="0.35">
      <c r="A42" s="4" t="s">
        <v>12</v>
      </c>
      <c r="B42" s="4">
        <v>2022</v>
      </c>
      <c r="C42" s="5">
        <v>44848</v>
      </c>
      <c r="D42" s="4" t="s">
        <v>13</v>
      </c>
      <c r="E42" s="4" t="s">
        <v>231</v>
      </c>
      <c r="F42" s="4" t="s">
        <v>49</v>
      </c>
      <c r="G42" s="14" t="e">
        <f>(C42-VLOOKUP(E42,Riders!$A$2:$C$213,2,FALSE))/365</f>
        <v>#N/A</v>
      </c>
      <c r="H42" s="4">
        <v>18</v>
      </c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>
        <v>0</v>
      </c>
    </row>
    <row r="43" spans="1:37" x14ac:dyDescent="0.35">
      <c r="A43" s="4" t="s">
        <v>12</v>
      </c>
      <c r="B43" s="4">
        <v>2022</v>
      </c>
      <c r="C43" s="5">
        <v>44848</v>
      </c>
      <c r="D43" s="4" t="s">
        <v>13</v>
      </c>
      <c r="E43" s="4" t="s">
        <v>238</v>
      </c>
      <c r="F43" s="4" t="s">
        <v>239</v>
      </c>
      <c r="G43" s="14" t="e">
        <f>(C43-VLOOKUP(E43,Riders!$A$2:$C$213,2,FALSE))/365</f>
        <v>#N/A</v>
      </c>
      <c r="H43" s="4">
        <v>19</v>
      </c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>
        <v>0</v>
      </c>
    </row>
    <row r="44" spans="1:37" x14ac:dyDescent="0.35">
      <c r="A44" s="4" t="s">
        <v>12</v>
      </c>
      <c r="B44" s="4">
        <v>2022</v>
      </c>
      <c r="C44" s="5">
        <v>44848</v>
      </c>
      <c r="D44" s="4" t="s">
        <v>13</v>
      </c>
      <c r="E44" s="4" t="s">
        <v>226</v>
      </c>
      <c r="F44" s="4" t="s">
        <v>40</v>
      </c>
      <c r="G44" s="14">
        <f>(C44-VLOOKUP(E44,Riders!$A$2:$C$213,2,FALSE))/365</f>
        <v>25.528767123287672</v>
      </c>
      <c r="H44" s="4">
        <v>20</v>
      </c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>
        <v>0</v>
      </c>
    </row>
    <row r="45" spans="1:37" x14ac:dyDescent="0.35">
      <c r="A45" s="4" t="s">
        <v>12</v>
      </c>
      <c r="B45" s="4">
        <v>2022</v>
      </c>
      <c r="C45" s="5">
        <v>44848</v>
      </c>
      <c r="D45" s="4" t="s">
        <v>13</v>
      </c>
      <c r="E45" s="4" t="s">
        <v>247</v>
      </c>
      <c r="F45" s="4" t="s">
        <v>47</v>
      </c>
      <c r="G45" s="14" t="e">
        <f>(C45-VLOOKUP(E45,Riders!$A$2:$C$213,2,FALSE))/365</f>
        <v>#N/A</v>
      </c>
      <c r="H45" s="4">
        <v>21</v>
      </c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>
        <v>0</v>
      </c>
    </row>
    <row r="46" spans="1:37" x14ac:dyDescent="0.35">
      <c r="A46" s="4" t="s">
        <v>12</v>
      </c>
      <c r="B46" s="4">
        <v>2022</v>
      </c>
      <c r="C46" s="5">
        <v>44848</v>
      </c>
      <c r="D46" s="4" t="s">
        <v>13</v>
      </c>
      <c r="E46" s="4" t="s">
        <v>229</v>
      </c>
      <c r="F46" s="4" t="s">
        <v>230</v>
      </c>
      <c r="G46" s="14">
        <f>(C46-VLOOKUP(E46,Riders!$A$2:$C$213,2,FALSE))/365</f>
        <v>22.846575342465755</v>
      </c>
      <c r="H46" s="4">
        <v>22</v>
      </c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>
        <v>0</v>
      </c>
    </row>
    <row r="47" spans="1:37" x14ac:dyDescent="0.35">
      <c r="A47" s="4" t="s">
        <v>12</v>
      </c>
      <c r="B47" s="4">
        <v>2022</v>
      </c>
      <c r="C47" s="5">
        <v>44848</v>
      </c>
      <c r="D47" s="4" t="s">
        <v>13</v>
      </c>
      <c r="E47" s="4" t="s">
        <v>248</v>
      </c>
      <c r="F47" s="4" t="s">
        <v>44</v>
      </c>
      <c r="G47" s="14">
        <f>(C47-VLOOKUP(E47,Riders!$A$2:$C$213,2,FALSE))/365</f>
        <v>20.205479452054796</v>
      </c>
      <c r="H47" s="4">
        <v>23</v>
      </c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>
        <v>0</v>
      </c>
    </row>
    <row r="48" spans="1:37" x14ac:dyDescent="0.35">
      <c r="A48" s="4" t="s">
        <v>12</v>
      </c>
      <c r="B48" s="4">
        <v>2022</v>
      </c>
      <c r="C48" s="5">
        <v>44848</v>
      </c>
      <c r="D48" s="4" t="s">
        <v>13</v>
      </c>
      <c r="E48" s="4" t="s">
        <v>232</v>
      </c>
      <c r="F48" s="4" t="s">
        <v>123</v>
      </c>
      <c r="G48" s="14" t="e">
        <f>(C48-VLOOKUP(E48,Riders!$A$2:$C$213,2,FALSE))/365</f>
        <v>#N/A</v>
      </c>
      <c r="H48" s="4">
        <v>24</v>
      </c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>
        <v>40</v>
      </c>
      <c r="AK48" s="4">
        <v>-40</v>
      </c>
    </row>
    <row r="49" spans="1:39" x14ac:dyDescent="0.35">
      <c r="A49" s="1" t="s">
        <v>71</v>
      </c>
      <c r="B49" s="1">
        <v>2022</v>
      </c>
      <c r="C49" s="2">
        <v>44751</v>
      </c>
      <c r="D49" s="1" t="s">
        <v>72</v>
      </c>
      <c r="E49" s="1" t="s">
        <v>219</v>
      </c>
      <c r="F49" s="1" t="s">
        <v>67</v>
      </c>
      <c r="G49" s="12" t="e">
        <f>(C49-VLOOKUP(E49,Riders!$A$2:$C$213,2,FALSE))/365</f>
        <v>#N/A</v>
      </c>
      <c r="H49" s="1">
        <v>1</v>
      </c>
      <c r="I49" s="1"/>
      <c r="J49" s="1"/>
      <c r="K49" s="1"/>
      <c r="L49" s="1"/>
      <c r="M49" s="1"/>
      <c r="N49" s="1"/>
      <c r="O49" s="1">
        <v>1</v>
      </c>
      <c r="P49" s="1">
        <v>1</v>
      </c>
      <c r="Q49" s="1">
        <v>1</v>
      </c>
      <c r="R49" s="1">
        <v>1</v>
      </c>
      <c r="S49" s="1">
        <v>1</v>
      </c>
      <c r="T49" s="1">
        <v>1</v>
      </c>
      <c r="U49" s="1">
        <v>1</v>
      </c>
      <c r="V49" s="1">
        <v>1</v>
      </c>
      <c r="W49" s="1">
        <v>1</v>
      </c>
      <c r="X49" s="1">
        <v>1</v>
      </c>
      <c r="Y49" s="1">
        <v>1</v>
      </c>
      <c r="Z49" s="1"/>
      <c r="AA49" s="1"/>
      <c r="AB49" s="1"/>
      <c r="AC49" s="1"/>
      <c r="AD49" s="1"/>
      <c r="AE49" s="1"/>
      <c r="AF49" s="1"/>
      <c r="AG49" s="1"/>
      <c r="AH49" s="1"/>
      <c r="AI49" s="1">
        <v>20</v>
      </c>
      <c r="AJ49" s="1"/>
      <c r="AK49" s="1">
        <v>31</v>
      </c>
      <c r="AL49" s="6">
        <v>0.37777777777777777</v>
      </c>
      <c r="AM49">
        <v>49.631999999999998</v>
      </c>
    </row>
    <row r="50" spans="1:39" x14ac:dyDescent="0.35">
      <c r="A50" s="1" t="s">
        <v>71</v>
      </c>
      <c r="B50" s="1">
        <v>2022</v>
      </c>
      <c r="C50" s="2">
        <v>44751</v>
      </c>
      <c r="D50" s="1" t="s">
        <v>72</v>
      </c>
      <c r="E50" s="1" t="s">
        <v>248</v>
      </c>
      <c r="F50" s="1" t="s">
        <v>44</v>
      </c>
      <c r="G50" s="12">
        <f>(C50-VLOOKUP(E50,Riders!$A$2:$C$213,2,FALSE))/365</f>
        <v>19.93972602739726</v>
      </c>
      <c r="H50" s="1">
        <v>2</v>
      </c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>
        <v>1</v>
      </c>
      <c r="AA50" s="1">
        <v>1</v>
      </c>
      <c r="AB50" s="1">
        <v>1</v>
      </c>
      <c r="AC50" s="1">
        <v>1</v>
      </c>
      <c r="AD50" s="1">
        <v>1</v>
      </c>
      <c r="AE50" s="1">
        <v>1</v>
      </c>
      <c r="AF50" s="1">
        <v>1</v>
      </c>
      <c r="AG50" s="1">
        <v>1</v>
      </c>
      <c r="AH50" s="1"/>
      <c r="AI50" s="1"/>
      <c r="AJ50" s="1"/>
      <c r="AK50" s="1">
        <v>8</v>
      </c>
    </row>
    <row r="51" spans="1:39" x14ac:dyDescent="0.35">
      <c r="A51" s="1" t="s">
        <v>71</v>
      </c>
      <c r="B51" s="1">
        <v>2022</v>
      </c>
      <c r="C51" s="2">
        <v>44751</v>
      </c>
      <c r="D51" s="1" t="s">
        <v>72</v>
      </c>
      <c r="E51" s="1" t="s">
        <v>251</v>
      </c>
      <c r="F51" s="1" t="s">
        <v>38</v>
      </c>
      <c r="G51" s="12">
        <f>(C51-VLOOKUP(E51,Riders!$A$2:$C$213,2,FALSE))/365</f>
        <v>28.276712328767122</v>
      </c>
      <c r="H51" s="1">
        <v>3</v>
      </c>
      <c r="I51" s="1">
        <v>1</v>
      </c>
      <c r="J51" s="1">
        <v>1</v>
      </c>
      <c r="K51" s="1">
        <v>1</v>
      </c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>
        <v>3</v>
      </c>
    </row>
    <row r="52" spans="1:39" x14ac:dyDescent="0.35">
      <c r="A52" s="1" t="s">
        <v>71</v>
      </c>
      <c r="B52" s="1">
        <v>2022</v>
      </c>
      <c r="C52" s="2">
        <v>44751</v>
      </c>
      <c r="D52" s="1" t="s">
        <v>72</v>
      </c>
      <c r="E52" s="1" t="s">
        <v>222</v>
      </c>
      <c r="F52" s="1" t="s">
        <v>29</v>
      </c>
      <c r="G52" s="12">
        <f>(C52-VLOOKUP(E52,Riders!$A$2:$C$213,2,FALSE))/365</f>
        <v>24.276712328767122</v>
      </c>
      <c r="H52" s="1">
        <v>4</v>
      </c>
      <c r="I52" s="1"/>
      <c r="J52" s="1"/>
      <c r="K52" s="1"/>
      <c r="L52" s="1"/>
      <c r="M52" s="1">
        <v>1</v>
      </c>
      <c r="N52" s="1">
        <v>1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>
        <v>2</v>
      </c>
    </row>
    <row r="53" spans="1:39" x14ac:dyDescent="0.35">
      <c r="A53" s="1" t="s">
        <v>71</v>
      </c>
      <c r="B53" s="1">
        <v>2022</v>
      </c>
      <c r="C53" s="2">
        <v>44751</v>
      </c>
      <c r="D53" s="1" t="s">
        <v>72</v>
      </c>
      <c r="E53" s="1" t="s">
        <v>259</v>
      </c>
      <c r="F53" s="1" t="s">
        <v>148</v>
      </c>
      <c r="G53" s="12" t="e">
        <f>(C53-VLOOKUP(E53,Riders!$A$2:$C$213,2,FALSE))/365</f>
        <v>#N/A</v>
      </c>
      <c r="H53" s="1">
        <v>5</v>
      </c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>
        <v>1</v>
      </c>
      <c r="AI53" s="1"/>
      <c r="AJ53" s="1"/>
      <c r="AK53" s="1">
        <v>1</v>
      </c>
    </row>
    <row r="54" spans="1:39" x14ac:dyDescent="0.35">
      <c r="A54" s="1" t="s">
        <v>71</v>
      </c>
      <c r="B54" s="1">
        <v>2022</v>
      </c>
      <c r="C54" s="2">
        <v>44751</v>
      </c>
      <c r="D54" s="1" t="s">
        <v>72</v>
      </c>
      <c r="E54" s="1" t="s">
        <v>241</v>
      </c>
      <c r="F54" s="1" t="s">
        <v>242</v>
      </c>
      <c r="G54" s="12" t="e">
        <f>(C54-VLOOKUP(E54,Riders!$A$2:$C$213,2,FALSE))/365</f>
        <v>#N/A</v>
      </c>
      <c r="H54" s="1">
        <v>6</v>
      </c>
      <c r="I54" s="1"/>
      <c r="J54" s="1"/>
      <c r="K54" s="1"/>
      <c r="L54" s="1">
        <v>1</v>
      </c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>
        <v>1</v>
      </c>
    </row>
    <row r="55" spans="1:39" x14ac:dyDescent="0.35">
      <c r="A55" s="1" t="s">
        <v>71</v>
      </c>
      <c r="B55" s="1">
        <v>2022</v>
      </c>
      <c r="C55" s="2">
        <v>44751</v>
      </c>
      <c r="D55" s="1" t="s">
        <v>72</v>
      </c>
      <c r="E55" s="1" t="s">
        <v>258</v>
      </c>
      <c r="F55" s="1" t="s">
        <v>65</v>
      </c>
      <c r="G55" s="12">
        <f>(C55-VLOOKUP(E55,Riders!$A$2:$C$213,2,FALSE))/365</f>
        <v>21.19178082191781</v>
      </c>
      <c r="H55" s="1">
        <v>7</v>
      </c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>
        <v>0</v>
      </c>
    </row>
    <row r="56" spans="1:39" x14ac:dyDescent="0.35">
      <c r="A56" s="1" t="s">
        <v>71</v>
      </c>
      <c r="B56" s="1">
        <v>2022</v>
      </c>
      <c r="C56" s="2">
        <v>44751</v>
      </c>
      <c r="D56" s="1" t="s">
        <v>72</v>
      </c>
      <c r="E56" s="1" t="s">
        <v>142</v>
      </c>
      <c r="F56" s="1" t="s">
        <v>61</v>
      </c>
      <c r="G56" s="12">
        <f>(C56-VLOOKUP(E56,Riders!$A$2:$C$213,2,FALSE))/365</f>
        <v>30.082191780821919</v>
      </c>
      <c r="H56" s="1">
        <v>8</v>
      </c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>
        <v>0</v>
      </c>
    </row>
    <row r="57" spans="1:39" x14ac:dyDescent="0.35">
      <c r="A57" s="1" t="s">
        <v>71</v>
      </c>
      <c r="B57" s="1">
        <v>2022</v>
      </c>
      <c r="C57" s="2">
        <v>44751</v>
      </c>
      <c r="D57" s="1" t="s">
        <v>72</v>
      </c>
      <c r="E57" s="1" t="s">
        <v>252</v>
      </c>
      <c r="F57" s="1" t="s">
        <v>19</v>
      </c>
      <c r="G57" s="12">
        <f>(C57-VLOOKUP(E57,Riders!$A$2:$C$213,2,FALSE))/365</f>
        <v>23.528767123287672</v>
      </c>
      <c r="H57" s="1">
        <v>9</v>
      </c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>
        <v>0</v>
      </c>
    </row>
    <row r="58" spans="1:39" x14ac:dyDescent="0.35">
      <c r="A58" s="1" t="s">
        <v>71</v>
      </c>
      <c r="B58" s="1">
        <v>2022</v>
      </c>
      <c r="C58" s="2">
        <v>44751</v>
      </c>
      <c r="D58" s="1" t="s">
        <v>72</v>
      </c>
      <c r="E58" s="1" t="s">
        <v>229</v>
      </c>
      <c r="F58" s="1" t="s">
        <v>230</v>
      </c>
      <c r="G58" s="12">
        <f>(C58-VLOOKUP(E58,Riders!$A$2:$C$213,2,FALSE))/365</f>
        <v>22.580821917808219</v>
      </c>
      <c r="H58" s="1">
        <v>10</v>
      </c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>
        <v>0</v>
      </c>
    </row>
    <row r="59" spans="1:39" x14ac:dyDescent="0.35">
      <c r="A59" s="1" t="s">
        <v>71</v>
      </c>
      <c r="B59" s="1">
        <v>2022</v>
      </c>
      <c r="C59" s="2">
        <v>44751</v>
      </c>
      <c r="D59" s="1" t="s">
        <v>72</v>
      </c>
      <c r="E59" s="1" t="s">
        <v>253</v>
      </c>
      <c r="F59" s="1" t="s">
        <v>254</v>
      </c>
      <c r="G59" s="12" t="e">
        <f>(C59-VLOOKUP(E59,Riders!$A$2:$C$213,2,FALSE))/365</f>
        <v>#N/A</v>
      </c>
      <c r="H59" s="1">
        <v>11</v>
      </c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>
        <v>0</v>
      </c>
    </row>
    <row r="60" spans="1:39" x14ac:dyDescent="0.35">
      <c r="A60" s="1" t="s">
        <v>71</v>
      </c>
      <c r="B60" s="1">
        <v>2022</v>
      </c>
      <c r="C60" s="2">
        <v>44751</v>
      </c>
      <c r="D60" s="1" t="s">
        <v>72</v>
      </c>
      <c r="E60" s="1" t="s">
        <v>257</v>
      </c>
      <c r="F60" s="1" t="s">
        <v>21</v>
      </c>
      <c r="G60" s="12" t="e">
        <f>(C60-VLOOKUP(E60,Riders!$A$2:$C$213,2,FALSE))/365</f>
        <v>#N/A</v>
      </c>
      <c r="H60" s="1">
        <v>12</v>
      </c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>
        <v>0</v>
      </c>
    </row>
    <row r="61" spans="1:39" x14ac:dyDescent="0.35">
      <c r="A61" s="1" t="s">
        <v>71</v>
      </c>
      <c r="B61" s="1">
        <v>2022</v>
      </c>
      <c r="C61" s="2">
        <v>44751</v>
      </c>
      <c r="D61" s="1" t="s">
        <v>72</v>
      </c>
      <c r="E61" s="1" t="s">
        <v>255</v>
      </c>
      <c r="F61" s="1" t="s">
        <v>92</v>
      </c>
      <c r="G61" s="12" t="e">
        <f>(C61-VLOOKUP(E61,Riders!$A$2:$C$213,2,FALSE))/365</f>
        <v>#N/A</v>
      </c>
      <c r="H61" s="1">
        <v>13</v>
      </c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>
        <v>0</v>
      </c>
    </row>
    <row r="62" spans="1:39" x14ac:dyDescent="0.35">
      <c r="A62" s="1" t="s">
        <v>71</v>
      </c>
      <c r="B62" s="1">
        <v>2022</v>
      </c>
      <c r="C62" s="2">
        <v>44751</v>
      </c>
      <c r="D62" s="1" t="s">
        <v>72</v>
      </c>
      <c r="E62" s="1" t="s">
        <v>232</v>
      </c>
      <c r="F62" s="1" t="s">
        <v>123</v>
      </c>
      <c r="G62" s="12" t="e">
        <f>(C62-VLOOKUP(E62,Riders!$A$2:$C$213,2,FALSE))/365</f>
        <v>#N/A</v>
      </c>
      <c r="H62" s="1">
        <v>14</v>
      </c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>
        <v>0</v>
      </c>
    </row>
    <row r="63" spans="1:39" x14ac:dyDescent="0.35">
      <c r="A63" s="1" t="s">
        <v>71</v>
      </c>
      <c r="B63" s="1">
        <v>2022</v>
      </c>
      <c r="C63" s="2">
        <v>44751</v>
      </c>
      <c r="D63" s="1" t="s">
        <v>72</v>
      </c>
      <c r="E63" s="1" t="s">
        <v>256</v>
      </c>
      <c r="F63" s="1" t="s">
        <v>53</v>
      </c>
      <c r="G63" s="12" t="e">
        <f>(C63-VLOOKUP(E63,Riders!$A$2:$C$213,2,FALSE))/365</f>
        <v>#N/A</v>
      </c>
      <c r="H63" s="1">
        <v>15</v>
      </c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>
        <v>0</v>
      </c>
    </row>
    <row r="64" spans="1:39" x14ac:dyDescent="0.35">
      <c r="A64" s="1" t="s">
        <v>71</v>
      </c>
      <c r="B64" s="1">
        <v>2022</v>
      </c>
      <c r="C64" s="2">
        <v>44751</v>
      </c>
      <c r="D64" s="1" t="s">
        <v>72</v>
      </c>
      <c r="E64" s="1" t="s">
        <v>260</v>
      </c>
      <c r="F64" s="1" t="s">
        <v>261</v>
      </c>
      <c r="G64" s="12">
        <f>(C64-VLOOKUP(E64,Riders!$A$2:$C$2013,2,FALSE))/365</f>
        <v>22.580821917808219</v>
      </c>
      <c r="H64" s="1">
        <v>16</v>
      </c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>
        <v>40</v>
      </c>
      <c r="AK64" s="1">
        <v>-40</v>
      </c>
    </row>
    <row r="65" spans="1:39" x14ac:dyDescent="0.35">
      <c r="A65" s="4" t="s">
        <v>94</v>
      </c>
      <c r="B65" s="4">
        <v>2022</v>
      </c>
      <c r="C65" s="5">
        <v>44695</v>
      </c>
      <c r="D65" s="4" t="s">
        <v>72</v>
      </c>
      <c r="E65" s="4" t="s">
        <v>266</v>
      </c>
      <c r="F65" s="4" t="s">
        <v>25</v>
      </c>
      <c r="G65" s="14">
        <f>(C65-VLOOKUP(E65,Riders!$A$2:$C$2013,2,FALSE))/365</f>
        <v>21.342465753424658</v>
      </c>
      <c r="H65" s="4">
        <v>1</v>
      </c>
      <c r="I65" s="4"/>
      <c r="J65" s="4"/>
      <c r="K65" s="4">
        <v>1</v>
      </c>
      <c r="L65" s="4">
        <v>1</v>
      </c>
      <c r="M65" s="4">
        <v>1</v>
      </c>
      <c r="N65" s="4">
        <v>1</v>
      </c>
      <c r="O65" s="4">
        <v>1</v>
      </c>
      <c r="P65" s="4"/>
      <c r="Q65" s="4">
        <v>1</v>
      </c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>
        <v>20</v>
      </c>
      <c r="AJ65" s="4"/>
      <c r="AK65" s="4">
        <v>26</v>
      </c>
      <c r="AL65" s="6">
        <v>0.3756944444444445</v>
      </c>
      <c r="AM65">
        <v>49.908000000000001</v>
      </c>
    </row>
    <row r="66" spans="1:39" x14ac:dyDescent="0.35">
      <c r="A66" s="4" t="s">
        <v>94</v>
      </c>
      <c r="B66" s="4">
        <v>2022</v>
      </c>
      <c r="C66" s="5">
        <v>44695</v>
      </c>
      <c r="D66" s="4" t="s">
        <v>72</v>
      </c>
      <c r="E66" s="4" t="s">
        <v>248</v>
      </c>
      <c r="F66" s="4" t="s">
        <v>44</v>
      </c>
      <c r="G66" s="14">
        <f>(C66-VLOOKUP(E66,Riders!$A$2:$C$2013,2,FALSE))/365</f>
        <v>19.786301369863015</v>
      </c>
      <c r="H66" s="4">
        <v>2</v>
      </c>
      <c r="I66" s="4"/>
      <c r="J66" s="4"/>
      <c r="K66" s="4"/>
      <c r="L66" s="4"/>
      <c r="M66" s="4"/>
      <c r="N66" s="4"/>
      <c r="O66" s="4"/>
      <c r="P66" s="4">
        <v>1</v>
      </c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>
        <v>20</v>
      </c>
      <c r="AJ66" s="4"/>
      <c r="AK66" s="4">
        <v>21</v>
      </c>
    </row>
    <row r="67" spans="1:39" x14ac:dyDescent="0.35">
      <c r="A67" s="4" t="s">
        <v>94</v>
      </c>
      <c r="B67" s="4">
        <v>2022</v>
      </c>
      <c r="C67" s="5">
        <v>44695</v>
      </c>
      <c r="D67" s="4" t="s">
        <v>72</v>
      </c>
      <c r="E67" s="4" t="s">
        <v>263</v>
      </c>
      <c r="F67" s="4" t="s">
        <v>36</v>
      </c>
      <c r="G67" s="14">
        <f>(C67-VLOOKUP(E67,Riders!$A$2:$C$2013,2,FALSE))/365</f>
        <v>26.224657534246575</v>
      </c>
      <c r="H67" s="4">
        <v>3</v>
      </c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>
        <v>1</v>
      </c>
      <c r="Y67" s="4">
        <v>1</v>
      </c>
      <c r="Z67" s="4">
        <v>1</v>
      </c>
      <c r="AA67" s="4">
        <v>1</v>
      </c>
      <c r="AB67" s="4">
        <v>1</v>
      </c>
      <c r="AC67" s="4">
        <v>1</v>
      </c>
      <c r="AD67" s="4">
        <v>1</v>
      </c>
      <c r="AE67" s="4">
        <v>1</v>
      </c>
      <c r="AF67" s="4"/>
      <c r="AG67" s="4"/>
      <c r="AH67" s="4"/>
      <c r="AI67" s="4"/>
      <c r="AJ67" s="4"/>
      <c r="AK67" s="4">
        <v>8</v>
      </c>
    </row>
    <row r="68" spans="1:39" x14ac:dyDescent="0.35">
      <c r="A68" s="4" t="s">
        <v>94</v>
      </c>
      <c r="B68" s="4">
        <v>2022</v>
      </c>
      <c r="C68" s="5">
        <v>44695</v>
      </c>
      <c r="D68" s="4" t="s">
        <v>72</v>
      </c>
      <c r="E68" s="4" t="s">
        <v>233</v>
      </c>
      <c r="F68" s="4" t="s">
        <v>53</v>
      </c>
      <c r="G68" s="14">
        <f>(C68-VLOOKUP(E68,Riders!$A$2:$C$2013,2,FALSE))/365</f>
        <v>24.224657534246575</v>
      </c>
      <c r="H68" s="4">
        <v>4</v>
      </c>
      <c r="I68" s="4"/>
      <c r="J68" s="4"/>
      <c r="K68" s="4"/>
      <c r="L68" s="4"/>
      <c r="M68" s="4"/>
      <c r="N68" s="4"/>
      <c r="O68" s="4"/>
      <c r="P68" s="4"/>
      <c r="Q68" s="4"/>
      <c r="R68" s="4">
        <v>1</v>
      </c>
      <c r="S68" s="4">
        <v>1</v>
      </c>
      <c r="T68" s="4">
        <v>1</v>
      </c>
      <c r="U68" s="4">
        <v>1</v>
      </c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>
        <v>4</v>
      </c>
    </row>
    <row r="69" spans="1:39" x14ac:dyDescent="0.35">
      <c r="A69" s="4" t="s">
        <v>94</v>
      </c>
      <c r="B69" s="4">
        <v>2022</v>
      </c>
      <c r="C69" s="5">
        <v>44695</v>
      </c>
      <c r="D69" s="4" t="s">
        <v>72</v>
      </c>
      <c r="E69" s="4" t="s">
        <v>224</v>
      </c>
      <c r="F69" s="4" t="s">
        <v>225</v>
      </c>
      <c r="G69" s="14">
        <f>(C69-VLOOKUP(E69,Riders!$A$2:$C$2013,2,FALSE))/365</f>
        <v>29.728767123287671</v>
      </c>
      <c r="H69" s="4">
        <v>5</v>
      </c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>
        <v>1</v>
      </c>
      <c r="AG69" s="4">
        <v>1</v>
      </c>
      <c r="AH69" s="4">
        <v>1</v>
      </c>
      <c r="AI69" s="4"/>
      <c r="AJ69" s="4"/>
      <c r="AK69" s="4">
        <v>3</v>
      </c>
    </row>
    <row r="70" spans="1:39" x14ac:dyDescent="0.35">
      <c r="A70" s="4" t="s">
        <v>94</v>
      </c>
      <c r="B70" s="4">
        <v>2022</v>
      </c>
      <c r="C70" s="5">
        <v>44695</v>
      </c>
      <c r="D70" s="4" t="s">
        <v>72</v>
      </c>
      <c r="E70" s="4" t="s">
        <v>219</v>
      </c>
      <c r="F70" s="4" t="s">
        <v>67</v>
      </c>
      <c r="G70" s="14">
        <f>(C70-VLOOKUP(E70,Riders!$A$2:$C$2013,2,FALSE))/365</f>
        <v>27.405479452054795</v>
      </c>
      <c r="H70" s="4">
        <v>6</v>
      </c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>
        <v>1</v>
      </c>
      <c r="W70" s="4">
        <v>1</v>
      </c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>
        <v>2</v>
      </c>
    </row>
    <row r="71" spans="1:39" x14ac:dyDescent="0.35">
      <c r="A71" s="4" t="s">
        <v>94</v>
      </c>
      <c r="B71" s="4">
        <v>2022</v>
      </c>
      <c r="C71" s="5">
        <v>44695</v>
      </c>
      <c r="D71" s="4" t="s">
        <v>72</v>
      </c>
      <c r="E71" s="4" t="s">
        <v>240</v>
      </c>
      <c r="F71" s="4" t="s">
        <v>56</v>
      </c>
      <c r="G71" s="14">
        <f>(C71-VLOOKUP(E71,Riders!$A$2:$C$2013,2,FALSE))/365</f>
        <v>26.701369863013699</v>
      </c>
      <c r="H71" s="4">
        <v>7</v>
      </c>
      <c r="I71" s="4"/>
      <c r="J71" s="4">
        <v>1</v>
      </c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>
        <v>1</v>
      </c>
    </row>
    <row r="72" spans="1:39" x14ac:dyDescent="0.35">
      <c r="A72" s="4" t="s">
        <v>94</v>
      </c>
      <c r="B72" s="4">
        <v>2022</v>
      </c>
      <c r="C72" s="5">
        <v>44695</v>
      </c>
      <c r="D72" s="4" t="s">
        <v>72</v>
      </c>
      <c r="E72" s="4" t="s">
        <v>238</v>
      </c>
      <c r="F72" s="4" t="s">
        <v>239</v>
      </c>
      <c r="G72" s="14">
        <f>(C72-VLOOKUP(E72,Riders!$A$2:$C$2013,2,FALSE))/365</f>
        <v>25.252054794520546</v>
      </c>
      <c r="H72" s="4">
        <v>8</v>
      </c>
      <c r="I72" s="4">
        <v>1</v>
      </c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>
        <v>1</v>
      </c>
    </row>
    <row r="73" spans="1:39" x14ac:dyDescent="0.35">
      <c r="A73" s="4" t="s">
        <v>94</v>
      </c>
      <c r="B73" s="4">
        <v>2022</v>
      </c>
      <c r="C73" s="5">
        <v>44695</v>
      </c>
      <c r="D73" s="4" t="s">
        <v>72</v>
      </c>
      <c r="E73" s="4" t="s">
        <v>262</v>
      </c>
      <c r="F73" s="4" t="s">
        <v>27</v>
      </c>
      <c r="G73" s="14">
        <f>(C73-VLOOKUP(E73,Riders!$A$2:$C$2013,2,FALSE))/365</f>
        <v>19.830136986301369</v>
      </c>
      <c r="H73" s="4">
        <v>9</v>
      </c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>
        <v>0</v>
      </c>
    </row>
    <row r="74" spans="1:39" x14ac:dyDescent="0.35">
      <c r="A74" s="4" t="s">
        <v>94</v>
      </c>
      <c r="B74" s="4">
        <v>2022</v>
      </c>
      <c r="C74" s="5">
        <v>44695</v>
      </c>
      <c r="D74" s="4" t="s">
        <v>72</v>
      </c>
      <c r="E74" s="4" t="s">
        <v>236</v>
      </c>
      <c r="F74" s="4" t="s">
        <v>237</v>
      </c>
      <c r="G74" s="14" t="e">
        <f>(C74-VLOOKUP(E74,Riders!$A$2:$C$2013,2,FALSE))/365</f>
        <v>#N/A</v>
      </c>
      <c r="H74" s="4">
        <v>10</v>
      </c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>
        <v>0</v>
      </c>
    </row>
    <row r="75" spans="1:39" x14ac:dyDescent="0.35">
      <c r="A75" s="4" t="s">
        <v>94</v>
      </c>
      <c r="B75" s="4">
        <v>2022</v>
      </c>
      <c r="C75" s="5">
        <v>44695</v>
      </c>
      <c r="D75" s="4" t="s">
        <v>72</v>
      </c>
      <c r="E75" s="4" t="s">
        <v>142</v>
      </c>
      <c r="F75" s="4" t="s">
        <v>61</v>
      </c>
      <c r="G75" s="14">
        <f>(C75-VLOOKUP(E75,Riders!$A$2:$C$2013,2,FALSE))/365</f>
        <v>29.92876712328767</v>
      </c>
      <c r="H75" s="4">
        <v>11</v>
      </c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>
        <v>0</v>
      </c>
    </row>
    <row r="76" spans="1:39" x14ac:dyDescent="0.35">
      <c r="A76" s="4" t="s">
        <v>94</v>
      </c>
      <c r="B76" s="4">
        <v>2022</v>
      </c>
      <c r="C76" s="5">
        <v>44695</v>
      </c>
      <c r="D76" s="4" t="s">
        <v>72</v>
      </c>
      <c r="E76" s="4" t="s">
        <v>234</v>
      </c>
      <c r="F76" s="4" t="s">
        <v>15</v>
      </c>
      <c r="G76" s="14">
        <f>(C76-VLOOKUP(E76,Riders!$A$2:$C$2013,2,FALSE))/365</f>
        <v>22.882191780821916</v>
      </c>
      <c r="H76" s="4">
        <v>12</v>
      </c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>
        <v>0</v>
      </c>
    </row>
    <row r="77" spans="1:39" x14ac:dyDescent="0.35">
      <c r="A77" s="4" t="s">
        <v>94</v>
      </c>
      <c r="B77" s="4">
        <v>2022</v>
      </c>
      <c r="C77" s="5">
        <v>44695</v>
      </c>
      <c r="D77" s="4" t="s">
        <v>72</v>
      </c>
      <c r="E77" s="4" t="s">
        <v>226</v>
      </c>
      <c r="F77" s="4" t="s">
        <v>40</v>
      </c>
      <c r="G77" s="14">
        <f>(C77-VLOOKUP(E77,Riders!$A$2:$C$2013,2,FALSE))/365</f>
        <v>25.109589041095891</v>
      </c>
      <c r="H77" s="4">
        <v>13</v>
      </c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>
        <v>0</v>
      </c>
    </row>
    <row r="78" spans="1:39" x14ac:dyDescent="0.35">
      <c r="A78" s="4" t="s">
        <v>94</v>
      </c>
      <c r="B78" s="4">
        <v>2022</v>
      </c>
      <c r="C78" s="5">
        <v>44695</v>
      </c>
      <c r="D78" s="4" t="s">
        <v>72</v>
      </c>
      <c r="E78" s="4" t="s">
        <v>251</v>
      </c>
      <c r="F78" s="4" t="s">
        <v>38</v>
      </c>
      <c r="G78" s="14">
        <f>(C78-VLOOKUP(E78,Riders!$A$2:$C$2013,2,FALSE))/365</f>
        <v>28.123287671232877</v>
      </c>
      <c r="H78" s="4">
        <v>14</v>
      </c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>
        <v>0</v>
      </c>
    </row>
    <row r="79" spans="1:39" x14ac:dyDescent="0.35">
      <c r="A79" s="4" t="s">
        <v>94</v>
      </c>
      <c r="B79" s="4">
        <v>2022</v>
      </c>
      <c r="C79" s="5">
        <v>44695</v>
      </c>
      <c r="D79" s="4" t="s">
        <v>72</v>
      </c>
      <c r="E79" s="4" t="s">
        <v>253</v>
      </c>
      <c r="F79" s="4" t="s">
        <v>254</v>
      </c>
      <c r="G79" s="14">
        <f>(C79-VLOOKUP(E79,Riders!$A$2:$C$2013,2,FALSE))/365</f>
        <v>29.882191780821916</v>
      </c>
      <c r="H79" s="4">
        <v>15</v>
      </c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>
        <v>0</v>
      </c>
    </row>
    <row r="80" spans="1:39" x14ac:dyDescent="0.35">
      <c r="A80" s="4" t="s">
        <v>94</v>
      </c>
      <c r="B80" s="4">
        <v>2022</v>
      </c>
      <c r="C80" s="5">
        <v>44695</v>
      </c>
      <c r="D80" s="4" t="s">
        <v>72</v>
      </c>
      <c r="E80" s="4" t="s">
        <v>267</v>
      </c>
      <c r="F80" s="4" t="s">
        <v>268</v>
      </c>
      <c r="G80" s="14">
        <f>(C80-VLOOKUP(E80,Riders!$A$2:$C$2013,2,FALSE))/365</f>
        <v>28.353424657534248</v>
      </c>
      <c r="H80" s="4">
        <v>16</v>
      </c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>
        <v>0</v>
      </c>
    </row>
    <row r="81" spans="1:39" x14ac:dyDescent="0.35">
      <c r="A81" s="4" t="s">
        <v>94</v>
      </c>
      <c r="B81" s="4">
        <v>2022</v>
      </c>
      <c r="C81" s="5">
        <v>44695</v>
      </c>
      <c r="D81" s="4" t="s">
        <v>72</v>
      </c>
      <c r="E81" s="4" t="s">
        <v>264</v>
      </c>
      <c r="F81" s="4" t="s">
        <v>19</v>
      </c>
      <c r="G81" s="14">
        <f>(C81-VLOOKUP(E81,Riders!$A$2:$C$2013,2,FALSE))/365</f>
        <v>22.213698630136985</v>
      </c>
      <c r="H81" s="4">
        <v>17</v>
      </c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>
        <v>0</v>
      </c>
    </row>
    <row r="82" spans="1:39" x14ac:dyDescent="0.35">
      <c r="A82" s="4" t="s">
        <v>94</v>
      </c>
      <c r="B82" s="4">
        <v>2022</v>
      </c>
      <c r="C82" s="5">
        <v>44695</v>
      </c>
      <c r="D82" s="4" t="s">
        <v>72</v>
      </c>
      <c r="E82" s="4" t="s">
        <v>265</v>
      </c>
      <c r="F82" s="4" t="s">
        <v>51</v>
      </c>
      <c r="G82" s="14">
        <f>(C82-VLOOKUP(E82,Riders!$A$2:$C$2013,2,FALSE))/365</f>
        <v>20.282191780821918</v>
      </c>
      <c r="H82" s="4">
        <v>18</v>
      </c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>
        <v>0</v>
      </c>
    </row>
    <row r="83" spans="1:39" x14ac:dyDescent="0.35">
      <c r="A83" s="4" t="s">
        <v>94</v>
      </c>
      <c r="B83" s="4">
        <v>2022</v>
      </c>
      <c r="C83" s="5">
        <v>44695</v>
      </c>
      <c r="D83" s="4" t="s">
        <v>72</v>
      </c>
      <c r="E83" s="4" t="s">
        <v>231</v>
      </c>
      <c r="F83" s="4" t="s">
        <v>49</v>
      </c>
      <c r="G83" s="14" t="e">
        <f>(C83-VLOOKUP(E83,Riders!$A$2:$C$2013,2,FALSE))/365</f>
        <v>#N/A</v>
      </c>
      <c r="H83" s="4">
        <v>19</v>
      </c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>
        <v>0</v>
      </c>
    </row>
    <row r="84" spans="1:39" x14ac:dyDescent="0.35">
      <c r="A84" s="4" t="s">
        <v>94</v>
      </c>
      <c r="B84" s="4">
        <v>2022</v>
      </c>
      <c r="C84" s="5">
        <v>44695</v>
      </c>
      <c r="D84" s="4" t="s">
        <v>72</v>
      </c>
      <c r="E84" s="4" t="s">
        <v>229</v>
      </c>
      <c r="F84" s="4" t="s">
        <v>230</v>
      </c>
      <c r="G84" s="14">
        <f>(C84-VLOOKUP(E84,Riders!$A$2:$C$2013,2,FALSE))/365</f>
        <v>22.427397260273974</v>
      </c>
      <c r="H84" s="4">
        <v>20</v>
      </c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>
        <v>0</v>
      </c>
    </row>
    <row r="85" spans="1:39" x14ac:dyDescent="0.35">
      <c r="A85" s="4" t="s">
        <v>94</v>
      </c>
      <c r="B85" s="4">
        <v>2022</v>
      </c>
      <c r="C85" s="5">
        <v>44695</v>
      </c>
      <c r="D85" s="4" t="s">
        <v>72</v>
      </c>
      <c r="E85" s="4" t="s">
        <v>269</v>
      </c>
      <c r="F85" s="4" t="s">
        <v>92</v>
      </c>
      <c r="G85" s="14">
        <f>(C85-VLOOKUP(E85,Riders!$A$2:$C$2013,2,FALSE))/365</f>
        <v>26.835616438356166</v>
      </c>
      <c r="H85" s="4">
        <v>21</v>
      </c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>
        <v>0</v>
      </c>
    </row>
    <row r="86" spans="1:39" x14ac:dyDescent="0.35">
      <c r="A86" s="4" t="s">
        <v>94</v>
      </c>
      <c r="B86" s="4">
        <v>2022</v>
      </c>
      <c r="C86" s="5">
        <v>44695</v>
      </c>
      <c r="D86" s="4" t="s">
        <v>72</v>
      </c>
      <c r="E86" s="4" t="s">
        <v>365</v>
      </c>
      <c r="F86" s="4" t="s">
        <v>273</v>
      </c>
      <c r="G86" s="14" t="e">
        <f>(C86-VLOOKUP(E86,Riders!$A$2:$C$2013,2,FALSE))/365</f>
        <v>#N/A</v>
      </c>
      <c r="H86" s="4">
        <v>22</v>
      </c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>
        <v>20</v>
      </c>
      <c r="AK86" s="4">
        <v>-20</v>
      </c>
    </row>
    <row r="87" spans="1:39" x14ac:dyDescent="0.35">
      <c r="A87" s="4" t="s">
        <v>94</v>
      </c>
      <c r="B87" s="4">
        <v>2022</v>
      </c>
      <c r="C87" s="5">
        <v>44695</v>
      </c>
      <c r="D87" s="4" t="s">
        <v>72</v>
      </c>
      <c r="E87" s="4" t="s">
        <v>270</v>
      </c>
      <c r="F87" s="4" t="s">
        <v>271</v>
      </c>
      <c r="G87" s="14">
        <f>(C87-VLOOKUP(E87,Riders!$A$2:$C$2013,2,FALSE))/365</f>
        <v>19.090410958904108</v>
      </c>
      <c r="H87" s="4">
        <v>23</v>
      </c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>
        <v>20</v>
      </c>
      <c r="AK87" s="4">
        <v>-20</v>
      </c>
    </row>
    <row r="88" spans="1:39" x14ac:dyDescent="0.35">
      <c r="A88" s="1" t="s">
        <v>103</v>
      </c>
      <c r="B88" s="1">
        <v>2022</v>
      </c>
      <c r="C88" s="2">
        <v>44674</v>
      </c>
      <c r="D88" s="1" t="s">
        <v>72</v>
      </c>
      <c r="E88" s="1" t="s">
        <v>276</v>
      </c>
      <c r="F88" s="1" t="s">
        <v>25</v>
      </c>
      <c r="G88" s="1"/>
      <c r="H88" s="1">
        <v>1</v>
      </c>
      <c r="I88" s="1"/>
      <c r="J88" s="1">
        <v>1</v>
      </c>
      <c r="K88" s="1"/>
      <c r="L88" s="1">
        <v>1</v>
      </c>
      <c r="M88" s="1"/>
      <c r="N88" s="1"/>
      <c r="O88" s="1"/>
      <c r="P88" s="1"/>
      <c r="Q88" s="1"/>
      <c r="R88" s="1"/>
      <c r="S88" s="1"/>
      <c r="T88" s="1">
        <v>1</v>
      </c>
      <c r="U88" s="1">
        <v>1</v>
      </c>
      <c r="V88" s="1">
        <v>1</v>
      </c>
      <c r="W88" s="1"/>
      <c r="X88" s="1"/>
      <c r="Y88" s="1">
        <v>1</v>
      </c>
      <c r="Z88" s="1"/>
      <c r="AA88" s="1">
        <v>1</v>
      </c>
      <c r="AB88" s="1"/>
      <c r="AC88" s="1">
        <v>1</v>
      </c>
      <c r="AD88" s="1"/>
      <c r="AE88" s="1"/>
      <c r="AF88" s="1"/>
      <c r="AG88" s="1"/>
      <c r="AH88" s="1"/>
      <c r="AI88" s="1">
        <v>20</v>
      </c>
      <c r="AJ88" s="1"/>
      <c r="AK88" s="1">
        <v>28</v>
      </c>
      <c r="AL88" s="6">
        <v>0.35972222222222222</v>
      </c>
      <c r="AM88">
        <v>52.124000000000002</v>
      </c>
    </row>
    <row r="89" spans="1:39" x14ac:dyDescent="0.35">
      <c r="A89" s="1" t="s">
        <v>103</v>
      </c>
      <c r="B89" s="1">
        <v>2022</v>
      </c>
      <c r="C89" s="2">
        <v>44674</v>
      </c>
      <c r="D89" s="1" t="s">
        <v>72</v>
      </c>
      <c r="E89" s="1" t="s">
        <v>281</v>
      </c>
      <c r="F89" s="1" t="s">
        <v>29</v>
      </c>
      <c r="G89" s="1"/>
      <c r="H89" s="1">
        <v>2</v>
      </c>
      <c r="I89" s="1"/>
      <c r="J89" s="1"/>
      <c r="K89" s="1"/>
      <c r="L89" s="1"/>
      <c r="M89" s="1"/>
      <c r="N89" s="1"/>
      <c r="O89" s="1"/>
      <c r="P89" s="1"/>
      <c r="Q89" s="1"/>
      <c r="R89" s="1"/>
      <c r="S89" s="1">
        <v>1</v>
      </c>
      <c r="T89" s="1"/>
      <c r="U89" s="1"/>
      <c r="V89" s="1"/>
      <c r="W89" s="1">
        <v>1</v>
      </c>
      <c r="X89" s="1">
        <v>1</v>
      </c>
      <c r="Y89" s="1"/>
      <c r="Z89" s="1">
        <v>1</v>
      </c>
      <c r="AA89" s="1"/>
      <c r="AB89" s="1">
        <v>1</v>
      </c>
      <c r="AC89" s="1"/>
      <c r="AD89" s="1"/>
      <c r="AE89" s="1"/>
      <c r="AF89" s="1"/>
      <c r="AG89" s="1"/>
      <c r="AH89" s="1"/>
      <c r="AI89" s="1">
        <v>20</v>
      </c>
      <c r="AJ89" s="1"/>
      <c r="AK89" s="1">
        <v>25</v>
      </c>
    </row>
    <row r="90" spans="1:39" x14ac:dyDescent="0.35">
      <c r="A90" s="1" t="s">
        <v>103</v>
      </c>
      <c r="B90" s="1">
        <v>2022</v>
      </c>
      <c r="C90" s="2">
        <v>44674</v>
      </c>
      <c r="D90" s="1" t="s">
        <v>72</v>
      </c>
      <c r="E90" s="1" t="s">
        <v>226</v>
      </c>
      <c r="F90" s="1" t="s">
        <v>40</v>
      </c>
      <c r="G90" s="1"/>
      <c r="H90" s="1">
        <v>3</v>
      </c>
      <c r="I90" s="1"/>
      <c r="J90" s="1"/>
      <c r="K90" s="1"/>
      <c r="L90" s="1"/>
      <c r="M90" s="1"/>
      <c r="N90" s="1"/>
      <c r="O90" s="1"/>
      <c r="P90" s="1">
        <v>1</v>
      </c>
      <c r="Q90" s="1"/>
      <c r="R90" s="1">
        <v>1</v>
      </c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>
        <v>2</v>
      </c>
    </row>
    <row r="91" spans="1:39" x14ac:dyDescent="0.35">
      <c r="A91" s="1" t="s">
        <v>103</v>
      </c>
      <c r="B91" s="1">
        <v>2022</v>
      </c>
      <c r="C91" s="2">
        <v>44674</v>
      </c>
      <c r="D91" s="1" t="s">
        <v>72</v>
      </c>
      <c r="E91" s="1" t="s">
        <v>223</v>
      </c>
      <c r="F91" s="1" t="s">
        <v>19</v>
      </c>
      <c r="G91" s="1"/>
      <c r="H91" s="1">
        <v>4</v>
      </c>
      <c r="I91" s="1"/>
      <c r="J91" s="1"/>
      <c r="K91" s="1"/>
      <c r="L91" s="1"/>
      <c r="M91" s="1"/>
      <c r="N91" s="1"/>
      <c r="O91" s="1">
        <v>1</v>
      </c>
      <c r="P91" s="1"/>
      <c r="Q91" s="1">
        <v>1</v>
      </c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>
        <v>2</v>
      </c>
    </row>
    <row r="92" spans="1:39" x14ac:dyDescent="0.35">
      <c r="A92" s="1" t="s">
        <v>103</v>
      </c>
      <c r="B92" s="1">
        <v>2022</v>
      </c>
      <c r="C92" s="2">
        <v>44674</v>
      </c>
      <c r="D92" s="1" t="s">
        <v>72</v>
      </c>
      <c r="E92" s="1" t="s">
        <v>274</v>
      </c>
      <c r="F92" s="1" t="s">
        <v>56</v>
      </c>
      <c r="G92" s="1"/>
      <c r="H92" s="1">
        <v>5</v>
      </c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>
        <v>1</v>
      </c>
      <c r="AI92" s="1"/>
      <c r="AJ92" s="1"/>
      <c r="AK92" s="1">
        <v>1</v>
      </c>
    </row>
    <row r="93" spans="1:39" x14ac:dyDescent="0.35">
      <c r="A93" s="1" t="s">
        <v>103</v>
      </c>
      <c r="B93" s="1">
        <v>2022</v>
      </c>
      <c r="C93" s="2">
        <v>44674</v>
      </c>
      <c r="D93" s="1" t="s">
        <v>72</v>
      </c>
      <c r="E93" s="1" t="s">
        <v>244</v>
      </c>
      <c r="F93" s="1" t="s">
        <v>245</v>
      </c>
      <c r="G93" s="1"/>
      <c r="H93" s="1">
        <v>6</v>
      </c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>
        <v>1</v>
      </c>
      <c r="AH93" s="1"/>
      <c r="AI93" s="1"/>
      <c r="AJ93" s="1"/>
      <c r="AK93" s="1">
        <v>1</v>
      </c>
    </row>
    <row r="94" spans="1:39" x14ac:dyDescent="0.35">
      <c r="A94" s="1" t="s">
        <v>103</v>
      </c>
      <c r="B94" s="1">
        <v>2022</v>
      </c>
      <c r="C94" s="2">
        <v>44674</v>
      </c>
      <c r="D94" s="1" t="s">
        <v>72</v>
      </c>
      <c r="E94" s="1" t="s">
        <v>221</v>
      </c>
      <c r="F94" s="1" t="s">
        <v>27</v>
      </c>
      <c r="G94" s="1"/>
      <c r="H94" s="1">
        <v>7</v>
      </c>
      <c r="I94" s="1"/>
      <c r="J94" s="1"/>
      <c r="K94" s="1"/>
      <c r="L94" s="1"/>
      <c r="M94" s="1">
        <v>1</v>
      </c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>
        <v>1</v>
      </c>
    </row>
    <row r="95" spans="1:39" x14ac:dyDescent="0.35">
      <c r="A95" s="1" t="s">
        <v>103</v>
      </c>
      <c r="B95" s="1">
        <v>2022</v>
      </c>
      <c r="C95" s="2">
        <v>44674</v>
      </c>
      <c r="D95" s="1" t="s">
        <v>72</v>
      </c>
      <c r="E95" s="1" t="s">
        <v>279</v>
      </c>
      <c r="F95" s="1" t="s">
        <v>53</v>
      </c>
      <c r="G95" s="1"/>
      <c r="H95" s="1">
        <v>8</v>
      </c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>
        <v>1</v>
      </c>
      <c r="AG95" s="1"/>
      <c r="AH95" s="1"/>
      <c r="AI95" s="1"/>
      <c r="AJ95" s="1"/>
      <c r="AK95" s="1">
        <v>1</v>
      </c>
    </row>
    <row r="96" spans="1:39" x14ac:dyDescent="0.35">
      <c r="A96" s="1" t="s">
        <v>103</v>
      </c>
      <c r="B96" s="1">
        <v>2022</v>
      </c>
      <c r="C96" s="2">
        <v>44674</v>
      </c>
      <c r="D96" s="1" t="s">
        <v>72</v>
      </c>
      <c r="E96" s="1" t="s">
        <v>224</v>
      </c>
      <c r="F96" s="1" t="s">
        <v>225</v>
      </c>
      <c r="G96" s="1"/>
      <c r="H96" s="1">
        <v>9</v>
      </c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>
        <v>1</v>
      </c>
      <c r="AF96" s="1"/>
      <c r="AG96" s="1"/>
      <c r="AH96" s="1"/>
      <c r="AI96" s="1"/>
      <c r="AJ96" s="1"/>
      <c r="AK96" s="1">
        <v>1</v>
      </c>
    </row>
    <row r="97" spans="1:39" x14ac:dyDescent="0.35">
      <c r="A97" s="1" t="s">
        <v>103</v>
      </c>
      <c r="B97" s="1">
        <v>2022</v>
      </c>
      <c r="C97" s="2">
        <v>44674</v>
      </c>
      <c r="D97" s="1" t="s">
        <v>72</v>
      </c>
      <c r="E97" s="1" t="s">
        <v>277</v>
      </c>
      <c r="F97" s="1" t="s">
        <v>36</v>
      </c>
      <c r="G97" s="1"/>
      <c r="H97" s="1">
        <v>10</v>
      </c>
      <c r="I97" s="1">
        <v>1</v>
      </c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>
        <v>1</v>
      </c>
    </row>
    <row r="98" spans="1:39" x14ac:dyDescent="0.35">
      <c r="A98" s="1" t="s">
        <v>103</v>
      </c>
      <c r="B98" s="1">
        <v>2022</v>
      </c>
      <c r="C98" s="2">
        <v>44674</v>
      </c>
      <c r="D98" s="1" t="s">
        <v>72</v>
      </c>
      <c r="E98" s="1" t="s">
        <v>278</v>
      </c>
      <c r="F98" s="1" t="s">
        <v>67</v>
      </c>
      <c r="G98" s="1"/>
      <c r="H98" s="1">
        <v>11</v>
      </c>
      <c r="I98" s="1"/>
      <c r="J98" s="1"/>
      <c r="K98" s="1"/>
      <c r="L98" s="1"/>
      <c r="M98" s="1"/>
      <c r="N98" s="1">
        <v>1</v>
      </c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>
        <v>1</v>
      </c>
    </row>
    <row r="99" spans="1:39" x14ac:dyDescent="0.35">
      <c r="A99" s="1" t="s">
        <v>103</v>
      </c>
      <c r="B99" s="1">
        <v>2022</v>
      </c>
      <c r="C99" s="2">
        <v>44674</v>
      </c>
      <c r="D99" s="1" t="s">
        <v>72</v>
      </c>
      <c r="E99" s="1" t="s">
        <v>282</v>
      </c>
      <c r="F99" s="1" t="s">
        <v>21</v>
      </c>
      <c r="G99" s="1"/>
      <c r="H99" s="1">
        <v>12</v>
      </c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>
        <v>0</v>
      </c>
    </row>
    <row r="100" spans="1:39" x14ac:dyDescent="0.35">
      <c r="A100" s="1" t="s">
        <v>103</v>
      </c>
      <c r="B100" s="1">
        <v>2022</v>
      </c>
      <c r="C100" s="2">
        <v>44674</v>
      </c>
      <c r="D100" s="1" t="s">
        <v>72</v>
      </c>
      <c r="E100" s="1" t="s">
        <v>243</v>
      </c>
      <c r="F100" s="1" t="s">
        <v>51</v>
      </c>
      <c r="G100" s="1"/>
      <c r="H100" s="1">
        <v>13</v>
      </c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>
        <v>0</v>
      </c>
    </row>
    <row r="101" spans="1:39" x14ac:dyDescent="0.35">
      <c r="A101" s="1" t="s">
        <v>103</v>
      </c>
      <c r="B101" s="1">
        <v>2022</v>
      </c>
      <c r="C101" s="2">
        <v>44674</v>
      </c>
      <c r="D101" s="1" t="s">
        <v>72</v>
      </c>
      <c r="E101" s="1" t="s">
        <v>238</v>
      </c>
      <c r="F101" s="1" t="s">
        <v>239</v>
      </c>
      <c r="G101" s="1"/>
      <c r="H101" s="1">
        <v>14</v>
      </c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>
        <v>0</v>
      </c>
    </row>
    <row r="102" spans="1:39" x14ac:dyDescent="0.35">
      <c r="A102" s="1" t="s">
        <v>103</v>
      </c>
      <c r="B102" s="1">
        <v>2022</v>
      </c>
      <c r="C102" s="2">
        <v>44674</v>
      </c>
      <c r="D102" s="1" t="s">
        <v>72</v>
      </c>
      <c r="E102" s="1" t="s">
        <v>227</v>
      </c>
      <c r="F102" s="1" t="s">
        <v>228</v>
      </c>
      <c r="G102" s="1"/>
      <c r="H102" s="1">
        <v>15</v>
      </c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>
        <v>0</v>
      </c>
    </row>
    <row r="103" spans="1:39" x14ac:dyDescent="0.35">
      <c r="A103" s="1" t="s">
        <v>103</v>
      </c>
      <c r="B103" s="1">
        <v>2022</v>
      </c>
      <c r="C103" s="2">
        <v>44674</v>
      </c>
      <c r="D103" s="1" t="s">
        <v>72</v>
      </c>
      <c r="E103" s="1" t="s">
        <v>234</v>
      </c>
      <c r="F103" s="1" t="s">
        <v>15</v>
      </c>
      <c r="G103" s="1"/>
      <c r="H103" s="1">
        <v>16</v>
      </c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>
        <v>0</v>
      </c>
    </row>
    <row r="104" spans="1:39" x14ac:dyDescent="0.35">
      <c r="A104" s="1" t="s">
        <v>103</v>
      </c>
      <c r="B104" s="1">
        <v>2022</v>
      </c>
      <c r="C104" s="2">
        <v>44674</v>
      </c>
      <c r="D104" s="1" t="s">
        <v>72</v>
      </c>
      <c r="E104" s="1" t="s">
        <v>246</v>
      </c>
      <c r="F104" s="1" t="s">
        <v>280</v>
      </c>
      <c r="G104" s="1"/>
      <c r="H104" s="1">
        <v>17</v>
      </c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>
        <v>0</v>
      </c>
    </row>
    <row r="105" spans="1:39" x14ac:dyDescent="0.35">
      <c r="A105" s="1" t="s">
        <v>103</v>
      </c>
      <c r="B105" s="1">
        <v>2022</v>
      </c>
      <c r="C105" s="2">
        <v>44674</v>
      </c>
      <c r="D105" s="1" t="s">
        <v>72</v>
      </c>
      <c r="E105" s="1" t="s">
        <v>249</v>
      </c>
      <c r="F105" s="1" t="s">
        <v>250</v>
      </c>
      <c r="G105" s="1"/>
      <c r="H105" s="1">
        <v>18</v>
      </c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>
        <v>0</v>
      </c>
    </row>
    <row r="106" spans="1:39" x14ac:dyDescent="0.35">
      <c r="A106" s="1" t="s">
        <v>103</v>
      </c>
      <c r="B106" s="1">
        <v>2022</v>
      </c>
      <c r="C106" s="2">
        <v>44674</v>
      </c>
      <c r="D106" s="1" t="s">
        <v>72</v>
      </c>
      <c r="E106" s="1" t="s">
        <v>275</v>
      </c>
      <c r="F106" s="1" t="s">
        <v>47</v>
      </c>
      <c r="G106" s="1"/>
      <c r="H106" s="1">
        <v>19</v>
      </c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>
        <v>1</v>
      </c>
      <c r="AE106" s="1"/>
      <c r="AF106" s="1"/>
      <c r="AG106" s="1"/>
      <c r="AH106" s="1"/>
      <c r="AI106" s="1"/>
      <c r="AJ106" s="1">
        <v>20</v>
      </c>
      <c r="AK106" s="1">
        <v>-19</v>
      </c>
    </row>
    <row r="107" spans="1:39" x14ac:dyDescent="0.35">
      <c r="A107" s="1" t="s">
        <v>103</v>
      </c>
      <c r="B107" s="1">
        <v>2022</v>
      </c>
      <c r="C107" s="2">
        <v>44674</v>
      </c>
      <c r="D107" s="1" t="s">
        <v>72</v>
      </c>
      <c r="E107" s="1" t="s">
        <v>267</v>
      </c>
      <c r="F107" s="1" t="s">
        <v>268</v>
      </c>
      <c r="G107" s="1"/>
      <c r="H107" s="1">
        <v>20</v>
      </c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>
        <v>20</v>
      </c>
      <c r="AK107" s="1">
        <v>-20</v>
      </c>
    </row>
    <row r="108" spans="1:39" x14ac:dyDescent="0.35">
      <c r="A108" s="1" t="s">
        <v>103</v>
      </c>
      <c r="B108" s="1">
        <v>2022</v>
      </c>
      <c r="C108" s="2">
        <v>44674</v>
      </c>
      <c r="D108" s="1" t="s">
        <v>72</v>
      </c>
      <c r="E108" s="1" t="s">
        <v>253</v>
      </c>
      <c r="F108" s="1" t="s">
        <v>254</v>
      </c>
      <c r="G108" s="1"/>
      <c r="H108" s="1">
        <v>21</v>
      </c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>
        <v>20</v>
      </c>
      <c r="AK108" s="1">
        <v>-20</v>
      </c>
    </row>
    <row r="109" spans="1:39" x14ac:dyDescent="0.35">
      <c r="A109" s="1" t="s">
        <v>103</v>
      </c>
      <c r="B109" s="1">
        <v>2022</v>
      </c>
      <c r="C109" s="2">
        <v>44674</v>
      </c>
      <c r="D109" s="1" t="s">
        <v>72</v>
      </c>
      <c r="E109" s="1" t="s">
        <v>231</v>
      </c>
      <c r="F109" s="1" t="s">
        <v>49</v>
      </c>
      <c r="G109" s="1"/>
      <c r="H109" s="1">
        <v>22</v>
      </c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>
        <v>20</v>
      </c>
      <c r="AK109" s="1">
        <v>-20</v>
      </c>
    </row>
    <row r="110" spans="1:39" x14ac:dyDescent="0.35">
      <c r="A110" s="1" t="s">
        <v>103</v>
      </c>
      <c r="B110" s="1">
        <v>2022</v>
      </c>
      <c r="C110" s="2">
        <v>44674</v>
      </c>
      <c r="D110" s="1" t="s">
        <v>72</v>
      </c>
      <c r="E110" s="1" t="s">
        <v>220</v>
      </c>
      <c r="F110" s="1" t="s">
        <v>17</v>
      </c>
      <c r="G110" s="1"/>
      <c r="H110" s="1">
        <v>23</v>
      </c>
      <c r="I110" s="1"/>
      <c r="J110" s="1"/>
      <c r="K110" s="1">
        <v>1</v>
      </c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 t="s">
        <v>318</v>
      </c>
    </row>
    <row r="111" spans="1:39" x14ac:dyDescent="0.35">
      <c r="A111" s="1" t="s">
        <v>103</v>
      </c>
      <c r="B111" s="1">
        <v>2022</v>
      </c>
      <c r="C111" s="2">
        <v>44674</v>
      </c>
      <c r="D111" s="1" t="s">
        <v>72</v>
      </c>
      <c r="E111" s="1" t="s">
        <v>266</v>
      </c>
      <c r="F111" s="1" t="s">
        <v>106</v>
      </c>
      <c r="G111" s="1"/>
      <c r="H111" s="1">
        <v>24</v>
      </c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 t="s">
        <v>318</v>
      </c>
    </row>
    <row r="112" spans="1:39" x14ac:dyDescent="0.35">
      <c r="A112" s="4" t="s">
        <v>110</v>
      </c>
      <c r="B112" s="4">
        <v>2021</v>
      </c>
      <c r="C112" s="5">
        <v>44491</v>
      </c>
      <c r="D112" s="4" t="s">
        <v>13</v>
      </c>
      <c r="E112" s="4" t="s">
        <v>276</v>
      </c>
      <c r="F112" s="4" t="s">
        <v>25</v>
      </c>
      <c r="G112" s="4"/>
      <c r="H112" s="4">
        <v>1</v>
      </c>
      <c r="I112" s="4">
        <v>1</v>
      </c>
      <c r="J112" s="4"/>
      <c r="K112" s="4"/>
      <c r="L112" s="4"/>
      <c r="M112" s="4"/>
      <c r="N112" s="4"/>
      <c r="O112" s="4">
        <v>1</v>
      </c>
      <c r="P112" s="4">
        <v>1</v>
      </c>
      <c r="Q112" s="4">
        <v>1</v>
      </c>
      <c r="R112" s="4">
        <v>1</v>
      </c>
      <c r="S112" s="4">
        <v>1</v>
      </c>
      <c r="T112" s="4">
        <v>1</v>
      </c>
      <c r="U112" s="4">
        <v>1</v>
      </c>
      <c r="V112" s="4">
        <v>1</v>
      </c>
      <c r="W112" s="4">
        <v>1</v>
      </c>
      <c r="X112" s="4"/>
      <c r="Y112" s="4">
        <v>1</v>
      </c>
      <c r="Z112" s="4"/>
      <c r="AA112" s="4">
        <v>1</v>
      </c>
      <c r="AB112" s="4"/>
      <c r="AC112" s="4">
        <v>1</v>
      </c>
      <c r="AD112" s="4"/>
      <c r="AE112" s="4">
        <v>1</v>
      </c>
      <c r="AF112" s="4"/>
      <c r="AG112" s="4"/>
      <c r="AH112" s="4"/>
      <c r="AI112" s="4">
        <v>20</v>
      </c>
      <c r="AJ112" s="4"/>
      <c r="AK112" s="4">
        <v>34</v>
      </c>
      <c r="AL112" s="6">
        <v>0.3611111111111111</v>
      </c>
      <c r="AM112">
        <v>51.923000000000002</v>
      </c>
    </row>
    <row r="113" spans="1:37" x14ac:dyDescent="0.35">
      <c r="A113" s="4" t="s">
        <v>110</v>
      </c>
      <c r="B113" s="4">
        <v>2021</v>
      </c>
      <c r="C113" s="5">
        <v>44491</v>
      </c>
      <c r="D113" s="4" t="s">
        <v>13</v>
      </c>
      <c r="E113" s="4" t="s">
        <v>291</v>
      </c>
      <c r="F113" s="4" t="s">
        <v>31</v>
      </c>
      <c r="G113" s="4"/>
      <c r="H113" s="4">
        <v>2</v>
      </c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>
        <v>1</v>
      </c>
      <c r="Y113" s="4"/>
      <c r="Z113" s="4">
        <v>1</v>
      </c>
      <c r="AA113" s="4"/>
      <c r="AB113" s="4">
        <v>1</v>
      </c>
      <c r="AC113" s="4"/>
      <c r="AD113" s="4">
        <v>1</v>
      </c>
      <c r="AE113" s="4"/>
      <c r="AF113" s="4"/>
      <c r="AG113" s="4"/>
      <c r="AH113" s="4"/>
      <c r="AI113" s="4">
        <v>20</v>
      </c>
      <c r="AJ113" s="4"/>
      <c r="AK113" s="4">
        <v>24</v>
      </c>
    </row>
    <row r="114" spans="1:37" x14ac:dyDescent="0.35">
      <c r="A114" s="4" t="s">
        <v>110</v>
      </c>
      <c r="B114" s="4">
        <v>2021</v>
      </c>
      <c r="C114" s="5">
        <v>44491</v>
      </c>
      <c r="D114" s="4" t="s">
        <v>13</v>
      </c>
      <c r="E114" s="4" t="s">
        <v>243</v>
      </c>
      <c r="F114" s="4" t="s">
        <v>51</v>
      </c>
      <c r="G114" s="4"/>
      <c r="H114" s="4">
        <v>3</v>
      </c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>
        <v>1</v>
      </c>
      <c r="AG114" s="4"/>
      <c r="AH114" s="4"/>
      <c r="AI114" s="4">
        <v>20</v>
      </c>
      <c r="AJ114" s="4"/>
      <c r="AK114" s="4">
        <v>21</v>
      </c>
    </row>
    <row r="115" spans="1:37" x14ac:dyDescent="0.35">
      <c r="A115" s="4" t="s">
        <v>110</v>
      </c>
      <c r="B115" s="4">
        <v>2021</v>
      </c>
      <c r="C115" s="5">
        <v>44491</v>
      </c>
      <c r="D115" s="4" t="s">
        <v>13</v>
      </c>
      <c r="E115" s="4" t="s">
        <v>288</v>
      </c>
      <c r="F115" s="4" t="s">
        <v>175</v>
      </c>
      <c r="G115" s="4"/>
      <c r="H115" s="4">
        <v>4</v>
      </c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>
        <v>20</v>
      </c>
      <c r="AJ115" s="4"/>
      <c r="AK115" s="4">
        <v>20</v>
      </c>
    </row>
    <row r="116" spans="1:37" x14ac:dyDescent="0.35">
      <c r="A116" s="4" t="s">
        <v>110</v>
      </c>
      <c r="B116" s="4">
        <v>2021</v>
      </c>
      <c r="C116" s="5">
        <v>44491</v>
      </c>
      <c r="D116" s="4" t="s">
        <v>13</v>
      </c>
      <c r="E116" s="4" t="s">
        <v>233</v>
      </c>
      <c r="F116" s="4" t="s">
        <v>53</v>
      </c>
      <c r="G116" s="4"/>
      <c r="H116" s="4">
        <v>5</v>
      </c>
      <c r="I116" s="4"/>
      <c r="J116" s="4"/>
      <c r="K116" s="4">
        <v>1</v>
      </c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>
        <v>1</v>
      </c>
      <c r="AI116" s="4"/>
      <c r="AJ116" s="4"/>
      <c r="AK116" s="4">
        <v>2</v>
      </c>
    </row>
    <row r="117" spans="1:37" x14ac:dyDescent="0.35">
      <c r="A117" s="4" t="s">
        <v>110</v>
      </c>
      <c r="B117" s="4">
        <v>2021</v>
      </c>
      <c r="C117" s="5">
        <v>44491</v>
      </c>
      <c r="D117" s="4" t="s">
        <v>13</v>
      </c>
      <c r="E117" s="4" t="s">
        <v>287</v>
      </c>
      <c r="F117" s="4" t="s">
        <v>47</v>
      </c>
      <c r="G117" s="4"/>
      <c r="H117" s="4">
        <v>6</v>
      </c>
      <c r="I117" s="4"/>
      <c r="J117" s="4"/>
      <c r="K117" s="4"/>
      <c r="L117" s="4"/>
      <c r="M117" s="4">
        <v>1</v>
      </c>
      <c r="N117" s="4">
        <v>1</v>
      </c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>
        <v>2</v>
      </c>
    </row>
    <row r="118" spans="1:37" x14ac:dyDescent="0.35">
      <c r="A118" s="4" t="s">
        <v>110</v>
      </c>
      <c r="B118" s="4">
        <v>2021</v>
      </c>
      <c r="C118" s="5">
        <v>44491</v>
      </c>
      <c r="D118" s="4" t="s">
        <v>13</v>
      </c>
      <c r="E118" s="4" t="s">
        <v>244</v>
      </c>
      <c r="F118" s="4" t="s">
        <v>245</v>
      </c>
      <c r="G118" s="4"/>
      <c r="H118" s="4">
        <v>7</v>
      </c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>
        <v>1</v>
      </c>
      <c r="AH118" s="4"/>
      <c r="AI118" s="4"/>
      <c r="AJ118" s="4"/>
      <c r="AK118" s="4">
        <v>1</v>
      </c>
    </row>
    <row r="119" spans="1:37" x14ac:dyDescent="0.35">
      <c r="A119" s="4" t="s">
        <v>110</v>
      </c>
      <c r="B119" s="4">
        <v>2021</v>
      </c>
      <c r="C119" s="5">
        <v>44491</v>
      </c>
      <c r="D119" s="4" t="s">
        <v>13</v>
      </c>
      <c r="E119" s="4" t="s">
        <v>219</v>
      </c>
      <c r="F119" s="4" t="s">
        <v>67</v>
      </c>
      <c r="G119" s="4"/>
      <c r="H119" s="4">
        <v>8</v>
      </c>
      <c r="I119" s="4"/>
      <c r="J119" s="4">
        <v>1</v>
      </c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>
        <v>1</v>
      </c>
    </row>
    <row r="120" spans="1:37" x14ac:dyDescent="0.35">
      <c r="A120" s="4" t="s">
        <v>110</v>
      </c>
      <c r="B120" s="4">
        <v>2021</v>
      </c>
      <c r="C120" s="5">
        <v>44491</v>
      </c>
      <c r="D120" s="4" t="s">
        <v>13</v>
      </c>
      <c r="E120" s="4" t="s">
        <v>283</v>
      </c>
      <c r="F120" s="4" t="s">
        <v>123</v>
      </c>
      <c r="G120" s="4"/>
      <c r="H120" s="4">
        <v>9</v>
      </c>
      <c r="I120" s="4"/>
      <c r="J120" s="4"/>
      <c r="K120" s="4"/>
      <c r="L120" s="4">
        <v>1</v>
      </c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>
        <v>1</v>
      </c>
    </row>
    <row r="121" spans="1:37" x14ac:dyDescent="0.35">
      <c r="A121" s="4" t="s">
        <v>110</v>
      </c>
      <c r="B121" s="4">
        <v>2021</v>
      </c>
      <c r="C121" s="5">
        <v>44491</v>
      </c>
      <c r="D121" s="4" t="s">
        <v>13</v>
      </c>
      <c r="E121" s="4" t="s">
        <v>220</v>
      </c>
      <c r="F121" s="4" t="s">
        <v>17</v>
      </c>
      <c r="G121" s="4"/>
      <c r="H121" s="4">
        <v>10</v>
      </c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>
        <v>0</v>
      </c>
    </row>
    <row r="122" spans="1:37" x14ac:dyDescent="0.35">
      <c r="A122" s="4" t="s">
        <v>110</v>
      </c>
      <c r="B122" s="4">
        <v>2021</v>
      </c>
      <c r="C122" s="5">
        <v>44491</v>
      </c>
      <c r="D122" s="4" t="s">
        <v>13</v>
      </c>
      <c r="E122" s="4" t="s">
        <v>227</v>
      </c>
      <c r="F122" s="4" t="s">
        <v>228</v>
      </c>
      <c r="G122" s="4"/>
      <c r="H122" s="4">
        <v>11</v>
      </c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>
        <v>0</v>
      </c>
    </row>
    <row r="123" spans="1:37" x14ac:dyDescent="0.35">
      <c r="A123" s="4" t="s">
        <v>110</v>
      </c>
      <c r="B123" s="4">
        <v>2021</v>
      </c>
      <c r="C123" s="5">
        <v>44491</v>
      </c>
      <c r="D123" s="4" t="s">
        <v>13</v>
      </c>
      <c r="E123" s="4" t="s">
        <v>235</v>
      </c>
      <c r="F123" s="4" t="s">
        <v>61</v>
      </c>
      <c r="G123" s="4"/>
      <c r="H123" s="4">
        <v>12</v>
      </c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>
        <v>0</v>
      </c>
    </row>
    <row r="124" spans="1:37" x14ac:dyDescent="0.35">
      <c r="A124" s="4" t="s">
        <v>110</v>
      </c>
      <c r="B124" s="4">
        <v>2021</v>
      </c>
      <c r="C124" s="5">
        <v>44491</v>
      </c>
      <c r="D124" s="4" t="s">
        <v>13</v>
      </c>
      <c r="E124" s="4" t="s">
        <v>223</v>
      </c>
      <c r="F124" s="4" t="s">
        <v>19</v>
      </c>
      <c r="G124" s="4"/>
      <c r="H124" s="4">
        <v>13</v>
      </c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>
        <v>0</v>
      </c>
    </row>
    <row r="125" spans="1:37" x14ac:dyDescent="0.35">
      <c r="A125" s="4" t="s">
        <v>110</v>
      </c>
      <c r="B125" s="4">
        <v>2021</v>
      </c>
      <c r="C125" s="5">
        <v>44491</v>
      </c>
      <c r="D125" s="4" t="s">
        <v>13</v>
      </c>
      <c r="E125" s="4" t="s">
        <v>284</v>
      </c>
      <c r="F125" s="4" t="s">
        <v>49</v>
      </c>
      <c r="G125" s="4"/>
      <c r="H125" s="4">
        <v>14</v>
      </c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>
        <v>0</v>
      </c>
    </row>
    <row r="126" spans="1:37" x14ac:dyDescent="0.35">
      <c r="A126" s="4" t="s">
        <v>110</v>
      </c>
      <c r="B126" s="4">
        <v>2021</v>
      </c>
      <c r="C126" s="5">
        <v>44491</v>
      </c>
      <c r="D126" s="4" t="s">
        <v>13</v>
      </c>
      <c r="E126" s="4" t="s">
        <v>289</v>
      </c>
      <c r="F126" s="4" t="s">
        <v>112</v>
      </c>
      <c r="G126" s="4"/>
      <c r="H126" s="4">
        <v>15</v>
      </c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>
        <v>0</v>
      </c>
    </row>
    <row r="127" spans="1:37" x14ac:dyDescent="0.35">
      <c r="A127" s="4" t="s">
        <v>110</v>
      </c>
      <c r="B127" s="4">
        <v>2021</v>
      </c>
      <c r="C127" s="5">
        <v>44491</v>
      </c>
      <c r="D127" s="4" t="s">
        <v>13</v>
      </c>
      <c r="E127" s="4" t="s">
        <v>262</v>
      </c>
      <c r="F127" s="4" t="s">
        <v>27</v>
      </c>
      <c r="G127" s="4"/>
      <c r="H127" s="4">
        <v>16</v>
      </c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>
        <v>0</v>
      </c>
    </row>
    <row r="128" spans="1:37" x14ac:dyDescent="0.35">
      <c r="A128" s="4" t="s">
        <v>110</v>
      </c>
      <c r="B128" s="4">
        <v>2021</v>
      </c>
      <c r="C128" s="5">
        <v>44491</v>
      </c>
      <c r="D128" s="4" t="s">
        <v>13</v>
      </c>
      <c r="E128" s="4" t="s">
        <v>281</v>
      </c>
      <c r="F128" s="4" t="s">
        <v>29</v>
      </c>
      <c r="G128" s="4"/>
      <c r="H128" s="4">
        <v>17</v>
      </c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>
        <v>0</v>
      </c>
    </row>
    <row r="129" spans="1:39" x14ac:dyDescent="0.35">
      <c r="A129" s="4" t="s">
        <v>110</v>
      </c>
      <c r="B129" s="4">
        <v>2021</v>
      </c>
      <c r="C129" s="5">
        <v>44491</v>
      </c>
      <c r="D129" s="4" t="s">
        <v>13</v>
      </c>
      <c r="E129" s="4" t="s">
        <v>249</v>
      </c>
      <c r="F129" s="4" t="s">
        <v>250</v>
      </c>
      <c r="G129" s="4"/>
      <c r="H129" s="4">
        <v>18</v>
      </c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>
        <v>0</v>
      </c>
    </row>
    <row r="130" spans="1:39" x14ac:dyDescent="0.35">
      <c r="A130" s="4" t="s">
        <v>110</v>
      </c>
      <c r="B130" s="4">
        <v>2021</v>
      </c>
      <c r="C130" s="5">
        <v>44491</v>
      </c>
      <c r="D130" s="4" t="s">
        <v>13</v>
      </c>
      <c r="E130" s="4" t="s">
        <v>238</v>
      </c>
      <c r="F130" s="4" t="s">
        <v>239</v>
      </c>
      <c r="G130" s="4"/>
      <c r="H130" s="4">
        <v>19</v>
      </c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>
        <v>0</v>
      </c>
    </row>
    <row r="131" spans="1:39" x14ac:dyDescent="0.35">
      <c r="A131" s="4" t="s">
        <v>110</v>
      </c>
      <c r="B131" s="4">
        <v>2021</v>
      </c>
      <c r="C131" s="5">
        <v>44491</v>
      </c>
      <c r="D131" s="4" t="s">
        <v>13</v>
      </c>
      <c r="E131" s="4" t="s">
        <v>224</v>
      </c>
      <c r="F131" s="4" t="s">
        <v>225</v>
      </c>
      <c r="G131" s="4"/>
      <c r="H131" s="4">
        <v>20</v>
      </c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>
        <v>0</v>
      </c>
    </row>
    <row r="132" spans="1:39" x14ac:dyDescent="0.35">
      <c r="A132" s="4" t="s">
        <v>110</v>
      </c>
      <c r="B132" s="4">
        <v>2021</v>
      </c>
      <c r="C132" s="5">
        <v>44491</v>
      </c>
      <c r="D132" s="4" t="s">
        <v>13</v>
      </c>
      <c r="E132" s="4" t="s">
        <v>285</v>
      </c>
      <c r="F132" s="4" t="s">
        <v>286</v>
      </c>
      <c r="G132" s="4"/>
      <c r="H132" s="4">
        <v>21</v>
      </c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>
        <v>0</v>
      </c>
    </row>
    <row r="133" spans="1:39" x14ac:dyDescent="0.35">
      <c r="A133" s="4" t="s">
        <v>110</v>
      </c>
      <c r="B133" s="4">
        <v>2021</v>
      </c>
      <c r="C133" s="5">
        <v>44491</v>
      </c>
      <c r="D133" s="4" t="s">
        <v>13</v>
      </c>
      <c r="E133" s="4" t="s">
        <v>226</v>
      </c>
      <c r="F133" s="4" t="s">
        <v>40</v>
      </c>
      <c r="G133" s="4"/>
      <c r="H133" s="4">
        <v>22</v>
      </c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>
        <v>0</v>
      </c>
    </row>
    <row r="134" spans="1:39" x14ac:dyDescent="0.35">
      <c r="A134" s="4" t="s">
        <v>110</v>
      </c>
      <c r="B134" s="4">
        <v>2021</v>
      </c>
      <c r="C134" s="5">
        <v>44491</v>
      </c>
      <c r="D134" s="4" t="s">
        <v>13</v>
      </c>
      <c r="E134" s="4" t="s">
        <v>248</v>
      </c>
      <c r="F134" s="4" t="s">
        <v>44</v>
      </c>
      <c r="G134" s="4"/>
      <c r="H134" s="4">
        <v>23</v>
      </c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>
        <v>0</v>
      </c>
    </row>
    <row r="135" spans="1:39" x14ac:dyDescent="0.35">
      <c r="A135" s="4" t="s">
        <v>110</v>
      </c>
      <c r="B135" s="4">
        <v>2021</v>
      </c>
      <c r="C135" s="5">
        <v>44491</v>
      </c>
      <c r="D135" s="4" t="s">
        <v>13</v>
      </c>
      <c r="E135" s="4" t="s">
        <v>290</v>
      </c>
      <c r="F135" s="4" t="s">
        <v>237</v>
      </c>
      <c r="G135" s="4"/>
      <c r="H135" s="4">
        <v>24</v>
      </c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>
        <v>20</v>
      </c>
      <c r="AK135" s="4">
        <v>-20</v>
      </c>
    </row>
    <row r="136" spans="1:39" x14ac:dyDescent="0.35">
      <c r="A136" s="1" t="s">
        <v>71</v>
      </c>
      <c r="B136" s="1">
        <v>2021</v>
      </c>
      <c r="C136" s="2">
        <v>44450</v>
      </c>
      <c r="D136" s="1" t="s">
        <v>72</v>
      </c>
      <c r="E136" s="1" t="s">
        <v>282</v>
      </c>
      <c r="F136" s="1" t="s">
        <v>21</v>
      </c>
      <c r="G136" s="1"/>
      <c r="H136" s="1">
        <v>1</v>
      </c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>
        <v>1</v>
      </c>
      <c r="X136" s="1">
        <v>1</v>
      </c>
      <c r="Y136" s="1">
        <v>1</v>
      </c>
      <c r="Z136" s="1">
        <v>1</v>
      </c>
      <c r="AA136" s="1">
        <v>1</v>
      </c>
      <c r="AB136" s="1"/>
      <c r="AC136" s="1">
        <v>1</v>
      </c>
      <c r="AD136" s="1"/>
      <c r="AE136" s="1">
        <v>1</v>
      </c>
      <c r="AF136" s="1"/>
      <c r="AG136" s="1">
        <v>1</v>
      </c>
      <c r="AH136" s="1"/>
      <c r="AI136" s="1"/>
      <c r="AJ136" s="1"/>
      <c r="AK136" s="1">
        <v>8</v>
      </c>
      <c r="AL136" s="6">
        <v>0.38611111111111113</v>
      </c>
      <c r="AM136">
        <v>48.481999999999999</v>
      </c>
    </row>
    <row r="137" spans="1:39" x14ac:dyDescent="0.35">
      <c r="A137" s="1" t="s">
        <v>71</v>
      </c>
      <c r="B137" s="1">
        <v>2021</v>
      </c>
      <c r="C137" s="2">
        <v>44450</v>
      </c>
      <c r="D137" s="1" t="s">
        <v>72</v>
      </c>
      <c r="E137" s="1" t="s">
        <v>248</v>
      </c>
      <c r="F137" s="1" t="s">
        <v>44</v>
      </c>
      <c r="G137" s="1"/>
      <c r="H137" s="1">
        <v>2</v>
      </c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>
        <v>1</v>
      </c>
      <c r="U137" s="1"/>
      <c r="V137" s="1"/>
      <c r="W137" s="1"/>
      <c r="X137" s="1"/>
      <c r="Y137" s="1"/>
      <c r="Z137" s="1"/>
      <c r="AA137" s="1"/>
      <c r="AB137" s="1">
        <v>1</v>
      </c>
      <c r="AC137" s="1"/>
      <c r="AD137" s="1">
        <v>1</v>
      </c>
      <c r="AE137" s="1"/>
      <c r="AF137" s="1">
        <v>1</v>
      </c>
      <c r="AG137" s="1"/>
      <c r="AH137" s="1">
        <v>1</v>
      </c>
      <c r="AI137" s="1"/>
      <c r="AJ137" s="1"/>
      <c r="AK137" s="1">
        <v>5</v>
      </c>
    </row>
    <row r="138" spans="1:39" x14ac:dyDescent="0.35">
      <c r="A138" s="1" t="s">
        <v>71</v>
      </c>
      <c r="B138" s="1">
        <v>2021</v>
      </c>
      <c r="C138" s="2">
        <v>44450</v>
      </c>
      <c r="D138" s="1" t="s">
        <v>72</v>
      </c>
      <c r="E138" s="1" t="s">
        <v>275</v>
      </c>
      <c r="F138" s="1" t="s">
        <v>47</v>
      </c>
      <c r="G138" s="1"/>
      <c r="H138" s="1">
        <v>3</v>
      </c>
      <c r="I138" s="1">
        <v>1</v>
      </c>
      <c r="J138" s="1"/>
      <c r="K138" s="1">
        <v>1</v>
      </c>
      <c r="L138" s="1"/>
      <c r="M138" s="1"/>
      <c r="N138" s="1"/>
      <c r="O138" s="1">
        <v>1</v>
      </c>
      <c r="P138" s="1"/>
      <c r="Q138" s="1"/>
      <c r="R138" s="1"/>
      <c r="S138" s="1"/>
      <c r="T138" s="1"/>
      <c r="U138" s="1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>
        <v>4</v>
      </c>
    </row>
    <row r="139" spans="1:39" x14ac:dyDescent="0.35">
      <c r="A139" s="1" t="s">
        <v>71</v>
      </c>
      <c r="B139" s="1">
        <v>2021</v>
      </c>
      <c r="C139" s="2">
        <v>44450</v>
      </c>
      <c r="D139" s="1" t="s">
        <v>72</v>
      </c>
      <c r="E139" s="1" t="s">
        <v>234</v>
      </c>
      <c r="F139" s="1" t="s">
        <v>15</v>
      </c>
      <c r="G139" s="1"/>
      <c r="H139" s="1">
        <v>4</v>
      </c>
      <c r="I139" s="1"/>
      <c r="J139" s="1"/>
      <c r="K139" s="1"/>
      <c r="L139" s="1"/>
      <c r="M139" s="1"/>
      <c r="N139" s="1"/>
      <c r="O139" s="1"/>
      <c r="P139" s="1">
        <v>1</v>
      </c>
      <c r="Q139" s="1">
        <v>1</v>
      </c>
      <c r="R139" s="1">
        <v>1</v>
      </c>
      <c r="S139" s="1">
        <v>1</v>
      </c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>
        <v>4</v>
      </c>
    </row>
    <row r="140" spans="1:39" x14ac:dyDescent="0.35">
      <c r="A140" s="1" t="s">
        <v>71</v>
      </c>
      <c r="B140" s="1">
        <v>2021</v>
      </c>
      <c r="C140" s="2">
        <v>44450</v>
      </c>
      <c r="D140" s="1" t="s">
        <v>72</v>
      </c>
      <c r="E140" s="1" t="s">
        <v>278</v>
      </c>
      <c r="F140" s="1" t="s">
        <v>67</v>
      </c>
      <c r="G140" s="1"/>
      <c r="H140" s="1">
        <v>5</v>
      </c>
      <c r="I140" s="1"/>
      <c r="J140" s="1"/>
      <c r="K140" s="1"/>
      <c r="L140" s="1">
        <v>1</v>
      </c>
      <c r="M140" s="1">
        <v>1</v>
      </c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>
        <v>2</v>
      </c>
    </row>
    <row r="141" spans="1:39" x14ac:dyDescent="0.35">
      <c r="A141" s="1" t="s">
        <v>71</v>
      </c>
      <c r="B141" s="1">
        <v>2021</v>
      </c>
      <c r="C141" s="2">
        <v>44450</v>
      </c>
      <c r="D141" s="1" t="s">
        <v>72</v>
      </c>
      <c r="E141" s="1" t="s">
        <v>262</v>
      </c>
      <c r="F141" s="1" t="s">
        <v>27</v>
      </c>
      <c r="G141" s="1"/>
      <c r="H141" s="1">
        <v>6</v>
      </c>
      <c r="I141" s="1"/>
      <c r="J141" s="1">
        <v>1</v>
      </c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>
        <v>1</v>
      </c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>
        <v>2</v>
      </c>
    </row>
    <row r="142" spans="1:39" x14ac:dyDescent="0.35">
      <c r="A142" s="1" t="s">
        <v>71</v>
      </c>
      <c r="B142" s="1">
        <v>2021</v>
      </c>
      <c r="C142" s="2">
        <v>44450</v>
      </c>
      <c r="D142" s="1" t="s">
        <v>72</v>
      </c>
      <c r="E142" s="1" t="s">
        <v>293</v>
      </c>
      <c r="F142" s="1" t="s">
        <v>51</v>
      </c>
      <c r="G142" s="1"/>
      <c r="H142" s="1">
        <v>7</v>
      </c>
      <c r="I142" s="1"/>
      <c r="J142" s="1"/>
      <c r="K142" s="1"/>
      <c r="L142" s="1"/>
      <c r="M142" s="1"/>
      <c r="N142" s="1">
        <v>1</v>
      </c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>
        <v>1</v>
      </c>
    </row>
    <row r="143" spans="1:39" x14ac:dyDescent="0.35">
      <c r="A143" s="1" t="s">
        <v>71</v>
      </c>
      <c r="B143" s="1">
        <v>2021</v>
      </c>
      <c r="C143" s="2">
        <v>44450</v>
      </c>
      <c r="D143" s="1" t="s">
        <v>72</v>
      </c>
      <c r="E143" s="1" t="s">
        <v>292</v>
      </c>
      <c r="F143" s="1" t="s">
        <v>31</v>
      </c>
      <c r="G143" s="1"/>
      <c r="H143" s="1">
        <v>8</v>
      </c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>
        <v>0</v>
      </c>
    </row>
    <row r="144" spans="1:39" x14ac:dyDescent="0.35">
      <c r="A144" s="1" t="s">
        <v>71</v>
      </c>
      <c r="B144" s="1">
        <v>2021</v>
      </c>
      <c r="C144" s="2">
        <v>44450</v>
      </c>
      <c r="D144" s="1" t="s">
        <v>72</v>
      </c>
      <c r="E144" s="1" t="s">
        <v>255</v>
      </c>
      <c r="F144" s="1" t="s">
        <v>92</v>
      </c>
      <c r="G144" s="1"/>
      <c r="H144" s="1">
        <v>9</v>
      </c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>
        <v>0</v>
      </c>
    </row>
    <row r="145" spans="1:39" x14ac:dyDescent="0.35">
      <c r="A145" s="1" t="s">
        <v>71</v>
      </c>
      <c r="B145" s="1">
        <v>2021</v>
      </c>
      <c r="C145" s="2">
        <v>44450</v>
      </c>
      <c r="D145" s="1" t="s">
        <v>72</v>
      </c>
      <c r="E145" s="1" t="s">
        <v>284</v>
      </c>
      <c r="F145" s="1" t="s">
        <v>49</v>
      </c>
      <c r="G145" s="1"/>
      <c r="H145" s="1">
        <v>10</v>
      </c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>
        <v>0</v>
      </c>
    </row>
    <row r="146" spans="1:39" x14ac:dyDescent="0.35">
      <c r="A146" s="1" t="s">
        <v>71</v>
      </c>
      <c r="B146" s="1">
        <v>2021</v>
      </c>
      <c r="C146" s="2">
        <v>44450</v>
      </c>
      <c r="D146" s="1" t="s">
        <v>72</v>
      </c>
      <c r="E146" s="1" t="s">
        <v>297</v>
      </c>
      <c r="F146" s="1" t="s">
        <v>261</v>
      </c>
      <c r="G146" s="1"/>
      <c r="H146" s="1">
        <v>11</v>
      </c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>
        <v>20</v>
      </c>
      <c r="AK146" s="1">
        <v>-20</v>
      </c>
    </row>
    <row r="147" spans="1:39" x14ac:dyDescent="0.35">
      <c r="A147" s="1" t="s">
        <v>71</v>
      </c>
      <c r="B147" s="1">
        <v>2021</v>
      </c>
      <c r="C147" s="2">
        <v>44450</v>
      </c>
      <c r="D147" s="1" t="s">
        <v>72</v>
      </c>
      <c r="E147" s="1" t="s">
        <v>229</v>
      </c>
      <c r="F147" s="1" t="s">
        <v>230</v>
      </c>
      <c r="G147" s="1"/>
      <c r="H147" s="1">
        <v>12</v>
      </c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>
        <v>20</v>
      </c>
      <c r="AK147" s="1">
        <v>-20</v>
      </c>
    </row>
    <row r="148" spans="1:39" x14ac:dyDescent="0.35">
      <c r="A148" s="1" t="s">
        <v>71</v>
      </c>
      <c r="B148" s="1">
        <v>2021</v>
      </c>
      <c r="C148" s="2">
        <v>44450</v>
      </c>
      <c r="D148" s="1" t="s">
        <v>72</v>
      </c>
      <c r="E148" s="1" t="s">
        <v>298</v>
      </c>
      <c r="F148" s="1" t="s">
        <v>271</v>
      </c>
      <c r="G148" s="1"/>
      <c r="H148" s="1">
        <v>13</v>
      </c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>
        <v>20</v>
      </c>
      <c r="AK148" s="1">
        <v>-20</v>
      </c>
    </row>
    <row r="149" spans="1:39" x14ac:dyDescent="0.35">
      <c r="A149" s="1" t="s">
        <v>71</v>
      </c>
      <c r="B149" s="1">
        <v>2021</v>
      </c>
      <c r="C149" s="2">
        <v>44450</v>
      </c>
      <c r="D149" s="1" t="s">
        <v>72</v>
      </c>
      <c r="E149" s="1" t="s">
        <v>294</v>
      </c>
      <c r="F149" s="1" t="s">
        <v>295</v>
      </c>
      <c r="G149" s="1"/>
      <c r="H149" s="1">
        <v>14</v>
      </c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>
        <v>20</v>
      </c>
      <c r="AK149" s="1">
        <v>-20</v>
      </c>
    </row>
    <row r="150" spans="1:39" x14ac:dyDescent="0.35">
      <c r="A150" s="1" t="s">
        <v>71</v>
      </c>
      <c r="B150" s="1">
        <v>2021</v>
      </c>
      <c r="C150" s="2">
        <v>44450</v>
      </c>
      <c r="D150" s="1" t="s">
        <v>72</v>
      </c>
      <c r="E150" s="1" t="s">
        <v>296</v>
      </c>
      <c r="F150" s="1" t="s">
        <v>59</v>
      </c>
      <c r="G150" s="1"/>
      <c r="H150" s="1">
        <v>15</v>
      </c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>
        <v>20</v>
      </c>
      <c r="AK150" s="1">
        <v>-20</v>
      </c>
    </row>
    <row r="151" spans="1:39" x14ac:dyDescent="0.35">
      <c r="A151" s="1" t="s">
        <v>71</v>
      </c>
      <c r="B151" s="1">
        <v>2021</v>
      </c>
      <c r="C151" s="2">
        <v>44450</v>
      </c>
      <c r="D151" s="1" t="s">
        <v>72</v>
      </c>
      <c r="E151" s="1" t="s">
        <v>299</v>
      </c>
      <c r="F151" s="1" t="s">
        <v>70</v>
      </c>
      <c r="G151" s="1"/>
      <c r="H151" s="1">
        <v>16</v>
      </c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>
        <v>20</v>
      </c>
      <c r="AK151" s="1" t="s">
        <v>318</v>
      </c>
    </row>
    <row r="152" spans="1:39" x14ac:dyDescent="0.35">
      <c r="A152" s="4" t="s">
        <v>120</v>
      </c>
      <c r="B152" s="4">
        <v>2021</v>
      </c>
      <c r="C152" s="5">
        <v>44387</v>
      </c>
      <c r="D152" s="4" t="s">
        <v>72</v>
      </c>
      <c r="E152" s="4" t="s">
        <v>249</v>
      </c>
      <c r="F152" s="4" t="s">
        <v>250</v>
      </c>
      <c r="G152" s="4"/>
      <c r="H152" s="4">
        <v>1</v>
      </c>
      <c r="I152" s="4">
        <v>1</v>
      </c>
      <c r="J152" s="4">
        <v>1</v>
      </c>
      <c r="K152" s="4"/>
      <c r="L152" s="4">
        <v>1</v>
      </c>
      <c r="M152" s="4"/>
      <c r="N152" s="4"/>
      <c r="O152" s="4">
        <v>1</v>
      </c>
      <c r="P152" s="4">
        <v>1</v>
      </c>
      <c r="Q152" s="4">
        <v>1</v>
      </c>
      <c r="R152" s="4">
        <v>1</v>
      </c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>
        <v>20</v>
      </c>
      <c r="AJ152" s="4"/>
      <c r="AK152" s="4">
        <v>27</v>
      </c>
      <c r="AL152" s="6">
        <v>0.37222222222222223</v>
      </c>
      <c r="AM152">
        <v>50.353000000000002</v>
      </c>
    </row>
    <row r="153" spans="1:39" x14ac:dyDescent="0.35">
      <c r="A153" s="4" t="s">
        <v>120</v>
      </c>
      <c r="B153" s="4">
        <v>2021</v>
      </c>
      <c r="C153" s="5">
        <v>44387</v>
      </c>
      <c r="D153" s="4" t="s">
        <v>72</v>
      </c>
      <c r="E153" s="4" t="s">
        <v>301</v>
      </c>
      <c r="F153" s="4" t="s">
        <v>56</v>
      </c>
      <c r="G153" s="4"/>
      <c r="H153" s="4">
        <v>2</v>
      </c>
      <c r="I153" s="5"/>
      <c r="J153" s="5"/>
      <c r="K153" s="4"/>
      <c r="L153" s="4"/>
      <c r="M153" s="4"/>
      <c r="N153" s="4"/>
      <c r="O153" s="4"/>
      <c r="P153" s="4"/>
      <c r="Q153" s="4"/>
      <c r="R153" s="4"/>
      <c r="S153" s="4"/>
      <c r="T153" s="4">
        <v>1</v>
      </c>
      <c r="U153" s="4"/>
      <c r="V153" s="4"/>
      <c r="W153" s="4"/>
      <c r="X153" s="4">
        <v>1</v>
      </c>
      <c r="Y153" s="4"/>
      <c r="Z153" s="4"/>
      <c r="AA153" s="4"/>
      <c r="AB153" s="4"/>
      <c r="AC153" s="4">
        <v>1</v>
      </c>
      <c r="AD153" s="4"/>
      <c r="AE153" s="4">
        <v>1</v>
      </c>
      <c r="AF153" s="4">
        <v>1</v>
      </c>
      <c r="AG153" s="4"/>
      <c r="AH153" s="4"/>
      <c r="AI153" s="4">
        <v>20</v>
      </c>
      <c r="AJ153" s="4"/>
      <c r="AK153" s="4">
        <v>25</v>
      </c>
    </row>
    <row r="154" spans="1:39" x14ac:dyDescent="0.35">
      <c r="A154" s="4" t="s">
        <v>120</v>
      </c>
      <c r="B154" s="4">
        <v>2021</v>
      </c>
      <c r="C154" s="5">
        <v>44387</v>
      </c>
      <c r="D154" s="4" t="s">
        <v>72</v>
      </c>
      <c r="E154" s="4" t="s">
        <v>227</v>
      </c>
      <c r="F154" s="4" t="s">
        <v>228</v>
      </c>
      <c r="G154" s="4"/>
      <c r="H154" s="4">
        <v>3</v>
      </c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>
        <v>1</v>
      </c>
      <c r="W154" s="4">
        <v>1</v>
      </c>
      <c r="X154" s="4"/>
      <c r="Y154" s="4">
        <v>1</v>
      </c>
      <c r="Z154" s="4"/>
      <c r="AA154" s="4"/>
      <c r="AB154" s="4"/>
      <c r="AC154" s="4"/>
      <c r="AD154" s="4"/>
      <c r="AE154" s="4"/>
      <c r="AF154" s="4"/>
      <c r="AG154" s="4"/>
      <c r="AH154" s="4"/>
      <c r="AI154" s="4">
        <v>20</v>
      </c>
      <c r="AJ154" s="4"/>
      <c r="AK154" s="4">
        <v>23</v>
      </c>
    </row>
    <row r="155" spans="1:39" x14ac:dyDescent="0.35">
      <c r="A155" s="4" t="s">
        <v>120</v>
      </c>
      <c r="B155" s="4">
        <v>2021</v>
      </c>
      <c r="C155" s="5">
        <v>44387</v>
      </c>
      <c r="D155" s="4" t="s">
        <v>72</v>
      </c>
      <c r="E155" s="4" t="s">
        <v>285</v>
      </c>
      <c r="F155" s="4" t="s">
        <v>286</v>
      </c>
      <c r="G155" s="4"/>
      <c r="H155" s="4">
        <v>4</v>
      </c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>
        <v>1</v>
      </c>
      <c r="AA155" s="4">
        <v>1</v>
      </c>
      <c r="AB155" s="4">
        <v>1</v>
      </c>
      <c r="AC155" s="4"/>
      <c r="AD155" s="4"/>
      <c r="AE155" s="4"/>
      <c r="AF155" s="4"/>
      <c r="AG155" s="4"/>
      <c r="AH155" s="4"/>
      <c r="AI155" s="4">
        <v>20</v>
      </c>
      <c r="AJ155" s="4"/>
      <c r="AK155" s="4">
        <v>23</v>
      </c>
    </row>
    <row r="156" spans="1:39" x14ac:dyDescent="0.35">
      <c r="A156" s="4" t="s">
        <v>120</v>
      </c>
      <c r="B156" s="4">
        <v>2021</v>
      </c>
      <c r="C156" s="5">
        <v>44387</v>
      </c>
      <c r="D156" s="4" t="s">
        <v>72</v>
      </c>
      <c r="E156" s="4" t="s">
        <v>307</v>
      </c>
      <c r="F156" s="4" t="s">
        <v>31</v>
      </c>
      <c r="G156" s="4"/>
      <c r="H156" s="4">
        <v>5</v>
      </c>
      <c r="I156" s="4"/>
      <c r="J156" s="4"/>
      <c r="K156" s="4">
        <v>1</v>
      </c>
      <c r="L156" s="4"/>
      <c r="M156" s="4">
        <v>1</v>
      </c>
      <c r="N156" s="4">
        <v>1</v>
      </c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>
        <v>20</v>
      </c>
      <c r="AJ156" s="4"/>
      <c r="AK156" s="4">
        <v>23</v>
      </c>
    </row>
    <row r="157" spans="1:39" x14ac:dyDescent="0.35">
      <c r="A157" s="4" t="s">
        <v>120</v>
      </c>
      <c r="B157" s="4">
        <v>2021</v>
      </c>
      <c r="C157" s="5">
        <v>44387</v>
      </c>
      <c r="D157" s="4" t="s">
        <v>72</v>
      </c>
      <c r="E157" s="4" t="s">
        <v>302</v>
      </c>
      <c r="F157" s="4" t="s">
        <v>121</v>
      </c>
      <c r="G157" s="4"/>
      <c r="H157" s="4">
        <v>6</v>
      </c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>
        <v>1</v>
      </c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>
        <v>1</v>
      </c>
      <c r="AE157" s="4"/>
      <c r="AF157" s="4"/>
      <c r="AG157" s="4"/>
      <c r="AH157" s="4"/>
      <c r="AI157" s="4">
        <v>20</v>
      </c>
      <c r="AJ157" s="4"/>
      <c r="AK157" s="4">
        <v>22</v>
      </c>
    </row>
    <row r="158" spans="1:39" x14ac:dyDescent="0.35">
      <c r="A158" s="4" t="s">
        <v>120</v>
      </c>
      <c r="B158" s="4">
        <v>2021</v>
      </c>
      <c r="C158" s="5">
        <v>44387</v>
      </c>
      <c r="D158" s="4" t="s">
        <v>72</v>
      </c>
      <c r="E158" s="4" t="s">
        <v>283</v>
      </c>
      <c r="F158" s="4" t="s">
        <v>123</v>
      </c>
      <c r="G158" s="4"/>
      <c r="H158" s="4">
        <v>7</v>
      </c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>
        <v>1</v>
      </c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>
        <v>20</v>
      </c>
      <c r="AJ158" s="4"/>
      <c r="AK158" s="4">
        <v>21</v>
      </c>
    </row>
    <row r="159" spans="1:39" x14ac:dyDescent="0.35">
      <c r="A159" s="4" t="s">
        <v>120</v>
      </c>
      <c r="B159" s="4">
        <v>2021</v>
      </c>
      <c r="C159" s="5">
        <v>44387</v>
      </c>
      <c r="D159" s="4" t="s">
        <v>72</v>
      </c>
      <c r="E159" s="4" t="s">
        <v>289</v>
      </c>
      <c r="F159" s="4" t="s">
        <v>127</v>
      </c>
      <c r="G159" s="4"/>
      <c r="H159" s="4">
        <v>8</v>
      </c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>
        <v>20</v>
      </c>
      <c r="AJ159" s="4"/>
      <c r="AK159" s="4">
        <v>20</v>
      </c>
    </row>
    <row r="160" spans="1:39" x14ac:dyDescent="0.35">
      <c r="A160" s="4" t="s">
        <v>120</v>
      </c>
      <c r="B160" s="4">
        <v>2021</v>
      </c>
      <c r="C160" s="5">
        <v>44387</v>
      </c>
      <c r="D160" s="4" t="s">
        <v>72</v>
      </c>
      <c r="E160" s="4" t="s">
        <v>300</v>
      </c>
      <c r="F160" s="4" t="s">
        <v>239</v>
      </c>
      <c r="G160" s="4"/>
      <c r="H160" s="4">
        <v>9</v>
      </c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>
        <v>1</v>
      </c>
      <c r="AI160" s="4"/>
      <c r="AJ160" s="4"/>
      <c r="AK160" s="4">
        <v>1</v>
      </c>
    </row>
    <row r="161" spans="1:39" x14ac:dyDescent="0.35">
      <c r="A161" s="4" t="s">
        <v>120</v>
      </c>
      <c r="B161" s="4">
        <v>2021</v>
      </c>
      <c r="C161" s="5">
        <v>44387</v>
      </c>
      <c r="D161" s="4" t="s">
        <v>72</v>
      </c>
      <c r="E161" s="4" t="s">
        <v>290</v>
      </c>
      <c r="F161" s="4" t="s">
        <v>237</v>
      </c>
      <c r="G161" s="4"/>
      <c r="H161" s="4">
        <v>10</v>
      </c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>
        <v>0</v>
      </c>
    </row>
    <row r="162" spans="1:39" x14ac:dyDescent="0.35">
      <c r="A162" s="4" t="s">
        <v>120</v>
      </c>
      <c r="B162" s="4">
        <v>2021</v>
      </c>
      <c r="C162" s="5">
        <v>44387</v>
      </c>
      <c r="D162" s="4" t="s">
        <v>72</v>
      </c>
      <c r="E162" s="4" t="s">
        <v>241</v>
      </c>
      <c r="F162" s="4" t="s">
        <v>242</v>
      </c>
      <c r="G162" s="4"/>
      <c r="H162" s="4">
        <v>11</v>
      </c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>
        <v>0</v>
      </c>
    </row>
    <row r="163" spans="1:39" x14ac:dyDescent="0.35">
      <c r="A163" s="4" t="s">
        <v>120</v>
      </c>
      <c r="B163" s="4">
        <v>2021</v>
      </c>
      <c r="C163" s="5">
        <v>44387</v>
      </c>
      <c r="D163" s="4" t="s">
        <v>72</v>
      </c>
      <c r="E163" s="4" t="s">
        <v>306</v>
      </c>
      <c r="F163" s="4" t="s">
        <v>49</v>
      </c>
      <c r="G163" s="4"/>
      <c r="H163" s="4">
        <v>12</v>
      </c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>
        <v>0</v>
      </c>
    </row>
    <row r="164" spans="1:39" x14ac:dyDescent="0.35">
      <c r="A164" s="4" t="s">
        <v>120</v>
      </c>
      <c r="B164" s="4">
        <v>2021</v>
      </c>
      <c r="C164" s="5">
        <v>44387</v>
      </c>
      <c r="D164" s="4" t="s">
        <v>72</v>
      </c>
      <c r="E164" s="4" t="s">
        <v>303</v>
      </c>
      <c r="F164" s="4" t="s">
        <v>175</v>
      </c>
      <c r="G164" s="4"/>
      <c r="H164" s="4">
        <v>13</v>
      </c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>
        <v>0</v>
      </c>
    </row>
    <row r="165" spans="1:39" x14ac:dyDescent="0.35">
      <c r="A165" s="4" t="s">
        <v>120</v>
      </c>
      <c r="B165" s="4">
        <v>2021</v>
      </c>
      <c r="C165" s="5">
        <v>44387</v>
      </c>
      <c r="D165" s="4" t="s">
        <v>72</v>
      </c>
      <c r="E165" s="4" t="s">
        <v>260</v>
      </c>
      <c r="F165" s="4" t="s">
        <v>261</v>
      </c>
      <c r="G165" s="4"/>
      <c r="H165" s="4">
        <v>14</v>
      </c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>
        <v>0</v>
      </c>
    </row>
    <row r="166" spans="1:39" x14ac:dyDescent="0.35">
      <c r="A166" s="4" t="s">
        <v>120</v>
      </c>
      <c r="B166" s="4">
        <v>2021</v>
      </c>
      <c r="C166" s="5">
        <v>44387</v>
      </c>
      <c r="D166" s="4" t="s">
        <v>72</v>
      </c>
      <c r="E166" s="4" t="s">
        <v>267</v>
      </c>
      <c r="F166" s="4" t="s">
        <v>245</v>
      </c>
      <c r="G166" s="4"/>
      <c r="H166" s="4">
        <v>15</v>
      </c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>
        <v>0</v>
      </c>
      <c r="AM166" s="18"/>
    </row>
    <row r="167" spans="1:39" x14ac:dyDescent="0.35">
      <c r="A167" s="4" t="s">
        <v>120</v>
      </c>
      <c r="B167" s="4">
        <v>2021</v>
      </c>
      <c r="C167" s="5">
        <v>44387</v>
      </c>
      <c r="D167" s="4" t="s">
        <v>72</v>
      </c>
      <c r="E167" s="4" t="s">
        <v>304</v>
      </c>
      <c r="F167" s="4" t="s">
        <v>305</v>
      </c>
      <c r="G167" s="4"/>
      <c r="H167" s="4">
        <v>16</v>
      </c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>
        <v>0</v>
      </c>
    </row>
    <row r="168" spans="1:39" x14ac:dyDescent="0.35">
      <c r="A168" s="1" t="s">
        <v>134</v>
      </c>
      <c r="B168" s="1">
        <v>2020</v>
      </c>
      <c r="C168" s="2">
        <v>43889</v>
      </c>
      <c r="D168" s="1" t="s">
        <v>13</v>
      </c>
      <c r="E168" s="1" t="s">
        <v>315</v>
      </c>
      <c r="F168" s="1" t="s">
        <v>175</v>
      </c>
      <c r="G168" s="1"/>
      <c r="H168" s="1">
        <v>1</v>
      </c>
      <c r="I168" s="1">
        <v>1</v>
      </c>
      <c r="J168" s="1">
        <v>1</v>
      </c>
      <c r="K168" s="1">
        <v>1</v>
      </c>
      <c r="L168" s="1">
        <v>1</v>
      </c>
      <c r="M168" s="1">
        <v>1</v>
      </c>
      <c r="N168" s="1">
        <v>1</v>
      </c>
      <c r="O168" s="1">
        <v>1</v>
      </c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>
        <v>20</v>
      </c>
      <c r="AJ168" s="1"/>
      <c r="AK168" s="1">
        <v>27</v>
      </c>
    </row>
    <row r="169" spans="1:39" x14ac:dyDescent="0.35">
      <c r="A169" s="1" t="s">
        <v>134</v>
      </c>
      <c r="B169" s="1">
        <v>2020</v>
      </c>
      <c r="C169" s="2">
        <v>43889</v>
      </c>
      <c r="D169" s="1" t="s">
        <v>13</v>
      </c>
      <c r="E169" s="1" t="s">
        <v>226</v>
      </c>
      <c r="F169" s="1" t="s">
        <v>40</v>
      </c>
      <c r="G169" s="1"/>
      <c r="H169" s="1">
        <v>2</v>
      </c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>
        <v>1</v>
      </c>
      <c r="V169" s="1"/>
      <c r="W169" s="1">
        <v>1</v>
      </c>
      <c r="X169" s="1"/>
      <c r="Y169" s="1">
        <v>1</v>
      </c>
      <c r="Z169" s="1"/>
      <c r="AA169" s="1">
        <v>1</v>
      </c>
      <c r="AB169" s="1"/>
      <c r="AC169" s="1"/>
      <c r="AD169" s="1">
        <v>1</v>
      </c>
      <c r="AE169" s="1">
        <v>1</v>
      </c>
      <c r="AF169" s="1"/>
      <c r="AG169" s="1"/>
      <c r="AH169" s="1"/>
      <c r="AI169" s="1">
        <v>20</v>
      </c>
      <c r="AJ169" s="1"/>
      <c r="AK169" s="1">
        <v>26</v>
      </c>
    </row>
    <row r="170" spans="1:39" x14ac:dyDescent="0.35">
      <c r="A170" s="1" t="s">
        <v>134</v>
      </c>
      <c r="B170" s="1">
        <v>2020</v>
      </c>
      <c r="C170" s="2">
        <v>43889</v>
      </c>
      <c r="D170" s="1" t="s">
        <v>13</v>
      </c>
      <c r="E170" s="1" t="s">
        <v>244</v>
      </c>
      <c r="F170" s="1" t="s">
        <v>245</v>
      </c>
      <c r="G170" s="1"/>
      <c r="H170" s="1">
        <v>3</v>
      </c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>
        <v>1</v>
      </c>
      <c r="AA170" s="1"/>
      <c r="AB170" s="1">
        <v>1</v>
      </c>
      <c r="AC170" s="1"/>
      <c r="AD170" s="1"/>
      <c r="AE170" s="1"/>
      <c r="AF170" s="1"/>
      <c r="AG170" s="1"/>
      <c r="AH170" s="1"/>
      <c r="AI170" s="1">
        <v>20</v>
      </c>
      <c r="AJ170" s="1"/>
      <c r="AK170" s="1">
        <v>22</v>
      </c>
    </row>
    <row r="171" spans="1:39" x14ac:dyDescent="0.35">
      <c r="A171" s="1" t="s">
        <v>134</v>
      </c>
      <c r="B171" s="1">
        <v>2020</v>
      </c>
      <c r="C171" s="2">
        <v>43889</v>
      </c>
      <c r="D171" s="1" t="s">
        <v>13</v>
      </c>
      <c r="E171" s="1" t="s">
        <v>219</v>
      </c>
      <c r="F171" s="1" t="s">
        <v>67</v>
      </c>
      <c r="G171" s="1"/>
      <c r="H171" s="1">
        <v>4</v>
      </c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>
        <v>1</v>
      </c>
      <c r="W171" s="1"/>
      <c r="X171" s="1">
        <v>1</v>
      </c>
      <c r="Y171" s="1"/>
      <c r="Z171" s="1"/>
      <c r="AA171" s="1"/>
      <c r="AB171" s="1"/>
      <c r="AC171" s="1">
        <v>1</v>
      </c>
      <c r="AD171" s="1"/>
      <c r="AE171" s="1"/>
      <c r="AF171" s="1">
        <v>1</v>
      </c>
      <c r="AG171" s="1">
        <v>1</v>
      </c>
      <c r="AH171" s="1">
        <v>1</v>
      </c>
      <c r="AI171" s="1"/>
      <c r="AJ171" s="1"/>
      <c r="AK171" s="1">
        <v>6</v>
      </c>
    </row>
    <row r="172" spans="1:39" x14ac:dyDescent="0.35">
      <c r="A172" s="1" t="s">
        <v>134</v>
      </c>
      <c r="B172" s="1">
        <v>2020</v>
      </c>
      <c r="C172" s="2">
        <v>43889</v>
      </c>
      <c r="D172" s="1" t="s">
        <v>13</v>
      </c>
      <c r="E172" s="1" t="s">
        <v>316</v>
      </c>
      <c r="F172" s="1" t="s">
        <v>19</v>
      </c>
      <c r="G172" s="1"/>
      <c r="H172" s="1">
        <v>5</v>
      </c>
      <c r="I172" s="1"/>
      <c r="J172" s="1"/>
      <c r="K172" s="1"/>
      <c r="L172" s="1"/>
      <c r="M172" s="1"/>
      <c r="N172" s="1"/>
      <c r="O172" s="1"/>
      <c r="P172" s="1">
        <v>1</v>
      </c>
      <c r="Q172" s="1"/>
      <c r="R172" s="1">
        <v>1</v>
      </c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>
        <v>2</v>
      </c>
    </row>
    <row r="173" spans="1:39" x14ac:dyDescent="0.35">
      <c r="A173" s="1" t="s">
        <v>134</v>
      </c>
      <c r="B173" s="1">
        <v>2020</v>
      </c>
      <c r="C173" s="2">
        <v>43889</v>
      </c>
      <c r="D173" s="1" t="s">
        <v>13</v>
      </c>
      <c r="E173" s="1" t="s">
        <v>275</v>
      </c>
      <c r="F173" s="1" t="s">
        <v>47</v>
      </c>
      <c r="G173" s="1"/>
      <c r="H173" s="1">
        <v>6</v>
      </c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>
        <v>1</v>
      </c>
      <c r="T173" s="1">
        <v>1</v>
      </c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>
        <v>2</v>
      </c>
    </row>
    <row r="174" spans="1:39" x14ac:dyDescent="0.35">
      <c r="A174" s="1" t="s">
        <v>134</v>
      </c>
      <c r="B174" s="1">
        <v>2020</v>
      </c>
      <c r="C174" s="2">
        <v>43889</v>
      </c>
      <c r="D174" s="1" t="s">
        <v>13</v>
      </c>
      <c r="E174" s="1" t="s">
        <v>311</v>
      </c>
      <c r="F174" s="1" t="s">
        <v>51</v>
      </c>
      <c r="G174" s="1"/>
      <c r="H174" s="1">
        <v>7</v>
      </c>
      <c r="I174" s="1"/>
      <c r="J174" s="1"/>
      <c r="K174" s="1"/>
      <c r="L174" s="1"/>
      <c r="M174" s="1"/>
      <c r="N174" s="1"/>
      <c r="O174" s="1"/>
      <c r="P174" s="1"/>
      <c r="Q174" s="1">
        <v>1</v>
      </c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>
        <v>1</v>
      </c>
    </row>
    <row r="175" spans="1:39" x14ac:dyDescent="0.35">
      <c r="A175" s="1" t="s">
        <v>134</v>
      </c>
      <c r="B175" s="1">
        <v>2020</v>
      </c>
      <c r="C175" s="2">
        <v>43889</v>
      </c>
      <c r="D175" s="1" t="s">
        <v>13</v>
      </c>
      <c r="E175" s="1" t="s">
        <v>319</v>
      </c>
      <c r="F175" s="1" t="s">
        <v>25</v>
      </c>
      <c r="G175" s="1"/>
      <c r="H175" s="1">
        <v>8</v>
      </c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>
        <v>0</v>
      </c>
    </row>
    <row r="176" spans="1:39" x14ac:dyDescent="0.35">
      <c r="A176" s="1" t="s">
        <v>134</v>
      </c>
      <c r="B176" s="1">
        <v>2020</v>
      </c>
      <c r="C176" s="2">
        <v>43889</v>
      </c>
      <c r="D176" s="1" t="s">
        <v>13</v>
      </c>
      <c r="E176" s="1" t="s">
        <v>308</v>
      </c>
      <c r="F176" s="1" t="s">
        <v>53</v>
      </c>
      <c r="G176" s="1"/>
      <c r="H176" s="1">
        <v>9</v>
      </c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>
        <v>0</v>
      </c>
    </row>
    <row r="177" spans="1:39" x14ac:dyDescent="0.35">
      <c r="A177" s="1" t="s">
        <v>134</v>
      </c>
      <c r="B177" s="1">
        <v>2020</v>
      </c>
      <c r="C177" s="2">
        <v>43889</v>
      </c>
      <c r="D177" s="1" t="s">
        <v>13</v>
      </c>
      <c r="E177" s="1" t="s">
        <v>227</v>
      </c>
      <c r="F177" s="1" t="s">
        <v>228</v>
      </c>
      <c r="G177" s="1"/>
      <c r="H177" s="1">
        <v>10</v>
      </c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>
        <v>0</v>
      </c>
    </row>
    <row r="178" spans="1:39" x14ac:dyDescent="0.35">
      <c r="A178" s="1" t="s">
        <v>134</v>
      </c>
      <c r="B178" s="1">
        <v>2020</v>
      </c>
      <c r="C178" s="2">
        <v>43889</v>
      </c>
      <c r="D178" s="1" t="s">
        <v>13</v>
      </c>
      <c r="E178" s="1" t="s">
        <v>277</v>
      </c>
      <c r="F178" s="1" t="s">
        <v>36</v>
      </c>
      <c r="G178" s="1"/>
      <c r="H178" s="1">
        <v>11</v>
      </c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>
        <v>0</v>
      </c>
    </row>
    <row r="179" spans="1:39" x14ac:dyDescent="0.35">
      <c r="A179" s="1" t="s">
        <v>134</v>
      </c>
      <c r="B179" s="1">
        <v>2020</v>
      </c>
      <c r="C179" s="2">
        <v>43889</v>
      </c>
      <c r="D179" s="1" t="s">
        <v>13</v>
      </c>
      <c r="E179" s="1" t="s">
        <v>224</v>
      </c>
      <c r="F179" s="1" t="s">
        <v>225</v>
      </c>
      <c r="G179" s="1"/>
      <c r="H179" s="1">
        <v>12</v>
      </c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>
        <v>0</v>
      </c>
    </row>
    <row r="180" spans="1:39" x14ac:dyDescent="0.35">
      <c r="A180" s="1" t="s">
        <v>134</v>
      </c>
      <c r="B180" s="1">
        <v>2020</v>
      </c>
      <c r="C180" s="2">
        <v>43889</v>
      </c>
      <c r="D180" s="1" t="s">
        <v>13</v>
      </c>
      <c r="E180" s="1" t="s">
        <v>310</v>
      </c>
      <c r="F180" s="1" t="s">
        <v>56</v>
      </c>
      <c r="G180" s="1"/>
      <c r="H180" s="1">
        <v>13</v>
      </c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>
        <v>0</v>
      </c>
    </row>
    <row r="181" spans="1:39" x14ac:dyDescent="0.35">
      <c r="A181" s="1" t="s">
        <v>134</v>
      </c>
      <c r="B181" s="1">
        <v>2020</v>
      </c>
      <c r="C181" s="2">
        <v>43889</v>
      </c>
      <c r="D181" s="1" t="s">
        <v>13</v>
      </c>
      <c r="E181" s="1" t="s">
        <v>309</v>
      </c>
      <c r="F181" s="1" t="s">
        <v>38</v>
      </c>
      <c r="G181" s="1"/>
      <c r="H181" s="1">
        <v>14</v>
      </c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>
        <v>0</v>
      </c>
    </row>
    <row r="182" spans="1:39" x14ac:dyDescent="0.35">
      <c r="A182" s="1" t="s">
        <v>134</v>
      </c>
      <c r="B182" s="1">
        <v>2020</v>
      </c>
      <c r="C182" s="2">
        <v>43889</v>
      </c>
      <c r="D182" s="1" t="s">
        <v>13</v>
      </c>
      <c r="E182" s="1" t="s">
        <v>314</v>
      </c>
      <c r="F182" s="1" t="s">
        <v>29</v>
      </c>
      <c r="G182" s="1"/>
      <c r="H182" s="1">
        <v>15</v>
      </c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>
        <v>0</v>
      </c>
    </row>
    <row r="183" spans="1:39" x14ac:dyDescent="0.35">
      <c r="A183" s="1" t="s">
        <v>134</v>
      </c>
      <c r="B183" s="1">
        <v>2020</v>
      </c>
      <c r="C183" s="2">
        <v>43889</v>
      </c>
      <c r="D183" s="1" t="s">
        <v>13</v>
      </c>
      <c r="E183" s="1" t="s">
        <v>220</v>
      </c>
      <c r="F183" s="1" t="s">
        <v>17</v>
      </c>
      <c r="G183" s="1"/>
      <c r="H183" s="1">
        <v>16</v>
      </c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>
        <v>0</v>
      </c>
    </row>
    <row r="184" spans="1:39" x14ac:dyDescent="0.35">
      <c r="A184" s="1" t="s">
        <v>134</v>
      </c>
      <c r="B184" s="1">
        <v>2020</v>
      </c>
      <c r="C184" s="2">
        <v>43889</v>
      </c>
      <c r="D184" s="1" t="s">
        <v>13</v>
      </c>
      <c r="E184" s="1" t="s">
        <v>258</v>
      </c>
      <c r="F184" s="1" t="s">
        <v>65</v>
      </c>
      <c r="G184" s="1"/>
      <c r="H184" s="1">
        <v>17</v>
      </c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>
        <v>0</v>
      </c>
    </row>
    <row r="185" spans="1:39" x14ac:dyDescent="0.35">
      <c r="A185" s="1" t="s">
        <v>134</v>
      </c>
      <c r="B185" s="1">
        <v>2020</v>
      </c>
      <c r="C185" s="2">
        <v>43889</v>
      </c>
      <c r="D185" s="1" t="s">
        <v>13</v>
      </c>
      <c r="E185" s="1" t="s">
        <v>313</v>
      </c>
      <c r="F185" s="1" t="s">
        <v>239</v>
      </c>
      <c r="G185" s="1"/>
      <c r="H185" s="1">
        <v>18</v>
      </c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>
        <v>0</v>
      </c>
    </row>
    <row r="186" spans="1:39" x14ac:dyDescent="0.35">
      <c r="A186" s="1" t="s">
        <v>134</v>
      </c>
      <c r="B186" s="1">
        <v>2020</v>
      </c>
      <c r="C186" s="2">
        <v>43889</v>
      </c>
      <c r="D186" s="1" t="s">
        <v>13</v>
      </c>
      <c r="E186" s="1" t="s">
        <v>312</v>
      </c>
      <c r="F186" s="1" t="s">
        <v>271</v>
      </c>
      <c r="G186" s="1"/>
      <c r="H186" s="1">
        <v>19</v>
      </c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>
        <v>0</v>
      </c>
    </row>
    <row r="187" spans="1:39" x14ac:dyDescent="0.35">
      <c r="A187" s="1" t="s">
        <v>134</v>
      </c>
      <c r="B187" s="1">
        <v>2020</v>
      </c>
      <c r="C187" s="2">
        <v>43889</v>
      </c>
      <c r="D187" s="1" t="s">
        <v>13</v>
      </c>
      <c r="E187" s="1" t="s">
        <v>283</v>
      </c>
      <c r="F187" s="1" t="s">
        <v>123</v>
      </c>
      <c r="G187" s="1"/>
      <c r="H187" s="1">
        <v>20</v>
      </c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>
        <v>0</v>
      </c>
    </row>
    <row r="188" spans="1:39" x14ac:dyDescent="0.35">
      <c r="A188" s="1" t="s">
        <v>134</v>
      </c>
      <c r="B188" s="1">
        <v>2020</v>
      </c>
      <c r="C188" s="2">
        <v>43889</v>
      </c>
      <c r="D188" s="1" t="s">
        <v>13</v>
      </c>
      <c r="E188" s="1" t="s">
        <v>285</v>
      </c>
      <c r="F188" s="1" t="s">
        <v>286</v>
      </c>
      <c r="G188" s="1"/>
      <c r="H188" s="1">
        <v>21</v>
      </c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>
        <v>0</v>
      </c>
      <c r="AM188" s="18"/>
    </row>
    <row r="189" spans="1:39" x14ac:dyDescent="0.35">
      <c r="A189" s="4" t="s">
        <v>94</v>
      </c>
      <c r="B189" s="4">
        <v>2020</v>
      </c>
      <c r="C189" s="5">
        <v>43856</v>
      </c>
      <c r="D189" s="4" t="s">
        <v>72</v>
      </c>
      <c r="E189" s="4" t="s">
        <v>240</v>
      </c>
      <c r="F189" s="4" t="s">
        <v>56</v>
      </c>
      <c r="G189" s="4"/>
      <c r="H189" s="4">
        <v>1</v>
      </c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>
        <v>1</v>
      </c>
      <c r="X189" s="4">
        <v>1</v>
      </c>
      <c r="Y189" s="4">
        <v>1</v>
      </c>
      <c r="Z189" s="4">
        <v>1</v>
      </c>
      <c r="AA189" s="4">
        <v>1</v>
      </c>
      <c r="AB189" s="4"/>
      <c r="AC189" s="4"/>
      <c r="AD189" s="4"/>
      <c r="AE189" s="4"/>
      <c r="AF189" s="4"/>
      <c r="AG189" s="4"/>
      <c r="AH189" s="4"/>
      <c r="AI189" s="4">
        <v>20</v>
      </c>
      <c r="AJ189" s="4"/>
      <c r="AK189" s="4">
        <v>25</v>
      </c>
      <c r="AL189" s="6">
        <v>0.36944444444444446</v>
      </c>
      <c r="AM189" s="79">
        <v>50.661000000000001</v>
      </c>
    </row>
    <row r="190" spans="1:39" x14ac:dyDescent="0.35">
      <c r="A190" s="4" t="s">
        <v>94</v>
      </c>
      <c r="B190" s="4">
        <v>2020</v>
      </c>
      <c r="C190" s="5">
        <v>43856</v>
      </c>
      <c r="D190" s="4" t="s">
        <v>72</v>
      </c>
      <c r="E190" s="4" t="s">
        <v>315</v>
      </c>
      <c r="F190" s="4" t="s">
        <v>175</v>
      </c>
      <c r="G190" s="4"/>
      <c r="H190" s="4">
        <v>2</v>
      </c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>
        <v>1</v>
      </c>
      <c r="AC190" s="4"/>
      <c r="AD190" s="4"/>
      <c r="AE190" s="4"/>
      <c r="AF190" s="4"/>
      <c r="AG190" s="4"/>
      <c r="AH190" s="4"/>
      <c r="AI190" s="4">
        <v>20</v>
      </c>
      <c r="AJ190" s="4"/>
      <c r="AK190" s="4">
        <v>21</v>
      </c>
    </row>
    <row r="191" spans="1:39" x14ac:dyDescent="0.35">
      <c r="A191" s="4" t="s">
        <v>94</v>
      </c>
      <c r="B191" s="4">
        <v>2020</v>
      </c>
      <c r="C191" s="5">
        <v>43856</v>
      </c>
      <c r="D191" s="4" t="s">
        <v>72</v>
      </c>
      <c r="E191" s="4" t="s">
        <v>312</v>
      </c>
      <c r="F191" s="4" t="s">
        <v>271</v>
      </c>
      <c r="G191" s="4"/>
      <c r="H191" s="4">
        <v>3</v>
      </c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>
        <v>1</v>
      </c>
      <c r="AD191" s="4"/>
      <c r="AE191" s="4"/>
      <c r="AF191" s="4"/>
      <c r="AG191" s="4"/>
      <c r="AH191" s="4"/>
      <c r="AI191" s="4">
        <v>20</v>
      </c>
      <c r="AJ191" s="4"/>
      <c r="AK191" s="4">
        <v>21</v>
      </c>
    </row>
    <row r="192" spans="1:39" x14ac:dyDescent="0.35">
      <c r="A192" s="4" t="s">
        <v>94</v>
      </c>
      <c r="B192" s="4">
        <v>2020</v>
      </c>
      <c r="C192" s="5">
        <v>43856</v>
      </c>
      <c r="D192" s="4" t="s">
        <v>72</v>
      </c>
      <c r="E192" s="4" t="s">
        <v>319</v>
      </c>
      <c r="F192" s="4" t="s">
        <v>25</v>
      </c>
      <c r="G192" s="4"/>
      <c r="H192" s="4">
        <v>4</v>
      </c>
      <c r="I192" s="4"/>
      <c r="J192" s="4"/>
      <c r="K192" s="4"/>
      <c r="L192" s="4"/>
      <c r="M192" s="4"/>
      <c r="N192" s="4"/>
      <c r="O192" s="4"/>
      <c r="P192" s="4"/>
      <c r="Q192" s="4">
        <v>1</v>
      </c>
      <c r="R192" s="4"/>
      <c r="S192" s="4">
        <v>1</v>
      </c>
      <c r="T192" s="4">
        <v>1</v>
      </c>
      <c r="U192" s="4">
        <v>1</v>
      </c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>
        <v>4</v>
      </c>
    </row>
    <row r="193" spans="1:37" x14ac:dyDescent="0.35">
      <c r="A193" s="4" t="s">
        <v>94</v>
      </c>
      <c r="B193" s="4">
        <v>2020</v>
      </c>
      <c r="C193" s="5">
        <v>43856</v>
      </c>
      <c r="D193" s="4" t="s">
        <v>72</v>
      </c>
      <c r="E193" s="4" t="s">
        <v>219</v>
      </c>
      <c r="F193" s="4" t="s">
        <v>67</v>
      </c>
      <c r="G193" s="4"/>
      <c r="H193" s="4">
        <v>5</v>
      </c>
      <c r="I193" s="4"/>
      <c r="J193" s="4"/>
      <c r="K193" s="4"/>
      <c r="L193" s="4"/>
      <c r="M193" s="4">
        <v>1</v>
      </c>
      <c r="N193" s="4"/>
      <c r="O193" s="4"/>
      <c r="P193" s="4"/>
      <c r="Q193" s="4"/>
      <c r="R193" s="4">
        <v>1</v>
      </c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>
        <v>1</v>
      </c>
      <c r="AH193" s="4"/>
      <c r="AI193" s="4"/>
      <c r="AJ193" s="4"/>
      <c r="AK193" s="4">
        <v>3</v>
      </c>
    </row>
    <row r="194" spans="1:37" x14ac:dyDescent="0.35">
      <c r="A194" s="4" t="s">
        <v>94</v>
      </c>
      <c r="B194" s="4">
        <v>2020</v>
      </c>
      <c r="C194" s="5">
        <v>43856</v>
      </c>
      <c r="D194" s="4" t="s">
        <v>72</v>
      </c>
      <c r="E194" s="4" t="s">
        <v>283</v>
      </c>
      <c r="F194" s="4" t="s">
        <v>123</v>
      </c>
      <c r="G194" s="4"/>
      <c r="H194" s="4">
        <v>6</v>
      </c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>
        <v>1</v>
      </c>
      <c r="AE194" s="4">
        <v>1</v>
      </c>
      <c r="AF194" s="4">
        <v>1</v>
      </c>
      <c r="AG194" s="4"/>
      <c r="AH194" s="4"/>
      <c r="AI194" s="4"/>
      <c r="AJ194" s="4"/>
      <c r="AK194" s="4">
        <v>3</v>
      </c>
    </row>
    <row r="195" spans="1:37" x14ac:dyDescent="0.35">
      <c r="A195" s="4" t="s">
        <v>94</v>
      </c>
      <c r="B195" s="4">
        <v>2020</v>
      </c>
      <c r="C195" s="5">
        <v>43856</v>
      </c>
      <c r="D195" s="4" t="s">
        <v>72</v>
      </c>
      <c r="E195" s="4" t="s">
        <v>308</v>
      </c>
      <c r="F195" s="4" t="s">
        <v>53</v>
      </c>
      <c r="G195" s="4"/>
      <c r="H195" s="4">
        <v>7</v>
      </c>
      <c r="I195" s="4"/>
      <c r="J195" s="4"/>
      <c r="K195" s="4"/>
      <c r="L195" s="4"/>
      <c r="M195" s="4"/>
      <c r="N195" s="4">
        <v>1</v>
      </c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>
        <v>1</v>
      </c>
      <c r="AI195" s="4"/>
      <c r="AJ195" s="4"/>
      <c r="AK195" s="4">
        <v>2</v>
      </c>
    </row>
    <row r="196" spans="1:37" x14ac:dyDescent="0.35">
      <c r="A196" s="4" t="s">
        <v>94</v>
      </c>
      <c r="B196" s="4">
        <v>2020</v>
      </c>
      <c r="C196" s="5">
        <v>43856</v>
      </c>
      <c r="D196" s="4" t="s">
        <v>72</v>
      </c>
      <c r="E196" s="4" t="s">
        <v>224</v>
      </c>
      <c r="F196" s="4" t="s">
        <v>225</v>
      </c>
      <c r="G196" s="4"/>
      <c r="H196" s="4">
        <v>8</v>
      </c>
      <c r="I196" s="4"/>
      <c r="J196" s="4">
        <v>1</v>
      </c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>
        <v>1</v>
      </c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>
        <v>2</v>
      </c>
    </row>
    <row r="197" spans="1:37" x14ac:dyDescent="0.35">
      <c r="A197" s="4" t="s">
        <v>94</v>
      </c>
      <c r="B197" s="4">
        <v>2020</v>
      </c>
      <c r="C197" s="5">
        <v>43856</v>
      </c>
      <c r="D197" s="4" t="s">
        <v>72</v>
      </c>
      <c r="E197" s="4" t="s">
        <v>227</v>
      </c>
      <c r="F197" s="4" t="s">
        <v>228</v>
      </c>
      <c r="G197" s="4"/>
      <c r="H197" s="4">
        <v>9</v>
      </c>
      <c r="I197" s="4"/>
      <c r="J197" s="4"/>
      <c r="K197" s="4"/>
      <c r="L197" s="4"/>
      <c r="M197" s="4"/>
      <c r="N197" s="4"/>
      <c r="O197" s="4"/>
      <c r="P197" s="4">
        <v>1</v>
      </c>
      <c r="Q197" s="4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>
        <v>1</v>
      </c>
    </row>
    <row r="198" spans="1:37" x14ac:dyDescent="0.35">
      <c r="A198" s="4" t="s">
        <v>94</v>
      </c>
      <c r="B198" s="4">
        <v>2020</v>
      </c>
      <c r="C198" s="5">
        <v>43856</v>
      </c>
      <c r="D198" s="4" t="s">
        <v>72</v>
      </c>
      <c r="E198" s="4" t="s">
        <v>313</v>
      </c>
      <c r="F198" s="4" t="s">
        <v>239</v>
      </c>
      <c r="G198" s="4"/>
      <c r="H198" s="4">
        <v>10</v>
      </c>
      <c r="I198" s="4"/>
      <c r="J198" s="4"/>
      <c r="K198" s="4">
        <v>1</v>
      </c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>
        <v>1</v>
      </c>
    </row>
    <row r="199" spans="1:37" x14ac:dyDescent="0.35">
      <c r="A199" s="4" t="s">
        <v>94</v>
      </c>
      <c r="B199" s="4">
        <v>2020</v>
      </c>
      <c r="C199" s="5">
        <v>43856</v>
      </c>
      <c r="D199" s="4" t="s">
        <v>72</v>
      </c>
      <c r="E199" s="4" t="s">
        <v>311</v>
      </c>
      <c r="F199" s="4" t="s">
        <v>51</v>
      </c>
      <c r="G199" s="4"/>
      <c r="H199" s="4">
        <v>11</v>
      </c>
      <c r="I199" s="4"/>
      <c r="J199" s="4"/>
      <c r="K199" s="4"/>
      <c r="L199" s="4"/>
      <c r="M199" s="4"/>
      <c r="N199" s="4"/>
      <c r="O199" s="4">
        <v>1</v>
      </c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>
        <v>1</v>
      </c>
    </row>
    <row r="200" spans="1:37" x14ac:dyDescent="0.35">
      <c r="A200" s="4" t="s">
        <v>94</v>
      </c>
      <c r="B200" s="4">
        <v>2020</v>
      </c>
      <c r="C200" s="5">
        <v>43856</v>
      </c>
      <c r="D200" s="4" t="s">
        <v>72</v>
      </c>
      <c r="E200" s="4" t="s">
        <v>258</v>
      </c>
      <c r="F200" s="4" t="s">
        <v>65</v>
      </c>
      <c r="G200" s="4"/>
      <c r="H200" s="4">
        <v>12</v>
      </c>
      <c r="I200" s="4">
        <v>1</v>
      </c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>
        <v>1</v>
      </c>
    </row>
    <row r="201" spans="1:37" x14ac:dyDescent="0.35">
      <c r="A201" s="4" t="s">
        <v>94</v>
      </c>
      <c r="B201" s="4">
        <v>2020</v>
      </c>
      <c r="C201" s="5">
        <v>43856</v>
      </c>
      <c r="D201" s="4" t="s">
        <v>72</v>
      </c>
      <c r="E201" s="4" t="s">
        <v>309</v>
      </c>
      <c r="F201" s="4" t="s">
        <v>38</v>
      </c>
      <c r="G201" s="4"/>
      <c r="H201" s="4">
        <v>13</v>
      </c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>
        <v>0</v>
      </c>
    </row>
    <row r="202" spans="1:37" x14ac:dyDescent="0.35">
      <c r="A202" s="4" t="s">
        <v>94</v>
      </c>
      <c r="B202" s="4">
        <v>2020</v>
      </c>
      <c r="C202" s="5">
        <v>43856</v>
      </c>
      <c r="D202" s="4" t="s">
        <v>72</v>
      </c>
      <c r="E202" s="4" t="s">
        <v>323</v>
      </c>
      <c r="F202" s="4" t="s">
        <v>27</v>
      </c>
      <c r="G202" s="4"/>
      <c r="H202" s="4">
        <v>14</v>
      </c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>
        <v>0</v>
      </c>
    </row>
    <row r="203" spans="1:37" x14ac:dyDescent="0.35">
      <c r="A203" s="4" t="s">
        <v>94</v>
      </c>
      <c r="B203" s="4">
        <v>2020</v>
      </c>
      <c r="C203" s="5">
        <v>43856</v>
      </c>
      <c r="D203" s="4" t="s">
        <v>72</v>
      </c>
      <c r="E203" s="4" t="s">
        <v>249</v>
      </c>
      <c r="F203" s="4" t="s">
        <v>250</v>
      </c>
      <c r="G203" s="4"/>
      <c r="H203" s="4">
        <v>15</v>
      </c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>
        <v>0</v>
      </c>
    </row>
    <row r="204" spans="1:37" x14ac:dyDescent="0.35">
      <c r="A204" s="4" t="s">
        <v>94</v>
      </c>
      <c r="B204" s="4">
        <v>2020</v>
      </c>
      <c r="C204" s="5">
        <v>43856</v>
      </c>
      <c r="D204" s="4" t="s">
        <v>72</v>
      </c>
      <c r="E204" s="4" t="s">
        <v>325</v>
      </c>
      <c r="F204" s="4" t="s">
        <v>121</v>
      </c>
      <c r="G204" s="4"/>
      <c r="H204" s="4">
        <v>16</v>
      </c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>
        <v>0</v>
      </c>
    </row>
    <row r="205" spans="1:37" x14ac:dyDescent="0.35">
      <c r="A205" s="4" t="s">
        <v>94</v>
      </c>
      <c r="B205" s="4">
        <v>2020</v>
      </c>
      <c r="C205" s="5">
        <v>43856</v>
      </c>
      <c r="D205" s="4" t="s">
        <v>72</v>
      </c>
      <c r="E205" s="4" t="s">
        <v>322</v>
      </c>
      <c r="F205" s="4" t="s">
        <v>61</v>
      </c>
      <c r="G205" s="4"/>
      <c r="H205" s="4">
        <v>17</v>
      </c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>
        <v>0</v>
      </c>
    </row>
    <row r="206" spans="1:37" x14ac:dyDescent="0.35">
      <c r="A206" s="4" t="s">
        <v>94</v>
      </c>
      <c r="B206" s="4">
        <v>2020</v>
      </c>
      <c r="C206" s="5">
        <v>43856</v>
      </c>
      <c r="D206" s="4" t="s">
        <v>72</v>
      </c>
      <c r="E206" s="4" t="s">
        <v>220</v>
      </c>
      <c r="F206" s="4" t="s">
        <v>17</v>
      </c>
      <c r="G206" s="4"/>
      <c r="H206" s="4">
        <v>18</v>
      </c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>
        <v>0</v>
      </c>
    </row>
    <row r="207" spans="1:37" x14ac:dyDescent="0.35">
      <c r="A207" s="4" t="s">
        <v>94</v>
      </c>
      <c r="B207" s="4">
        <v>2020</v>
      </c>
      <c r="C207" s="5">
        <v>43856</v>
      </c>
      <c r="D207" s="4" t="s">
        <v>72</v>
      </c>
      <c r="E207" s="4" t="s">
        <v>324</v>
      </c>
      <c r="F207" s="4" t="s">
        <v>40</v>
      </c>
      <c r="G207" s="4"/>
      <c r="H207" s="4">
        <v>19</v>
      </c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>
        <v>0</v>
      </c>
    </row>
    <row r="208" spans="1:37" x14ac:dyDescent="0.35">
      <c r="A208" s="4" t="s">
        <v>94</v>
      </c>
      <c r="B208" s="4">
        <v>2020</v>
      </c>
      <c r="C208" s="5">
        <v>43856</v>
      </c>
      <c r="D208" s="4" t="s">
        <v>72</v>
      </c>
      <c r="E208" s="4" t="s">
        <v>229</v>
      </c>
      <c r="F208" s="4" t="s">
        <v>230</v>
      </c>
      <c r="G208" s="4"/>
      <c r="H208" s="4">
        <v>20</v>
      </c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>
        <v>20</v>
      </c>
      <c r="AK208" s="4">
        <v>-20</v>
      </c>
    </row>
    <row r="209" spans="1:39" x14ac:dyDescent="0.35">
      <c r="A209" s="4" t="s">
        <v>94</v>
      </c>
      <c r="B209" s="4">
        <v>2020</v>
      </c>
      <c r="C209" s="5">
        <v>43856</v>
      </c>
      <c r="D209" s="4" t="s">
        <v>72</v>
      </c>
      <c r="E209" s="4" t="s">
        <v>321</v>
      </c>
      <c r="F209" s="4" t="s">
        <v>161</v>
      </c>
      <c r="G209" s="4"/>
      <c r="H209" s="4">
        <v>21</v>
      </c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>
        <v>40</v>
      </c>
      <c r="AK209" s="4">
        <v>-40</v>
      </c>
    </row>
    <row r="210" spans="1:39" x14ac:dyDescent="0.35">
      <c r="A210" s="4" t="s">
        <v>94</v>
      </c>
      <c r="B210" s="4">
        <v>2020</v>
      </c>
      <c r="C210" s="5">
        <v>43856</v>
      </c>
      <c r="D210" s="4" t="s">
        <v>72</v>
      </c>
      <c r="E210" s="4" t="s">
        <v>284</v>
      </c>
      <c r="F210" s="4" t="s">
        <v>49</v>
      </c>
      <c r="G210" s="4"/>
      <c r="H210" s="4" t="s">
        <v>318</v>
      </c>
      <c r="I210" s="4"/>
      <c r="J210" s="4"/>
      <c r="K210" s="4"/>
      <c r="L210" s="4">
        <v>1</v>
      </c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>
        <v>40</v>
      </c>
      <c r="AK210" s="4" t="s">
        <v>318</v>
      </c>
    </row>
    <row r="211" spans="1:39" x14ac:dyDescent="0.35">
      <c r="A211" s="1" t="s">
        <v>152</v>
      </c>
      <c r="B211" s="1">
        <v>2019</v>
      </c>
      <c r="C211" s="2">
        <v>43814</v>
      </c>
      <c r="D211" s="1" t="s">
        <v>72</v>
      </c>
      <c r="E211" s="1" t="s">
        <v>219</v>
      </c>
      <c r="F211" s="1" t="s">
        <v>67</v>
      </c>
      <c r="G211" s="1"/>
      <c r="H211" s="1">
        <v>1</v>
      </c>
      <c r="I211" s="1"/>
      <c r="J211" s="1"/>
      <c r="K211" s="1">
        <v>1</v>
      </c>
      <c r="L211" s="1">
        <v>1</v>
      </c>
      <c r="M211" s="1">
        <v>1</v>
      </c>
      <c r="N211" s="1">
        <v>1</v>
      </c>
      <c r="O211" s="1">
        <v>1</v>
      </c>
      <c r="P211" s="1">
        <v>1</v>
      </c>
      <c r="Q211" s="1">
        <v>1</v>
      </c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>
        <v>20</v>
      </c>
      <c r="AJ211" s="1"/>
      <c r="AK211" s="1">
        <v>27</v>
      </c>
      <c r="AL211" s="6">
        <v>0.38125000000000003</v>
      </c>
      <c r="AM211" s="71">
        <v>49.158000000000001</v>
      </c>
    </row>
    <row r="212" spans="1:39" x14ac:dyDescent="0.35">
      <c r="A212" s="1" t="s">
        <v>152</v>
      </c>
      <c r="B212" s="1">
        <v>2019</v>
      </c>
      <c r="C212" s="2">
        <v>43814</v>
      </c>
      <c r="D212" s="1" t="s">
        <v>72</v>
      </c>
      <c r="E212" s="1" t="s">
        <v>317</v>
      </c>
      <c r="F212" s="1" t="s">
        <v>27</v>
      </c>
      <c r="G212" s="1"/>
      <c r="H212" s="1">
        <v>2</v>
      </c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>
        <v>1</v>
      </c>
      <c r="V212" s="1">
        <v>1</v>
      </c>
      <c r="W212" s="1"/>
      <c r="X212" s="1"/>
      <c r="Y212" s="1">
        <v>1</v>
      </c>
      <c r="Z212" s="1"/>
      <c r="AA212" s="1"/>
      <c r="AB212" s="1"/>
      <c r="AC212" s="1"/>
      <c r="AD212" s="1"/>
      <c r="AE212" s="1"/>
      <c r="AF212" s="1"/>
      <c r="AG212" s="1"/>
      <c r="AH212" s="1"/>
      <c r="AI212" s="1">
        <v>20</v>
      </c>
      <c r="AJ212" s="1"/>
      <c r="AK212" s="1">
        <v>23</v>
      </c>
    </row>
    <row r="213" spans="1:39" x14ac:dyDescent="0.35">
      <c r="A213" s="1" t="s">
        <v>152</v>
      </c>
      <c r="B213" s="1">
        <v>2019</v>
      </c>
      <c r="C213" s="2">
        <v>43814</v>
      </c>
      <c r="D213" s="1" t="s">
        <v>72</v>
      </c>
      <c r="E213" s="1" t="s">
        <v>326</v>
      </c>
      <c r="F213" s="1" t="s">
        <v>36</v>
      </c>
      <c r="G213" s="1"/>
      <c r="H213" s="1">
        <v>3</v>
      </c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>
        <v>1</v>
      </c>
      <c r="X213" s="1">
        <v>1</v>
      </c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>
        <v>20</v>
      </c>
      <c r="AJ213" s="1"/>
      <c r="AK213" s="1">
        <v>22</v>
      </c>
    </row>
    <row r="214" spans="1:39" x14ac:dyDescent="0.35">
      <c r="A214" s="1" t="s">
        <v>152</v>
      </c>
      <c r="B214" s="1">
        <v>2019</v>
      </c>
      <c r="C214" s="2">
        <v>43814</v>
      </c>
      <c r="D214" s="1" t="s">
        <v>72</v>
      </c>
      <c r="E214" s="1" t="s">
        <v>314</v>
      </c>
      <c r="F214" s="1" t="s">
        <v>29</v>
      </c>
      <c r="G214" s="1"/>
      <c r="H214" s="1">
        <v>4</v>
      </c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>
        <v>1</v>
      </c>
      <c r="AA214" s="1">
        <v>1</v>
      </c>
      <c r="AB214" s="1">
        <v>1</v>
      </c>
      <c r="AC214" s="1">
        <v>1</v>
      </c>
      <c r="AD214" s="1">
        <v>1</v>
      </c>
      <c r="AE214" s="1"/>
      <c r="AF214" s="1"/>
      <c r="AG214" s="1"/>
      <c r="AH214" s="1"/>
      <c r="AI214" s="1"/>
      <c r="AJ214" s="1"/>
      <c r="AK214" s="1">
        <v>5</v>
      </c>
    </row>
    <row r="215" spans="1:39" x14ac:dyDescent="0.35">
      <c r="A215" s="1" t="s">
        <v>152</v>
      </c>
      <c r="B215" s="1">
        <v>2019</v>
      </c>
      <c r="C215" s="2">
        <v>43814</v>
      </c>
      <c r="D215" s="1" t="s">
        <v>72</v>
      </c>
      <c r="E215" s="1" t="s">
        <v>312</v>
      </c>
      <c r="F215" s="1" t="s">
        <v>271</v>
      </c>
      <c r="G215" s="1"/>
      <c r="H215" s="1">
        <v>5</v>
      </c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>
        <v>1</v>
      </c>
      <c r="AF215" s="1">
        <v>1</v>
      </c>
      <c r="AG215" s="1">
        <v>1</v>
      </c>
      <c r="AH215" s="1">
        <v>1</v>
      </c>
      <c r="AI215" s="1"/>
      <c r="AJ215" s="1"/>
      <c r="AK215" s="1">
        <v>4</v>
      </c>
    </row>
    <row r="216" spans="1:39" x14ac:dyDescent="0.35">
      <c r="A216" s="1" t="s">
        <v>152</v>
      </c>
      <c r="B216" s="1">
        <v>2019</v>
      </c>
      <c r="C216" s="2">
        <v>43814</v>
      </c>
      <c r="D216" s="1" t="s">
        <v>72</v>
      </c>
      <c r="E216" s="1" t="s">
        <v>329</v>
      </c>
      <c r="F216" s="1" t="s">
        <v>330</v>
      </c>
      <c r="G216" s="1"/>
      <c r="H216" s="1">
        <v>6</v>
      </c>
      <c r="I216" s="1"/>
      <c r="J216" s="1"/>
      <c r="K216" s="1"/>
      <c r="L216" s="1"/>
      <c r="M216" s="1"/>
      <c r="N216" s="1"/>
      <c r="O216" s="1"/>
      <c r="P216" s="1"/>
      <c r="Q216" s="1"/>
      <c r="R216" s="1">
        <v>1</v>
      </c>
      <c r="S216" s="1">
        <v>1</v>
      </c>
      <c r="T216" s="1">
        <v>1</v>
      </c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>
        <v>3</v>
      </c>
    </row>
    <row r="217" spans="1:39" x14ac:dyDescent="0.35">
      <c r="A217" s="1" t="s">
        <v>152</v>
      </c>
      <c r="B217" s="1">
        <v>2019</v>
      </c>
      <c r="C217" s="2">
        <v>43814</v>
      </c>
      <c r="D217" s="1" t="s">
        <v>72</v>
      </c>
      <c r="E217" s="1" t="s">
        <v>309</v>
      </c>
      <c r="F217" s="1" t="s">
        <v>38</v>
      </c>
      <c r="G217" s="1"/>
      <c r="H217" s="1">
        <v>7</v>
      </c>
      <c r="I217" s="1">
        <v>1</v>
      </c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>
        <v>1</v>
      </c>
    </row>
    <row r="218" spans="1:39" x14ac:dyDescent="0.35">
      <c r="A218" s="1" t="s">
        <v>152</v>
      </c>
      <c r="B218" s="1">
        <v>2019</v>
      </c>
      <c r="C218" s="2">
        <v>43814</v>
      </c>
      <c r="D218" s="1" t="s">
        <v>72</v>
      </c>
      <c r="E218" s="1" t="s">
        <v>321</v>
      </c>
      <c r="F218" s="1" t="s">
        <v>161</v>
      </c>
      <c r="G218" s="1"/>
      <c r="H218" s="1">
        <v>8</v>
      </c>
      <c r="I218" s="1"/>
      <c r="J218" s="1">
        <v>1</v>
      </c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>
        <v>1</v>
      </c>
    </row>
    <row r="219" spans="1:39" x14ac:dyDescent="0.35">
      <c r="A219" s="1" t="s">
        <v>152</v>
      </c>
      <c r="B219" s="1">
        <v>2019</v>
      </c>
      <c r="C219" s="2">
        <v>43814</v>
      </c>
      <c r="D219" s="1" t="s">
        <v>72</v>
      </c>
      <c r="E219" s="1" t="s">
        <v>287</v>
      </c>
      <c r="F219" s="1" t="s">
        <v>47</v>
      </c>
      <c r="G219" s="1"/>
      <c r="H219" s="1">
        <v>9</v>
      </c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>
        <v>0</v>
      </c>
    </row>
    <row r="220" spans="1:39" x14ac:dyDescent="0.35">
      <c r="A220" s="1" t="s">
        <v>152</v>
      </c>
      <c r="B220" s="1">
        <v>2019</v>
      </c>
      <c r="C220" s="2">
        <v>43814</v>
      </c>
      <c r="D220" s="1" t="s">
        <v>72</v>
      </c>
      <c r="E220" s="1" t="s">
        <v>238</v>
      </c>
      <c r="F220" s="1" t="s">
        <v>239</v>
      </c>
      <c r="G220" s="1"/>
      <c r="H220" s="1">
        <v>10</v>
      </c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>
        <v>0</v>
      </c>
    </row>
    <row r="221" spans="1:39" x14ac:dyDescent="0.35">
      <c r="A221" s="1" t="s">
        <v>152</v>
      </c>
      <c r="B221" s="1">
        <v>2019</v>
      </c>
      <c r="C221" s="2">
        <v>43814</v>
      </c>
      <c r="D221" s="1" t="s">
        <v>72</v>
      </c>
      <c r="E221" s="1" t="s">
        <v>327</v>
      </c>
      <c r="F221" s="1" t="s">
        <v>53</v>
      </c>
      <c r="G221" s="1"/>
      <c r="H221" s="1">
        <v>11</v>
      </c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>
        <v>0</v>
      </c>
    </row>
    <row r="222" spans="1:39" x14ac:dyDescent="0.35">
      <c r="A222" s="1" t="s">
        <v>152</v>
      </c>
      <c r="B222" s="1">
        <v>2019</v>
      </c>
      <c r="C222" s="2">
        <v>43814</v>
      </c>
      <c r="D222" s="1" t="s">
        <v>72</v>
      </c>
      <c r="E222" s="1" t="s">
        <v>229</v>
      </c>
      <c r="F222" s="1" t="s">
        <v>230</v>
      </c>
      <c r="G222" s="1"/>
      <c r="H222" s="1">
        <v>12</v>
      </c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>
        <v>0</v>
      </c>
    </row>
    <row r="223" spans="1:39" x14ac:dyDescent="0.35">
      <c r="A223" s="1" t="s">
        <v>152</v>
      </c>
      <c r="B223" s="1">
        <v>2019</v>
      </c>
      <c r="C223" s="2">
        <v>43814</v>
      </c>
      <c r="D223" s="1" t="s">
        <v>72</v>
      </c>
      <c r="E223" s="1" t="s">
        <v>328</v>
      </c>
      <c r="F223" s="1" t="s">
        <v>237</v>
      </c>
      <c r="G223" s="1"/>
      <c r="H223" s="1">
        <v>13</v>
      </c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>
        <v>0</v>
      </c>
    </row>
    <row r="224" spans="1:39" x14ac:dyDescent="0.35">
      <c r="A224" s="1" t="s">
        <v>152</v>
      </c>
      <c r="B224" s="1">
        <v>2019</v>
      </c>
      <c r="C224" s="2">
        <v>43814</v>
      </c>
      <c r="D224" s="1" t="s">
        <v>72</v>
      </c>
      <c r="E224" s="1" t="s">
        <v>224</v>
      </c>
      <c r="F224" s="1" t="s">
        <v>225</v>
      </c>
      <c r="G224" s="1"/>
      <c r="H224" s="1">
        <v>14</v>
      </c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>
        <v>0</v>
      </c>
    </row>
    <row r="225" spans="1:39" x14ac:dyDescent="0.35">
      <c r="A225" s="1" t="s">
        <v>152</v>
      </c>
      <c r="B225" s="1">
        <v>2019</v>
      </c>
      <c r="C225" s="2">
        <v>43814</v>
      </c>
      <c r="D225" s="1" t="s">
        <v>72</v>
      </c>
      <c r="E225" s="1" t="s">
        <v>322</v>
      </c>
      <c r="F225" s="1" t="s">
        <v>61</v>
      </c>
      <c r="G225" s="1"/>
      <c r="H225" s="1">
        <v>15</v>
      </c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>
        <v>0</v>
      </c>
    </row>
    <row r="226" spans="1:39" x14ac:dyDescent="0.35">
      <c r="A226" s="1" t="s">
        <v>152</v>
      </c>
      <c r="B226" s="1">
        <v>2019</v>
      </c>
      <c r="C226" s="2">
        <v>43814</v>
      </c>
      <c r="D226" s="1" t="s">
        <v>72</v>
      </c>
      <c r="E226" s="1" t="s">
        <v>320</v>
      </c>
      <c r="F226" s="1" t="s">
        <v>44</v>
      </c>
      <c r="G226" s="1"/>
      <c r="H226" s="1">
        <v>16</v>
      </c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>
        <v>0</v>
      </c>
    </row>
    <row r="227" spans="1:39" x14ac:dyDescent="0.35">
      <c r="A227" s="1" t="s">
        <v>152</v>
      </c>
      <c r="B227" s="1">
        <v>2019</v>
      </c>
      <c r="C227" s="2">
        <v>43814</v>
      </c>
      <c r="D227" s="1" t="s">
        <v>72</v>
      </c>
      <c r="E227" s="1" t="s">
        <v>332</v>
      </c>
      <c r="F227" s="1" t="s">
        <v>56</v>
      </c>
      <c r="G227" s="1"/>
      <c r="H227" s="1">
        <v>17</v>
      </c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>
        <v>0</v>
      </c>
    </row>
    <row r="228" spans="1:39" x14ac:dyDescent="0.35">
      <c r="A228" s="1" t="s">
        <v>152</v>
      </c>
      <c r="B228" s="1">
        <v>2019</v>
      </c>
      <c r="C228" s="2">
        <v>43814</v>
      </c>
      <c r="D228" s="1" t="s">
        <v>72</v>
      </c>
      <c r="E228" s="1" t="s">
        <v>258</v>
      </c>
      <c r="F228" s="1" t="s">
        <v>65</v>
      </c>
      <c r="G228" s="1"/>
      <c r="H228" s="1">
        <v>18</v>
      </c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>
        <v>0</v>
      </c>
    </row>
    <row r="229" spans="1:39" x14ac:dyDescent="0.35">
      <c r="A229" s="4" t="s">
        <v>162</v>
      </c>
      <c r="B229" s="4">
        <v>2019</v>
      </c>
      <c r="C229" s="5">
        <v>43807</v>
      </c>
      <c r="D229" s="4" t="s">
        <v>72</v>
      </c>
      <c r="E229" s="4" t="s">
        <v>317</v>
      </c>
      <c r="F229" s="4" t="s">
        <v>27</v>
      </c>
      <c r="G229" s="4"/>
      <c r="H229" s="4">
        <v>1</v>
      </c>
      <c r="I229" s="4"/>
      <c r="J229" s="4">
        <v>1</v>
      </c>
      <c r="K229" s="4">
        <v>1</v>
      </c>
      <c r="L229" s="4">
        <v>1</v>
      </c>
      <c r="M229" s="4">
        <v>1</v>
      </c>
      <c r="N229" s="4">
        <v>1</v>
      </c>
      <c r="O229" s="4">
        <v>1</v>
      </c>
      <c r="P229" s="4">
        <v>1</v>
      </c>
      <c r="Q229" s="4">
        <v>1</v>
      </c>
      <c r="R229" s="4"/>
      <c r="S229" s="4"/>
      <c r="T229" s="4"/>
      <c r="U229" s="4"/>
      <c r="V229" s="4"/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>
        <v>8</v>
      </c>
      <c r="AL229" s="6">
        <v>0.36805555555555558</v>
      </c>
      <c r="AM229">
        <v>50.924999999999997</v>
      </c>
    </row>
    <row r="230" spans="1:39" x14ac:dyDescent="0.35">
      <c r="A230" s="4" t="s">
        <v>162</v>
      </c>
      <c r="B230" s="4">
        <v>2019</v>
      </c>
      <c r="C230" s="5">
        <v>43807</v>
      </c>
      <c r="D230" s="4" t="s">
        <v>72</v>
      </c>
      <c r="E230" s="4" t="s">
        <v>226</v>
      </c>
      <c r="F230" s="4" t="s">
        <v>40</v>
      </c>
      <c r="G230" s="4"/>
      <c r="H230" s="4">
        <v>2</v>
      </c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  <c r="AA230" s="4"/>
      <c r="AB230" s="4"/>
      <c r="AC230" s="4"/>
      <c r="AD230" s="4">
        <v>1</v>
      </c>
      <c r="AE230" s="4">
        <v>1</v>
      </c>
      <c r="AF230" s="4">
        <v>1</v>
      </c>
      <c r="AG230" s="4">
        <v>1</v>
      </c>
      <c r="AH230" s="4">
        <v>1</v>
      </c>
      <c r="AI230" s="4"/>
      <c r="AJ230" s="4"/>
      <c r="AK230" s="4">
        <v>5</v>
      </c>
    </row>
    <row r="231" spans="1:39" x14ac:dyDescent="0.35">
      <c r="A231" s="4" t="s">
        <v>162</v>
      </c>
      <c r="B231" s="4">
        <v>2019</v>
      </c>
      <c r="C231" s="5">
        <v>43807</v>
      </c>
      <c r="D231" s="4" t="s">
        <v>72</v>
      </c>
      <c r="E231" s="4" t="s">
        <v>219</v>
      </c>
      <c r="F231" s="4" t="s">
        <v>67</v>
      </c>
      <c r="G231" s="4"/>
      <c r="H231" s="4">
        <v>3</v>
      </c>
      <c r="I231" s="4">
        <v>1</v>
      </c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>
        <v>1</v>
      </c>
      <c r="Y231" s="4">
        <v>1</v>
      </c>
      <c r="Z231" s="4"/>
      <c r="AA231" s="4">
        <v>1</v>
      </c>
      <c r="AB231" s="4">
        <v>1</v>
      </c>
      <c r="AC231" s="4"/>
      <c r="AD231" s="4"/>
      <c r="AE231" s="4"/>
      <c r="AF231" s="4"/>
      <c r="AG231" s="4"/>
      <c r="AH231" s="4"/>
      <c r="AI231" s="4"/>
      <c r="AJ231" s="4"/>
      <c r="AK231" s="4">
        <v>5</v>
      </c>
    </row>
    <row r="232" spans="1:39" x14ac:dyDescent="0.35">
      <c r="A232" s="4" t="s">
        <v>162</v>
      </c>
      <c r="B232" s="4">
        <v>2019</v>
      </c>
      <c r="C232" s="5">
        <v>43807</v>
      </c>
      <c r="D232" s="4" t="s">
        <v>72</v>
      </c>
      <c r="E232" s="4" t="s">
        <v>277</v>
      </c>
      <c r="F232" s="4" t="s">
        <v>36</v>
      </c>
      <c r="G232" s="4"/>
      <c r="H232" s="4">
        <v>4</v>
      </c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>
        <v>1</v>
      </c>
      <c r="U232" s="4">
        <v>1</v>
      </c>
      <c r="V232" s="4">
        <v>1</v>
      </c>
      <c r="W232" s="4">
        <v>1</v>
      </c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  <c r="AJ232" s="4"/>
      <c r="AK232" s="4">
        <v>4</v>
      </c>
    </row>
    <row r="233" spans="1:39" x14ac:dyDescent="0.35">
      <c r="A233" s="4" t="s">
        <v>162</v>
      </c>
      <c r="B233" s="4">
        <v>2019</v>
      </c>
      <c r="C233" s="5">
        <v>43807</v>
      </c>
      <c r="D233" s="4" t="s">
        <v>72</v>
      </c>
      <c r="E233" s="4" t="s">
        <v>227</v>
      </c>
      <c r="F233" s="4" t="s">
        <v>228</v>
      </c>
      <c r="G233" s="4"/>
      <c r="H233" s="4">
        <v>5</v>
      </c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  <c r="AA233" s="4"/>
      <c r="AB233" s="4"/>
      <c r="AC233" s="4">
        <v>1</v>
      </c>
      <c r="AD233" s="4"/>
      <c r="AE233" s="4"/>
      <c r="AF233" s="4"/>
      <c r="AG233" s="4"/>
      <c r="AH233" s="4"/>
      <c r="AI233" s="4"/>
      <c r="AJ233" s="4"/>
      <c r="AK233" s="4">
        <v>1</v>
      </c>
    </row>
    <row r="234" spans="1:39" x14ac:dyDescent="0.35">
      <c r="A234" s="4" t="s">
        <v>162</v>
      </c>
      <c r="B234" s="4">
        <v>2019</v>
      </c>
      <c r="C234" s="5">
        <v>43807</v>
      </c>
      <c r="D234" s="4" t="s">
        <v>72</v>
      </c>
      <c r="E234" s="4" t="s">
        <v>224</v>
      </c>
      <c r="F234" s="4" t="s">
        <v>225</v>
      </c>
      <c r="G234" s="4"/>
      <c r="H234" s="4">
        <v>6</v>
      </c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>
        <v>1</v>
      </c>
      <c r="T234" s="4"/>
      <c r="U234" s="4"/>
      <c r="V234" s="4"/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  <c r="AJ234" s="4"/>
      <c r="AK234" s="4">
        <v>1</v>
      </c>
    </row>
    <row r="235" spans="1:39" x14ac:dyDescent="0.35">
      <c r="A235" s="4" t="s">
        <v>162</v>
      </c>
      <c r="B235" s="4">
        <v>2019</v>
      </c>
      <c r="C235" s="5">
        <v>43807</v>
      </c>
      <c r="D235" s="4" t="s">
        <v>72</v>
      </c>
      <c r="E235" s="4" t="s">
        <v>275</v>
      </c>
      <c r="F235" s="4" t="s">
        <v>47</v>
      </c>
      <c r="G235" s="4"/>
      <c r="H235" s="4">
        <v>7</v>
      </c>
      <c r="I235" s="4"/>
      <c r="J235" s="4"/>
      <c r="K235" s="4"/>
      <c r="L235" s="4"/>
      <c r="M235" s="4"/>
      <c r="N235" s="4"/>
      <c r="O235" s="4"/>
      <c r="P235" s="4"/>
      <c r="Q235" s="4"/>
      <c r="R235" s="4">
        <v>1</v>
      </c>
      <c r="S235" s="4"/>
      <c r="T235" s="4"/>
      <c r="U235" s="4"/>
      <c r="V235" s="4"/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  <c r="AJ235" s="4"/>
      <c r="AK235" s="4">
        <v>1</v>
      </c>
    </row>
    <row r="236" spans="1:39" x14ac:dyDescent="0.35">
      <c r="A236" s="4" t="s">
        <v>162</v>
      </c>
      <c r="B236" s="4">
        <v>2019</v>
      </c>
      <c r="C236" s="5">
        <v>43807</v>
      </c>
      <c r="D236" s="4" t="s">
        <v>72</v>
      </c>
      <c r="E236" s="4" t="s">
        <v>333</v>
      </c>
      <c r="F236" s="4" t="s">
        <v>29</v>
      </c>
      <c r="G236" s="4"/>
      <c r="H236" s="4">
        <v>8</v>
      </c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>
        <v>1</v>
      </c>
      <c r="AA236" s="4"/>
      <c r="AB236" s="4"/>
      <c r="AC236" s="4"/>
      <c r="AD236" s="4"/>
      <c r="AE236" s="4"/>
      <c r="AF236" s="4"/>
      <c r="AG236" s="4"/>
      <c r="AH236" s="4"/>
      <c r="AI236" s="4"/>
      <c r="AJ236" s="4"/>
      <c r="AK236" s="4">
        <v>1</v>
      </c>
    </row>
    <row r="237" spans="1:39" x14ac:dyDescent="0.35">
      <c r="A237" s="4" t="s">
        <v>162</v>
      </c>
      <c r="B237" s="4">
        <v>2019</v>
      </c>
      <c r="C237" s="5">
        <v>43807</v>
      </c>
      <c r="D237" s="4" t="s">
        <v>72</v>
      </c>
      <c r="E237" s="4" t="s">
        <v>310</v>
      </c>
      <c r="F237" s="4" t="s">
        <v>56</v>
      </c>
      <c r="G237" s="4"/>
      <c r="H237" s="4">
        <v>9</v>
      </c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/>
      <c r="AH237" s="4"/>
      <c r="AI237" s="4"/>
      <c r="AJ237" s="4"/>
      <c r="AK237" s="4">
        <v>0</v>
      </c>
    </row>
    <row r="238" spans="1:39" x14ac:dyDescent="0.35">
      <c r="A238" s="4" t="s">
        <v>162</v>
      </c>
      <c r="B238" s="4">
        <v>2019</v>
      </c>
      <c r="C238" s="5">
        <v>43807</v>
      </c>
      <c r="D238" s="4" t="s">
        <v>72</v>
      </c>
      <c r="E238" s="4" t="s">
        <v>327</v>
      </c>
      <c r="F238" s="4" t="s">
        <v>53</v>
      </c>
      <c r="G238" s="4"/>
      <c r="H238" s="4">
        <v>10</v>
      </c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  <c r="AA238" s="4"/>
      <c r="AB238" s="4"/>
      <c r="AC238" s="4"/>
      <c r="AD238" s="4"/>
      <c r="AE238" s="4"/>
      <c r="AF238" s="4"/>
      <c r="AG238" s="4"/>
      <c r="AH238" s="4"/>
      <c r="AI238" s="4"/>
      <c r="AJ238" s="4"/>
      <c r="AK238" s="4">
        <v>0</v>
      </c>
    </row>
    <row r="239" spans="1:39" x14ac:dyDescent="0.35">
      <c r="A239" s="4" t="s">
        <v>162</v>
      </c>
      <c r="B239" s="4">
        <v>2019</v>
      </c>
      <c r="C239" s="5">
        <v>43807</v>
      </c>
      <c r="D239" s="4" t="s">
        <v>72</v>
      </c>
      <c r="E239" s="4" t="s">
        <v>309</v>
      </c>
      <c r="F239" s="4" t="s">
        <v>38</v>
      </c>
      <c r="G239" s="4"/>
      <c r="H239" s="4">
        <v>11</v>
      </c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4"/>
      <c r="AJ239" s="4"/>
      <c r="AK239" s="4">
        <v>0</v>
      </c>
    </row>
    <row r="240" spans="1:39" x14ac:dyDescent="0.35">
      <c r="A240" s="4" t="s">
        <v>162</v>
      </c>
      <c r="B240" s="4">
        <v>2019</v>
      </c>
      <c r="C240" s="5">
        <v>43807</v>
      </c>
      <c r="D240" s="4" t="s">
        <v>72</v>
      </c>
      <c r="E240" s="4" t="s">
        <v>312</v>
      </c>
      <c r="F240" s="4" t="s">
        <v>271</v>
      </c>
      <c r="G240" s="4"/>
      <c r="H240" s="4">
        <v>12</v>
      </c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4"/>
      <c r="AJ240" s="4"/>
      <c r="AK240" s="4">
        <v>0</v>
      </c>
    </row>
    <row r="241" spans="1:39" x14ac:dyDescent="0.35">
      <c r="A241" s="4" t="s">
        <v>162</v>
      </c>
      <c r="B241" s="4">
        <v>2019</v>
      </c>
      <c r="C241" s="5">
        <v>43807</v>
      </c>
      <c r="D241" s="4" t="s">
        <v>72</v>
      </c>
      <c r="E241" s="4" t="s">
        <v>258</v>
      </c>
      <c r="F241" s="4" t="s">
        <v>65</v>
      </c>
      <c r="G241" s="4"/>
      <c r="H241" s="4">
        <v>13</v>
      </c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4"/>
      <c r="AJ241" s="4"/>
      <c r="AK241" s="4">
        <v>0</v>
      </c>
    </row>
    <row r="242" spans="1:39" x14ac:dyDescent="0.35">
      <c r="A242" s="4" t="s">
        <v>162</v>
      </c>
      <c r="B242" s="4">
        <v>2019</v>
      </c>
      <c r="C242" s="5">
        <v>43807</v>
      </c>
      <c r="D242" s="4" t="s">
        <v>72</v>
      </c>
      <c r="E242" s="4" t="s">
        <v>322</v>
      </c>
      <c r="F242" s="4" t="s">
        <v>61</v>
      </c>
      <c r="G242" s="4"/>
      <c r="H242" s="4">
        <v>14</v>
      </c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>
        <v>0</v>
      </c>
    </row>
    <row r="243" spans="1:39" x14ac:dyDescent="0.35">
      <c r="A243" s="4" t="s">
        <v>162</v>
      </c>
      <c r="B243" s="4">
        <v>2019</v>
      </c>
      <c r="C243" s="5">
        <v>43807</v>
      </c>
      <c r="D243" s="4" t="s">
        <v>72</v>
      </c>
      <c r="E243" s="4" t="s">
        <v>285</v>
      </c>
      <c r="F243" s="4" t="s">
        <v>286</v>
      </c>
      <c r="G243" s="4"/>
      <c r="H243" s="4">
        <v>15</v>
      </c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  <c r="AA243" s="4"/>
      <c r="AB243" s="4"/>
      <c r="AC243" s="4"/>
      <c r="AD243" s="4"/>
      <c r="AE243" s="4"/>
      <c r="AF243" s="4"/>
      <c r="AG243" s="4"/>
      <c r="AH243" s="4"/>
      <c r="AI243" s="4"/>
      <c r="AJ243" s="4"/>
      <c r="AK243" s="4">
        <v>0</v>
      </c>
    </row>
    <row r="244" spans="1:39" x14ac:dyDescent="0.35">
      <c r="A244" s="4" t="s">
        <v>162</v>
      </c>
      <c r="B244" s="4">
        <v>2019</v>
      </c>
      <c r="C244" s="5">
        <v>43807</v>
      </c>
      <c r="D244" s="4" t="s">
        <v>72</v>
      </c>
      <c r="E244" s="4" t="s">
        <v>229</v>
      </c>
      <c r="F244" s="4" t="s">
        <v>230</v>
      </c>
      <c r="G244" s="4"/>
      <c r="H244" s="4">
        <v>16</v>
      </c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  <c r="AA244" s="4"/>
      <c r="AB244" s="4"/>
      <c r="AC244" s="4"/>
      <c r="AD244" s="4"/>
      <c r="AE244" s="4"/>
      <c r="AF244" s="4"/>
      <c r="AG244" s="4"/>
      <c r="AH244" s="4"/>
      <c r="AI244" s="4"/>
      <c r="AJ244" s="4"/>
      <c r="AK244" s="4">
        <v>0</v>
      </c>
    </row>
    <row r="245" spans="1:39" x14ac:dyDescent="0.35">
      <c r="A245" s="4" t="s">
        <v>162</v>
      </c>
      <c r="B245" s="4">
        <v>2019</v>
      </c>
      <c r="C245" s="5">
        <v>43807</v>
      </c>
      <c r="D245" s="4" t="s">
        <v>72</v>
      </c>
      <c r="E245" s="4" t="s">
        <v>321</v>
      </c>
      <c r="F245" s="4" t="s">
        <v>161</v>
      </c>
      <c r="G245" s="4"/>
      <c r="H245" s="4">
        <v>17</v>
      </c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  <c r="AA245" s="4"/>
      <c r="AB245" s="4"/>
      <c r="AC245" s="4"/>
      <c r="AD245" s="4"/>
      <c r="AE245" s="4"/>
      <c r="AF245" s="4"/>
      <c r="AG245" s="4"/>
      <c r="AH245" s="4"/>
      <c r="AI245" s="4"/>
      <c r="AJ245" s="4"/>
      <c r="AK245" s="4">
        <v>0</v>
      </c>
    </row>
    <row r="246" spans="1:39" x14ac:dyDescent="0.35">
      <c r="A246" s="4" t="s">
        <v>162</v>
      </c>
      <c r="B246" s="4">
        <v>2019</v>
      </c>
      <c r="C246" s="5">
        <v>43807</v>
      </c>
      <c r="D246" s="4" t="s">
        <v>72</v>
      </c>
      <c r="E246" s="4" t="s">
        <v>320</v>
      </c>
      <c r="F246" s="4" t="s">
        <v>44</v>
      </c>
      <c r="G246" s="4"/>
      <c r="H246" s="4">
        <v>18</v>
      </c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  <c r="AA246" s="4"/>
      <c r="AB246" s="4"/>
      <c r="AC246" s="4"/>
      <c r="AD246" s="4"/>
      <c r="AE246" s="4"/>
      <c r="AF246" s="4"/>
      <c r="AG246" s="4"/>
      <c r="AH246" s="4"/>
      <c r="AI246" s="4"/>
      <c r="AJ246" s="4"/>
      <c r="AK246" s="4">
        <v>0</v>
      </c>
    </row>
    <row r="247" spans="1:39" x14ac:dyDescent="0.35">
      <c r="A247" s="4" t="s">
        <v>162</v>
      </c>
      <c r="B247" s="4">
        <v>2019</v>
      </c>
      <c r="C247" s="5">
        <v>43807</v>
      </c>
      <c r="D247" s="4" t="s">
        <v>72</v>
      </c>
      <c r="E247" s="4" t="s">
        <v>238</v>
      </c>
      <c r="F247" s="4" t="s">
        <v>239</v>
      </c>
      <c r="G247" s="4"/>
      <c r="H247" s="4">
        <v>19</v>
      </c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  <c r="AA247" s="4"/>
      <c r="AB247" s="4"/>
      <c r="AC247" s="4"/>
      <c r="AD247" s="4"/>
      <c r="AE247" s="4"/>
      <c r="AF247" s="4"/>
      <c r="AG247" s="4"/>
      <c r="AH247" s="4"/>
      <c r="AI247" s="4"/>
      <c r="AJ247" s="4"/>
      <c r="AK247" s="4">
        <v>0</v>
      </c>
    </row>
    <row r="248" spans="1:39" x14ac:dyDescent="0.35">
      <c r="A248" s="4" t="s">
        <v>162</v>
      </c>
      <c r="B248" s="4">
        <v>2019</v>
      </c>
      <c r="C248" s="5">
        <v>43807</v>
      </c>
      <c r="D248" s="4" t="s">
        <v>72</v>
      </c>
      <c r="E248" s="4" t="s">
        <v>329</v>
      </c>
      <c r="F248" s="4" t="s">
        <v>330</v>
      </c>
      <c r="G248" s="4"/>
      <c r="H248" s="4">
        <v>20</v>
      </c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  <c r="AA248" s="4"/>
      <c r="AB248" s="4"/>
      <c r="AC248" s="4"/>
      <c r="AD248" s="4"/>
      <c r="AE248" s="4"/>
      <c r="AF248" s="4"/>
      <c r="AG248" s="4"/>
      <c r="AH248" s="4"/>
      <c r="AI248" s="4"/>
      <c r="AJ248" s="4"/>
      <c r="AK248" s="4">
        <v>0</v>
      </c>
    </row>
    <row r="249" spans="1:39" x14ac:dyDescent="0.35">
      <c r="A249" s="4" t="s">
        <v>162</v>
      </c>
      <c r="B249" s="4">
        <v>2019</v>
      </c>
      <c r="C249" s="5">
        <v>43807</v>
      </c>
      <c r="D249" s="4" t="s">
        <v>72</v>
      </c>
      <c r="E249" s="4" t="s">
        <v>328</v>
      </c>
      <c r="F249" s="4" t="s">
        <v>237</v>
      </c>
      <c r="G249" s="4"/>
      <c r="H249" s="4">
        <v>21</v>
      </c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  <c r="AA249" s="4"/>
      <c r="AB249" s="4"/>
      <c r="AC249" s="4"/>
      <c r="AD249" s="4"/>
      <c r="AE249" s="4"/>
      <c r="AF249" s="4"/>
      <c r="AG249" s="4"/>
      <c r="AH249" s="4"/>
      <c r="AI249" s="4"/>
      <c r="AJ249" s="4"/>
      <c r="AK249" s="4">
        <v>0</v>
      </c>
    </row>
    <row r="250" spans="1:39" x14ac:dyDescent="0.35">
      <c r="A250" s="1" t="s">
        <v>130</v>
      </c>
      <c r="B250" s="86">
        <v>2019</v>
      </c>
      <c r="C250" s="2">
        <v>43800</v>
      </c>
      <c r="D250" s="1" t="s">
        <v>72</v>
      </c>
      <c r="E250" s="1" t="s">
        <v>336</v>
      </c>
      <c r="F250" s="1" t="s">
        <v>245</v>
      </c>
      <c r="G250" s="1"/>
      <c r="H250" s="1">
        <v>1</v>
      </c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>
        <v>1</v>
      </c>
      <c r="AB250" s="1">
        <v>1</v>
      </c>
      <c r="AC250" s="1">
        <v>1</v>
      </c>
      <c r="AD250" s="1">
        <v>1</v>
      </c>
      <c r="AE250" s="1">
        <v>1</v>
      </c>
      <c r="AF250" s="1">
        <v>1</v>
      </c>
      <c r="AG250" s="1">
        <v>1</v>
      </c>
      <c r="AH250" s="1">
        <v>1</v>
      </c>
      <c r="AI250" s="1"/>
      <c r="AJ250" s="1"/>
      <c r="AK250" s="1">
        <v>8</v>
      </c>
      <c r="AL250" s="6">
        <v>0.37222222222222223</v>
      </c>
      <c r="AM250">
        <v>50.286999999999999</v>
      </c>
    </row>
    <row r="251" spans="1:39" x14ac:dyDescent="0.35">
      <c r="A251" s="1" t="s">
        <v>130</v>
      </c>
      <c r="B251" s="86">
        <v>2019</v>
      </c>
      <c r="C251" s="2">
        <v>43800</v>
      </c>
      <c r="D251" s="1" t="s">
        <v>72</v>
      </c>
      <c r="E251" s="1" t="s">
        <v>227</v>
      </c>
      <c r="F251" s="1" t="s">
        <v>228</v>
      </c>
      <c r="G251" s="1"/>
      <c r="H251" s="1">
        <v>2</v>
      </c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>
        <v>1</v>
      </c>
      <c r="X251" s="1"/>
      <c r="Y251" s="1">
        <v>1</v>
      </c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>
        <v>2</v>
      </c>
    </row>
    <row r="252" spans="1:39" x14ac:dyDescent="0.35">
      <c r="A252" s="1" t="s">
        <v>130</v>
      </c>
      <c r="B252" s="86">
        <v>2019</v>
      </c>
      <c r="C252" s="2">
        <v>43800</v>
      </c>
      <c r="D252" s="1" t="s">
        <v>72</v>
      </c>
      <c r="E252" s="1" t="s">
        <v>226</v>
      </c>
      <c r="F252" s="1" t="s">
        <v>40</v>
      </c>
      <c r="G252" s="1"/>
      <c r="H252" s="1">
        <v>3</v>
      </c>
      <c r="I252" s="1"/>
      <c r="J252" s="1"/>
      <c r="K252" s="1"/>
      <c r="L252" s="1"/>
      <c r="M252" s="1"/>
      <c r="N252" s="1"/>
      <c r="O252" s="1"/>
      <c r="P252" s="1"/>
      <c r="Q252" s="1"/>
      <c r="R252" s="1">
        <v>1</v>
      </c>
      <c r="S252" s="1"/>
      <c r="T252" s="1">
        <v>1</v>
      </c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>
        <v>2</v>
      </c>
    </row>
    <row r="253" spans="1:39" x14ac:dyDescent="0.35">
      <c r="A253" s="1" t="s">
        <v>130</v>
      </c>
      <c r="B253" s="86">
        <v>2019</v>
      </c>
      <c r="C253" s="2">
        <v>43800</v>
      </c>
      <c r="D253" s="1" t="s">
        <v>72</v>
      </c>
      <c r="E253" s="1" t="s">
        <v>222</v>
      </c>
      <c r="F253" s="1" t="s">
        <v>29</v>
      </c>
      <c r="G253" s="1"/>
      <c r="H253" s="1">
        <v>4</v>
      </c>
      <c r="I253" s="1"/>
      <c r="J253" s="1"/>
      <c r="K253" s="1"/>
      <c r="L253" s="1"/>
      <c r="M253" s="1"/>
      <c r="N253" s="1"/>
      <c r="O253" s="1"/>
      <c r="P253" s="1"/>
      <c r="Q253" s="1">
        <v>1</v>
      </c>
      <c r="R253" s="1"/>
      <c r="S253" s="1">
        <v>1</v>
      </c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>
        <v>2</v>
      </c>
    </row>
    <row r="254" spans="1:39" x14ac:dyDescent="0.35">
      <c r="A254" s="1" t="s">
        <v>130</v>
      </c>
      <c r="B254" s="86">
        <v>2019</v>
      </c>
      <c r="C254" s="2">
        <v>43800</v>
      </c>
      <c r="D254" s="1" t="s">
        <v>72</v>
      </c>
      <c r="E254" s="1" t="s">
        <v>224</v>
      </c>
      <c r="F254" s="1" t="s">
        <v>225</v>
      </c>
      <c r="G254" s="1"/>
      <c r="H254" s="1">
        <v>5</v>
      </c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>
        <v>1</v>
      </c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>
        <v>1</v>
      </c>
    </row>
    <row r="255" spans="1:39" x14ac:dyDescent="0.35">
      <c r="A255" s="1" t="s">
        <v>130</v>
      </c>
      <c r="B255" s="86">
        <v>2019</v>
      </c>
      <c r="C255" s="2">
        <v>43800</v>
      </c>
      <c r="D255" s="1" t="s">
        <v>72</v>
      </c>
      <c r="E255" s="1" t="s">
        <v>240</v>
      </c>
      <c r="F255" s="1" t="s">
        <v>56</v>
      </c>
      <c r="G255" s="1"/>
      <c r="H255" s="1">
        <v>6</v>
      </c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>
        <v>1</v>
      </c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>
        <v>1</v>
      </c>
    </row>
    <row r="256" spans="1:39" x14ac:dyDescent="0.35">
      <c r="A256" s="1" t="s">
        <v>130</v>
      </c>
      <c r="B256" s="86">
        <v>2019</v>
      </c>
      <c r="C256" s="2">
        <v>43800</v>
      </c>
      <c r="D256" s="1" t="s">
        <v>72</v>
      </c>
      <c r="E256" s="1" t="s">
        <v>309</v>
      </c>
      <c r="F256" s="1" t="s">
        <v>38</v>
      </c>
      <c r="G256" s="1"/>
      <c r="H256" s="1">
        <v>7</v>
      </c>
      <c r="I256" s="1"/>
      <c r="J256" s="1"/>
      <c r="K256" s="1"/>
      <c r="L256" s="1"/>
      <c r="M256" s="1"/>
      <c r="N256" s="1"/>
      <c r="O256" s="1"/>
      <c r="P256" s="1">
        <v>1</v>
      </c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>
        <v>1</v>
      </c>
    </row>
    <row r="257" spans="1:37" x14ac:dyDescent="0.35">
      <c r="A257" s="1" t="s">
        <v>130</v>
      </c>
      <c r="B257" s="86">
        <v>2019</v>
      </c>
      <c r="C257" s="2">
        <v>43800</v>
      </c>
      <c r="D257" s="1" t="s">
        <v>72</v>
      </c>
      <c r="E257" s="1" t="s">
        <v>311</v>
      </c>
      <c r="F257" s="1" t="s">
        <v>51</v>
      </c>
      <c r="G257" s="1"/>
      <c r="H257" s="1">
        <v>8</v>
      </c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>
        <v>1</v>
      </c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>
        <v>1</v>
      </c>
    </row>
    <row r="258" spans="1:37" x14ac:dyDescent="0.35">
      <c r="A258" s="1" t="s">
        <v>130</v>
      </c>
      <c r="B258" s="86">
        <v>2019</v>
      </c>
      <c r="C258" s="2">
        <v>43800</v>
      </c>
      <c r="D258" s="1" t="s">
        <v>72</v>
      </c>
      <c r="E258" s="1" t="s">
        <v>320</v>
      </c>
      <c r="F258" s="1" t="s">
        <v>44</v>
      </c>
      <c r="G258" s="1"/>
      <c r="H258" s="1">
        <v>9</v>
      </c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>
        <v>1</v>
      </c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>
        <v>1</v>
      </c>
    </row>
    <row r="259" spans="1:37" x14ac:dyDescent="0.35">
      <c r="A259" s="1" t="s">
        <v>130</v>
      </c>
      <c r="B259" s="86">
        <v>2019</v>
      </c>
      <c r="C259" s="2">
        <v>43800</v>
      </c>
      <c r="D259" s="1" t="s">
        <v>72</v>
      </c>
      <c r="E259" s="1" t="s">
        <v>334</v>
      </c>
      <c r="F259" s="1" t="s">
        <v>121</v>
      </c>
      <c r="G259" s="1"/>
      <c r="H259" s="1">
        <v>10</v>
      </c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>
        <v>0</v>
      </c>
    </row>
    <row r="260" spans="1:37" x14ac:dyDescent="0.35">
      <c r="A260" s="1" t="s">
        <v>130</v>
      </c>
      <c r="B260" s="86">
        <v>2019</v>
      </c>
      <c r="C260" s="2">
        <v>43800</v>
      </c>
      <c r="D260" s="1" t="s">
        <v>72</v>
      </c>
      <c r="E260" s="1" t="s">
        <v>335</v>
      </c>
      <c r="F260" s="1" t="s">
        <v>61</v>
      </c>
      <c r="G260" s="1"/>
      <c r="H260" s="1">
        <v>11</v>
      </c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>
        <v>0</v>
      </c>
    </row>
    <row r="261" spans="1:37" x14ac:dyDescent="0.35">
      <c r="A261" s="1" t="s">
        <v>130</v>
      </c>
      <c r="B261" s="86">
        <v>2019</v>
      </c>
      <c r="C261" s="2">
        <v>43800</v>
      </c>
      <c r="D261" s="1" t="s">
        <v>72</v>
      </c>
      <c r="E261" s="1" t="s">
        <v>258</v>
      </c>
      <c r="F261" s="1" t="s">
        <v>65</v>
      </c>
      <c r="G261" s="1"/>
      <c r="H261" s="1">
        <v>12</v>
      </c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>
        <v>0</v>
      </c>
    </row>
    <row r="262" spans="1:37" x14ac:dyDescent="0.35">
      <c r="A262" s="1" t="s">
        <v>130</v>
      </c>
      <c r="B262" s="86">
        <v>2019</v>
      </c>
      <c r="C262" s="2">
        <v>43800</v>
      </c>
      <c r="D262" s="1" t="s">
        <v>72</v>
      </c>
      <c r="E262" s="1" t="s">
        <v>323</v>
      </c>
      <c r="F262" s="1" t="s">
        <v>27</v>
      </c>
      <c r="G262" s="1"/>
      <c r="H262" s="1">
        <v>13</v>
      </c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>
        <v>0</v>
      </c>
    </row>
    <row r="263" spans="1:37" x14ac:dyDescent="0.35">
      <c r="A263" s="1" t="s">
        <v>130</v>
      </c>
      <c r="B263" s="86">
        <v>2019</v>
      </c>
      <c r="C263" s="2">
        <v>43800</v>
      </c>
      <c r="D263" s="1" t="s">
        <v>72</v>
      </c>
      <c r="E263" s="1" t="s">
        <v>285</v>
      </c>
      <c r="F263" s="1" t="s">
        <v>286</v>
      </c>
      <c r="G263" s="1"/>
      <c r="H263" s="1">
        <v>14</v>
      </c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>
        <v>0</v>
      </c>
    </row>
    <row r="264" spans="1:37" x14ac:dyDescent="0.35">
      <c r="A264" s="1" t="s">
        <v>130</v>
      </c>
      <c r="B264" s="86">
        <v>2019</v>
      </c>
      <c r="C264" s="2">
        <v>43800</v>
      </c>
      <c r="D264" s="1" t="s">
        <v>72</v>
      </c>
      <c r="E264" s="1" t="s">
        <v>249</v>
      </c>
      <c r="F264" s="1" t="s">
        <v>250</v>
      </c>
      <c r="G264" s="1"/>
      <c r="H264" s="1">
        <v>15</v>
      </c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>
        <v>0</v>
      </c>
    </row>
    <row r="265" spans="1:37" x14ac:dyDescent="0.35">
      <c r="A265" s="1" t="s">
        <v>130</v>
      </c>
      <c r="B265" s="86">
        <v>2019</v>
      </c>
      <c r="C265" s="2">
        <v>43800</v>
      </c>
      <c r="D265" s="1" t="s">
        <v>72</v>
      </c>
      <c r="E265" s="1" t="s">
        <v>312</v>
      </c>
      <c r="F265" s="1" t="s">
        <v>271</v>
      </c>
      <c r="G265" s="1"/>
      <c r="H265" s="1">
        <v>16</v>
      </c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>
        <v>0</v>
      </c>
    </row>
    <row r="266" spans="1:37" x14ac:dyDescent="0.35">
      <c r="A266" s="1" t="s">
        <v>130</v>
      </c>
      <c r="B266" s="86">
        <v>2019</v>
      </c>
      <c r="C266" s="2">
        <v>43800</v>
      </c>
      <c r="D266" s="1" t="s">
        <v>72</v>
      </c>
      <c r="E266" s="1" t="s">
        <v>321</v>
      </c>
      <c r="F266" s="1" t="s">
        <v>161</v>
      </c>
      <c r="G266" s="1"/>
      <c r="H266" s="1">
        <v>17</v>
      </c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>
        <v>0</v>
      </c>
    </row>
    <row r="267" spans="1:37" x14ac:dyDescent="0.35">
      <c r="A267" s="1" t="s">
        <v>130</v>
      </c>
      <c r="B267" s="86">
        <v>2019</v>
      </c>
      <c r="C267" s="2">
        <v>43800</v>
      </c>
      <c r="D267" s="1" t="s">
        <v>72</v>
      </c>
      <c r="E267" s="1" t="s">
        <v>328</v>
      </c>
      <c r="F267" s="1" t="s">
        <v>237</v>
      </c>
      <c r="G267" s="1"/>
      <c r="H267" s="1">
        <v>18</v>
      </c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>
        <v>0</v>
      </c>
    </row>
    <row r="268" spans="1:37" x14ac:dyDescent="0.35">
      <c r="A268" s="1" t="s">
        <v>130</v>
      </c>
      <c r="B268" s="86">
        <v>2019</v>
      </c>
      <c r="C268" s="2">
        <v>43800</v>
      </c>
      <c r="D268" s="1" t="s">
        <v>72</v>
      </c>
      <c r="E268" s="1" t="s">
        <v>279</v>
      </c>
      <c r="F268" s="1" t="s">
        <v>53</v>
      </c>
      <c r="G268" s="1"/>
      <c r="H268" s="1">
        <v>19</v>
      </c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>
        <v>0</v>
      </c>
    </row>
    <row r="269" spans="1:37" x14ac:dyDescent="0.35">
      <c r="A269" s="1" t="s">
        <v>130</v>
      </c>
      <c r="B269" s="86">
        <v>2019</v>
      </c>
      <c r="C269" s="2">
        <v>43800</v>
      </c>
      <c r="D269" s="1" t="s">
        <v>72</v>
      </c>
      <c r="E269" s="1" t="s">
        <v>313</v>
      </c>
      <c r="F269" s="1" t="s">
        <v>239</v>
      </c>
      <c r="G269" s="1"/>
      <c r="H269" s="1">
        <v>20</v>
      </c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>
        <v>0</v>
      </c>
    </row>
    <row r="270" spans="1:37" x14ac:dyDescent="0.35">
      <c r="A270" s="1" t="s">
        <v>130</v>
      </c>
      <c r="B270" s="86">
        <v>2019</v>
      </c>
      <c r="C270" s="2">
        <v>43800</v>
      </c>
      <c r="D270" s="1" t="s">
        <v>72</v>
      </c>
      <c r="E270" s="1" t="s">
        <v>337</v>
      </c>
      <c r="F270" s="1" t="s">
        <v>49</v>
      </c>
      <c r="G270" s="1"/>
      <c r="H270" s="1">
        <v>21</v>
      </c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>
        <v>0</v>
      </c>
    </row>
    <row r="271" spans="1:37" x14ac:dyDescent="0.35">
      <c r="A271" s="1" t="s">
        <v>130</v>
      </c>
      <c r="B271" s="86">
        <v>2019</v>
      </c>
      <c r="C271" s="2">
        <v>43800</v>
      </c>
      <c r="D271" s="1" t="s">
        <v>72</v>
      </c>
      <c r="E271" s="1" t="s">
        <v>229</v>
      </c>
      <c r="F271" s="1" t="s">
        <v>230</v>
      </c>
      <c r="G271" s="1"/>
      <c r="H271" s="1">
        <v>22</v>
      </c>
      <c r="I271" s="1">
        <v>1</v>
      </c>
      <c r="J271" s="1">
        <v>1</v>
      </c>
      <c r="K271" s="1">
        <v>1</v>
      </c>
      <c r="L271" s="1">
        <v>1</v>
      </c>
      <c r="M271" s="1">
        <v>1</v>
      </c>
      <c r="N271" s="1">
        <v>1</v>
      </c>
      <c r="O271" s="1">
        <v>1</v>
      </c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>
        <v>20</v>
      </c>
      <c r="AK271" s="1">
        <v>-13</v>
      </c>
    </row>
    <row r="272" spans="1:37" x14ac:dyDescent="0.35">
      <c r="A272" s="1" t="s">
        <v>130</v>
      </c>
      <c r="B272" s="86">
        <v>2019</v>
      </c>
      <c r="C272" s="2">
        <v>43800</v>
      </c>
      <c r="D272" s="1" t="s">
        <v>72</v>
      </c>
      <c r="E272" s="1" t="s">
        <v>283</v>
      </c>
      <c r="F272" s="1" t="s">
        <v>123</v>
      </c>
      <c r="G272" s="1"/>
      <c r="H272" s="1">
        <v>23</v>
      </c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>
        <v>20</v>
      </c>
      <c r="AK272" s="1">
        <v>-20</v>
      </c>
    </row>
    <row r="273" spans="1:39" x14ac:dyDescent="0.35">
      <c r="A273" s="4" t="s">
        <v>103</v>
      </c>
      <c r="B273" s="4">
        <v>2019</v>
      </c>
      <c r="C273" s="5">
        <v>43778</v>
      </c>
      <c r="D273" s="4" t="s">
        <v>72</v>
      </c>
      <c r="E273" s="4" t="s">
        <v>339</v>
      </c>
      <c r="F273" s="4" t="s">
        <v>25</v>
      </c>
      <c r="G273" s="4"/>
      <c r="H273" s="4">
        <v>1</v>
      </c>
      <c r="I273" s="4"/>
      <c r="J273" s="4">
        <v>1</v>
      </c>
      <c r="K273" s="4">
        <v>1</v>
      </c>
      <c r="L273" s="4"/>
      <c r="M273" s="4"/>
      <c r="N273" s="4"/>
      <c r="O273" s="4"/>
      <c r="P273" s="4"/>
      <c r="Q273" s="4"/>
      <c r="R273" s="4"/>
      <c r="S273" s="4">
        <v>1</v>
      </c>
      <c r="T273" s="4"/>
      <c r="U273" s="4"/>
      <c r="V273" s="4"/>
      <c r="W273" s="4"/>
      <c r="X273" s="4"/>
      <c r="Y273" s="4">
        <v>1</v>
      </c>
      <c r="Z273" s="4"/>
      <c r="AA273" s="4">
        <v>1</v>
      </c>
      <c r="AB273" s="4"/>
      <c r="AC273" s="4">
        <v>1</v>
      </c>
      <c r="AD273" s="4"/>
      <c r="AE273" s="4">
        <v>1</v>
      </c>
      <c r="AF273" s="4"/>
      <c r="AG273" s="4"/>
      <c r="AH273" s="4"/>
      <c r="AI273" s="4"/>
      <c r="AJ273" s="4"/>
      <c r="AK273" s="4">
        <v>7</v>
      </c>
      <c r="AL273" s="6">
        <v>0.36736111111111108</v>
      </c>
      <c r="AM273">
        <v>50.951000000000001</v>
      </c>
    </row>
    <row r="274" spans="1:39" x14ac:dyDescent="0.35">
      <c r="A274" s="4" t="s">
        <v>103</v>
      </c>
      <c r="B274" s="4">
        <v>2019</v>
      </c>
      <c r="C274" s="5">
        <v>43778</v>
      </c>
      <c r="D274" s="4" t="s">
        <v>72</v>
      </c>
      <c r="E274" s="4" t="s">
        <v>226</v>
      </c>
      <c r="F274" s="4" t="s">
        <v>40</v>
      </c>
      <c r="G274" s="4"/>
      <c r="H274" s="4">
        <v>2</v>
      </c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>
        <v>1</v>
      </c>
      <c r="V274" s="4"/>
      <c r="W274" s="4"/>
      <c r="X274" s="4">
        <v>1</v>
      </c>
      <c r="Y274" s="4"/>
      <c r="Z274" s="4">
        <v>1</v>
      </c>
      <c r="AA274" s="4"/>
      <c r="AB274" s="4">
        <v>1</v>
      </c>
      <c r="AC274" s="4"/>
      <c r="AD274" s="4">
        <v>1</v>
      </c>
      <c r="AE274" s="4"/>
      <c r="AF274" s="4"/>
      <c r="AG274" s="4"/>
      <c r="AH274" s="4"/>
      <c r="AI274" s="4"/>
      <c r="AJ274" s="4"/>
      <c r="AK274" s="4">
        <v>5</v>
      </c>
    </row>
    <row r="275" spans="1:39" x14ac:dyDescent="0.35">
      <c r="A275" s="4" t="s">
        <v>103</v>
      </c>
      <c r="B275" s="4">
        <v>2019</v>
      </c>
      <c r="C275" s="5">
        <v>43778</v>
      </c>
      <c r="D275" s="4" t="s">
        <v>72</v>
      </c>
      <c r="E275" s="4" t="s">
        <v>326</v>
      </c>
      <c r="F275" s="4" t="s">
        <v>36</v>
      </c>
      <c r="G275" s="4"/>
      <c r="H275" s="4">
        <v>3</v>
      </c>
      <c r="I275" s="4"/>
      <c r="J275" s="4"/>
      <c r="K275" s="4"/>
      <c r="L275" s="4"/>
      <c r="M275" s="4"/>
      <c r="N275" s="4"/>
      <c r="O275" s="4"/>
      <c r="P275" s="4">
        <v>1</v>
      </c>
      <c r="Q275" s="4">
        <v>1</v>
      </c>
      <c r="R275" s="4">
        <v>1</v>
      </c>
      <c r="S275" s="4"/>
      <c r="T275" s="4"/>
      <c r="U275" s="4"/>
      <c r="V275" s="4">
        <v>1</v>
      </c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>
        <v>4</v>
      </c>
    </row>
    <row r="276" spans="1:39" x14ac:dyDescent="0.35">
      <c r="A276" s="4" t="s">
        <v>103</v>
      </c>
      <c r="B276" s="4">
        <v>2019</v>
      </c>
      <c r="C276" s="5">
        <v>43778</v>
      </c>
      <c r="D276" s="4" t="s">
        <v>72</v>
      </c>
      <c r="E276" s="4" t="s">
        <v>312</v>
      </c>
      <c r="F276" s="4" t="s">
        <v>271</v>
      </c>
      <c r="G276" s="4"/>
      <c r="H276" s="4">
        <v>4</v>
      </c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>
        <v>1</v>
      </c>
      <c r="AG276" s="4">
        <v>1</v>
      </c>
      <c r="AH276" s="4">
        <v>1</v>
      </c>
      <c r="AI276" s="4"/>
      <c r="AJ276" s="4"/>
      <c r="AK276" s="4">
        <v>3</v>
      </c>
    </row>
    <row r="277" spans="1:39" x14ac:dyDescent="0.35">
      <c r="A277" s="4" t="s">
        <v>103</v>
      </c>
      <c r="B277" s="4">
        <v>2019</v>
      </c>
      <c r="C277" s="5">
        <v>43778</v>
      </c>
      <c r="D277" s="4" t="s">
        <v>72</v>
      </c>
      <c r="E277" s="4" t="s">
        <v>316</v>
      </c>
      <c r="F277" s="4" t="s">
        <v>19</v>
      </c>
      <c r="G277" s="4"/>
      <c r="H277" s="4">
        <v>5</v>
      </c>
      <c r="I277" s="4">
        <v>1</v>
      </c>
      <c r="J277" s="4"/>
      <c r="K277" s="4"/>
      <c r="L277" s="4">
        <v>1</v>
      </c>
      <c r="M277" s="4"/>
      <c r="N277" s="4"/>
      <c r="O277" s="4">
        <v>1</v>
      </c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>
        <v>3</v>
      </c>
    </row>
    <row r="278" spans="1:39" x14ac:dyDescent="0.35">
      <c r="A278" s="4" t="s">
        <v>103</v>
      </c>
      <c r="B278" s="4">
        <v>2019</v>
      </c>
      <c r="C278" s="5">
        <v>43778</v>
      </c>
      <c r="D278" s="4" t="s">
        <v>72</v>
      </c>
      <c r="E278" s="4" t="s">
        <v>275</v>
      </c>
      <c r="F278" s="4" t="s">
        <v>47</v>
      </c>
      <c r="G278" s="4"/>
      <c r="H278" s="4">
        <v>6</v>
      </c>
      <c r="I278" s="4"/>
      <c r="J278" s="4"/>
      <c r="K278" s="4"/>
      <c r="L278" s="4"/>
      <c r="M278" s="4">
        <v>1</v>
      </c>
      <c r="N278" s="4"/>
      <c r="O278" s="4"/>
      <c r="P278" s="4"/>
      <c r="Q278" s="4"/>
      <c r="R278" s="4"/>
      <c r="S278" s="4"/>
      <c r="T278" s="4">
        <v>1</v>
      </c>
      <c r="U278" s="4"/>
      <c r="V278" s="4"/>
      <c r="W278" s="4">
        <v>1</v>
      </c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>
        <v>3</v>
      </c>
    </row>
    <row r="279" spans="1:39" x14ac:dyDescent="0.35">
      <c r="A279" s="4" t="s">
        <v>103</v>
      </c>
      <c r="B279" s="4">
        <v>2019</v>
      </c>
      <c r="C279" s="5">
        <v>43778</v>
      </c>
      <c r="D279" s="4" t="s">
        <v>72</v>
      </c>
      <c r="E279" s="4" t="s">
        <v>243</v>
      </c>
      <c r="F279" s="4" t="s">
        <v>51</v>
      </c>
      <c r="G279" s="4"/>
      <c r="H279" s="4">
        <v>7</v>
      </c>
      <c r="I279" s="4"/>
      <c r="J279" s="4"/>
      <c r="K279" s="4"/>
      <c r="L279" s="4"/>
      <c r="M279" s="4"/>
      <c r="N279" s="4">
        <v>1</v>
      </c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>
        <v>1</v>
      </c>
    </row>
    <row r="280" spans="1:39" x14ac:dyDescent="0.35">
      <c r="A280" s="4" t="s">
        <v>103</v>
      </c>
      <c r="B280" s="4">
        <v>2019</v>
      </c>
      <c r="C280" s="5">
        <v>43778</v>
      </c>
      <c r="D280" s="4" t="s">
        <v>72</v>
      </c>
      <c r="E280" s="4" t="s">
        <v>327</v>
      </c>
      <c r="F280" s="4" t="s">
        <v>53</v>
      </c>
      <c r="G280" s="4"/>
      <c r="H280" s="4">
        <v>8</v>
      </c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>
        <v>0</v>
      </c>
    </row>
    <row r="281" spans="1:39" x14ac:dyDescent="0.35">
      <c r="A281" s="4" t="s">
        <v>103</v>
      </c>
      <c r="B281" s="4">
        <v>2019</v>
      </c>
      <c r="C281" s="5">
        <v>43778</v>
      </c>
      <c r="D281" s="4" t="s">
        <v>72</v>
      </c>
      <c r="E281" s="4" t="s">
        <v>244</v>
      </c>
      <c r="F281" s="4" t="s">
        <v>245</v>
      </c>
      <c r="G281" s="4"/>
      <c r="H281" s="4">
        <v>9</v>
      </c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>
        <v>0</v>
      </c>
    </row>
    <row r="282" spans="1:39" x14ac:dyDescent="0.35">
      <c r="A282" s="4" t="s">
        <v>103</v>
      </c>
      <c r="B282" s="4">
        <v>2019</v>
      </c>
      <c r="C282" s="5">
        <v>43778</v>
      </c>
      <c r="D282" s="4" t="s">
        <v>72</v>
      </c>
      <c r="E282" s="4" t="s">
        <v>238</v>
      </c>
      <c r="F282" s="4" t="s">
        <v>239</v>
      </c>
      <c r="G282" s="4"/>
      <c r="H282" s="4">
        <v>10</v>
      </c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>
        <v>0</v>
      </c>
    </row>
    <row r="283" spans="1:39" x14ac:dyDescent="0.35">
      <c r="A283" s="4" t="s">
        <v>103</v>
      </c>
      <c r="B283" s="4">
        <v>2019</v>
      </c>
      <c r="C283" s="5">
        <v>43778</v>
      </c>
      <c r="D283" s="4" t="s">
        <v>72</v>
      </c>
      <c r="E283" s="4" t="s">
        <v>224</v>
      </c>
      <c r="F283" s="4" t="s">
        <v>225</v>
      </c>
      <c r="G283" s="4"/>
      <c r="H283" s="4">
        <v>11</v>
      </c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>
        <v>0</v>
      </c>
    </row>
    <row r="284" spans="1:39" x14ac:dyDescent="0.35">
      <c r="A284" s="4" t="s">
        <v>103</v>
      </c>
      <c r="B284" s="4">
        <v>2019</v>
      </c>
      <c r="C284" s="5">
        <v>43778</v>
      </c>
      <c r="D284" s="4" t="s">
        <v>72</v>
      </c>
      <c r="E284" s="4" t="s">
        <v>338</v>
      </c>
      <c r="F284" s="4" t="s">
        <v>17</v>
      </c>
      <c r="G284" s="4"/>
      <c r="H284" s="4">
        <v>12</v>
      </c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>
        <v>0</v>
      </c>
    </row>
    <row r="285" spans="1:39" x14ac:dyDescent="0.35">
      <c r="A285" s="4" t="s">
        <v>103</v>
      </c>
      <c r="B285" s="4">
        <v>2019</v>
      </c>
      <c r="C285" s="5">
        <v>43778</v>
      </c>
      <c r="D285" s="4" t="s">
        <v>72</v>
      </c>
      <c r="E285" s="4" t="s">
        <v>258</v>
      </c>
      <c r="F285" s="4" t="s">
        <v>65</v>
      </c>
      <c r="G285" s="4"/>
      <c r="H285" s="4">
        <v>13</v>
      </c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>
        <v>0</v>
      </c>
    </row>
    <row r="286" spans="1:39" x14ac:dyDescent="0.35">
      <c r="A286" s="4" t="s">
        <v>103</v>
      </c>
      <c r="B286" s="4">
        <v>2019</v>
      </c>
      <c r="C286" s="5">
        <v>43778</v>
      </c>
      <c r="D286" s="4" t="s">
        <v>72</v>
      </c>
      <c r="E286" s="4" t="s">
        <v>240</v>
      </c>
      <c r="F286" s="4" t="s">
        <v>56</v>
      </c>
      <c r="G286" s="4"/>
      <c r="H286" s="4">
        <v>14</v>
      </c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>
        <v>0</v>
      </c>
    </row>
    <row r="287" spans="1:39" x14ac:dyDescent="0.35">
      <c r="A287" s="4" t="s">
        <v>103</v>
      </c>
      <c r="B287" s="4">
        <v>2019</v>
      </c>
      <c r="C287" s="5">
        <v>43778</v>
      </c>
      <c r="D287" s="4" t="s">
        <v>72</v>
      </c>
      <c r="E287" s="4" t="s">
        <v>227</v>
      </c>
      <c r="F287" s="4" t="s">
        <v>228</v>
      </c>
      <c r="G287" s="4"/>
      <c r="H287" s="4">
        <v>15</v>
      </c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>
        <v>0</v>
      </c>
    </row>
    <row r="288" spans="1:39" x14ac:dyDescent="0.35">
      <c r="A288" s="4" t="s">
        <v>103</v>
      </c>
      <c r="B288" s="4">
        <v>2019</v>
      </c>
      <c r="C288" s="5">
        <v>43778</v>
      </c>
      <c r="D288" s="4" t="s">
        <v>72</v>
      </c>
      <c r="E288" s="4" t="s">
        <v>317</v>
      </c>
      <c r="F288" s="4" t="s">
        <v>27</v>
      </c>
      <c r="G288" s="4"/>
      <c r="H288" s="4">
        <v>16</v>
      </c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>
        <v>0</v>
      </c>
    </row>
    <row r="289" spans="1:39" x14ac:dyDescent="0.35">
      <c r="A289" s="4" t="s">
        <v>103</v>
      </c>
      <c r="B289" s="4">
        <v>2019</v>
      </c>
      <c r="C289" s="5">
        <v>43778</v>
      </c>
      <c r="D289" s="4" t="s">
        <v>72</v>
      </c>
      <c r="E289" s="4" t="s">
        <v>340</v>
      </c>
      <c r="F289" s="4" t="s">
        <v>67</v>
      </c>
      <c r="G289" s="4"/>
      <c r="H289" s="4">
        <v>17</v>
      </c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>
        <v>0</v>
      </c>
    </row>
    <row r="290" spans="1:39" x14ac:dyDescent="0.35">
      <c r="A290" s="4" t="s">
        <v>103</v>
      </c>
      <c r="B290" s="4">
        <v>2019</v>
      </c>
      <c r="C290" s="5">
        <v>43778</v>
      </c>
      <c r="D290" s="4" t="s">
        <v>72</v>
      </c>
      <c r="E290" s="4" t="s">
        <v>249</v>
      </c>
      <c r="F290" s="4" t="s">
        <v>250</v>
      </c>
      <c r="G290" s="4"/>
      <c r="H290" s="4">
        <v>18</v>
      </c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>
        <v>20</v>
      </c>
      <c r="AK290" s="4">
        <v>-20</v>
      </c>
    </row>
    <row r="291" spans="1:39" x14ac:dyDescent="0.35">
      <c r="A291" s="4" t="s">
        <v>103</v>
      </c>
      <c r="B291" s="4">
        <v>2019</v>
      </c>
      <c r="C291" s="5">
        <v>43778</v>
      </c>
      <c r="D291" s="4" t="s">
        <v>72</v>
      </c>
      <c r="E291" s="4" t="s">
        <v>283</v>
      </c>
      <c r="F291" s="4" t="s">
        <v>123</v>
      </c>
      <c r="G291" s="4"/>
      <c r="H291" s="4">
        <v>19</v>
      </c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>
        <v>20</v>
      </c>
      <c r="AK291" s="4">
        <v>-20</v>
      </c>
    </row>
    <row r="292" spans="1:39" x14ac:dyDescent="0.35">
      <c r="A292" s="4" t="s">
        <v>103</v>
      </c>
      <c r="B292" s="4">
        <v>2019</v>
      </c>
      <c r="C292" s="5">
        <v>43778</v>
      </c>
      <c r="D292" s="4" t="s">
        <v>72</v>
      </c>
      <c r="E292" s="4" t="s">
        <v>251</v>
      </c>
      <c r="F292" s="4" t="s">
        <v>38</v>
      </c>
      <c r="G292" s="4"/>
      <c r="H292" s="4">
        <v>20</v>
      </c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>
        <v>20</v>
      </c>
      <c r="AK292" s="4">
        <v>-20</v>
      </c>
    </row>
    <row r="293" spans="1:39" x14ac:dyDescent="0.35">
      <c r="A293" s="4" t="s">
        <v>103</v>
      </c>
      <c r="B293" s="4">
        <v>2019</v>
      </c>
      <c r="C293" s="5">
        <v>43778</v>
      </c>
      <c r="D293" s="4" t="s">
        <v>72</v>
      </c>
      <c r="E293" s="4" t="s">
        <v>341</v>
      </c>
      <c r="F293" s="4" t="s">
        <v>121</v>
      </c>
      <c r="G293" s="4"/>
      <c r="H293" s="4">
        <v>21</v>
      </c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>
        <v>40</v>
      </c>
      <c r="AK293" s="4">
        <v>-40</v>
      </c>
    </row>
    <row r="294" spans="1:39" x14ac:dyDescent="0.35">
      <c r="A294" s="4" t="s">
        <v>103</v>
      </c>
      <c r="B294" s="4">
        <v>2019</v>
      </c>
      <c r="C294" s="5">
        <v>43778</v>
      </c>
      <c r="D294" s="4" t="s">
        <v>72</v>
      </c>
      <c r="E294" s="4" t="s">
        <v>335</v>
      </c>
      <c r="F294" s="4" t="s">
        <v>61</v>
      </c>
      <c r="G294" s="4"/>
      <c r="H294" s="4">
        <v>22</v>
      </c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>
        <v>40</v>
      </c>
      <c r="AK294" s="4">
        <v>-40</v>
      </c>
    </row>
    <row r="295" spans="1:39" x14ac:dyDescent="0.35">
      <c r="A295" s="4" t="s">
        <v>103</v>
      </c>
      <c r="B295" s="4">
        <v>2019</v>
      </c>
      <c r="C295" s="5">
        <v>43778</v>
      </c>
      <c r="D295" s="4" t="s">
        <v>72</v>
      </c>
      <c r="E295" s="4" t="s">
        <v>290</v>
      </c>
      <c r="F295" s="4" t="s">
        <v>237</v>
      </c>
      <c r="G295" s="4"/>
      <c r="H295" s="4">
        <v>23</v>
      </c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>
        <v>40</v>
      </c>
      <c r="AK295" s="4">
        <v>-40</v>
      </c>
    </row>
    <row r="296" spans="1:39" x14ac:dyDescent="0.35">
      <c r="A296" s="1" t="s">
        <v>173</v>
      </c>
      <c r="B296" s="1">
        <v>2019</v>
      </c>
      <c r="C296" s="2">
        <v>43772</v>
      </c>
      <c r="D296" s="1" t="s">
        <v>72</v>
      </c>
      <c r="E296" s="1" t="s">
        <v>219</v>
      </c>
      <c r="F296" s="1" t="s">
        <v>67</v>
      </c>
      <c r="G296" s="1"/>
      <c r="H296" s="1">
        <v>1</v>
      </c>
      <c r="I296" s="1"/>
      <c r="J296" s="1"/>
      <c r="K296" s="1"/>
      <c r="L296" s="1"/>
      <c r="M296" s="1"/>
      <c r="N296" s="1"/>
      <c r="O296" s="1"/>
      <c r="P296" s="1"/>
      <c r="Q296" s="1"/>
      <c r="R296" s="1">
        <v>1</v>
      </c>
      <c r="S296" s="1"/>
      <c r="T296" s="1"/>
      <c r="U296" s="1">
        <v>1</v>
      </c>
      <c r="V296" s="1">
        <v>1</v>
      </c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>
        <v>20</v>
      </c>
      <c r="AJ296" s="1"/>
      <c r="AK296" s="1">
        <v>23</v>
      </c>
      <c r="AL296" s="6">
        <v>0.36944444444444446</v>
      </c>
      <c r="AM296">
        <v>50.746000000000002</v>
      </c>
    </row>
    <row r="297" spans="1:39" x14ac:dyDescent="0.35">
      <c r="A297" s="1" t="s">
        <v>173</v>
      </c>
      <c r="B297" s="1">
        <v>2019</v>
      </c>
      <c r="C297" s="2">
        <v>43772</v>
      </c>
      <c r="D297" s="1" t="s">
        <v>72</v>
      </c>
      <c r="E297" s="1" t="s">
        <v>308</v>
      </c>
      <c r="F297" s="1" t="s">
        <v>53</v>
      </c>
      <c r="G297" s="1"/>
      <c r="H297" s="1">
        <v>2</v>
      </c>
      <c r="I297" s="1"/>
      <c r="J297" s="1"/>
      <c r="K297" s="1"/>
      <c r="L297" s="1"/>
      <c r="M297" s="1">
        <v>1</v>
      </c>
      <c r="N297" s="1"/>
      <c r="O297" s="1"/>
      <c r="P297" s="1">
        <v>1</v>
      </c>
      <c r="Q297" s="1"/>
      <c r="R297" s="1"/>
      <c r="S297" s="1"/>
      <c r="T297" s="1">
        <v>1</v>
      </c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>
        <v>20</v>
      </c>
      <c r="AJ297" s="1"/>
      <c r="AK297" s="1">
        <v>23</v>
      </c>
      <c r="AM297" s="18"/>
    </row>
    <row r="298" spans="1:39" x14ac:dyDescent="0.35">
      <c r="A298" s="1" t="s">
        <v>173</v>
      </c>
      <c r="B298" s="1">
        <v>2019</v>
      </c>
      <c r="C298" s="2">
        <v>43772</v>
      </c>
      <c r="D298" s="1" t="s">
        <v>72</v>
      </c>
      <c r="E298" s="1" t="s">
        <v>244</v>
      </c>
      <c r="F298" s="1" t="s">
        <v>245</v>
      </c>
      <c r="G298" s="1"/>
      <c r="H298" s="1">
        <v>3</v>
      </c>
      <c r="I298" s="1"/>
      <c r="J298" s="1"/>
      <c r="K298" s="1"/>
      <c r="L298" s="1"/>
      <c r="M298" s="1"/>
      <c r="N298" s="1">
        <v>1</v>
      </c>
      <c r="O298" s="1"/>
      <c r="P298" s="1"/>
      <c r="Q298" s="1"/>
      <c r="R298" s="1"/>
      <c r="S298" s="1">
        <v>1</v>
      </c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>
        <v>20</v>
      </c>
      <c r="AJ298" s="1"/>
      <c r="AK298" s="1">
        <v>22</v>
      </c>
    </row>
    <row r="299" spans="1:39" x14ac:dyDescent="0.35">
      <c r="A299" s="1" t="s">
        <v>173</v>
      </c>
      <c r="B299" s="1">
        <v>2019</v>
      </c>
      <c r="C299" s="2">
        <v>43772</v>
      </c>
      <c r="D299" s="1" t="s">
        <v>72</v>
      </c>
      <c r="E299" s="1" t="s">
        <v>275</v>
      </c>
      <c r="F299" s="1" t="s">
        <v>47</v>
      </c>
      <c r="G299" s="1"/>
      <c r="H299" s="1">
        <v>4</v>
      </c>
      <c r="I299" s="1"/>
      <c r="J299" s="1"/>
      <c r="K299" s="1"/>
      <c r="L299" s="1"/>
      <c r="M299" s="1"/>
      <c r="N299" s="1"/>
      <c r="O299" s="1"/>
      <c r="P299" s="1"/>
      <c r="Q299" s="1">
        <v>1</v>
      </c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>
        <v>20</v>
      </c>
      <c r="AJ299" s="1"/>
      <c r="AK299" s="1">
        <v>21</v>
      </c>
    </row>
    <row r="300" spans="1:39" x14ac:dyDescent="0.35">
      <c r="A300" s="1" t="s">
        <v>173</v>
      </c>
      <c r="B300" s="1">
        <v>2019</v>
      </c>
      <c r="C300" s="2">
        <v>43772</v>
      </c>
      <c r="D300" s="1" t="s">
        <v>72</v>
      </c>
      <c r="E300" s="1" t="s">
        <v>311</v>
      </c>
      <c r="F300" s="1" t="s">
        <v>51</v>
      </c>
      <c r="G300" s="1"/>
      <c r="H300" s="1">
        <v>5</v>
      </c>
      <c r="I300" s="1"/>
      <c r="J300" s="1"/>
      <c r="K300" s="1"/>
      <c r="L300" s="1"/>
      <c r="M300" s="1"/>
      <c r="N300" s="1"/>
      <c r="O300" s="1">
        <v>1</v>
      </c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>
        <v>20</v>
      </c>
      <c r="AJ300" s="1"/>
      <c r="AK300" s="1">
        <v>21</v>
      </c>
    </row>
    <row r="301" spans="1:39" x14ac:dyDescent="0.35">
      <c r="A301" s="1" t="s">
        <v>173</v>
      </c>
      <c r="B301" s="1">
        <v>2019</v>
      </c>
      <c r="C301" s="2">
        <v>43772</v>
      </c>
      <c r="D301" s="1" t="s">
        <v>72</v>
      </c>
      <c r="E301" s="1" t="s">
        <v>227</v>
      </c>
      <c r="F301" s="1" t="s">
        <v>228</v>
      </c>
      <c r="G301" s="1"/>
      <c r="H301" s="1">
        <v>6</v>
      </c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>
        <v>20</v>
      </c>
      <c r="AJ301" s="1"/>
      <c r="AK301" s="1">
        <v>20</v>
      </c>
    </row>
    <row r="302" spans="1:39" x14ac:dyDescent="0.35">
      <c r="A302" s="1" t="s">
        <v>173</v>
      </c>
      <c r="B302" s="1">
        <v>2019</v>
      </c>
      <c r="C302" s="2">
        <v>43772</v>
      </c>
      <c r="D302" s="1" t="s">
        <v>72</v>
      </c>
      <c r="E302" s="1" t="s">
        <v>325</v>
      </c>
      <c r="F302" s="1" t="s">
        <v>121</v>
      </c>
      <c r="G302" s="1"/>
      <c r="H302" s="1">
        <v>7</v>
      </c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>
        <v>1</v>
      </c>
      <c r="AB302" s="1"/>
      <c r="AC302" s="1">
        <v>1</v>
      </c>
      <c r="AD302" s="1">
        <v>1</v>
      </c>
      <c r="AE302" s="1">
        <v>1</v>
      </c>
      <c r="AF302" s="1">
        <v>1</v>
      </c>
      <c r="AG302" s="1">
        <v>1</v>
      </c>
      <c r="AH302" s="1">
        <v>1</v>
      </c>
      <c r="AI302" s="1"/>
      <c r="AJ302" s="1"/>
      <c r="AK302" s="1">
        <v>7</v>
      </c>
    </row>
    <row r="303" spans="1:39" x14ac:dyDescent="0.35">
      <c r="A303" s="1" t="s">
        <v>173</v>
      </c>
      <c r="B303" s="1">
        <v>2019</v>
      </c>
      <c r="C303" s="2">
        <v>43772</v>
      </c>
      <c r="D303" s="1" t="s">
        <v>72</v>
      </c>
      <c r="E303" s="1" t="s">
        <v>224</v>
      </c>
      <c r="F303" s="1" t="s">
        <v>225</v>
      </c>
      <c r="G303" s="1"/>
      <c r="H303" s="1">
        <v>8</v>
      </c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>
        <v>1</v>
      </c>
      <c r="X303" s="1"/>
      <c r="Y303" s="1"/>
      <c r="Z303" s="1">
        <v>1</v>
      </c>
      <c r="AA303" s="1"/>
      <c r="AB303" s="1">
        <v>1</v>
      </c>
      <c r="AC303" s="1"/>
      <c r="AD303" s="1"/>
      <c r="AE303" s="1"/>
      <c r="AF303" s="1"/>
      <c r="AG303" s="1"/>
      <c r="AH303" s="1"/>
      <c r="AI303" s="1"/>
      <c r="AJ303" s="1"/>
      <c r="AK303" s="1">
        <v>3</v>
      </c>
    </row>
    <row r="304" spans="1:39" x14ac:dyDescent="0.35">
      <c r="A304" s="1" t="s">
        <v>173</v>
      </c>
      <c r="B304" s="1">
        <v>2019</v>
      </c>
      <c r="C304" s="2">
        <v>43772</v>
      </c>
      <c r="D304" s="1" t="s">
        <v>72</v>
      </c>
      <c r="E304" s="1" t="s">
        <v>258</v>
      </c>
      <c r="F304" s="1" t="s">
        <v>65</v>
      </c>
      <c r="G304" s="1"/>
      <c r="H304" s="1">
        <v>9</v>
      </c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>
        <v>1</v>
      </c>
      <c r="Y304" s="1">
        <v>1</v>
      </c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>
        <v>2</v>
      </c>
    </row>
    <row r="305" spans="1:39" x14ac:dyDescent="0.35">
      <c r="A305" s="1" t="s">
        <v>173</v>
      </c>
      <c r="B305" s="1">
        <v>2019</v>
      </c>
      <c r="C305" s="2">
        <v>43772</v>
      </c>
      <c r="D305" s="1" t="s">
        <v>72</v>
      </c>
      <c r="E305" s="1" t="s">
        <v>316</v>
      </c>
      <c r="F305" s="1" t="s">
        <v>19</v>
      </c>
      <c r="G305" s="1"/>
      <c r="H305" s="1">
        <v>10</v>
      </c>
      <c r="I305" s="1"/>
      <c r="J305" s="1"/>
      <c r="K305" s="1">
        <v>1</v>
      </c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>
        <v>1</v>
      </c>
    </row>
    <row r="306" spans="1:39" x14ac:dyDescent="0.35">
      <c r="A306" s="1" t="s">
        <v>173</v>
      </c>
      <c r="B306" s="1">
        <v>2019</v>
      </c>
      <c r="C306" s="2">
        <v>43772</v>
      </c>
      <c r="D306" s="1" t="s">
        <v>72</v>
      </c>
      <c r="E306" s="1" t="s">
        <v>220</v>
      </c>
      <c r="F306" s="1" t="s">
        <v>17</v>
      </c>
      <c r="G306" s="1"/>
      <c r="H306" s="1">
        <v>11</v>
      </c>
      <c r="I306" s="1"/>
      <c r="J306" s="1"/>
      <c r="K306" s="1"/>
      <c r="L306" s="1">
        <v>1</v>
      </c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>
        <v>1</v>
      </c>
    </row>
    <row r="307" spans="1:39" x14ac:dyDescent="0.35">
      <c r="A307" s="1" t="s">
        <v>173</v>
      </c>
      <c r="B307" s="1">
        <v>2019</v>
      </c>
      <c r="C307" s="2">
        <v>43772</v>
      </c>
      <c r="D307" s="1" t="s">
        <v>72</v>
      </c>
      <c r="E307" s="1" t="s">
        <v>319</v>
      </c>
      <c r="F307" s="1" t="s">
        <v>25</v>
      </c>
      <c r="G307" s="1"/>
      <c r="H307" s="1">
        <v>12</v>
      </c>
      <c r="I307" s="1"/>
      <c r="J307" s="1">
        <v>1</v>
      </c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>
        <v>1</v>
      </c>
    </row>
    <row r="308" spans="1:39" x14ac:dyDescent="0.35">
      <c r="A308" s="1" t="s">
        <v>173</v>
      </c>
      <c r="B308" s="1">
        <v>2019</v>
      </c>
      <c r="C308" s="2">
        <v>43772</v>
      </c>
      <c r="D308" s="1" t="s">
        <v>72</v>
      </c>
      <c r="E308" s="1" t="s">
        <v>283</v>
      </c>
      <c r="F308" s="1" t="s">
        <v>123</v>
      </c>
      <c r="G308" s="1"/>
      <c r="H308" s="1">
        <v>13</v>
      </c>
      <c r="I308" s="1">
        <v>1</v>
      </c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>
        <v>1</v>
      </c>
    </row>
    <row r="309" spans="1:39" x14ac:dyDescent="0.35">
      <c r="A309" s="1" t="s">
        <v>173</v>
      </c>
      <c r="B309" s="1">
        <v>2019</v>
      </c>
      <c r="C309" s="2">
        <v>43772</v>
      </c>
      <c r="D309" s="1" t="s">
        <v>72</v>
      </c>
      <c r="E309" s="1" t="s">
        <v>309</v>
      </c>
      <c r="F309" s="1" t="s">
        <v>38</v>
      </c>
      <c r="G309" s="1"/>
      <c r="H309" s="1">
        <v>14</v>
      </c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>
        <v>0</v>
      </c>
    </row>
    <row r="310" spans="1:39" x14ac:dyDescent="0.35">
      <c r="A310" s="1" t="s">
        <v>173</v>
      </c>
      <c r="B310" s="1">
        <v>2019</v>
      </c>
      <c r="C310" s="2">
        <v>43772</v>
      </c>
      <c r="D310" s="1" t="s">
        <v>72</v>
      </c>
      <c r="E310" s="1" t="s">
        <v>240</v>
      </c>
      <c r="F310" s="1" t="s">
        <v>56</v>
      </c>
      <c r="G310" s="1"/>
      <c r="H310" s="1">
        <v>15</v>
      </c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>
        <v>0</v>
      </c>
    </row>
    <row r="311" spans="1:39" x14ac:dyDescent="0.35">
      <c r="A311" s="1" t="s">
        <v>173</v>
      </c>
      <c r="B311" s="1">
        <v>2019</v>
      </c>
      <c r="C311" s="2">
        <v>43772</v>
      </c>
      <c r="D311" s="1" t="s">
        <v>72</v>
      </c>
      <c r="E311" s="1" t="s">
        <v>249</v>
      </c>
      <c r="F311" s="1" t="s">
        <v>250</v>
      </c>
      <c r="G311" s="1"/>
      <c r="H311" s="1">
        <v>16</v>
      </c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>
        <v>0</v>
      </c>
    </row>
    <row r="312" spans="1:39" x14ac:dyDescent="0.35">
      <c r="A312" s="1" t="s">
        <v>173</v>
      </c>
      <c r="B312" s="1">
        <v>2019</v>
      </c>
      <c r="C312" s="2">
        <v>43772</v>
      </c>
      <c r="D312" s="1" t="s">
        <v>72</v>
      </c>
      <c r="E312" s="1" t="s">
        <v>328</v>
      </c>
      <c r="F312" s="1" t="s">
        <v>237</v>
      </c>
      <c r="G312" s="1"/>
      <c r="H312" s="1">
        <v>17</v>
      </c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>
        <v>0</v>
      </c>
    </row>
    <row r="313" spans="1:39" x14ac:dyDescent="0.35">
      <c r="A313" s="1" t="s">
        <v>173</v>
      </c>
      <c r="B313" s="1">
        <v>2019</v>
      </c>
      <c r="C313" s="2">
        <v>43772</v>
      </c>
      <c r="D313" s="1" t="s">
        <v>72</v>
      </c>
      <c r="E313" s="1" t="s">
        <v>335</v>
      </c>
      <c r="F313" s="1" t="s">
        <v>61</v>
      </c>
      <c r="G313" s="1"/>
      <c r="H313" s="1">
        <v>18</v>
      </c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>
        <v>0</v>
      </c>
    </row>
    <row r="314" spans="1:39" x14ac:dyDescent="0.35">
      <c r="A314" s="1" t="s">
        <v>173</v>
      </c>
      <c r="B314" s="1">
        <v>2019</v>
      </c>
      <c r="C314" s="2">
        <v>43772</v>
      </c>
      <c r="D314" s="1" t="s">
        <v>72</v>
      </c>
      <c r="E314" s="1" t="s">
        <v>229</v>
      </c>
      <c r="F314" s="1" t="s">
        <v>230</v>
      </c>
      <c r="G314" s="1"/>
      <c r="H314" s="1">
        <v>19</v>
      </c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>
        <v>0</v>
      </c>
    </row>
    <row r="315" spans="1:39" x14ac:dyDescent="0.35">
      <c r="A315" s="1" t="s">
        <v>173</v>
      </c>
      <c r="B315" s="1">
        <v>2019</v>
      </c>
      <c r="C315" s="2">
        <v>43772</v>
      </c>
      <c r="D315" s="1" t="s">
        <v>72</v>
      </c>
      <c r="E315" s="1" t="s">
        <v>313</v>
      </c>
      <c r="F315" s="1" t="s">
        <v>239</v>
      </c>
      <c r="G315" s="1"/>
      <c r="H315" s="1">
        <v>20</v>
      </c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>
        <v>0</v>
      </c>
    </row>
    <row r="316" spans="1:39" x14ac:dyDescent="0.35">
      <c r="A316" s="1" t="s">
        <v>173</v>
      </c>
      <c r="B316" s="1">
        <v>2019</v>
      </c>
      <c r="C316" s="2">
        <v>43772</v>
      </c>
      <c r="D316" s="1" t="s">
        <v>72</v>
      </c>
      <c r="E316" s="1" t="s">
        <v>315</v>
      </c>
      <c r="F316" s="1" t="s">
        <v>175</v>
      </c>
      <c r="G316" s="1"/>
      <c r="H316" s="1">
        <v>21</v>
      </c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>
        <v>0</v>
      </c>
    </row>
    <row r="317" spans="1:39" x14ac:dyDescent="0.35">
      <c r="A317" s="1" t="s">
        <v>173</v>
      </c>
      <c r="B317" s="1">
        <v>2019</v>
      </c>
      <c r="C317" s="2">
        <v>43772</v>
      </c>
      <c r="D317" s="1" t="s">
        <v>72</v>
      </c>
      <c r="E317" s="1" t="s">
        <v>221</v>
      </c>
      <c r="F317" s="1" t="s">
        <v>27</v>
      </c>
      <c r="G317" s="1"/>
      <c r="H317" s="1">
        <v>22</v>
      </c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>
        <v>0</v>
      </c>
    </row>
    <row r="318" spans="1:39" x14ac:dyDescent="0.35">
      <c r="A318" s="1" t="s">
        <v>173</v>
      </c>
      <c r="B318" s="1">
        <v>2019</v>
      </c>
      <c r="C318" s="2">
        <v>43772</v>
      </c>
      <c r="D318" s="1" t="s">
        <v>72</v>
      </c>
      <c r="E318" s="1" t="s">
        <v>312</v>
      </c>
      <c r="F318" s="1" t="s">
        <v>271</v>
      </c>
      <c r="G318" s="1"/>
      <c r="H318" s="1">
        <v>23</v>
      </c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>
        <v>0</v>
      </c>
    </row>
    <row r="319" spans="1:39" x14ac:dyDescent="0.35">
      <c r="A319" s="1" t="s">
        <v>173</v>
      </c>
      <c r="B319" s="1">
        <v>2019</v>
      </c>
      <c r="C319" s="2">
        <v>43772</v>
      </c>
      <c r="D319" s="1" t="s">
        <v>72</v>
      </c>
      <c r="E319" s="1" t="s">
        <v>285</v>
      </c>
      <c r="F319" s="1" t="s">
        <v>286</v>
      </c>
      <c r="G319" s="1"/>
      <c r="H319" s="1">
        <v>24</v>
      </c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>
        <v>0</v>
      </c>
    </row>
    <row r="320" spans="1:39" x14ac:dyDescent="0.35">
      <c r="A320" s="4" t="s">
        <v>176</v>
      </c>
      <c r="B320" s="4">
        <v>2019</v>
      </c>
      <c r="C320" s="5">
        <v>43525</v>
      </c>
      <c r="D320" s="4" t="s">
        <v>13</v>
      </c>
      <c r="E320" s="4" t="s">
        <v>226</v>
      </c>
      <c r="F320" s="4" t="s">
        <v>40</v>
      </c>
      <c r="G320" s="4"/>
      <c r="H320" s="4">
        <v>1</v>
      </c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>
        <v>1</v>
      </c>
      <c r="T320" s="4">
        <v>1</v>
      </c>
      <c r="U320" s="4">
        <v>1</v>
      </c>
      <c r="V320" s="4">
        <v>1</v>
      </c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>
        <v>20</v>
      </c>
      <c r="AJ320" s="4"/>
      <c r="AK320" s="4">
        <v>24</v>
      </c>
      <c r="AL320" s="6">
        <v>0.35138888888888892</v>
      </c>
      <c r="AM320" s="79">
        <v>53.286000000000001</v>
      </c>
    </row>
    <row r="321" spans="1:37" x14ac:dyDescent="0.35">
      <c r="A321" s="4" t="s">
        <v>176</v>
      </c>
      <c r="B321" s="4">
        <v>2019</v>
      </c>
      <c r="C321" s="5">
        <v>43525</v>
      </c>
      <c r="D321" s="4" t="s">
        <v>13</v>
      </c>
      <c r="E321" s="4" t="s">
        <v>333</v>
      </c>
      <c r="F321" s="4" t="s">
        <v>29</v>
      </c>
      <c r="G321" s="4"/>
      <c r="H321" s="4">
        <v>2</v>
      </c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>
        <v>1</v>
      </c>
      <c r="Z321" s="4"/>
      <c r="AA321" s="4"/>
      <c r="AB321" s="4"/>
      <c r="AC321" s="4"/>
      <c r="AD321" s="4"/>
      <c r="AE321" s="4"/>
      <c r="AF321" s="4"/>
      <c r="AG321" s="4"/>
      <c r="AH321" s="4"/>
      <c r="AI321" s="4">
        <v>20</v>
      </c>
      <c r="AJ321" s="4"/>
      <c r="AK321" s="4">
        <v>21</v>
      </c>
    </row>
    <row r="322" spans="1:37" x14ac:dyDescent="0.35">
      <c r="A322" s="4" t="s">
        <v>176</v>
      </c>
      <c r="B322" s="4">
        <v>2019</v>
      </c>
      <c r="C322" s="5">
        <v>43525</v>
      </c>
      <c r="D322" s="4" t="s">
        <v>13</v>
      </c>
      <c r="E322" s="4" t="s">
        <v>344</v>
      </c>
      <c r="F322" s="4" t="s">
        <v>175</v>
      </c>
      <c r="G322" s="4"/>
      <c r="H322" s="4">
        <v>3</v>
      </c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>
        <v>1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>
        <v>20</v>
      </c>
      <c r="AJ322" s="4"/>
      <c r="AK322" s="4">
        <v>21</v>
      </c>
    </row>
    <row r="323" spans="1:37" x14ac:dyDescent="0.35">
      <c r="A323" s="4" t="s">
        <v>176</v>
      </c>
      <c r="B323" s="4">
        <v>2019</v>
      </c>
      <c r="C323" s="5">
        <v>43525</v>
      </c>
      <c r="D323" s="4" t="s">
        <v>13</v>
      </c>
      <c r="E323" s="4" t="s">
        <v>244</v>
      </c>
      <c r="F323" s="4" t="s">
        <v>245</v>
      </c>
      <c r="G323" s="4"/>
      <c r="H323" s="4">
        <v>4</v>
      </c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>
        <v>20</v>
      </c>
      <c r="AJ323" s="4"/>
      <c r="AK323" s="4">
        <v>20</v>
      </c>
    </row>
    <row r="324" spans="1:37" x14ac:dyDescent="0.35">
      <c r="A324" s="4" t="s">
        <v>176</v>
      </c>
      <c r="B324" s="4">
        <v>2019</v>
      </c>
      <c r="C324" s="5">
        <v>43525</v>
      </c>
      <c r="D324" s="4" t="s">
        <v>13</v>
      </c>
      <c r="E324" s="4" t="s">
        <v>317</v>
      </c>
      <c r="F324" s="4" t="s">
        <v>27</v>
      </c>
      <c r="G324" s="4"/>
      <c r="H324" s="4">
        <v>5</v>
      </c>
      <c r="I324" s="4"/>
      <c r="J324" s="4"/>
      <c r="K324" s="4"/>
      <c r="L324" s="4"/>
      <c r="M324" s="4"/>
      <c r="N324" s="4"/>
      <c r="O324" s="4">
        <v>1</v>
      </c>
      <c r="P324" s="4">
        <v>1</v>
      </c>
      <c r="Q324" s="4">
        <v>1</v>
      </c>
      <c r="R324" s="4">
        <v>1</v>
      </c>
      <c r="S324" s="4"/>
      <c r="T324" s="4"/>
      <c r="U324" s="4"/>
      <c r="V324" s="4"/>
      <c r="W324" s="4"/>
      <c r="X324" s="4"/>
      <c r="Y324" s="4"/>
      <c r="Z324" s="4">
        <v>1</v>
      </c>
      <c r="AA324" s="4">
        <v>1</v>
      </c>
      <c r="AB324" s="4">
        <v>1</v>
      </c>
      <c r="AC324" s="4">
        <v>1</v>
      </c>
      <c r="AD324" s="4">
        <v>1</v>
      </c>
      <c r="AE324" s="4"/>
      <c r="AF324" s="4"/>
      <c r="AG324" s="4"/>
      <c r="AH324" s="4"/>
      <c r="AI324" s="4"/>
      <c r="AJ324" s="4"/>
      <c r="AK324" s="4">
        <v>9</v>
      </c>
    </row>
    <row r="325" spans="1:37" x14ac:dyDescent="0.35">
      <c r="A325" s="4" t="s">
        <v>176</v>
      </c>
      <c r="B325" s="4">
        <v>2019</v>
      </c>
      <c r="C325" s="5">
        <v>43525</v>
      </c>
      <c r="D325" s="4" t="s">
        <v>13</v>
      </c>
      <c r="E325" s="4" t="s">
        <v>316</v>
      </c>
      <c r="F325" s="4" t="s">
        <v>19</v>
      </c>
      <c r="G325" s="4"/>
      <c r="H325" s="4">
        <v>6</v>
      </c>
      <c r="I325" s="4"/>
      <c r="J325" s="4"/>
      <c r="K325" s="4"/>
      <c r="L325" s="4"/>
      <c r="M325" s="4"/>
      <c r="N325" s="4">
        <v>1</v>
      </c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>
        <v>1</v>
      </c>
      <c r="AF325" s="4"/>
      <c r="AG325" s="4">
        <v>1</v>
      </c>
      <c r="AH325" s="4"/>
      <c r="AI325" s="4"/>
      <c r="AJ325" s="4"/>
      <c r="AK325" s="4">
        <v>3</v>
      </c>
    </row>
    <row r="326" spans="1:37" x14ac:dyDescent="0.35">
      <c r="A326" s="4" t="s">
        <v>176</v>
      </c>
      <c r="B326" s="4">
        <v>2019</v>
      </c>
      <c r="C326" s="5">
        <v>43525</v>
      </c>
      <c r="D326" s="4" t="s">
        <v>13</v>
      </c>
      <c r="E326" s="4" t="s">
        <v>308</v>
      </c>
      <c r="F326" s="4" t="s">
        <v>53</v>
      </c>
      <c r="G326" s="4"/>
      <c r="H326" s="4">
        <v>7</v>
      </c>
      <c r="I326" s="4"/>
      <c r="J326" s="4"/>
      <c r="K326" s="4"/>
      <c r="L326" s="4"/>
      <c r="M326" s="4">
        <v>1</v>
      </c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  <c r="AA326" s="4"/>
      <c r="AB326" s="4"/>
      <c r="AC326" s="4"/>
      <c r="AD326" s="4"/>
      <c r="AE326" s="4"/>
      <c r="AF326" s="4">
        <v>1</v>
      </c>
      <c r="AG326" s="4"/>
      <c r="AH326" s="4"/>
      <c r="AI326" s="4"/>
      <c r="AJ326" s="4"/>
      <c r="AK326" s="4">
        <v>2</v>
      </c>
    </row>
    <row r="327" spans="1:37" x14ac:dyDescent="0.35">
      <c r="A327" s="4" t="s">
        <v>176</v>
      </c>
      <c r="B327" s="4">
        <v>2019</v>
      </c>
      <c r="C327" s="5">
        <v>43525</v>
      </c>
      <c r="D327" s="4" t="s">
        <v>13</v>
      </c>
      <c r="E327" s="4" t="s">
        <v>276</v>
      </c>
      <c r="F327" s="4" t="s">
        <v>25</v>
      </c>
      <c r="G327" s="4"/>
      <c r="H327" s="4">
        <v>8</v>
      </c>
      <c r="I327" s="4"/>
      <c r="J327" s="4"/>
      <c r="K327" s="4">
        <v>1</v>
      </c>
      <c r="L327" s="4">
        <v>1</v>
      </c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>
        <v>2</v>
      </c>
    </row>
    <row r="328" spans="1:37" x14ac:dyDescent="0.35">
      <c r="A328" s="4" t="s">
        <v>176</v>
      </c>
      <c r="B328" s="4">
        <v>2019</v>
      </c>
      <c r="C328" s="5">
        <v>43525</v>
      </c>
      <c r="D328" s="4" t="s">
        <v>13</v>
      </c>
      <c r="E328" s="4" t="s">
        <v>275</v>
      </c>
      <c r="F328" s="4" t="s">
        <v>47</v>
      </c>
      <c r="G328" s="4"/>
      <c r="H328" s="4">
        <v>9</v>
      </c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>
        <v>1</v>
      </c>
      <c r="AI328" s="4"/>
      <c r="AJ328" s="4"/>
      <c r="AK328" s="4">
        <v>1</v>
      </c>
    </row>
    <row r="329" spans="1:37" x14ac:dyDescent="0.35">
      <c r="A329" s="4" t="s">
        <v>176</v>
      </c>
      <c r="B329" s="4">
        <v>2019</v>
      </c>
      <c r="C329" s="5">
        <v>43525</v>
      </c>
      <c r="D329" s="4" t="s">
        <v>13</v>
      </c>
      <c r="E329" s="4" t="s">
        <v>326</v>
      </c>
      <c r="F329" s="4" t="s">
        <v>36</v>
      </c>
      <c r="G329" s="4"/>
      <c r="H329" s="4">
        <v>10</v>
      </c>
      <c r="I329" s="4"/>
      <c r="J329" s="4">
        <v>1</v>
      </c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>
        <v>1</v>
      </c>
    </row>
    <row r="330" spans="1:37" x14ac:dyDescent="0.35">
      <c r="A330" s="4" t="s">
        <v>176</v>
      </c>
      <c r="B330" s="4">
        <v>2019</v>
      </c>
      <c r="C330" s="5">
        <v>43525</v>
      </c>
      <c r="D330" s="4" t="s">
        <v>13</v>
      </c>
      <c r="E330" s="4" t="s">
        <v>224</v>
      </c>
      <c r="F330" s="4" t="s">
        <v>225</v>
      </c>
      <c r="G330" s="4"/>
      <c r="H330" s="4">
        <v>11</v>
      </c>
      <c r="I330" s="4">
        <v>1</v>
      </c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>
        <v>1</v>
      </c>
    </row>
    <row r="331" spans="1:37" x14ac:dyDescent="0.35">
      <c r="A331" s="4" t="s">
        <v>176</v>
      </c>
      <c r="B331" s="4">
        <v>2019</v>
      </c>
      <c r="C331" s="5">
        <v>43525</v>
      </c>
      <c r="D331" s="4" t="s">
        <v>13</v>
      </c>
      <c r="E331" s="4" t="s">
        <v>342</v>
      </c>
      <c r="F331" s="4" t="s">
        <v>56</v>
      </c>
      <c r="G331" s="4"/>
      <c r="H331" s="4">
        <v>12</v>
      </c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>
        <v>0</v>
      </c>
    </row>
    <row r="332" spans="1:37" x14ac:dyDescent="0.35">
      <c r="A332" s="4" t="s">
        <v>176</v>
      </c>
      <c r="B332" s="4">
        <v>2019</v>
      </c>
      <c r="C332" s="5">
        <v>43525</v>
      </c>
      <c r="D332" s="4" t="s">
        <v>13</v>
      </c>
      <c r="E332" s="4" t="s">
        <v>219</v>
      </c>
      <c r="F332" s="4" t="s">
        <v>67</v>
      </c>
      <c r="G332" s="4"/>
      <c r="H332" s="4">
        <v>13</v>
      </c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>
        <v>0</v>
      </c>
    </row>
    <row r="333" spans="1:37" x14ac:dyDescent="0.35">
      <c r="A333" s="4" t="s">
        <v>176</v>
      </c>
      <c r="B333" s="4">
        <v>2019</v>
      </c>
      <c r="C333" s="5">
        <v>43525</v>
      </c>
      <c r="D333" s="4" t="s">
        <v>13</v>
      </c>
      <c r="E333" s="4" t="s">
        <v>366</v>
      </c>
      <c r="F333" s="4" t="s">
        <v>44</v>
      </c>
      <c r="G333" s="4"/>
      <c r="H333" s="4">
        <v>14</v>
      </c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>
        <v>0</v>
      </c>
    </row>
    <row r="334" spans="1:37" x14ac:dyDescent="0.35">
      <c r="A334" s="4" t="s">
        <v>176</v>
      </c>
      <c r="B334" s="4">
        <v>2019</v>
      </c>
      <c r="C334" s="5">
        <v>43525</v>
      </c>
      <c r="D334" s="4" t="s">
        <v>13</v>
      </c>
      <c r="E334" s="4" t="s">
        <v>309</v>
      </c>
      <c r="F334" s="4" t="s">
        <v>38</v>
      </c>
      <c r="G334" s="4"/>
      <c r="H334" s="4">
        <v>15</v>
      </c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>
        <v>0</v>
      </c>
    </row>
    <row r="335" spans="1:37" x14ac:dyDescent="0.35">
      <c r="A335" s="4" t="s">
        <v>176</v>
      </c>
      <c r="B335" s="4">
        <v>2019</v>
      </c>
      <c r="C335" s="5">
        <v>43525</v>
      </c>
      <c r="D335" s="4" t="s">
        <v>13</v>
      </c>
      <c r="E335" s="4" t="s">
        <v>243</v>
      </c>
      <c r="F335" s="4" t="s">
        <v>51</v>
      </c>
      <c r="G335" s="4"/>
      <c r="H335" s="4">
        <v>16</v>
      </c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>
        <v>0</v>
      </c>
    </row>
    <row r="336" spans="1:37" x14ac:dyDescent="0.35">
      <c r="A336" s="4" t="s">
        <v>176</v>
      </c>
      <c r="B336" s="4">
        <v>2019</v>
      </c>
      <c r="C336" s="5">
        <v>43525</v>
      </c>
      <c r="D336" s="4" t="s">
        <v>13</v>
      </c>
      <c r="E336" s="4" t="s">
        <v>227</v>
      </c>
      <c r="F336" s="4" t="s">
        <v>228</v>
      </c>
      <c r="G336" s="4"/>
      <c r="H336" s="4">
        <v>17</v>
      </c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>
        <v>0</v>
      </c>
    </row>
    <row r="337" spans="1:39" x14ac:dyDescent="0.35">
      <c r="A337" s="4" t="s">
        <v>176</v>
      </c>
      <c r="B337" s="4">
        <v>2019</v>
      </c>
      <c r="C337" s="5">
        <v>43525</v>
      </c>
      <c r="D337" s="4" t="s">
        <v>13</v>
      </c>
      <c r="E337" s="4" t="s">
        <v>313</v>
      </c>
      <c r="F337" s="4" t="s">
        <v>239</v>
      </c>
      <c r="G337" s="4"/>
      <c r="H337" s="4">
        <v>18</v>
      </c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>
        <v>0</v>
      </c>
    </row>
    <row r="338" spans="1:39" x14ac:dyDescent="0.35">
      <c r="A338" s="4" t="s">
        <v>176</v>
      </c>
      <c r="B338" s="4">
        <v>2019</v>
      </c>
      <c r="C338" s="5">
        <v>43525</v>
      </c>
      <c r="D338" s="4" t="s">
        <v>13</v>
      </c>
      <c r="E338" s="4" t="s">
        <v>322</v>
      </c>
      <c r="F338" s="4" t="s">
        <v>61</v>
      </c>
      <c r="G338" s="4"/>
      <c r="H338" s="4">
        <v>19</v>
      </c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>
        <v>0</v>
      </c>
    </row>
    <row r="339" spans="1:39" x14ac:dyDescent="0.35">
      <c r="A339" s="4" t="s">
        <v>176</v>
      </c>
      <c r="B339" s="4">
        <v>2019</v>
      </c>
      <c r="C339" s="5">
        <v>43525</v>
      </c>
      <c r="D339" s="4" t="s">
        <v>13</v>
      </c>
      <c r="E339" s="4" t="s">
        <v>343</v>
      </c>
      <c r="F339" s="4" t="s">
        <v>17</v>
      </c>
      <c r="G339" s="4"/>
      <c r="H339" s="4">
        <v>20</v>
      </c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>
        <v>0</v>
      </c>
    </row>
    <row r="340" spans="1:39" x14ac:dyDescent="0.35">
      <c r="A340" s="4" t="s">
        <v>176</v>
      </c>
      <c r="B340" s="4">
        <v>2019</v>
      </c>
      <c r="C340" s="5">
        <v>43525</v>
      </c>
      <c r="D340" s="4" t="s">
        <v>13</v>
      </c>
      <c r="E340" s="4" t="s">
        <v>283</v>
      </c>
      <c r="F340" s="4" t="s">
        <v>123</v>
      </c>
      <c r="G340" s="4"/>
      <c r="H340" s="4">
        <v>21</v>
      </c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>
        <v>0</v>
      </c>
    </row>
    <row r="341" spans="1:39" x14ac:dyDescent="0.35">
      <c r="A341" s="4" t="s">
        <v>176</v>
      </c>
      <c r="B341" s="4">
        <v>2019</v>
      </c>
      <c r="C341" s="5">
        <v>43525</v>
      </c>
      <c r="D341" s="4" t="s">
        <v>13</v>
      </c>
      <c r="E341" s="4" t="s">
        <v>290</v>
      </c>
      <c r="F341" s="4" t="s">
        <v>237</v>
      </c>
      <c r="G341" s="4"/>
      <c r="H341" s="4">
        <v>22</v>
      </c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>
        <v>0</v>
      </c>
    </row>
    <row r="342" spans="1:39" x14ac:dyDescent="0.35">
      <c r="A342" s="4" t="s">
        <v>176</v>
      </c>
      <c r="B342" s="4">
        <v>2019</v>
      </c>
      <c r="C342" s="5">
        <v>43525</v>
      </c>
      <c r="D342" s="4" t="s">
        <v>13</v>
      </c>
      <c r="E342" s="4" t="s">
        <v>321</v>
      </c>
      <c r="F342" s="4" t="s">
        <v>161</v>
      </c>
      <c r="G342" s="4"/>
      <c r="H342" s="4">
        <v>23</v>
      </c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>
        <v>0</v>
      </c>
    </row>
    <row r="343" spans="1:39" x14ac:dyDescent="0.35">
      <c r="A343" s="4" t="s">
        <v>176</v>
      </c>
      <c r="B343" s="4">
        <v>2019</v>
      </c>
      <c r="C343" s="5">
        <v>43525</v>
      </c>
      <c r="D343" s="4" t="s">
        <v>13</v>
      </c>
      <c r="E343" s="4" t="s">
        <v>345</v>
      </c>
      <c r="F343" s="4" t="s">
        <v>121</v>
      </c>
      <c r="G343" s="4"/>
      <c r="H343" s="4">
        <v>24</v>
      </c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>
        <v>0</v>
      </c>
    </row>
    <row r="344" spans="1:39" x14ac:dyDescent="0.35">
      <c r="A344" s="1" t="s">
        <v>130</v>
      </c>
      <c r="B344" s="1">
        <v>2019</v>
      </c>
      <c r="C344" s="2">
        <v>43492</v>
      </c>
      <c r="D344" s="1" t="s">
        <v>72</v>
      </c>
      <c r="E344" s="1" t="s">
        <v>343</v>
      </c>
      <c r="F344" s="1" t="s">
        <v>17</v>
      </c>
      <c r="G344" s="1"/>
      <c r="H344" s="1">
        <v>1</v>
      </c>
      <c r="I344" s="1"/>
      <c r="J344" s="1"/>
      <c r="K344" s="1"/>
      <c r="L344" s="1">
        <v>1</v>
      </c>
      <c r="M344" s="1">
        <v>1</v>
      </c>
      <c r="N344" s="1">
        <v>1</v>
      </c>
      <c r="O344" s="1">
        <v>1</v>
      </c>
      <c r="P344" s="1">
        <v>1</v>
      </c>
      <c r="Q344" s="1">
        <v>1</v>
      </c>
      <c r="R344" s="1">
        <v>1</v>
      </c>
      <c r="S344" s="1">
        <v>1</v>
      </c>
      <c r="T344" s="1">
        <v>1</v>
      </c>
      <c r="U344" s="1">
        <v>1</v>
      </c>
      <c r="V344" s="1">
        <v>1</v>
      </c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>
        <v>11</v>
      </c>
      <c r="AL344" s="6">
        <v>0.39027777777777778</v>
      </c>
      <c r="AM344">
        <v>48.024000000000001</v>
      </c>
    </row>
    <row r="345" spans="1:39" x14ac:dyDescent="0.35">
      <c r="A345" s="1" t="s">
        <v>130</v>
      </c>
      <c r="B345" s="1">
        <v>2019</v>
      </c>
      <c r="C345" s="2">
        <v>43492</v>
      </c>
      <c r="D345" s="1" t="s">
        <v>72</v>
      </c>
      <c r="E345" s="1" t="s">
        <v>263</v>
      </c>
      <c r="F345" s="1" t="s">
        <v>36</v>
      </c>
      <c r="G345" s="1"/>
      <c r="H345" s="1">
        <v>2</v>
      </c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>
        <v>1</v>
      </c>
      <c r="AC345" s="1">
        <v>1</v>
      </c>
      <c r="AD345" s="1">
        <v>1</v>
      </c>
      <c r="AE345" s="1">
        <v>1</v>
      </c>
      <c r="AF345" s="1">
        <v>1</v>
      </c>
      <c r="AG345" s="1"/>
      <c r="AH345" s="1"/>
      <c r="AI345" s="1"/>
      <c r="AJ345" s="1"/>
      <c r="AK345" s="1">
        <v>5</v>
      </c>
    </row>
    <row r="346" spans="1:39" x14ac:dyDescent="0.35">
      <c r="A346" s="1" t="s">
        <v>130</v>
      </c>
      <c r="B346" s="1">
        <v>2019</v>
      </c>
      <c r="C346" s="2">
        <v>43492</v>
      </c>
      <c r="D346" s="1" t="s">
        <v>72</v>
      </c>
      <c r="E346" s="1" t="s">
        <v>316</v>
      </c>
      <c r="F346" s="1" t="s">
        <v>19</v>
      </c>
      <c r="G346" s="1"/>
      <c r="H346" s="1">
        <v>3</v>
      </c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>
        <v>1</v>
      </c>
      <c r="X346" s="1">
        <v>1</v>
      </c>
      <c r="Y346" s="1">
        <v>1</v>
      </c>
      <c r="Z346" s="1">
        <v>1</v>
      </c>
      <c r="AA346" s="1">
        <v>1</v>
      </c>
      <c r="AB346" s="1"/>
      <c r="AC346" s="1"/>
      <c r="AD346" s="1"/>
      <c r="AE346" s="1"/>
      <c r="AF346" s="1"/>
      <c r="AG346" s="1"/>
      <c r="AH346" s="1"/>
      <c r="AI346" s="1"/>
      <c r="AJ346" s="1"/>
      <c r="AK346" s="1">
        <v>5</v>
      </c>
    </row>
    <row r="347" spans="1:39" x14ac:dyDescent="0.35">
      <c r="A347" s="1" t="s">
        <v>130</v>
      </c>
      <c r="B347" s="1">
        <v>2019</v>
      </c>
      <c r="C347" s="2">
        <v>43492</v>
      </c>
      <c r="D347" s="1" t="s">
        <v>72</v>
      </c>
      <c r="E347" s="1" t="s">
        <v>243</v>
      </c>
      <c r="F347" s="1" t="s">
        <v>51</v>
      </c>
      <c r="G347" s="1"/>
      <c r="H347" s="1">
        <v>4</v>
      </c>
      <c r="I347" s="1">
        <v>1</v>
      </c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>
        <v>1</v>
      </c>
      <c r="AI347" s="1"/>
      <c r="AJ347" s="1"/>
      <c r="AK347" s="1">
        <v>2</v>
      </c>
    </row>
    <row r="348" spans="1:39" x14ac:dyDescent="0.35">
      <c r="A348" s="1" t="s">
        <v>130</v>
      </c>
      <c r="B348" s="1">
        <v>2019</v>
      </c>
      <c r="C348" s="2">
        <v>43492</v>
      </c>
      <c r="D348" s="1" t="s">
        <v>72</v>
      </c>
      <c r="E348" s="1" t="s">
        <v>249</v>
      </c>
      <c r="F348" s="1" t="s">
        <v>250</v>
      </c>
      <c r="G348" s="1"/>
      <c r="H348" s="1">
        <v>5</v>
      </c>
      <c r="I348" s="1"/>
      <c r="J348" s="1"/>
      <c r="K348" s="1">
        <v>1</v>
      </c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>
        <v>1</v>
      </c>
    </row>
    <row r="349" spans="1:39" x14ac:dyDescent="0.35">
      <c r="A349" s="1" t="s">
        <v>130</v>
      </c>
      <c r="B349" s="1">
        <v>2019</v>
      </c>
      <c r="C349" s="2">
        <v>43492</v>
      </c>
      <c r="D349" s="1" t="s">
        <v>72</v>
      </c>
      <c r="E349" s="1" t="s">
        <v>227</v>
      </c>
      <c r="F349" s="1" t="s">
        <v>228</v>
      </c>
      <c r="G349" s="1"/>
      <c r="H349" s="1">
        <v>6</v>
      </c>
      <c r="I349" s="1"/>
      <c r="J349" s="1">
        <v>1</v>
      </c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>
        <v>1</v>
      </c>
    </row>
    <row r="350" spans="1:39" x14ac:dyDescent="0.35">
      <c r="A350" s="1" t="s">
        <v>130</v>
      </c>
      <c r="B350" s="1">
        <v>2019</v>
      </c>
      <c r="C350" s="2">
        <v>43492</v>
      </c>
      <c r="D350" s="1" t="s">
        <v>72</v>
      </c>
      <c r="E350" s="1" t="s">
        <v>347</v>
      </c>
      <c r="F350" s="1" t="s">
        <v>121</v>
      </c>
      <c r="G350" s="1"/>
      <c r="H350" s="1">
        <v>7</v>
      </c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>
        <v>1</v>
      </c>
      <c r="AH350" s="1"/>
      <c r="AI350" s="1"/>
      <c r="AJ350" s="1"/>
      <c r="AK350" s="1">
        <v>1</v>
      </c>
    </row>
    <row r="351" spans="1:39" x14ac:dyDescent="0.35">
      <c r="A351" s="1" t="s">
        <v>130</v>
      </c>
      <c r="B351" s="1">
        <v>2019</v>
      </c>
      <c r="C351" s="2">
        <v>43492</v>
      </c>
      <c r="D351" s="1" t="s">
        <v>72</v>
      </c>
      <c r="E351" s="1" t="s">
        <v>308</v>
      </c>
      <c r="F351" s="1" t="s">
        <v>53</v>
      </c>
      <c r="G351" s="1"/>
      <c r="H351" s="1">
        <v>8</v>
      </c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>
        <v>0</v>
      </c>
    </row>
    <row r="352" spans="1:39" x14ac:dyDescent="0.35">
      <c r="A352" s="1" t="s">
        <v>130</v>
      </c>
      <c r="B352" s="1">
        <v>2019</v>
      </c>
      <c r="C352" s="2">
        <v>43492</v>
      </c>
      <c r="D352" s="1" t="s">
        <v>72</v>
      </c>
      <c r="E352" s="1" t="s">
        <v>335</v>
      </c>
      <c r="F352" s="1" t="s">
        <v>61</v>
      </c>
      <c r="G352" s="1"/>
      <c r="H352" s="1">
        <v>9</v>
      </c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>
        <v>0</v>
      </c>
    </row>
    <row r="353" spans="1:39" x14ac:dyDescent="0.35">
      <c r="A353" s="1" t="s">
        <v>130</v>
      </c>
      <c r="B353" s="1">
        <v>2019</v>
      </c>
      <c r="C353" s="2">
        <v>43492</v>
      </c>
      <c r="D353" s="1" t="s">
        <v>72</v>
      </c>
      <c r="E353" s="1" t="s">
        <v>309</v>
      </c>
      <c r="F353" s="1" t="s">
        <v>38</v>
      </c>
      <c r="G353" s="1"/>
      <c r="H353" s="1">
        <v>10</v>
      </c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>
        <v>0</v>
      </c>
    </row>
    <row r="354" spans="1:39" x14ac:dyDescent="0.35">
      <c r="A354" s="1" t="s">
        <v>130</v>
      </c>
      <c r="B354" s="1">
        <v>2019</v>
      </c>
      <c r="C354" s="2">
        <v>43492</v>
      </c>
      <c r="D354" s="1" t="s">
        <v>72</v>
      </c>
      <c r="E354" s="1" t="s">
        <v>342</v>
      </c>
      <c r="F354" s="1" t="s">
        <v>56</v>
      </c>
      <c r="G354" s="1"/>
      <c r="H354" s="1">
        <v>11</v>
      </c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>
        <v>0</v>
      </c>
    </row>
    <row r="355" spans="1:39" x14ac:dyDescent="0.35">
      <c r="A355" s="1" t="s">
        <v>130</v>
      </c>
      <c r="B355" s="1">
        <v>2019</v>
      </c>
      <c r="C355" s="2">
        <v>43492</v>
      </c>
      <c r="D355" s="1" t="s">
        <v>72</v>
      </c>
      <c r="E355" s="1" t="s">
        <v>321</v>
      </c>
      <c r="F355" s="1" t="s">
        <v>161</v>
      </c>
      <c r="G355" s="1"/>
      <c r="H355" s="1">
        <v>12</v>
      </c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>
        <v>0</v>
      </c>
    </row>
    <row r="356" spans="1:39" x14ac:dyDescent="0.35">
      <c r="A356" s="1" t="s">
        <v>130</v>
      </c>
      <c r="B356" s="1">
        <v>2019</v>
      </c>
      <c r="C356" s="2">
        <v>43492</v>
      </c>
      <c r="D356" s="1" t="s">
        <v>72</v>
      </c>
      <c r="E356" s="1" t="s">
        <v>348</v>
      </c>
      <c r="F356" s="1" t="s">
        <v>15</v>
      </c>
      <c r="G356" s="1"/>
      <c r="H356" s="1">
        <v>13</v>
      </c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>
        <v>0</v>
      </c>
    </row>
    <row r="357" spans="1:39" x14ac:dyDescent="0.35">
      <c r="A357" s="1" t="s">
        <v>130</v>
      </c>
      <c r="B357" s="1">
        <v>2019</v>
      </c>
      <c r="C357" s="2">
        <v>43492</v>
      </c>
      <c r="D357" s="1" t="s">
        <v>72</v>
      </c>
      <c r="E357" s="1" t="s">
        <v>292</v>
      </c>
      <c r="F357" s="1" t="s">
        <v>31</v>
      </c>
      <c r="G357" s="1"/>
      <c r="H357" s="1">
        <v>14</v>
      </c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>
        <v>0</v>
      </c>
    </row>
    <row r="358" spans="1:39" x14ac:dyDescent="0.35">
      <c r="A358" s="1" t="s">
        <v>130</v>
      </c>
      <c r="B358" s="1">
        <v>2019</v>
      </c>
      <c r="C358" s="2">
        <v>43492</v>
      </c>
      <c r="D358" s="1" t="s">
        <v>72</v>
      </c>
      <c r="E358" s="1" t="s">
        <v>313</v>
      </c>
      <c r="F358" s="1" t="s">
        <v>239</v>
      </c>
      <c r="G358" s="1"/>
      <c r="H358" s="1">
        <v>15</v>
      </c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>
        <v>0</v>
      </c>
    </row>
    <row r="359" spans="1:39" x14ac:dyDescent="0.35">
      <c r="A359" s="1" t="s">
        <v>130</v>
      </c>
      <c r="B359" s="1">
        <v>2019</v>
      </c>
      <c r="C359" s="2">
        <v>43492</v>
      </c>
      <c r="D359" s="1" t="s">
        <v>72</v>
      </c>
      <c r="E359" s="1" t="s">
        <v>346</v>
      </c>
      <c r="F359" s="1" t="s">
        <v>29</v>
      </c>
      <c r="G359" s="1"/>
      <c r="H359" s="1">
        <v>16</v>
      </c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>
        <v>0</v>
      </c>
    </row>
    <row r="360" spans="1:39" x14ac:dyDescent="0.35">
      <c r="A360" s="1" t="s">
        <v>130</v>
      </c>
      <c r="B360" s="1">
        <v>2019</v>
      </c>
      <c r="C360" s="2">
        <v>43492</v>
      </c>
      <c r="D360" s="1" t="s">
        <v>72</v>
      </c>
      <c r="E360" s="1" t="s">
        <v>331</v>
      </c>
      <c r="F360" s="1" t="s">
        <v>40</v>
      </c>
      <c r="G360" s="1"/>
      <c r="H360" s="1">
        <v>17</v>
      </c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>
        <v>0</v>
      </c>
    </row>
    <row r="361" spans="1:39" x14ac:dyDescent="0.35">
      <c r="A361" s="1" t="s">
        <v>130</v>
      </c>
      <c r="B361" s="1">
        <v>2019</v>
      </c>
      <c r="C361" s="2">
        <v>43492</v>
      </c>
      <c r="D361" s="1" t="s">
        <v>72</v>
      </c>
      <c r="E361" s="1" t="s">
        <v>351</v>
      </c>
      <c r="F361" s="1" t="s">
        <v>65</v>
      </c>
      <c r="G361" s="1"/>
      <c r="H361" s="1">
        <v>18</v>
      </c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>
        <v>0</v>
      </c>
    </row>
    <row r="362" spans="1:39" x14ac:dyDescent="0.35">
      <c r="A362" s="1" t="s">
        <v>130</v>
      </c>
      <c r="B362" s="1">
        <v>2019</v>
      </c>
      <c r="C362" s="2">
        <v>43492</v>
      </c>
      <c r="D362" s="1" t="s">
        <v>72</v>
      </c>
      <c r="E362" s="1" t="s">
        <v>221</v>
      </c>
      <c r="F362" s="1" t="s">
        <v>27</v>
      </c>
      <c r="G362" s="1"/>
      <c r="H362" s="1">
        <v>19</v>
      </c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>
        <v>0</v>
      </c>
    </row>
    <row r="363" spans="1:39" x14ac:dyDescent="0.35">
      <c r="A363" s="1" t="s">
        <v>130</v>
      </c>
      <c r="B363" s="1">
        <v>2019</v>
      </c>
      <c r="C363" s="2">
        <v>43492</v>
      </c>
      <c r="D363" s="1" t="s">
        <v>72</v>
      </c>
      <c r="E363" s="1" t="s">
        <v>344</v>
      </c>
      <c r="F363" s="1" t="s">
        <v>175</v>
      </c>
      <c r="G363" s="1"/>
      <c r="H363" s="1">
        <v>20</v>
      </c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>
        <v>0</v>
      </c>
    </row>
    <row r="364" spans="1:39" x14ac:dyDescent="0.35">
      <c r="A364" s="1" t="s">
        <v>130</v>
      </c>
      <c r="B364" s="1">
        <v>2019</v>
      </c>
      <c r="C364" s="2">
        <v>43492</v>
      </c>
      <c r="D364" s="1" t="s">
        <v>72</v>
      </c>
      <c r="E364" s="1" t="s">
        <v>224</v>
      </c>
      <c r="F364" s="1" t="s">
        <v>225</v>
      </c>
      <c r="G364" s="1"/>
      <c r="H364" s="1">
        <v>21</v>
      </c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>
        <v>0</v>
      </c>
    </row>
    <row r="365" spans="1:39" x14ac:dyDescent="0.35">
      <c r="A365" s="1" t="s">
        <v>130</v>
      </c>
      <c r="B365" s="1">
        <v>2019</v>
      </c>
      <c r="C365" s="2">
        <v>43492</v>
      </c>
      <c r="D365" s="1" t="s">
        <v>72</v>
      </c>
      <c r="E365" s="1" t="s">
        <v>337</v>
      </c>
      <c r="F365" s="1" t="s">
        <v>49</v>
      </c>
      <c r="G365" s="1"/>
      <c r="H365" s="1">
        <v>22</v>
      </c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>
        <v>0</v>
      </c>
    </row>
    <row r="366" spans="1:39" x14ac:dyDescent="0.35">
      <c r="A366" s="1" t="s">
        <v>130</v>
      </c>
      <c r="B366" s="1">
        <v>2019</v>
      </c>
      <c r="C366" s="2">
        <v>43492</v>
      </c>
      <c r="D366" s="1" t="s">
        <v>72</v>
      </c>
      <c r="E366" s="1" t="s">
        <v>290</v>
      </c>
      <c r="F366" s="1" t="s">
        <v>237</v>
      </c>
      <c r="G366" s="1"/>
      <c r="H366" s="1">
        <v>23</v>
      </c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>
        <v>0</v>
      </c>
    </row>
    <row r="367" spans="1:39" x14ac:dyDescent="0.35">
      <c r="A367" s="1" t="s">
        <v>130</v>
      </c>
      <c r="B367" s="1">
        <v>2019</v>
      </c>
      <c r="C367" s="2">
        <v>43492</v>
      </c>
      <c r="D367" s="1" t="s">
        <v>72</v>
      </c>
      <c r="E367" s="1" t="s">
        <v>349</v>
      </c>
      <c r="F367" s="1" t="s">
        <v>350</v>
      </c>
      <c r="G367" s="1"/>
      <c r="H367" s="1">
        <v>24</v>
      </c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>
        <v>20</v>
      </c>
      <c r="AK367" s="1">
        <v>-20</v>
      </c>
    </row>
    <row r="368" spans="1:39" x14ac:dyDescent="0.35">
      <c r="A368" s="4" t="s">
        <v>162</v>
      </c>
      <c r="B368" s="4">
        <v>2019</v>
      </c>
      <c r="C368" s="5">
        <v>43484</v>
      </c>
      <c r="D368" s="4" t="s">
        <v>72</v>
      </c>
      <c r="E368" s="4" t="s">
        <v>333</v>
      </c>
      <c r="F368" s="4" t="s">
        <v>29</v>
      </c>
      <c r="G368" s="4"/>
      <c r="H368" s="4">
        <v>1</v>
      </c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>
        <v>1</v>
      </c>
      <c r="Y368" s="4">
        <v>1</v>
      </c>
      <c r="Z368" s="4">
        <v>1</v>
      </c>
      <c r="AA368" s="4">
        <v>1</v>
      </c>
      <c r="AB368" s="4">
        <v>1</v>
      </c>
      <c r="AC368" s="4">
        <v>1</v>
      </c>
      <c r="AD368" s="4"/>
      <c r="AE368" s="4"/>
      <c r="AF368" s="4"/>
      <c r="AG368" s="4"/>
      <c r="AH368" s="4"/>
      <c r="AI368" s="4">
        <v>20</v>
      </c>
      <c r="AJ368" s="4"/>
      <c r="AK368" s="4">
        <v>26</v>
      </c>
      <c r="AL368" s="6">
        <v>0.36944444444444446</v>
      </c>
      <c r="AM368">
        <v>50.715000000000003</v>
      </c>
    </row>
    <row r="369" spans="1:37" x14ac:dyDescent="0.35">
      <c r="A369" s="4" t="s">
        <v>162</v>
      </c>
      <c r="B369" s="4">
        <v>2019</v>
      </c>
      <c r="C369" s="5">
        <v>43484</v>
      </c>
      <c r="D369" s="4" t="s">
        <v>72</v>
      </c>
      <c r="E369" s="4" t="s">
        <v>317</v>
      </c>
      <c r="F369" s="4" t="s">
        <v>27</v>
      </c>
      <c r="G369" s="4"/>
      <c r="H369" s="4">
        <v>2</v>
      </c>
      <c r="I369" s="4"/>
      <c r="J369" s="4"/>
      <c r="K369" s="4"/>
      <c r="L369" s="4"/>
      <c r="M369" s="4"/>
      <c r="N369" s="4"/>
      <c r="O369" s="4">
        <v>1</v>
      </c>
      <c r="P369" s="4">
        <v>1</v>
      </c>
      <c r="Q369" s="4">
        <v>1</v>
      </c>
      <c r="R369" s="4">
        <v>1</v>
      </c>
      <c r="S369" s="4">
        <v>1</v>
      </c>
      <c r="T369" s="4">
        <v>1</v>
      </c>
      <c r="U369" s="4">
        <v>1</v>
      </c>
      <c r="V369" s="4">
        <v>1</v>
      </c>
      <c r="W369" s="4">
        <v>1</v>
      </c>
      <c r="X369" s="4"/>
      <c r="Y369" s="4"/>
      <c r="Z369" s="4"/>
      <c r="AA369" s="4"/>
      <c r="AB369" s="4"/>
      <c r="AC369" s="4"/>
      <c r="AD369" s="4"/>
      <c r="AE369" s="4"/>
      <c r="AF369" s="4"/>
      <c r="AG369" s="4"/>
      <c r="AH369" s="4"/>
      <c r="AI369" s="4"/>
      <c r="AJ369" s="4"/>
      <c r="AK369" s="4">
        <v>9</v>
      </c>
    </row>
    <row r="370" spans="1:37" x14ac:dyDescent="0.35">
      <c r="A370" s="4" t="s">
        <v>162</v>
      </c>
      <c r="B370" s="4">
        <v>2019</v>
      </c>
      <c r="C370" s="5">
        <v>43484</v>
      </c>
      <c r="D370" s="4" t="s">
        <v>72</v>
      </c>
      <c r="E370" s="4" t="s">
        <v>345</v>
      </c>
      <c r="F370" s="4" t="s">
        <v>121</v>
      </c>
      <c r="G370" s="4"/>
      <c r="H370" s="4">
        <v>3</v>
      </c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  <c r="AA370" s="4"/>
      <c r="AB370" s="4"/>
      <c r="AC370" s="4"/>
      <c r="AD370" s="4">
        <v>1</v>
      </c>
      <c r="AE370" s="4">
        <v>1</v>
      </c>
      <c r="AF370" s="4">
        <v>1</v>
      </c>
      <c r="AG370" s="4">
        <v>1</v>
      </c>
      <c r="AH370" s="4"/>
      <c r="AI370" s="4"/>
      <c r="AJ370" s="4"/>
      <c r="AK370" s="4">
        <v>4</v>
      </c>
    </row>
    <row r="371" spans="1:37" x14ac:dyDescent="0.35">
      <c r="A371" s="4" t="s">
        <v>162</v>
      </c>
      <c r="B371" s="4">
        <v>2019</v>
      </c>
      <c r="C371" s="5">
        <v>43484</v>
      </c>
      <c r="D371" s="4" t="s">
        <v>72</v>
      </c>
      <c r="E371" s="4" t="s">
        <v>352</v>
      </c>
      <c r="F371" s="4" t="s">
        <v>36</v>
      </c>
      <c r="G371" s="4"/>
      <c r="H371" s="4">
        <v>4</v>
      </c>
      <c r="I371" s="4"/>
      <c r="J371" s="4"/>
      <c r="K371" s="4"/>
      <c r="L371" s="4"/>
      <c r="M371" s="4"/>
      <c r="N371" s="4">
        <v>1</v>
      </c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  <c r="AA371" s="4"/>
      <c r="AB371" s="4"/>
      <c r="AC371" s="4"/>
      <c r="AD371" s="4"/>
      <c r="AE371" s="4"/>
      <c r="AF371" s="4"/>
      <c r="AG371" s="4"/>
      <c r="AH371" s="4">
        <v>1</v>
      </c>
      <c r="AI371" s="4"/>
      <c r="AJ371" s="4"/>
      <c r="AK371" s="4">
        <v>2</v>
      </c>
    </row>
    <row r="372" spans="1:37" x14ac:dyDescent="0.35">
      <c r="A372" s="4" t="s">
        <v>162</v>
      </c>
      <c r="B372" s="4">
        <v>2019</v>
      </c>
      <c r="C372" s="5">
        <v>43484</v>
      </c>
      <c r="D372" s="4" t="s">
        <v>72</v>
      </c>
      <c r="E372" s="4" t="s">
        <v>275</v>
      </c>
      <c r="F372" s="4" t="s">
        <v>47</v>
      </c>
      <c r="G372" s="4"/>
      <c r="H372" s="4">
        <v>5</v>
      </c>
      <c r="I372" s="4">
        <v>1</v>
      </c>
      <c r="J372" s="4"/>
      <c r="K372" s="4">
        <v>1</v>
      </c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  <c r="AA372" s="4"/>
      <c r="AB372" s="4"/>
      <c r="AC372" s="4"/>
      <c r="AD372" s="4"/>
      <c r="AE372" s="4"/>
      <c r="AF372" s="4"/>
      <c r="AG372" s="4"/>
      <c r="AH372" s="4"/>
      <c r="AI372" s="4"/>
      <c r="AJ372" s="4"/>
      <c r="AK372" s="4">
        <v>2</v>
      </c>
    </row>
    <row r="373" spans="1:37" x14ac:dyDescent="0.35">
      <c r="A373" s="4" t="s">
        <v>162</v>
      </c>
      <c r="B373" s="4">
        <v>2019</v>
      </c>
      <c r="C373" s="5">
        <v>43484</v>
      </c>
      <c r="D373" s="4" t="s">
        <v>72</v>
      </c>
      <c r="E373" s="4" t="s">
        <v>233</v>
      </c>
      <c r="F373" s="4" t="s">
        <v>53</v>
      </c>
      <c r="G373" s="4"/>
      <c r="H373" s="4">
        <v>6</v>
      </c>
      <c r="I373" s="4"/>
      <c r="J373" s="4"/>
      <c r="K373" s="4"/>
      <c r="L373" s="4"/>
      <c r="M373" s="4">
        <v>1</v>
      </c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  <c r="AA373" s="4"/>
      <c r="AB373" s="4"/>
      <c r="AC373" s="4"/>
      <c r="AD373" s="4"/>
      <c r="AE373" s="4"/>
      <c r="AF373" s="4"/>
      <c r="AG373" s="4"/>
      <c r="AH373" s="4"/>
      <c r="AI373" s="4"/>
      <c r="AJ373" s="4"/>
      <c r="AK373" s="4">
        <v>1</v>
      </c>
    </row>
    <row r="374" spans="1:37" x14ac:dyDescent="0.35">
      <c r="A374" s="4" t="s">
        <v>162</v>
      </c>
      <c r="B374" s="4">
        <v>2019</v>
      </c>
      <c r="C374" s="5">
        <v>43484</v>
      </c>
      <c r="D374" s="4" t="s">
        <v>72</v>
      </c>
      <c r="E374" s="4" t="s">
        <v>283</v>
      </c>
      <c r="F374" s="4" t="s">
        <v>123</v>
      </c>
      <c r="G374" s="4"/>
      <c r="H374" s="4">
        <v>7</v>
      </c>
      <c r="I374" s="4"/>
      <c r="J374" s="4">
        <v>1</v>
      </c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  <c r="AA374" s="4"/>
      <c r="AB374" s="4"/>
      <c r="AC374" s="4"/>
      <c r="AD374" s="4"/>
      <c r="AE374" s="4"/>
      <c r="AF374" s="4"/>
      <c r="AG374" s="4"/>
      <c r="AH374" s="4"/>
      <c r="AI374" s="4"/>
      <c r="AJ374" s="4"/>
      <c r="AK374" s="4">
        <v>1</v>
      </c>
    </row>
    <row r="375" spans="1:37" x14ac:dyDescent="0.35">
      <c r="A375" s="4" t="s">
        <v>162</v>
      </c>
      <c r="B375" s="4">
        <v>2019</v>
      </c>
      <c r="C375" s="5">
        <v>43484</v>
      </c>
      <c r="D375" s="4" t="s">
        <v>72</v>
      </c>
      <c r="E375" s="4" t="s">
        <v>249</v>
      </c>
      <c r="F375" s="4" t="s">
        <v>250</v>
      </c>
      <c r="G375" s="4"/>
      <c r="H375" s="4">
        <v>8</v>
      </c>
      <c r="I375" s="4"/>
      <c r="J375" s="4"/>
      <c r="K375" s="4"/>
      <c r="L375" s="4">
        <v>1</v>
      </c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  <c r="AA375" s="4"/>
      <c r="AB375" s="4"/>
      <c r="AC375" s="4"/>
      <c r="AD375" s="4"/>
      <c r="AE375" s="4"/>
      <c r="AF375" s="4"/>
      <c r="AG375" s="4"/>
      <c r="AH375" s="4"/>
      <c r="AI375" s="4"/>
      <c r="AJ375" s="4"/>
      <c r="AK375" s="4">
        <v>1</v>
      </c>
    </row>
    <row r="376" spans="1:37" x14ac:dyDescent="0.35">
      <c r="A376" s="4" t="s">
        <v>162</v>
      </c>
      <c r="B376" s="4">
        <v>2019</v>
      </c>
      <c r="C376" s="5">
        <v>43484</v>
      </c>
      <c r="D376" s="4" t="s">
        <v>72</v>
      </c>
      <c r="E376" s="4" t="s">
        <v>226</v>
      </c>
      <c r="F376" s="4" t="s">
        <v>40</v>
      </c>
      <c r="G376" s="4"/>
      <c r="H376" s="4">
        <v>9</v>
      </c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  <c r="AA376" s="4"/>
      <c r="AB376" s="4"/>
      <c r="AC376" s="4"/>
      <c r="AD376" s="4"/>
      <c r="AE376" s="4"/>
      <c r="AF376" s="4"/>
      <c r="AG376" s="4"/>
      <c r="AH376" s="4"/>
      <c r="AI376" s="4"/>
      <c r="AJ376" s="4"/>
      <c r="AK376" s="4">
        <v>0</v>
      </c>
    </row>
    <row r="377" spans="1:37" x14ac:dyDescent="0.35">
      <c r="A377" s="4" t="s">
        <v>162</v>
      </c>
      <c r="B377" s="4">
        <v>2019</v>
      </c>
      <c r="C377" s="5">
        <v>43484</v>
      </c>
      <c r="D377" s="4" t="s">
        <v>72</v>
      </c>
      <c r="E377" s="4" t="s">
        <v>335</v>
      </c>
      <c r="F377" s="4" t="s">
        <v>61</v>
      </c>
      <c r="G377" s="4"/>
      <c r="H377" s="4">
        <v>10</v>
      </c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>
        <v>0</v>
      </c>
    </row>
    <row r="378" spans="1:37" x14ac:dyDescent="0.35">
      <c r="A378" s="4" t="s">
        <v>162</v>
      </c>
      <c r="B378" s="4">
        <v>2019</v>
      </c>
      <c r="C378" s="5">
        <v>43484</v>
      </c>
      <c r="D378" s="4" t="s">
        <v>72</v>
      </c>
      <c r="E378" s="4" t="s">
        <v>292</v>
      </c>
      <c r="F378" s="4" t="s">
        <v>31</v>
      </c>
      <c r="G378" s="4"/>
      <c r="H378" s="4">
        <v>11</v>
      </c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4"/>
      <c r="AJ378" s="4"/>
      <c r="AK378" s="4">
        <v>0</v>
      </c>
    </row>
    <row r="379" spans="1:37" x14ac:dyDescent="0.35">
      <c r="A379" s="4" t="s">
        <v>162</v>
      </c>
      <c r="B379" s="4">
        <v>2019</v>
      </c>
      <c r="C379" s="5">
        <v>43484</v>
      </c>
      <c r="D379" s="4" t="s">
        <v>72</v>
      </c>
      <c r="E379" s="4" t="s">
        <v>288</v>
      </c>
      <c r="F379" s="4" t="s">
        <v>175</v>
      </c>
      <c r="G379" s="4"/>
      <c r="H379" s="4">
        <v>12</v>
      </c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>
        <v>0</v>
      </c>
    </row>
    <row r="380" spans="1:37" x14ac:dyDescent="0.35">
      <c r="A380" s="4" t="s">
        <v>162</v>
      </c>
      <c r="B380" s="4">
        <v>2019</v>
      </c>
      <c r="C380" s="5">
        <v>43484</v>
      </c>
      <c r="D380" s="4" t="s">
        <v>72</v>
      </c>
      <c r="E380" s="4" t="s">
        <v>243</v>
      </c>
      <c r="F380" s="4" t="s">
        <v>51</v>
      </c>
      <c r="G380" s="4"/>
      <c r="H380" s="4">
        <v>13</v>
      </c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  <c r="AA380" s="4"/>
      <c r="AB380" s="4"/>
      <c r="AC380" s="4"/>
      <c r="AD380" s="4"/>
      <c r="AE380" s="4"/>
      <c r="AF380" s="4"/>
      <c r="AG380" s="4"/>
      <c r="AH380" s="4"/>
      <c r="AI380" s="4"/>
      <c r="AJ380" s="4"/>
      <c r="AK380" s="4">
        <v>0</v>
      </c>
    </row>
    <row r="381" spans="1:37" x14ac:dyDescent="0.35">
      <c r="A381" s="4" t="s">
        <v>162</v>
      </c>
      <c r="B381" s="4">
        <v>2019</v>
      </c>
      <c r="C381" s="5">
        <v>43484</v>
      </c>
      <c r="D381" s="4" t="s">
        <v>72</v>
      </c>
      <c r="E381" s="4" t="s">
        <v>309</v>
      </c>
      <c r="F381" s="4" t="s">
        <v>38</v>
      </c>
      <c r="G381" s="4"/>
      <c r="H381" s="4">
        <v>14</v>
      </c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>
        <v>0</v>
      </c>
    </row>
    <row r="382" spans="1:37" x14ac:dyDescent="0.35">
      <c r="A382" s="4" t="s">
        <v>162</v>
      </c>
      <c r="B382" s="4">
        <v>2019</v>
      </c>
      <c r="C382" s="5">
        <v>43484</v>
      </c>
      <c r="D382" s="4" t="s">
        <v>72</v>
      </c>
      <c r="E382" s="4" t="s">
        <v>227</v>
      </c>
      <c r="F382" s="4" t="s">
        <v>228</v>
      </c>
      <c r="G382" s="4"/>
      <c r="H382" s="4">
        <v>15</v>
      </c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  <c r="AA382" s="4"/>
      <c r="AB382" s="4"/>
      <c r="AC382" s="4"/>
      <c r="AD382" s="4"/>
      <c r="AE382" s="4"/>
      <c r="AF382" s="4"/>
      <c r="AG382" s="4"/>
      <c r="AH382" s="4"/>
      <c r="AI382" s="4"/>
      <c r="AJ382" s="4"/>
      <c r="AK382" s="4">
        <v>0</v>
      </c>
    </row>
    <row r="383" spans="1:37" x14ac:dyDescent="0.35">
      <c r="A383" s="4" t="s">
        <v>162</v>
      </c>
      <c r="B383" s="4">
        <v>2019</v>
      </c>
      <c r="C383" s="5">
        <v>43484</v>
      </c>
      <c r="D383" s="4" t="s">
        <v>72</v>
      </c>
      <c r="E383" s="4" t="s">
        <v>353</v>
      </c>
      <c r="F383" s="4" t="s">
        <v>15</v>
      </c>
      <c r="G383" s="4"/>
      <c r="H383" s="4">
        <v>16</v>
      </c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>
        <v>0</v>
      </c>
    </row>
    <row r="384" spans="1:37" x14ac:dyDescent="0.35">
      <c r="A384" s="4" t="s">
        <v>162</v>
      </c>
      <c r="B384" s="4">
        <v>2019</v>
      </c>
      <c r="C384" s="5">
        <v>43484</v>
      </c>
      <c r="D384" s="4" t="s">
        <v>72</v>
      </c>
      <c r="E384" s="4" t="s">
        <v>337</v>
      </c>
      <c r="F384" s="4" t="s">
        <v>49</v>
      </c>
      <c r="G384" s="4"/>
      <c r="H384" s="4">
        <v>17</v>
      </c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>
        <v>0</v>
      </c>
    </row>
    <row r="385" spans="1:39" x14ac:dyDescent="0.35">
      <c r="A385" s="4" t="s">
        <v>162</v>
      </c>
      <c r="B385" s="4">
        <v>2019</v>
      </c>
      <c r="C385" s="5">
        <v>43484</v>
      </c>
      <c r="D385" s="4" t="s">
        <v>72</v>
      </c>
      <c r="E385" s="4" t="s">
        <v>351</v>
      </c>
      <c r="F385" s="4" t="s">
        <v>65</v>
      </c>
      <c r="G385" s="4"/>
      <c r="H385" s="4">
        <v>18</v>
      </c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4"/>
      <c r="AJ385" s="4"/>
      <c r="AK385" s="4">
        <v>0</v>
      </c>
    </row>
    <row r="386" spans="1:39" x14ac:dyDescent="0.35">
      <c r="A386" s="4" t="s">
        <v>162</v>
      </c>
      <c r="B386" s="4">
        <v>2019</v>
      </c>
      <c r="C386" s="5">
        <v>43484</v>
      </c>
      <c r="D386" s="4" t="s">
        <v>72</v>
      </c>
      <c r="E386" s="4" t="s">
        <v>224</v>
      </c>
      <c r="F386" s="4" t="s">
        <v>225</v>
      </c>
      <c r="G386" s="4"/>
      <c r="H386" s="4">
        <v>19</v>
      </c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>
        <v>0</v>
      </c>
    </row>
    <row r="387" spans="1:39" x14ac:dyDescent="0.35">
      <c r="A387" s="4" t="s">
        <v>162</v>
      </c>
      <c r="B387" s="4">
        <v>2019</v>
      </c>
      <c r="C387" s="5">
        <v>43484</v>
      </c>
      <c r="D387" s="4" t="s">
        <v>72</v>
      </c>
      <c r="E387" s="4" t="s">
        <v>321</v>
      </c>
      <c r="F387" s="4" t="s">
        <v>161</v>
      </c>
      <c r="G387" s="4"/>
      <c r="H387" s="4">
        <v>20</v>
      </c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  <c r="AJ387" s="4"/>
      <c r="AK387" s="4">
        <v>0</v>
      </c>
    </row>
    <row r="388" spans="1:39" x14ac:dyDescent="0.35">
      <c r="A388" s="4" t="s">
        <v>162</v>
      </c>
      <c r="B388" s="4">
        <v>2019</v>
      </c>
      <c r="C388" s="5">
        <v>43484</v>
      </c>
      <c r="D388" s="4" t="s">
        <v>72</v>
      </c>
      <c r="E388" s="4" t="s">
        <v>349</v>
      </c>
      <c r="F388" s="4" t="s">
        <v>350</v>
      </c>
      <c r="G388" s="4"/>
      <c r="H388" s="4">
        <v>21</v>
      </c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  <c r="AJ388" s="4"/>
      <c r="AK388" s="4">
        <v>0</v>
      </c>
    </row>
    <row r="389" spans="1:39" x14ac:dyDescent="0.35">
      <c r="A389" s="4" t="s">
        <v>162</v>
      </c>
      <c r="B389" s="4">
        <v>2019</v>
      </c>
      <c r="C389" s="5">
        <v>43484</v>
      </c>
      <c r="D389" s="4" t="s">
        <v>72</v>
      </c>
      <c r="E389" s="4" t="s">
        <v>229</v>
      </c>
      <c r="F389" s="4" t="s">
        <v>230</v>
      </c>
      <c r="G389" s="4"/>
      <c r="H389" s="4">
        <v>22</v>
      </c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  <c r="AJ389" s="4">
        <v>40</v>
      </c>
      <c r="AK389" s="4">
        <v>-40</v>
      </c>
    </row>
    <row r="390" spans="1:39" x14ac:dyDescent="0.35">
      <c r="A390" s="1" t="s">
        <v>185</v>
      </c>
      <c r="B390" s="1">
        <v>2018</v>
      </c>
      <c r="C390" s="2">
        <v>43449</v>
      </c>
      <c r="D390" s="1" t="s">
        <v>72</v>
      </c>
      <c r="E390" s="1" t="s">
        <v>367</v>
      </c>
      <c r="F390" s="1" t="s">
        <v>44</v>
      </c>
      <c r="G390" s="1"/>
      <c r="H390" s="1">
        <v>1</v>
      </c>
      <c r="I390" s="1"/>
      <c r="J390" s="1">
        <v>1</v>
      </c>
      <c r="K390" s="1"/>
      <c r="L390" s="1">
        <v>1</v>
      </c>
      <c r="M390" s="1">
        <v>1</v>
      </c>
      <c r="N390" s="1">
        <v>1</v>
      </c>
      <c r="O390" s="1">
        <v>1</v>
      </c>
      <c r="P390" s="1">
        <v>1</v>
      </c>
      <c r="Q390" s="1">
        <v>1</v>
      </c>
      <c r="R390" s="1">
        <v>1</v>
      </c>
      <c r="S390" s="1">
        <v>1</v>
      </c>
      <c r="T390" s="1">
        <v>1</v>
      </c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>
        <v>20</v>
      </c>
      <c r="AJ390" s="1"/>
      <c r="AK390" s="1">
        <v>30</v>
      </c>
      <c r="AL390" s="6">
        <v>0.36180555555555555</v>
      </c>
      <c r="AM390">
        <v>51.765999999999998</v>
      </c>
    </row>
    <row r="391" spans="1:39" x14ac:dyDescent="0.35">
      <c r="A391" s="1" t="s">
        <v>185</v>
      </c>
      <c r="B391" s="1">
        <v>2018</v>
      </c>
      <c r="C391" s="2">
        <v>43449</v>
      </c>
      <c r="D391" s="1" t="s">
        <v>72</v>
      </c>
      <c r="E391" s="1" t="s">
        <v>219</v>
      </c>
      <c r="F391" s="1" t="s">
        <v>67</v>
      </c>
      <c r="G391" s="1"/>
      <c r="H391" s="1">
        <v>2</v>
      </c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>
        <v>1</v>
      </c>
      <c r="AC391" s="1"/>
      <c r="AD391" s="1">
        <v>1</v>
      </c>
      <c r="AE391" s="1"/>
      <c r="AF391" s="1">
        <v>1</v>
      </c>
      <c r="AG391" s="1"/>
      <c r="AH391" s="1"/>
      <c r="AI391" s="1"/>
      <c r="AJ391" s="1"/>
      <c r="AK391" s="1">
        <v>3</v>
      </c>
    </row>
    <row r="392" spans="1:39" x14ac:dyDescent="0.35">
      <c r="A392" s="1" t="s">
        <v>185</v>
      </c>
      <c r="B392" s="1">
        <v>2018</v>
      </c>
      <c r="C392" s="2">
        <v>43449</v>
      </c>
      <c r="D392" s="1" t="s">
        <v>72</v>
      </c>
      <c r="E392" s="1" t="s">
        <v>316</v>
      </c>
      <c r="F392" s="1" t="s">
        <v>19</v>
      </c>
      <c r="G392" s="1"/>
      <c r="H392" s="1">
        <v>3</v>
      </c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>
        <v>1</v>
      </c>
      <c r="X392" s="1"/>
      <c r="Y392" s="1">
        <v>1</v>
      </c>
      <c r="Z392" s="1">
        <v>1</v>
      </c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>
        <v>3</v>
      </c>
    </row>
    <row r="393" spans="1:39" x14ac:dyDescent="0.35">
      <c r="A393" s="1" t="s">
        <v>185</v>
      </c>
      <c r="B393" s="1">
        <v>2018</v>
      </c>
      <c r="C393" s="2">
        <v>43449</v>
      </c>
      <c r="D393" s="1" t="s">
        <v>72</v>
      </c>
      <c r="E393" s="1" t="s">
        <v>317</v>
      </c>
      <c r="F393" s="1" t="s">
        <v>27</v>
      </c>
      <c r="G393" s="1"/>
      <c r="H393" s="1">
        <v>4</v>
      </c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>
        <v>1</v>
      </c>
      <c r="AD393" s="1"/>
      <c r="AE393" s="1">
        <v>1</v>
      </c>
      <c r="AF393" s="1"/>
      <c r="AG393" s="1"/>
      <c r="AH393" s="1"/>
      <c r="AI393" s="1"/>
      <c r="AJ393" s="1"/>
      <c r="AK393" s="1">
        <v>2</v>
      </c>
    </row>
    <row r="394" spans="1:39" x14ac:dyDescent="0.35">
      <c r="A394" s="1" t="s">
        <v>185</v>
      </c>
      <c r="B394" s="1">
        <v>2018</v>
      </c>
      <c r="C394" s="2">
        <v>43449</v>
      </c>
      <c r="D394" s="1" t="s">
        <v>72</v>
      </c>
      <c r="E394" s="1" t="s">
        <v>283</v>
      </c>
      <c r="F394" s="1" t="s">
        <v>123</v>
      </c>
      <c r="G394" s="1"/>
      <c r="H394" s="1">
        <v>5</v>
      </c>
      <c r="I394" s="1">
        <v>1</v>
      </c>
      <c r="J394" s="1"/>
      <c r="K394" s="1">
        <v>1</v>
      </c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>
        <v>20</v>
      </c>
      <c r="AJ394" s="1">
        <v>20</v>
      </c>
      <c r="AK394" s="1">
        <v>2</v>
      </c>
    </row>
    <row r="395" spans="1:39" x14ac:dyDescent="0.35">
      <c r="A395" s="1" t="s">
        <v>185</v>
      </c>
      <c r="B395" s="1">
        <v>2018</v>
      </c>
      <c r="C395" s="2">
        <v>43449</v>
      </c>
      <c r="D395" s="1" t="s">
        <v>72</v>
      </c>
      <c r="E395" s="1" t="s">
        <v>226</v>
      </c>
      <c r="F395" s="1" t="s">
        <v>40</v>
      </c>
      <c r="G395" s="1"/>
      <c r="H395" s="1">
        <v>6</v>
      </c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>
        <v>1</v>
      </c>
      <c r="AI395" s="1"/>
      <c r="AJ395" s="1"/>
      <c r="AK395" s="1">
        <v>1</v>
      </c>
    </row>
    <row r="396" spans="1:39" x14ac:dyDescent="0.35">
      <c r="A396" s="1" t="s">
        <v>185</v>
      </c>
      <c r="B396" s="1">
        <v>2018</v>
      </c>
      <c r="C396" s="2">
        <v>43449</v>
      </c>
      <c r="D396" s="1" t="s">
        <v>72</v>
      </c>
      <c r="E396" s="1" t="s">
        <v>354</v>
      </c>
      <c r="F396" s="1" t="s">
        <v>25</v>
      </c>
      <c r="G396" s="1"/>
      <c r="H396" s="1">
        <v>7</v>
      </c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>
        <v>1</v>
      </c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>
        <v>1</v>
      </c>
    </row>
    <row r="397" spans="1:39" x14ac:dyDescent="0.35">
      <c r="A397" s="1" t="s">
        <v>185</v>
      </c>
      <c r="B397" s="1">
        <v>2018</v>
      </c>
      <c r="C397" s="2">
        <v>43449</v>
      </c>
      <c r="D397" s="1" t="s">
        <v>72</v>
      </c>
      <c r="E397" s="1" t="s">
        <v>343</v>
      </c>
      <c r="F397" s="1" t="s">
        <v>17</v>
      </c>
      <c r="G397" s="1"/>
      <c r="H397" s="1">
        <v>8</v>
      </c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>
        <v>1</v>
      </c>
      <c r="AB397" s="1"/>
      <c r="AC397" s="1"/>
      <c r="AD397" s="1"/>
      <c r="AE397" s="1"/>
      <c r="AF397" s="1"/>
      <c r="AG397" s="1"/>
      <c r="AH397" s="1"/>
      <c r="AI397" s="1"/>
      <c r="AJ397" s="1"/>
      <c r="AK397" s="1">
        <v>1</v>
      </c>
    </row>
    <row r="398" spans="1:39" x14ac:dyDescent="0.35">
      <c r="A398" s="1" t="s">
        <v>185</v>
      </c>
      <c r="B398" s="1">
        <v>2018</v>
      </c>
      <c r="C398" s="2">
        <v>43449</v>
      </c>
      <c r="D398" s="1" t="s">
        <v>72</v>
      </c>
      <c r="E398" s="1" t="s">
        <v>243</v>
      </c>
      <c r="F398" s="1" t="s">
        <v>51</v>
      </c>
      <c r="G398" s="1"/>
      <c r="H398" s="1">
        <v>9</v>
      </c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>
        <v>1</v>
      </c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>
        <v>1</v>
      </c>
    </row>
    <row r="399" spans="1:39" x14ac:dyDescent="0.35">
      <c r="A399" s="1" t="s">
        <v>185</v>
      </c>
      <c r="B399" s="1">
        <v>2018</v>
      </c>
      <c r="C399" s="2">
        <v>43449</v>
      </c>
      <c r="D399" s="1" t="s">
        <v>72</v>
      </c>
      <c r="E399" s="1" t="s">
        <v>342</v>
      </c>
      <c r="F399" s="1" t="s">
        <v>56</v>
      </c>
      <c r="G399" s="1"/>
      <c r="H399" s="1">
        <v>10</v>
      </c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>
        <v>1</v>
      </c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>
        <v>1</v>
      </c>
    </row>
    <row r="400" spans="1:39" x14ac:dyDescent="0.35">
      <c r="A400" s="1" t="s">
        <v>185</v>
      </c>
      <c r="B400" s="1">
        <v>2018</v>
      </c>
      <c r="C400" s="2">
        <v>43449</v>
      </c>
      <c r="D400" s="1" t="s">
        <v>72</v>
      </c>
      <c r="E400" s="1" t="s">
        <v>309</v>
      </c>
      <c r="F400" s="1" t="s">
        <v>38</v>
      </c>
      <c r="G400" s="1"/>
      <c r="H400" s="1">
        <v>11</v>
      </c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>
        <v>0</v>
      </c>
    </row>
    <row r="401" spans="1:39" x14ac:dyDescent="0.35">
      <c r="A401" s="1" t="s">
        <v>185</v>
      </c>
      <c r="B401" s="1">
        <v>2018</v>
      </c>
      <c r="C401" s="2">
        <v>43449</v>
      </c>
      <c r="D401" s="1" t="s">
        <v>72</v>
      </c>
      <c r="E401" s="1" t="s">
        <v>357</v>
      </c>
      <c r="F401" s="1" t="s">
        <v>36</v>
      </c>
      <c r="G401" s="1"/>
      <c r="H401" s="1">
        <v>12</v>
      </c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>
        <v>0</v>
      </c>
    </row>
    <row r="402" spans="1:39" x14ac:dyDescent="0.35">
      <c r="A402" s="1" t="s">
        <v>185</v>
      </c>
      <c r="B402" s="1">
        <v>2018</v>
      </c>
      <c r="C402" s="2">
        <v>43449</v>
      </c>
      <c r="D402" s="1" t="s">
        <v>72</v>
      </c>
      <c r="E402" s="1" t="s">
        <v>227</v>
      </c>
      <c r="F402" s="1" t="s">
        <v>228</v>
      </c>
      <c r="G402" s="1"/>
      <c r="H402" s="1">
        <v>13</v>
      </c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>
        <v>0</v>
      </c>
    </row>
    <row r="403" spans="1:39" x14ac:dyDescent="0.35">
      <c r="A403" s="1" t="s">
        <v>185</v>
      </c>
      <c r="B403" s="1">
        <v>2018</v>
      </c>
      <c r="C403" s="2">
        <v>43449</v>
      </c>
      <c r="D403" s="1" t="s">
        <v>72</v>
      </c>
      <c r="E403" s="1" t="s">
        <v>355</v>
      </c>
      <c r="F403" s="1" t="s">
        <v>121</v>
      </c>
      <c r="G403" s="1"/>
      <c r="H403" s="1">
        <v>14</v>
      </c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>
        <v>0</v>
      </c>
    </row>
    <row r="404" spans="1:39" x14ac:dyDescent="0.35">
      <c r="A404" s="1" t="s">
        <v>185</v>
      </c>
      <c r="B404" s="1">
        <v>2018</v>
      </c>
      <c r="C404" s="2">
        <v>43449</v>
      </c>
      <c r="D404" s="1" t="s">
        <v>72</v>
      </c>
      <c r="E404" s="1" t="s">
        <v>356</v>
      </c>
      <c r="F404" s="1" t="s">
        <v>53</v>
      </c>
      <c r="G404" s="1"/>
      <c r="H404" s="1">
        <v>15</v>
      </c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>
        <v>0</v>
      </c>
    </row>
    <row r="405" spans="1:39" x14ac:dyDescent="0.35">
      <c r="A405" s="1" t="s">
        <v>185</v>
      </c>
      <c r="B405" s="1">
        <v>2018</v>
      </c>
      <c r="C405" s="2">
        <v>43449</v>
      </c>
      <c r="D405" s="1" t="s">
        <v>72</v>
      </c>
      <c r="E405" s="1" t="s">
        <v>358</v>
      </c>
      <c r="F405" s="1" t="s">
        <v>31</v>
      </c>
      <c r="G405" s="1"/>
      <c r="H405" s="1">
        <v>16</v>
      </c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>
        <v>0</v>
      </c>
    </row>
    <row r="406" spans="1:39" x14ac:dyDescent="0.35">
      <c r="A406" s="1" t="s">
        <v>185</v>
      </c>
      <c r="B406" s="1">
        <v>2018</v>
      </c>
      <c r="C406" s="2">
        <v>43449</v>
      </c>
      <c r="D406" s="1" t="s">
        <v>72</v>
      </c>
      <c r="E406" s="1" t="s">
        <v>313</v>
      </c>
      <c r="F406" s="1" t="s">
        <v>239</v>
      </c>
      <c r="G406" s="1"/>
      <c r="H406" s="1">
        <v>17</v>
      </c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>
        <v>0</v>
      </c>
    </row>
    <row r="407" spans="1:39" x14ac:dyDescent="0.35">
      <c r="A407" s="1" t="s">
        <v>185</v>
      </c>
      <c r="B407" s="1">
        <v>2018</v>
      </c>
      <c r="C407" s="2">
        <v>43449</v>
      </c>
      <c r="D407" s="1" t="s">
        <v>72</v>
      </c>
      <c r="E407" s="1" t="s">
        <v>335</v>
      </c>
      <c r="F407" s="1" t="s">
        <v>61</v>
      </c>
      <c r="G407" s="1"/>
      <c r="H407" s="1">
        <v>18</v>
      </c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>
        <v>0</v>
      </c>
    </row>
    <row r="408" spans="1:39" x14ac:dyDescent="0.35">
      <c r="A408" s="1" t="s">
        <v>185</v>
      </c>
      <c r="B408" s="1">
        <v>2018</v>
      </c>
      <c r="C408" s="2">
        <v>43449</v>
      </c>
      <c r="D408" s="1" t="s">
        <v>72</v>
      </c>
      <c r="E408" s="1" t="s">
        <v>224</v>
      </c>
      <c r="F408" s="1" t="s">
        <v>225</v>
      </c>
      <c r="G408" s="1"/>
      <c r="H408" s="1">
        <v>19</v>
      </c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>
        <v>0</v>
      </c>
    </row>
    <row r="409" spans="1:39" x14ac:dyDescent="0.35">
      <c r="A409" s="1" t="s">
        <v>185</v>
      </c>
      <c r="B409" s="1">
        <v>2018</v>
      </c>
      <c r="C409" s="2">
        <v>43449</v>
      </c>
      <c r="D409" s="1" t="s">
        <v>72</v>
      </c>
      <c r="E409" s="1" t="s">
        <v>306</v>
      </c>
      <c r="F409" s="1" t="s">
        <v>49</v>
      </c>
      <c r="G409" s="1"/>
      <c r="H409" s="1">
        <v>20</v>
      </c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>
        <v>0</v>
      </c>
    </row>
    <row r="410" spans="1:39" x14ac:dyDescent="0.35">
      <c r="A410" s="1" t="s">
        <v>185</v>
      </c>
      <c r="B410" s="1">
        <v>2018</v>
      </c>
      <c r="C410" s="2">
        <v>43449</v>
      </c>
      <c r="D410" s="1" t="s">
        <v>72</v>
      </c>
      <c r="E410" s="1" t="s">
        <v>359</v>
      </c>
      <c r="F410" s="1" t="s">
        <v>65</v>
      </c>
      <c r="G410" s="1"/>
      <c r="H410" s="1">
        <v>21</v>
      </c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>
        <v>0</v>
      </c>
    </row>
    <row r="411" spans="1:39" x14ac:dyDescent="0.35">
      <c r="A411" s="1" t="s">
        <v>185</v>
      </c>
      <c r="B411" s="1">
        <v>2018</v>
      </c>
      <c r="C411" s="2">
        <v>43449</v>
      </c>
      <c r="D411" s="1" t="s">
        <v>72</v>
      </c>
      <c r="E411" s="1" t="s">
        <v>234</v>
      </c>
      <c r="F411" s="1" t="s">
        <v>15</v>
      </c>
      <c r="G411" s="1"/>
      <c r="H411" s="1">
        <v>22</v>
      </c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>
        <v>0</v>
      </c>
    </row>
    <row r="412" spans="1:39" x14ac:dyDescent="0.35">
      <c r="A412" s="1" t="s">
        <v>185</v>
      </c>
      <c r="B412" s="1">
        <v>2018</v>
      </c>
      <c r="C412" s="2">
        <v>43449</v>
      </c>
      <c r="D412" s="1" t="s">
        <v>72</v>
      </c>
      <c r="E412" s="1" t="s">
        <v>328</v>
      </c>
      <c r="F412" s="1" t="s">
        <v>237</v>
      </c>
      <c r="G412" s="1"/>
      <c r="H412" s="1">
        <v>23</v>
      </c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>
        <v>0</v>
      </c>
    </row>
    <row r="413" spans="1:39" x14ac:dyDescent="0.35">
      <c r="A413" s="1" t="s">
        <v>185</v>
      </c>
      <c r="B413" s="1">
        <v>2018</v>
      </c>
      <c r="C413" s="2">
        <v>43449</v>
      </c>
      <c r="D413" s="1" t="s">
        <v>72</v>
      </c>
      <c r="E413" s="1" t="s">
        <v>249</v>
      </c>
      <c r="F413" s="1" t="s">
        <v>250</v>
      </c>
      <c r="G413" s="1"/>
      <c r="H413" s="1">
        <v>24</v>
      </c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>
        <v>20</v>
      </c>
      <c r="AK413" s="1">
        <v>-20</v>
      </c>
    </row>
    <row r="414" spans="1:39" x14ac:dyDescent="0.35">
      <c r="A414" s="4" t="s">
        <v>134</v>
      </c>
      <c r="B414" s="4">
        <v>2018</v>
      </c>
      <c r="C414" s="5">
        <v>43435</v>
      </c>
      <c r="D414" s="4" t="s">
        <v>72</v>
      </c>
      <c r="E414" s="4" t="s">
        <v>276</v>
      </c>
      <c r="F414" s="4" t="s">
        <v>25</v>
      </c>
      <c r="G414" s="4"/>
      <c r="H414" s="4">
        <v>1</v>
      </c>
      <c r="I414" s="4"/>
      <c r="J414" s="4"/>
      <c r="K414" s="4"/>
      <c r="L414" s="4"/>
      <c r="M414" s="4"/>
      <c r="N414" s="4"/>
      <c r="O414" s="4"/>
      <c r="P414" s="4"/>
      <c r="Q414" s="4"/>
      <c r="R414" s="4">
        <v>1</v>
      </c>
      <c r="S414" s="4">
        <v>1</v>
      </c>
      <c r="T414" s="4">
        <v>1</v>
      </c>
      <c r="U414" s="4">
        <v>1</v>
      </c>
      <c r="V414" s="4"/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>
        <v>4</v>
      </c>
      <c r="AL414" s="6">
        <v>0.36041666666666666</v>
      </c>
      <c r="AM414">
        <v>51.98</v>
      </c>
    </row>
    <row r="415" spans="1:39" x14ac:dyDescent="0.35">
      <c r="A415" s="4" t="s">
        <v>134</v>
      </c>
      <c r="B415" s="4">
        <v>2018</v>
      </c>
      <c r="C415" s="5">
        <v>43435</v>
      </c>
      <c r="D415" s="4" t="s">
        <v>72</v>
      </c>
      <c r="E415" s="79" t="s">
        <v>336</v>
      </c>
      <c r="F415" s="79" t="s">
        <v>245</v>
      </c>
      <c r="G415" s="79"/>
      <c r="H415" s="42">
        <v>2</v>
      </c>
      <c r="I415" s="79"/>
      <c r="J415" s="79"/>
      <c r="K415" s="79"/>
      <c r="L415" s="79"/>
      <c r="M415" s="79"/>
      <c r="N415" s="79"/>
      <c r="O415" s="79"/>
      <c r="P415" s="79"/>
      <c r="Q415" s="79"/>
      <c r="R415" s="79"/>
      <c r="S415" s="79"/>
      <c r="T415" s="79"/>
      <c r="U415" s="79"/>
      <c r="V415" s="79"/>
      <c r="W415" s="79"/>
      <c r="X415" s="79"/>
      <c r="Y415" s="79"/>
      <c r="Z415" s="79"/>
      <c r="AA415" s="79"/>
      <c r="AB415" s="79"/>
      <c r="AC415" s="79"/>
      <c r="AD415" s="79">
        <v>1</v>
      </c>
      <c r="AE415" s="79">
        <v>1</v>
      </c>
      <c r="AF415" s="79">
        <v>1</v>
      </c>
      <c r="AG415" s="79"/>
      <c r="AH415" s="79"/>
      <c r="AI415" s="79"/>
      <c r="AJ415" s="79"/>
      <c r="AK415" s="79">
        <v>3</v>
      </c>
    </row>
    <row r="416" spans="1:39" x14ac:dyDescent="0.35">
      <c r="A416" s="4" t="s">
        <v>134</v>
      </c>
      <c r="B416" s="4">
        <v>2018</v>
      </c>
      <c r="C416" s="5">
        <v>43435</v>
      </c>
      <c r="D416" s="4" t="s">
        <v>72</v>
      </c>
      <c r="E416" s="79" t="s">
        <v>308</v>
      </c>
      <c r="F416" s="79" t="s">
        <v>53</v>
      </c>
      <c r="G416" s="79"/>
      <c r="H416" s="42">
        <v>3</v>
      </c>
      <c r="I416" s="79"/>
      <c r="J416" s="79"/>
      <c r="K416" s="79"/>
      <c r="L416" s="79"/>
      <c r="M416" s="79"/>
      <c r="N416" s="79"/>
      <c r="O416" s="79"/>
      <c r="P416" s="79"/>
      <c r="Q416" s="79"/>
      <c r="R416" s="79"/>
      <c r="S416" s="79"/>
      <c r="T416" s="79"/>
      <c r="U416" s="79"/>
      <c r="V416" s="79"/>
      <c r="W416" s="79"/>
      <c r="X416" s="79">
        <v>1</v>
      </c>
      <c r="Y416" s="79">
        <v>1</v>
      </c>
      <c r="Z416" s="79">
        <v>1</v>
      </c>
      <c r="AA416" s="79"/>
      <c r="AB416" s="79"/>
      <c r="AC416" s="79"/>
      <c r="AD416" s="79"/>
      <c r="AE416" s="79"/>
      <c r="AF416" s="79"/>
      <c r="AG416" s="79"/>
      <c r="AH416" s="79"/>
      <c r="AI416" s="79"/>
      <c r="AJ416" s="79"/>
      <c r="AK416" s="79">
        <v>3</v>
      </c>
    </row>
    <row r="417" spans="1:37" x14ac:dyDescent="0.35">
      <c r="A417" s="4" t="s">
        <v>134</v>
      </c>
      <c r="B417" s="4">
        <v>2018</v>
      </c>
      <c r="C417" s="5">
        <v>43435</v>
      </c>
      <c r="D417" s="4" t="s">
        <v>72</v>
      </c>
      <c r="E417" s="79" t="s">
        <v>219</v>
      </c>
      <c r="F417" s="79" t="s">
        <v>67</v>
      </c>
      <c r="G417" s="79"/>
      <c r="H417" s="42">
        <v>4</v>
      </c>
      <c r="I417" s="79"/>
      <c r="J417" s="79"/>
      <c r="K417" s="79"/>
      <c r="L417" s="79"/>
      <c r="M417" s="79"/>
      <c r="N417" s="79"/>
      <c r="O417" s="79"/>
      <c r="P417" s="79"/>
      <c r="Q417" s="79"/>
      <c r="R417" s="79"/>
      <c r="S417" s="79"/>
      <c r="T417" s="79"/>
      <c r="U417" s="79"/>
      <c r="V417" s="79">
        <v>1</v>
      </c>
      <c r="W417" s="79"/>
      <c r="X417" s="79"/>
      <c r="Y417" s="79"/>
      <c r="Z417" s="79"/>
      <c r="AA417" s="79"/>
      <c r="AB417" s="79"/>
      <c r="AC417" s="79"/>
      <c r="AD417" s="79"/>
      <c r="AE417" s="79"/>
      <c r="AF417" s="79"/>
      <c r="AG417" s="79"/>
      <c r="AH417" s="79">
        <v>1</v>
      </c>
      <c r="AI417" s="79"/>
      <c r="AJ417" s="79"/>
      <c r="AK417" s="79">
        <v>2</v>
      </c>
    </row>
    <row r="418" spans="1:37" x14ac:dyDescent="0.35">
      <c r="A418" s="4" t="s">
        <v>134</v>
      </c>
      <c r="B418" s="4">
        <v>2018</v>
      </c>
      <c r="C418" s="5">
        <v>43435</v>
      </c>
      <c r="D418" s="4" t="s">
        <v>72</v>
      </c>
      <c r="E418" s="79" t="s">
        <v>344</v>
      </c>
      <c r="F418" s="79" t="s">
        <v>175</v>
      </c>
      <c r="G418" s="79"/>
      <c r="H418" s="42">
        <v>5</v>
      </c>
      <c r="I418" s="79">
        <v>1</v>
      </c>
      <c r="J418" s="79"/>
      <c r="K418" s="79">
        <v>1</v>
      </c>
      <c r="L418" s="79"/>
      <c r="M418" s="79"/>
      <c r="N418" s="79"/>
      <c r="O418" s="79"/>
      <c r="P418" s="79"/>
      <c r="Q418" s="79"/>
      <c r="R418" s="79"/>
      <c r="S418" s="79"/>
      <c r="T418" s="79"/>
      <c r="U418" s="79"/>
      <c r="V418" s="79"/>
      <c r="W418" s="79"/>
      <c r="X418" s="79"/>
      <c r="Y418" s="79"/>
      <c r="Z418" s="79"/>
      <c r="AA418" s="79"/>
      <c r="AB418" s="79"/>
      <c r="AC418" s="79"/>
      <c r="AD418" s="79"/>
      <c r="AE418" s="79"/>
      <c r="AF418" s="79"/>
      <c r="AG418" s="79"/>
      <c r="AH418" s="79"/>
      <c r="AI418" s="79">
        <v>20</v>
      </c>
      <c r="AJ418" s="79">
        <v>20</v>
      </c>
      <c r="AK418" s="79">
        <v>2</v>
      </c>
    </row>
    <row r="419" spans="1:37" x14ac:dyDescent="0.35">
      <c r="A419" s="4" t="s">
        <v>134</v>
      </c>
      <c r="B419" s="4">
        <v>2018</v>
      </c>
      <c r="C419" s="5">
        <v>43435</v>
      </c>
      <c r="D419" s="4" t="s">
        <v>72</v>
      </c>
      <c r="E419" s="79" t="s">
        <v>249</v>
      </c>
      <c r="F419" s="79" t="s">
        <v>250</v>
      </c>
      <c r="G419" s="79"/>
      <c r="H419" s="42">
        <v>6</v>
      </c>
      <c r="I419" s="79"/>
      <c r="J419" s="79">
        <v>1</v>
      </c>
      <c r="K419" s="79"/>
      <c r="L419" s="79">
        <v>1</v>
      </c>
      <c r="M419" s="79"/>
      <c r="N419" s="79"/>
      <c r="O419" s="79"/>
      <c r="P419" s="79"/>
      <c r="Q419" s="79"/>
      <c r="R419" s="79"/>
      <c r="S419" s="79"/>
      <c r="T419" s="79"/>
      <c r="U419" s="79"/>
      <c r="V419" s="79"/>
      <c r="W419" s="79"/>
      <c r="X419" s="79"/>
      <c r="Y419" s="79"/>
      <c r="Z419" s="79"/>
      <c r="AA419" s="79"/>
      <c r="AB419" s="79"/>
      <c r="AC419" s="79"/>
      <c r="AD419" s="79"/>
      <c r="AE419" s="79"/>
      <c r="AF419" s="79"/>
      <c r="AG419" s="79"/>
      <c r="AH419" s="79"/>
      <c r="AI419" s="79">
        <v>20</v>
      </c>
      <c r="AJ419" s="79">
        <v>20</v>
      </c>
      <c r="AK419" s="79">
        <v>2</v>
      </c>
    </row>
    <row r="420" spans="1:37" x14ac:dyDescent="0.35">
      <c r="A420" s="4" t="s">
        <v>134</v>
      </c>
      <c r="B420" s="4">
        <v>2018</v>
      </c>
      <c r="C420" s="5">
        <v>43435</v>
      </c>
      <c r="D420" s="4" t="s">
        <v>72</v>
      </c>
      <c r="E420" s="79" t="s">
        <v>243</v>
      </c>
      <c r="F420" s="79" t="s">
        <v>51</v>
      </c>
      <c r="G420" s="79"/>
      <c r="H420" s="42">
        <v>7</v>
      </c>
      <c r="I420" s="79"/>
      <c r="J420" s="79"/>
      <c r="K420" s="79"/>
      <c r="L420" s="79"/>
      <c r="M420" s="79"/>
      <c r="N420" s="79"/>
      <c r="O420" s="79"/>
      <c r="P420" s="79"/>
      <c r="Q420" s="79"/>
      <c r="R420" s="79"/>
      <c r="S420" s="79"/>
      <c r="T420" s="79"/>
      <c r="U420" s="79"/>
      <c r="V420" s="79"/>
      <c r="W420" s="79"/>
      <c r="X420" s="79"/>
      <c r="Y420" s="79"/>
      <c r="Z420" s="79"/>
      <c r="AA420" s="79"/>
      <c r="AB420" s="79"/>
      <c r="AC420" s="79"/>
      <c r="AD420" s="79"/>
      <c r="AE420" s="79"/>
      <c r="AF420" s="79"/>
      <c r="AG420" s="79">
        <v>1</v>
      </c>
      <c r="AH420" s="79"/>
      <c r="AI420" s="79"/>
      <c r="AJ420" s="79"/>
      <c r="AK420" s="79">
        <v>1</v>
      </c>
    </row>
    <row r="421" spans="1:37" x14ac:dyDescent="0.35">
      <c r="A421" s="4" t="s">
        <v>134</v>
      </c>
      <c r="B421" s="4">
        <v>2018</v>
      </c>
      <c r="C421" s="5">
        <v>43435</v>
      </c>
      <c r="D421" s="4" t="s">
        <v>72</v>
      </c>
      <c r="E421" s="79" t="s">
        <v>326</v>
      </c>
      <c r="F421" s="79" t="s">
        <v>36</v>
      </c>
      <c r="G421" s="79"/>
      <c r="H421" s="42">
        <v>8</v>
      </c>
      <c r="I421" s="79"/>
      <c r="J421" s="79"/>
      <c r="K421" s="79"/>
      <c r="L421" s="79"/>
      <c r="M421" s="79"/>
      <c r="N421" s="79"/>
      <c r="O421" s="79"/>
      <c r="P421" s="79"/>
      <c r="Q421" s="79"/>
      <c r="R421" s="79"/>
      <c r="S421" s="79"/>
      <c r="T421" s="79"/>
      <c r="U421" s="79"/>
      <c r="V421" s="79"/>
      <c r="W421" s="79"/>
      <c r="X421" s="79"/>
      <c r="Y421" s="79"/>
      <c r="Z421" s="79"/>
      <c r="AA421" s="79">
        <v>1</v>
      </c>
      <c r="AB421" s="79"/>
      <c r="AC421" s="79"/>
      <c r="AD421" s="79"/>
      <c r="AE421" s="79"/>
      <c r="AF421" s="79"/>
      <c r="AG421" s="79"/>
      <c r="AH421" s="79"/>
      <c r="AI421" s="79"/>
      <c r="AJ421" s="79"/>
      <c r="AK421" s="79">
        <v>1</v>
      </c>
    </row>
    <row r="422" spans="1:37" x14ac:dyDescent="0.35">
      <c r="A422" s="4" t="s">
        <v>134</v>
      </c>
      <c r="B422" s="4">
        <v>2018</v>
      </c>
      <c r="C422" s="5">
        <v>43435</v>
      </c>
      <c r="D422" s="4" t="s">
        <v>72</v>
      </c>
      <c r="E422" s="79" t="s">
        <v>224</v>
      </c>
      <c r="F422" s="79" t="s">
        <v>225</v>
      </c>
      <c r="G422" s="79"/>
      <c r="H422" s="42">
        <v>9</v>
      </c>
      <c r="I422" s="79"/>
      <c r="J422" s="79"/>
      <c r="K422" s="79"/>
      <c r="L422" s="79"/>
      <c r="M422" s="79"/>
      <c r="N422" s="79"/>
      <c r="O422" s="79"/>
      <c r="P422" s="79"/>
      <c r="Q422" s="79"/>
      <c r="R422" s="79"/>
      <c r="S422" s="79"/>
      <c r="T422" s="79"/>
      <c r="U422" s="79"/>
      <c r="V422" s="79"/>
      <c r="W422" s="79"/>
      <c r="X422" s="79"/>
      <c r="Y422" s="79"/>
      <c r="Z422" s="79"/>
      <c r="AA422" s="79"/>
      <c r="AB422" s="79"/>
      <c r="AC422" s="79">
        <v>1</v>
      </c>
      <c r="AD422" s="79"/>
      <c r="AE422" s="79"/>
      <c r="AF422" s="79"/>
      <c r="AG422" s="79"/>
      <c r="AH422" s="79"/>
      <c r="AI422" s="79"/>
      <c r="AJ422" s="79"/>
      <c r="AK422" s="79">
        <v>1</v>
      </c>
    </row>
    <row r="423" spans="1:37" x14ac:dyDescent="0.35">
      <c r="A423" s="4" t="s">
        <v>134</v>
      </c>
      <c r="B423" s="4">
        <v>2018</v>
      </c>
      <c r="C423" s="5">
        <v>43435</v>
      </c>
      <c r="D423" s="4" t="s">
        <v>72</v>
      </c>
      <c r="E423" s="79" t="s">
        <v>367</v>
      </c>
      <c r="F423" s="79" t="s">
        <v>44</v>
      </c>
      <c r="G423" s="79"/>
      <c r="H423" s="42">
        <v>10</v>
      </c>
      <c r="I423" s="79"/>
      <c r="J423" s="79"/>
      <c r="K423" s="79"/>
      <c r="L423" s="79"/>
      <c r="M423" s="79"/>
      <c r="N423" s="79"/>
      <c r="O423" s="79"/>
      <c r="P423" s="79"/>
      <c r="Q423" s="79"/>
      <c r="R423" s="79"/>
      <c r="S423" s="79"/>
      <c r="T423" s="79"/>
      <c r="U423" s="79"/>
      <c r="V423" s="79"/>
      <c r="W423" s="79"/>
      <c r="X423" s="79"/>
      <c r="Y423" s="79"/>
      <c r="Z423" s="79"/>
      <c r="AA423" s="79"/>
      <c r="AB423" s="79">
        <v>1</v>
      </c>
      <c r="AC423" s="79"/>
      <c r="AD423" s="79"/>
      <c r="AE423" s="79"/>
      <c r="AF423" s="79"/>
      <c r="AG423" s="79"/>
      <c r="AH423" s="79"/>
      <c r="AI423" s="79"/>
      <c r="AJ423" s="79"/>
      <c r="AK423" s="79">
        <v>1</v>
      </c>
    </row>
    <row r="424" spans="1:37" x14ac:dyDescent="0.35">
      <c r="A424" s="4" t="s">
        <v>134</v>
      </c>
      <c r="B424" s="4">
        <v>2018</v>
      </c>
      <c r="C424" s="5">
        <v>43435</v>
      </c>
      <c r="D424" s="4" t="s">
        <v>72</v>
      </c>
      <c r="E424" s="79" t="s">
        <v>347</v>
      </c>
      <c r="F424" s="79" t="s">
        <v>121</v>
      </c>
      <c r="G424" s="79"/>
      <c r="H424" s="42">
        <v>11</v>
      </c>
      <c r="I424" s="79"/>
      <c r="J424" s="79"/>
      <c r="K424" s="79"/>
      <c r="L424" s="79"/>
      <c r="M424" s="79"/>
      <c r="N424" s="79"/>
      <c r="O424" s="79"/>
      <c r="P424" s="79"/>
      <c r="Q424" s="79"/>
      <c r="R424" s="79"/>
      <c r="S424" s="79"/>
      <c r="T424" s="79"/>
      <c r="U424" s="79"/>
      <c r="V424" s="79"/>
      <c r="W424" s="79">
        <v>1</v>
      </c>
      <c r="X424" s="79"/>
      <c r="Y424" s="79"/>
      <c r="Z424" s="79"/>
      <c r="AA424" s="79"/>
      <c r="AB424" s="79"/>
      <c r="AC424" s="79"/>
      <c r="AD424" s="79"/>
      <c r="AE424" s="79"/>
      <c r="AF424" s="79"/>
      <c r="AG424" s="79"/>
      <c r="AH424" s="79"/>
      <c r="AI424" s="79"/>
      <c r="AJ424" s="79"/>
      <c r="AK424" s="79">
        <v>1</v>
      </c>
    </row>
    <row r="425" spans="1:37" x14ac:dyDescent="0.35">
      <c r="A425" s="4" t="s">
        <v>134</v>
      </c>
      <c r="B425" s="4">
        <v>2018</v>
      </c>
      <c r="C425" s="5">
        <v>43435</v>
      </c>
      <c r="D425" s="4" t="s">
        <v>72</v>
      </c>
      <c r="E425" s="79" t="s">
        <v>283</v>
      </c>
      <c r="F425" s="79" t="s">
        <v>123</v>
      </c>
      <c r="G425" s="79"/>
      <c r="H425" s="42">
        <v>12</v>
      </c>
      <c r="I425" s="79"/>
      <c r="J425" s="79"/>
      <c r="K425" s="79"/>
      <c r="L425" s="79"/>
      <c r="M425" s="79"/>
      <c r="N425" s="79"/>
      <c r="O425" s="79"/>
      <c r="P425" s="79"/>
      <c r="Q425" s="79"/>
      <c r="R425" s="79"/>
      <c r="S425" s="79"/>
      <c r="T425" s="79"/>
      <c r="U425" s="79"/>
      <c r="V425" s="79"/>
      <c r="W425" s="79"/>
      <c r="X425" s="79"/>
      <c r="Y425" s="79"/>
      <c r="Z425" s="79"/>
      <c r="AA425" s="79"/>
      <c r="AB425" s="79"/>
      <c r="AC425" s="79"/>
      <c r="AD425" s="79"/>
      <c r="AE425" s="79"/>
      <c r="AF425" s="79"/>
      <c r="AG425" s="79"/>
      <c r="AH425" s="79"/>
      <c r="AI425" s="79"/>
      <c r="AJ425" s="79"/>
      <c r="AK425" s="79">
        <v>0</v>
      </c>
    </row>
    <row r="426" spans="1:37" x14ac:dyDescent="0.35">
      <c r="A426" s="4" t="s">
        <v>134</v>
      </c>
      <c r="B426" s="4">
        <v>2018</v>
      </c>
      <c r="C426" s="5">
        <v>43435</v>
      </c>
      <c r="D426" s="4" t="s">
        <v>72</v>
      </c>
      <c r="E426" s="79" t="s">
        <v>360</v>
      </c>
      <c r="F426" s="79" t="s">
        <v>19</v>
      </c>
      <c r="G426" s="79"/>
      <c r="H426" s="42">
        <v>13</v>
      </c>
      <c r="I426" s="79"/>
      <c r="J426" s="79"/>
      <c r="K426" s="79"/>
      <c r="L426" s="79"/>
      <c r="M426" s="79"/>
      <c r="N426" s="79"/>
      <c r="O426" s="79"/>
      <c r="P426" s="79"/>
      <c r="Q426" s="79"/>
      <c r="R426" s="79"/>
      <c r="S426" s="79"/>
      <c r="T426" s="79"/>
      <c r="U426" s="79"/>
      <c r="V426" s="79"/>
      <c r="W426" s="79"/>
      <c r="X426" s="79"/>
      <c r="Y426" s="79"/>
      <c r="Z426" s="79"/>
      <c r="AA426" s="79"/>
      <c r="AB426" s="79"/>
      <c r="AC426" s="79"/>
      <c r="AD426" s="79"/>
      <c r="AE426" s="79"/>
      <c r="AF426" s="79"/>
      <c r="AG426" s="79"/>
      <c r="AH426" s="79"/>
      <c r="AI426" s="79"/>
      <c r="AJ426" s="79"/>
      <c r="AK426" s="79">
        <v>0</v>
      </c>
    </row>
    <row r="427" spans="1:37" x14ac:dyDescent="0.35">
      <c r="A427" s="4" t="s">
        <v>134</v>
      </c>
      <c r="B427" s="4">
        <v>2018</v>
      </c>
      <c r="C427" s="5">
        <v>43435</v>
      </c>
      <c r="D427" s="4" t="s">
        <v>72</v>
      </c>
      <c r="E427" s="79" t="s">
        <v>310</v>
      </c>
      <c r="F427" s="79" t="s">
        <v>56</v>
      </c>
      <c r="G427" s="79"/>
      <c r="H427" s="42">
        <v>14</v>
      </c>
      <c r="I427" s="79"/>
      <c r="J427" s="79"/>
      <c r="K427" s="79"/>
      <c r="L427" s="79"/>
      <c r="M427" s="79"/>
      <c r="N427" s="79"/>
      <c r="O427" s="79"/>
      <c r="P427" s="79"/>
      <c r="Q427" s="79"/>
      <c r="R427" s="79"/>
      <c r="S427" s="79"/>
      <c r="T427" s="79"/>
      <c r="U427" s="79"/>
      <c r="V427" s="79"/>
      <c r="W427" s="79"/>
      <c r="X427" s="79"/>
      <c r="Y427" s="79"/>
      <c r="Z427" s="79"/>
      <c r="AA427" s="79"/>
      <c r="AB427" s="79"/>
      <c r="AC427" s="79"/>
      <c r="AD427" s="79"/>
      <c r="AE427" s="79"/>
      <c r="AF427" s="79"/>
      <c r="AG427" s="79"/>
      <c r="AH427" s="79"/>
      <c r="AI427" s="79"/>
      <c r="AJ427" s="79"/>
      <c r="AK427" s="79">
        <v>0</v>
      </c>
    </row>
    <row r="428" spans="1:37" x14ac:dyDescent="0.35">
      <c r="A428" s="4" t="s">
        <v>134</v>
      </c>
      <c r="B428" s="4">
        <v>2018</v>
      </c>
      <c r="C428" s="5">
        <v>43435</v>
      </c>
      <c r="D428" s="4" t="s">
        <v>72</v>
      </c>
      <c r="E428" s="79" t="s">
        <v>309</v>
      </c>
      <c r="F428" s="79" t="s">
        <v>38</v>
      </c>
      <c r="G428" s="79"/>
      <c r="H428" s="42">
        <v>15</v>
      </c>
      <c r="I428" s="79"/>
      <c r="J428" s="79"/>
      <c r="K428" s="79"/>
      <c r="L428" s="79"/>
      <c r="M428" s="79"/>
      <c r="N428" s="79"/>
      <c r="O428" s="79"/>
      <c r="P428" s="79"/>
      <c r="Q428" s="79"/>
      <c r="R428" s="79"/>
      <c r="S428" s="79"/>
      <c r="T428" s="79"/>
      <c r="U428" s="79"/>
      <c r="V428" s="79"/>
      <c r="W428" s="79"/>
      <c r="X428" s="79"/>
      <c r="Y428" s="79"/>
      <c r="Z428" s="79"/>
      <c r="AA428" s="79"/>
      <c r="AB428" s="79"/>
      <c r="AC428" s="79"/>
      <c r="AD428" s="79"/>
      <c r="AE428" s="79"/>
      <c r="AF428" s="79"/>
      <c r="AG428" s="79"/>
      <c r="AH428" s="79"/>
      <c r="AI428" s="79"/>
      <c r="AJ428" s="79"/>
      <c r="AK428" s="79">
        <v>0</v>
      </c>
    </row>
    <row r="429" spans="1:37" x14ac:dyDescent="0.35">
      <c r="A429" s="4" t="s">
        <v>134</v>
      </c>
      <c r="B429" s="4">
        <v>2018</v>
      </c>
      <c r="C429" s="5">
        <v>43435</v>
      </c>
      <c r="D429" s="4" t="s">
        <v>72</v>
      </c>
      <c r="E429" s="79" t="s">
        <v>317</v>
      </c>
      <c r="F429" s="79" t="s">
        <v>27</v>
      </c>
      <c r="G429" s="79"/>
      <c r="H429" s="42">
        <v>16</v>
      </c>
      <c r="I429" s="79"/>
      <c r="J429" s="79"/>
      <c r="K429" s="79"/>
      <c r="L429" s="79"/>
      <c r="M429" s="79"/>
      <c r="N429" s="79"/>
      <c r="O429" s="79"/>
      <c r="P429" s="79"/>
      <c r="Q429" s="79"/>
      <c r="R429" s="79"/>
      <c r="S429" s="79"/>
      <c r="T429" s="79"/>
      <c r="U429" s="79"/>
      <c r="V429" s="79"/>
      <c r="W429" s="79"/>
      <c r="X429" s="79"/>
      <c r="Y429" s="79"/>
      <c r="Z429" s="79"/>
      <c r="AA429" s="79"/>
      <c r="AB429" s="79"/>
      <c r="AC429" s="79"/>
      <c r="AD429" s="79"/>
      <c r="AE429" s="79"/>
      <c r="AF429" s="79"/>
      <c r="AG429" s="79"/>
      <c r="AH429" s="79"/>
      <c r="AI429" s="79"/>
      <c r="AJ429" s="79"/>
      <c r="AK429" s="79">
        <v>0</v>
      </c>
    </row>
    <row r="430" spans="1:37" x14ac:dyDescent="0.35">
      <c r="A430" s="4" t="s">
        <v>134</v>
      </c>
      <c r="B430" s="4">
        <v>2018</v>
      </c>
      <c r="C430" s="5">
        <v>43435</v>
      </c>
      <c r="D430" s="4" t="s">
        <v>72</v>
      </c>
      <c r="E430" s="79" t="s">
        <v>322</v>
      </c>
      <c r="F430" s="79" t="s">
        <v>61</v>
      </c>
      <c r="G430" s="79"/>
      <c r="H430" s="42">
        <v>17</v>
      </c>
      <c r="I430" s="79"/>
      <c r="J430" s="79"/>
      <c r="K430" s="79"/>
      <c r="L430" s="79"/>
      <c r="M430" s="79"/>
      <c r="N430" s="79"/>
      <c r="O430" s="79"/>
      <c r="P430" s="79"/>
      <c r="Q430" s="79"/>
      <c r="R430" s="79"/>
      <c r="S430" s="79"/>
      <c r="T430" s="79"/>
      <c r="U430" s="79"/>
      <c r="V430" s="79"/>
      <c r="W430" s="79"/>
      <c r="X430" s="79"/>
      <c r="Y430" s="79"/>
      <c r="Z430" s="79"/>
      <c r="AA430" s="79"/>
      <c r="AB430" s="79"/>
      <c r="AC430" s="79"/>
      <c r="AD430" s="79"/>
      <c r="AE430" s="79"/>
      <c r="AF430" s="79"/>
      <c r="AG430" s="79"/>
      <c r="AH430" s="79"/>
      <c r="AI430" s="79"/>
      <c r="AJ430" s="79"/>
      <c r="AK430" s="79">
        <v>0</v>
      </c>
    </row>
    <row r="431" spans="1:37" x14ac:dyDescent="0.35">
      <c r="A431" s="4" t="s">
        <v>134</v>
      </c>
      <c r="B431" s="4">
        <v>2018</v>
      </c>
      <c r="C431" s="5">
        <v>43435</v>
      </c>
      <c r="D431" s="4" t="s">
        <v>72</v>
      </c>
      <c r="E431" s="79" t="s">
        <v>337</v>
      </c>
      <c r="F431" s="79" t="s">
        <v>49</v>
      </c>
      <c r="G431" s="79"/>
      <c r="H431" s="42">
        <v>18</v>
      </c>
      <c r="I431" s="79"/>
      <c r="J431" s="79"/>
      <c r="K431" s="79"/>
      <c r="L431" s="79"/>
      <c r="M431" s="79"/>
      <c r="N431" s="79"/>
      <c r="O431" s="79"/>
      <c r="P431" s="79"/>
      <c r="Q431" s="79"/>
      <c r="R431" s="79"/>
      <c r="S431" s="79"/>
      <c r="T431" s="79"/>
      <c r="U431" s="79"/>
      <c r="V431" s="79"/>
      <c r="W431" s="79"/>
      <c r="X431" s="79"/>
      <c r="Y431" s="79"/>
      <c r="Z431" s="79"/>
      <c r="AA431" s="79"/>
      <c r="AB431" s="79"/>
      <c r="AC431" s="79"/>
      <c r="AD431" s="79"/>
      <c r="AE431" s="79"/>
      <c r="AF431" s="79"/>
      <c r="AG431" s="79"/>
      <c r="AH431" s="79"/>
      <c r="AI431" s="79"/>
      <c r="AJ431" s="79"/>
      <c r="AK431" s="79">
        <v>0</v>
      </c>
    </row>
    <row r="432" spans="1:37" x14ac:dyDescent="0.35">
      <c r="A432" s="4" t="s">
        <v>134</v>
      </c>
      <c r="B432" s="4">
        <v>2018</v>
      </c>
      <c r="C432" s="5">
        <v>43435</v>
      </c>
      <c r="D432" s="4" t="s">
        <v>72</v>
      </c>
      <c r="E432" s="79" t="s">
        <v>358</v>
      </c>
      <c r="F432" s="79" t="s">
        <v>31</v>
      </c>
      <c r="G432" s="79"/>
      <c r="H432" s="42">
        <v>19</v>
      </c>
      <c r="I432" s="79"/>
      <c r="J432" s="79"/>
      <c r="K432" s="79"/>
      <c r="L432" s="79"/>
      <c r="M432" s="79"/>
      <c r="N432" s="79"/>
      <c r="O432" s="79"/>
      <c r="P432" s="79"/>
      <c r="Q432" s="79"/>
      <c r="R432" s="79"/>
      <c r="S432" s="79"/>
      <c r="T432" s="79"/>
      <c r="U432" s="79"/>
      <c r="V432" s="79"/>
      <c r="W432" s="79"/>
      <c r="X432" s="79"/>
      <c r="Y432" s="79"/>
      <c r="Z432" s="79"/>
      <c r="AA432" s="79"/>
      <c r="AB432" s="79"/>
      <c r="AC432" s="79"/>
      <c r="AD432" s="79"/>
      <c r="AE432" s="79"/>
      <c r="AF432" s="79"/>
      <c r="AG432" s="79"/>
      <c r="AH432" s="79"/>
      <c r="AI432" s="79"/>
      <c r="AJ432" s="79"/>
      <c r="AK432" s="79">
        <v>0</v>
      </c>
    </row>
    <row r="433" spans="1:39" x14ac:dyDescent="0.35">
      <c r="A433" s="4" t="s">
        <v>134</v>
      </c>
      <c r="B433" s="4">
        <v>2018</v>
      </c>
      <c r="C433" s="5">
        <v>43435</v>
      </c>
      <c r="D433" s="4" t="s">
        <v>72</v>
      </c>
      <c r="E433" s="79" t="s">
        <v>313</v>
      </c>
      <c r="F433" s="79" t="s">
        <v>239</v>
      </c>
      <c r="G433" s="79"/>
      <c r="H433" s="42">
        <v>20</v>
      </c>
      <c r="I433" s="79"/>
      <c r="J433" s="79"/>
      <c r="K433" s="79"/>
      <c r="L433" s="79"/>
      <c r="M433" s="79">
        <v>1</v>
      </c>
      <c r="N433" s="79">
        <v>1</v>
      </c>
      <c r="O433" s="79"/>
      <c r="P433" s="79">
        <v>1</v>
      </c>
      <c r="Q433" s="79">
        <v>1</v>
      </c>
      <c r="R433" s="79"/>
      <c r="S433" s="79"/>
      <c r="T433" s="79"/>
      <c r="U433" s="79"/>
      <c r="V433" s="79"/>
      <c r="W433" s="79"/>
      <c r="X433" s="79"/>
      <c r="Y433" s="79"/>
      <c r="Z433" s="79"/>
      <c r="AA433" s="79"/>
      <c r="AB433" s="79"/>
      <c r="AC433" s="79"/>
      <c r="AD433" s="79"/>
      <c r="AE433" s="79"/>
      <c r="AF433" s="79"/>
      <c r="AG433" s="79"/>
      <c r="AH433" s="79"/>
      <c r="AI433" s="79"/>
      <c r="AJ433" s="79">
        <v>20</v>
      </c>
      <c r="AK433" s="79">
        <v>-16</v>
      </c>
    </row>
    <row r="434" spans="1:39" x14ac:dyDescent="0.35">
      <c r="A434" s="4" t="s">
        <v>134</v>
      </c>
      <c r="B434" s="4">
        <v>2018</v>
      </c>
      <c r="C434" s="5">
        <v>43435</v>
      </c>
      <c r="D434" s="4" t="s">
        <v>72</v>
      </c>
      <c r="E434" s="79" t="s">
        <v>331</v>
      </c>
      <c r="F434" s="79" t="s">
        <v>40</v>
      </c>
      <c r="G434" s="79"/>
      <c r="H434" s="42">
        <v>21</v>
      </c>
      <c r="I434" s="79"/>
      <c r="J434" s="79"/>
      <c r="K434" s="79"/>
      <c r="L434" s="79"/>
      <c r="M434" s="79"/>
      <c r="N434" s="79"/>
      <c r="O434" s="79">
        <v>1</v>
      </c>
      <c r="P434" s="79"/>
      <c r="Q434" s="79"/>
      <c r="R434" s="79"/>
      <c r="S434" s="79"/>
      <c r="T434" s="79"/>
      <c r="U434" s="79"/>
      <c r="V434" s="79"/>
      <c r="W434" s="79"/>
      <c r="X434" s="79"/>
      <c r="Y434" s="79"/>
      <c r="Z434" s="79"/>
      <c r="AA434" s="79"/>
      <c r="AB434" s="79"/>
      <c r="AC434" s="79"/>
      <c r="AD434" s="79"/>
      <c r="AE434" s="79"/>
      <c r="AF434" s="79"/>
      <c r="AG434" s="79"/>
      <c r="AH434" s="79"/>
      <c r="AI434" s="79"/>
      <c r="AJ434" s="79">
        <v>20</v>
      </c>
      <c r="AK434" s="79">
        <v>-19</v>
      </c>
    </row>
    <row r="435" spans="1:39" x14ac:dyDescent="0.35">
      <c r="A435" s="4" t="s">
        <v>134</v>
      </c>
      <c r="B435" s="4">
        <v>2018</v>
      </c>
      <c r="C435" s="5">
        <v>43435</v>
      </c>
      <c r="D435" s="4" t="s">
        <v>72</v>
      </c>
      <c r="E435" s="79" t="s">
        <v>351</v>
      </c>
      <c r="F435" s="79" t="s">
        <v>65</v>
      </c>
      <c r="G435" s="79"/>
      <c r="H435" s="42">
        <v>22</v>
      </c>
      <c r="I435" s="79"/>
      <c r="J435" s="79"/>
      <c r="K435" s="79"/>
      <c r="L435" s="79"/>
      <c r="M435" s="79"/>
      <c r="N435" s="79"/>
      <c r="O435" s="79"/>
      <c r="P435" s="79"/>
      <c r="Q435" s="79"/>
      <c r="R435" s="79"/>
      <c r="S435" s="79"/>
      <c r="T435" s="79"/>
      <c r="U435" s="79"/>
      <c r="V435" s="79"/>
      <c r="W435" s="79"/>
      <c r="X435" s="79"/>
      <c r="Y435" s="79"/>
      <c r="Z435" s="79"/>
      <c r="AA435" s="79"/>
      <c r="AB435" s="79"/>
      <c r="AC435" s="79"/>
      <c r="AD435" s="79"/>
      <c r="AE435" s="79"/>
      <c r="AF435" s="79"/>
      <c r="AG435" s="79"/>
      <c r="AH435" s="79"/>
      <c r="AI435" s="79"/>
      <c r="AJ435" s="79">
        <v>20</v>
      </c>
      <c r="AK435" s="79">
        <v>-20</v>
      </c>
    </row>
    <row r="436" spans="1:39" x14ac:dyDescent="0.35">
      <c r="A436" s="4" t="s">
        <v>134</v>
      </c>
      <c r="B436" s="4">
        <v>2018</v>
      </c>
      <c r="C436" s="5">
        <v>43435</v>
      </c>
      <c r="D436" s="4" t="s">
        <v>72</v>
      </c>
      <c r="E436" s="79" t="s">
        <v>361</v>
      </c>
      <c r="F436" s="79" t="s">
        <v>15</v>
      </c>
      <c r="G436" s="79"/>
      <c r="H436" s="42">
        <v>23</v>
      </c>
      <c r="I436" s="79"/>
      <c r="J436" s="79"/>
      <c r="K436" s="79"/>
      <c r="L436" s="79"/>
      <c r="M436" s="79"/>
      <c r="N436" s="79"/>
      <c r="O436" s="79"/>
      <c r="P436" s="79"/>
      <c r="Q436" s="79"/>
      <c r="R436" s="79"/>
      <c r="S436" s="79"/>
      <c r="T436" s="79"/>
      <c r="U436" s="79"/>
      <c r="V436" s="79"/>
      <c r="W436" s="79"/>
      <c r="X436" s="79"/>
      <c r="Y436" s="79"/>
      <c r="Z436" s="79"/>
      <c r="AA436" s="79"/>
      <c r="AB436" s="79"/>
      <c r="AC436" s="79"/>
      <c r="AD436" s="79"/>
      <c r="AE436" s="79"/>
      <c r="AF436" s="79"/>
      <c r="AG436" s="79"/>
      <c r="AH436" s="79"/>
      <c r="AI436" s="79"/>
      <c r="AJ436" s="79">
        <v>20</v>
      </c>
      <c r="AK436" s="79">
        <v>-20</v>
      </c>
    </row>
    <row r="437" spans="1:39" x14ac:dyDescent="0.35">
      <c r="A437" s="40" t="s">
        <v>134</v>
      </c>
      <c r="B437" s="40">
        <v>2018</v>
      </c>
      <c r="C437" s="50">
        <v>43435</v>
      </c>
      <c r="D437" s="40" t="s">
        <v>72</v>
      </c>
      <c r="E437" s="79" t="s">
        <v>290</v>
      </c>
      <c r="F437" s="79" t="s">
        <v>237</v>
      </c>
      <c r="G437" s="79"/>
      <c r="H437" s="42">
        <v>24</v>
      </c>
      <c r="I437" s="79"/>
      <c r="J437" s="79"/>
      <c r="K437" s="79"/>
      <c r="L437" s="79"/>
      <c r="M437" s="79"/>
      <c r="N437" s="79"/>
      <c r="O437" s="79"/>
      <c r="P437" s="79"/>
      <c r="Q437" s="79"/>
      <c r="R437" s="79"/>
      <c r="S437" s="79"/>
      <c r="T437" s="79"/>
      <c r="U437" s="79"/>
      <c r="V437" s="79"/>
      <c r="W437" s="79"/>
      <c r="X437" s="79"/>
      <c r="Y437" s="79"/>
      <c r="Z437" s="79"/>
      <c r="AA437" s="79"/>
      <c r="AB437" s="79"/>
      <c r="AC437" s="79"/>
      <c r="AD437" s="79"/>
      <c r="AE437" s="79"/>
      <c r="AF437" s="79"/>
      <c r="AG437" s="79"/>
      <c r="AH437" s="79"/>
      <c r="AI437" s="79"/>
      <c r="AJ437" s="79">
        <v>20</v>
      </c>
      <c r="AK437" s="79">
        <v>-20</v>
      </c>
    </row>
    <row r="438" spans="1:39" x14ac:dyDescent="0.35">
      <c r="A438" s="1" t="s">
        <v>94</v>
      </c>
      <c r="B438" s="1">
        <v>2018</v>
      </c>
      <c r="C438" s="2">
        <v>43401</v>
      </c>
      <c r="D438" s="1" t="s">
        <v>72</v>
      </c>
      <c r="E438" s="1" t="s">
        <v>310</v>
      </c>
      <c r="F438" s="1" t="s">
        <v>56</v>
      </c>
      <c r="G438" s="1"/>
      <c r="H438" s="1">
        <v>1</v>
      </c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>
        <v>1</v>
      </c>
      <c r="AB438" s="1">
        <v>1</v>
      </c>
      <c r="AC438" s="1"/>
      <c r="AD438" s="1"/>
      <c r="AE438" s="1"/>
      <c r="AF438" s="1"/>
      <c r="AG438" s="1"/>
      <c r="AH438" s="1"/>
      <c r="AI438" s="1">
        <v>20</v>
      </c>
      <c r="AJ438" s="1"/>
      <c r="AK438" s="1">
        <v>22</v>
      </c>
      <c r="AL438" s="6">
        <v>0.36388888888888887</v>
      </c>
      <c r="AM438">
        <v>51.512</v>
      </c>
    </row>
    <row r="439" spans="1:39" x14ac:dyDescent="0.35">
      <c r="A439" s="1" t="s">
        <v>94</v>
      </c>
      <c r="B439" s="1">
        <v>2018</v>
      </c>
      <c r="C439" s="2">
        <v>43401</v>
      </c>
      <c r="D439" s="1" t="s">
        <v>72</v>
      </c>
      <c r="E439" s="1" t="s">
        <v>1743</v>
      </c>
      <c r="F439" s="1" t="s">
        <v>44</v>
      </c>
      <c r="G439" s="1"/>
      <c r="H439" s="1">
        <v>2</v>
      </c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>
        <v>1</v>
      </c>
      <c r="Y439" s="1">
        <v>1</v>
      </c>
      <c r="Z439" s="1">
        <v>1</v>
      </c>
      <c r="AA439" s="1"/>
      <c r="AB439" s="1"/>
      <c r="AC439" s="1">
        <v>1</v>
      </c>
      <c r="AD439" s="1">
        <v>1</v>
      </c>
      <c r="AE439" s="1">
        <v>1</v>
      </c>
      <c r="AF439" s="1">
        <v>1</v>
      </c>
      <c r="AG439" s="1">
        <v>1</v>
      </c>
      <c r="AH439" s="1">
        <v>1</v>
      </c>
      <c r="AI439" s="1"/>
      <c r="AJ439" s="1"/>
      <c r="AK439" s="1">
        <v>9</v>
      </c>
    </row>
    <row r="440" spans="1:39" x14ac:dyDescent="0.35">
      <c r="A440" s="1" t="s">
        <v>94</v>
      </c>
      <c r="B440" s="1">
        <v>2018</v>
      </c>
      <c r="C440" s="2">
        <v>43401</v>
      </c>
      <c r="D440" s="1" t="s">
        <v>72</v>
      </c>
      <c r="E440" s="1" t="s">
        <v>319</v>
      </c>
      <c r="F440" s="1" t="s">
        <v>25</v>
      </c>
      <c r="G440" s="1"/>
      <c r="H440" s="1">
        <v>3</v>
      </c>
      <c r="I440" s="1">
        <v>1</v>
      </c>
      <c r="J440" s="1"/>
      <c r="K440" s="1"/>
      <c r="L440" s="1"/>
      <c r="M440" s="1"/>
      <c r="N440" s="1"/>
      <c r="O440" s="1"/>
      <c r="P440" s="1"/>
      <c r="Q440" s="1"/>
      <c r="R440" s="1">
        <v>1</v>
      </c>
      <c r="S440" s="1">
        <v>1</v>
      </c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>
        <v>3</v>
      </c>
    </row>
    <row r="441" spans="1:39" x14ac:dyDescent="0.35">
      <c r="A441" s="1" t="s">
        <v>94</v>
      </c>
      <c r="B441" s="1">
        <v>2018</v>
      </c>
      <c r="C441" s="2">
        <v>43401</v>
      </c>
      <c r="D441" s="1" t="s">
        <v>72</v>
      </c>
      <c r="E441" s="1" t="s">
        <v>244</v>
      </c>
      <c r="F441" s="1" t="s">
        <v>245</v>
      </c>
      <c r="G441" s="1"/>
      <c r="H441" s="1">
        <v>4</v>
      </c>
      <c r="I441" s="1"/>
      <c r="J441" s="1"/>
      <c r="K441" s="1"/>
      <c r="L441" s="1"/>
      <c r="M441" s="1">
        <v>1</v>
      </c>
      <c r="N441" s="1"/>
      <c r="O441" s="1"/>
      <c r="P441" s="1">
        <v>1</v>
      </c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>
        <v>2</v>
      </c>
    </row>
    <row r="442" spans="1:39" x14ac:dyDescent="0.35">
      <c r="A442" s="1" t="s">
        <v>94</v>
      </c>
      <c r="B442" s="1">
        <v>2018</v>
      </c>
      <c r="C442" s="2">
        <v>43401</v>
      </c>
      <c r="D442" s="1" t="s">
        <v>72</v>
      </c>
      <c r="E442" s="1" t="s">
        <v>333</v>
      </c>
      <c r="F442" s="1" t="s">
        <v>29</v>
      </c>
      <c r="G442" s="1"/>
      <c r="H442" s="1">
        <v>5</v>
      </c>
      <c r="I442" s="1"/>
      <c r="J442" s="1"/>
      <c r="K442" s="1"/>
      <c r="L442" s="1"/>
      <c r="M442" s="1"/>
      <c r="N442" s="1"/>
      <c r="O442" s="1"/>
      <c r="P442" s="1"/>
      <c r="Q442" s="1">
        <v>1</v>
      </c>
      <c r="R442" s="1"/>
      <c r="S442" s="1"/>
      <c r="T442" s="1"/>
      <c r="U442" s="1"/>
      <c r="V442" s="1"/>
      <c r="W442" s="1">
        <v>1</v>
      </c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>
        <v>2</v>
      </c>
    </row>
    <row r="443" spans="1:39" x14ac:dyDescent="0.35">
      <c r="A443" s="1" t="s">
        <v>94</v>
      </c>
      <c r="B443" s="1">
        <v>2018</v>
      </c>
      <c r="C443" s="2">
        <v>43401</v>
      </c>
      <c r="D443" s="1" t="s">
        <v>72</v>
      </c>
      <c r="E443" s="1" t="s">
        <v>226</v>
      </c>
      <c r="F443" s="1" t="s">
        <v>40</v>
      </c>
      <c r="G443" s="1"/>
      <c r="H443" s="1">
        <v>6</v>
      </c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>
        <v>1</v>
      </c>
      <c r="U443" s="1"/>
      <c r="V443" s="1">
        <v>1</v>
      </c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>
        <v>2</v>
      </c>
    </row>
    <row r="444" spans="1:39" x14ac:dyDescent="0.35">
      <c r="A444" s="1" t="s">
        <v>94</v>
      </c>
      <c r="B444" s="1">
        <v>2018</v>
      </c>
      <c r="C444" s="2">
        <v>43401</v>
      </c>
      <c r="D444" s="1" t="s">
        <v>72</v>
      </c>
      <c r="E444" s="1" t="s">
        <v>219</v>
      </c>
      <c r="F444" s="1" t="s">
        <v>67</v>
      </c>
      <c r="G444" s="1"/>
      <c r="H444" s="1">
        <v>7</v>
      </c>
      <c r="I444" s="1"/>
      <c r="J444" s="1"/>
      <c r="K444" s="1">
        <v>1</v>
      </c>
      <c r="L444" s="1"/>
      <c r="M444" s="1"/>
      <c r="N444" s="1">
        <v>1</v>
      </c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>
        <v>2</v>
      </c>
    </row>
    <row r="445" spans="1:39" x14ac:dyDescent="0.35">
      <c r="A445" s="1" t="s">
        <v>94</v>
      </c>
      <c r="B445" s="1">
        <v>2018</v>
      </c>
      <c r="C445" s="2">
        <v>43401</v>
      </c>
      <c r="D445" s="1" t="s">
        <v>72</v>
      </c>
      <c r="E445" s="1" t="s">
        <v>343</v>
      </c>
      <c r="F445" s="1" t="s">
        <v>17</v>
      </c>
      <c r="G445" s="1"/>
      <c r="H445" s="1">
        <v>8</v>
      </c>
      <c r="I445" s="1"/>
      <c r="J445" s="1"/>
      <c r="K445" s="1"/>
      <c r="L445" s="1">
        <v>1</v>
      </c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>
        <v>1</v>
      </c>
    </row>
    <row r="446" spans="1:39" x14ac:dyDescent="0.35">
      <c r="A446" s="1" t="s">
        <v>94</v>
      </c>
      <c r="B446" s="1">
        <v>2018</v>
      </c>
      <c r="C446" s="2">
        <v>43401</v>
      </c>
      <c r="D446" s="1" t="s">
        <v>72</v>
      </c>
      <c r="E446" s="1" t="s">
        <v>317</v>
      </c>
      <c r="F446" s="1" t="s">
        <v>27</v>
      </c>
      <c r="G446" s="1"/>
      <c r="H446" s="1">
        <v>9</v>
      </c>
      <c r="I446" s="1"/>
      <c r="J446" s="1"/>
      <c r="K446" s="1"/>
      <c r="L446" s="1"/>
      <c r="M446" s="1"/>
      <c r="N446" s="1"/>
      <c r="O446" s="1">
        <v>1</v>
      </c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>
        <v>1</v>
      </c>
    </row>
    <row r="447" spans="1:39" x14ac:dyDescent="0.35">
      <c r="A447" s="1" t="s">
        <v>94</v>
      </c>
      <c r="B447" s="1">
        <v>2018</v>
      </c>
      <c r="C447" s="2">
        <v>43401</v>
      </c>
      <c r="D447" s="1" t="s">
        <v>72</v>
      </c>
      <c r="E447" s="1" t="s">
        <v>233</v>
      </c>
      <c r="F447" s="1" t="s">
        <v>53</v>
      </c>
      <c r="G447" s="1"/>
      <c r="H447" s="1">
        <v>10</v>
      </c>
      <c r="I447" s="1"/>
      <c r="J447" s="1">
        <v>1</v>
      </c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>
        <v>1</v>
      </c>
    </row>
    <row r="448" spans="1:39" x14ac:dyDescent="0.35">
      <c r="A448" s="1" t="s">
        <v>94</v>
      </c>
      <c r="B448" s="1">
        <v>2018</v>
      </c>
      <c r="C448" s="2">
        <v>43401</v>
      </c>
      <c r="D448" s="1" t="s">
        <v>72</v>
      </c>
      <c r="E448" s="1" t="s">
        <v>345</v>
      </c>
      <c r="F448" s="1" t="s">
        <v>121</v>
      </c>
      <c r="G448" s="1"/>
      <c r="H448" s="1">
        <v>11</v>
      </c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>
        <v>1</v>
      </c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>
        <v>1</v>
      </c>
    </row>
    <row r="449" spans="1:39" x14ac:dyDescent="0.35">
      <c r="A449" s="1" t="s">
        <v>94</v>
      </c>
      <c r="B449" s="1">
        <v>2018</v>
      </c>
      <c r="C449" s="2">
        <v>43401</v>
      </c>
      <c r="D449" s="1" t="s">
        <v>72</v>
      </c>
      <c r="E449" s="1" t="s">
        <v>359</v>
      </c>
      <c r="F449" s="1" t="s">
        <v>65</v>
      </c>
      <c r="G449" s="1"/>
      <c r="H449" s="1">
        <v>12</v>
      </c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>
        <v>0</v>
      </c>
    </row>
    <row r="450" spans="1:39" x14ac:dyDescent="0.35">
      <c r="A450" s="1" t="s">
        <v>94</v>
      </c>
      <c r="B450" s="1">
        <v>2018</v>
      </c>
      <c r="C450" s="2">
        <v>43401</v>
      </c>
      <c r="D450" s="1" t="s">
        <v>72</v>
      </c>
      <c r="E450" s="1" t="s">
        <v>238</v>
      </c>
      <c r="F450" s="1" t="s">
        <v>239</v>
      </c>
      <c r="G450" s="1"/>
      <c r="H450" s="1">
        <v>13</v>
      </c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>
        <v>0</v>
      </c>
    </row>
    <row r="451" spans="1:39" x14ac:dyDescent="0.35">
      <c r="A451" s="1" t="s">
        <v>94</v>
      </c>
      <c r="B451" s="1">
        <v>2018</v>
      </c>
      <c r="C451" s="2">
        <v>43401</v>
      </c>
      <c r="D451" s="1" t="s">
        <v>72</v>
      </c>
      <c r="E451" s="1" t="s">
        <v>322</v>
      </c>
      <c r="F451" s="1" t="s">
        <v>61</v>
      </c>
      <c r="G451" s="1"/>
      <c r="H451" s="1">
        <v>14</v>
      </c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>
        <v>0</v>
      </c>
    </row>
    <row r="452" spans="1:39" x14ac:dyDescent="0.35">
      <c r="A452" s="1" t="s">
        <v>94</v>
      </c>
      <c r="B452" s="1">
        <v>2018</v>
      </c>
      <c r="C452" s="2">
        <v>43401</v>
      </c>
      <c r="D452" s="1" t="s">
        <v>72</v>
      </c>
      <c r="E452" s="1" t="s">
        <v>628</v>
      </c>
      <c r="F452" s="1" t="s">
        <v>175</v>
      </c>
      <c r="G452" s="1"/>
      <c r="H452" s="1">
        <v>15</v>
      </c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>
        <v>0</v>
      </c>
    </row>
    <row r="453" spans="1:39" x14ac:dyDescent="0.35">
      <c r="A453" s="1" t="s">
        <v>94</v>
      </c>
      <c r="B453" s="1">
        <v>2018</v>
      </c>
      <c r="C453" s="2">
        <v>43401</v>
      </c>
      <c r="D453" s="1" t="s">
        <v>72</v>
      </c>
      <c r="E453" s="1" t="s">
        <v>349</v>
      </c>
      <c r="F453" s="1" t="s">
        <v>350</v>
      </c>
      <c r="G453" s="1"/>
      <c r="H453" s="1">
        <v>16</v>
      </c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>
        <v>0</v>
      </c>
    </row>
    <row r="454" spans="1:39" x14ac:dyDescent="0.35">
      <c r="A454" s="1" t="s">
        <v>94</v>
      </c>
      <c r="B454" s="1">
        <v>2018</v>
      </c>
      <c r="C454" s="2">
        <v>43401</v>
      </c>
      <c r="D454" s="1" t="s">
        <v>72</v>
      </c>
      <c r="E454" s="1" t="s">
        <v>283</v>
      </c>
      <c r="F454" s="1" t="s">
        <v>123</v>
      </c>
      <c r="G454" s="1"/>
      <c r="H454" s="1">
        <v>17</v>
      </c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>
        <v>0</v>
      </c>
    </row>
    <row r="455" spans="1:39" x14ac:dyDescent="0.35">
      <c r="A455" s="1" t="s">
        <v>94</v>
      </c>
      <c r="B455" s="1">
        <v>2018</v>
      </c>
      <c r="C455" s="2">
        <v>43401</v>
      </c>
      <c r="D455" s="1" t="s">
        <v>72</v>
      </c>
      <c r="E455" s="1" t="s">
        <v>309</v>
      </c>
      <c r="F455" s="1" t="s">
        <v>38</v>
      </c>
      <c r="G455" s="1"/>
      <c r="H455" s="1">
        <v>18</v>
      </c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>
        <v>0</v>
      </c>
    </row>
    <row r="456" spans="1:39" x14ac:dyDescent="0.35">
      <c r="A456" s="1" t="s">
        <v>94</v>
      </c>
      <c r="B456" s="1">
        <v>2018</v>
      </c>
      <c r="C456" s="2">
        <v>43401</v>
      </c>
      <c r="D456" s="1" t="s">
        <v>72</v>
      </c>
      <c r="E456" s="1" t="s">
        <v>590</v>
      </c>
      <c r="F456" s="1" t="s">
        <v>47</v>
      </c>
      <c r="G456" s="1"/>
      <c r="H456" s="1">
        <v>19</v>
      </c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>
        <v>0</v>
      </c>
    </row>
    <row r="457" spans="1:39" x14ac:dyDescent="0.35">
      <c r="A457" s="1" t="s">
        <v>94</v>
      </c>
      <c r="B457" s="1">
        <v>2018</v>
      </c>
      <c r="C457" s="2">
        <v>43401</v>
      </c>
      <c r="D457" s="1" t="s">
        <v>72</v>
      </c>
      <c r="E457" s="1" t="s">
        <v>290</v>
      </c>
      <c r="F457" s="1" t="s">
        <v>237</v>
      </c>
      <c r="G457" s="1"/>
      <c r="H457" s="1">
        <v>20</v>
      </c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>
        <v>0</v>
      </c>
    </row>
    <row r="458" spans="1:39" x14ac:dyDescent="0.35">
      <c r="A458" s="1" t="s">
        <v>94</v>
      </c>
      <c r="B458" s="1">
        <v>2018</v>
      </c>
      <c r="C458" s="2">
        <v>43401</v>
      </c>
      <c r="D458" s="1" t="s">
        <v>72</v>
      </c>
      <c r="E458" s="1" t="s">
        <v>519</v>
      </c>
      <c r="F458" s="1" t="s">
        <v>15</v>
      </c>
      <c r="G458" s="1"/>
      <c r="H458" s="1">
        <v>21</v>
      </c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>
        <v>0</v>
      </c>
    </row>
    <row r="459" spans="1:39" x14ac:dyDescent="0.35">
      <c r="A459" s="1" t="s">
        <v>94</v>
      </c>
      <c r="B459" s="1">
        <v>2018</v>
      </c>
      <c r="C459" s="2">
        <v>43401</v>
      </c>
      <c r="D459" s="1" t="s">
        <v>72</v>
      </c>
      <c r="E459" s="1" t="s">
        <v>224</v>
      </c>
      <c r="F459" s="1" t="s">
        <v>225</v>
      </c>
      <c r="G459" s="1"/>
      <c r="H459" s="1">
        <v>22</v>
      </c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>
        <v>0</v>
      </c>
    </row>
    <row r="460" spans="1:39" x14ac:dyDescent="0.35">
      <c r="A460" s="1" t="s">
        <v>94</v>
      </c>
      <c r="B460" s="1">
        <v>2018</v>
      </c>
      <c r="C460" s="2">
        <v>43401</v>
      </c>
      <c r="D460" s="1" t="s">
        <v>72</v>
      </c>
      <c r="E460" s="1" t="s">
        <v>229</v>
      </c>
      <c r="F460" s="1" t="s">
        <v>230</v>
      </c>
      <c r="G460" s="1"/>
      <c r="H460" s="1">
        <v>23</v>
      </c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>
        <v>0</v>
      </c>
    </row>
    <row r="461" spans="1:39" x14ac:dyDescent="0.35">
      <c r="A461" s="1" t="s">
        <v>94</v>
      </c>
      <c r="B461" s="1">
        <v>2018</v>
      </c>
      <c r="C461" s="2">
        <v>43401</v>
      </c>
      <c r="D461" s="1" t="s">
        <v>72</v>
      </c>
      <c r="E461" s="1" t="s">
        <v>337</v>
      </c>
      <c r="F461" s="1" t="s">
        <v>49</v>
      </c>
      <c r="G461" s="1"/>
      <c r="H461" s="1">
        <v>24</v>
      </c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>
        <v>0</v>
      </c>
    </row>
    <row r="462" spans="1:39" x14ac:dyDescent="0.35">
      <c r="A462" s="4" t="s">
        <v>1771</v>
      </c>
      <c r="B462" s="4">
        <v>2023</v>
      </c>
      <c r="C462" s="5">
        <v>45002</v>
      </c>
      <c r="D462" s="4" t="s">
        <v>72</v>
      </c>
      <c r="E462" s="4" t="s">
        <v>281</v>
      </c>
      <c r="F462" s="4" t="s">
        <v>29</v>
      </c>
      <c r="G462" s="4"/>
      <c r="H462" s="4">
        <v>1</v>
      </c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>
        <v>1</v>
      </c>
      <c r="X462" s="4">
        <v>1</v>
      </c>
      <c r="Y462" s="4">
        <v>1</v>
      </c>
      <c r="Z462" s="4">
        <v>1</v>
      </c>
      <c r="AA462" s="4"/>
      <c r="AB462" s="4"/>
      <c r="AC462" s="4"/>
      <c r="AD462" s="4"/>
      <c r="AE462" s="4"/>
      <c r="AF462" s="4"/>
      <c r="AG462" s="4"/>
      <c r="AH462" s="4"/>
      <c r="AI462" s="4">
        <v>20</v>
      </c>
      <c r="AJ462" s="4"/>
      <c r="AK462" s="4">
        <v>24</v>
      </c>
      <c r="AL462" s="6">
        <v>0.35555555555555557</v>
      </c>
      <c r="AM462" s="163">
        <v>52.734000000000002</v>
      </c>
    </row>
    <row r="463" spans="1:39" x14ac:dyDescent="0.35">
      <c r="A463" s="4" t="s">
        <v>1771</v>
      </c>
      <c r="B463" s="4">
        <v>2023</v>
      </c>
      <c r="C463" s="5">
        <v>45002</v>
      </c>
      <c r="D463" s="4" t="s">
        <v>72</v>
      </c>
      <c r="E463" s="4" t="s">
        <v>244</v>
      </c>
      <c r="F463" s="4" t="s">
        <v>245</v>
      </c>
      <c r="G463" s="4"/>
      <c r="H463" s="4">
        <v>2</v>
      </c>
      <c r="I463" s="4"/>
      <c r="J463" s="4"/>
      <c r="K463" s="4"/>
      <c r="L463" s="4"/>
      <c r="M463" s="4"/>
      <c r="N463" s="4"/>
      <c r="O463" s="4"/>
      <c r="P463" s="4"/>
      <c r="Q463" s="4"/>
      <c r="R463" s="4">
        <v>1</v>
      </c>
      <c r="S463" s="4"/>
      <c r="T463" s="4"/>
      <c r="U463" s="4">
        <v>1</v>
      </c>
      <c r="V463" s="4"/>
      <c r="W463" s="4"/>
      <c r="X463" s="4"/>
      <c r="Y463" s="4"/>
      <c r="Z463" s="4"/>
      <c r="AA463" s="4"/>
      <c r="AB463" s="4"/>
      <c r="AC463" s="4"/>
      <c r="AD463" s="4">
        <v>1</v>
      </c>
      <c r="AE463" s="4">
        <v>1</v>
      </c>
      <c r="AF463" s="4"/>
      <c r="AG463" s="4"/>
      <c r="AH463" s="4"/>
      <c r="AI463" s="4">
        <v>20</v>
      </c>
      <c r="AJ463" s="4"/>
      <c r="AK463" s="4">
        <v>24</v>
      </c>
    </row>
    <row r="464" spans="1:39" x14ac:dyDescent="0.35">
      <c r="A464" s="4" t="s">
        <v>1771</v>
      </c>
      <c r="B464" s="4">
        <v>2023</v>
      </c>
      <c r="C464" s="5">
        <v>45002</v>
      </c>
      <c r="D464" s="4" t="s">
        <v>72</v>
      </c>
      <c r="E464" s="4" t="s">
        <v>439</v>
      </c>
      <c r="F464" s="4" t="s">
        <v>17</v>
      </c>
      <c r="G464" s="4"/>
      <c r="H464" s="4">
        <v>3</v>
      </c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>
        <v>1</v>
      </c>
      <c r="T464" s="4"/>
      <c r="U464" s="4"/>
      <c r="V464" s="4">
        <v>1</v>
      </c>
      <c r="W464" s="4"/>
      <c r="X464" s="4"/>
      <c r="Y464" s="4"/>
      <c r="Z464" s="4"/>
      <c r="AA464" s="4"/>
      <c r="AB464" s="4">
        <v>1</v>
      </c>
      <c r="AC464" s="4"/>
      <c r="AD464" s="4"/>
      <c r="AE464" s="4"/>
      <c r="AF464" s="4"/>
      <c r="AG464" s="4"/>
      <c r="AH464" s="4"/>
      <c r="AI464" s="4">
        <v>20</v>
      </c>
      <c r="AJ464" s="4"/>
      <c r="AK464" s="4">
        <v>23</v>
      </c>
    </row>
    <row r="465" spans="1:37" x14ac:dyDescent="0.35">
      <c r="A465" s="4" t="s">
        <v>1771</v>
      </c>
      <c r="B465" s="4">
        <v>2023</v>
      </c>
      <c r="C465" s="5">
        <v>45002</v>
      </c>
      <c r="D465" s="4" t="s">
        <v>72</v>
      </c>
      <c r="E465" s="4" t="s">
        <v>219</v>
      </c>
      <c r="F465" s="4" t="s">
        <v>67</v>
      </c>
      <c r="G465" s="4"/>
      <c r="H465" s="4">
        <v>4</v>
      </c>
      <c r="I465" s="4"/>
      <c r="J465" s="4"/>
      <c r="K465" s="4"/>
      <c r="L465" s="4"/>
      <c r="M465" s="4"/>
      <c r="N465" s="4"/>
      <c r="O465" s="4"/>
      <c r="P465" s="4"/>
      <c r="Q465" s="4">
        <v>1</v>
      </c>
      <c r="R465" s="4"/>
      <c r="S465" s="4"/>
      <c r="T465" s="4"/>
      <c r="U465" s="4"/>
      <c r="V465" s="4"/>
      <c r="W465" s="4"/>
      <c r="X465" s="4"/>
      <c r="Y465" s="4"/>
      <c r="Z465" s="4"/>
      <c r="AA465" s="4"/>
      <c r="AB465" s="4"/>
      <c r="AC465" s="4">
        <v>1</v>
      </c>
      <c r="AD465" s="4"/>
      <c r="AE465" s="4"/>
      <c r="AF465" s="4"/>
      <c r="AG465" s="4"/>
      <c r="AH465" s="4"/>
      <c r="AI465" s="4">
        <v>20</v>
      </c>
      <c r="AJ465" s="4"/>
      <c r="AK465" s="4">
        <v>22</v>
      </c>
    </row>
    <row r="466" spans="1:37" x14ac:dyDescent="0.35">
      <c r="A466" s="4" t="s">
        <v>1771</v>
      </c>
      <c r="B466" s="4">
        <v>2023</v>
      </c>
      <c r="C466" s="5">
        <v>45002</v>
      </c>
      <c r="D466" s="4" t="s">
        <v>72</v>
      </c>
      <c r="E466" s="4" t="s">
        <v>223</v>
      </c>
      <c r="F466" s="4" t="s">
        <v>19</v>
      </c>
      <c r="G466" s="4"/>
      <c r="H466" s="4">
        <v>5</v>
      </c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>
        <v>1</v>
      </c>
      <c r="U466" s="4"/>
      <c r="V466" s="4"/>
      <c r="W466" s="4"/>
      <c r="X466" s="4"/>
      <c r="Y466" s="4"/>
      <c r="Z466" s="4"/>
      <c r="AA466" s="4">
        <v>1</v>
      </c>
      <c r="AB466" s="4"/>
      <c r="AC466" s="4"/>
      <c r="AD466" s="4"/>
      <c r="AE466" s="4"/>
      <c r="AF466" s="4"/>
      <c r="AG466" s="4"/>
      <c r="AH466" s="4"/>
      <c r="AI466" s="4">
        <v>20</v>
      </c>
      <c r="AJ466" s="4"/>
      <c r="AK466" s="4">
        <v>22</v>
      </c>
    </row>
    <row r="467" spans="1:37" x14ac:dyDescent="0.35">
      <c r="A467" s="4" t="s">
        <v>1771</v>
      </c>
      <c r="B467" s="4">
        <v>2023</v>
      </c>
      <c r="C467" s="5">
        <v>45002</v>
      </c>
      <c r="D467" s="4" t="s">
        <v>72</v>
      </c>
      <c r="E467" s="4" t="s">
        <v>224</v>
      </c>
      <c r="F467" s="4" t="s">
        <v>225</v>
      </c>
      <c r="G467" s="4"/>
      <c r="H467" s="4">
        <v>6</v>
      </c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>
        <v>20</v>
      </c>
      <c r="AJ467" s="4"/>
      <c r="AK467" s="4">
        <v>20</v>
      </c>
    </row>
    <row r="468" spans="1:37" x14ac:dyDescent="0.35">
      <c r="A468" s="4" t="s">
        <v>1771</v>
      </c>
      <c r="B468" s="4">
        <v>2023</v>
      </c>
      <c r="C468" s="5">
        <v>45002</v>
      </c>
      <c r="D468" s="4" t="s">
        <v>72</v>
      </c>
      <c r="E468" s="4" t="s">
        <v>449</v>
      </c>
      <c r="F468" s="4" t="s">
        <v>98</v>
      </c>
      <c r="G468" s="4"/>
      <c r="H468" s="4">
        <v>7</v>
      </c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>
        <v>20</v>
      </c>
      <c r="AJ468" s="4"/>
      <c r="AK468" s="4">
        <v>20</v>
      </c>
    </row>
    <row r="469" spans="1:37" x14ac:dyDescent="0.35">
      <c r="A469" s="4" t="s">
        <v>1771</v>
      </c>
      <c r="B469" s="4">
        <v>2023</v>
      </c>
      <c r="C469" s="5">
        <v>45002</v>
      </c>
      <c r="D469" s="4" t="s">
        <v>72</v>
      </c>
      <c r="E469" s="4" t="s">
        <v>258</v>
      </c>
      <c r="F469" s="4" t="s">
        <v>156</v>
      </c>
      <c r="G469" s="4"/>
      <c r="H469" s="4">
        <v>8</v>
      </c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>
        <v>20</v>
      </c>
      <c r="AJ469" s="4"/>
      <c r="AK469" s="4">
        <v>20</v>
      </c>
    </row>
    <row r="470" spans="1:37" x14ac:dyDescent="0.35">
      <c r="A470" s="4" t="s">
        <v>1771</v>
      </c>
      <c r="B470" s="4">
        <v>2023</v>
      </c>
      <c r="C470" s="5">
        <v>45002</v>
      </c>
      <c r="D470" s="4" t="s">
        <v>72</v>
      </c>
      <c r="E470" s="4" t="s">
        <v>227</v>
      </c>
      <c r="F470" s="4" t="s">
        <v>228</v>
      </c>
      <c r="G470" s="4"/>
      <c r="H470" s="4">
        <v>9</v>
      </c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>
        <v>20</v>
      </c>
      <c r="AJ470" s="4"/>
      <c r="AK470" s="4">
        <v>20</v>
      </c>
    </row>
    <row r="471" spans="1:37" x14ac:dyDescent="0.35">
      <c r="A471" s="4" t="s">
        <v>1771</v>
      </c>
      <c r="B471" s="4">
        <v>2023</v>
      </c>
      <c r="C471" s="5">
        <v>45002</v>
      </c>
      <c r="D471" s="4" t="s">
        <v>72</v>
      </c>
      <c r="E471" s="4" t="s">
        <v>515</v>
      </c>
      <c r="F471" s="4" t="s">
        <v>25</v>
      </c>
      <c r="G471" s="4"/>
      <c r="H471" s="4">
        <v>10</v>
      </c>
      <c r="I471" s="4"/>
      <c r="J471" s="4"/>
      <c r="K471" s="4"/>
      <c r="L471" s="4"/>
      <c r="M471" s="4">
        <v>1</v>
      </c>
      <c r="N471" s="4">
        <v>1</v>
      </c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  <c r="AA471" s="4"/>
      <c r="AB471" s="4"/>
      <c r="AC471" s="4"/>
      <c r="AD471" s="4"/>
      <c r="AE471" s="4"/>
      <c r="AF471" s="4">
        <v>1</v>
      </c>
      <c r="AG471" s="4"/>
      <c r="AH471" s="4">
        <v>1</v>
      </c>
      <c r="AI471" s="4"/>
      <c r="AJ471" s="4"/>
      <c r="AK471" s="4">
        <v>4</v>
      </c>
    </row>
    <row r="472" spans="1:37" x14ac:dyDescent="0.35">
      <c r="A472" s="4" t="s">
        <v>1771</v>
      </c>
      <c r="B472" s="4">
        <v>2023</v>
      </c>
      <c r="C472" s="5">
        <v>45002</v>
      </c>
      <c r="D472" s="4" t="s">
        <v>72</v>
      </c>
      <c r="E472" s="4" t="s">
        <v>235</v>
      </c>
      <c r="F472" s="4" t="s">
        <v>61</v>
      </c>
      <c r="G472" s="4"/>
      <c r="H472" s="4">
        <v>11</v>
      </c>
      <c r="I472" s="4"/>
      <c r="J472" s="4"/>
      <c r="K472" s="4"/>
      <c r="L472" s="4"/>
      <c r="M472" s="4"/>
      <c r="N472" s="4"/>
      <c r="O472" s="4"/>
      <c r="P472" s="4">
        <v>1</v>
      </c>
      <c r="Q472" s="4"/>
      <c r="R472" s="4"/>
      <c r="S472" s="4"/>
      <c r="T472" s="4"/>
      <c r="U472" s="4"/>
      <c r="V472" s="4"/>
      <c r="W472" s="4"/>
      <c r="X472" s="4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>
        <v>1</v>
      </c>
    </row>
    <row r="473" spans="1:37" x14ac:dyDescent="0.35">
      <c r="A473" s="4" t="s">
        <v>1771</v>
      </c>
      <c r="B473" s="4">
        <v>2023</v>
      </c>
      <c r="C473" s="5">
        <v>45002</v>
      </c>
      <c r="D473" s="4" t="s">
        <v>72</v>
      </c>
      <c r="E473" s="4" t="s">
        <v>229</v>
      </c>
      <c r="F473" s="4" t="s">
        <v>230</v>
      </c>
      <c r="G473" s="4"/>
      <c r="H473" s="4">
        <v>12</v>
      </c>
      <c r="I473" s="4"/>
      <c r="J473" s="4"/>
      <c r="K473" s="4"/>
      <c r="L473" s="4"/>
      <c r="M473" s="4"/>
      <c r="N473" s="4"/>
      <c r="O473" s="4">
        <v>1</v>
      </c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>
        <v>1</v>
      </c>
    </row>
    <row r="474" spans="1:37" x14ac:dyDescent="0.35">
      <c r="A474" s="4" t="s">
        <v>1771</v>
      </c>
      <c r="B474" s="4">
        <v>2023</v>
      </c>
      <c r="C474" s="5">
        <v>45002</v>
      </c>
      <c r="D474" s="4" t="s">
        <v>72</v>
      </c>
      <c r="E474" s="4" t="s">
        <v>248</v>
      </c>
      <c r="F474" s="4" t="s">
        <v>44</v>
      </c>
      <c r="G474" s="4"/>
      <c r="H474" s="4">
        <v>13</v>
      </c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>
        <v>0</v>
      </c>
    </row>
    <row r="475" spans="1:37" x14ac:dyDescent="0.35">
      <c r="A475" s="4" t="s">
        <v>1771</v>
      </c>
      <c r="B475" s="4">
        <v>2023</v>
      </c>
      <c r="C475" s="5">
        <v>45002</v>
      </c>
      <c r="D475" s="4" t="s">
        <v>72</v>
      </c>
      <c r="E475" s="4" t="s">
        <v>231</v>
      </c>
      <c r="F475" s="4" t="s">
        <v>49</v>
      </c>
      <c r="G475" s="4"/>
      <c r="H475" s="4">
        <v>14</v>
      </c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>
        <v>0</v>
      </c>
    </row>
    <row r="476" spans="1:37" x14ac:dyDescent="0.35">
      <c r="A476" s="4" t="s">
        <v>1771</v>
      </c>
      <c r="B476" s="4">
        <v>2023</v>
      </c>
      <c r="C476" s="5">
        <v>45002</v>
      </c>
      <c r="D476" s="4" t="s">
        <v>72</v>
      </c>
      <c r="E476" s="4" t="s">
        <v>238</v>
      </c>
      <c r="F476" s="4" t="s">
        <v>239</v>
      </c>
      <c r="G476" s="4"/>
      <c r="H476" s="4">
        <v>15</v>
      </c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>
        <v>0</v>
      </c>
    </row>
    <row r="477" spans="1:37" x14ac:dyDescent="0.35">
      <c r="A477" s="4" t="s">
        <v>1771</v>
      </c>
      <c r="B477" s="4">
        <v>2023</v>
      </c>
      <c r="C477" s="5">
        <v>45002</v>
      </c>
      <c r="D477" s="4" t="s">
        <v>72</v>
      </c>
      <c r="E477" s="4" t="s">
        <v>274</v>
      </c>
      <c r="F477" s="4" t="s">
        <v>56</v>
      </c>
      <c r="G477" s="4"/>
      <c r="H477" s="4">
        <v>16</v>
      </c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>
        <v>0</v>
      </c>
    </row>
    <row r="478" spans="1:37" x14ac:dyDescent="0.35">
      <c r="A478" s="4" t="s">
        <v>1771</v>
      </c>
      <c r="B478" s="4">
        <v>2023</v>
      </c>
      <c r="C478" s="5">
        <v>45002</v>
      </c>
      <c r="D478" s="4" t="s">
        <v>72</v>
      </c>
      <c r="E478" s="4" t="s">
        <v>249</v>
      </c>
      <c r="F478" s="4" t="s">
        <v>250</v>
      </c>
      <c r="G478" s="4"/>
      <c r="H478" s="4">
        <v>17</v>
      </c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>
        <v>0</v>
      </c>
    </row>
    <row r="479" spans="1:37" x14ac:dyDescent="0.35">
      <c r="A479" s="4" t="s">
        <v>1771</v>
      </c>
      <c r="B479" s="4">
        <v>2023</v>
      </c>
      <c r="C479" s="5">
        <v>45002</v>
      </c>
      <c r="D479" s="4" t="s">
        <v>72</v>
      </c>
      <c r="E479" s="4" t="s">
        <v>253</v>
      </c>
      <c r="F479" s="4" t="s">
        <v>254</v>
      </c>
      <c r="G479" s="4"/>
      <c r="H479" s="4">
        <v>18</v>
      </c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>
        <v>0</v>
      </c>
    </row>
    <row r="480" spans="1:37" x14ac:dyDescent="0.35">
      <c r="A480" s="4" t="s">
        <v>1771</v>
      </c>
      <c r="B480" s="4">
        <v>2023</v>
      </c>
      <c r="C480" s="5">
        <v>45002</v>
      </c>
      <c r="D480" s="4" t="s">
        <v>72</v>
      </c>
      <c r="E480" s="4" t="s">
        <v>265</v>
      </c>
      <c r="F480" s="4" t="s">
        <v>51</v>
      </c>
      <c r="G480" s="4"/>
      <c r="H480" s="4">
        <v>19</v>
      </c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>
        <v>0</v>
      </c>
    </row>
    <row r="481" spans="1:39" x14ac:dyDescent="0.35">
      <c r="A481" s="4" t="s">
        <v>1771</v>
      </c>
      <c r="B481" s="4">
        <v>2023</v>
      </c>
      <c r="C481" s="5">
        <v>45002</v>
      </c>
      <c r="D481" s="4" t="s">
        <v>72</v>
      </c>
      <c r="E481" s="4" t="s">
        <v>234</v>
      </c>
      <c r="F481" s="4" t="s">
        <v>15</v>
      </c>
      <c r="G481" s="4"/>
      <c r="H481" s="4">
        <v>20</v>
      </c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>
        <v>0</v>
      </c>
    </row>
    <row r="482" spans="1:39" x14ac:dyDescent="0.35">
      <c r="A482" s="4" t="s">
        <v>1771</v>
      </c>
      <c r="B482" s="4">
        <v>2023</v>
      </c>
      <c r="C482" s="5">
        <v>45002</v>
      </c>
      <c r="D482" s="4" t="s">
        <v>72</v>
      </c>
      <c r="E482" s="4" t="s">
        <v>1778</v>
      </c>
      <c r="F482" s="4" t="s">
        <v>145</v>
      </c>
      <c r="G482" s="4"/>
      <c r="H482" s="4">
        <v>21</v>
      </c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>
        <v>0</v>
      </c>
    </row>
    <row r="483" spans="1:39" x14ac:dyDescent="0.35">
      <c r="A483" s="4" t="s">
        <v>1771</v>
      </c>
      <c r="B483" s="4">
        <v>2023</v>
      </c>
      <c r="C483" s="5">
        <v>45002</v>
      </c>
      <c r="D483" s="4" t="s">
        <v>72</v>
      </c>
      <c r="E483" s="4" t="s">
        <v>221</v>
      </c>
      <c r="F483" s="4" t="s">
        <v>27</v>
      </c>
      <c r="G483" s="4"/>
      <c r="H483" s="4">
        <v>22</v>
      </c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>
        <v>0</v>
      </c>
    </row>
    <row r="484" spans="1:39" x14ac:dyDescent="0.35">
      <c r="A484" s="4" t="s">
        <v>1771</v>
      </c>
      <c r="B484" s="4">
        <v>2023</v>
      </c>
      <c r="C484" s="5">
        <v>45002</v>
      </c>
      <c r="D484" s="4" t="s">
        <v>72</v>
      </c>
      <c r="E484" s="4" t="s">
        <v>251</v>
      </c>
      <c r="F484" s="4" t="s">
        <v>38</v>
      </c>
      <c r="G484" s="4"/>
      <c r="H484" s="4">
        <v>23</v>
      </c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>
        <v>0</v>
      </c>
    </row>
    <row r="485" spans="1:39" x14ac:dyDescent="0.35">
      <c r="A485" s="4" t="s">
        <v>1771</v>
      </c>
      <c r="B485" s="4">
        <v>2023</v>
      </c>
      <c r="C485" s="5">
        <v>45002</v>
      </c>
      <c r="D485" s="4" t="s">
        <v>72</v>
      </c>
      <c r="E485" s="4" t="s">
        <v>241</v>
      </c>
      <c r="F485" s="4" t="s">
        <v>242</v>
      </c>
      <c r="G485" s="4"/>
      <c r="H485" s="4">
        <v>24</v>
      </c>
      <c r="I485" s="4">
        <v>1</v>
      </c>
      <c r="J485" s="4">
        <v>1</v>
      </c>
      <c r="K485" s="4">
        <v>1</v>
      </c>
      <c r="L485" s="4">
        <v>1</v>
      </c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>
        <v>20</v>
      </c>
      <c r="AK485" s="4">
        <v>-16</v>
      </c>
    </row>
    <row r="486" spans="1:39" x14ac:dyDescent="0.35">
      <c r="A486" s="43" t="s">
        <v>1789</v>
      </c>
      <c r="B486" s="43">
        <v>2021</v>
      </c>
      <c r="C486" s="9">
        <v>44416</v>
      </c>
      <c r="D486" s="43" t="s">
        <v>1555</v>
      </c>
      <c r="E486" t="s">
        <v>319</v>
      </c>
      <c r="F486" t="s">
        <v>25</v>
      </c>
      <c r="H486" s="42">
        <v>1</v>
      </c>
      <c r="K486">
        <v>1</v>
      </c>
      <c r="L486">
        <v>1</v>
      </c>
      <c r="M486">
        <v>1</v>
      </c>
      <c r="X486">
        <v>1</v>
      </c>
      <c r="Y486">
        <v>1</v>
      </c>
      <c r="Z486">
        <v>1</v>
      </c>
      <c r="AA486">
        <v>1</v>
      </c>
      <c r="AK486" s="42">
        <v>7</v>
      </c>
      <c r="AL486" s="6">
        <v>0.35486111111111113</v>
      </c>
      <c r="AM486">
        <v>52.79</v>
      </c>
    </row>
    <row r="487" spans="1:39" x14ac:dyDescent="0.35">
      <c r="A487" s="43" t="s">
        <v>1789</v>
      </c>
      <c r="B487" s="43">
        <v>2021</v>
      </c>
      <c r="C487" s="9">
        <v>44416</v>
      </c>
      <c r="D487" s="43" t="s">
        <v>1555</v>
      </c>
      <c r="E487" t="s">
        <v>316</v>
      </c>
      <c r="F487" t="s">
        <v>19</v>
      </c>
      <c r="H487" s="42">
        <v>2</v>
      </c>
      <c r="Q487">
        <v>1</v>
      </c>
      <c r="T487">
        <v>1</v>
      </c>
      <c r="W487">
        <v>1</v>
      </c>
      <c r="AK487" s="42">
        <v>3</v>
      </c>
    </row>
    <row r="488" spans="1:39" x14ac:dyDescent="0.35">
      <c r="A488" s="43" t="s">
        <v>1789</v>
      </c>
      <c r="B488" s="43">
        <v>2021</v>
      </c>
      <c r="C488" s="9">
        <v>44416</v>
      </c>
      <c r="D488" s="43" t="s">
        <v>1555</v>
      </c>
      <c r="E488" t="s">
        <v>219</v>
      </c>
      <c r="F488" t="s">
        <v>67</v>
      </c>
      <c r="H488" s="42">
        <v>3</v>
      </c>
      <c r="P488">
        <v>1</v>
      </c>
      <c r="S488">
        <v>1</v>
      </c>
      <c r="AB488">
        <v>1</v>
      </c>
      <c r="AK488" s="42">
        <v>3</v>
      </c>
    </row>
    <row r="489" spans="1:39" x14ac:dyDescent="0.35">
      <c r="A489" s="43" t="s">
        <v>1789</v>
      </c>
      <c r="B489" s="43">
        <v>2021</v>
      </c>
      <c r="C489" s="9">
        <v>44416</v>
      </c>
      <c r="D489" s="43" t="s">
        <v>1555</v>
      </c>
      <c r="E489" t="s">
        <v>224</v>
      </c>
      <c r="F489" t="s">
        <v>225</v>
      </c>
      <c r="H489" s="42">
        <v>4</v>
      </c>
      <c r="V489">
        <v>1</v>
      </c>
      <c r="AK489" s="42">
        <v>1</v>
      </c>
    </row>
    <row r="490" spans="1:39" x14ac:dyDescent="0.35">
      <c r="A490" s="43" t="s">
        <v>1789</v>
      </c>
      <c r="B490" s="43">
        <v>2021</v>
      </c>
      <c r="C490" s="9">
        <v>44416</v>
      </c>
      <c r="D490" s="43" t="s">
        <v>1555</v>
      </c>
      <c r="E490" t="s">
        <v>226</v>
      </c>
      <c r="F490" t="s">
        <v>40</v>
      </c>
      <c r="H490" s="42">
        <v>5</v>
      </c>
      <c r="R490">
        <v>1</v>
      </c>
      <c r="AK490" s="42">
        <v>1</v>
      </c>
    </row>
    <row r="491" spans="1:39" x14ac:dyDescent="0.35">
      <c r="A491" s="43" t="s">
        <v>1789</v>
      </c>
      <c r="B491" s="43">
        <v>2021</v>
      </c>
      <c r="C491" s="9">
        <v>44416</v>
      </c>
      <c r="D491" s="43" t="s">
        <v>1555</v>
      </c>
      <c r="E491" t="s">
        <v>244</v>
      </c>
      <c r="F491" t="s">
        <v>245</v>
      </c>
      <c r="H491" s="42">
        <v>6</v>
      </c>
      <c r="U491">
        <v>1</v>
      </c>
      <c r="AK491" s="42">
        <v>1</v>
      </c>
    </row>
    <row r="492" spans="1:39" x14ac:dyDescent="0.35">
      <c r="A492" s="43" t="s">
        <v>1789</v>
      </c>
      <c r="B492" s="43">
        <v>2021</v>
      </c>
      <c r="C492" s="9">
        <v>44416</v>
      </c>
      <c r="D492" s="43" t="s">
        <v>1555</v>
      </c>
      <c r="E492" t="s">
        <v>251</v>
      </c>
      <c r="F492" t="s">
        <v>38</v>
      </c>
      <c r="H492" s="42">
        <v>7</v>
      </c>
      <c r="AK492" s="42">
        <v>0</v>
      </c>
    </row>
    <row r="493" spans="1:39" x14ac:dyDescent="0.35">
      <c r="A493" s="43" t="s">
        <v>1789</v>
      </c>
      <c r="B493" s="43">
        <v>2021</v>
      </c>
      <c r="C493" s="9">
        <v>44416</v>
      </c>
      <c r="D493" s="43" t="s">
        <v>1555</v>
      </c>
      <c r="E493" t="s">
        <v>227</v>
      </c>
      <c r="F493" t="s">
        <v>228</v>
      </c>
      <c r="H493" s="42">
        <v>8</v>
      </c>
      <c r="AK493" s="42">
        <v>0</v>
      </c>
    </row>
    <row r="494" spans="1:39" x14ac:dyDescent="0.35">
      <c r="A494" s="43" t="s">
        <v>1789</v>
      </c>
      <c r="B494" s="43">
        <v>2021</v>
      </c>
      <c r="C494" s="9">
        <v>44416</v>
      </c>
      <c r="D494" s="43" t="s">
        <v>1555</v>
      </c>
      <c r="E494" t="s">
        <v>220</v>
      </c>
      <c r="F494" t="s">
        <v>17</v>
      </c>
      <c r="H494" s="42">
        <v>9</v>
      </c>
      <c r="AF494">
        <v>1</v>
      </c>
      <c r="AG494">
        <v>1</v>
      </c>
      <c r="AH494">
        <v>1</v>
      </c>
      <c r="AJ494">
        <v>20</v>
      </c>
      <c r="AK494" s="42">
        <v>-17</v>
      </c>
    </row>
    <row r="495" spans="1:39" x14ac:dyDescent="0.35">
      <c r="A495" s="43" t="s">
        <v>1789</v>
      </c>
      <c r="B495" s="43">
        <v>2021</v>
      </c>
      <c r="C495" s="9">
        <v>44416</v>
      </c>
      <c r="D495" s="43" t="s">
        <v>1555</v>
      </c>
      <c r="E495" t="s">
        <v>233</v>
      </c>
      <c r="F495" t="s">
        <v>53</v>
      </c>
      <c r="H495" s="42">
        <v>10</v>
      </c>
      <c r="I495">
        <v>1</v>
      </c>
      <c r="J495">
        <v>1</v>
      </c>
      <c r="AJ495">
        <v>20</v>
      </c>
      <c r="AK495" s="42">
        <v>-18</v>
      </c>
    </row>
    <row r="496" spans="1:39" x14ac:dyDescent="0.35">
      <c r="A496" s="43" t="s">
        <v>1789</v>
      </c>
      <c r="B496" s="43">
        <v>2021</v>
      </c>
      <c r="C496" s="9">
        <v>44416</v>
      </c>
      <c r="D496" s="43" t="s">
        <v>1555</v>
      </c>
      <c r="E496" t="s">
        <v>317</v>
      </c>
      <c r="F496" t="s">
        <v>27</v>
      </c>
      <c r="H496" s="42">
        <v>11</v>
      </c>
      <c r="AC496">
        <v>1</v>
      </c>
      <c r="AD496">
        <v>1</v>
      </c>
      <c r="AJ496">
        <v>20</v>
      </c>
      <c r="AK496" s="42">
        <v>-18</v>
      </c>
    </row>
    <row r="497" spans="1:37" x14ac:dyDescent="0.35">
      <c r="A497" s="43" t="s">
        <v>1789</v>
      </c>
      <c r="B497" s="43">
        <v>2021</v>
      </c>
      <c r="C497" s="9">
        <v>44416</v>
      </c>
      <c r="D497" s="43" t="s">
        <v>1555</v>
      </c>
      <c r="E497" t="s">
        <v>326</v>
      </c>
      <c r="F497" t="s">
        <v>36</v>
      </c>
      <c r="H497" s="42">
        <v>12</v>
      </c>
      <c r="N497">
        <v>1</v>
      </c>
      <c r="O497">
        <v>1</v>
      </c>
      <c r="AJ497">
        <v>20</v>
      </c>
      <c r="AK497" s="42">
        <v>-18</v>
      </c>
    </row>
    <row r="498" spans="1:37" x14ac:dyDescent="0.35">
      <c r="A498" s="43" t="s">
        <v>1789</v>
      </c>
      <c r="B498" s="43">
        <v>2021</v>
      </c>
      <c r="C498" s="9">
        <v>44416</v>
      </c>
      <c r="D498" s="43" t="s">
        <v>1555</v>
      </c>
      <c r="E498" t="s">
        <v>240</v>
      </c>
      <c r="F498" t="s">
        <v>56</v>
      </c>
      <c r="H498" s="42">
        <v>13</v>
      </c>
      <c r="AE498">
        <v>1</v>
      </c>
      <c r="AJ498">
        <v>20</v>
      </c>
      <c r="AK498" s="42">
        <v>-19</v>
      </c>
    </row>
    <row r="499" spans="1:37" x14ac:dyDescent="0.35">
      <c r="A499" s="43" t="s">
        <v>1789</v>
      </c>
      <c r="B499" s="43">
        <v>2021</v>
      </c>
      <c r="C499" s="9">
        <v>44416</v>
      </c>
      <c r="D499" s="43" t="s">
        <v>1555</v>
      </c>
      <c r="E499" t="s">
        <v>314</v>
      </c>
      <c r="F499" t="s">
        <v>29</v>
      </c>
      <c r="H499" s="42">
        <v>14</v>
      </c>
      <c r="AJ499">
        <v>20</v>
      </c>
      <c r="AK499" s="42">
        <v>-20</v>
      </c>
    </row>
    <row r="500" spans="1:37" x14ac:dyDescent="0.35">
      <c r="A500" s="43" t="s">
        <v>1789</v>
      </c>
      <c r="B500" s="43">
        <v>2021</v>
      </c>
      <c r="C500" s="9">
        <v>44416</v>
      </c>
      <c r="D500" s="43" t="s">
        <v>1555</v>
      </c>
      <c r="E500" t="s">
        <v>315</v>
      </c>
      <c r="F500" t="s">
        <v>175</v>
      </c>
      <c r="H500" s="42">
        <v>15</v>
      </c>
      <c r="AJ500">
        <v>20</v>
      </c>
      <c r="AK500" s="42">
        <v>-20</v>
      </c>
    </row>
    <row r="501" spans="1:37" x14ac:dyDescent="0.35">
      <c r="A501" s="43" t="s">
        <v>1789</v>
      </c>
      <c r="B501" s="43">
        <v>2021</v>
      </c>
      <c r="C501" s="9">
        <v>44416</v>
      </c>
      <c r="D501" s="43" t="s">
        <v>1555</v>
      </c>
      <c r="E501" t="s">
        <v>643</v>
      </c>
      <c r="F501" t="s">
        <v>1790</v>
      </c>
      <c r="H501" s="42">
        <v>16</v>
      </c>
      <c r="AJ501">
        <v>20</v>
      </c>
      <c r="AK501" s="42">
        <v>-20</v>
      </c>
    </row>
    <row r="502" spans="1:37" x14ac:dyDescent="0.35">
      <c r="A502" s="43" t="s">
        <v>1789</v>
      </c>
      <c r="B502" s="43">
        <v>2021</v>
      </c>
      <c r="C502" s="9">
        <v>44416</v>
      </c>
      <c r="D502" s="43" t="s">
        <v>1555</v>
      </c>
      <c r="E502" t="s">
        <v>283</v>
      </c>
      <c r="F502" t="s">
        <v>123</v>
      </c>
      <c r="H502" s="42">
        <v>17</v>
      </c>
      <c r="AJ502">
        <v>40</v>
      </c>
      <c r="AK502">
        <f>-1*AJ502</f>
        <v>-40</v>
      </c>
    </row>
    <row r="503" spans="1:37" x14ac:dyDescent="0.35">
      <c r="A503" s="43" t="s">
        <v>1789</v>
      </c>
      <c r="B503" s="43">
        <v>2021</v>
      </c>
      <c r="C503" s="9">
        <v>44416</v>
      </c>
      <c r="D503" s="43" t="s">
        <v>1555</v>
      </c>
      <c r="E503" t="s">
        <v>241</v>
      </c>
      <c r="F503" t="s">
        <v>242</v>
      </c>
      <c r="H503" s="42">
        <v>18</v>
      </c>
      <c r="AJ503">
        <v>40</v>
      </c>
      <c r="AK503">
        <f t="shared" ref="AK503:AK504" si="0">-1*AJ503</f>
        <v>-40</v>
      </c>
    </row>
    <row r="504" spans="1:37" x14ac:dyDescent="0.35">
      <c r="A504" s="43" t="s">
        <v>1789</v>
      </c>
      <c r="B504" s="43">
        <v>2021</v>
      </c>
      <c r="C504" s="9">
        <v>44416</v>
      </c>
      <c r="D504" s="43" t="s">
        <v>1555</v>
      </c>
      <c r="E504" t="s">
        <v>351</v>
      </c>
      <c r="F504" t="s">
        <v>65</v>
      </c>
      <c r="H504" s="42">
        <v>19</v>
      </c>
      <c r="AJ504">
        <v>40</v>
      </c>
      <c r="AK504">
        <f t="shared" si="0"/>
        <v>-40</v>
      </c>
    </row>
    <row r="505" spans="1:37" x14ac:dyDescent="0.35">
      <c r="A505" s="43" t="s">
        <v>1789</v>
      </c>
      <c r="B505" s="43">
        <v>2021</v>
      </c>
      <c r="C505" s="9">
        <v>44416</v>
      </c>
      <c r="D505" s="43" t="s">
        <v>1555</v>
      </c>
      <c r="E505" t="s">
        <v>243</v>
      </c>
      <c r="F505" t="s">
        <v>51</v>
      </c>
      <c r="H505" s="42" t="s">
        <v>318</v>
      </c>
      <c r="AK505" t="s">
        <v>318</v>
      </c>
    </row>
    <row r="506" spans="1:37" x14ac:dyDescent="0.35">
      <c r="A506" s="43" t="s">
        <v>1789</v>
      </c>
      <c r="B506" s="43">
        <v>2021</v>
      </c>
      <c r="C506" s="9">
        <v>44416</v>
      </c>
      <c r="D506" s="43" t="s">
        <v>1555</v>
      </c>
      <c r="E506" t="s">
        <v>275</v>
      </c>
      <c r="F506" t="s">
        <v>47</v>
      </c>
      <c r="H506" s="42" t="s">
        <v>318</v>
      </c>
      <c r="AJ506">
        <v>20</v>
      </c>
      <c r="AK506" t="s">
        <v>318</v>
      </c>
    </row>
  </sheetData>
  <sortState xmlns:xlrd2="http://schemas.microsoft.com/office/spreadsheetml/2017/richdata2" ref="E113:F128">
    <sortCondition ref="F113:F128"/>
  </sortState>
  <conditionalFormatting sqref="I2:AH128 I147:AH2000 K129:AJ146 AM129">
    <cfRule type="cellIs" dxfId="494" priority="60" operator="between">
      <formula>1</formula>
      <formula>1</formula>
    </cfRule>
  </conditionalFormatting>
  <conditionalFormatting sqref="D89:D112">
    <cfRule type="expression" dxfId="493" priority="50">
      <formula>$E89="F"</formula>
    </cfRule>
    <cfRule type="expression" dxfId="492" priority="51">
      <formula>$E89="SF"</formula>
    </cfRule>
    <cfRule type="expression" dxfId="491" priority="52">
      <formula>$E89="QF"</formula>
    </cfRule>
    <cfRule type="expression" dxfId="490" priority="53">
      <formula>$E89="R16"</formula>
    </cfRule>
    <cfRule type="expression" dxfId="489" priority="54">
      <formula>$E89="R8"</formula>
    </cfRule>
  </conditionalFormatting>
  <conditionalFormatting sqref="I129">
    <cfRule type="cellIs" dxfId="488" priority="49" operator="between">
      <formula>1</formula>
      <formula>1</formula>
    </cfRule>
  </conditionalFormatting>
  <conditionalFormatting sqref="J129">
    <cfRule type="cellIs" dxfId="487" priority="48" operator="between">
      <formula>1</formula>
      <formula>1</formula>
    </cfRule>
  </conditionalFormatting>
  <conditionalFormatting sqref="C145:C165">
    <cfRule type="expression" dxfId="486" priority="46">
      <formula>$E145="F"</formula>
    </cfRule>
    <cfRule type="expression" dxfId="485" priority="47">
      <formula>$E145="Q"</formula>
    </cfRule>
  </conditionalFormatting>
  <conditionalFormatting sqref="A145:B165">
    <cfRule type="expression" dxfId="484" priority="43">
      <formula>$E145="Q"</formula>
    </cfRule>
    <cfRule type="expression" dxfId="483" priority="44">
      <formula>$E145="G"</formula>
    </cfRule>
    <cfRule type="expression" dxfId="482" priority="45">
      <formula>$E145="B"</formula>
    </cfRule>
  </conditionalFormatting>
  <conditionalFormatting sqref="D145:D165">
    <cfRule type="expression" dxfId="481" priority="40">
      <formula>$E145="Q"</formula>
    </cfRule>
    <cfRule type="expression" dxfId="480" priority="41">
      <formula>$E145="G"</formula>
    </cfRule>
    <cfRule type="expression" dxfId="479" priority="42">
      <formula>$E145="B"</formula>
    </cfRule>
  </conditionalFormatting>
  <conditionalFormatting sqref="I144:J145">
    <cfRule type="cellIs" dxfId="478" priority="39" operator="between">
      <formula>1</formula>
      <formula>1</formula>
    </cfRule>
  </conditionalFormatting>
  <conditionalFormatting sqref="A166:B187 D166:D187">
    <cfRule type="expression" dxfId="477" priority="37">
      <formula>#REF!="F"</formula>
    </cfRule>
    <cfRule type="expression" dxfId="476" priority="38">
      <formula>#REF!="Q"</formula>
    </cfRule>
  </conditionalFormatting>
  <conditionalFormatting sqref="A188:B205 D188:D205">
    <cfRule type="expression" dxfId="475" priority="35">
      <formula>#REF!="F"</formula>
    </cfRule>
    <cfRule type="expression" dxfId="474" priority="36">
      <formula>#REF!="Q"</formula>
    </cfRule>
  </conditionalFormatting>
  <conditionalFormatting sqref="A206:B226 D206:D226">
    <cfRule type="expression" dxfId="473" priority="33">
      <formula>#REF!="F"</formula>
    </cfRule>
    <cfRule type="expression" dxfId="472" priority="34">
      <formula>#REF!="Q"</formula>
    </cfRule>
  </conditionalFormatting>
  <conditionalFormatting sqref="A227:B227 D227 A229:B229 A231:B231 A233:B233 A235:B235 A237:B237 A239:B239 A241:B241 A243:B243 A245:B245 A247:B247 A249:B249 D229 D231 D233 D235 D237 D239 D241 D243 D245 D247 D249">
    <cfRule type="expression" dxfId="471" priority="31">
      <formula>#REF!="F"</formula>
    </cfRule>
    <cfRule type="expression" dxfId="470" priority="32">
      <formula>#REF!="Q"</formula>
    </cfRule>
  </conditionalFormatting>
  <conditionalFormatting sqref="A228:B228 D228 A230:B230 A232:B232 A234:B234 A236:B236 A238:B238 A240:B240 A242:B242 A244:B244 A246:B246 A248:B248 D230 D232 D234 D236 D238 D240 D242 D244 D246 D248">
    <cfRule type="expression" dxfId="469" priority="29">
      <formula>#REF!="F"</formula>
    </cfRule>
    <cfRule type="expression" dxfId="468" priority="30">
      <formula>#REF!="Q"</formula>
    </cfRule>
  </conditionalFormatting>
  <conditionalFormatting sqref="A250:B272 D250:D272">
    <cfRule type="expression" dxfId="467" priority="27">
      <formula>#REF!="F"</formula>
    </cfRule>
    <cfRule type="expression" dxfId="466" priority="28">
      <formula>#REF!="Q"</formula>
    </cfRule>
  </conditionalFormatting>
  <conditionalFormatting sqref="A273:B296 D273:D296">
    <cfRule type="expression" dxfId="465" priority="25">
      <formula>#REF!="F"</formula>
    </cfRule>
    <cfRule type="expression" dxfId="464" priority="26">
      <formula>#REF!="Q"</formula>
    </cfRule>
  </conditionalFormatting>
  <conditionalFormatting sqref="A297:B320 D297:D320">
    <cfRule type="expression" dxfId="463" priority="23">
      <formula>#REF!="F"</formula>
    </cfRule>
    <cfRule type="expression" dxfId="462" priority="24">
      <formula>#REF!="Q"</formula>
    </cfRule>
  </conditionalFormatting>
  <conditionalFormatting sqref="A322:B322 D321:D344 A324:B324 A326:B326 A328:B328 A330:B330 A332:B332 A334:B334 A336:B336 A338:B338 A340:B340 A342:B342 A344:B344">
    <cfRule type="expression" dxfId="461" priority="21">
      <formula>#REF!="F"</formula>
    </cfRule>
    <cfRule type="expression" dxfId="460" priority="22">
      <formula>#REF!="Q"</formula>
    </cfRule>
  </conditionalFormatting>
  <conditionalFormatting sqref="A321:B321 A323:B323 A325:B325 A327:B327 A329:B329 A331:B331 A333:B333 A335:B335 A337:B337 A339:B339 A341:B341 A343:B343">
    <cfRule type="expression" dxfId="459" priority="19">
      <formula>#REF!="F"</formula>
    </cfRule>
    <cfRule type="expression" dxfId="458" priority="20">
      <formula>#REF!="Q"</formula>
    </cfRule>
  </conditionalFormatting>
  <conditionalFormatting sqref="D345:D366">
    <cfRule type="expression" dxfId="457" priority="17">
      <formula>#REF!="F"</formula>
    </cfRule>
    <cfRule type="expression" dxfId="456" priority="18">
      <formula>#REF!="Q"</formula>
    </cfRule>
  </conditionalFormatting>
  <conditionalFormatting sqref="A345:B345 A347:B347 A349:B349 A351:B351 A353:B353 A355:B355 A357:B357 A359:B359 A361:B361 A363:B363 A365:B365">
    <cfRule type="expression" dxfId="455" priority="15">
      <formula>#REF!="F"</formula>
    </cfRule>
    <cfRule type="expression" dxfId="454" priority="16">
      <formula>#REF!="Q"</formula>
    </cfRule>
  </conditionalFormatting>
  <conditionalFormatting sqref="A346:B346 A348:B348 A350:B350 A352:B352 A354:B354 A356:B356 A358:B358 A360:B360 A362:B362 A364:B364 A366:B366">
    <cfRule type="expression" dxfId="453" priority="13">
      <formula>#REF!="F"</formula>
    </cfRule>
    <cfRule type="expression" dxfId="452" priority="14">
      <formula>#REF!="Q"</formula>
    </cfRule>
  </conditionalFormatting>
  <conditionalFormatting sqref="D367:D390">
    <cfRule type="expression" dxfId="451" priority="11">
      <formula>#REF!="F"</formula>
    </cfRule>
    <cfRule type="expression" dxfId="450" priority="12">
      <formula>#REF!="Q"</formula>
    </cfRule>
  </conditionalFormatting>
  <conditionalFormatting sqref="A368:B368 A370:B370 A372:B372 A374:B374 A376:B376 A378:B378 A380:B380 A382:B382 A384:B384 A386:B386 A388:B388 A390:B390">
    <cfRule type="expression" dxfId="449" priority="9">
      <formula>#REF!="F"</formula>
    </cfRule>
    <cfRule type="expression" dxfId="448" priority="10">
      <formula>#REF!="Q"</formula>
    </cfRule>
  </conditionalFormatting>
  <conditionalFormatting sqref="A367:B367 A369:B369 A371:B371 A373:B373 A375:B375 A377:B377 A379:B379 A381:B381 A383:B383 A385:B385 A387:B387 A389:B389">
    <cfRule type="expression" dxfId="447" priority="7">
      <formula>#REF!="F"</formula>
    </cfRule>
    <cfRule type="expression" dxfId="446" priority="8">
      <formula>#REF!="Q"</formula>
    </cfRule>
  </conditionalFormatting>
  <conditionalFormatting sqref="D391:D414">
    <cfRule type="expression" dxfId="445" priority="5">
      <formula>#REF!="F"</formula>
    </cfRule>
    <cfRule type="expression" dxfId="444" priority="6">
      <formula>#REF!="Q"</formula>
    </cfRule>
  </conditionalFormatting>
  <conditionalFormatting sqref="A391:B391 A393:B393 A395:B395 A397:B397 A399:B399 A401:B401 A403:B403 A405:B405 A407:B407 A409:B409 A411:B411 A413:B413">
    <cfRule type="expression" dxfId="443" priority="3">
      <formula>#REF!="F"</formula>
    </cfRule>
    <cfRule type="expression" dxfId="442" priority="4">
      <formula>#REF!="Q"</formula>
    </cfRule>
  </conditionalFormatting>
  <conditionalFormatting sqref="A392:B392 A394:B394 A396:B396 A398:B398 A400:B400 A402:B402 A404:B404 A406:B406 A408:B408 A410:B410 A412:B412 A414:B414">
    <cfRule type="expression" dxfId="441" priority="1">
      <formula>#REF!="F"</formula>
    </cfRule>
    <cfRule type="expression" dxfId="440" priority="2">
      <formula>#REF!="Q"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dimension ref="A1:P498"/>
  <sheetViews>
    <sheetView zoomScaleNormal="100" workbookViewId="0">
      <pane ySplit="1" topLeftCell="A476" activePane="bottomLeft" state="frozen"/>
      <selection pane="bottomLeft" activeCell="A478" sqref="A478:D496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54296875" bestFit="1" customWidth="1"/>
    <col min="5" max="5" width="24.453125" bestFit="1" customWidth="1"/>
    <col min="6" max="6" width="4.7265625" bestFit="1" customWidth="1"/>
    <col min="7" max="7" width="5.7265625" bestFit="1" customWidth="1"/>
    <col min="8" max="8" width="5" bestFit="1" customWidth="1"/>
    <col min="9" max="9" width="5.7265625" bestFit="1" customWidth="1"/>
    <col min="10" max="10" width="9.54296875" bestFit="1" customWidth="1"/>
  </cols>
  <sheetData>
    <row r="1" spans="1:10" x14ac:dyDescent="0.35">
      <c r="A1" s="3" t="s">
        <v>0</v>
      </c>
      <c r="B1" s="8" t="s">
        <v>1</v>
      </c>
      <c r="C1" s="8" t="s">
        <v>2</v>
      </c>
      <c r="D1" s="8" t="s">
        <v>3</v>
      </c>
      <c r="E1" t="s">
        <v>216</v>
      </c>
      <c r="F1" t="s">
        <v>217</v>
      </c>
      <c r="G1" t="s">
        <v>6</v>
      </c>
      <c r="H1" t="s">
        <v>7</v>
      </c>
      <c r="I1" t="s">
        <v>218</v>
      </c>
      <c r="J1" t="s">
        <v>11</v>
      </c>
    </row>
    <row r="2" spans="1:10" x14ac:dyDescent="0.35">
      <c r="A2" s="4" t="s">
        <v>1771</v>
      </c>
      <c r="B2" s="4">
        <v>2023</v>
      </c>
      <c r="C2" s="5">
        <v>45002</v>
      </c>
      <c r="D2" s="4" t="s">
        <v>72</v>
      </c>
      <c r="E2" s="4" t="s">
        <v>439</v>
      </c>
      <c r="F2" s="4" t="s">
        <v>17</v>
      </c>
      <c r="G2" s="4"/>
      <c r="H2" s="4">
        <v>1</v>
      </c>
      <c r="I2" s="19">
        <v>0.60555555555555551</v>
      </c>
      <c r="J2" s="3">
        <v>50.573</v>
      </c>
    </row>
    <row r="3" spans="1:10" x14ac:dyDescent="0.35">
      <c r="A3" s="4" t="s">
        <v>1771</v>
      </c>
      <c r="B3" s="4">
        <v>2023</v>
      </c>
      <c r="C3" s="5">
        <v>45002</v>
      </c>
      <c r="D3" s="4" t="s">
        <v>72</v>
      </c>
      <c r="E3" s="4" t="s">
        <v>219</v>
      </c>
      <c r="F3" s="4" t="s">
        <v>67</v>
      </c>
      <c r="G3" s="4"/>
      <c r="H3" s="4">
        <v>2</v>
      </c>
    </row>
    <row r="4" spans="1:10" x14ac:dyDescent="0.35">
      <c r="A4" s="4" t="s">
        <v>1771</v>
      </c>
      <c r="B4" s="4">
        <v>2023</v>
      </c>
      <c r="C4" s="5">
        <v>45002</v>
      </c>
      <c r="D4" s="4" t="s">
        <v>72</v>
      </c>
      <c r="E4" s="4" t="s">
        <v>224</v>
      </c>
      <c r="F4" s="4" t="s">
        <v>225</v>
      </c>
      <c r="G4" s="4"/>
      <c r="H4" s="4">
        <v>3</v>
      </c>
    </row>
    <row r="5" spans="1:10" x14ac:dyDescent="0.35">
      <c r="A5" s="4" t="s">
        <v>1771</v>
      </c>
      <c r="B5" s="4">
        <v>2023</v>
      </c>
      <c r="C5" s="5">
        <v>45002</v>
      </c>
      <c r="D5" s="4" t="s">
        <v>72</v>
      </c>
      <c r="E5" s="4" t="s">
        <v>227</v>
      </c>
      <c r="F5" s="4" t="s">
        <v>228</v>
      </c>
      <c r="G5" s="4"/>
      <c r="H5" s="4">
        <v>4</v>
      </c>
    </row>
    <row r="6" spans="1:10" x14ac:dyDescent="0.35">
      <c r="A6" s="4" t="s">
        <v>1771</v>
      </c>
      <c r="B6" s="4">
        <v>2023</v>
      </c>
      <c r="C6" s="5">
        <v>45002</v>
      </c>
      <c r="D6" s="4" t="s">
        <v>72</v>
      </c>
      <c r="E6" s="4" t="s">
        <v>244</v>
      </c>
      <c r="F6" s="4" t="s">
        <v>245</v>
      </c>
      <c r="G6" s="4"/>
      <c r="H6" s="4">
        <v>5</v>
      </c>
    </row>
    <row r="7" spans="1:10" x14ac:dyDescent="0.35">
      <c r="A7" s="4" t="s">
        <v>1771</v>
      </c>
      <c r="B7" s="4">
        <v>2023</v>
      </c>
      <c r="C7" s="5">
        <v>45002</v>
      </c>
      <c r="D7" s="4" t="s">
        <v>72</v>
      </c>
      <c r="E7" s="4" t="s">
        <v>515</v>
      </c>
      <c r="F7" s="4" t="s">
        <v>25</v>
      </c>
      <c r="G7" s="4"/>
      <c r="H7" s="4">
        <v>6</v>
      </c>
    </row>
    <row r="8" spans="1:10" x14ac:dyDescent="0.35">
      <c r="A8" s="4" t="s">
        <v>1771</v>
      </c>
      <c r="B8" s="4">
        <v>2023</v>
      </c>
      <c r="C8" s="5">
        <v>45002</v>
      </c>
      <c r="D8" s="4" t="s">
        <v>72</v>
      </c>
      <c r="E8" s="4" t="s">
        <v>234</v>
      </c>
      <c r="F8" s="4" t="s">
        <v>15</v>
      </c>
      <c r="G8" s="4"/>
      <c r="H8" s="4">
        <v>7</v>
      </c>
    </row>
    <row r="9" spans="1:10" x14ac:dyDescent="0.35">
      <c r="A9" s="4" t="s">
        <v>1771</v>
      </c>
      <c r="B9" s="4">
        <v>2023</v>
      </c>
      <c r="C9" s="5">
        <v>45002</v>
      </c>
      <c r="D9" s="4" t="s">
        <v>72</v>
      </c>
      <c r="E9" s="4" t="s">
        <v>223</v>
      </c>
      <c r="F9" s="4" t="s">
        <v>19</v>
      </c>
      <c r="G9" s="4"/>
      <c r="H9" s="4">
        <v>8</v>
      </c>
    </row>
    <row r="10" spans="1:10" x14ac:dyDescent="0.35">
      <c r="A10" s="4" t="s">
        <v>1771</v>
      </c>
      <c r="B10" s="4">
        <v>2023</v>
      </c>
      <c r="C10" s="5">
        <v>45002</v>
      </c>
      <c r="D10" s="4" t="s">
        <v>72</v>
      </c>
      <c r="E10" s="4" t="s">
        <v>231</v>
      </c>
      <c r="F10" s="4" t="s">
        <v>49</v>
      </c>
      <c r="G10" s="4"/>
      <c r="H10" s="4">
        <v>9</v>
      </c>
    </row>
    <row r="11" spans="1:10" x14ac:dyDescent="0.35">
      <c r="A11" s="4" t="s">
        <v>1771</v>
      </c>
      <c r="B11" s="4">
        <v>2023</v>
      </c>
      <c r="C11" s="5">
        <v>45002</v>
      </c>
      <c r="D11" s="4" t="s">
        <v>72</v>
      </c>
      <c r="E11" s="4" t="s">
        <v>265</v>
      </c>
      <c r="F11" s="4" t="s">
        <v>51</v>
      </c>
      <c r="G11" s="4"/>
      <c r="H11" s="4">
        <v>10</v>
      </c>
    </row>
    <row r="12" spans="1:10" x14ac:dyDescent="0.35">
      <c r="A12" s="4" t="s">
        <v>1771</v>
      </c>
      <c r="B12" s="4">
        <v>2023</v>
      </c>
      <c r="C12" s="5">
        <v>45002</v>
      </c>
      <c r="D12" s="4" t="s">
        <v>72</v>
      </c>
      <c r="E12" s="4" t="s">
        <v>281</v>
      </c>
      <c r="F12" s="4" t="s">
        <v>29</v>
      </c>
      <c r="G12" s="4"/>
      <c r="H12" s="4">
        <v>11</v>
      </c>
    </row>
    <row r="13" spans="1:10" x14ac:dyDescent="0.35">
      <c r="A13" s="4" t="s">
        <v>1771</v>
      </c>
      <c r="B13" s="4">
        <v>2023</v>
      </c>
      <c r="C13" s="5">
        <v>45002</v>
      </c>
      <c r="D13" s="4" t="s">
        <v>72</v>
      </c>
      <c r="E13" s="4" t="s">
        <v>251</v>
      </c>
      <c r="F13" s="4" t="s">
        <v>38</v>
      </c>
      <c r="G13" s="4"/>
      <c r="H13" s="4">
        <v>12</v>
      </c>
    </row>
    <row r="14" spans="1:10" x14ac:dyDescent="0.35">
      <c r="A14" s="4" t="s">
        <v>1771</v>
      </c>
      <c r="B14" s="4">
        <v>2023</v>
      </c>
      <c r="C14" s="5">
        <v>45002</v>
      </c>
      <c r="D14" s="4" t="s">
        <v>72</v>
      </c>
      <c r="E14" s="4" t="s">
        <v>229</v>
      </c>
      <c r="F14" s="4" t="s">
        <v>230</v>
      </c>
      <c r="G14" s="4"/>
      <c r="H14" s="4">
        <v>13</v>
      </c>
    </row>
    <row r="15" spans="1:10" x14ac:dyDescent="0.35">
      <c r="A15" s="4" t="s">
        <v>1771</v>
      </c>
      <c r="B15" s="4">
        <v>2023</v>
      </c>
      <c r="C15" s="5">
        <v>45002</v>
      </c>
      <c r="D15" s="4" t="s">
        <v>72</v>
      </c>
      <c r="E15" s="4" t="s">
        <v>238</v>
      </c>
      <c r="F15" s="4" t="s">
        <v>239</v>
      </c>
      <c r="G15" s="4"/>
      <c r="H15" s="4">
        <v>14</v>
      </c>
    </row>
    <row r="16" spans="1:10" x14ac:dyDescent="0.35">
      <c r="A16" s="4" t="s">
        <v>1771</v>
      </c>
      <c r="B16" s="4">
        <v>2023</v>
      </c>
      <c r="C16" s="5">
        <v>45002</v>
      </c>
      <c r="D16" s="4" t="s">
        <v>72</v>
      </c>
      <c r="E16" s="4" t="s">
        <v>235</v>
      </c>
      <c r="F16" s="4" t="s">
        <v>61</v>
      </c>
      <c r="G16" s="4"/>
      <c r="H16" s="4">
        <v>15</v>
      </c>
    </row>
    <row r="17" spans="1:9" x14ac:dyDescent="0.35">
      <c r="A17" s="4" t="s">
        <v>1771</v>
      </c>
      <c r="B17" s="4">
        <v>2023</v>
      </c>
      <c r="C17" s="5">
        <v>45002</v>
      </c>
      <c r="D17" s="4" t="s">
        <v>72</v>
      </c>
      <c r="E17" s="4" t="s">
        <v>449</v>
      </c>
      <c r="F17" s="4" t="s">
        <v>98</v>
      </c>
      <c r="G17" s="4"/>
      <c r="H17" s="4">
        <v>16</v>
      </c>
    </row>
    <row r="18" spans="1:9" x14ac:dyDescent="0.35">
      <c r="A18" s="4" t="s">
        <v>1771</v>
      </c>
      <c r="B18" s="4">
        <v>2023</v>
      </c>
      <c r="C18" s="5">
        <v>45002</v>
      </c>
      <c r="D18" s="4" t="s">
        <v>72</v>
      </c>
      <c r="E18" s="4" t="s">
        <v>241</v>
      </c>
      <c r="F18" s="4" t="s">
        <v>242</v>
      </c>
      <c r="G18" s="4"/>
      <c r="H18" s="4">
        <v>17</v>
      </c>
    </row>
    <row r="19" spans="1:9" x14ac:dyDescent="0.35">
      <c r="A19" s="4" t="s">
        <v>1771</v>
      </c>
      <c r="B19" s="4">
        <v>2023</v>
      </c>
      <c r="C19" s="5">
        <v>45002</v>
      </c>
      <c r="D19" s="4" t="s">
        <v>72</v>
      </c>
      <c r="E19" s="4" t="s">
        <v>253</v>
      </c>
      <c r="F19" s="4" t="s">
        <v>254</v>
      </c>
      <c r="G19" s="4"/>
      <c r="H19" s="4">
        <v>18</v>
      </c>
    </row>
    <row r="20" spans="1:9" x14ac:dyDescent="0.35">
      <c r="A20" s="4" t="s">
        <v>1771</v>
      </c>
      <c r="B20" s="4">
        <v>2023</v>
      </c>
      <c r="C20" s="5">
        <v>45002</v>
      </c>
      <c r="D20" s="4" t="s">
        <v>72</v>
      </c>
      <c r="E20" s="4" t="s">
        <v>249</v>
      </c>
      <c r="F20" s="4" t="s">
        <v>250</v>
      </c>
      <c r="G20" s="4"/>
      <c r="H20" s="4">
        <v>19</v>
      </c>
    </row>
    <row r="21" spans="1:9" x14ac:dyDescent="0.35">
      <c r="A21" s="4" t="s">
        <v>1771</v>
      </c>
      <c r="B21" s="4">
        <v>2023</v>
      </c>
      <c r="C21" s="5">
        <v>45002</v>
      </c>
      <c r="D21" s="4" t="s">
        <v>72</v>
      </c>
      <c r="E21" s="4" t="s">
        <v>274</v>
      </c>
      <c r="F21" s="4" t="s">
        <v>56</v>
      </c>
      <c r="G21" s="4"/>
      <c r="H21" s="4">
        <v>20</v>
      </c>
    </row>
    <row r="22" spans="1:9" x14ac:dyDescent="0.35">
      <c r="A22" s="4" t="s">
        <v>1771</v>
      </c>
      <c r="B22" s="4">
        <v>2023</v>
      </c>
      <c r="C22" s="5">
        <v>45002</v>
      </c>
      <c r="D22" s="4" t="s">
        <v>72</v>
      </c>
      <c r="E22" s="4" t="s">
        <v>248</v>
      </c>
      <c r="F22" s="4" t="s">
        <v>44</v>
      </c>
      <c r="G22" s="4"/>
      <c r="H22" s="4">
        <v>21</v>
      </c>
    </row>
    <row r="23" spans="1:9" x14ac:dyDescent="0.35">
      <c r="A23" s="4" t="s">
        <v>1771</v>
      </c>
      <c r="B23" s="4">
        <v>2023</v>
      </c>
      <c r="C23" s="5">
        <v>45002</v>
      </c>
      <c r="D23" s="4" t="s">
        <v>72</v>
      </c>
      <c r="E23" s="4" t="s">
        <v>1778</v>
      </c>
      <c r="F23" s="4" t="s">
        <v>145</v>
      </c>
      <c r="G23" s="4"/>
      <c r="H23" s="4">
        <v>22</v>
      </c>
    </row>
    <row r="24" spans="1:9" x14ac:dyDescent="0.35">
      <c r="A24" s="4" t="s">
        <v>1771</v>
      </c>
      <c r="B24" s="4">
        <v>2023</v>
      </c>
      <c r="C24" s="5">
        <v>45002</v>
      </c>
      <c r="D24" s="4" t="s">
        <v>72</v>
      </c>
      <c r="E24" s="4" t="s">
        <v>258</v>
      </c>
      <c r="F24" s="4" t="s">
        <v>156</v>
      </c>
      <c r="G24" s="4"/>
      <c r="H24" s="4">
        <v>23</v>
      </c>
    </row>
    <row r="25" spans="1:9" x14ac:dyDescent="0.35">
      <c r="A25" s="1" t="s">
        <v>433</v>
      </c>
      <c r="B25" s="1">
        <v>2023</v>
      </c>
      <c r="C25" s="2">
        <v>44983</v>
      </c>
      <c r="D25" s="1" t="s">
        <v>72</v>
      </c>
      <c r="E25" s="1" t="s">
        <v>281</v>
      </c>
      <c r="F25" s="1" t="s">
        <v>29</v>
      </c>
      <c r="G25" s="1"/>
      <c r="H25" s="1">
        <v>1</v>
      </c>
      <c r="I25" s="6">
        <v>0.55277777777777781</v>
      </c>
    </row>
    <row r="26" spans="1:9" x14ac:dyDescent="0.35">
      <c r="A26" s="1" t="s">
        <v>433</v>
      </c>
      <c r="B26" s="1">
        <v>2023</v>
      </c>
      <c r="C26" s="2">
        <v>44983</v>
      </c>
      <c r="D26" s="1" t="s">
        <v>72</v>
      </c>
      <c r="E26" s="1" t="s">
        <v>220</v>
      </c>
      <c r="F26" s="1" t="s">
        <v>17</v>
      </c>
      <c r="G26" s="1"/>
      <c r="H26" s="1">
        <v>2</v>
      </c>
    </row>
    <row r="27" spans="1:9" x14ac:dyDescent="0.35">
      <c r="A27" s="1" t="s">
        <v>433</v>
      </c>
      <c r="B27" s="1">
        <v>2023</v>
      </c>
      <c r="C27" s="2">
        <v>44983</v>
      </c>
      <c r="D27" s="1" t="s">
        <v>72</v>
      </c>
      <c r="E27" s="1" t="s">
        <v>452</v>
      </c>
      <c r="F27" s="1" t="s">
        <v>53</v>
      </c>
      <c r="G27" s="1"/>
      <c r="H27" s="1">
        <v>3</v>
      </c>
    </row>
    <row r="28" spans="1:9" x14ac:dyDescent="0.35">
      <c r="A28" s="1" t="s">
        <v>433</v>
      </c>
      <c r="B28" s="1">
        <v>2023</v>
      </c>
      <c r="C28" s="2">
        <v>44983</v>
      </c>
      <c r="D28" s="1" t="s">
        <v>72</v>
      </c>
      <c r="E28" s="1" t="s">
        <v>263</v>
      </c>
      <c r="F28" s="1" t="s">
        <v>36</v>
      </c>
      <c r="G28" s="1"/>
      <c r="H28" s="1">
        <v>4</v>
      </c>
    </row>
    <row r="29" spans="1:9" x14ac:dyDescent="0.35">
      <c r="A29" s="1" t="s">
        <v>433</v>
      </c>
      <c r="B29" s="1">
        <v>2023</v>
      </c>
      <c r="C29" s="2">
        <v>44983</v>
      </c>
      <c r="D29" s="1" t="s">
        <v>72</v>
      </c>
      <c r="E29" s="1" t="s">
        <v>244</v>
      </c>
      <c r="F29" s="1" t="s">
        <v>245</v>
      </c>
      <c r="G29" s="1"/>
      <c r="H29" s="1">
        <v>5</v>
      </c>
    </row>
    <row r="30" spans="1:9" x14ac:dyDescent="0.35">
      <c r="A30" s="1" t="s">
        <v>433</v>
      </c>
      <c r="B30" s="1">
        <v>2023</v>
      </c>
      <c r="C30" s="2">
        <v>44983</v>
      </c>
      <c r="D30" s="1" t="s">
        <v>72</v>
      </c>
      <c r="E30" s="1" t="s">
        <v>339</v>
      </c>
      <c r="F30" s="1" t="s">
        <v>25</v>
      </c>
      <c r="G30" s="1"/>
      <c r="H30" s="1">
        <v>6</v>
      </c>
    </row>
    <row r="31" spans="1:9" x14ac:dyDescent="0.35">
      <c r="A31" s="1" t="s">
        <v>433</v>
      </c>
      <c r="B31" s="1">
        <v>2023</v>
      </c>
      <c r="C31" s="2">
        <v>44983</v>
      </c>
      <c r="D31" s="1" t="s">
        <v>72</v>
      </c>
      <c r="E31" s="1" t="s">
        <v>258</v>
      </c>
      <c r="F31" s="1" t="s">
        <v>65</v>
      </c>
      <c r="G31" s="1"/>
      <c r="H31" s="1">
        <v>7</v>
      </c>
    </row>
    <row r="32" spans="1:9" x14ac:dyDescent="0.35">
      <c r="A32" s="1" t="s">
        <v>433</v>
      </c>
      <c r="B32" s="1">
        <v>2023</v>
      </c>
      <c r="C32" s="2">
        <v>44983</v>
      </c>
      <c r="D32" s="1" t="s">
        <v>72</v>
      </c>
      <c r="E32" s="1" t="s">
        <v>323</v>
      </c>
      <c r="F32" s="1" t="s">
        <v>27</v>
      </c>
      <c r="G32" s="1"/>
      <c r="H32" s="1">
        <v>8</v>
      </c>
    </row>
    <row r="33" spans="1:10" x14ac:dyDescent="0.35">
      <c r="A33" s="1" t="s">
        <v>433</v>
      </c>
      <c r="B33" s="1">
        <v>2023</v>
      </c>
      <c r="C33" s="2">
        <v>44983</v>
      </c>
      <c r="D33" s="1" t="s">
        <v>72</v>
      </c>
      <c r="E33" s="1" t="s">
        <v>232</v>
      </c>
      <c r="F33" s="1" t="s">
        <v>123</v>
      </c>
      <c r="G33" s="1"/>
      <c r="H33" s="1">
        <v>9</v>
      </c>
    </row>
    <row r="34" spans="1:10" x14ac:dyDescent="0.35">
      <c r="A34" s="1" t="s">
        <v>433</v>
      </c>
      <c r="B34" s="1">
        <v>2023</v>
      </c>
      <c r="C34" s="2">
        <v>44983</v>
      </c>
      <c r="D34" s="1" t="s">
        <v>72</v>
      </c>
      <c r="E34" s="1" t="s">
        <v>238</v>
      </c>
      <c r="F34" s="1" t="s">
        <v>239</v>
      </c>
      <c r="G34" s="1"/>
      <c r="H34" s="1">
        <v>10</v>
      </c>
    </row>
    <row r="35" spans="1:10" x14ac:dyDescent="0.35">
      <c r="A35" s="1" t="s">
        <v>433</v>
      </c>
      <c r="B35" s="1">
        <v>2023</v>
      </c>
      <c r="C35" s="2">
        <v>44983</v>
      </c>
      <c r="D35" s="1" t="s">
        <v>72</v>
      </c>
      <c r="E35" s="1" t="s">
        <v>449</v>
      </c>
      <c r="F35" s="1" t="s">
        <v>98</v>
      </c>
      <c r="G35" s="1"/>
      <c r="H35" s="1">
        <v>11</v>
      </c>
    </row>
    <row r="36" spans="1:10" x14ac:dyDescent="0.35">
      <c r="A36" s="1" t="s">
        <v>433</v>
      </c>
      <c r="B36" s="1">
        <v>2023</v>
      </c>
      <c r="C36" s="2">
        <v>44983</v>
      </c>
      <c r="D36" s="1" t="s">
        <v>72</v>
      </c>
      <c r="E36" s="1" t="s">
        <v>236</v>
      </c>
      <c r="F36" s="1" t="s">
        <v>237</v>
      </c>
      <c r="G36" s="1"/>
      <c r="H36" s="1">
        <v>12</v>
      </c>
    </row>
    <row r="37" spans="1:10" x14ac:dyDescent="0.35">
      <c r="A37" s="1" t="s">
        <v>433</v>
      </c>
      <c r="B37" s="1">
        <v>2023</v>
      </c>
      <c r="C37" s="2">
        <v>44983</v>
      </c>
      <c r="D37" s="1" t="s">
        <v>72</v>
      </c>
      <c r="E37" s="1" t="s">
        <v>241</v>
      </c>
      <c r="F37" s="1" t="s">
        <v>242</v>
      </c>
      <c r="G37" s="1"/>
      <c r="H37" s="1">
        <v>13</v>
      </c>
    </row>
    <row r="38" spans="1:10" x14ac:dyDescent="0.35">
      <c r="A38" s="1" t="s">
        <v>433</v>
      </c>
      <c r="B38" s="1">
        <v>2023</v>
      </c>
      <c r="C38" s="2">
        <v>44983</v>
      </c>
      <c r="D38" s="1" t="s">
        <v>72</v>
      </c>
      <c r="E38" s="1" t="s">
        <v>458</v>
      </c>
      <c r="F38" s="1" t="s">
        <v>15</v>
      </c>
      <c r="G38" s="1"/>
      <c r="H38" s="1">
        <v>14</v>
      </c>
    </row>
    <row r="39" spans="1:10" x14ac:dyDescent="0.35">
      <c r="A39" s="1" t="s">
        <v>433</v>
      </c>
      <c r="B39" s="1">
        <v>2023</v>
      </c>
      <c r="C39" s="2">
        <v>44983</v>
      </c>
      <c r="D39" s="1" t="s">
        <v>72</v>
      </c>
      <c r="E39" s="1" t="s">
        <v>274</v>
      </c>
      <c r="F39" s="1" t="s">
        <v>56</v>
      </c>
      <c r="G39" s="1"/>
      <c r="H39" s="1">
        <v>15</v>
      </c>
    </row>
    <row r="40" spans="1:10" x14ac:dyDescent="0.35">
      <c r="A40" s="1" t="s">
        <v>433</v>
      </c>
      <c r="B40" s="1">
        <v>2023</v>
      </c>
      <c r="C40" s="2">
        <v>44983</v>
      </c>
      <c r="D40" s="1" t="s">
        <v>72</v>
      </c>
      <c r="E40" s="1" t="s">
        <v>231</v>
      </c>
      <c r="F40" s="1" t="s">
        <v>49</v>
      </c>
      <c r="G40" s="1"/>
      <c r="H40" s="1">
        <v>16</v>
      </c>
    </row>
    <row r="41" spans="1:10" x14ac:dyDescent="0.35">
      <c r="A41" s="1" t="s">
        <v>433</v>
      </c>
      <c r="B41" s="1">
        <v>2023</v>
      </c>
      <c r="C41" s="2">
        <v>44983</v>
      </c>
      <c r="D41" s="1" t="s">
        <v>72</v>
      </c>
      <c r="E41" s="1" t="s">
        <v>480</v>
      </c>
      <c r="F41" s="1" t="s">
        <v>19</v>
      </c>
      <c r="G41" s="1"/>
      <c r="H41" s="1">
        <v>17</v>
      </c>
    </row>
    <row r="42" spans="1:10" x14ac:dyDescent="0.35">
      <c r="A42" s="1" t="s">
        <v>433</v>
      </c>
      <c r="B42" s="1">
        <v>2023</v>
      </c>
      <c r="C42" s="2">
        <v>44983</v>
      </c>
      <c r="D42" s="1" t="s">
        <v>72</v>
      </c>
      <c r="E42" s="1" t="s">
        <v>270</v>
      </c>
      <c r="F42" s="1" t="s">
        <v>271</v>
      </c>
      <c r="G42" s="1"/>
      <c r="H42" s="1">
        <v>18</v>
      </c>
    </row>
    <row r="43" spans="1:10" x14ac:dyDescent="0.35">
      <c r="A43" s="1" t="s">
        <v>433</v>
      </c>
      <c r="B43" s="1">
        <v>2023</v>
      </c>
      <c r="C43" s="2">
        <v>44983</v>
      </c>
      <c r="D43" s="1" t="s">
        <v>72</v>
      </c>
      <c r="E43" s="1" t="s">
        <v>224</v>
      </c>
      <c r="F43" s="1" t="s">
        <v>225</v>
      </c>
      <c r="G43" s="1"/>
      <c r="H43" s="1">
        <v>19</v>
      </c>
    </row>
    <row r="44" spans="1:10" x14ac:dyDescent="0.35">
      <c r="A44" s="1" t="s">
        <v>433</v>
      </c>
      <c r="B44" s="1">
        <v>2023</v>
      </c>
      <c r="C44" s="2">
        <v>44983</v>
      </c>
      <c r="D44" s="1" t="s">
        <v>72</v>
      </c>
      <c r="E44" s="1" t="s">
        <v>321</v>
      </c>
      <c r="F44" s="1" t="s">
        <v>161</v>
      </c>
      <c r="G44" s="1"/>
      <c r="H44" s="1">
        <v>20</v>
      </c>
    </row>
    <row r="45" spans="1:10" x14ac:dyDescent="0.35">
      <c r="A45" s="1" t="s">
        <v>433</v>
      </c>
      <c r="B45" s="1">
        <v>2023</v>
      </c>
      <c r="C45" s="2">
        <v>44983</v>
      </c>
      <c r="D45" s="1" t="s">
        <v>72</v>
      </c>
      <c r="E45" s="1" t="s">
        <v>259</v>
      </c>
      <c r="F45" s="1" t="s">
        <v>148</v>
      </c>
      <c r="G45" s="1"/>
      <c r="H45" s="1">
        <v>21</v>
      </c>
    </row>
    <row r="46" spans="1:10" x14ac:dyDescent="0.35">
      <c r="A46" s="1" t="s">
        <v>433</v>
      </c>
      <c r="B46" s="1">
        <v>2023</v>
      </c>
      <c r="C46" s="2">
        <v>44983</v>
      </c>
      <c r="D46" s="1" t="s">
        <v>72</v>
      </c>
      <c r="E46" s="1" t="s">
        <v>248</v>
      </c>
      <c r="F46" s="1" t="s">
        <v>44</v>
      </c>
      <c r="G46" s="1"/>
      <c r="H46" s="1">
        <v>22</v>
      </c>
    </row>
    <row r="47" spans="1:10" x14ac:dyDescent="0.35">
      <c r="A47" s="4" t="s">
        <v>12</v>
      </c>
      <c r="B47" s="4">
        <v>2022</v>
      </c>
      <c r="C47" s="5">
        <v>44848</v>
      </c>
      <c r="D47" s="4" t="s">
        <v>13</v>
      </c>
      <c r="E47" s="4" t="s">
        <v>219</v>
      </c>
      <c r="F47" s="4" t="s">
        <v>67</v>
      </c>
      <c r="G47" s="14" t="e">
        <f>(C47-VLOOKUP(E47,Riders!$A$2:$C$213,2,FALSE))/365</f>
        <v>#N/A</v>
      </c>
      <c r="H47" s="4">
        <v>1</v>
      </c>
      <c r="I47" s="6">
        <v>0.64166666666666672</v>
      </c>
      <c r="J47">
        <v>48.701000000000001</v>
      </c>
    </row>
    <row r="48" spans="1:10" x14ac:dyDescent="0.35">
      <c r="A48" s="4" t="s">
        <v>12</v>
      </c>
      <c r="B48" s="4">
        <v>2022</v>
      </c>
      <c r="C48" s="5">
        <v>44848</v>
      </c>
      <c r="D48" s="4" t="s">
        <v>13</v>
      </c>
      <c r="E48" s="4" t="s">
        <v>233</v>
      </c>
      <c r="F48" s="4" t="s">
        <v>53</v>
      </c>
      <c r="G48" s="14">
        <f>(C48-VLOOKUP(E48,Riders!$A$2:$C$213,2,FALSE))/365</f>
        <v>24.643835616438356</v>
      </c>
      <c r="H48" s="4">
        <v>2</v>
      </c>
    </row>
    <row r="49" spans="1:8" x14ac:dyDescent="0.35">
      <c r="A49" s="4" t="s">
        <v>12</v>
      </c>
      <c r="B49" s="4">
        <v>2022</v>
      </c>
      <c r="C49" s="5">
        <v>44848</v>
      </c>
      <c r="D49" s="4" t="s">
        <v>13</v>
      </c>
      <c r="E49" s="4" t="s">
        <v>243</v>
      </c>
      <c r="F49" s="4" t="s">
        <v>51</v>
      </c>
      <c r="G49" s="14">
        <f>(C49-VLOOKUP(E49,Riders!$A$2:$C$213,2,FALSE))/365</f>
        <v>26.945205479452056</v>
      </c>
      <c r="H49" s="4">
        <v>3</v>
      </c>
    </row>
    <row r="50" spans="1:8" x14ac:dyDescent="0.35">
      <c r="A50" s="4" t="s">
        <v>12</v>
      </c>
      <c r="B50" s="4">
        <v>2022</v>
      </c>
      <c r="C50" s="5">
        <v>44848</v>
      </c>
      <c r="D50" s="4" t="s">
        <v>13</v>
      </c>
      <c r="E50" s="4" t="s">
        <v>227</v>
      </c>
      <c r="F50" s="4" t="s">
        <v>228</v>
      </c>
      <c r="G50" s="14" t="e">
        <f>(C50-VLOOKUP(E50,Riders!$A$2:$C$213,2,FALSE))/365</f>
        <v>#N/A</v>
      </c>
      <c r="H50" s="4">
        <v>4</v>
      </c>
    </row>
    <row r="51" spans="1:8" x14ac:dyDescent="0.35">
      <c r="A51" s="4" t="s">
        <v>12</v>
      </c>
      <c r="B51" s="4">
        <v>2022</v>
      </c>
      <c r="C51" s="5">
        <v>44848</v>
      </c>
      <c r="D51" s="4" t="s">
        <v>13</v>
      </c>
      <c r="E51" s="4" t="s">
        <v>221</v>
      </c>
      <c r="F51" s="4" t="s">
        <v>27</v>
      </c>
      <c r="G51" s="14">
        <f>(C51-VLOOKUP(E51,Riders!$A$2:$C$213,2,FALSE))/365</f>
        <v>23.684931506849313</v>
      </c>
      <c r="H51" s="4">
        <v>5</v>
      </c>
    </row>
    <row r="52" spans="1:8" x14ac:dyDescent="0.35">
      <c r="A52" s="4" t="s">
        <v>12</v>
      </c>
      <c r="B52" s="4">
        <v>2022</v>
      </c>
      <c r="C52" s="5">
        <v>44848</v>
      </c>
      <c r="D52" s="4" t="s">
        <v>13</v>
      </c>
      <c r="E52" s="4" t="s">
        <v>223</v>
      </c>
      <c r="F52" s="4" t="s">
        <v>19</v>
      </c>
      <c r="G52" s="14">
        <f>(C52-VLOOKUP(E52,Riders!$A$2:$C$213,2,FALSE))/365</f>
        <v>21.101369863013698</v>
      </c>
      <c r="H52" s="4">
        <v>6</v>
      </c>
    </row>
    <row r="53" spans="1:8" x14ac:dyDescent="0.35">
      <c r="A53" s="4" t="s">
        <v>12</v>
      </c>
      <c r="B53" s="4">
        <v>2022</v>
      </c>
      <c r="C53" s="5">
        <v>44848</v>
      </c>
      <c r="D53" s="4" t="s">
        <v>13</v>
      </c>
      <c r="E53" s="4" t="s">
        <v>224</v>
      </c>
      <c r="F53" s="4" t="s">
        <v>225</v>
      </c>
      <c r="G53" s="14">
        <f>(C53-VLOOKUP(E53,Riders!$A$2:$C$213,2,FALSE))/365</f>
        <v>30.147945205479452</v>
      </c>
      <c r="H53" s="4">
        <v>7</v>
      </c>
    </row>
    <row r="54" spans="1:8" x14ac:dyDescent="0.35">
      <c r="A54" s="4" t="s">
        <v>12</v>
      </c>
      <c r="B54" s="4">
        <v>2022</v>
      </c>
      <c r="C54" s="5">
        <v>44848</v>
      </c>
      <c r="D54" s="4" t="s">
        <v>13</v>
      </c>
      <c r="E54" s="4" t="s">
        <v>234</v>
      </c>
      <c r="F54" s="4" t="s">
        <v>15</v>
      </c>
      <c r="G54" s="14">
        <f>(C54-VLOOKUP(E54,Riders!$A$2:$C$213,2,FALSE))/365</f>
        <v>23.301369863013697</v>
      </c>
      <c r="H54" s="4">
        <v>8</v>
      </c>
    </row>
    <row r="55" spans="1:8" x14ac:dyDescent="0.35">
      <c r="A55" s="4" t="s">
        <v>12</v>
      </c>
      <c r="B55" s="4">
        <v>2022</v>
      </c>
      <c r="C55" s="5">
        <v>44848</v>
      </c>
      <c r="D55" s="4" t="s">
        <v>13</v>
      </c>
      <c r="E55" s="4" t="s">
        <v>244</v>
      </c>
      <c r="F55" s="4" t="s">
        <v>245</v>
      </c>
      <c r="G55" s="14">
        <f>(C55-VLOOKUP(E55,Riders!$A$2:$C$213,2,FALSE))/365</f>
        <v>26.408219178082192</v>
      </c>
      <c r="H55" s="4">
        <v>9</v>
      </c>
    </row>
    <row r="56" spans="1:8" x14ac:dyDescent="0.35">
      <c r="A56" s="4" t="s">
        <v>12</v>
      </c>
      <c r="B56" s="4">
        <v>2022</v>
      </c>
      <c r="C56" s="5">
        <v>44848</v>
      </c>
      <c r="D56" s="4" t="s">
        <v>13</v>
      </c>
      <c r="E56" s="4" t="s">
        <v>240</v>
      </c>
      <c r="F56" s="4" t="s">
        <v>56</v>
      </c>
      <c r="G56" s="14">
        <f>(C56-VLOOKUP(E56,Riders!$A$2:$C$213,2,FALSE))/365</f>
        <v>27.12054794520548</v>
      </c>
      <c r="H56" s="4">
        <v>10</v>
      </c>
    </row>
    <row r="57" spans="1:8" x14ac:dyDescent="0.35">
      <c r="A57" s="4" t="s">
        <v>12</v>
      </c>
      <c r="B57" s="4">
        <v>2022</v>
      </c>
      <c r="C57" s="5">
        <v>44848</v>
      </c>
      <c r="D57" s="4" t="s">
        <v>13</v>
      </c>
      <c r="E57" s="4" t="s">
        <v>220</v>
      </c>
      <c r="F57" s="4" t="s">
        <v>17</v>
      </c>
      <c r="G57" s="14">
        <f>(C57-VLOOKUP(E57,Riders!$A$2:$C$213,2,FALSE))/365</f>
        <v>23.769863013698629</v>
      </c>
      <c r="H57" s="4">
        <v>11</v>
      </c>
    </row>
    <row r="58" spans="1:8" x14ac:dyDescent="0.35">
      <c r="A58" s="4" t="s">
        <v>12</v>
      </c>
      <c r="B58" s="4">
        <v>2022</v>
      </c>
      <c r="C58" s="5">
        <v>44848</v>
      </c>
      <c r="D58" s="4" t="s">
        <v>13</v>
      </c>
      <c r="E58" s="4" t="s">
        <v>222</v>
      </c>
      <c r="F58" s="4" t="s">
        <v>29</v>
      </c>
      <c r="G58" s="14">
        <f>(C58-VLOOKUP(E58,Riders!$A$2:$C$213,2,FALSE))/365</f>
        <v>24.542465753424658</v>
      </c>
      <c r="H58" s="4">
        <v>12</v>
      </c>
    </row>
    <row r="59" spans="1:8" x14ac:dyDescent="0.35">
      <c r="A59" s="4" t="s">
        <v>12</v>
      </c>
      <c r="B59" s="4">
        <v>2022</v>
      </c>
      <c r="C59" s="5">
        <v>44848</v>
      </c>
      <c r="D59" s="4" t="s">
        <v>13</v>
      </c>
      <c r="E59" s="4" t="s">
        <v>231</v>
      </c>
      <c r="F59" s="4" t="s">
        <v>49</v>
      </c>
      <c r="G59" s="14" t="e">
        <f>(C59-VLOOKUP(E59,Riders!$A$2:$C$213,2,FALSE))/365</f>
        <v>#N/A</v>
      </c>
      <c r="H59" s="4">
        <v>13</v>
      </c>
    </row>
    <row r="60" spans="1:8" x14ac:dyDescent="0.35">
      <c r="A60" s="4" t="s">
        <v>12</v>
      </c>
      <c r="B60" s="4">
        <v>2022</v>
      </c>
      <c r="C60" s="5">
        <v>44848</v>
      </c>
      <c r="D60" s="4" t="s">
        <v>13</v>
      </c>
      <c r="E60" s="4" t="s">
        <v>238</v>
      </c>
      <c r="F60" s="4" t="s">
        <v>239</v>
      </c>
      <c r="G60" s="14" t="e">
        <f>(C60-VLOOKUP(E60,Riders!$A$2:$C$213,2,FALSE))/365</f>
        <v>#N/A</v>
      </c>
      <c r="H60" s="4">
        <v>14</v>
      </c>
    </row>
    <row r="61" spans="1:8" x14ac:dyDescent="0.35">
      <c r="A61" s="4" t="s">
        <v>12</v>
      </c>
      <c r="B61" s="4">
        <v>2022</v>
      </c>
      <c r="C61" s="5">
        <v>44848</v>
      </c>
      <c r="D61" s="4" t="s">
        <v>13</v>
      </c>
      <c r="E61" s="4" t="s">
        <v>235</v>
      </c>
      <c r="F61" s="4" t="s">
        <v>61</v>
      </c>
      <c r="G61" s="14">
        <f>(C61-VLOOKUP(E61,Riders!$A$2:$C$213,2,FALSE))/365</f>
        <v>24.101369863013698</v>
      </c>
      <c r="H61" s="4">
        <v>15</v>
      </c>
    </row>
    <row r="62" spans="1:8" x14ac:dyDescent="0.35">
      <c r="A62" s="4" t="s">
        <v>12</v>
      </c>
      <c r="B62" s="4">
        <v>2022</v>
      </c>
      <c r="C62" s="5">
        <v>44848</v>
      </c>
      <c r="D62" s="4" t="s">
        <v>13</v>
      </c>
      <c r="E62" s="4" t="s">
        <v>249</v>
      </c>
      <c r="F62" s="4" t="s">
        <v>250</v>
      </c>
      <c r="G62" s="14">
        <f>(C62-VLOOKUP(E62,Riders!$A$2:$C$213,2,FALSE))/365</f>
        <v>27.873972602739727</v>
      </c>
      <c r="H62" s="4">
        <v>16</v>
      </c>
    </row>
    <row r="63" spans="1:8" x14ac:dyDescent="0.35">
      <c r="A63" s="4" t="s">
        <v>12</v>
      </c>
      <c r="B63" s="4">
        <v>2022</v>
      </c>
      <c r="C63" s="5">
        <v>44848</v>
      </c>
      <c r="D63" s="4" t="s">
        <v>13</v>
      </c>
      <c r="E63" s="4" t="s">
        <v>241</v>
      </c>
      <c r="F63" s="4" t="s">
        <v>242</v>
      </c>
      <c r="G63" s="14" t="e">
        <f>(C63-VLOOKUP(E63,Riders!$A$2:$C$213,2,FALSE))/365</f>
        <v>#N/A</v>
      </c>
      <c r="H63" s="4">
        <v>17</v>
      </c>
    </row>
    <row r="64" spans="1:8" x14ac:dyDescent="0.35">
      <c r="A64" s="4" t="s">
        <v>12</v>
      </c>
      <c r="B64" s="4">
        <v>2022</v>
      </c>
      <c r="C64" s="5">
        <v>44848</v>
      </c>
      <c r="D64" s="4" t="s">
        <v>13</v>
      </c>
      <c r="E64" s="4" t="s">
        <v>246</v>
      </c>
      <c r="F64" s="4" t="s">
        <v>25</v>
      </c>
      <c r="G64" s="14">
        <f>(C64-VLOOKUP(E64,Riders!$A$2:$C$213,2,FALSE))/365</f>
        <v>20.339726027397262</v>
      </c>
      <c r="H64" s="4">
        <v>18</v>
      </c>
    </row>
    <row r="65" spans="1:10" x14ac:dyDescent="0.35">
      <c r="A65" s="4" t="s">
        <v>12</v>
      </c>
      <c r="B65" s="4">
        <v>2022</v>
      </c>
      <c r="C65" s="5">
        <v>44848</v>
      </c>
      <c r="D65" s="4" t="s">
        <v>13</v>
      </c>
      <c r="E65" s="4" t="s">
        <v>226</v>
      </c>
      <c r="F65" s="4" t="s">
        <v>40</v>
      </c>
      <c r="G65" s="14">
        <f>(C65-VLOOKUP(E65,Riders!$A$2:$C$213,2,FALSE))/365</f>
        <v>25.528767123287672</v>
      </c>
      <c r="H65" s="4">
        <v>19</v>
      </c>
    </row>
    <row r="66" spans="1:10" x14ac:dyDescent="0.35">
      <c r="A66" s="4" t="s">
        <v>12</v>
      </c>
      <c r="B66" s="4">
        <v>2022</v>
      </c>
      <c r="C66" s="5">
        <v>44848</v>
      </c>
      <c r="D66" s="4" t="s">
        <v>13</v>
      </c>
      <c r="E66" s="4" t="s">
        <v>247</v>
      </c>
      <c r="F66" s="4" t="s">
        <v>47</v>
      </c>
      <c r="G66" s="14" t="e">
        <f>(C66-VLOOKUP(E66,Riders!$A$2:$C$213,2,FALSE))/365</f>
        <v>#N/A</v>
      </c>
      <c r="H66" s="4">
        <v>20</v>
      </c>
    </row>
    <row r="67" spans="1:10" x14ac:dyDescent="0.35">
      <c r="A67" s="4" t="s">
        <v>12</v>
      </c>
      <c r="B67" s="4">
        <v>2022</v>
      </c>
      <c r="C67" s="5">
        <v>44848</v>
      </c>
      <c r="D67" s="4" t="s">
        <v>13</v>
      </c>
      <c r="E67" s="4" t="s">
        <v>236</v>
      </c>
      <c r="F67" s="4" t="s">
        <v>237</v>
      </c>
      <c r="G67" s="14" t="e">
        <f>(C67-VLOOKUP(E67,Riders!$A$2:$C$213,2,FALSE))/365</f>
        <v>#N/A</v>
      </c>
      <c r="H67" s="4">
        <v>21</v>
      </c>
    </row>
    <row r="68" spans="1:10" x14ac:dyDescent="0.35">
      <c r="A68" s="4" t="s">
        <v>12</v>
      </c>
      <c r="B68" s="4">
        <v>2022</v>
      </c>
      <c r="C68" s="5">
        <v>44848</v>
      </c>
      <c r="D68" s="4" t="s">
        <v>13</v>
      </c>
      <c r="E68" s="4" t="s">
        <v>248</v>
      </c>
      <c r="F68" s="4" t="s">
        <v>44</v>
      </c>
      <c r="G68" s="14">
        <f>(C68-VLOOKUP(E68,Riders!$A$2:$C$213,2,FALSE))/365</f>
        <v>20.205479452054796</v>
      </c>
      <c r="H68" s="4">
        <v>22</v>
      </c>
    </row>
    <row r="69" spans="1:10" x14ac:dyDescent="0.35">
      <c r="A69" s="4" t="s">
        <v>12</v>
      </c>
      <c r="B69" s="4">
        <v>2022</v>
      </c>
      <c r="C69" s="5">
        <v>44848</v>
      </c>
      <c r="D69" s="4" t="s">
        <v>13</v>
      </c>
      <c r="E69" s="4" t="s">
        <v>229</v>
      </c>
      <c r="F69" s="4" t="s">
        <v>230</v>
      </c>
      <c r="G69" s="14">
        <f>(C69-VLOOKUP(E69,Riders!$A$2:$C$213,2,FALSE))/365</f>
        <v>22.846575342465755</v>
      </c>
      <c r="H69" s="4">
        <v>23</v>
      </c>
    </row>
    <row r="70" spans="1:10" x14ac:dyDescent="0.35">
      <c r="A70" s="4" t="s">
        <v>12</v>
      </c>
      <c r="B70" s="4">
        <v>2022</v>
      </c>
      <c r="C70" s="5">
        <v>44848</v>
      </c>
      <c r="D70" s="4" t="s">
        <v>13</v>
      </c>
      <c r="E70" s="4" t="s">
        <v>232</v>
      </c>
      <c r="F70" s="4" t="s">
        <v>123</v>
      </c>
      <c r="G70" s="14" t="e">
        <f>(C70-VLOOKUP(E70,Riders!$A$2:$C$213,2,FALSE))/365</f>
        <v>#N/A</v>
      </c>
      <c r="H70" s="4">
        <v>24</v>
      </c>
    </row>
    <row r="71" spans="1:10" x14ac:dyDescent="0.35">
      <c r="A71" s="1" t="s">
        <v>71</v>
      </c>
      <c r="B71" s="1">
        <v>2022</v>
      </c>
      <c r="C71" s="2">
        <v>44751</v>
      </c>
      <c r="D71" s="1" t="s">
        <v>72</v>
      </c>
      <c r="E71" s="1" t="s">
        <v>219</v>
      </c>
      <c r="F71" s="1" t="s">
        <v>67</v>
      </c>
      <c r="G71" s="12" t="e">
        <f>(C71-VLOOKUP(E71,Riders!$A$2:$C$213,2,FALSE))/365</f>
        <v>#N/A</v>
      </c>
      <c r="H71" s="1">
        <v>1</v>
      </c>
      <c r="I71" s="6">
        <v>0.48402777777777778</v>
      </c>
      <c r="J71">
        <v>46.484999999999999</v>
      </c>
    </row>
    <row r="72" spans="1:10" x14ac:dyDescent="0.35">
      <c r="A72" s="1" t="s">
        <v>71</v>
      </c>
      <c r="B72" s="1">
        <v>2022</v>
      </c>
      <c r="C72" s="2">
        <v>44751</v>
      </c>
      <c r="D72" s="1" t="s">
        <v>72</v>
      </c>
      <c r="E72" s="1" t="s">
        <v>248</v>
      </c>
      <c r="F72" s="1" t="s">
        <v>44</v>
      </c>
      <c r="G72" s="12">
        <f>(C72-VLOOKUP(E72,Riders!$A$2:$C$213,2,FALSE))/365</f>
        <v>19.93972602739726</v>
      </c>
      <c r="H72" s="1">
        <v>2</v>
      </c>
    </row>
    <row r="73" spans="1:10" x14ac:dyDescent="0.35">
      <c r="A73" s="1" t="s">
        <v>71</v>
      </c>
      <c r="B73" s="1">
        <v>2022</v>
      </c>
      <c r="C73" s="2">
        <v>44751</v>
      </c>
      <c r="D73" s="1" t="s">
        <v>72</v>
      </c>
      <c r="E73" s="1" t="s">
        <v>232</v>
      </c>
      <c r="F73" s="1" t="s">
        <v>123</v>
      </c>
      <c r="G73" s="12" t="e">
        <f>(C73-VLOOKUP(E73,Riders!$A$2:$C$213,2,FALSE))/365</f>
        <v>#N/A</v>
      </c>
      <c r="H73" s="1">
        <v>3</v>
      </c>
    </row>
    <row r="74" spans="1:10" x14ac:dyDescent="0.35">
      <c r="A74" s="1" t="s">
        <v>71</v>
      </c>
      <c r="B74" s="1">
        <v>2022</v>
      </c>
      <c r="C74" s="2">
        <v>44751</v>
      </c>
      <c r="D74" s="1" t="s">
        <v>72</v>
      </c>
      <c r="E74" s="1" t="s">
        <v>257</v>
      </c>
      <c r="F74" s="1" t="s">
        <v>21</v>
      </c>
      <c r="G74" s="12" t="e">
        <f>(C74-VLOOKUP(E74,Riders!$A$2:$C$213,2,FALSE))/365</f>
        <v>#N/A</v>
      </c>
      <c r="H74" s="1">
        <v>4</v>
      </c>
    </row>
    <row r="75" spans="1:10" x14ac:dyDescent="0.35">
      <c r="A75" s="1" t="s">
        <v>71</v>
      </c>
      <c r="B75" s="1">
        <v>2022</v>
      </c>
      <c r="C75" s="2">
        <v>44751</v>
      </c>
      <c r="D75" s="1" t="s">
        <v>72</v>
      </c>
      <c r="E75" s="1" t="s">
        <v>142</v>
      </c>
      <c r="F75" s="1" t="s">
        <v>61</v>
      </c>
      <c r="G75" s="12">
        <f>(C75-VLOOKUP(E75,Riders!$A$2:$C$213,2,FALSE))/365</f>
        <v>30.082191780821919</v>
      </c>
      <c r="H75" s="1">
        <v>5</v>
      </c>
    </row>
    <row r="76" spans="1:10" x14ac:dyDescent="0.35">
      <c r="A76" s="1" t="s">
        <v>71</v>
      </c>
      <c r="B76" s="1">
        <v>2022</v>
      </c>
      <c r="C76" s="2">
        <v>44751</v>
      </c>
      <c r="D76" s="1" t="s">
        <v>72</v>
      </c>
      <c r="E76" s="1" t="s">
        <v>256</v>
      </c>
      <c r="F76" s="1" t="s">
        <v>53</v>
      </c>
      <c r="G76" s="12" t="e">
        <f>(C76-VLOOKUP(E76,Riders!$A$2:$C$213,2,FALSE))/365</f>
        <v>#N/A</v>
      </c>
      <c r="H76" s="1">
        <v>6</v>
      </c>
    </row>
    <row r="77" spans="1:10" x14ac:dyDescent="0.35">
      <c r="A77" s="1" t="s">
        <v>71</v>
      </c>
      <c r="B77" s="1">
        <v>2022</v>
      </c>
      <c r="C77" s="2">
        <v>44751</v>
      </c>
      <c r="D77" s="1" t="s">
        <v>72</v>
      </c>
      <c r="E77" s="1" t="s">
        <v>255</v>
      </c>
      <c r="F77" s="1" t="s">
        <v>92</v>
      </c>
      <c r="G77" s="12" t="e">
        <f>(C77-VLOOKUP(E77,Riders!$A$2:$C$213,2,FALSE))/365</f>
        <v>#N/A</v>
      </c>
      <c r="H77" s="1">
        <v>7</v>
      </c>
    </row>
    <row r="78" spans="1:10" x14ac:dyDescent="0.35">
      <c r="A78" s="1" t="s">
        <v>71</v>
      </c>
      <c r="B78" s="1">
        <v>2022</v>
      </c>
      <c r="C78" s="2">
        <v>44751</v>
      </c>
      <c r="D78" s="1" t="s">
        <v>72</v>
      </c>
      <c r="E78" s="1" t="s">
        <v>251</v>
      </c>
      <c r="F78" s="1" t="s">
        <v>38</v>
      </c>
      <c r="G78" s="12">
        <f>(C78-VLOOKUP(E78,Riders!$A$2:$C$213,2,FALSE))/365</f>
        <v>28.276712328767122</v>
      </c>
      <c r="H78" s="1">
        <v>8</v>
      </c>
    </row>
    <row r="79" spans="1:10" x14ac:dyDescent="0.35">
      <c r="A79" s="1" t="s">
        <v>71</v>
      </c>
      <c r="B79" s="1">
        <v>2022</v>
      </c>
      <c r="C79" s="2">
        <v>44751</v>
      </c>
      <c r="D79" s="1" t="s">
        <v>72</v>
      </c>
      <c r="E79" s="1" t="s">
        <v>258</v>
      </c>
      <c r="F79" s="1" t="s">
        <v>65</v>
      </c>
      <c r="G79" s="12">
        <f>(C79-VLOOKUP(E79,Riders!$A$2:$C$213,2,FALSE))/365</f>
        <v>21.19178082191781</v>
      </c>
      <c r="H79" s="1">
        <v>9</v>
      </c>
    </row>
    <row r="80" spans="1:10" x14ac:dyDescent="0.35">
      <c r="A80" s="1" t="s">
        <v>71</v>
      </c>
      <c r="B80" s="1">
        <v>2022</v>
      </c>
      <c r="C80" s="2">
        <v>44751</v>
      </c>
      <c r="D80" s="1" t="s">
        <v>72</v>
      </c>
      <c r="E80" s="1" t="s">
        <v>253</v>
      </c>
      <c r="F80" s="1" t="s">
        <v>254</v>
      </c>
      <c r="G80" s="12" t="e">
        <f>(C80-VLOOKUP(E80,Riders!$A$2:$C$213,2,FALSE))/365</f>
        <v>#N/A</v>
      </c>
      <c r="H80" s="1">
        <v>10</v>
      </c>
    </row>
    <row r="81" spans="1:16" x14ac:dyDescent="0.35">
      <c r="A81" s="1" t="s">
        <v>71</v>
      </c>
      <c r="B81" s="1">
        <v>2022</v>
      </c>
      <c r="C81" s="2">
        <v>44751</v>
      </c>
      <c r="D81" s="1" t="s">
        <v>72</v>
      </c>
      <c r="E81" s="1" t="s">
        <v>222</v>
      </c>
      <c r="F81" s="1" t="s">
        <v>29</v>
      </c>
      <c r="G81" s="12">
        <f>(C81-VLOOKUP(E81,Riders!$A$2:$C$213,2,FALSE))/365</f>
        <v>24.276712328767122</v>
      </c>
      <c r="H81" s="1">
        <v>11</v>
      </c>
    </row>
    <row r="82" spans="1:16" x14ac:dyDescent="0.35">
      <c r="A82" s="1" t="s">
        <v>71</v>
      </c>
      <c r="B82" s="1">
        <v>2022</v>
      </c>
      <c r="C82" s="2">
        <v>44751</v>
      </c>
      <c r="D82" s="1" t="s">
        <v>72</v>
      </c>
      <c r="E82" s="1" t="s">
        <v>252</v>
      </c>
      <c r="F82" s="1" t="s">
        <v>19</v>
      </c>
      <c r="G82" s="12">
        <f>(C82-VLOOKUP(E82,Riders!$A$2:$C$213,2,FALSE))/365</f>
        <v>23.528767123287672</v>
      </c>
      <c r="H82" s="1">
        <v>12</v>
      </c>
    </row>
    <row r="83" spans="1:16" x14ac:dyDescent="0.35">
      <c r="A83" s="1" t="s">
        <v>71</v>
      </c>
      <c r="B83" s="1">
        <v>2022</v>
      </c>
      <c r="C83" s="2">
        <v>44751</v>
      </c>
      <c r="D83" s="1" t="s">
        <v>72</v>
      </c>
      <c r="E83" s="1" t="s">
        <v>229</v>
      </c>
      <c r="F83" s="1" t="s">
        <v>230</v>
      </c>
      <c r="G83" s="12">
        <f>(C83-VLOOKUP(E83,Riders!$A$2:$C$213,2,FALSE))/365</f>
        <v>22.580821917808219</v>
      </c>
      <c r="H83" s="1">
        <v>13</v>
      </c>
    </row>
    <row r="84" spans="1:16" x14ac:dyDescent="0.35">
      <c r="A84" s="1" t="s">
        <v>71</v>
      </c>
      <c r="B84" s="1">
        <v>2022</v>
      </c>
      <c r="C84" s="2">
        <v>44751</v>
      </c>
      <c r="D84" s="1" t="s">
        <v>72</v>
      </c>
      <c r="E84" s="1" t="s">
        <v>260</v>
      </c>
      <c r="F84" s="1" t="s">
        <v>261</v>
      </c>
      <c r="G84" s="12" t="e">
        <f>(C84-VLOOKUP(E84,Riders!$A$2:$C$213,2,FALSE))/365</f>
        <v>#N/A</v>
      </c>
      <c r="H84" s="1">
        <v>14</v>
      </c>
    </row>
    <row r="85" spans="1:16" x14ac:dyDescent="0.35">
      <c r="A85" s="1" t="s">
        <v>71</v>
      </c>
      <c r="B85" s="1">
        <v>2022</v>
      </c>
      <c r="C85" s="2">
        <v>44751</v>
      </c>
      <c r="D85" s="1" t="s">
        <v>72</v>
      </c>
      <c r="E85" s="1" t="s">
        <v>241</v>
      </c>
      <c r="F85" s="1" t="s">
        <v>242</v>
      </c>
      <c r="G85" s="12" t="e">
        <f>(C85-VLOOKUP(E85,Riders!$A$2:$C$213,2,FALSE))/365</f>
        <v>#N/A</v>
      </c>
      <c r="H85" s="1">
        <v>15</v>
      </c>
    </row>
    <row r="86" spans="1:16" x14ac:dyDescent="0.35">
      <c r="A86" s="1" t="s">
        <v>71</v>
      </c>
      <c r="B86" s="1">
        <v>2022</v>
      </c>
      <c r="C86" s="2">
        <v>44751</v>
      </c>
      <c r="D86" s="1" t="s">
        <v>72</v>
      </c>
      <c r="E86" s="1" t="s">
        <v>259</v>
      </c>
      <c r="F86" s="1" t="s">
        <v>148</v>
      </c>
      <c r="G86" s="12">
        <f>(C86-VLOOKUP(E86,Riders!$A$2:$C$2013,2,FALSE))/365</f>
        <v>18.884931506849316</v>
      </c>
      <c r="H86" s="1">
        <v>16</v>
      </c>
    </row>
    <row r="87" spans="1:16" x14ac:dyDescent="0.35">
      <c r="A87" s="4" t="s">
        <v>94</v>
      </c>
      <c r="B87" s="4">
        <v>2022</v>
      </c>
      <c r="C87" s="5">
        <v>44695</v>
      </c>
      <c r="D87" s="4" t="s">
        <v>72</v>
      </c>
      <c r="E87" s="4" t="s">
        <v>233</v>
      </c>
      <c r="F87" s="4" t="s">
        <v>53</v>
      </c>
      <c r="G87" s="14">
        <f>(C87-VLOOKUP(E87,Riders!$A$2:$C$2013,2,FALSE))/365</f>
        <v>24.224657534246575</v>
      </c>
      <c r="H87" s="4">
        <v>1</v>
      </c>
      <c r="I87" s="6">
        <v>0.3756944444444445</v>
      </c>
      <c r="J87">
        <v>49.908000000000001</v>
      </c>
    </row>
    <row r="88" spans="1:16" x14ac:dyDescent="0.35">
      <c r="A88" s="4" t="s">
        <v>94</v>
      </c>
      <c r="B88" s="4">
        <v>2022</v>
      </c>
      <c r="C88" s="5">
        <v>44695</v>
      </c>
      <c r="D88" s="4" t="s">
        <v>72</v>
      </c>
      <c r="E88" s="4" t="s">
        <v>226</v>
      </c>
      <c r="F88" s="4" t="s">
        <v>40</v>
      </c>
      <c r="G88" s="14">
        <f>(C88-VLOOKUP(E88,Riders!$A$2:$C$2013,2,FALSE))/365</f>
        <v>25.109589041095891</v>
      </c>
      <c r="H88" s="4">
        <v>2</v>
      </c>
    </row>
    <row r="89" spans="1:16" x14ac:dyDescent="0.35">
      <c r="A89" s="4" t="s">
        <v>94</v>
      </c>
      <c r="B89" s="4">
        <v>2022</v>
      </c>
      <c r="C89" s="5">
        <v>44695</v>
      </c>
      <c r="D89" s="4" t="s">
        <v>72</v>
      </c>
      <c r="E89" s="4" t="s">
        <v>263</v>
      </c>
      <c r="F89" s="4" t="s">
        <v>36</v>
      </c>
      <c r="G89" s="14">
        <f>(C89-VLOOKUP(E89,Riders!$A$2:$C$2013,2,FALSE))/365</f>
        <v>26.224657534246575</v>
      </c>
      <c r="H89" s="4">
        <v>3</v>
      </c>
    </row>
    <row r="90" spans="1:16" x14ac:dyDescent="0.35">
      <c r="A90" s="4" t="s">
        <v>94</v>
      </c>
      <c r="B90" s="4">
        <v>2022</v>
      </c>
      <c r="C90" s="5">
        <v>44695</v>
      </c>
      <c r="D90" s="4" t="s">
        <v>72</v>
      </c>
      <c r="E90" s="4" t="s">
        <v>219</v>
      </c>
      <c r="F90" s="4" t="s">
        <v>67</v>
      </c>
      <c r="G90" s="14">
        <f>(C90-VLOOKUP(E90,Riders!$A$2:$C$2013,2,FALSE))/365</f>
        <v>27.405479452054795</v>
      </c>
      <c r="H90" s="4">
        <v>4</v>
      </c>
      <c r="P90" s="45"/>
    </row>
    <row r="91" spans="1:16" x14ac:dyDescent="0.35">
      <c r="A91" s="4" t="s">
        <v>94</v>
      </c>
      <c r="B91" s="4">
        <v>2022</v>
      </c>
      <c r="C91" s="5">
        <v>44695</v>
      </c>
      <c r="D91" s="4" t="s">
        <v>72</v>
      </c>
      <c r="E91" s="4" t="s">
        <v>234</v>
      </c>
      <c r="F91" s="4" t="s">
        <v>15</v>
      </c>
      <c r="G91" s="14">
        <f>(C91-VLOOKUP(E91,Riders!$A$2:$C$2013,2,FALSE))/365</f>
        <v>22.882191780821916</v>
      </c>
      <c r="H91" s="4">
        <v>5</v>
      </c>
      <c r="P91" s="46"/>
    </row>
    <row r="92" spans="1:16" x14ac:dyDescent="0.35">
      <c r="A92" s="4" t="s">
        <v>94</v>
      </c>
      <c r="B92" s="4">
        <v>2022</v>
      </c>
      <c r="C92" s="5">
        <v>44695</v>
      </c>
      <c r="D92" s="4" t="s">
        <v>72</v>
      </c>
      <c r="E92" s="4" t="s">
        <v>240</v>
      </c>
      <c r="F92" s="4" t="s">
        <v>56</v>
      </c>
      <c r="G92" s="14">
        <f>(C92-VLOOKUP(E92,Riders!$A$2:$C$2013,2,FALSE))/365</f>
        <v>26.701369863013699</v>
      </c>
      <c r="H92" s="4">
        <v>6</v>
      </c>
    </row>
    <row r="93" spans="1:16" x14ac:dyDescent="0.35">
      <c r="A93" s="4" t="s">
        <v>94</v>
      </c>
      <c r="B93" s="4">
        <v>2022</v>
      </c>
      <c r="C93" s="5">
        <v>44695</v>
      </c>
      <c r="D93" s="4" t="s">
        <v>72</v>
      </c>
      <c r="E93" s="4" t="s">
        <v>238</v>
      </c>
      <c r="F93" s="4" t="s">
        <v>239</v>
      </c>
      <c r="G93" s="14">
        <f>(C93-VLOOKUP(E93,Riders!$A$2:$C$2013,2,FALSE))/365</f>
        <v>25.252054794520546</v>
      </c>
      <c r="H93" s="4">
        <v>7</v>
      </c>
    </row>
    <row r="94" spans="1:16" x14ac:dyDescent="0.35">
      <c r="A94" s="4" t="s">
        <v>94</v>
      </c>
      <c r="B94" s="4">
        <v>2022</v>
      </c>
      <c r="C94" s="5">
        <v>44695</v>
      </c>
      <c r="D94" s="4" t="s">
        <v>72</v>
      </c>
      <c r="E94" s="4" t="s">
        <v>265</v>
      </c>
      <c r="F94" s="4" t="s">
        <v>51</v>
      </c>
      <c r="G94" s="14">
        <f>(C94-VLOOKUP(E94,Riders!$A$2:$C$2013,2,FALSE))/365</f>
        <v>20.282191780821918</v>
      </c>
      <c r="H94" s="4">
        <v>8</v>
      </c>
    </row>
    <row r="95" spans="1:16" x14ac:dyDescent="0.35">
      <c r="A95" s="4" t="s">
        <v>94</v>
      </c>
      <c r="B95" s="4">
        <v>2022</v>
      </c>
      <c r="C95" s="5">
        <v>44695</v>
      </c>
      <c r="D95" s="4" t="s">
        <v>72</v>
      </c>
      <c r="E95" s="4" t="s">
        <v>142</v>
      </c>
      <c r="F95" s="4" t="s">
        <v>61</v>
      </c>
      <c r="G95" s="14">
        <f>(C95-VLOOKUP(E95,Riders!$A$2:$C$2013,2,FALSE))/365</f>
        <v>29.92876712328767</v>
      </c>
      <c r="H95" s="4">
        <v>9</v>
      </c>
    </row>
    <row r="96" spans="1:16" x14ac:dyDescent="0.35">
      <c r="A96" s="4" t="s">
        <v>94</v>
      </c>
      <c r="B96" s="4">
        <v>2022</v>
      </c>
      <c r="C96" s="5">
        <v>44695</v>
      </c>
      <c r="D96" s="4" t="s">
        <v>72</v>
      </c>
      <c r="E96" s="4" t="s">
        <v>262</v>
      </c>
      <c r="F96" s="4" t="s">
        <v>27</v>
      </c>
      <c r="G96" s="14">
        <f>(C96-VLOOKUP(E96,Riders!$A$2:$C$2013,2,FALSE))/365</f>
        <v>19.830136986301369</v>
      </c>
      <c r="H96" s="4">
        <v>10</v>
      </c>
    </row>
    <row r="97" spans="1:10" x14ac:dyDescent="0.35">
      <c r="A97" s="4" t="s">
        <v>94</v>
      </c>
      <c r="B97" s="4">
        <v>2022</v>
      </c>
      <c r="C97" s="5">
        <v>44695</v>
      </c>
      <c r="D97" s="4" t="s">
        <v>72</v>
      </c>
      <c r="E97" s="4" t="s">
        <v>224</v>
      </c>
      <c r="F97" s="4" t="s">
        <v>225</v>
      </c>
      <c r="G97" s="14">
        <f>(C97-VLOOKUP(E97,Riders!$A$2:$C$2013,2,FALSE))/365</f>
        <v>29.728767123287671</v>
      </c>
      <c r="H97" s="4">
        <v>11</v>
      </c>
    </row>
    <row r="98" spans="1:10" x14ac:dyDescent="0.35">
      <c r="A98" s="4" t="s">
        <v>94</v>
      </c>
      <c r="B98" s="4">
        <v>2022</v>
      </c>
      <c r="C98" s="5">
        <v>44695</v>
      </c>
      <c r="D98" s="4" t="s">
        <v>72</v>
      </c>
      <c r="E98" s="4" t="s">
        <v>236</v>
      </c>
      <c r="F98" s="4" t="s">
        <v>237</v>
      </c>
      <c r="G98" s="14" t="e">
        <f>(C98-VLOOKUP(E98,Riders!$A$2:$C$2013,2,FALSE))/365</f>
        <v>#N/A</v>
      </c>
      <c r="H98" s="4">
        <v>12</v>
      </c>
    </row>
    <row r="99" spans="1:10" x14ac:dyDescent="0.35">
      <c r="A99" s="4" t="s">
        <v>94</v>
      </c>
      <c r="B99" s="4">
        <v>2022</v>
      </c>
      <c r="C99" s="5">
        <v>44695</v>
      </c>
      <c r="D99" s="4" t="s">
        <v>72</v>
      </c>
      <c r="E99" s="4" t="s">
        <v>253</v>
      </c>
      <c r="F99" s="4" t="s">
        <v>254</v>
      </c>
      <c r="G99" s="14">
        <f>(C99-VLOOKUP(E99,Riders!$A$2:$C$2013,2,FALSE))/365</f>
        <v>29.882191780821916</v>
      </c>
      <c r="H99" s="4">
        <v>13</v>
      </c>
    </row>
    <row r="100" spans="1:10" x14ac:dyDescent="0.35">
      <c r="A100" s="4" t="s">
        <v>94</v>
      </c>
      <c r="B100" s="4">
        <v>2022</v>
      </c>
      <c r="C100" s="5">
        <v>44695</v>
      </c>
      <c r="D100" s="4" t="s">
        <v>72</v>
      </c>
      <c r="E100" s="4" t="s">
        <v>251</v>
      </c>
      <c r="F100" s="4" t="s">
        <v>38</v>
      </c>
      <c r="G100" s="14">
        <f>(C100-VLOOKUP(E100,Riders!$A$2:$C$2013,2,FALSE))/365</f>
        <v>28.123287671232877</v>
      </c>
      <c r="H100" s="4">
        <v>14</v>
      </c>
    </row>
    <row r="101" spans="1:10" x14ac:dyDescent="0.35">
      <c r="A101" s="4" t="s">
        <v>94</v>
      </c>
      <c r="B101" s="4">
        <v>2022</v>
      </c>
      <c r="C101" s="5">
        <v>44695</v>
      </c>
      <c r="D101" s="4" t="s">
        <v>72</v>
      </c>
      <c r="E101" s="4" t="s">
        <v>231</v>
      </c>
      <c r="F101" s="4" t="s">
        <v>49</v>
      </c>
      <c r="G101" s="14" t="e">
        <f>(C101-VLOOKUP(E101,Riders!$A$2:$C$2013,2,FALSE))/365</f>
        <v>#N/A</v>
      </c>
      <c r="H101" s="4">
        <v>15</v>
      </c>
    </row>
    <row r="102" spans="1:10" x14ac:dyDescent="0.35">
      <c r="A102" s="4" t="s">
        <v>94</v>
      </c>
      <c r="B102" s="4">
        <v>2022</v>
      </c>
      <c r="C102" s="5">
        <v>44695</v>
      </c>
      <c r="D102" s="4" t="s">
        <v>72</v>
      </c>
      <c r="E102" s="4" t="s">
        <v>266</v>
      </c>
      <c r="F102" s="4" t="s">
        <v>25</v>
      </c>
      <c r="G102" s="14">
        <f>(C102-VLOOKUP(E102,Riders!$A$2:$C$2013,2,FALSE))/365</f>
        <v>21.342465753424658</v>
      </c>
      <c r="H102" s="4">
        <v>16</v>
      </c>
    </row>
    <row r="103" spans="1:10" x14ac:dyDescent="0.35">
      <c r="A103" s="4" t="s">
        <v>94</v>
      </c>
      <c r="B103" s="4">
        <v>2022</v>
      </c>
      <c r="C103" s="5">
        <v>44695</v>
      </c>
      <c r="D103" s="4" t="s">
        <v>72</v>
      </c>
      <c r="E103" s="4" t="s">
        <v>248</v>
      </c>
      <c r="F103" s="4" t="s">
        <v>44</v>
      </c>
      <c r="G103" s="14">
        <f>(C103-VLOOKUP(E103,Riders!$A$2:$C$2013,2,FALSE))/365</f>
        <v>19.786301369863015</v>
      </c>
      <c r="H103" s="4">
        <v>17</v>
      </c>
    </row>
    <row r="104" spans="1:10" x14ac:dyDescent="0.35">
      <c r="A104" s="4" t="s">
        <v>94</v>
      </c>
      <c r="B104" s="4">
        <v>2022</v>
      </c>
      <c r="C104" s="5">
        <v>44695</v>
      </c>
      <c r="D104" s="4" t="s">
        <v>72</v>
      </c>
      <c r="E104" s="4" t="s">
        <v>264</v>
      </c>
      <c r="F104" s="4" t="s">
        <v>19</v>
      </c>
      <c r="G104" s="14">
        <f>(C104-VLOOKUP(E104,Riders!$A$2:$C$2013,2,FALSE))/365</f>
        <v>22.213698630136985</v>
      </c>
      <c r="H104" s="4">
        <v>18</v>
      </c>
    </row>
    <row r="105" spans="1:10" x14ac:dyDescent="0.35">
      <c r="A105" s="4" t="s">
        <v>94</v>
      </c>
      <c r="B105" s="4">
        <v>2022</v>
      </c>
      <c r="C105" s="5">
        <v>44695</v>
      </c>
      <c r="D105" s="4" t="s">
        <v>72</v>
      </c>
      <c r="E105" s="4" t="s">
        <v>269</v>
      </c>
      <c r="F105" s="4" t="s">
        <v>92</v>
      </c>
      <c r="G105" s="14">
        <f>(C105-VLOOKUP(E105,Riders!$A$2:$C$2013,2,FALSE))/365</f>
        <v>26.835616438356166</v>
      </c>
      <c r="H105" s="4">
        <v>19</v>
      </c>
    </row>
    <row r="106" spans="1:10" x14ac:dyDescent="0.35">
      <c r="A106" s="4" t="s">
        <v>94</v>
      </c>
      <c r="B106" s="4">
        <v>2022</v>
      </c>
      <c r="C106" s="5">
        <v>44695</v>
      </c>
      <c r="D106" s="4" t="s">
        <v>72</v>
      </c>
      <c r="E106" s="4" t="s">
        <v>229</v>
      </c>
      <c r="F106" s="4" t="s">
        <v>230</v>
      </c>
      <c r="G106" s="14">
        <f>(C106-VLOOKUP(E106,Riders!$A$2:$C$2013,2,FALSE))/365</f>
        <v>22.427397260273974</v>
      </c>
      <c r="H106" s="4">
        <v>20</v>
      </c>
    </row>
    <row r="107" spans="1:10" x14ac:dyDescent="0.35">
      <c r="A107" s="4" t="s">
        <v>94</v>
      </c>
      <c r="B107" s="4">
        <v>2022</v>
      </c>
      <c r="C107" s="5">
        <v>44695</v>
      </c>
      <c r="D107" s="4" t="s">
        <v>72</v>
      </c>
      <c r="E107" s="4" t="s">
        <v>267</v>
      </c>
      <c r="F107" s="4" t="s">
        <v>268</v>
      </c>
      <c r="G107" s="14">
        <f>(C107-VLOOKUP(E107,Riders!$A$2:$C$2013,2,FALSE))/365</f>
        <v>28.353424657534248</v>
      </c>
      <c r="H107" s="4">
        <v>21</v>
      </c>
    </row>
    <row r="108" spans="1:10" x14ac:dyDescent="0.35">
      <c r="A108" s="4" t="s">
        <v>94</v>
      </c>
      <c r="B108" s="4">
        <v>2022</v>
      </c>
      <c r="C108" s="5">
        <v>44695</v>
      </c>
      <c r="D108" s="4" t="s">
        <v>72</v>
      </c>
      <c r="E108" s="4" t="s">
        <v>365</v>
      </c>
      <c r="F108" s="4" t="s">
        <v>273</v>
      </c>
      <c r="G108" s="14" t="e">
        <f>(C108-VLOOKUP(E108,Riders!$A$2:$C$2013,2,FALSE))/365</f>
        <v>#N/A</v>
      </c>
      <c r="H108" s="4">
        <v>22</v>
      </c>
    </row>
    <row r="109" spans="1:10" x14ac:dyDescent="0.35">
      <c r="A109" s="4" t="s">
        <v>94</v>
      </c>
      <c r="B109" s="4">
        <v>2022</v>
      </c>
      <c r="C109" s="5">
        <v>44695</v>
      </c>
      <c r="D109" s="4" t="s">
        <v>72</v>
      </c>
      <c r="E109" s="4" t="s">
        <v>270</v>
      </c>
      <c r="F109" s="4" t="s">
        <v>271</v>
      </c>
      <c r="G109" s="14">
        <f>(C109-VLOOKUP(E109,Riders!$A$2:$C$2013,2,FALSE))/365</f>
        <v>19.090410958904108</v>
      </c>
      <c r="H109" s="4">
        <v>23</v>
      </c>
    </row>
    <row r="110" spans="1:10" x14ac:dyDescent="0.35">
      <c r="A110" s="1" t="s">
        <v>103</v>
      </c>
      <c r="B110" s="1">
        <v>2022</v>
      </c>
      <c r="C110" s="2">
        <v>44674</v>
      </c>
      <c r="D110" s="1" t="s">
        <v>72</v>
      </c>
      <c r="E110" s="1" t="s">
        <v>276</v>
      </c>
      <c r="F110" s="1" t="s">
        <v>25</v>
      </c>
      <c r="G110" s="1"/>
      <c r="H110" s="1">
        <v>1</v>
      </c>
      <c r="I110" s="6">
        <v>0.53819444444444442</v>
      </c>
      <c r="J110">
        <v>47.613</v>
      </c>
    </row>
    <row r="111" spans="1:10" x14ac:dyDescent="0.35">
      <c r="A111" s="1" t="s">
        <v>103</v>
      </c>
      <c r="B111" s="1">
        <v>2022</v>
      </c>
      <c r="C111" s="2">
        <v>44674</v>
      </c>
      <c r="D111" s="1" t="s">
        <v>72</v>
      </c>
      <c r="E111" s="1" t="s">
        <v>226</v>
      </c>
      <c r="F111" s="1" t="s">
        <v>40</v>
      </c>
      <c r="G111" s="1"/>
      <c r="H111" s="1">
        <v>2</v>
      </c>
    </row>
    <row r="112" spans="1:10" x14ac:dyDescent="0.35">
      <c r="A112" s="1" t="s">
        <v>103</v>
      </c>
      <c r="B112" s="1">
        <v>2022</v>
      </c>
      <c r="C112" s="2">
        <v>44674</v>
      </c>
      <c r="D112" s="1" t="s">
        <v>72</v>
      </c>
      <c r="E112" s="1" t="s">
        <v>223</v>
      </c>
      <c r="F112" s="1" t="s">
        <v>19</v>
      </c>
      <c r="G112" s="1"/>
      <c r="H112" s="1">
        <v>3</v>
      </c>
    </row>
    <row r="113" spans="1:8" x14ac:dyDescent="0.35">
      <c r="A113" s="1" t="s">
        <v>103</v>
      </c>
      <c r="B113" s="1">
        <v>2022</v>
      </c>
      <c r="C113" s="2">
        <v>44674</v>
      </c>
      <c r="D113" s="1" t="s">
        <v>72</v>
      </c>
      <c r="E113" s="1" t="s">
        <v>277</v>
      </c>
      <c r="F113" s="1" t="s">
        <v>36</v>
      </c>
      <c r="G113" s="1"/>
      <c r="H113" s="1">
        <v>4</v>
      </c>
    </row>
    <row r="114" spans="1:8" x14ac:dyDescent="0.35">
      <c r="A114" s="1" t="s">
        <v>103</v>
      </c>
      <c r="B114" s="1">
        <v>2022</v>
      </c>
      <c r="C114" s="2">
        <v>44674</v>
      </c>
      <c r="D114" s="1" t="s">
        <v>72</v>
      </c>
      <c r="E114" s="1" t="s">
        <v>243</v>
      </c>
      <c r="F114" s="1" t="s">
        <v>51</v>
      </c>
      <c r="G114" s="1"/>
      <c r="H114" s="1">
        <v>5</v>
      </c>
    </row>
    <row r="115" spans="1:8" x14ac:dyDescent="0.35">
      <c r="A115" s="1" t="s">
        <v>103</v>
      </c>
      <c r="B115" s="1">
        <v>2022</v>
      </c>
      <c r="C115" s="2">
        <v>44674</v>
      </c>
      <c r="D115" s="1" t="s">
        <v>72</v>
      </c>
      <c r="E115" s="1" t="s">
        <v>234</v>
      </c>
      <c r="F115" s="1" t="s">
        <v>15</v>
      </c>
      <c r="G115" s="1"/>
      <c r="H115" s="1">
        <v>6</v>
      </c>
    </row>
    <row r="116" spans="1:8" x14ac:dyDescent="0.35">
      <c r="A116" s="1" t="s">
        <v>103</v>
      </c>
      <c r="B116" s="1">
        <v>2022</v>
      </c>
      <c r="C116" s="2">
        <v>44674</v>
      </c>
      <c r="D116" s="1" t="s">
        <v>72</v>
      </c>
      <c r="E116" s="1" t="s">
        <v>224</v>
      </c>
      <c r="F116" s="1" t="s">
        <v>225</v>
      </c>
      <c r="G116" s="1"/>
      <c r="H116" s="1">
        <v>7</v>
      </c>
    </row>
    <row r="117" spans="1:8" x14ac:dyDescent="0.35">
      <c r="A117" s="1" t="s">
        <v>103</v>
      </c>
      <c r="B117" s="1">
        <v>2022</v>
      </c>
      <c r="C117" s="2">
        <v>44674</v>
      </c>
      <c r="D117" s="1" t="s">
        <v>72</v>
      </c>
      <c r="E117" s="1" t="s">
        <v>244</v>
      </c>
      <c r="F117" s="1" t="s">
        <v>245</v>
      </c>
      <c r="G117" s="1"/>
      <c r="H117" s="1">
        <v>8</v>
      </c>
    </row>
    <row r="118" spans="1:8" x14ac:dyDescent="0.35">
      <c r="A118" s="1" t="s">
        <v>103</v>
      </c>
      <c r="B118" s="1">
        <v>2022</v>
      </c>
      <c r="C118" s="2">
        <v>44674</v>
      </c>
      <c r="D118" s="1" t="s">
        <v>72</v>
      </c>
      <c r="E118" s="1" t="s">
        <v>227</v>
      </c>
      <c r="F118" s="1" t="s">
        <v>228</v>
      </c>
      <c r="G118" s="1"/>
      <c r="H118" s="1">
        <v>9</v>
      </c>
    </row>
    <row r="119" spans="1:8" x14ac:dyDescent="0.35">
      <c r="A119" s="1" t="s">
        <v>103</v>
      </c>
      <c r="B119" s="1">
        <v>2022</v>
      </c>
      <c r="C119" s="2">
        <v>44674</v>
      </c>
      <c r="D119" s="1" t="s">
        <v>72</v>
      </c>
      <c r="E119" s="1" t="s">
        <v>275</v>
      </c>
      <c r="F119" s="1" t="s">
        <v>47</v>
      </c>
      <c r="G119" s="1"/>
      <c r="H119" s="1">
        <v>10</v>
      </c>
    </row>
    <row r="120" spans="1:8" x14ac:dyDescent="0.35">
      <c r="A120" s="1" t="s">
        <v>103</v>
      </c>
      <c r="B120" s="1">
        <v>2022</v>
      </c>
      <c r="C120" s="2">
        <v>44674</v>
      </c>
      <c r="D120" s="1" t="s">
        <v>72</v>
      </c>
      <c r="E120" s="1" t="s">
        <v>279</v>
      </c>
      <c r="F120" s="1" t="s">
        <v>53</v>
      </c>
      <c r="G120" s="1"/>
      <c r="H120" s="1">
        <v>11</v>
      </c>
    </row>
    <row r="121" spans="1:8" x14ac:dyDescent="0.35">
      <c r="A121" s="1" t="s">
        <v>103</v>
      </c>
      <c r="B121" s="1">
        <v>2022</v>
      </c>
      <c r="C121" s="2">
        <v>44674</v>
      </c>
      <c r="D121" s="1" t="s">
        <v>72</v>
      </c>
      <c r="E121" s="1" t="s">
        <v>246</v>
      </c>
      <c r="F121" s="1" t="s">
        <v>280</v>
      </c>
      <c r="G121" s="1"/>
      <c r="H121" s="1">
        <v>12</v>
      </c>
    </row>
    <row r="122" spans="1:8" x14ac:dyDescent="0.35">
      <c r="A122" s="1" t="s">
        <v>103</v>
      </c>
      <c r="B122" s="1">
        <v>2022</v>
      </c>
      <c r="C122" s="2">
        <v>44674</v>
      </c>
      <c r="D122" s="1" t="s">
        <v>72</v>
      </c>
      <c r="E122" s="1" t="s">
        <v>278</v>
      </c>
      <c r="F122" s="1" t="s">
        <v>67</v>
      </c>
      <c r="G122" s="1"/>
      <c r="H122" s="1">
        <v>13</v>
      </c>
    </row>
    <row r="123" spans="1:8" x14ac:dyDescent="0.35">
      <c r="A123" s="1" t="s">
        <v>103</v>
      </c>
      <c r="B123" s="1">
        <v>2022</v>
      </c>
      <c r="C123" s="2">
        <v>44674</v>
      </c>
      <c r="D123" s="1" t="s">
        <v>72</v>
      </c>
      <c r="E123" s="1" t="s">
        <v>221</v>
      </c>
      <c r="F123" s="1" t="s">
        <v>27</v>
      </c>
      <c r="G123" s="1"/>
      <c r="H123" s="1">
        <v>14</v>
      </c>
    </row>
    <row r="124" spans="1:8" x14ac:dyDescent="0.35">
      <c r="A124" s="1" t="s">
        <v>103</v>
      </c>
      <c r="B124" s="1">
        <v>2022</v>
      </c>
      <c r="C124" s="2">
        <v>44674</v>
      </c>
      <c r="D124" s="1" t="s">
        <v>72</v>
      </c>
      <c r="E124" s="1" t="s">
        <v>253</v>
      </c>
      <c r="F124" s="1" t="s">
        <v>254</v>
      </c>
      <c r="G124" s="1"/>
      <c r="H124" s="1">
        <v>15</v>
      </c>
    </row>
    <row r="125" spans="1:8" x14ac:dyDescent="0.35">
      <c r="A125" s="1" t="s">
        <v>103</v>
      </c>
      <c r="B125" s="1">
        <v>2022</v>
      </c>
      <c r="C125" s="2">
        <v>44674</v>
      </c>
      <c r="D125" s="1" t="s">
        <v>72</v>
      </c>
      <c r="E125" s="1" t="s">
        <v>281</v>
      </c>
      <c r="F125" s="1" t="s">
        <v>29</v>
      </c>
      <c r="G125" s="1"/>
      <c r="H125" s="1">
        <v>16</v>
      </c>
    </row>
    <row r="126" spans="1:8" x14ac:dyDescent="0.35">
      <c r="A126" s="1" t="s">
        <v>103</v>
      </c>
      <c r="B126" s="1">
        <v>2022</v>
      </c>
      <c r="C126" s="2">
        <v>44674</v>
      </c>
      <c r="D126" s="1" t="s">
        <v>72</v>
      </c>
      <c r="E126" s="1" t="s">
        <v>282</v>
      </c>
      <c r="F126" s="1" t="s">
        <v>21</v>
      </c>
      <c r="G126" s="1"/>
      <c r="H126" s="1">
        <v>17</v>
      </c>
    </row>
    <row r="127" spans="1:8" x14ac:dyDescent="0.35">
      <c r="A127" s="1" t="s">
        <v>103</v>
      </c>
      <c r="B127" s="1">
        <v>2022</v>
      </c>
      <c r="C127" s="2">
        <v>44674</v>
      </c>
      <c r="D127" s="1" t="s">
        <v>72</v>
      </c>
      <c r="E127" s="1" t="s">
        <v>274</v>
      </c>
      <c r="F127" s="1" t="s">
        <v>56</v>
      </c>
      <c r="G127" s="1"/>
      <c r="H127" s="1">
        <v>18</v>
      </c>
    </row>
    <row r="128" spans="1:8" x14ac:dyDescent="0.35">
      <c r="A128" s="1" t="s">
        <v>103</v>
      </c>
      <c r="B128" s="1">
        <v>2022</v>
      </c>
      <c r="C128" s="2">
        <v>44674</v>
      </c>
      <c r="D128" s="1" t="s">
        <v>72</v>
      </c>
      <c r="E128" s="1" t="s">
        <v>231</v>
      </c>
      <c r="F128" s="1" t="s">
        <v>49</v>
      </c>
      <c r="G128" s="1"/>
      <c r="H128" s="1">
        <v>19</v>
      </c>
    </row>
    <row r="129" spans="1:10" x14ac:dyDescent="0.35">
      <c r="A129" s="1" t="s">
        <v>103</v>
      </c>
      <c r="B129" s="1">
        <v>2022</v>
      </c>
      <c r="C129" s="2">
        <v>44674</v>
      </c>
      <c r="D129" s="1" t="s">
        <v>72</v>
      </c>
      <c r="E129" s="1" t="s">
        <v>238</v>
      </c>
      <c r="F129" s="1" t="s">
        <v>239</v>
      </c>
      <c r="G129" s="1"/>
      <c r="H129" s="1">
        <v>20</v>
      </c>
    </row>
    <row r="130" spans="1:10" x14ac:dyDescent="0.35">
      <c r="A130" s="1" t="s">
        <v>103</v>
      </c>
      <c r="B130" s="1">
        <v>2022</v>
      </c>
      <c r="C130" s="2">
        <v>44674</v>
      </c>
      <c r="D130" s="1" t="s">
        <v>72</v>
      </c>
      <c r="E130" s="1" t="s">
        <v>267</v>
      </c>
      <c r="F130" s="1" t="s">
        <v>268</v>
      </c>
      <c r="G130" s="1"/>
      <c r="H130" s="1">
        <v>21</v>
      </c>
    </row>
    <row r="131" spans="1:10" x14ac:dyDescent="0.35">
      <c r="A131" s="1" t="s">
        <v>103</v>
      </c>
      <c r="B131" s="1">
        <v>2022</v>
      </c>
      <c r="C131" s="2">
        <v>44674</v>
      </c>
      <c r="D131" s="1" t="s">
        <v>72</v>
      </c>
      <c r="E131" s="1" t="s">
        <v>249</v>
      </c>
      <c r="F131" s="1" t="s">
        <v>250</v>
      </c>
      <c r="G131" s="1"/>
      <c r="H131" s="1">
        <v>22</v>
      </c>
    </row>
    <row r="132" spans="1:10" x14ac:dyDescent="0.35">
      <c r="A132" s="4" t="s">
        <v>110</v>
      </c>
      <c r="B132" s="4">
        <v>2021</v>
      </c>
      <c r="C132" s="5">
        <v>44491</v>
      </c>
      <c r="D132" s="4" t="s">
        <v>13</v>
      </c>
      <c r="E132" s="4" t="s">
        <v>276</v>
      </c>
      <c r="F132" s="4" t="s">
        <v>25</v>
      </c>
      <c r="G132" s="4"/>
      <c r="H132" s="4">
        <v>1</v>
      </c>
      <c r="I132" s="6">
        <v>0.68055555555555547</v>
      </c>
      <c r="J132">
        <v>47.755000000000003</v>
      </c>
    </row>
    <row r="133" spans="1:10" x14ac:dyDescent="0.35">
      <c r="A133" s="4" t="s">
        <v>110</v>
      </c>
      <c r="B133" s="4">
        <v>2021</v>
      </c>
      <c r="C133" s="5">
        <v>44491</v>
      </c>
      <c r="D133" s="4" t="s">
        <v>13</v>
      </c>
      <c r="E133" s="4" t="s">
        <v>233</v>
      </c>
      <c r="F133" s="4" t="s">
        <v>53</v>
      </c>
      <c r="G133" s="4"/>
      <c r="H133" s="4">
        <v>2</v>
      </c>
    </row>
    <row r="134" spans="1:10" x14ac:dyDescent="0.35">
      <c r="A134" s="4" t="s">
        <v>110</v>
      </c>
      <c r="B134" s="4">
        <v>2021</v>
      </c>
      <c r="C134" s="5">
        <v>44491</v>
      </c>
      <c r="D134" s="4" t="s">
        <v>13</v>
      </c>
      <c r="E134" s="4" t="s">
        <v>220</v>
      </c>
      <c r="F134" s="4" t="s">
        <v>17</v>
      </c>
      <c r="G134" s="4"/>
      <c r="H134" s="4">
        <v>3</v>
      </c>
    </row>
    <row r="135" spans="1:10" x14ac:dyDescent="0.35">
      <c r="A135" s="4" t="s">
        <v>110</v>
      </c>
      <c r="B135" s="4">
        <v>2021</v>
      </c>
      <c r="C135" s="5">
        <v>44491</v>
      </c>
      <c r="D135" s="4" t="s">
        <v>13</v>
      </c>
      <c r="E135" s="4" t="s">
        <v>243</v>
      </c>
      <c r="F135" s="4" t="s">
        <v>51</v>
      </c>
      <c r="G135" s="4"/>
      <c r="H135" s="4">
        <v>4</v>
      </c>
    </row>
    <row r="136" spans="1:10" x14ac:dyDescent="0.35">
      <c r="A136" s="4" t="s">
        <v>110</v>
      </c>
      <c r="B136" s="4">
        <v>2021</v>
      </c>
      <c r="C136" s="5">
        <v>44491</v>
      </c>
      <c r="D136" s="4" t="s">
        <v>13</v>
      </c>
      <c r="E136" s="4" t="s">
        <v>219</v>
      </c>
      <c r="F136" s="4" t="s">
        <v>67</v>
      </c>
      <c r="G136" s="4"/>
      <c r="H136" s="4">
        <v>5</v>
      </c>
    </row>
    <row r="137" spans="1:10" x14ac:dyDescent="0.35">
      <c r="A137" s="4" t="s">
        <v>110</v>
      </c>
      <c r="B137" s="4">
        <v>2021</v>
      </c>
      <c r="C137" s="5">
        <v>44491</v>
      </c>
      <c r="D137" s="4" t="s">
        <v>13</v>
      </c>
      <c r="E137" s="4" t="s">
        <v>227</v>
      </c>
      <c r="F137" s="4" t="s">
        <v>228</v>
      </c>
      <c r="G137" s="4"/>
      <c r="H137" s="4">
        <v>6</v>
      </c>
    </row>
    <row r="138" spans="1:10" x14ac:dyDescent="0.35">
      <c r="A138" s="4" t="s">
        <v>110</v>
      </c>
      <c r="B138" s="4">
        <v>2021</v>
      </c>
      <c r="C138" s="5">
        <v>44491</v>
      </c>
      <c r="D138" s="4" t="s">
        <v>13</v>
      </c>
      <c r="E138" s="4" t="s">
        <v>283</v>
      </c>
      <c r="F138" s="4" t="s">
        <v>123</v>
      </c>
      <c r="G138" s="4"/>
      <c r="H138" s="4">
        <v>7</v>
      </c>
    </row>
    <row r="139" spans="1:10" x14ac:dyDescent="0.35">
      <c r="A139" s="4" t="s">
        <v>110</v>
      </c>
      <c r="B139" s="4">
        <v>2021</v>
      </c>
      <c r="C139" s="5">
        <v>44491</v>
      </c>
      <c r="D139" s="4" t="s">
        <v>13</v>
      </c>
      <c r="E139" s="4" t="s">
        <v>223</v>
      </c>
      <c r="F139" s="4" t="s">
        <v>19</v>
      </c>
      <c r="G139" s="4"/>
      <c r="H139" s="4">
        <v>8</v>
      </c>
    </row>
    <row r="140" spans="1:10" x14ac:dyDescent="0.35">
      <c r="A140" s="4" t="s">
        <v>110</v>
      </c>
      <c r="B140" s="4">
        <v>2021</v>
      </c>
      <c r="C140" s="5">
        <v>44491</v>
      </c>
      <c r="D140" s="4" t="s">
        <v>13</v>
      </c>
      <c r="E140" s="4" t="s">
        <v>235</v>
      </c>
      <c r="F140" s="4" t="s">
        <v>61</v>
      </c>
      <c r="G140" s="4"/>
      <c r="H140" s="4">
        <v>9</v>
      </c>
    </row>
    <row r="141" spans="1:10" x14ac:dyDescent="0.35">
      <c r="A141" s="4" t="s">
        <v>110</v>
      </c>
      <c r="B141" s="4">
        <v>2021</v>
      </c>
      <c r="C141" s="5">
        <v>44491</v>
      </c>
      <c r="D141" s="4" t="s">
        <v>13</v>
      </c>
      <c r="E141" s="4" t="s">
        <v>249</v>
      </c>
      <c r="F141" s="4" t="s">
        <v>250</v>
      </c>
      <c r="G141" s="4"/>
      <c r="H141" s="4">
        <v>10</v>
      </c>
    </row>
    <row r="142" spans="1:10" x14ac:dyDescent="0.35">
      <c r="A142" s="4" t="s">
        <v>110</v>
      </c>
      <c r="B142" s="4">
        <v>2021</v>
      </c>
      <c r="C142" s="5">
        <v>44491</v>
      </c>
      <c r="D142" s="4" t="s">
        <v>13</v>
      </c>
      <c r="E142" s="4" t="s">
        <v>244</v>
      </c>
      <c r="F142" s="4" t="s">
        <v>245</v>
      </c>
      <c r="G142" s="4"/>
      <c r="H142" s="4">
        <v>11</v>
      </c>
    </row>
    <row r="143" spans="1:10" x14ac:dyDescent="0.35">
      <c r="A143" s="4" t="s">
        <v>110</v>
      </c>
      <c r="B143" s="4">
        <v>2021</v>
      </c>
      <c r="C143" s="5">
        <v>44491</v>
      </c>
      <c r="D143" s="4" t="s">
        <v>13</v>
      </c>
      <c r="E143" s="4" t="s">
        <v>290</v>
      </c>
      <c r="F143" s="4" t="s">
        <v>237</v>
      </c>
      <c r="G143" s="4"/>
      <c r="H143" s="4">
        <v>12</v>
      </c>
    </row>
    <row r="144" spans="1:10" x14ac:dyDescent="0.35">
      <c r="A144" s="4" t="s">
        <v>110</v>
      </c>
      <c r="B144" s="4">
        <v>2021</v>
      </c>
      <c r="C144" s="5">
        <v>44491</v>
      </c>
      <c r="D144" s="4" t="s">
        <v>13</v>
      </c>
      <c r="E144" s="4" t="s">
        <v>281</v>
      </c>
      <c r="F144" s="4" t="s">
        <v>29</v>
      </c>
      <c r="G144" s="4"/>
      <c r="H144" s="4">
        <v>13</v>
      </c>
    </row>
    <row r="145" spans="1:10" x14ac:dyDescent="0.35">
      <c r="A145" s="4" t="s">
        <v>110</v>
      </c>
      <c r="B145" s="4">
        <v>2021</v>
      </c>
      <c r="C145" s="5">
        <v>44491</v>
      </c>
      <c r="D145" s="4" t="s">
        <v>13</v>
      </c>
      <c r="E145" s="4" t="s">
        <v>238</v>
      </c>
      <c r="F145" s="4" t="s">
        <v>239</v>
      </c>
      <c r="G145" s="4"/>
      <c r="H145" s="4">
        <v>14</v>
      </c>
    </row>
    <row r="146" spans="1:10" x14ac:dyDescent="0.35">
      <c r="A146" s="4" t="s">
        <v>110</v>
      </c>
      <c r="B146" s="4">
        <v>2021</v>
      </c>
      <c r="C146" s="5">
        <v>44491</v>
      </c>
      <c r="D146" s="4" t="s">
        <v>13</v>
      </c>
      <c r="E146" s="4" t="s">
        <v>284</v>
      </c>
      <c r="F146" s="4" t="s">
        <v>49</v>
      </c>
      <c r="G146" s="4"/>
      <c r="H146" s="4">
        <v>15</v>
      </c>
    </row>
    <row r="147" spans="1:10" x14ac:dyDescent="0.35">
      <c r="A147" s="4" t="s">
        <v>110</v>
      </c>
      <c r="B147" s="4">
        <v>2021</v>
      </c>
      <c r="C147" s="5">
        <v>44491</v>
      </c>
      <c r="D147" s="4" t="s">
        <v>13</v>
      </c>
      <c r="E147" s="4" t="s">
        <v>287</v>
      </c>
      <c r="F147" s="4" t="s">
        <v>47</v>
      </c>
      <c r="G147" s="4"/>
      <c r="H147" s="4">
        <v>16</v>
      </c>
    </row>
    <row r="148" spans="1:10" x14ac:dyDescent="0.35">
      <c r="A148" s="4" t="s">
        <v>110</v>
      </c>
      <c r="B148" s="4">
        <v>2021</v>
      </c>
      <c r="C148" s="5">
        <v>44491</v>
      </c>
      <c r="D148" s="4" t="s">
        <v>13</v>
      </c>
      <c r="E148" s="4" t="s">
        <v>291</v>
      </c>
      <c r="F148" s="4" t="s">
        <v>31</v>
      </c>
      <c r="G148" s="4"/>
      <c r="H148" s="4">
        <v>17</v>
      </c>
    </row>
    <row r="149" spans="1:10" x14ac:dyDescent="0.35">
      <c r="A149" s="4" t="s">
        <v>110</v>
      </c>
      <c r="B149" s="4">
        <v>2021</v>
      </c>
      <c r="C149" s="5">
        <v>44491</v>
      </c>
      <c r="D149" s="4" t="s">
        <v>13</v>
      </c>
      <c r="E149" s="4" t="s">
        <v>289</v>
      </c>
      <c r="F149" s="4" t="s">
        <v>112</v>
      </c>
      <c r="G149" s="4"/>
      <c r="H149" s="4">
        <v>18</v>
      </c>
    </row>
    <row r="150" spans="1:10" x14ac:dyDescent="0.35">
      <c r="A150" s="4" t="s">
        <v>110</v>
      </c>
      <c r="B150" s="4">
        <v>2021</v>
      </c>
      <c r="C150" s="5">
        <v>44491</v>
      </c>
      <c r="D150" s="4" t="s">
        <v>13</v>
      </c>
      <c r="E150" s="4" t="s">
        <v>285</v>
      </c>
      <c r="F150" s="4" t="s">
        <v>286</v>
      </c>
      <c r="G150" s="4"/>
      <c r="H150" s="4">
        <v>19</v>
      </c>
    </row>
    <row r="151" spans="1:10" x14ac:dyDescent="0.35">
      <c r="A151" s="4" t="s">
        <v>110</v>
      </c>
      <c r="B151" s="4">
        <v>2021</v>
      </c>
      <c r="C151" s="5">
        <v>44491</v>
      </c>
      <c r="D151" s="4" t="s">
        <v>13</v>
      </c>
      <c r="E151" s="4" t="s">
        <v>226</v>
      </c>
      <c r="F151" s="4" t="s">
        <v>40</v>
      </c>
      <c r="G151" s="4"/>
      <c r="H151" s="4">
        <v>20</v>
      </c>
    </row>
    <row r="152" spans="1:10" x14ac:dyDescent="0.35">
      <c r="A152" s="4" t="s">
        <v>110</v>
      </c>
      <c r="B152" s="4">
        <v>2021</v>
      </c>
      <c r="C152" s="5">
        <v>44491</v>
      </c>
      <c r="D152" s="4" t="s">
        <v>13</v>
      </c>
      <c r="E152" s="4" t="s">
        <v>262</v>
      </c>
      <c r="F152" s="4" t="s">
        <v>27</v>
      </c>
      <c r="G152" s="4"/>
      <c r="H152" s="4">
        <v>21</v>
      </c>
    </row>
    <row r="153" spans="1:10" x14ac:dyDescent="0.35">
      <c r="A153" s="4" t="s">
        <v>110</v>
      </c>
      <c r="B153" s="4">
        <v>2021</v>
      </c>
      <c r="C153" s="5">
        <v>44491</v>
      </c>
      <c r="D153" s="4" t="s">
        <v>13</v>
      </c>
      <c r="E153" s="4" t="s">
        <v>248</v>
      </c>
      <c r="F153" s="4" t="s">
        <v>44</v>
      </c>
      <c r="G153" s="4"/>
      <c r="H153" s="4">
        <v>22</v>
      </c>
    </row>
    <row r="154" spans="1:10" x14ac:dyDescent="0.35">
      <c r="A154" s="4" t="s">
        <v>110</v>
      </c>
      <c r="B154" s="4">
        <v>2021</v>
      </c>
      <c r="C154" s="5">
        <v>44491</v>
      </c>
      <c r="D154" s="4" t="s">
        <v>13</v>
      </c>
      <c r="E154" s="4" t="s">
        <v>288</v>
      </c>
      <c r="F154" s="4" t="s">
        <v>175</v>
      </c>
      <c r="G154" s="4"/>
      <c r="H154" s="4">
        <v>23</v>
      </c>
    </row>
    <row r="155" spans="1:10" x14ac:dyDescent="0.35">
      <c r="A155" s="4" t="s">
        <v>110</v>
      </c>
      <c r="B155" s="4">
        <v>2021</v>
      </c>
      <c r="C155" s="5">
        <v>44491</v>
      </c>
      <c r="D155" s="4" t="s">
        <v>13</v>
      </c>
      <c r="E155" s="4" t="s">
        <v>224</v>
      </c>
      <c r="F155" s="4" t="s">
        <v>225</v>
      </c>
      <c r="G155" s="4"/>
      <c r="H155" s="4">
        <v>24</v>
      </c>
    </row>
    <row r="156" spans="1:10" x14ac:dyDescent="0.35">
      <c r="A156" s="1" t="s">
        <v>71</v>
      </c>
      <c r="B156" s="1">
        <v>2021</v>
      </c>
      <c r="C156" s="2">
        <v>44450</v>
      </c>
      <c r="D156" s="1" t="s">
        <v>72</v>
      </c>
      <c r="E156" s="1" t="s">
        <v>275</v>
      </c>
      <c r="F156" s="1" t="s">
        <v>47</v>
      </c>
      <c r="G156" s="1"/>
      <c r="H156" s="1">
        <v>1</v>
      </c>
      <c r="I156" s="6">
        <v>0.47569444444444442</v>
      </c>
      <c r="J156">
        <v>44.646999999999998</v>
      </c>
    </row>
    <row r="157" spans="1:10" x14ac:dyDescent="0.35">
      <c r="A157" s="1" t="s">
        <v>71</v>
      </c>
      <c r="B157" s="1">
        <v>2021</v>
      </c>
      <c r="C157" s="2">
        <v>44450</v>
      </c>
      <c r="D157" s="1" t="s">
        <v>72</v>
      </c>
      <c r="E157" s="1" t="s">
        <v>292</v>
      </c>
      <c r="F157" s="1" t="s">
        <v>31</v>
      </c>
      <c r="G157" s="1"/>
      <c r="H157" s="1">
        <v>2</v>
      </c>
    </row>
    <row r="158" spans="1:10" x14ac:dyDescent="0.35">
      <c r="A158" s="1" t="s">
        <v>71</v>
      </c>
      <c r="B158" s="1">
        <v>2021</v>
      </c>
      <c r="C158" s="2">
        <v>44450</v>
      </c>
      <c r="D158" s="1" t="s">
        <v>72</v>
      </c>
      <c r="E158" s="1" t="s">
        <v>282</v>
      </c>
      <c r="F158" s="1" t="s">
        <v>21</v>
      </c>
      <c r="G158" s="1"/>
      <c r="H158" s="1">
        <v>3</v>
      </c>
    </row>
    <row r="159" spans="1:10" x14ac:dyDescent="0.35">
      <c r="A159" s="1" t="s">
        <v>71</v>
      </c>
      <c r="B159" s="1">
        <v>2021</v>
      </c>
      <c r="C159" s="2">
        <v>44450</v>
      </c>
      <c r="D159" s="1" t="s">
        <v>72</v>
      </c>
      <c r="E159" s="1" t="s">
        <v>284</v>
      </c>
      <c r="F159" s="1" t="s">
        <v>49</v>
      </c>
      <c r="G159" s="1"/>
      <c r="H159" s="1">
        <v>4</v>
      </c>
    </row>
    <row r="160" spans="1:10" x14ac:dyDescent="0.35">
      <c r="A160" s="1" t="s">
        <v>71</v>
      </c>
      <c r="B160" s="1">
        <v>2021</v>
      </c>
      <c r="C160" s="2">
        <v>44450</v>
      </c>
      <c r="D160" s="1" t="s">
        <v>72</v>
      </c>
      <c r="E160" s="1" t="s">
        <v>293</v>
      </c>
      <c r="F160" s="1" t="s">
        <v>51</v>
      </c>
      <c r="G160" s="1"/>
      <c r="H160" s="1">
        <v>5</v>
      </c>
    </row>
    <row r="161" spans="1:10" x14ac:dyDescent="0.35">
      <c r="A161" s="1" t="s">
        <v>71</v>
      </c>
      <c r="B161" s="1">
        <v>2021</v>
      </c>
      <c r="C161" s="2">
        <v>44450</v>
      </c>
      <c r="D161" s="1" t="s">
        <v>72</v>
      </c>
      <c r="E161" s="1" t="s">
        <v>248</v>
      </c>
      <c r="F161" s="1" t="s">
        <v>44</v>
      </c>
      <c r="G161" s="1"/>
      <c r="H161" s="1">
        <v>6</v>
      </c>
    </row>
    <row r="162" spans="1:10" x14ac:dyDescent="0.35">
      <c r="A162" s="1" t="s">
        <v>71</v>
      </c>
      <c r="B162" s="1">
        <v>2021</v>
      </c>
      <c r="C162" s="2">
        <v>44450</v>
      </c>
      <c r="D162" s="1" t="s">
        <v>72</v>
      </c>
      <c r="E162" s="1" t="s">
        <v>255</v>
      </c>
      <c r="F162" s="1" t="s">
        <v>92</v>
      </c>
      <c r="G162" s="1"/>
      <c r="H162" s="1">
        <v>7</v>
      </c>
    </row>
    <row r="163" spans="1:10" x14ac:dyDescent="0.35">
      <c r="A163" s="1" t="s">
        <v>71</v>
      </c>
      <c r="B163" s="1">
        <v>2021</v>
      </c>
      <c r="C163" s="2">
        <v>44450</v>
      </c>
      <c r="D163" s="1" t="s">
        <v>72</v>
      </c>
      <c r="E163" s="1" t="s">
        <v>234</v>
      </c>
      <c r="F163" s="1" t="s">
        <v>15</v>
      </c>
      <c r="G163" s="1"/>
      <c r="H163" s="1">
        <v>8</v>
      </c>
    </row>
    <row r="164" spans="1:10" x14ac:dyDescent="0.35">
      <c r="A164" s="1" t="s">
        <v>71</v>
      </c>
      <c r="B164" s="1">
        <v>2021</v>
      </c>
      <c r="C164" s="2">
        <v>44450</v>
      </c>
      <c r="D164" s="1" t="s">
        <v>72</v>
      </c>
      <c r="E164" s="1" t="s">
        <v>229</v>
      </c>
      <c r="F164" s="1" t="s">
        <v>230</v>
      </c>
      <c r="G164" s="1"/>
      <c r="H164" s="1">
        <v>9</v>
      </c>
    </row>
    <row r="165" spans="1:10" x14ac:dyDescent="0.35">
      <c r="A165" s="1" t="s">
        <v>71</v>
      </c>
      <c r="B165" s="1">
        <v>2021</v>
      </c>
      <c r="C165" s="2">
        <v>44450</v>
      </c>
      <c r="D165" s="1" t="s">
        <v>72</v>
      </c>
      <c r="E165" s="1" t="s">
        <v>278</v>
      </c>
      <c r="F165" s="1" t="s">
        <v>67</v>
      </c>
      <c r="G165" s="1"/>
      <c r="H165" s="1">
        <v>10</v>
      </c>
    </row>
    <row r="166" spans="1:10" x14ac:dyDescent="0.35">
      <c r="A166" s="1" t="s">
        <v>71</v>
      </c>
      <c r="B166" s="1">
        <v>2021</v>
      </c>
      <c r="C166" s="2">
        <v>44450</v>
      </c>
      <c r="D166" s="1" t="s">
        <v>72</v>
      </c>
      <c r="E166" s="1" t="s">
        <v>368</v>
      </c>
      <c r="F166" s="1" t="s">
        <v>261</v>
      </c>
      <c r="G166" s="1"/>
      <c r="H166" s="1">
        <v>11</v>
      </c>
    </row>
    <row r="167" spans="1:10" x14ac:dyDescent="0.35">
      <c r="A167" s="1" t="s">
        <v>71</v>
      </c>
      <c r="B167" s="1">
        <v>2021</v>
      </c>
      <c r="C167" s="2">
        <v>44450</v>
      </c>
      <c r="D167" s="1" t="s">
        <v>72</v>
      </c>
      <c r="E167" s="1" t="s">
        <v>294</v>
      </c>
      <c r="F167" s="1" t="s">
        <v>295</v>
      </c>
      <c r="G167" s="1"/>
      <c r="H167" s="1">
        <v>12</v>
      </c>
    </row>
    <row r="168" spans="1:10" x14ac:dyDescent="0.35">
      <c r="A168" s="1" t="s">
        <v>71</v>
      </c>
      <c r="B168" s="1">
        <v>2021</v>
      </c>
      <c r="C168" s="2">
        <v>44450</v>
      </c>
      <c r="D168" s="1" t="s">
        <v>72</v>
      </c>
      <c r="E168" s="1" t="s">
        <v>298</v>
      </c>
      <c r="F168" s="1" t="s">
        <v>271</v>
      </c>
      <c r="G168" s="1"/>
      <c r="H168" s="1">
        <v>13</v>
      </c>
    </row>
    <row r="169" spans="1:10" x14ac:dyDescent="0.35">
      <c r="A169" s="1" t="s">
        <v>71</v>
      </c>
      <c r="B169" s="1">
        <v>2021</v>
      </c>
      <c r="C169" s="2">
        <v>44450</v>
      </c>
      <c r="D169" s="1" t="s">
        <v>72</v>
      </c>
      <c r="E169" s="1" t="s">
        <v>296</v>
      </c>
      <c r="F169" s="1" t="s">
        <v>59</v>
      </c>
      <c r="G169" s="1"/>
      <c r="H169" s="1">
        <v>14</v>
      </c>
    </row>
    <row r="170" spans="1:10" x14ac:dyDescent="0.35">
      <c r="A170" s="1" t="s">
        <v>71</v>
      </c>
      <c r="B170" s="1">
        <v>2021</v>
      </c>
      <c r="C170" s="2">
        <v>44450</v>
      </c>
      <c r="D170" s="1" t="s">
        <v>72</v>
      </c>
      <c r="E170" s="1" t="s">
        <v>299</v>
      </c>
      <c r="F170" s="1" t="s">
        <v>70</v>
      </c>
      <c r="G170" s="1"/>
      <c r="H170" s="1">
        <v>15</v>
      </c>
    </row>
    <row r="171" spans="1:10" x14ac:dyDescent="0.35">
      <c r="A171" s="4" t="s">
        <v>120</v>
      </c>
      <c r="B171" s="4">
        <v>2021</v>
      </c>
      <c r="C171" s="5">
        <v>44387</v>
      </c>
      <c r="D171" s="4" t="s">
        <v>72</v>
      </c>
      <c r="E171" s="4" t="s">
        <v>227</v>
      </c>
      <c r="F171" s="4" t="s">
        <v>228</v>
      </c>
      <c r="G171" s="4"/>
      <c r="H171" s="4">
        <v>1</v>
      </c>
      <c r="I171" s="6">
        <v>0.39027777777777778</v>
      </c>
      <c r="J171">
        <v>46.423000000000002</v>
      </c>
    </row>
    <row r="172" spans="1:10" x14ac:dyDescent="0.35">
      <c r="A172" s="4" t="s">
        <v>120</v>
      </c>
      <c r="B172" s="4">
        <v>2021</v>
      </c>
      <c r="C172" s="5">
        <v>44387</v>
      </c>
      <c r="D172" s="4" t="s">
        <v>72</v>
      </c>
      <c r="E172" s="4" t="s">
        <v>285</v>
      </c>
      <c r="F172" s="4" t="s">
        <v>286</v>
      </c>
      <c r="G172" s="4"/>
      <c r="H172" s="4">
        <v>2</v>
      </c>
    </row>
    <row r="173" spans="1:10" x14ac:dyDescent="0.35">
      <c r="A173" s="4" t="s">
        <v>120</v>
      </c>
      <c r="B173" s="4">
        <v>2021</v>
      </c>
      <c r="C173" s="5">
        <v>44387</v>
      </c>
      <c r="D173" s="4" t="s">
        <v>72</v>
      </c>
      <c r="E173" s="4" t="s">
        <v>249</v>
      </c>
      <c r="F173" s="4" t="s">
        <v>250</v>
      </c>
      <c r="G173" s="4"/>
      <c r="H173" s="4">
        <v>3</v>
      </c>
    </row>
    <row r="174" spans="1:10" x14ac:dyDescent="0.35">
      <c r="A174" s="4" t="s">
        <v>120</v>
      </c>
      <c r="B174" s="4">
        <v>2021</v>
      </c>
      <c r="C174" s="5">
        <v>44387</v>
      </c>
      <c r="D174" s="4" t="s">
        <v>72</v>
      </c>
      <c r="E174" s="4" t="s">
        <v>303</v>
      </c>
      <c r="F174" s="4" t="s">
        <v>175</v>
      </c>
      <c r="G174" s="4"/>
      <c r="H174" s="4">
        <v>4</v>
      </c>
    </row>
    <row r="175" spans="1:10" x14ac:dyDescent="0.35">
      <c r="A175" s="4" t="s">
        <v>120</v>
      </c>
      <c r="B175" s="4">
        <v>2021</v>
      </c>
      <c r="C175" s="5">
        <v>44387</v>
      </c>
      <c r="D175" s="4" t="s">
        <v>72</v>
      </c>
      <c r="E175" s="4" t="s">
        <v>302</v>
      </c>
      <c r="F175" s="4" t="s">
        <v>121</v>
      </c>
      <c r="G175" s="4"/>
      <c r="H175" s="4">
        <v>5</v>
      </c>
    </row>
    <row r="176" spans="1:10" x14ac:dyDescent="0.35">
      <c r="A176" s="4" t="s">
        <v>120</v>
      </c>
      <c r="B176" s="4">
        <v>2021</v>
      </c>
      <c r="C176" s="5">
        <v>44387</v>
      </c>
      <c r="D176" s="4" t="s">
        <v>72</v>
      </c>
      <c r="E176" s="4" t="s">
        <v>306</v>
      </c>
      <c r="F176" s="4" t="s">
        <v>49</v>
      </c>
      <c r="G176" s="4"/>
      <c r="H176" s="4">
        <v>6</v>
      </c>
    </row>
    <row r="177" spans="1:10" x14ac:dyDescent="0.35">
      <c r="A177" s="4" t="s">
        <v>120</v>
      </c>
      <c r="B177" s="4">
        <v>2021</v>
      </c>
      <c r="C177" s="5">
        <v>44387</v>
      </c>
      <c r="D177" s="4" t="s">
        <v>72</v>
      </c>
      <c r="E177" s="4" t="s">
        <v>300</v>
      </c>
      <c r="F177" s="4" t="s">
        <v>239</v>
      </c>
      <c r="G177" s="4"/>
      <c r="H177" s="4">
        <v>7</v>
      </c>
    </row>
    <row r="178" spans="1:10" x14ac:dyDescent="0.35">
      <c r="A178" s="4" t="s">
        <v>120</v>
      </c>
      <c r="B178" s="4">
        <v>2021</v>
      </c>
      <c r="C178" s="5">
        <v>44387</v>
      </c>
      <c r="D178" s="4" t="s">
        <v>72</v>
      </c>
      <c r="E178" s="4" t="s">
        <v>301</v>
      </c>
      <c r="F178" s="4" t="s">
        <v>56</v>
      </c>
      <c r="G178" s="4"/>
      <c r="H178" s="4">
        <v>8</v>
      </c>
    </row>
    <row r="179" spans="1:10" x14ac:dyDescent="0.35">
      <c r="A179" s="4" t="s">
        <v>120</v>
      </c>
      <c r="B179" s="4">
        <v>2021</v>
      </c>
      <c r="C179" s="5">
        <v>44387</v>
      </c>
      <c r="D179" s="4" t="s">
        <v>72</v>
      </c>
      <c r="E179" s="4" t="s">
        <v>289</v>
      </c>
      <c r="F179" s="4" t="s">
        <v>127</v>
      </c>
      <c r="G179" s="4"/>
      <c r="H179" s="4">
        <v>9</v>
      </c>
    </row>
    <row r="180" spans="1:10" x14ac:dyDescent="0.35">
      <c r="A180" s="4" t="s">
        <v>120</v>
      </c>
      <c r="B180" s="4">
        <v>2021</v>
      </c>
      <c r="C180" s="5">
        <v>44387</v>
      </c>
      <c r="D180" s="4" t="s">
        <v>72</v>
      </c>
      <c r="E180" s="4" t="s">
        <v>290</v>
      </c>
      <c r="F180" s="4" t="s">
        <v>237</v>
      </c>
      <c r="G180" s="4"/>
      <c r="H180" s="4">
        <v>10</v>
      </c>
    </row>
    <row r="181" spans="1:10" x14ac:dyDescent="0.35">
      <c r="A181" s="4" t="s">
        <v>120</v>
      </c>
      <c r="B181" s="4">
        <v>2021</v>
      </c>
      <c r="C181" s="5">
        <v>44387</v>
      </c>
      <c r="D181" s="4" t="s">
        <v>72</v>
      </c>
      <c r="E181" s="4" t="s">
        <v>241</v>
      </c>
      <c r="F181" s="4" t="s">
        <v>242</v>
      </c>
      <c r="G181" s="4"/>
      <c r="H181" s="4">
        <v>11</v>
      </c>
    </row>
    <row r="182" spans="1:10" x14ac:dyDescent="0.35">
      <c r="A182" s="4" t="s">
        <v>120</v>
      </c>
      <c r="B182" s="4">
        <v>2021</v>
      </c>
      <c r="C182" s="5">
        <v>44387</v>
      </c>
      <c r="D182" s="4" t="s">
        <v>72</v>
      </c>
      <c r="E182" s="4" t="s">
        <v>283</v>
      </c>
      <c r="F182" s="4" t="s">
        <v>123</v>
      </c>
      <c r="G182" s="4"/>
      <c r="H182" s="4">
        <v>12</v>
      </c>
    </row>
    <row r="183" spans="1:10" x14ac:dyDescent="0.35">
      <c r="A183" s="4" t="s">
        <v>120</v>
      </c>
      <c r="B183" s="4">
        <v>2021</v>
      </c>
      <c r="C183" s="5">
        <v>44387</v>
      </c>
      <c r="D183" s="4" t="s">
        <v>72</v>
      </c>
      <c r="E183" s="4" t="s">
        <v>267</v>
      </c>
      <c r="F183" s="4" t="s">
        <v>245</v>
      </c>
      <c r="G183" s="4"/>
      <c r="H183" s="4">
        <v>13</v>
      </c>
    </row>
    <row r="184" spans="1:10" x14ac:dyDescent="0.35">
      <c r="A184" s="4" t="s">
        <v>120</v>
      </c>
      <c r="B184" s="4">
        <v>2021</v>
      </c>
      <c r="C184" s="5">
        <v>44387</v>
      </c>
      <c r="D184" s="4" t="s">
        <v>72</v>
      </c>
      <c r="E184" s="4" t="s">
        <v>304</v>
      </c>
      <c r="F184" s="4" t="s">
        <v>305</v>
      </c>
      <c r="G184" s="4"/>
      <c r="H184" s="4">
        <v>14</v>
      </c>
    </row>
    <row r="185" spans="1:10" x14ac:dyDescent="0.35">
      <c r="A185" s="4" t="s">
        <v>120</v>
      </c>
      <c r="B185" s="4">
        <v>2021</v>
      </c>
      <c r="C185" s="5">
        <v>44387</v>
      </c>
      <c r="D185" s="4" t="s">
        <v>72</v>
      </c>
      <c r="E185" s="4" t="s">
        <v>260</v>
      </c>
      <c r="F185" s="4" t="s">
        <v>261</v>
      </c>
      <c r="G185" s="4"/>
      <c r="H185" s="4">
        <v>15</v>
      </c>
    </row>
    <row r="186" spans="1:10" x14ac:dyDescent="0.35">
      <c r="A186" s="4" t="s">
        <v>120</v>
      </c>
      <c r="B186" s="4">
        <v>2021</v>
      </c>
      <c r="C186" s="5">
        <v>44387</v>
      </c>
      <c r="D186" s="4" t="s">
        <v>72</v>
      </c>
      <c r="E186" s="4" t="s">
        <v>307</v>
      </c>
      <c r="F186" s="4" t="s">
        <v>31</v>
      </c>
      <c r="G186" s="4"/>
      <c r="H186" s="4">
        <v>16</v>
      </c>
    </row>
    <row r="187" spans="1:10" x14ac:dyDescent="0.35">
      <c r="A187" s="1" t="s">
        <v>134</v>
      </c>
      <c r="B187" s="1">
        <v>2020</v>
      </c>
      <c r="C187" s="2">
        <v>43889</v>
      </c>
      <c r="D187" s="1" t="s">
        <v>13</v>
      </c>
      <c r="E187" s="1" t="s">
        <v>316</v>
      </c>
      <c r="F187" s="1" t="s">
        <v>19</v>
      </c>
      <c r="G187" s="1"/>
      <c r="H187" s="1">
        <v>1</v>
      </c>
      <c r="I187" s="6">
        <v>0.59305555555555556</v>
      </c>
      <c r="J187">
        <v>46.341999999999999</v>
      </c>
    </row>
    <row r="188" spans="1:10" x14ac:dyDescent="0.35">
      <c r="A188" s="1" t="s">
        <v>134</v>
      </c>
      <c r="B188" s="1">
        <v>2020</v>
      </c>
      <c r="C188" s="2">
        <v>43889</v>
      </c>
      <c r="D188" s="1" t="s">
        <v>13</v>
      </c>
      <c r="E188" s="1" t="s">
        <v>308</v>
      </c>
      <c r="F188" s="1" t="s">
        <v>53</v>
      </c>
      <c r="G188" s="1"/>
      <c r="H188" s="1">
        <v>2</v>
      </c>
    </row>
    <row r="189" spans="1:10" x14ac:dyDescent="0.35">
      <c r="A189" s="1" t="s">
        <v>134</v>
      </c>
      <c r="B189" s="1">
        <v>2020</v>
      </c>
      <c r="C189" s="2">
        <v>43889</v>
      </c>
      <c r="D189" s="1" t="s">
        <v>13</v>
      </c>
      <c r="E189" s="1" t="s">
        <v>226</v>
      </c>
      <c r="F189" s="1" t="s">
        <v>40</v>
      </c>
      <c r="G189" s="1"/>
      <c r="H189" s="1">
        <v>3</v>
      </c>
    </row>
    <row r="190" spans="1:10" x14ac:dyDescent="0.35">
      <c r="A190" s="1" t="s">
        <v>134</v>
      </c>
      <c r="B190" s="1">
        <v>2020</v>
      </c>
      <c r="C190" s="2">
        <v>43889</v>
      </c>
      <c r="D190" s="1" t="s">
        <v>13</v>
      </c>
      <c r="E190" s="1" t="s">
        <v>311</v>
      </c>
      <c r="F190" s="1" t="s">
        <v>51</v>
      </c>
      <c r="G190" s="1"/>
      <c r="H190" s="1">
        <v>4</v>
      </c>
    </row>
    <row r="191" spans="1:10" x14ac:dyDescent="0.35">
      <c r="A191" s="1" t="s">
        <v>134</v>
      </c>
      <c r="B191" s="1">
        <v>2020</v>
      </c>
      <c r="C191" s="2">
        <v>43889</v>
      </c>
      <c r="D191" s="1" t="s">
        <v>13</v>
      </c>
      <c r="E191" s="1" t="s">
        <v>227</v>
      </c>
      <c r="F191" s="1" t="s">
        <v>228</v>
      </c>
      <c r="G191" s="1"/>
      <c r="H191" s="1">
        <v>5</v>
      </c>
    </row>
    <row r="192" spans="1:10" x14ac:dyDescent="0.35">
      <c r="A192" s="1" t="s">
        <v>134</v>
      </c>
      <c r="B192" s="1">
        <v>2020</v>
      </c>
      <c r="C192" s="2">
        <v>43889</v>
      </c>
      <c r="D192" s="1" t="s">
        <v>13</v>
      </c>
      <c r="E192" s="1" t="s">
        <v>277</v>
      </c>
      <c r="F192" s="1" t="s">
        <v>36</v>
      </c>
      <c r="G192" s="1"/>
      <c r="H192" s="1">
        <v>6</v>
      </c>
    </row>
    <row r="193" spans="1:10" x14ac:dyDescent="0.35">
      <c r="A193" s="1" t="s">
        <v>134</v>
      </c>
      <c r="B193" s="1">
        <v>2020</v>
      </c>
      <c r="C193" s="2">
        <v>43889</v>
      </c>
      <c r="D193" s="1" t="s">
        <v>13</v>
      </c>
      <c r="E193" s="1" t="s">
        <v>244</v>
      </c>
      <c r="F193" s="1" t="s">
        <v>245</v>
      </c>
      <c r="G193" s="1"/>
      <c r="H193" s="1">
        <v>7</v>
      </c>
    </row>
    <row r="194" spans="1:10" x14ac:dyDescent="0.35">
      <c r="A194" s="1" t="s">
        <v>134</v>
      </c>
      <c r="B194" s="1">
        <v>2020</v>
      </c>
      <c r="C194" s="2">
        <v>43889</v>
      </c>
      <c r="D194" s="1" t="s">
        <v>13</v>
      </c>
      <c r="E194" s="1" t="s">
        <v>275</v>
      </c>
      <c r="F194" s="1" t="s">
        <v>47</v>
      </c>
      <c r="G194" s="1"/>
      <c r="H194" s="1">
        <v>8</v>
      </c>
    </row>
    <row r="195" spans="1:10" x14ac:dyDescent="0.35">
      <c r="A195" s="1" t="s">
        <v>134</v>
      </c>
      <c r="B195" s="1">
        <v>2020</v>
      </c>
      <c r="C195" s="2">
        <v>43889</v>
      </c>
      <c r="D195" s="1" t="s">
        <v>13</v>
      </c>
      <c r="E195" s="1" t="s">
        <v>224</v>
      </c>
      <c r="F195" s="1" t="s">
        <v>225</v>
      </c>
      <c r="G195" s="1"/>
      <c r="H195" s="1">
        <v>9</v>
      </c>
    </row>
    <row r="196" spans="1:10" x14ac:dyDescent="0.35">
      <c r="A196" s="1" t="s">
        <v>134</v>
      </c>
      <c r="B196" s="1">
        <v>2020</v>
      </c>
      <c r="C196" s="2">
        <v>43889</v>
      </c>
      <c r="D196" s="1" t="s">
        <v>13</v>
      </c>
      <c r="E196" s="1" t="s">
        <v>309</v>
      </c>
      <c r="F196" s="1" t="s">
        <v>38</v>
      </c>
      <c r="G196" s="1"/>
      <c r="H196" s="1">
        <v>10</v>
      </c>
    </row>
    <row r="197" spans="1:10" x14ac:dyDescent="0.35">
      <c r="A197" s="1" t="s">
        <v>134</v>
      </c>
      <c r="B197" s="1">
        <v>2020</v>
      </c>
      <c r="C197" s="2">
        <v>43889</v>
      </c>
      <c r="D197" s="1" t="s">
        <v>13</v>
      </c>
      <c r="E197" s="1" t="s">
        <v>319</v>
      </c>
      <c r="F197" s="1" t="s">
        <v>25</v>
      </c>
      <c r="G197" s="1"/>
      <c r="H197" s="1">
        <v>11</v>
      </c>
    </row>
    <row r="198" spans="1:10" x14ac:dyDescent="0.35">
      <c r="A198" s="1" t="s">
        <v>134</v>
      </c>
      <c r="B198" s="1">
        <v>2020</v>
      </c>
      <c r="C198" s="2">
        <v>43889</v>
      </c>
      <c r="D198" s="1" t="s">
        <v>13</v>
      </c>
      <c r="E198" s="1" t="s">
        <v>313</v>
      </c>
      <c r="F198" s="1" t="s">
        <v>239</v>
      </c>
      <c r="G198" s="1"/>
      <c r="H198" s="1">
        <v>12</v>
      </c>
    </row>
    <row r="199" spans="1:10" x14ac:dyDescent="0.35">
      <c r="A199" s="1" t="s">
        <v>134</v>
      </c>
      <c r="B199" s="1">
        <v>2020</v>
      </c>
      <c r="C199" s="2">
        <v>43889</v>
      </c>
      <c r="D199" s="1" t="s">
        <v>13</v>
      </c>
      <c r="E199" s="1" t="s">
        <v>310</v>
      </c>
      <c r="F199" s="1" t="s">
        <v>56</v>
      </c>
      <c r="G199" s="1"/>
      <c r="H199" s="1">
        <v>13</v>
      </c>
    </row>
    <row r="200" spans="1:10" x14ac:dyDescent="0.35">
      <c r="A200" s="1" t="s">
        <v>134</v>
      </c>
      <c r="B200" s="1">
        <v>2020</v>
      </c>
      <c r="C200" s="2">
        <v>43889</v>
      </c>
      <c r="D200" s="1" t="s">
        <v>13</v>
      </c>
      <c r="E200" s="1" t="s">
        <v>314</v>
      </c>
      <c r="F200" s="1" t="s">
        <v>29</v>
      </c>
      <c r="G200" s="1"/>
      <c r="H200" s="1">
        <v>14</v>
      </c>
    </row>
    <row r="201" spans="1:10" x14ac:dyDescent="0.35">
      <c r="A201" s="1" t="s">
        <v>134</v>
      </c>
      <c r="B201" s="1">
        <v>2020</v>
      </c>
      <c r="C201" s="2">
        <v>43889</v>
      </c>
      <c r="D201" s="1" t="s">
        <v>13</v>
      </c>
      <c r="E201" s="1" t="s">
        <v>283</v>
      </c>
      <c r="F201" s="1" t="s">
        <v>123</v>
      </c>
      <c r="G201" s="1"/>
      <c r="H201" s="1">
        <v>15</v>
      </c>
    </row>
    <row r="202" spans="1:10" x14ac:dyDescent="0.35">
      <c r="A202" s="1" t="s">
        <v>134</v>
      </c>
      <c r="B202" s="1">
        <v>2020</v>
      </c>
      <c r="C202" s="2">
        <v>43889</v>
      </c>
      <c r="D202" s="1" t="s">
        <v>13</v>
      </c>
      <c r="E202" s="1" t="s">
        <v>315</v>
      </c>
      <c r="F202" s="1" t="s">
        <v>175</v>
      </c>
      <c r="G202" s="1"/>
      <c r="H202" s="1">
        <v>16</v>
      </c>
    </row>
    <row r="203" spans="1:10" x14ac:dyDescent="0.35">
      <c r="A203" s="1" t="s">
        <v>134</v>
      </c>
      <c r="B203" s="1">
        <v>2020</v>
      </c>
      <c r="C203" s="2">
        <v>43889</v>
      </c>
      <c r="D203" s="1" t="s">
        <v>13</v>
      </c>
      <c r="E203" s="1" t="s">
        <v>220</v>
      </c>
      <c r="F203" s="1" t="s">
        <v>17</v>
      </c>
      <c r="G203" s="1"/>
      <c r="H203" s="1">
        <v>17</v>
      </c>
    </row>
    <row r="204" spans="1:10" x14ac:dyDescent="0.35">
      <c r="A204" s="1" t="s">
        <v>134</v>
      </c>
      <c r="B204" s="1">
        <v>2020</v>
      </c>
      <c r="C204" s="2">
        <v>43889</v>
      </c>
      <c r="D204" s="1" t="s">
        <v>13</v>
      </c>
      <c r="E204" s="1" t="s">
        <v>312</v>
      </c>
      <c r="F204" s="1" t="s">
        <v>271</v>
      </c>
      <c r="G204" s="1"/>
      <c r="H204" s="1">
        <v>18</v>
      </c>
    </row>
    <row r="205" spans="1:10" x14ac:dyDescent="0.35">
      <c r="A205" s="1" t="s">
        <v>134</v>
      </c>
      <c r="B205" s="1">
        <v>2020</v>
      </c>
      <c r="C205" s="2">
        <v>43889</v>
      </c>
      <c r="D205" s="1" t="s">
        <v>13</v>
      </c>
      <c r="E205" s="1" t="s">
        <v>258</v>
      </c>
      <c r="F205" s="1" t="s">
        <v>65</v>
      </c>
      <c r="G205" s="1"/>
      <c r="H205" s="1">
        <v>19</v>
      </c>
    </row>
    <row r="206" spans="1:10" x14ac:dyDescent="0.35">
      <c r="A206" s="1" t="s">
        <v>134</v>
      </c>
      <c r="B206" s="1">
        <v>2020</v>
      </c>
      <c r="C206" s="2">
        <v>43889</v>
      </c>
      <c r="D206" s="1" t="s">
        <v>13</v>
      </c>
      <c r="E206" s="1" t="s">
        <v>219</v>
      </c>
      <c r="F206" s="1" t="s">
        <v>67</v>
      </c>
      <c r="G206" s="1"/>
      <c r="H206" s="1">
        <v>20</v>
      </c>
    </row>
    <row r="207" spans="1:10" x14ac:dyDescent="0.35">
      <c r="A207" s="1" t="s">
        <v>134</v>
      </c>
      <c r="B207" s="1">
        <v>2020</v>
      </c>
      <c r="C207" s="2">
        <v>43889</v>
      </c>
      <c r="D207" s="1" t="s">
        <v>13</v>
      </c>
      <c r="E207" s="1" t="s">
        <v>285</v>
      </c>
      <c r="F207" s="1" t="s">
        <v>286</v>
      </c>
      <c r="G207" s="1"/>
      <c r="H207" s="1">
        <v>21</v>
      </c>
    </row>
    <row r="208" spans="1:10" x14ac:dyDescent="0.35">
      <c r="A208" s="4" t="s">
        <v>94</v>
      </c>
      <c r="B208" s="4">
        <v>2020</v>
      </c>
      <c r="C208" s="5">
        <v>43856</v>
      </c>
      <c r="D208" s="4" t="s">
        <v>72</v>
      </c>
      <c r="E208" s="4" t="s">
        <v>219</v>
      </c>
      <c r="F208" s="4" t="s">
        <v>67</v>
      </c>
      <c r="G208" s="4"/>
      <c r="H208" s="4">
        <v>1</v>
      </c>
      <c r="I208" s="6">
        <v>0.51944444444444449</v>
      </c>
      <c r="J208">
        <v>46.872</v>
      </c>
    </row>
    <row r="209" spans="1:8" x14ac:dyDescent="0.35">
      <c r="A209" s="4" t="s">
        <v>94</v>
      </c>
      <c r="B209" s="4">
        <v>2020</v>
      </c>
      <c r="C209" s="5">
        <v>43856</v>
      </c>
      <c r="D209" s="4" t="s">
        <v>72</v>
      </c>
      <c r="E209" s="4" t="s">
        <v>308</v>
      </c>
      <c r="F209" s="4" t="s">
        <v>53</v>
      </c>
      <c r="G209" s="4"/>
      <c r="H209" s="4">
        <v>2</v>
      </c>
    </row>
    <row r="210" spans="1:8" x14ac:dyDescent="0.35">
      <c r="A210" s="4" t="s">
        <v>94</v>
      </c>
      <c r="B210" s="4">
        <v>2020</v>
      </c>
      <c r="C210" s="5">
        <v>43856</v>
      </c>
      <c r="D210" s="4" t="s">
        <v>72</v>
      </c>
      <c r="E210" s="4" t="s">
        <v>311</v>
      </c>
      <c r="F210" s="4" t="s">
        <v>51</v>
      </c>
      <c r="G210" s="4"/>
      <c r="H210" s="4">
        <v>3</v>
      </c>
    </row>
    <row r="211" spans="1:8" x14ac:dyDescent="0.35">
      <c r="A211" s="4" t="s">
        <v>94</v>
      </c>
      <c r="B211" s="4">
        <v>2020</v>
      </c>
      <c r="C211" s="5">
        <v>43856</v>
      </c>
      <c r="D211" s="4" t="s">
        <v>72</v>
      </c>
      <c r="E211" s="4" t="s">
        <v>220</v>
      </c>
      <c r="F211" s="4" t="s">
        <v>17</v>
      </c>
      <c r="G211" s="4"/>
      <c r="H211" s="4">
        <v>4</v>
      </c>
    </row>
    <row r="212" spans="1:8" x14ac:dyDescent="0.35">
      <c r="A212" s="4" t="s">
        <v>94</v>
      </c>
      <c r="B212" s="4">
        <v>2020</v>
      </c>
      <c r="C212" s="5">
        <v>43856</v>
      </c>
      <c r="D212" s="4" t="s">
        <v>72</v>
      </c>
      <c r="E212" s="4" t="s">
        <v>227</v>
      </c>
      <c r="F212" s="4" t="s">
        <v>228</v>
      </c>
      <c r="G212" s="4"/>
      <c r="H212" s="4">
        <v>5</v>
      </c>
    </row>
    <row r="213" spans="1:8" x14ac:dyDescent="0.35">
      <c r="A213" s="4" t="s">
        <v>94</v>
      </c>
      <c r="B213" s="4">
        <v>2020</v>
      </c>
      <c r="C213" s="5">
        <v>43856</v>
      </c>
      <c r="D213" s="4" t="s">
        <v>72</v>
      </c>
      <c r="E213" s="4" t="s">
        <v>325</v>
      </c>
      <c r="F213" s="4" t="s">
        <v>121</v>
      </c>
      <c r="G213" s="4"/>
      <c r="H213" s="4">
        <v>6</v>
      </c>
    </row>
    <row r="214" spans="1:8" x14ac:dyDescent="0.35">
      <c r="A214" s="4" t="s">
        <v>94</v>
      </c>
      <c r="B214" s="4">
        <v>2020</v>
      </c>
      <c r="C214" s="5">
        <v>43856</v>
      </c>
      <c r="D214" s="4" t="s">
        <v>72</v>
      </c>
      <c r="E214" s="4" t="s">
        <v>313</v>
      </c>
      <c r="F214" s="4" t="s">
        <v>239</v>
      </c>
      <c r="G214" s="4"/>
      <c r="H214" s="4">
        <v>7</v>
      </c>
    </row>
    <row r="215" spans="1:8" x14ac:dyDescent="0.35">
      <c r="A215" s="4" t="s">
        <v>94</v>
      </c>
      <c r="B215" s="4">
        <v>2020</v>
      </c>
      <c r="C215" s="5">
        <v>43856</v>
      </c>
      <c r="D215" s="4" t="s">
        <v>72</v>
      </c>
      <c r="E215" s="4" t="s">
        <v>240</v>
      </c>
      <c r="F215" s="4" t="s">
        <v>56</v>
      </c>
      <c r="G215" s="4"/>
      <c r="H215" s="4">
        <v>8</v>
      </c>
    </row>
    <row r="216" spans="1:8" x14ac:dyDescent="0.35">
      <c r="A216" s="4" t="s">
        <v>94</v>
      </c>
      <c r="B216" s="4">
        <v>2020</v>
      </c>
      <c r="C216" s="5">
        <v>43856</v>
      </c>
      <c r="D216" s="4" t="s">
        <v>72</v>
      </c>
      <c r="E216" s="4" t="s">
        <v>249</v>
      </c>
      <c r="F216" s="4" t="s">
        <v>250</v>
      </c>
      <c r="G216" s="4"/>
      <c r="H216" s="4">
        <v>9</v>
      </c>
    </row>
    <row r="217" spans="1:8" x14ac:dyDescent="0.35">
      <c r="A217" s="4" t="s">
        <v>94</v>
      </c>
      <c r="B217" s="4">
        <v>2020</v>
      </c>
      <c r="C217" s="5">
        <v>43856</v>
      </c>
      <c r="D217" s="4" t="s">
        <v>72</v>
      </c>
      <c r="E217" s="4" t="s">
        <v>322</v>
      </c>
      <c r="F217" s="4" t="s">
        <v>61</v>
      </c>
      <c r="G217" s="4"/>
      <c r="H217" s="4">
        <v>10</v>
      </c>
    </row>
    <row r="218" spans="1:8" x14ac:dyDescent="0.35">
      <c r="A218" s="4" t="s">
        <v>94</v>
      </c>
      <c r="B218" s="4">
        <v>2020</v>
      </c>
      <c r="C218" s="5">
        <v>43856</v>
      </c>
      <c r="D218" s="4" t="s">
        <v>72</v>
      </c>
      <c r="E218" s="4" t="s">
        <v>283</v>
      </c>
      <c r="F218" s="4" t="s">
        <v>123</v>
      </c>
      <c r="G218" s="4"/>
      <c r="H218" s="4">
        <v>11</v>
      </c>
    </row>
    <row r="219" spans="1:8" x14ac:dyDescent="0.35">
      <c r="A219" s="4" t="s">
        <v>94</v>
      </c>
      <c r="B219" s="4">
        <v>2020</v>
      </c>
      <c r="C219" s="5">
        <v>43856</v>
      </c>
      <c r="D219" s="4" t="s">
        <v>72</v>
      </c>
      <c r="E219" s="4" t="s">
        <v>284</v>
      </c>
      <c r="F219" s="4" t="s">
        <v>49</v>
      </c>
      <c r="G219" s="4"/>
      <c r="H219" s="4">
        <v>12</v>
      </c>
    </row>
    <row r="220" spans="1:8" x14ac:dyDescent="0.35">
      <c r="A220" s="4" t="s">
        <v>94</v>
      </c>
      <c r="B220" s="4">
        <v>2020</v>
      </c>
      <c r="C220" s="5">
        <v>43856</v>
      </c>
      <c r="D220" s="4" t="s">
        <v>72</v>
      </c>
      <c r="E220" s="4" t="s">
        <v>323</v>
      </c>
      <c r="F220" s="4" t="s">
        <v>27</v>
      </c>
      <c r="G220" s="4"/>
      <c r="H220" s="4">
        <v>13</v>
      </c>
    </row>
    <row r="221" spans="1:8" x14ac:dyDescent="0.35">
      <c r="A221" s="4" t="s">
        <v>94</v>
      </c>
      <c r="B221" s="4">
        <v>2020</v>
      </c>
      <c r="C221" s="5">
        <v>43856</v>
      </c>
      <c r="D221" s="4" t="s">
        <v>72</v>
      </c>
      <c r="E221" s="4" t="s">
        <v>312</v>
      </c>
      <c r="F221" s="4" t="s">
        <v>271</v>
      </c>
      <c r="G221" s="4"/>
      <c r="H221" s="4">
        <v>14</v>
      </c>
    </row>
    <row r="222" spans="1:8" x14ac:dyDescent="0.35">
      <c r="A222" s="4" t="s">
        <v>94</v>
      </c>
      <c r="B222" s="4">
        <v>2020</v>
      </c>
      <c r="C222" s="5">
        <v>43856</v>
      </c>
      <c r="D222" s="4" t="s">
        <v>72</v>
      </c>
      <c r="E222" s="4" t="s">
        <v>309</v>
      </c>
      <c r="F222" s="4" t="s">
        <v>38</v>
      </c>
      <c r="G222" s="4"/>
      <c r="H222" s="4">
        <v>15</v>
      </c>
    </row>
    <row r="223" spans="1:8" x14ac:dyDescent="0.35">
      <c r="A223" s="4" t="s">
        <v>94</v>
      </c>
      <c r="B223" s="4">
        <v>2020</v>
      </c>
      <c r="C223" s="5">
        <v>43856</v>
      </c>
      <c r="D223" s="4" t="s">
        <v>72</v>
      </c>
      <c r="E223" s="4" t="s">
        <v>315</v>
      </c>
      <c r="F223" s="4" t="s">
        <v>175</v>
      </c>
      <c r="G223" s="4"/>
      <c r="H223" s="4">
        <v>16</v>
      </c>
    </row>
    <row r="224" spans="1:8" x14ac:dyDescent="0.35">
      <c r="A224" s="4" t="s">
        <v>94</v>
      </c>
      <c r="B224" s="4">
        <v>2020</v>
      </c>
      <c r="C224" s="5">
        <v>43856</v>
      </c>
      <c r="D224" s="4" t="s">
        <v>72</v>
      </c>
      <c r="E224" s="4" t="s">
        <v>229</v>
      </c>
      <c r="F224" s="4" t="s">
        <v>230</v>
      </c>
      <c r="G224" s="4"/>
      <c r="H224" s="4">
        <v>17</v>
      </c>
    </row>
    <row r="225" spans="1:10" x14ac:dyDescent="0.35">
      <c r="A225" s="4" t="s">
        <v>94</v>
      </c>
      <c r="B225" s="4">
        <v>2020</v>
      </c>
      <c r="C225" s="5">
        <v>43856</v>
      </c>
      <c r="D225" s="4" t="s">
        <v>72</v>
      </c>
      <c r="E225" s="4" t="s">
        <v>324</v>
      </c>
      <c r="F225" s="4" t="s">
        <v>40</v>
      </c>
      <c r="G225" s="4"/>
      <c r="H225" s="4">
        <v>18</v>
      </c>
    </row>
    <row r="226" spans="1:10" x14ac:dyDescent="0.35">
      <c r="A226" s="4" t="s">
        <v>94</v>
      </c>
      <c r="B226" s="4">
        <v>2020</v>
      </c>
      <c r="C226" s="5">
        <v>43856</v>
      </c>
      <c r="D226" s="4" t="s">
        <v>72</v>
      </c>
      <c r="E226" s="4" t="s">
        <v>224</v>
      </c>
      <c r="F226" s="4" t="s">
        <v>225</v>
      </c>
      <c r="G226" s="4"/>
      <c r="H226" s="4">
        <v>19</v>
      </c>
    </row>
    <row r="227" spans="1:10" x14ac:dyDescent="0.35">
      <c r="A227" s="4" t="s">
        <v>94</v>
      </c>
      <c r="B227" s="4">
        <v>2020</v>
      </c>
      <c r="C227" s="5">
        <v>43856</v>
      </c>
      <c r="D227" s="4" t="s">
        <v>72</v>
      </c>
      <c r="E227" s="4" t="s">
        <v>258</v>
      </c>
      <c r="F227" s="4" t="s">
        <v>65</v>
      </c>
      <c r="G227" s="4"/>
      <c r="H227" s="4">
        <v>20</v>
      </c>
    </row>
    <row r="228" spans="1:10" x14ac:dyDescent="0.35">
      <c r="A228" s="4" t="s">
        <v>94</v>
      </c>
      <c r="B228" s="4">
        <v>2020</v>
      </c>
      <c r="C228" s="5">
        <v>43856</v>
      </c>
      <c r="D228" s="4" t="s">
        <v>72</v>
      </c>
      <c r="E228" s="4" t="s">
        <v>321</v>
      </c>
      <c r="F228" s="4" t="s">
        <v>161</v>
      </c>
      <c r="G228" s="4"/>
      <c r="H228" s="4">
        <v>21</v>
      </c>
    </row>
    <row r="229" spans="1:10" x14ac:dyDescent="0.35">
      <c r="A229" s="1" t="s">
        <v>152</v>
      </c>
      <c r="B229" s="1">
        <v>2019</v>
      </c>
      <c r="C229" s="2">
        <v>43814</v>
      </c>
      <c r="D229" s="1" t="s">
        <v>72</v>
      </c>
      <c r="E229" s="1" t="s">
        <v>219</v>
      </c>
      <c r="F229" s="1" t="s">
        <v>67</v>
      </c>
      <c r="G229" s="1"/>
      <c r="H229" s="1">
        <v>1</v>
      </c>
      <c r="I229" s="6">
        <v>0.41111111111111115</v>
      </c>
      <c r="J229">
        <v>47.100999999999999</v>
      </c>
    </row>
    <row r="230" spans="1:10" x14ac:dyDescent="0.35">
      <c r="A230" s="1" t="s">
        <v>152</v>
      </c>
      <c r="B230" s="1">
        <v>2019</v>
      </c>
      <c r="C230" s="2">
        <v>43814</v>
      </c>
      <c r="D230" s="1" t="s">
        <v>72</v>
      </c>
      <c r="E230" s="1" t="s">
        <v>317</v>
      </c>
      <c r="F230" s="1" t="s">
        <v>27</v>
      </c>
      <c r="G230" s="1"/>
      <c r="H230" s="1">
        <v>2</v>
      </c>
    </row>
    <row r="231" spans="1:10" x14ac:dyDescent="0.35">
      <c r="A231" s="1" t="s">
        <v>152</v>
      </c>
      <c r="B231" s="1">
        <v>2019</v>
      </c>
      <c r="C231" s="2">
        <v>43814</v>
      </c>
      <c r="D231" s="1" t="s">
        <v>72</v>
      </c>
      <c r="E231" s="1" t="s">
        <v>326</v>
      </c>
      <c r="F231" s="1" t="s">
        <v>36</v>
      </c>
      <c r="G231" s="1"/>
      <c r="H231" s="1">
        <v>3</v>
      </c>
    </row>
    <row r="232" spans="1:10" x14ac:dyDescent="0.35">
      <c r="A232" s="1" t="s">
        <v>152</v>
      </c>
      <c r="B232" s="1">
        <v>2019</v>
      </c>
      <c r="C232" s="2">
        <v>43814</v>
      </c>
      <c r="D232" s="1" t="s">
        <v>72</v>
      </c>
      <c r="E232" s="1" t="s">
        <v>224</v>
      </c>
      <c r="F232" s="1" t="s">
        <v>225</v>
      </c>
      <c r="G232" s="1"/>
      <c r="H232" s="1">
        <v>4</v>
      </c>
    </row>
    <row r="233" spans="1:10" x14ac:dyDescent="0.35">
      <c r="A233" s="1" t="s">
        <v>152</v>
      </c>
      <c r="B233" s="1">
        <v>2019</v>
      </c>
      <c r="C233" s="2">
        <v>43814</v>
      </c>
      <c r="D233" s="1" t="s">
        <v>72</v>
      </c>
      <c r="E233" s="1" t="s">
        <v>327</v>
      </c>
      <c r="F233" s="1" t="s">
        <v>53</v>
      </c>
      <c r="G233" s="1"/>
      <c r="H233" s="1">
        <v>5</v>
      </c>
    </row>
    <row r="234" spans="1:10" x14ac:dyDescent="0.35">
      <c r="A234" s="1" t="s">
        <v>152</v>
      </c>
      <c r="B234" s="1">
        <v>2019</v>
      </c>
      <c r="C234" s="2">
        <v>43814</v>
      </c>
      <c r="D234" s="1" t="s">
        <v>72</v>
      </c>
      <c r="E234" s="1" t="s">
        <v>314</v>
      </c>
      <c r="F234" s="1" t="s">
        <v>29</v>
      </c>
      <c r="G234" s="1"/>
      <c r="H234" s="1">
        <v>6</v>
      </c>
    </row>
    <row r="235" spans="1:10" x14ac:dyDescent="0.35">
      <c r="A235" s="1" t="s">
        <v>152</v>
      </c>
      <c r="B235" s="1">
        <v>2019</v>
      </c>
      <c r="C235" s="2">
        <v>43814</v>
      </c>
      <c r="D235" s="1" t="s">
        <v>72</v>
      </c>
      <c r="E235" s="1" t="s">
        <v>309</v>
      </c>
      <c r="F235" s="1" t="s">
        <v>38</v>
      </c>
      <c r="G235" s="1"/>
      <c r="H235" s="1">
        <v>7</v>
      </c>
    </row>
    <row r="236" spans="1:10" x14ac:dyDescent="0.35">
      <c r="A236" s="1" t="s">
        <v>152</v>
      </c>
      <c r="B236" s="1">
        <v>2019</v>
      </c>
      <c r="C236" s="2">
        <v>43814</v>
      </c>
      <c r="D236" s="1" t="s">
        <v>72</v>
      </c>
      <c r="E236" s="1" t="s">
        <v>287</v>
      </c>
      <c r="F236" s="1" t="s">
        <v>47</v>
      </c>
      <c r="G236" s="1"/>
      <c r="H236" s="1">
        <v>8</v>
      </c>
    </row>
    <row r="237" spans="1:10" x14ac:dyDescent="0.35">
      <c r="A237" s="1" t="s">
        <v>152</v>
      </c>
      <c r="B237" s="1">
        <v>2019</v>
      </c>
      <c r="C237" s="2">
        <v>43814</v>
      </c>
      <c r="D237" s="1" t="s">
        <v>72</v>
      </c>
      <c r="E237" s="1" t="s">
        <v>329</v>
      </c>
      <c r="F237" s="1" t="s">
        <v>330</v>
      </c>
      <c r="G237" s="1"/>
      <c r="H237" s="1">
        <v>9</v>
      </c>
    </row>
    <row r="238" spans="1:10" x14ac:dyDescent="0.35">
      <c r="A238" s="1" t="s">
        <v>152</v>
      </c>
      <c r="B238" s="1">
        <v>2019</v>
      </c>
      <c r="C238" s="2">
        <v>43814</v>
      </c>
      <c r="D238" s="1" t="s">
        <v>72</v>
      </c>
      <c r="E238" s="1" t="s">
        <v>229</v>
      </c>
      <c r="F238" s="1" t="s">
        <v>230</v>
      </c>
      <c r="G238" s="1"/>
      <c r="H238" s="1">
        <v>10</v>
      </c>
    </row>
    <row r="239" spans="1:10" x14ac:dyDescent="0.35">
      <c r="A239" s="1" t="s">
        <v>152</v>
      </c>
      <c r="B239" s="1">
        <v>2019</v>
      </c>
      <c r="C239" s="2">
        <v>43814</v>
      </c>
      <c r="D239" s="1" t="s">
        <v>72</v>
      </c>
      <c r="E239" s="1" t="s">
        <v>322</v>
      </c>
      <c r="F239" s="1" t="s">
        <v>61</v>
      </c>
      <c r="G239" s="1"/>
      <c r="H239" s="1">
        <v>11</v>
      </c>
    </row>
    <row r="240" spans="1:10" x14ac:dyDescent="0.35">
      <c r="A240" s="1" t="s">
        <v>152</v>
      </c>
      <c r="B240" s="1">
        <v>2019</v>
      </c>
      <c r="C240" s="2">
        <v>43814</v>
      </c>
      <c r="D240" s="1" t="s">
        <v>72</v>
      </c>
      <c r="E240" s="1" t="s">
        <v>328</v>
      </c>
      <c r="F240" s="1" t="s">
        <v>237</v>
      </c>
      <c r="G240" s="1"/>
      <c r="H240" s="1">
        <v>12</v>
      </c>
    </row>
    <row r="241" spans="1:10" x14ac:dyDescent="0.35">
      <c r="A241" s="1" t="s">
        <v>152</v>
      </c>
      <c r="B241" s="1">
        <v>2019</v>
      </c>
      <c r="C241" s="2">
        <v>43814</v>
      </c>
      <c r="D241" s="1" t="s">
        <v>72</v>
      </c>
      <c r="E241" s="1" t="s">
        <v>321</v>
      </c>
      <c r="F241" s="1" t="s">
        <v>161</v>
      </c>
      <c r="G241" s="1"/>
      <c r="H241" s="1">
        <v>13</v>
      </c>
    </row>
    <row r="242" spans="1:10" x14ac:dyDescent="0.35">
      <c r="A242" s="1" t="s">
        <v>152</v>
      </c>
      <c r="B242" s="1">
        <v>2019</v>
      </c>
      <c r="C242" s="2">
        <v>43814</v>
      </c>
      <c r="D242" s="1" t="s">
        <v>72</v>
      </c>
      <c r="E242" s="1" t="s">
        <v>320</v>
      </c>
      <c r="F242" s="1" t="s">
        <v>44</v>
      </c>
      <c r="G242" s="1"/>
      <c r="H242" s="1">
        <v>14</v>
      </c>
    </row>
    <row r="243" spans="1:10" x14ac:dyDescent="0.35">
      <c r="A243" s="1" t="s">
        <v>152</v>
      </c>
      <c r="B243" s="1">
        <v>2019</v>
      </c>
      <c r="C243" s="2">
        <v>43814</v>
      </c>
      <c r="D243" s="1" t="s">
        <v>72</v>
      </c>
      <c r="E243" s="1" t="s">
        <v>258</v>
      </c>
      <c r="F243" s="1" t="s">
        <v>65</v>
      </c>
      <c r="G243" s="1"/>
      <c r="H243" s="1">
        <v>15</v>
      </c>
    </row>
    <row r="244" spans="1:10" x14ac:dyDescent="0.35">
      <c r="A244" s="1" t="s">
        <v>152</v>
      </c>
      <c r="B244" s="1">
        <v>2019</v>
      </c>
      <c r="C244" s="2">
        <v>43814</v>
      </c>
      <c r="D244" s="1" t="s">
        <v>72</v>
      </c>
      <c r="E244" s="1" t="s">
        <v>238</v>
      </c>
      <c r="F244" s="1" t="s">
        <v>239</v>
      </c>
      <c r="G244" s="1"/>
      <c r="H244" s="1">
        <v>16</v>
      </c>
    </row>
    <row r="245" spans="1:10" x14ac:dyDescent="0.35">
      <c r="A245" s="1" t="s">
        <v>152</v>
      </c>
      <c r="B245" s="1">
        <v>2019</v>
      </c>
      <c r="C245" s="2">
        <v>43814</v>
      </c>
      <c r="D245" s="1" t="s">
        <v>72</v>
      </c>
      <c r="E245" s="1" t="s">
        <v>312</v>
      </c>
      <c r="F245" s="1" t="s">
        <v>271</v>
      </c>
      <c r="G245" s="1"/>
      <c r="H245" s="1">
        <v>17</v>
      </c>
    </row>
    <row r="246" spans="1:10" x14ac:dyDescent="0.35">
      <c r="A246" s="4" t="s">
        <v>162</v>
      </c>
      <c r="B246" s="4">
        <v>2019</v>
      </c>
      <c r="C246" s="5">
        <v>43807</v>
      </c>
      <c r="D246" s="4" t="s">
        <v>72</v>
      </c>
      <c r="E246" s="4" t="s">
        <v>277</v>
      </c>
      <c r="F246" s="4" t="s">
        <v>36</v>
      </c>
      <c r="G246" s="4"/>
      <c r="H246" s="4">
        <v>1</v>
      </c>
      <c r="I246" s="6">
        <v>0.53819444444444442</v>
      </c>
      <c r="J246">
        <v>47.585000000000001</v>
      </c>
    </row>
    <row r="247" spans="1:10" x14ac:dyDescent="0.35">
      <c r="A247" s="4" t="s">
        <v>162</v>
      </c>
      <c r="B247" s="4">
        <v>2019</v>
      </c>
      <c r="C247" s="5">
        <v>43807</v>
      </c>
      <c r="D247" s="4" t="s">
        <v>72</v>
      </c>
      <c r="E247" s="4" t="s">
        <v>226</v>
      </c>
      <c r="F247" s="4" t="s">
        <v>40</v>
      </c>
      <c r="G247" s="4"/>
      <c r="H247" s="4">
        <v>2</v>
      </c>
    </row>
    <row r="248" spans="1:10" x14ac:dyDescent="0.35">
      <c r="A248" s="4" t="s">
        <v>162</v>
      </c>
      <c r="B248" s="4">
        <v>2019</v>
      </c>
      <c r="C248" s="5">
        <v>43807</v>
      </c>
      <c r="D248" s="4" t="s">
        <v>72</v>
      </c>
      <c r="E248" s="4" t="s">
        <v>219</v>
      </c>
      <c r="F248" s="4" t="s">
        <v>67</v>
      </c>
      <c r="G248" s="4"/>
      <c r="H248" s="4">
        <v>3</v>
      </c>
    </row>
    <row r="249" spans="1:10" x14ac:dyDescent="0.35">
      <c r="A249" s="4" t="s">
        <v>162</v>
      </c>
      <c r="B249" s="4">
        <v>2019</v>
      </c>
      <c r="C249" s="5">
        <v>43807</v>
      </c>
      <c r="D249" s="4" t="s">
        <v>72</v>
      </c>
      <c r="E249" s="4" t="s">
        <v>227</v>
      </c>
      <c r="F249" s="4" t="s">
        <v>228</v>
      </c>
      <c r="G249" s="4"/>
      <c r="H249" s="4">
        <v>4</v>
      </c>
    </row>
    <row r="250" spans="1:10" x14ac:dyDescent="0.35">
      <c r="A250" s="4" t="s">
        <v>162</v>
      </c>
      <c r="B250" s="4">
        <v>2019</v>
      </c>
      <c r="C250" s="5">
        <v>43807</v>
      </c>
      <c r="D250" s="4" t="s">
        <v>72</v>
      </c>
      <c r="E250" s="4" t="s">
        <v>317</v>
      </c>
      <c r="F250" s="4" t="s">
        <v>27</v>
      </c>
      <c r="G250" s="4"/>
      <c r="H250" s="4">
        <v>5</v>
      </c>
    </row>
    <row r="251" spans="1:10" x14ac:dyDescent="0.35">
      <c r="A251" s="4" t="s">
        <v>162</v>
      </c>
      <c r="B251" s="4">
        <v>2019</v>
      </c>
      <c r="C251" s="5">
        <v>43807</v>
      </c>
      <c r="D251" s="4" t="s">
        <v>72</v>
      </c>
      <c r="E251" s="4" t="s">
        <v>312</v>
      </c>
      <c r="F251" s="4" t="s">
        <v>271</v>
      </c>
      <c r="G251" s="4"/>
      <c r="H251" s="4">
        <v>6</v>
      </c>
    </row>
    <row r="252" spans="1:10" x14ac:dyDescent="0.35">
      <c r="A252" s="4" t="s">
        <v>162</v>
      </c>
      <c r="B252" s="4">
        <v>2019</v>
      </c>
      <c r="C252" s="5">
        <v>43807</v>
      </c>
      <c r="D252" s="4" t="s">
        <v>72</v>
      </c>
      <c r="E252" s="4" t="s">
        <v>275</v>
      </c>
      <c r="F252" s="4" t="s">
        <v>47</v>
      </c>
      <c r="G252" s="4"/>
      <c r="H252" s="4">
        <v>7</v>
      </c>
    </row>
    <row r="253" spans="1:10" x14ac:dyDescent="0.35">
      <c r="A253" s="4" t="s">
        <v>162</v>
      </c>
      <c r="B253" s="4">
        <v>2019</v>
      </c>
      <c r="C253" s="5">
        <v>43807</v>
      </c>
      <c r="D253" s="4" t="s">
        <v>72</v>
      </c>
      <c r="E253" s="4" t="s">
        <v>285</v>
      </c>
      <c r="F253" s="4" t="s">
        <v>286</v>
      </c>
      <c r="G253" s="4"/>
      <c r="H253" s="4">
        <v>8</v>
      </c>
    </row>
    <row r="254" spans="1:10" x14ac:dyDescent="0.35">
      <c r="A254" s="4" t="s">
        <v>162</v>
      </c>
      <c r="B254" s="4">
        <v>2019</v>
      </c>
      <c r="C254" s="5">
        <v>43807</v>
      </c>
      <c r="D254" s="4" t="s">
        <v>72</v>
      </c>
      <c r="E254" s="4" t="s">
        <v>224</v>
      </c>
      <c r="F254" s="4" t="s">
        <v>225</v>
      </c>
      <c r="G254" s="4"/>
      <c r="H254" s="4">
        <v>9</v>
      </c>
    </row>
    <row r="255" spans="1:10" x14ac:dyDescent="0.35">
      <c r="A255" s="4" t="s">
        <v>162</v>
      </c>
      <c r="B255" s="4">
        <v>2019</v>
      </c>
      <c r="C255" s="5">
        <v>43807</v>
      </c>
      <c r="D255" s="4" t="s">
        <v>72</v>
      </c>
      <c r="E255" s="4" t="s">
        <v>328</v>
      </c>
      <c r="F255" s="4" t="s">
        <v>237</v>
      </c>
      <c r="G255" s="4"/>
      <c r="H255" s="4">
        <v>10</v>
      </c>
    </row>
    <row r="256" spans="1:10" x14ac:dyDescent="0.35">
      <c r="A256" s="4" t="s">
        <v>162</v>
      </c>
      <c r="B256" s="4">
        <v>2019</v>
      </c>
      <c r="C256" s="5">
        <v>43807</v>
      </c>
      <c r="D256" s="4" t="s">
        <v>72</v>
      </c>
      <c r="E256" s="4" t="s">
        <v>310</v>
      </c>
      <c r="F256" s="4" t="s">
        <v>56</v>
      </c>
      <c r="G256" s="4"/>
      <c r="H256" s="4">
        <v>11</v>
      </c>
    </row>
    <row r="257" spans="1:10" x14ac:dyDescent="0.35">
      <c r="A257" s="4" t="s">
        <v>162</v>
      </c>
      <c r="B257" s="4">
        <v>2019</v>
      </c>
      <c r="C257" s="5">
        <v>43807</v>
      </c>
      <c r="D257" s="4" t="s">
        <v>72</v>
      </c>
      <c r="E257" s="4" t="s">
        <v>320</v>
      </c>
      <c r="F257" s="4" t="s">
        <v>44</v>
      </c>
      <c r="G257" s="4"/>
      <c r="H257" s="4">
        <v>12</v>
      </c>
    </row>
    <row r="258" spans="1:10" x14ac:dyDescent="0.35">
      <c r="A258" s="4" t="s">
        <v>162</v>
      </c>
      <c r="B258" s="4">
        <v>2019</v>
      </c>
      <c r="C258" s="5">
        <v>43807</v>
      </c>
      <c r="D258" s="4" t="s">
        <v>72</v>
      </c>
      <c r="E258" s="4" t="s">
        <v>258</v>
      </c>
      <c r="F258" s="4" t="s">
        <v>65</v>
      </c>
      <c r="G258" s="4"/>
      <c r="H258" s="4">
        <v>13</v>
      </c>
    </row>
    <row r="259" spans="1:10" x14ac:dyDescent="0.35">
      <c r="A259" s="4" t="s">
        <v>162</v>
      </c>
      <c r="B259" s="4">
        <v>2019</v>
      </c>
      <c r="C259" s="5">
        <v>43807</v>
      </c>
      <c r="D259" s="4" t="s">
        <v>72</v>
      </c>
      <c r="E259" s="4" t="s">
        <v>333</v>
      </c>
      <c r="F259" s="4" t="s">
        <v>29</v>
      </c>
      <c r="G259" s="4"/>
      <c r="H259" s="4">
        <v>14</v>
      </c>
    </row>
    <row r="260" spans="1:10" x14ac:dyDescent="0.35">
      <c r="A260" s="4" t="s">
        <v>162</v>
      </c>
      <c r="B260" s="4">
        <v>2019</v>
      </c>
      <c r="C260" s="5">
        <v>43807</v>
      </c>
      <c r="D260" s="4" t="s">
        <v>72</v>
      </c>
      <c r="E260" s="4" t="s">
        <v>329</v>
      </c>
      <c r="F260" s="4" t="s">
        <v>330</v>
      </c>
      <c r="G260" s="4"/>
      <c r="H260" s="4">
        <v>15</v>
      </c>
    </row>
    <row r="261" spans="1:10" x14ac:dyDescent="0.35">
      <c r="A261" s="4" t="s">
        <v>162</v>
      </c>
      <c r="B261" s="4">
        <v>2019</v>
      </c>
      <c r="C261" s="5">
        <v>43807</v>
      </c>
      <c r="D261" s="4" t="s">
        <v>72</v>
      </c>
      <c r="E261" s="4" t="s">
        <v>322</v>
      </c>
      <c r="F261" s="4" t="s">
        <v>61</v>
      </c>
      <c r="G261" s="4"/>
      <c r="H261" s="4">
        <v>16</v>
      </c>
    </row>
    <row r="262" spans="1:10" x14ac:dyDescent="0.35">
      <c r="A262" s="4" t="s">
        <v>162</v>
      </c>
      <c r="B262" s="4">
        <v>2019</v>
      </c>
      <c r="C262" s="5">
        <v>43807</v>
      </c>
      <c r="D262" s="4" t="s">
        <v>72</v>
      </c>
      <c r="E262" s="4" t="s">
        <v>229</v>
      </c>
      <c r="F262" s="4" t="s">
        <v>230</v>
      </c>
      <c r="G262" s="4"/>
      <c r="H262" s="4">
        <v>17</v>
      </c>
    </row>
    <row r="263" spans="1:10" x14ac:dyDescent="0.35">
      <c r="A263" s="4" t="s">
        <v>162</v>
      </c>
      <c r="B263" s="4">
        <v>2019</v>
      </c>
      <c r="C263" s="5">
        <v>43807</v>
      </c>
      <c r="D263" s="4" t="s">
        <v>72</v>
      </c>
      <c r="E263" s="4" t="s">
        <v>309</v>
      </c>
      <c r="F263" s="4" t="s">
        <v>38</v>
      </c>
      <c r="G263" s="4"/>
      <c r="H263" s="4">
        <v>18</v>
      </c>
    </row>
    <row r="264" spans="1:10" x14ac:dyDescent="0.35">
      <c r="A264" s="4" t="s">
        <v>162</v>
      </c>
      <c r="B264" s="4">
        <v>2019</v>
      </c>
      <c r="C264" s="5">
        <v>43807</v>
      </c>
      <c r="D264" s="4" t="s">
        <v>72</v>
      </c>
      <c r="E264" s="4" t="s">
        <v>327</v>
      </c>
      <c r="F264" s="4" t="s">
        <v>53</v>
      </c>
      <c r="G264" s="4"/>
      <c r="H264" s="4">
        <v>19</v>
      </c>
    </row>
    <row r="265" spans="1:10" x14ac:dyDescent="0.35">
      <c r="A265" s="4" t="s">
        <v>162</v>
      </c>
      <c r="B265" s="4">
        <v>2019</v>
      </c>
      <c r="C265" s="5">
        <v>43807</v>
      </c>
      <c r="D265" s="4" t="s">
        <v>72</v>
      </c>
      <c r="E265" s="4" t="s">
        <v>238</v>
      </c>
      <c r="F265" s="4" t="s">
        <v>239</v>
      </c>
      <c r="G265" s="4"/>
      <c r="H265" s="4">
        <v>20</v>
      </c>
    </row>
    <row r="266" spans="1:10" x14ac:dyDescent="0.35">
      <c r="A266" s="4" t="s">
        <v>162</v>
      </c>
      <c r="B266" s="4">
        <v>2019</v>
      </c>
      <c r="C266" s="5">
        <v>43807</v>
      </c>
      <c r="D266" s="4" t="s">
        <v>72</v>
      </c>
      <c r="E266" s="4" t="s">
        <v>321</v>
      </c>
      <c r="F266" s="4" t="s">
        <v>161</v>
      </c>
      <c r="G266" s="4"/>
      <c r="H266" s="4">
        <v>21</v>
      </c>
    </row>
    <row r="267" spans="1:10" x14ac:dyDescent="0.35">
      <c r="A267" s="1" t="s">
        <v>130</v>
      </c>
      <c r="B267" s="1">
        <v>2019</v>
      </c>
      <c r="C267" s="2">
        <v>43800</v>
      </c>
      <c r="D267" s="1" t="s">
        <v>72</v>
      </c>
      <c r="E267" s="1" t="s">
        <v>226</v>
      </c>
      <c r="F267" s="1" t="s">
        <v>40</v>
      </c>
      <c r="G267" s="1"/>
      <c r="H267" s="1">
        <v>1</v>
      </c>
      <c r="I267" s="6">
        <v>0.56944444444444442</v>
      </c>
      <c r="J267">
        <v>47.183</v>
      </c>
    </row>
    <row r="268" spans="1:10" x14ac:dyDescent="0.35">
      <c r="A268" s="1" t="s">
        <v>130</v>
      </c>
      <c r="B268" s="1">
        <v>2019</v>
      </c>
      <c r="C268" s="2">
        <v>43800</v>
      </c>
      <c r="D268" s="1" t="s">
        <v>72</v>
      </c>
      <c r="E268" s="1" t="s">
        <v>227</v>
      </c>
      <c r="F268" s="1" t="s">
        <v>228</v>
      </c>
      <c r="G268" s="1"/>
      <c r="H268" s="1">
        <v>2</v>
      </c>
    </row>
    <row r="269" spans="1:10" x14ac:dyDescent="0.35">
      <c r="A269" s="1" t="s">
        <v>130</v>
      </c>
      <c r="B269" s="1">
        <v>2019</v>
      </c>
      <c r="C269" s="2">
        <v>43800</v>
      </c>
      <c r="D269" s="1" t="s">
        <v>72</v>
      </c>
      <c r="E269" s="1" t="s">
        <v>336</v>
      </c>
      <c r="F269" s="1" t="s">
        <v>245</v>
      </c>
      <c r="G269" s="1"/>
      <c r="H269" s="1">
        <v>3</v>
      </c>
    </row>
    <row r="270" spans="1:10" x14ac:dyDescent="0.35">
      <c r="A270" s="1" t="s">
        <v>130</v>
      </c>
      <c r="B270" s="1">
        <v>2019</v>
      </c>
      <c r="C270" s="2">
        <v>43800</v>
      </c>
      <c r="D270" s="1" t="s">
        <v>72</v>
      </c>
      <c r="E270" s="1" t="s">
        <v>222</v>
      </c>
      <c r="F270" s="1" t="s">
        <v>29</v>
      </c>
      <c r="G270" s="1"/>
      <c r="H270" s="1">
        <v>4</v>
      </c>
    </row>
    <row r="271" spans="1:10" x14ac:dyDescent="0.35">
      <c r="A271" s="1" t="s">
        <v>130</v>
      </c>
      <c r="B271" s="1">
        <v>2019</v>
      </c>
      <c r="C271" s="2">
        <v>43800</v>
      </c>
      <c r="D271" s="1" t="s">
        <v>72</v>
      </c>
      <c r="E271" s="1" t="s">
        <v>323</v>
      </c>
      <c r="F271" s="1" t="s">
        <v>27</v>
      </c>
      <c r="G271" s="1"/>
      <c r="H271" s="1">
        <v>5</v>
      </c>
    </row>
    <row r="272" spans="1:10" x14ac:dyDescent="0.35">
      <c r="A272" s="1" t="s">
        <v>130</v>
      </c>
      <c r="B272" s="1">
        <v>2019</v>
      </c>
      <c r="C272" s="2">
        <v>43800</v>
      </c>
      <c r="D272" s="1" t="s">
        <v>72</v>
      </c>
      <c r="E272" s="1" t="s">
        <v>311</v>
      </c>
      <c r="F272" s="1" t="s">
        <v>51</v>
      </c>
      <c r="G272" s="1"/>
      <c r="H272" s="1">
        <v>6</v>
      </c>
    </row>
    <row r="273" spans="1:8" x14ac:dyDescent="0.35">
      <c r="A273" s="1" t="s">
        <v>130</v>
      </c>
      <c r="B273" s="1">
        <v>2019</v>
      </c>
      <c r="C273" s="2">
        <v>43800</v>
      </c>
      <c r="D273" s="1" t="s">
        <v>72</v>
      </c>
      <c r="E273" s="1" t="s">
        <v>258</v>
      </c>
      <c r="F273" s="1" t="s">
        <v>65</v>
      </c>
      <c r="G273" s="1"/>
      <c r="H273" s="1">
        <v>7</v>
      </c>
    </row>
    <row r="274" spans="1:8" x14ac:dyDescent="0.35">
      <c r="A274" s="1" t="s">
        <v>130</v>
      </c>
      <c r="B274" s="1">
        <v>2019</v>
      </c>
      <c r="C274" s="2">
        <v>43800</v>
      </c>
      <c r="D274" s="1" t="s">
        <v>72</v>
      </c>
      <c r="E274" s="1" t="s">
        <v>224</v>
      </c>
      <c r="F274" s="1" t="s">
        <v>225</v>
      </c>
      <c r="G274" s="1"/>
      <c r="H274" s="1">
        <v>8</v>
      </c>
    </row>
    <row r="275" spans="1:8" x14ac:dyDescent="0.35">
      <c r="A275" s="1" t="s">
        <v>130</v>
      </c>
      <c r="B275" s="1">
        <v>2019</v>
      </c>
      <c r="C275" s="2">
        <v>43800</v>
      </c>
      <c r="D275" s="1" t="s">
        <v>72</v>
      </c>
      <c r="E275" s="1" t="s">
        <v>240</v>
      </c>
      <c r="F275" s="1" t="s">
        <v>56</v>
      </c>
      <c r="G275" s="1"/>
      <c r="H275" s="1">
        <v>9</v>
      </c>
    </row>
    <row r="276" spans="1:8" x14ac:dyDescent="0.35">
      <c r="A276" s="1" t="s">
        <v>130</v>
      </c>
      <c r="B276" s="1">
        <v>2019</v>
      </c>
      <c r="C276" s="2">
        <v>43800</v>
      </c>
      <c r="D276" s="1" t="s">
        <v>72</v>
      </c>
      <c r="E276" s="1" t="s">
        <v>309</v>
      </c>
      <c r="F276" s="1" t="s">
        <v>38</v>
      </c>
      <c r="G276" s="1"/>
      <c r="H276" s="1">
        <v>10</v>
      </c>
    </row>
    <row r="277" spans="1:8" x14ac:dyDescent="0.35">
      <c r="A277" s="1" t="s">
        <v>130</v>
      </c>
      <c r="B277" s="1">
        <v>2019</v>
      </c>
      <c r="C277" s="2">
        <v>43800</v>
      </c>
      <c r="D277" s="1" t="s">
        <v>72</v>
      </c>
      <c r="E277" s="1" t="s">
        <v>335</v>
      </c>
      <c r="F277" s="1" t="s">
        <v>61</v>
      </c>
      <c r="G277" s="1"/>
      <c r="H277" s="1">
        <v>11</v>
      </c>
    </row>
    <row r="278" spans="1:8" x14ac:dyDescent="0.35">
      <c r="A278" s="1" t="s">
        <v>130</v>
      </c>
      <c r="B278" s="1">
        <v>2019</v>
      </c>
      <c r="C278" s="2">
        <v>43800</v>
      </c>
      <c r="D278" s="1" t="s">
        <v>72</v>
      </c>
      <c r="E278" s="1" t="s">
        <v>283</v>
      </c>
      <c r="F278" s="1" t="s">
        <v>123</v>
      </c>
      <c r="G278" s="1"/>
      <c r="H278" s="1">
        <v>12</v>
      </c>
    </row>
    <row r="279" spans="1:8" x14ac:dyDescent="0.35">
      <c r="A279" s="1" t="s">
        <v>130</v>
      </c>
      <c r="B279" s="1">
        <v>2019</v>
      </c>
      <c r="C279" s="2">
        <v>43800</v>
      </c>
      <c r="D279" s="1" t="s">
        <v>72</v>
      </c>
      <c r="E279" s="1" t="s">
        <v>285</v>
      </c>
      <c r="F279" s="1" t="s">
        <v>286</v>
      </c>
      <c r="G279" s="1"/>
      <c r="H279" s="1">
        <v>13</v>
      </c>
    </row>
    <row r="280" spans="1:8" x14ac:dyDescent="0.35">
      <c r="A280" s="1" t="s">
        <v>130</v>
      </c>
      <c r="B280" s="1">
        <v>2019</v>
      </c>
      <c r="C280" s="2">
        <v>43800</v>
      </c>
      <c r="D280" s="1" t="s">
        <v>72</v>
      </c>
      <c r="E280" s="1" t="s">
        <v>334</v>
      </c>
      <c r="F280" s="1" t="s">
        <v>121</v>
      </c>
      <c r="G280" s="1"/>
      <c r="H280" s="1">
        <v>14</v>
      </c>
    </row>
    <row r="281" spans="1:8" x14ac:dyDescent="0.35">
      <c r="A281" s="1" t="s">
        <v>130</v>
      </c>
      <c r="B281" s="1">
        <v>2019</v>
      </c>
      <c r="C281" s="2">
        <v>43800</v>
      </c>
      <c r="D281" s="1" t="s">
        <v>72</v>
      </c>
      <c r="E281" s="1" t="s">
        <v>321</v>
      </c>
      <c r="F281" s="1" t="s">
        <v>161</v>
      </c>
      <c r="G281" s="1"/>
      <c r="H281" s="1">
        <v>15</v>
      </c>
    </row>
    <row r="282" spans="1:8" x14ac:dyDescent="0.35">
      <c r="A282" s="1" t="s">
        <v>130</v>
      </c>
      <c r="B282" s="1">
        <v>2019</v>
      </c>
      <c r="C282" s="2">
        <v>43800</v>
      </c>
      <c r="D282" s="1" t="s">
        <v>72</v>
      </c>
      <c r="E282" s="1" t="s">
        <v>249</v>
      </c>
      <c r="F282" s="1" t="s">
        <v>250</v>
      </c>
      <c r="G282" s="1"/>
      <c r="H282" s="1">
        <v>16</v>
      </c>
    </row>
    <row r="283" spans="1:8" x14ac:dyDescent="0.35">
      <c r="A283" s="1" t="s">
        <v>130</v>
      </c>
      <c r="B283" s="1">
        <v>2019</v>
      </c>
      <c r="C283" s="2">
        <v>43800</v>
      </c>
      <c r="D283" s="1" t="s">
        <v>72</v>
      </c>
      <c r="E283" s="1" t="s">
        <v>320</v>
      </c>
      <c r="F283" s="1" t="s">
        <v>44</v>
      </c>
      <c r="G283" s="1"/>
      <c r="H283" s="1">
        <v>17</v>
      </c>
    </row>
    <row r="284" spans="1:8" x14ac:dyDescent="0.35">
      <c r="A284" s="1" t="s">
        <v>130</v>
      </c>
      <c r="B284" s="1">
        <v>2019</v>
      </c>
      <c r="C284" s="2">
        <v>43800</v>
      </c>
      <c r="D284" s="1" t="s">
        <v>72</v>
      </c>
      <c r="E284" s="1" t="s">
        <v>279</v>
      </c>
      <c r="F284" s="1" t="s">
        <v>53</v>
      </c>
      <c r="G284" s="1"/>
      <c r="H284" s="1">
        <v>18</v>
      </c>
    </row>
    <row r="285" spans="1:8" x14ac:dyDescent="0.35">
      <c r="A285" s="1" t="s">
        <v>130</v>
      </c>
      <c r="B285" s="1">
        <v>2019</v>
      </c>
      <c r="C285" s="2">
        <v>43800</v>
      </c>
      <c r="D285" s="1" t="s">
        <v>72</v>
      </c>
      <c r="E285" s="1" t="s">
        <v>229</v>
      </c>
      <c r="F285" s="1" t="s">
        <v>230</v>
      </c>
      <c r="G285" s="1"/>
      <c r="H285" s="1">
        <v>19</v>
      </c>
    </row>
    <row r="286" spans="1:8" x14ac:dyDescent="0.35">
      <c r="A286" s="1" t="s">
        <v>130</v>
      </c>
      <c r="B286" s="1">
        <v>2019</v>
      </c>
      <c r="C286" s="2">
        <v>43800</v>
      </c>
      <c r="D286" s="1" t="s">
        <v>72</v>
      </c>
      <c r="E286" s="1" t="s">
        <v>313</v>
      </c>
      <c r="F286" s="1" t="s">
        <v>239</v>
      </c>
      <c r="G286" s="1"/>
      <c r="H286" s="1">
        <v>20</v>
      </c>
    </row>
    <row r="287" spans="1:8" x14ac:dyDescent="0.35">
      <c r="A287" s="1" t="s">
        <v>130</v>
      </c>
      <c r="B287" s="1">
        <v>2019</v>
      </c>
      <c r="C287" s="2">
        <v>43800</v>
      </c>
      <c r="D287" s="1" t="s">
        <v>72</v>
      </c>
      <c r="E287" s="1" t="s">
        <v>328</v>
      </c>
      <c r="F287" s="1" t="s">
        <v>237</v>
      </c>
      <c r="G287" s="1"/>
      <c r="H287" s="1">
        <v>21</v>
      </c>
    </row>
    <row r="288" spans="1:8" x14ac:dyDescent="0.35">
      <c r="A288" s="1" t="s">
        <v>130</v>
      </c>
      <c r="B288" s="1">
        <v>2019</v>
      </c>
      <c r="C288" s="2">
        <v>43800</v>
      </c>
      <c r="D288" s="1" t="s">
        <v>72</v>
      </c>
      <c r="E288" s="1" t="s">
        <v>337</v>
      </c>
      <c r="F288" s="1" t="s">
        <v>49</v>
      </c>
      <c r="G288" s="1"/>
      <c r="H288" s="1">
        <v>22</v>
      </c>
    </row>
    <row r="289" spans="1:10" x14ac:dyDescent="0.35">
      <c r="A289" s="1" t="s">
        <v>130</v>
      </c>
      <c r="B289" s="1">
        <v>2019</v>
      </c>
      <c r="C289" s="2">
        <v>43800</v>
      </c>
      <c r="D289" s="1" t="s">
        <v>72</v>
      </c>
      <c r="E289" s="1" t="s">
        <v>312</v>
      </c>
      <c r="F289" s="1" t="s">
        <v>271</v>
      </c>
      <c r="G289" s="1"/>
      <c r="H289" s="1">
        <v>23</v>
      </c>
    </row>
    <row r="290" spans="1:10" x14ac:dyDescent="0.35">
      <c r="A290" s="4" t="s">
        <v>103</v>
      </c>
      <c r="B290" s="4">
        <v>2019</v>
      </c>
      <c r="C290" s="5">
        <v>43778</v>
      </c>
      <c r="D290" s="4" t="s">
        <v>72</v>
      </c>
      <c r="E290" s="4" t="s">
        <v>316</v>
      </c>
      <c r="F290" s="4" t="s">
        <v>19</v>
      </c>
      <c r="G290" s="4"/>
      <c r="H290" s="4">
        <v>1</v>
      </c>
      <c r="I290" s="6">
        <v>0.82986111111111116</v>
      </c>
      <c r="J290">
        <v>39.131999999999998</v>
      </c>
    </row>
    <row r="291" spans="1:10" x14ac:dyDescent="0.35">
      <c r="A291" s="4" t="s">
        <v>103</v>
      </c>
      <c r="B291" s="4">
        <v>2019</v>
      </c>
      <c r="C291" s="5">
        <v>43778</v>
      </c>
      <c r="D291" s="4" t="s">
        <v>72</v>
      </c>
      <c r="E291" s="4" t="s">
        <v>275</v>
      </c>
      <c r="F291" s="4" t="s">
        <v>47</v>
      </c>
      <c r="G291" s="4"/>
      <c r="H291" s="4">
        <v>2</v>
      </c>
    </row>
    <row r="292" spans="1:10" x14ac:dyDescent="0.35">
      <c r="A292" s="4" t="s">
        <v>103</v>
      </c>
      <c r="B292" s="4">
        <v>2019</v>
      </c>
      <c r="C292" s="5">
        <v>43778</v>
      </c>
      <c r="D292" s="4" t="s">
        <v>72</v>
      </c>
      <c r="E292" s="4" t="s">
        <v>243</v>
      </c>
      <c r="F292" s="4" t="s">
        <v>51</v>
      </c>
      <c r="G292" s="4"/>
      <c r="H292" s="4">
        <v>3</v>
      </c>
    </row>
    <row r="293" spans="1:10" x14ac:dyDescent="0.35">
      <c r="A293" s="4" t="s">
        <v>103</v>
      </c>
      <c r="B293" s="4">
        <v>2019</v>
      </c>
      <c r="C293" s="5">
        <v>43778</v>
      </c>
      <c r="D293" s="4" t="s">
        <v>72</v>
      </c>
      <c r="E293" s="4" t="s">
        <v>326</v>
      </c>
      <c r="F293" s="4" t="s">
        <v>36</v>
      </c>
      <c r="G293" s="4"/>
      <c r="H293" s="4">
        <v>4</v>
      </c>
    </row>
    <row r="294" spans="1:10" x14ac:dyDescent="0.35">
      <c r="A294" s="4" t="s">
        <v>103</v>
      </c>
      <c r="B294" s="4">
        <v>2019</v>
      </c>
      <c r="C294" s="5">
        <v>43778</v>
      </c>
      <c r="D294" s="4" t="s">
        <v>72</v>
      </c>
      <c r="E294" s="4" t="s">
        <v>227</v>
      </c>
      <c r="F294" s="4" t="s">
        <v>228</v>
      </c>
      <c r="G294" s="4"/>
      <c r="H294" s="4">
        <v>5</v>
      </c>
    </row>
    <row r="295" spans="1:10" x14ac:dyDescent="0.35">
      <c r="A295" s="4" t="s">
        <v>103</v>
      </c>
      <c r="B295" s="4">
        <v>2019</v>
      </c>
      <c r="C295" s="5">
        <v>43778</v>
      </c>
      <c r="D295" s="4" t="s">
        <v>72</v>
      </c>
      <c r="E295" s="4" t="s">
        <v>339</v>
      </c>
      <c r="F295" s="4" t="s">
        <v>25</v>
      </c>
      <c r="G295" s="4"/>
      <c r="H295" s="4">
        <v>6</v>
      </c>
    </row>
    <row r="296" spans="1:10" x14ac:dyDescent="0.35">
      <c r="A296" s="4" t="s">
        <v>103</v>
      </c>
      <c r="B296" s="4">
        <v>2019</v>
      </c>
      <c r="C296" s="5">
        <v>43778</v>
      </c>
      <c r="D296" s="4" t="s">
        <v>72</v>
      </c>
      <c r="E296" s="4" t="s">
        <v>317</v>
      </c>
      <c r="F296" s="4" t="s">
        <v>27</v>
      </c>
      <c r="G296" s="4"/>
      <c r="H296" s="4">
        <v>7</v>
      </c>
    </row>
    <row r="297" spans="1:10" x14ac:dyDescent="0.35">
      <c r="A297" s="4" t="s">
        <v>103</v>
      </c>
      <c r="B297" s="4">
        <v>2019</v>
      </c>
      <c r="C297" s="5">
        <v>43778</v>
      </c>
      <c r="D297" s="4" t="s">
        <v>72</v>
      </c>
      <c r="E297" s="4" t="s">
        <v>226</v>
      </c>
      <c r="F297" s="4" t="s">
        <v>40</v>
      </c>
      <c r="G297" s="4"/>
      <c r="H297" s="4">
        <v>8</v>
      </c>
    </row>
    <row r="298" spans="1:10" x14ac:dyDescent="0.35">
      <c r="A298" s="4" t="s">
        <v>103</v>
      </c>
      <c r="B298" s="4">
        <v>2019</v>
      </c>
      <c r="C298" s="5">
        <v>43778</v>
      </c>
      <c r="D298" s="4" t="s">
        <v>72</v>
      </c>
      <c r="E298" s="4" t="s">
        <v>240</v>
      </c>
      <c r="F298" s="4" t="s">
        <v>56</v>
      </c>
      <c r="G298" s="4"/>
      <c r="H298" s="4">
        <v>9</v>
      </c>
    </row>
    <row r="299" spans="1:10" x14ac:dyDescent="0.35">
      <c r="A299" s="4" t="s">
        <v>103</v>
      </c>
      <c r="B299" s="4">
        <v>2019</v>
      </c>
      <c r="C299" s="5">
        <v>43778</v>
      </c>
      <c r="D299" s="4" t="s">
        <v>72</v>
      </c>
      <c r="E299" s="4" t="s">
        <v>283</v>
      </c>
      <c r="F299" s="4" t="s">
        <v>123</v>
      </c>
      <c r="G299" s="4"/>
      <c r="H299" s="4">
        <v>10</v>
      </c>
    </row>
    <row r="300" spans="1:10" x14ac:dyDescent="0.35">
      <c r="A300" s="4" t="s">
        <v>103</v>
      </c>
      <c r="B300" s="4">
        <v>2019</v>
      </c>
      <c r="C300" s="5">
        <v>43778</v>
      </c>
      <c r="D300" s="4" t="s">
        <v>72</v>
      </c>
      <c r="E300" s="4" t="s">
        <v>251</v>
      </c>
      <c r="F300" s="4" t="s">
        <v>38</v>
      </c>
      <c r="G300" s="4"/>
      <c r="H300" s="4">
        <v>11</v>
      </c>
    </row>
    <row r="301" spans="1:10" x14ac:dyDescent="0.35">
      <c r="A301" s="4" t="s">
        <v>103</v>
      </c>
      <c r="B301" s="4">
        <v>2019</v>
      </c>
      <c r="C301" s="5">
        <v>43778</v>
      </c>
      <c r="D301" s="4" t="s">
        <v>72</v>
      </c>
      <c r="E301" s="4" t="s">
        <v>290</v>
      </c>
      <c r="F301" s="4" t="s">
        <v>237</v>
      </c>
      <c r="G301" s="4"/>
      <c r="H301" s="4">
        <v>12</v>
      </c>
    </row>
    <row r="302" spans="1:10" x14ac:dyDescent="0.35">
      <c r="A302" s="4" t="s">
        <v>103</v>
      </c>
      <c r="B302" s="4">
        <v>2019</v>
      </c>
      <c r="C302" s="5">
        <v>43778</v>
      </c>
      <c r="D302" s="4" t="s">
        <v>72</v>
      </c>
      <c r="E302" s="4" t="s">
        <v>238</v>
      </c>
      <c r="F302" s="4" t="s">
        <v>239</v>
      </c>
      <c r="G302" s="4"/>
      <c r="H302" s="4">
        <v>13</v>
      </c>
    </row>
    <row r="303" spans="1:10" x14ac:dyDescent="0.35">
      <c r="A303" s="4" t="s">
        <v>103</v>
      </c>
      <c r="B303" s="4">
        <v>2019</v>
      </c>
      <c r="C303" s="5">
        <v>43778</v>
      </c>
      <c r="D303" s="4" t="s">
        <v>72</v>
      </c>
      <c r="E303" s="4" t="s">
        <v>312</v>
      </c>
      <c r="F303" s="4" t="s">
        <v>271</v>
      </c>
      <c r="G303" s="4"/>
      <c r="H303" s="4">
        <v>14</v>
      </c>
    </row>
    <row r="304" spans="1:10" x14ac:dyDescent="0.35">
      <c r="A304" s="4" t="s">
        <v>103</v>
      </c>
      <c r="B304" s="4">
        <v>2019</v>
      </c>
      <c r="C304" s="5">
        <v>43778</v>
      </c>
      <c r="D304" s="4" t="s">
        <v>72</v>
      </c>
      <c r="E304" s="4" t="s">
        <v>224</v>
      </c>
      <c r="F304" s="4" t="s">
        <v>225</v>
      </c>
      <c r="G304" s="4"/>
      <c r="H304" s="4">
        <v>15</v>
      </c>
    </row>
    <row r="305" spans="1:10" x14ac:dyDescent="0.35">
      <c r="A305" s="4" t="s">
        <v>103</v>
      </c>
      <c r="B305" s="4">
        <v>2019</v>
      </c>
      <c r="C305" s="5">
        <v>43778</v>
      </c>
      <c r="D305" s="4" t="s">
        <v>72</v>
      </c>
      <c r="E305" s="4" t="s">
        <v>335</v>
      </c>
      <c r="F305" s="4" t="s">
        <v>61</v>
      </c>
      <c r="G305" s="4"/>
      <c r="H305" s="4">
        <v>16</v>
      </c>
    </row>
    <row r="306" spans="1:10" x14ac:dyDescent="0.35">
      <c r="A306" s="4" t="s">
        <v>103</v>
      </c>
      <c r="B306" s="4">
        <v>2019</v>
      </c>
      <c r="C306" s="5">
        <v>43778</v>
      </c>
      <c r="D306" s="4" t="s">
        <v>72</v>
      </c>
      <c r="E306" s="4" t="s">
        <v>327</v>
      </c>
      <c r="F306" s="4" t="s">
        <v>53</v>
      </c>
      <c r="G306" s="4"/>
      <c r="H306" s="4">
        <v>17</v>
      </c>
    </row>
    <row r="307" spans="1:10" x14ac:dyDescent="0.35">
      <c r="A307" s="4" t="s">
        <v>103</v>
      </c>
      <c r="B307" s="4">
        <v>2019</v>
      </c>
      <c r="C307" s="5">
        <v>43778</v>
      </c>
      <c r="D307" s="4" t="s">
        <v>72</v>
      </c>
      <c r="E307" s="4" t="s">
        <v>258</v>
      </c>
      <c r="F307" s="4" t="s">
        <v>65</v>
      </c>
      <c r="G307" s="4"/>
      <c r="H307" s="4">
        <v>18</v>
      </c>
    </row>
    <row r="308" spans="1:10" x14ac:dyDescent="0.35">
      <c r="A308" s="4" t="s">
        <v>103</v>
      </c>
      <c r="B308" s="4">
        <v>2019</v>
      </c>
      <c r="C308" s="5">
        <v>43778</v>
      </c>
      <c r="D308" s="4" t="s">
        <v>72</v>
      </c>
      <c r="E308" s="4" t="s">
        <v>340</v>
      </c>
      <c r="F308" s="4" t="s">
        <v>67</v>
      </c>
      <c r="G308" s="4"/>
      <c r="H308" s="4">
        <v>19</v>
      </c>
    </row>
    <row r="309" spans="1:10" x14ac:dyDescent="0.35">
      <c r="A309" s="4" t="s">
        <v>103</v>
      </c>
      <c r="B309" s="4">
        <v>2019</v>
      </c>
      <c r="C309" s="5">
        <v>43778</v>
      </c>
      <c r="D309" s="4" t="s">
        <v>72</v>
      </c>
      <c r="E309" s="4" t="s">
        <v>244</v>
      </c>
      <c r="F309" s="4" t="s">
        <v>245</v>
      </c>
      <c r="G309" s="4"/>
      <c r="H309" s="4">
        <v>20</v>
      </c>
    </row>
    <row r="310" spans="1:10" x14ac:dyDescent="0.35">
      <c r="A310" s="4" t="s">
        <v>103</v>
      </c>
      <c r="B310" s="4">
        <v>2019</v>
      </c>
      <c r="C310" s="5">
        <v>43778</v>
      </c>
      <c r="D310" s="4" t="s">
        <v>72</v>
      </c>
      <c r="E310" s="4" t="s">
        <v>341</v>
      </c>
      <c r="F310" s="4" t="s">
        <v>121</v>
      </c>
      <c r="G310" s="4"/>
      <c r="H310" s="4">
        <v>21</v>
      </c>
    </row>
    <row r="311" spans="1:10" x14ac:dyDescent="0.35">
      <c r="A311" s="4" t="s">
        <v>103</v>
      </c>
      <c r="B311" s="4">
        <v>2019</v>
      </c>
      <c r="C311" s="5">
        <v>43778</v>
      </c>
      <c r="D311" s="4" t="s">
        <v>72</v>
      </c>
      <c r="E311" s="4" t="s">
        <v>338</v>
      </c>
      <c r="F311" s="4" t="s">
        <v>17</v>
      </c>
      <c r="G311" s="4"/>
      <c r="H311" s="4">
        <v>22</v>
      </c>
    </row>
    <row r="312" spans="1:10" x14ac:dyDescent="0.35">
      <c r="A312" s="4" t="s">
        <v>103</v>
      </c>
      <c r="B312" s="4">
        <v>2019</v>
      </c>
      <c r="C312" s="5">
        <v>43778</v>
      </c>
      <c r="D312" s="4" t="s">
        <v>72</v>
      </c>
      <c r="E312" s="4" t="s">
        <v>249</v>
      </c>
      <c r="F312" s="4" t="s">
        <v>250</v>
      </c>
      <c r="G312" s="4"/>
      <c r="H312" s="4">
        <v>23</v>
      </c>
    </row>
    <row r="313" spans="1:10" x14ac:dyDescent="0.35">
      <c r="A313" s="1" t="s">
        <v>173</v>
      </c>
      <c r="B313" s="1">
        <v>2019</v>
      </c>
      <c r="C313" s="2">
        <v>43772</v>
      </c>
      <c r="D313" s="1" t="s">
        <v>72</v>
      </c>
      <c r="E313" s="1" t="s">
        <v>319</v>
      </c>
      <c r="F313" s="1" t="s">
        <v>25</v>
      </c>
      <c r="G313" s="1"/>
      <c r="H313" s="1">
        <v>1</v>
      </c>
      <c r="I313" s="6">
        <v>0.58194444444444449</v>
      </c>
      <c r="J313">
        <v>49.399000000000001</v>
      </c>
    </row>
    <row r="314" spans="1:10" x14ac:dyDescent="0.35">
      <c r="A314" s="1" t="s">
        <v>173</v>
      </c>
      <c r="B314" s="1">
        <v>2019</v>
      </c>
      <c r="C314" s="2">
        <v>43772</v>
      </c>
      <c r="D314" s="1" t="s">
        <v>72</v>
      </c>
      <c r="E314" s="1" t="s">
        <v>308</v>
      </c>
      <c r="F314" s="1" t="s">
        <v>53</v>
      </c>
      <c r="G314" s="1"/>
      <c r="H314" s="1">
        <v>2</v>
      </c>
    </row>
    <row r="315" spans="1:10" x14ac:dyDescent="0.35">
      <c r="A315" s="1" t="s">
        <v>173</v>
      </c>
      <c r="B315" s="1">
        <v>2019</v>
      </c>
      <c r="C315" s="2">
        <v>43772</v>
      </c>
      <c r="D315" s="1" t="s">
        <v>72</v>
      </c>
      <c r="E315" s="1" t="s">
        <v>219</v>
      </c>
      <c r="F315" s="1" t="s">
        <v>67</v>
      </c>
      <c r="G315" s="1"/>
      <c r="H315" s="1">
        <v>3</v>
      </c>
    </row>
    <row r="316" spans="1:10" x14ac:dyDescent="0.35">
      <c r="A316" s="1" t="s">
        <v>173</v>
      </c>
      <c r="B316" s="1">
        <v>2019</v>
      </c>
      <c r="C316" s="2">
        <v>43772</v>
      </c>
      <c r="D316" s="1" t="s">
        <v>72</v>
      </c>
      <c r="E316" s="1" t="s">
        <v>275</v>
      </c>
      <c r="F316" s="1" t="s">
        <v>47</v>
      </c>
      <c r="G316" s="1"/>
      <c r="H316" s="1">
        <v>4</v>
      </c>
    </row>
    <row r="317" spans="1:10" x14ac:dyDescent="0.35">
      <c r="A317" s="1" t="s">
        <v>173</v>
      </c>
      <c r="B317" s="1">
        <v>2019</v>
      </c>
      <c r="C317" s="2">
        <v>43772</v>
      </c>
      <c r="D317" s="1" t="s">
        <v>72</v>
      </c>
      <c r="E317" s="1" t="s">
        <v>316</v>
      </c>
      <c r="F317" s="1" t="s">
        <v>19</v>
      </c>
      <c r="G317" s="1"/>
      <c r="H317" s="1">
        <v>5</v>
      </c>
    </row>
    <row r="318" spans="1:10" x14ac:dyDescent="0.35">
      <c r="A318" s="1" t="s">
        <v>173</v>
      </c>
      <c r="B318" s="1">
        <v>2019</v>
      </c>
      <c r="C318" s="2">
        <v>43772</v>
      </c>
      <c r="D318" s="1" t="s">
        <v>72</v>
      </c>
      <c r="E318" s="1" t="s">
        <v>311</v>
      </c>
      <c r="F318" s="1" t="s">
        <v>51</v>
      </c>
      <c r="G318" s="1"/>
      <c r="H318" s="1">
        <v>6</v>
      </c>
    </row>
    <row r="319" spans="1:10" x14ac:dyDescent="0.35">
      <c r="A319" s="1" t="s">
        <v>173</v>
      </c>
      <c r="B319" s="1">
        <v>2019</v>
      </c>
      <c r="C319" s="2">
        <v>43772</v>
      </c>
      <c r="D319" s="1" t="s">
        <v>72</v>
      </c>
      <c r="E319" s="1" t="s">
        <v>315</v>
      </c>
      <c r="F319" s="1" t="s">
        <v>175</v>
      </c>
      <c r="G319" s="1"/>
      <c r="H319" s="1">
        <v>7</v>
      </c>
    </row>
    <row r="320" spans="1:10" x14ac:dyDescent="0.35">
      <c r="A320" s="1" t="s">
        <v>173</v>
      </c>
      <c r="B320" s="1">
        <v>2019</v>
      </c>
      <c r="C320" s="2">
        <v>43772</v>
      </c>
      <c r="D320" s="1" t="s">
        <v>72</v>
      </c>
      <c r="E320" s="1" t="s">
        <v>335</v>
      </c>
      <c r="F320" s="1" t="s">
        <v>61</v>
      </c>
      <c r="G320" s="1"/>
      <c r="H320" s="1">
        <v>8</v>
      </c>
    </row>
    <row r="321" spans="1:8" x14ac:dyDescent="0.35">
      <c r="A321" s="1" t="s">
        <v>173</v>
      </c>
      <c r="B321" s="1">
        <v>2019</v>
      </c>
      <c r="C321" s="2">
        <v>43772</v>
      </c>
      <c r="D321" s="1" t="s">
        <v>72</v>
      </c>
      <c r="E321" s="1" t="s">
        <v>220</v>
      </c>
      <c r="F321" s="1" t="s">
        <v>17</v>
      </c>
      <c r="G321" s="1"/>
      <c r="H321" s="1">
        <v>9</v>
      </c>
    </row>
    <row r="322" spans="1:8" x14ac:dyDescent="0.35">
      <c r="A322" s="1" t="s">
        <v>173</v>
      </c>
      <c r="B322" s="1">
        <v>2019</v>
      </c>
      <c r="C322" s="2">
        <v>43772</v>
      </c>
      <c r="D322" s="1" t="s">
        <v>72</v>
      </c>
      <c r="E322" s="1" t="s">
        <v>244</v>
      </c>
      <c r="F322" s="1" t="s">
        <v>245</v>
      </c>
      <c r="G322" s="1"/>
      <c r="H322" s="1">
        <v>10</v>
      </c>
    </row>
    <row r="323" spans="1:8" x14ac:dyDescent="0.35">
      <c r="A323" s="1" t="s">
        <v>173</v>
      </c>
      <c r="B323" s="1">
        <v>2019</v>
      </c>
      <c r="C323" s="2">
        <v>43772</v>
      </c>
      <c r="D323" s="1" t="s">
        <v>72</v>
      </c>
      <c r="E323" s="1" t="s">
        <v>258</v>
      </c>
      <c r="F323" s="1" t="s">
        <v>65</v>
      </c>
      <c r="G323" s="1"/>
      <c r="H323" s="1">
        <v>11</v>
      </c>
    </row>
    <row r="324" spans="1:8" x14ac:dyDescent="0.35">
      <c r="A324" s="1" t="s">
        <v>173</v>
      </c>
      <c r="B324" s="1">
        <v>2019</v>
      </c>
      <c r="C324" s="2">
        <v>43772</v>
      </c>
      <c r="D324" s="1" t="s">
        <v>72</v>
      </c>
      <c r="E324" s="1" t="s">
        <v>313</v>
      </c>
      <c r="F324" s="1" t="s">
        <v>239</v>
      </c>
      <c r="G324" s="1"/>
      <c r="H324" s="1">
        <v>12</v>
      </c>
    </row>
    <row r="325" spans="1:8" x14ac:dyDescent="0.35">
      <c r="A325" s="1" t="s">
        <v>173</v>
      </c>
      <c r="B325" s="1">
        <v>2019</v>
      </c>
      <c r="C325" s="2">
        <v>43772</v>
      </c>
      <c r="D325" s="1" t="s">
        <v>72</v>
      </c>
      <c r="E325" s="1" t="s">
        <v>221</v>
      </c>
      <c r="F325" s="1" t="s">
        <v>27</v>
      </c>
      <c r="G325" s="1"/>
      <c r="H325" s="1">
        <v>13</v>
      </c>
    </row>
    <row r="326" spans="1:8" x14ac:dyDescent="0.35">
      <c r="A326" s="1" t="s">
        <v>173</v>
      </c>
      <c r="B326" s="1">
        <v>2019</v>
      </c>
      <c r="C326" s="2">
        <v>43772</v>
      </c>
      <c r="D326" s="1" t="s">
        <v>72</v>
      </c>
      <c r="E326" s="1" t="s">
        <v>224</v>
      </c>
      <c r="F326" s="1" t="s">
        <v>225</v>
      </c>
      <c r="G326" s="1"/>
      <c r="H326" s="1">
        <v>14</v>
      </c>
    </row>
    <row r="327" spans="1:8" x14ac:dyDescent="0.35">
      <c r="A327" s="1" t="s">
        <v>173</v>
      </c>
      <c r="B327" s="1">
        <v>2019</v>
      </c>
      <c r="C327" s="2">
        <v>43772</v>
      </c>
      <c r="D327" s="1" t="s">
        <v>72</v>
      </c>
      <c r="E327" s="1" t="s">
        <v>240</v>
      </c>
      <c r="F327" s="1" t="s">
        <v>56</v>
      </c>
      <c r="G327" s="1"/>
      <c r="H327" s="1">
        <v>15</v>
      </c>
    </row>
    <row r="328" spans="1:8" x14ac:dyDescent="0.35">
      <c r="A328" s="1" t="s">
        <v>173</v>
      </c>
      <c r="B328" s="1">
        <v>2019</v>
      </c>
      <c r="C328" s="2">
        <v>43772</v>
      </c>
      <c r="D328" s="1" t="s">
        <v>72</v>
      </c>
      <c r="E328" s="1" t="s">
        <v>328</v>
      </c>
      <c r="F328" s="1" t="s">
        <v>237</v>
      </c>
      <c r="G328" s="1"/>
      <c r="H328" s="1">
        <v>16</v>
      </c>
    </row>
    <row r="329" spans="1:8" x14ac:dyDescent="0.35">
      <c r="A329" s="1" t="s">
        <v>173</v>
      </c>
      <c r="B329" s="1">
        <v>2019</v>
      </c>
      <c r="C329" s="2">
        <v>43772</v>
      </c>
      <c r="D329" s="1" t="s">
        <v>72</v>
      </c>
      <c r="E329" s="1" t="s">
        <v>283</v>
      </c>
      <c r="F329" s="1" t="s">
        <v>123</v>
      </c>
      <c r="G329" s="1"/>
      <c r="H329" s="1">
        <v>17</v>
      </c>
    </row>
    <row r="330" spans="1:8" x14ac:dyDescent="0.35">
      <c r="A330" s="1" t="s">
        <v>173</v>
      </c>
      <c r="B330" s="1">
        <v>2019</v>
      </c>
      <c r="C330" s="2">
        <v>43772</v>
      </c>
      <c r="D330" s="1" t="s">
        <v>72</v>
      </c>
      <c r="E330" s="1" t="s">
        <v>249</v>
      </c>
      <c r="F330" s="1" t="s">
        <v>250</v>
      </c>
      <c r="G330" s="1"/>
      <c r="H330" s="1">
        <v>18</v>
      </c>
    </row>
    <row r="331" spans="1:8" x14ac:dyDescent="0.35">
      <c r="A331" s="1" t="s">
        <v>173</v>
      </c>
      <c r="B331" s="1">
        <v>2019</v>
      </c>
      <c r="C331" s="2">
        <v>43772</v>
      </c>
      <c r="D331" s="1" t="s">
        <v>72</v>
      </c>
      <c r="E331" s="1" t="s">
        <v>309</v>
      </c>
      <c r="F331" s="1" t="s">
        <v>38</v>
      </c>
      <c r="G331" s="1"/>
      <c r="H331" s="1">
        <v>19</v>
      </c>
    </row>
    <row r="332" spans="1:8" x14ac:dyDescent="0.35">
      <c r="A332" s="1" t="s">
        <v>173</v>
      </c>
      <c r="B332" s="1">
        <v>2019</v>
      </c>
      <c r="C332" s="2">
        <v>43772</v>
      </c>
      <c r="D332" s="1" t="s">
        <v>72</v>
      </c>
      <c r="E332" s="1" t="s">
        <v>229</v>
      </c>
      <c r="F332" s="1" t="s">
        <v>230</v>
      </c>
      <c r="G332" s="1"/>
      <c r="H332" s="1">
        <v>20</v>
      </c>
    </row>
    <row r="333" spans="1:8" x14ac:dyDescent="0.35">
      <c r="A333" s="1" t="s">
        <v>173</v>
      </c>
      <c r="B333" s="1">
        <v>2019</v>
      </c>
      <c r="C333" s="2">
        <v>43772</v>
      </c>
      <c r="D333" s="1" t="s">
        <v>72</v>
      </c>
      <c r="E333" s="1" t="s">
        <v>312</v>
      </c>
      <c r="F333" s="1" t="s">
        <v>271</v>
      </c>
      <c r="G333" s="1"/>
      <c r="H333" s="1">
        <v>21</v>
      </c>
    </row>
    <row r="334" spans="1:8" x14ac:dyDescent="0.35">
      <c r="A334" s="1" t="s">
        <v>173</v>
      </c>
      <c r="B334" s="1">
        <v>2019</v>
      </c>
      <c r="C334" s="2">
        <v>43772</v>
      </c>
      <c r="D334" s="1" t="s">
        <v>72</v>
      </c>
      <c r="E334" s="1" t="s">
        <v>325</v>
      </c>
      <c r="F334" s="1" t="s">
        <v>121</v>
      </c>
      <c r="G334" s="1"/>
      <c r="H334" s="1">
        <v>22</v>
      </c>
    </row>
    <row r="335" spans="1:8" x14ac:dyDescent="0.35">
      <c r="A335" s="1" t="s">
        <v>173</v>
      </c>
      <c r="B335" s="1">
        <v>2019</v>
      </c>
      <c r="C335" s="2">
        <v>43772</v>
      </c>
      <c r="D335" s="1" t="s">
        <v>72</v>
      </c>
      <c r="E335" s="1" t="s">
        <v>227</v>
      </c>
      <c r="F335" s="1" t="s">
        <v>228</v>
      </c>
      <c r="G335" s="1"/>
      <c r="H335" s="1">
        <v>23</v>
      </c>
    </row>
    <row r="336" spans="1:8" x14ac:dyDescent="0.35">
      <c r="A336" s="1" t="s">
        <v>173</v>
      </c>
      <c r="B336" s="1">
        <v>2019</v>
      </c>
      <c r="C336" s="2">
        <v>43772</v>
      </c>
      <c r="D336" s="1" t="s">
        <v>72</v>
      </c>
      <c r="E336" s="1" t="s">
        <v>285</v>
      </c>
      <c r="F336" s="1" t="s">
        <v>286</v>
      </c>
      <c r="G336" s="1"/>
      <c r="H336" s="1">
        <v>24</v>
      </c>
    </row>
    <row r="337" spans="1:10" x14ac:dyDescent="0.35">
      <c r="A337" s="4" t="s">
        <v>176</v>
      </c>
      <c r="B337" s="4">
        <v>2019</v>
      </c>
      <c r="C337" s="5">
        <v>43525</v>
      </c>
      <c r="D337" s="4" t="s">
        <v>13</v>
      </c>
      <c r="E337" s="4" t="s">
        <v>219</v>
      </c>
      <c r="F337" s="4" t="s">
        <v>67</v>
      </c>
      <c r="G337" s="4"/>
      <c r="H337" s="4">
        <v>1</v>
      </c>
      <c r="I337" s="6">
        <v>0.61805555555555558</v>
      </c>
      <c r="J337">
        <v>47.524000000000001</v>
      </c>
    </row>
    <row r="338" spans="1:10" x14ac:dyDescent="0.35">
      <c r="A338" s="4" t="s">
        <v>176</v>
      </c>
      <c r="B338" s="4">
        <v>2019</v>
      </c>
      <c r="C338" s="5">
        <v>43525</v>
      </c>
      <c r="D338" s="4" t="s">
        <v>13</v>
      </c>
      <c r="E338" s="4" t="s">
        <v>316</v>
      </c>
      <c r="F338" s="4" t="s">
        <v>19</v>
      </c>
      <c r="G338" s="4"/>
      <c r="H338" s="4">
        <v>2</v>
      </c>
    </row>
    <row r="339" spans="1:10" x14ac:dyDescent="0.35">
      <c r="A339" s="4" t="s">
        <v>176</v>
      </c>
      <c r="B339" s="4">
        <v>2019</v>
      </c>
      <c r="C339" s="5">
        <v>43525</v>
      </c>
      <c r="D339" s="4" t="s">
        <v>13</v>
      </c>
      <c r="E339" s="4" t="s">
        <v>308</v>
      </c>
      <c r="F339" s="4" t="s">
        <v>53</v>
      </c>
      <c r="G339" s="4"/>
      <c r="H339" s="4">
        <v>3</v>
      </c>
    </row>
    <row r="340" spans="1:10" x14ac:dyDescent="0.35">
      <c r="A340" s="4" t="s">
        <v>176</v>
      </c>
      <c r="B340" s="4">
        <v>2019</v>
      </c>
      <c r="C340" s="5">
        <v>43525</v>
      </c>
      <c r="D340" s="4" t="s">
        <v>13</v>
      </c>
      <c r="E340" s="4" t="s">
        <v>366</v>
      </c>
      <c r="F340" s="4" t="s">
        <v>44</v>
      </c>
      <c r="G340" s="4"/>
      <c r="H340" s="4">
        <v>4</v>
      </c>
    </row>
    <row r="341" spans="1:10" x14ac:dyDescent="0.35">
      <c r="A341" s="4" t="s">
        <v>176</v>
      </c>
      <c r="B341" s="4">
        <v>2019</v>
      </c>
      <c r="C341" s="5">
        <v>43525</v>
      </c>
      <c r="D341" s="4" t="s">
        <v>13</v>
      </c>
      <c r="E341" s="4" t="s">
        <v>244</v>
      </c>
      <c r="F341" s="4" t="s">
        <v>245</v>
      </c>
      <c r="G341" s="4"/>
      <c r="H341" s="4">
        <v>5</v>
      </c>
    </row>
    <row r="342" spans="1:10" x14ac:dyDescent="0.35">
      <c r="A342" s="4" t="s">
        <v>176</v>
      </c>
      <c r="B342" s="4">
        <v>2019</v>
      </c>
      <c r="C342" s="5">
        <v>43525</v>
      </c>
      <c r="D342" s="4" t="s">
        <v>13</v>
      </c>
      <c r="E342" s="4" t="s">
        <v>343</v>
      </c>
      <c r="F342" s="4" t="s">
        <v>17</v>
      </c>
      <c r="G342" s="4"/>
      <c r="H342" s="4">
        <v>6</v>
      </c>
    </row>
    <row r="343" spans="1:10" x14ac:dyDescent="0.35">
      <c r="A343" s="4" t="s">
        <v>176</v>
      </c>
      <c r="B343" s="4">
        <v>2019</v>
      </c>
      <c r="C343" s="5">
        <v>43525</v>
      </c>
      <c r="D343" s="4" t="s">
        <v>13</v>
      </c>
      <c r="E343" s="4" t="s">
        <v>226</v>
      </c>
      <c r="F343" s="4" t="s">
        <v>40</v>
      </c>
      <c r="G343" s="4"/>
      <c r="H343" s="4">
        <v>7</v>
      </c>
    </row>
    <row r="344" spans="1:10" x14ac:dyDescent="0.35">
      <c r="A344" s="4" t="s">
        <v>176</v>
      </c>
      <c r="B344" s="4">
        <v>2019</v>
      </c>
      <c r="C344" s="5">
        <v>43525</v>
      </c>
      <c r="D344" s="4" t="s">
        <v>13</v>
      </c>
      <c r="E344" s="4" t="s">
        <v>313</v>
      </c>
      <c r="F344" s="4" t="s">
        <v>239</v>
      </c>
      <c r="G344" s="4"/>
      <c r="H344" s="4">
        <v>8</v>
      </c>
    </row>
    <row r="345" spans="1:10" x14ac:dyDescent="0.35">
      <c r="A345" s="4" t="s">
        <v>176</v>
      </c>
      <c r="B345" s="4">
        <v>2019</v>
      </c>
      <c r="C345" s="5">
        <v>43525</v>
      </c>
      <c r="D345" s="4" t="s">
        <v>13</v>
      </c>
      <c r="E345" s="4" t="s">
        <v>276</v>
      </c>
      <c r="F345" s="4" t="s">
        <v>25</v>
      </c>
      <c r="G345" s="4"/>
      <c r="H345" s="4">
        <v>9</v>
      </c>
    </row>
    <row r="346" spans="1:10" x14ac:dyDescent="0.35">
      <c r="A346" s="4" t="s">
        <v>176</v>
      </c>
      <c r="B346" s="4">
        <v>2019</v>
      </c>
      <c r="C346" s="5">
        <v>43525</v>
      </c>
      <c r="D346" s="4" t="s">
        <v>13</v>
      </c>
      <c r="E346" s="4" t="s">
        <v>224</v>
      </c>
      <c r="F346" s="4" t="s">
        <v>225</v>
      </c>
      <c r="G346" s="4"/>
      <c r="H346" s="4">
        <v>10</v>
      </c>
    </row>
    <row r="347" spans="1:10" x14ac:dyDescent="0.35">
      <c r="A347" s="4" t="s">
        <v>176</v>
      </c>
      <c r="B347" s="4">
        <v>2019</v>
      </c>
      <c r="C347" s="5">
        <v>43525</v>
      </c>
      <c r="D347" s="4" t="s">
        <v>13</v>
      </c>
      <c r="E347" s="4" t="s">
        <v>290</v>
      </c>
      <c r="F347" s="4" t="s">
        <v>237</v>
      </c>
      <c r="G347" s="4"/>
      <c r="H347" s="4">
        <v>11</v>
      </c>
    </row>
    <row r="348" spans="1:10" x14ac:dyDescent="0.35">
      <c r="A348" s="4" t="s">
        <v>176</v>
      </c>
      <c r="B348" s="4">
        <v>2019</v>
      </c>
      <c r="C348" s="5">
        <v>43525</v>
      </c>
      <c r="D348" s="4" t="s">
        <v>13</v>
      </c>
      <c r="E348" s="4" t="s">
        <v>309</v>
      </c>
      <c r="F348" s="4" t="s">
        <v>38</v>
      </c>
      <c r="G348" s="4"/>
      <c r="H348" s="4">
        <v>12</v>
      </c>
    </row>
    <row r="349" spans="1:10" x14ac:dyDescent="0.35">
      <c r="A349" s="4" t="s">
        <v>176</v>
      </c>
      <c r="B349" s="4">
        <v>2019</v>
      </c>
      <c r="C349" s="5">
        <v>43525</v>
      </c>
      <c r="D349" s="4" t="s">
        <v>13</v>
      </c>
      <c r="E349" s="4" t="s">
        <v>227</v>
      </c>
      <c r="F349" s="4" t="s">
        <v>228</v>
      </c>
      <c r="G349" s="4"/>
      <c r="H349" s="4">
        <v>13</v>
      </c>
    </row>
    <row r="350" spans="1:10" x14ac:dyDescent="0.35">
      <c r="A350" s="4" t="s">
        <v>176</v>
      </c>
      <c r="B350" s="4">
        <v>2019</v>
      </c>
      <c r="C350" s="5">
        <v>43525</v>
      </c>
      <c r="D350" s="4" t="s">
        <v>13</v>
      </c>
      <c r="E350" s="4" t="s">
        <v>326</v>
      </c>
      <c r="F350" s="4" t="s">
        <v>36</v>
      </c>
      <c r="G350" s="4"/>
      <c r="H350" s="4">
        <v>14</v>
      </c>
    </row>
    <row r="351" spans="1:10" x14ac:dyDescent="0.35">
      <c r="A351" s="4" t="s">
        <v>176</v>
      </c>
      <c r="B351" s="4">
        <v>2019</v>
      </c>
      <c r="C351" s="5">
        <v>43525</v>
      </c>
      <c r="D351" s="4" t="s">
        <v>13</v>
      </c>
      <c r="E351" s="4" t="s">
        <v>317</v>
      </c>
      <c r="F351" s="4" t="s">
        <v>27</v>
      </c>
      <c r="G351" s="4"/>
      <c r="H351" s="4">
        <v>15</v>
      </c>
    </row>
    <row r="352" spans="1:10" x14ac:dyDescent="0.35">
      <c r="A352" s="4" t="s">
        <v>176</v>
      </c>
      <c r="B352" s="4">
        <v>2019</v>
      </c>
      <c r="C352" s="5">
        <v>43525</v>
      </c>
      <c r="D352" s="4" t="s">
        <v>13</v>
      </c>
      <c r="E352" s="4" t="s">
        <v>275</v>
      </c>
      <c r="F352" s="4" t="s">
        <v>47</v>
      </c>
      <c r="G352" s="4"/>
      <c r="H352" s="4">
        <v>16</v>
      </c>
    </row>
    <row r="353" spans="1:10" x14ac:dyDescent="0.35">
      <c r="A353" s="4" t="s">
        <v>176</v>
      </c>
      <c r="B353" s="4">
        <v>2019</v>
      </c>
      <c r="C353" s="5">
        <v>43525</v>
      </c>
      <c r="D353" s="4" t="s">
        <v>13</v>
      </c>
      <c r="E353" s="4" t="s">
        <v>342</v>
      </c>
      <c r="F353" s="4" t="s">
        <v>56</v>
      </c>
      <c r="G353" s="4"/>
      <c r="H353" s="4">
        <v>17</v>
      </c>
    </row>
    <row r="354" spans="1:10" x14ac:dyDescent="0.35">
      <c r="A354" s="4" t="s">
        <v>176</v>
      </c>
      <c r="B354" s="4">
        <v>2019</v>
      </c>
      <c r="C354" s="5">
        <v>43525</v>
      </c>
      <c r="D354" s="4" t="s">
        <v>13</v>
      </c>
      <c r="E354" s="4" t="s">
        <v>333</v>
      </c>
      <c r="F354" s="4" t="s">
        <v>29</v>
      </c>
      <c r="G354" s="4"/>
      <c r="H354" s="4">
        <v>18</v>
      </c>
    </row>
    <row r="355" spans="1:10" x14ac:dyDescent="0.35">
      <c r="A355" s="4" t="s">
        <v>176</v>
      </c>
      <c r="B355" s="4">
        <v>2019</v>
      </c>
      <c r="C355" s="5">
        <v>43525</v>
      </c>
      <c r="D355" s="4" t="s">
        <v>13</v>
      </c>
      <c r="E355" s="4" t="s">
        <v>283</v>
      </c>
      <c r="F355" s="4" t="s">
        <v>123</v>
      </c>
      <c r="G355" s="4"/>
      <c r="H355" s="4">
        <v>19</v>
      </c>
    </row>
    <row r="356" spans="1:10" x14ac:dyDescent="0.35">
      <c r="A356" s="4" t="s">
        <v>176</v>
      </c>
      <c r="B356" s="4">
        <v>2019</v>
      </c>
      <c r="C356" s="5">
        <v>43525</v>
      </c>
      <c r="D356" s="4" t="s">
        <v>13</v>
      </c>
      <c r="E356" s="4" t="s">
        <v>322</v>
      </c>
      <c r="F356" s="4" t="s">
        <v>61</v>
      </c>
      <c r="G356" s="4"/>
      <c r="H356" s="4">
        <v>20</v>
      </c>
    </row>
    <row r="357" spans="1:10" x14ac:dyDescent="0.35">
      <c r="A357" s="4" t="s">
        <v>176</v>
      </c>
      <c r="B357" s="4">
        <v>2019</v>
      </c>
      <c r="C357" s="5">
        <v>43525</v>
      </c>
      <c r="D357" s="4" t="s">
        <v>13</v>
      </c>
      <c r="E357" s="4" t="s">
        <v>321</v>
      </c>
      <c r="F357" s="4" t="s">
        <v>161</v>
      </c>
      <c r="G357" s="4"/>
      <c r="H357" s="4">
        <v>21</v>
      </c>
    </row>
    <row r="358" spans="1:10" x14ac:dyDescent="0.35">
      <c r="A358" s="4" t="s">
        <v>176</v>
      </c>
      <c r="B358" s="4">
        <v>2019</v>
      </c>
      <c r="C358" s="5">
        <v>43525</v>
      </c>
      <c r="D358" s="4" t="s">
        <v>13</v>
      </c>
      <c r="E358" s="4" t="s">
        <v>243</v>
      </c>
      <c r="F358" s="4" t="s">
        <v>51</v>
      </c>
      <c r="G358" s="4"/>
      <c r="H358" s="4">
        <v>22</v>
      </c>
    </row>
    <row r="359" spans="1:10" x14ac:dyDescent="0.35">
      <c r="A359" s="4" t="s">
        <v>176</v>
      </c>
      <c r="B359" s="4">
        <v>2019</v>
      </c>
      <c r="C359" s="5">
        <v>43525</v>
      </c>
      <c r="D359" s="4" t="s">
        <v>13</v>
      </c>
      <c r="E359" s="4" t="s">
        <v>345</v>
      </c>
      <c r="F359" s="4" t="s">
        <v>121</v>
      </c>
      <c r="G359" s="4"/>
      <c r="H359" s="4">
        <v>23</v>
      </c>
    </row>
    <row r="360" spans="1:10" x14ac:dyDescent="0.35">
      <c r="A360" s="4" t="s">
        <v>176</v>
      </c>
      <c r="B360" s="4">
        <v>2019</v>
      </c>
      <c r="C360" s="5">
        <v>43525</v>
      </c>
      <c r="D360" s="4" t="s">
        <v>13</v>
      </c>
      <c r="E360" s="4" t="s">
        <v>344</v>
      </c>
      <c r="F360" s="4" t="s">
        <v>175</v>
      </c>
      <c r="G360" s="4"/>
      <c r="H360" s="4">
        <v>24</v>
      </c>
    </row>
    <row r="361" spans="1:10" x14ac:dyDescent="0.35">
      <c r="A361" s="1" t="s">
        <v>130</v>
      </c>
      <c r="B361" s="1">
        <v>2019</v>
      </c>
      <c r="C361" s="2">
        <v>43492</v>
      </c>
      <c r="D361" s="1" t="s">
        <v>72</v>
      </c>
      <c r="E361" s="1" t="s">
        <v>316</v>
      </c>
      <c r="F361" s="1" t="s">
        <v>19</v>
      </c>
      <c r="G361" s="1"/>
      <c r="H361" s="1">
        <v>1</v>
      </c>
      <c r="I361" s="6">
        <v>0.75277777777777777</v>
      </c>
      <c r="J361">
        <v>46.454999999999998</v>
      </c>
    </row>
    <row r="362" spans="1:10" x14ac:dyDescent="0.35">
      <c r="A362" s="1" t="s">
        <v>130</v>
      </c>
      <c r="B362" s="1">
        <v>2019</v>
      </c>
      <c r="C362" s="2">
        <v>43492</v>
      </c>
      <c r="D362" s="1" t="s">
        <v>72</v>
      </c>
      <c r="E362" s="1" t="s">
        <v>308</v>
      </c>
      <c r="F362" s="1" t="s">
        <v>53</v>
      </c>
      <c r="G362" s="1"/>
      <c r="H362" s="1">
        <v>2</v>
      </c>
    </row>
    <row r="363" spans="1:10" x14ac:dyDescent="0.35">
      <c r="A363" s="1" t="s">
        <v>130</v>
      </c>
      <c r="B363" s="1">
        <v>2019</v>
      </c>
      <c r="C363" s="2">
        <v>43492</v>
      </c>
      <c r="D363" s="1" t="s">
        <v>72</v>
      </c>
      <c r="E363" s="1" t="s">
        <v>343</v>
      </c>
      <c r="F363" s="1" t="s">
        <v>17</v>
      </c>
      <c r="G363" s="1"/>
      <c r="H363" s="1">
        <v>3</v>
      </c>
    </row>
    <row r="364" spans="1:10" x14ac:dyDescent="0.35">
      <c r="A364" s="1" t="s">
        <v>130</v>
      </c>
      <c r="B364" s="1">
        <v>2019</v>
      </c>
      <c r="C364" s="2">
        <v>43492</v>
      </c>
      <c r="D364" s="1" t="s">
        <v>72</v>
      </c>
      <c r="E364" s="1" t="s">
        <v>243</v>
      </c>
      <c r="F364" s="1" t="s">
        <v>51</v>
      </c>
      <c r="G364" s="1"/>
      <c r="H364" s="1">
        <v>4</v>
      </c>
    </row>
    <row r="365" spans="1:10" x14ac:dyDescent="0.35">
      <c r="A365" s="1" t="s">
        <v>130</v>
      </c>
      <c r="B365" s="1">
        <v>2019</v>
      </c>
      <c r="C365" s="2">
        <v>43492</v>
      </c>
      <c r="D365" s="1" t="s">
        <v>72</v>
      </c>
      <c r="E365" s="1" t="s">
        <v>263</v>
      </c>
      <c r="F365" s="1" t="s">
        <v>36</v>
      </c>
      <c r="G365" s="1"/>
      <c r="H365" s="1">
        <v>5</v>
      </c>
    </row>
    <row r="366" spans="1:10" x14ac:dyDescent="0.35">
      <c r="A366" s="1" t="s">
        <v>130</v>
      </c>
      <c r="B366" s="1">
        <v>2019</v>
      </c>
      <c r="C366" s="2">
        <v>43492</v>
      </c>
      <c r="D366" s="1" t="s">
        <v>72</v>
      </c>
      <c r="E366" s="1" t="s">
        <v>347</v>
      </c>
      <c r="F366" s="1" t="s">
        <v>121</v>
      </c>
      <c r="G366" s="1"/>
      <c r="H366" s="1">
        <v>6</v>
      </c>
    </row>
    <row r="367" spans="1:10" x14ac:dyDescent="0.35">
      <c r="A367" s="1" t="s">
        <v>130</v>
      </c>
      <c r="B367" s="1">
        <v>2019</v>
      </c>
      <c r="C367" s="2">
        <v>43492</v>
      </c>
      <c r="D367" s="1" t="s">
        <v>72</v>
      </c>
      <c r="E367" s="1" t="s">
        <v>335</v>
      </c>
      <c r="F367" s="1" t="s">
        <v>61</v>
      </c>
      <c r="G367" s="1"/>
      <c r="H367" s="1">
        <v>7</v>
      </c>
    </row>
    <row r="368" spans="1:10" x14ac:dyDescent="0.35">
      <c r="A368" s="1" t="s">
        <v>130</v>
      </c>
      <c r="B368" s="1">
        <v>2019</v>
      </c>
      <c r="C368" s="2">
        <v>43492</v>
      </c>
      <c r="D368" s="1" t="s">
        <v>72</v>
      </c>
      <c r="E368" s="1" t="s">
        <v>321</v>
      </c>
      <c r="F368" s="1" t="s">
        <v>161</v>
      </c>
      <c r="G368" s="1"/>
      <c r="H368" s="1">
        <v>8</v>
      </c>
    </row>
    <row r="369" spans="1:8" x14ac:dyDescent="0.35">
      <c r="A369" s="1" t="s">
        <v>130</v>
      </c>
      <c r="B369" s="1">
        <v>2019</v>
      </c>
      <c r="C369" s="2">
        <v>43492</v>
      </c>
      <c r="D369" s="1" t="s">
        <v>72</v>
      </c>
      <c r="E369" s="1" t="s">
        <v>346</v>
      </c>
      <c r="F369" s="1" t="s">
        <v>29</v>
      </c>
      <c r="G369" s="1"/>
      <c r="H369" s="1">
        <v>9</v>
      </c>
    </row>
    <row r="370" spans="1:8" x14ac:dyDescent="0.35">
      <c r="A370" s="1" t="s">
        <v>130</v>
      </c>
      <c r="B370" s="1">
        <v>2019</v>
      </c>
      <c r="C370" s="2">
        <v>43492</v>
      </c>
      <c r="D370" s="1" t="s">
        <v>72</v>
      </c>
      <c r="E370" s="1" t="s">
        <v>290</v>
      </c>
      <c r="F370" s="1" t="s">
        <v>237</v>
      </c>
      <c r="G370" s="1"/>
      <c r="H370" s="1">
        <v>10</v>
      </c>
    </row>
    <row r="371" spans="1:8" x14ac:dyDescent="0.35">
      <c r="A371" s="1" t="s">
        <v>130</v>
      </c>
      <c r="B371" s="1">
        <v>2019</v>
      </c>
      <c r="C371" s="2">
        <v>43492</v>
      </c>
      <c r="D371" s="1" t="s">
        <v>72</v>
      </c>
      <c r="E371" s="1" t="s">
        <v>227</v>
      </c>
      <c r="F371" s="1" t="s">
        <v>228</v>
      </c>
      <c r="G371" s="1"/>
      <c r="H371" s="1">
        <v>11</v>
      </c>
    </row>
    <row r="372" spans="1:8" x14ac:dyDescent="0.35">
      <c r="A372" s="1" t="s">
        <v>130</v>
      </c>
      <c r="B372" s="1">
        <v>2019</v>
      </c>
      <c r="C372" s="2">
        <v>43492</v>
      </c>
      <c r="D372" s="1" t="s">
        <v>72</v>
      </c>
      <c r="E372" s="1" t="s">
        <v>249</v>
      </c>
      <c r="F372" s="1" t="s">
        <v>250</v>
      </c>
      <c r="G372" s="1"/>
      <c r="H372" s="1">
        <v>12</v>
      </c>
    </row>
    <row r="373" spans="1:8" x14ac:dyDescent="0.35">
      <c r="A373" s="1" t="s">
        <v>130</v>
      </c>
      <c r="B373" s="1">
        <v>2019</v>
      </c>
      <c r="C373" s="2">
        <v>43492</v>
      </c>
      <c r="D373" s="1" t="s">
        <v>72</v>
      </c>
      <c r="E373" s="1" t="s">
        <v>351</v>
      </c>
      <c r="F373" s="1" t="s">
        <v>65</v>
      </c>
      <c r="G373" s="1"/>
      <c r="H373" s="1">
        <v>13</v>
      </c>
    </row>
    <row r="374" spans="1:8" x14ac:dyDescent="0.35">
      <c r="A374" s="1" t="s">
        <v>130</v>
      </c>
      <c r="B374" s="1">
        <v>2019</v>
      </c>
      <c r="C374" s="2">
        <v>43492</v>
      </c>
      <c r="D374" s="1" t="s">
        <v>72</v>
      </c>
      <c r="E374" s="1" t="s">
        <v>224</v>
      </c>
      <c r="F374" s="1" t="s">
        <v>225</v>
      </c>
      <c r="G374" s="1"/>
      <c r="H374" s="1">
        <v>14</v>
      </c>
    </row>
    <row r="375" spans="1:8" x14ac:dyDescent="0.35">
      <c r="A375" s="1" t="s">
        <v>130</v>
      </c>
      <c r="B375" s="1">
        <v>2019</v>
      </c>
      <c r="C375" s="2">
        <v>43492</v>
      </c>
      <c r="D375" s="1" t="s">
        <v>72</v>
      </c>
      <c r="E375" s="1" t="s">
        <v>342</v>
      </c>
      <c r="F375" s="1" t="s">
        <v>56</v>
      </c>
      <c r="G375" s="1"/>
      <c r="H375" s="1">
        <v>15</v>
      </c>
    </row>
    <row r="376" spans="1:8" x14ac:dyDescent="0.35">
      <c r="A376" s="1" t="s">
        <v>130</v>
      </c>
      <c r="B376" s="1">
        <v>2019</v>
      </c>
      <c r="C376" s="2">
        <v>43492</v>
      </c>
      <c r="D376" s="1" t="s">
        <v>72</v>
      </c>
      <c r="E376" s="1" t="s">
        <v>313</v>
      </c>
      <c r="F376" s="1" t="s">
        <v>239</v>
      </c>
      <c r="G376" s="1"/>
      <c r="H376" s="1">
        <v>16</v>
      </c>
    </row>
    <row r="377" spans="1:8" x14ac:dyDescent="0.35">
      <c r="A377" s="1" t="s">
        <v>130</v>
      </c>
      <c r="B377" s="1">
        <v>2019</v>
      </c>
      <c r="C377" s="2">
        <v>43492</v>
      </c>
      <c r="D377" s="1" t="s">
        <v>72</v>
      </c>
      <c r="E377" s="1" t="s">
        <v>348</v>
      </c>
      <c r="F377" s="1" t="s">
        <v>15</v>
      </c>
      <c r="G377" s="1"/>
      <c r="H377" s="1">
        <v>17</v>
      </c>
    </row>
    <row r="378" spans="1:8" x14ac:dyDescent="0.35">
      <c r="A378" s="1" t="s">
        <v>130</v>
      </c>
      <c r="B378" s="1">
        <v>2019</v>
      </c>
      <c r="C378" s="2">
        <v>43492</v>
      </c>
      <c r="D378" s="1" t="s">
        <v>72</v>
      </c>
      <c r="E378" s="1" t="s">
        <v>337</v>
      </c>
      <c r="F378" s="1" t="s">
        <v>49</v>
      </c>
      <c r="G378" s="1"/>
      <c r="H378" s="1">
        <v>18</v>
      </c>
    </row>
    <row r="379" spans="1:8" x14ac:dyDescent="0.35">
      <c r="A379" s="1" t="s">
        <v>130</v>
      </c>
      <c r="B379" s="1">
        <v>2019</v>
      </c>
      <c r="C379" s="2">
        <v>43492</v>
      </c>
      <c r="D379" s="1" t="s">
        <v>72</v>
      </c>
      <c r="E379" s="1" t="s">
        <v>221</v>
      </c>
      <c r="F379" s="1" t="s">
        <v>27</v>
      </c>
      <c r="G379" s="1"/>
      <c r="H379" s="1">
        <v>19</v>
      </c>
    </row>
    <row r="380" spans="1:8" x14ac:dyDescent="0.35">
      <c r="A380" s="1" t="s">
        <v>130</v>
      </c>
      <c r="B380" s="1">
        <v>2019</v>
      </c>
      <c r="C380" s="2">
        <v>43492</v>
      </c>
      <c r="D380" s="1" t="s">
        <v>72</v>
      </c>
      <c r="E380" s="1" t="s">
        <v>344</v>
      </c>
      <c r="F380" s="1" t="s">
        <v>175</v>
      </c>
      <c r="G380" s="1"/>
      <c r="H380" s="1">
        <v>20</v>
      </c>
    </row>
    <row r="381" spans="1:8" x14ac:dyDescent="0.35">
      <c r="A381" s="1" t="s">
        <v>130</v>
      </c>
      <c r="B381" s="1">
        <v>2019</v>
      </c>
      <c r="C381" s="2">
        <v>43492</v>
      </c>
      <c r="D381" s="1" t="s">
        <v>72</v>
      </c>
      <c r="E381" s="1" t="s">
        <v>309</v>
      </c>
      <c r="F381" s="1" t="s">
        <v>38</v>
      </c>
      <c r="G381" s="1"/>
      <c r="H381" s="1">
        <v>21</v>
      </c>
    </row>
    <row r="382" spans="1:8" x14ac:dyDescent="0.35">
      <c r="A382" s="1" t="s">
        <v>130</v>
      </c>
      <c r="B382" s="1">
        <v>2019</v>
      </c>
      <c r="C382" s="2">
        <v>43492</v>
      </c>
      <c r="D382" s="1" t="s">
        <v>72</v>
      </c>
      <c r="E382" s="1" t="s">
        <v>349</v>
      </c>
      <c r="F382" s="1" t="s">
        <v>350</v>
      </c>
      <c r="G382" s="1"/>
      <c r="H382" s="1">
        <v>22</v>
      </c>
    </row>
    <row r="383" spans="1:8" x14ac:dyDescent="0.35">
      <c r="A383" s="1" t="s">
        <v>130</v>
      </c>
      <c r="B383" s="1">
        <v>2019</v>
      </c>
      <c r="C383" s="2">
        <v>43492</v>
      </c>
      <c r="D383" s="1" t="s">
        <v>72</v>
      </c>
      <c r="E383" s="1" t="s">
        <v>331</v>
      </c>
      <c r="F383" s="1" t="s">
        <v>40</v>
      </c>
      <c r="G383" s="1"/>
      <c r="H383" s="1">
        <v>23</v>
      </c>
    </row>
    <row r="384" spans="1:8" x14ac:dyDescent="0.35">
      <c r="A384" s="1" t="s">
        <v>130</v>
      </c>
      <c r="B384" s="1">
        <v>2019</v>
      </c>
      <c r="C384" s="2">
        <v>43492</v>
      </c>
      <c r="D384" s="1" t="s">
        <v>72</v>
      </c>
      <c r="E384" s="1" t="s">
        <v>292</v>
      </c>
      <c r="F384" s="1" t="s">
        <v>31</v>
      </c>
      <c r="G384" s="1"/>
      <c r="H384" s="1">
        <v>24</v>
      </c>
    </row>
    <row r="385" spans="1:10" x14ac:dyDescent="0.35">
      <c r="A385" s="4" t="s">
        <v>162</v>
      </c>
      <c r="B385" s="4">
        <v>2019</v>
      </c>
      <c r="C385" s="5">
        <v>43484</v>
      </c>
      <c r="D385" s="4" t="s">
        <v>72</v>
      </c>
      <c r="E385" s="4" t="s">
        <v>352</v>
      </c>
      <c r="F385" s="4" t="s">
        <v>36</v>
      </c>
      <c r="G385" s="4"/>
      <c r="H385" s="4">
        <v>1</v>
      </c>
      <c r="I385" s="6">
        <v>0.67013888888888884</v>
      </c>
      <c r="J385">
        <v>45.654000000000003</v>
      </c>
    </row>
    <row r="386" spans="1:10" x14ac:dyDescent="0.35">
      <c r="A386" s="4" t="s">
        <v>162</v>
      </c>
      <c r="B386" s="4">
        <v>2019</v>
      </c>
      <c r="C386" s="5">
        <v>43484</v>
      </c>
      <c r="D386" s="4" t="s">
        <v>72</v>
      </c>
      <c r="E386" s="4" t="s">
        <v>226</v>
      </c>
      <c r="F386" s="4" t="s">
        <v>40</v>
      </c>
      <c r="G386" s="4"/>
      <c r="H386" s="4">
        <v>2</v>
      </c>
    </row>
    <row r="387" spans="1:10" x14ac:dyDescent="0.35">
      <c r="A387" s="4" t="s">
        <v>162</v>
      </c>
      <c r="B387" s="4">
        <v>2019</v>
      </c>
      <c r="C387" s="5">
        <v>43484</v>
      </c>
      <c r="D387" s="4" t="s">
        <v>72</v>
      </c>
      <c r="E387" s="4" t="s">
        <v>243</v>
      </c>
      <c r="F387" s="4" t="s">
        <v>51</v>
      </c>
      <c r="G387" s="4"/>
      <c r="H387" s="4">
        <v>3</v>
      </c>
    </row>
    <row r="388" spans="1:10" x14ac:dyDescent="0.35">
      <c r="A388" s="4" t="s">
        <v>162</v>
      </c>
      <c r="B388" s="4">
        <v>2019</v>
      </c>
      <c r="C388" s="5">
        <v>43484</v>
      </c>
      <c r="D388" s="4" t="s">
        <v>72</v>
      </c>
      <c r="E388" s="4" t="s">
        <v>317</v>
      </c>
      <c r="F388" s="4" t="s">
        <v>27</v>
      </c>
      <c r="G388" s="4"/>
      <c r="H388" s="4">
        <v>4</v>
      </c>
    </row>
    <row r="389" spans="1:10" x14ac:dyDescent="0.35">
      <c r="A389" s="4" t="s">
        <v>162</v>
      </c>
      <c r="B389" s="4">
        <v>2019</v>
      </c>
      <c r="C389" s="5">
        <v>43484</v>
      </c>
      <c r="D389" s="4" t="s">
        <v>72</v>
      </c>
      <c r="E389" s="4" t="s">
        <v>275</v>
      </c>
      <c r="F389" s="4" t="s">
        <v>47</v>
      </c>
      <c r="G389" s="4"/>
      <c r="H389" s="4">
        <v>5</v>
      </c>
    </row>
    <row r="390" spans="1:10" x14ac:dyDescent="0.35">
      <c r="A390" s="4" t="s">
        <v>162</v>
      </c>
      <c r="B390" s="4">
        <v>2019</v>
      </c>
      <c r="C390" s="5">
        <v>43484</v>
      </c>
      <c r="D390" s="4" t="s">
        <v>72</v>
      </c>
      <c r="E390" s="4" t="s">
        <v>353</v>
      </c>
      <c r="F390" s="4" t="s">
        <v>15</v>
      </c>
      <c r="G390" s="4"/>
      <c r="H390" s="4">
        <v>6</v>
      </c>
    </row>
    <row r="391" spans="1:10" x14ac:dyDescent="0.35">
      <c r="A391" s="4" t="s">
        <v>162</v>
      </c>
      <c r="B391" s="4">
        <v>2019</v>
      </c>
      <c r="C391" s="5">
        <v>43484</v>
      </c>
      <c r="D391" s="4" t="s">
        <v>72</v>
      </c>
      <c r="E391" s="4" t="s">
        <v>224</v>
      </c>
      <c r="F391" s="4" t="s">
        <v>225</v>
      </c>
      <c r="G391" s="4"/>
      <c r="H391" s="4">
        <v>7</v>
      </c>
    </row>
    <row r="392" spans="1:10" x14ac:dyDescent="0.35">
      <c r="A392" s="4" t="s">
        <v>162</v>
      </c>
      <c r="B392" s="4">
        <v>2019</v>
      </c>
      <c r="C392" s="5">
        <v>43484</v>
      </c>
      <c r="D392" s="4" t="s">
        <v>72</v>
      </c>
      <c r="E392" s="4" t="s">
        <v>333</v>
      </c>
      <c r="F392" s="4" t="s">
        <v>29</v>
      </c>
      <c r="G392" s="4"/>
      <c r="H392" s="4">
        <v>8</v>
      </c>
    </row>
    <row r="393" spans="1:10" x14ac:dyDescent="0.35">
      <c r="A393" s="4" t="s">
        <v>162</v>
      </c>
      <c r="B393" s="4">
        <v>2019</v>
      </c>
      <c r="C393" s="5">
        <v>43484</v>
      </c>
      <c r="D393" s="4" t="s">
        <v>72</v>
      </c>
      <c r="E393" s="4" t="s">
        <v>335</v>
      </c>
      <c r="F393" s="4" t="s">
        <v>61</v>
      </c>
      <c r="G393" s="4"/>
      <c r="H393" s="4">
        <v>9</v>
      </c>
    </row>
    <row r="394" spans="1:10" x14ac:dyDescent="0.35">
      <c r="A394" s="4" t="s">
        <v>162</v>
      </c>
      <c r="B394" s="4">
        <v>2019</v>
      </c>
      <c r="C394" s="5">
        <v>43484</v>
      </c>
      <c r="D394" s="4" t="s">
        <v>72</v>
      </c>
      <c r="E394" s="4" t="s">
        <v>227</v>
      </c>
      <c r="F394" s="4" t="s">
        <v>228</v>
      </c>
      <c r="G394" s="4"/>
      <c r="H394" s="4">
        <v>10</v>
      </c>
    </row>
    <row r="395" spans="1:10" x14ac:dyDescent="0.35">
      <c r="A395" s="4" t="s">
        <v>162</v>
      </c>
      <c r="B395" s="4">
        <v>2019</v>
      </c>
      <c r="C395" s="5">
        <v>43484</v>
      </c>
      <c r="D395" s="4" t="s">
        <v>72</v>
      </c>
      <c r="E395" s="4" t="s">
        <v>283</v>
      </c>
      <c r="F395" s="4" t="s">
        <v>123</v>
      </c>
      <c r="G395" s="4"/>
      <c r="H395" s="4">
        <v>11</v>
      </c>
    </row>
    <row r="396" spans="1:10" x14ac:dyDescent="0.35">
      <c r="A396" s="4" t="s">
        <v>162</v>
      </c>
      <c r="B396" s="4">
        <v>2019</v>
      </c>
      <c r="C396" s="5">
        <v>43484</v>
      </c>
      <c r="D396" s="4" t="s">
        <v>72</v>
      </c>
      <c r="E396" s="4" t="s">
        <v>292</v>
      </c>
      <c r="F396" s="4" t="s">
        <v>31</v>
      </c>
      <c r="G396" s="4"/>
      <c r="H396" s="4">
        <v>12</v>
      </c>
    </row>
    <row r="397" spans="1:10" x14ac:dyDescent="0.35">
      <c r="A397" s="4" t="s">
        <v>162</v>
      </c>
      <c r="B397" s="4">
        <v>2019</v>
      </c>
      <c r="C397" s="5">
        <v>43484</v>
      </c>
      <c r="D397" s="4" t="s">
        <v>72</v>
      </c>
      <c r="E397" s="4" t="s">
        <v>345</v>
      </c>
      <c r="F397" s="4" t="s">
        <v>121</v>
      </c>
      <c r="G397" s="4"/>
      <c r="H397" s="4">
        <v>13</v>
      </c>
    </row>
    <row r="398" spans="1:10" x14ac:dyDescent="0.35">
      <c r="A398" s="4" t="s">
        <v>162</v>
      </c>
      <c r="B398" s="4">
        <v>2019</v>
      </c>
      <c r="C398" s="5">
        <v>43484</v>
      </c>
      <c r="D398" s="4" t="s">
        <v>72</v>
      </c>
      <c r="E398" s="4" t="s">
        <v>288</v>
      </c>
      <c r="F398" s="4" t="s">
        <v>175</v>
      </c>
      <c r="G398" s="4"/>
      <c r="H398" s="4">
        <v>14</v>
      </c>
    </row>
    <row r="399" spans="1:10" x14ac:dyDescent="0.35">
      <c r="A399" s="4" t="s">
        <v>162</v>
      </c>
      <c r="B399" s="4">
        <v>2019</v>
      </c>
      <c r="C399" s="5">
        <v>43484</v>
      </c>
      <c r="D399" s="4" t="s">
        <v>72</v>
      </c>
      <c r="E399" s="4" t="s">
        <v>321</v>
      </c>
      <c r="F399" s="4" t="s">
        <v>161</v>
      </c>
      <c r="G399" s="4"/>
      <c r="H399" s="4">
        <v>15</v>
      </c>
    </row>
    <row r="400" spans="1:10" x14ac:dyDescent="0.35">
      <c r="A400" s="4" t="s">
        <v>162</v>
      </c>
      <c r="B400" s="4">
        <v>2019</v>
      </c>
      <c r="C400" s="5">
        <v>43484</v>
      </c>
      <c r="D400" s="4" t="s">
        <v>72</v>
      </c>
      <c r="E400" s="4" t="s">
        <v>337</v>
      </c>
      <c r="F400" s="4" t="s">
        <v>49</v>
      </c>
      <c r="G400" s="4"/>
      <c r="H400" s="4">
        <v>16</v>
      </c>
    </row>
    <row r="401" spans="1:10" x14ac:dyDescent="0.35">
      <c r="A401" s="4" t="s">
        <v>162</v>
      </c>
      <c r="B401" s="4">
        <v>2019</v>
      </c>
      <c r="C401" s="5">
        <v>43484</v>
      </c>
      <c r="D401" s="4" t="s">
        <v>72</v>
      </c>
      <c r="E401" s="4" t="s">
        <v>351</v>
      </c>
      <c r="F401" s="4" t="s">
        <v>65</v>
      </c>
      <c r="G401" s="4"/>
      <c r="H401" s="4">
        <v>17</v>
      </c>
    </row>
    <row r="402" spans="1:10" x14ac:dyDescent="0.35">
      <c r="A402" s="4" t="s">
        <v>162</v>
      </c>
      <c r="B402" s="4">
        <v>2019</v>
      </c>
      <c r="C402" s="5">
        <v>43484</v>
      </c>
      <c r="D402" s="4" t="s">
        <v>72</v>
      </c>
      <c r="E402" s="4" t="s">
        <v>349</v>
      </c>
      <c r="F402" s="4" t="s">
        <v>350</v>
      </c>
      <c r="G402" s="4"/>
      <c r="H402" s="4">
        <v>18</v>
      </c>
    </row>
    <row r="403" spans="1:10" x14ac:dyDescent="0.35">
      <c r="A403" s="4" t="s">
        <v>162</v>
      </c>
      <c r="B403" s="4">
        <v>2019</v>
      </c>
      <c r="C403" s="5">
        <v>43484</v>
      </c>
      <c r="D403" s="4" t="s">
        <v>72</v>
      </c>
      <c r="E403" s="4" t="s">
        <v>249</v>
      </c>
      <c r="F403" s="4" t="s">
        <v>250</v>
      </c>
      <c r="G403" s="4"/>
      <c r="H403" s="4">
        <v>19</v>
      </c>
    </row>
    <row r="404" spans="1:10" x14ac:dyDescent="0.35">
      <c r="A404" s="4" t="s">
        <v>162</v>
      </c>
      <c r="B404" s="4">
        <v>2019</v>
      </c>
      <c r="C404" s="5">
        <v>43484</v>
      </c>
      <c r="D404" s="4" t="s">
        <v>72</v>
      </c>
      <c r="E404" s="4" t="s">
        <v>233</v>
      </c>
      <c r="F404" s="4" t="s">
        <v>53</v>
      </c>
      <c r="G404" s="4"/>
      <c r="H404" s="4">
        <v>20</v>
      </c>
    </row>
    <row r="405" spans="1:10" x14ac:dyDescent="0.35">
      <c r="A405" s="4" t="s">
        <v>162</v>
      </c>
      <c r="B405" s="4">
        <v>2019</v>
      </c>
      <c r="C405" s="5">
        <v>43484</v>
      </c>
      <c r="D405" s="4" t="s">
        <v>72</v>
      </c>
      <c r="E405" s="4" t="s">
        <v>309</v>
      </c>
      <c r="F405" s="4" t="s">
        <v>38</v>
      </c>
      <c r="G405" s="4"/>
      <c r="H405" s="4">
        <v>21</v>
      </c>
    </row>
    <row r="406" spans="1:10" x14ac:dyDescent="0.35">
      <c r="A406" s="1" t="s">
        <v>185</v>
      </c>
      <c r="B406" s="1">
        <v>2018</v>
      </c>
      <c r="C406" s="2">
        <v>43449</v>
      </c>
      <c r="D406" s="1" t="s">
        <v>72</v>
      </c>
      <c r="E406" s="1" t="s">
        <v>316</v>
      </c>
      <c r="F406" s="1" t="s">
        <v>19</v>
      </c>
      <c r="G406" s="1"/>
      <c r="H406" s="1">
        <v>1</v>
      </c>
      <c r="I406" s="6">
        <v>0.60277777777777775</v>
      </c>
      <c r="J406">
        <v>49.723999999999997</v>
      </c>
    </row>
    <row r="407" spans="1:10" x14ac:dyDescent="0.35">
      <c r="A407" s="1" t="s">
        <v>185</v>
      </c>
      <c r="B407" s="1">
        <v>2018</v>
      </c>
      <c r="C407" s="2">
        <v>43449</v>
      </c>
      <c r="D407" s="1" t="s">
        <v>72</v>
      </c>
      <c r="E407" s="1" t="s">
        <v>357</v>
      </c>
      <c r="F407" s="1" t="s">
        <v>36</v>
      </c>
      <c r="G407" s="1"/>
      <c r="H407" s="1">
        <v>2</v>
      </c>
    </row>
    <row r="408" spans="1:10" x14ac:dyDescent="0.35">
      <c r="A408" s="1" t="s">
        <v>185</v>
      </c>
      <c r="B408" s="1">
        <v>2018</v>
      </c>
      <c r="C408" s="2">
        <v>43449</v>
      </c>
      <c r="D408" s="1" t="s">
        <v>72</v>
      </c>
      <c r="E408" s="1" t="s">
        <v>243</v>
      </c>
      <c r="F408" s="1" t="s">
        <v>51</v>
      </c>
      <c r="G408" s="1"/>
      <c r="H408" s="1">
        <v>3</v>
      </c>
    </row>
    <row r="409" spans="1:10" x14ac:dyDescent="0.35">
      <c r="A409" s="1" t="s">
        <v>185</v>
      </c>
      <c r="B409" s="1">
        <v>2018</v>
      </c>
      <c r="C409" s="2">
        <v>43449</v>
      </c>
      <c r="D409" s="1" t="s">
        <v>72</v>
      </c>
      <c r="E409" s="71" t="s">
        <v>219</v>
      </c>
      <c r="F409" s="71" t="s">
        <v>67</v>
      </c>
      <c r="G409" s="71"/>
      <c r="H409" s="43">
        <v>4</v>
      </c>
    </row>
    <row r="410" spans="1:10" x14ac:dyDescent="0.35">
      <c r="A410" s="1" t="s">
        <v>185</v>
      </c>
      <c r="B410" s="1">
        <v>2018</v>
      </c>
      <c r="C410" s="2">
        <v>43449</v>
      </c>
      <c r="D410" s="1" t="s">
        <v>72</v>
      </c>
      <c r="E410" s="71" t="s">
        <v>355</v>
      </c>
      <c r="F410" s="71" t="s">
        <v>121</v>
      </c>
      <c r="G410" s="71"/>
      <c r="H410" s="43">
        <v>5</v>
      </c>
    </row>
    <row r="411" spans="1:10" x14ac:dyDescent="0.35">
      <c r="A411" s="1" t="s">
        <v>185</v>
      </c>
      <c r="B411" s="1">
        <v>2018</v>
      </c>
      <c r="C411" s="2">
        <v>43449</v>
      </c>
      <c r="D411" s="1" t="s">
        <v>72</v>
      </c>
      <c r="E411" s="71" t="s">
        <v>343</v>
      </c>
      <c r="F411" s="71" t="s">
        <v>17</v>
      </c>
      <c r="G411" s="71"/>
      <c r="H411" s="43">
        <v>6</v>
      </c>
    </row>
    <row r="412" spans="1:10" x14ac:dyDescent="0.35">
      <c r="A412" s="1" t="s">
        <v>185</v>
      </c>
      <c r="B412" s="1">
        <v>2018</v>
      </c>
      <c r="C412" s="2">
        <v>43449</v>
      </c>
      <c r="D412" s="1" t="s">
        <v>72</v>
      </c>
      <c r="E412" s="71" t="s">
        <v>317</v>
      </c>
      <c r="F412" s="71" t="s">
        <v>27</v>
      </c>
      <c r="G412" s="71"/>
      <c r="H412" s="43">
        <v>7</v>
      </c>
    </row>
    <row r="413" spans="1:10" x14ac:dyDescent="0.35">
      <c r="A413" s="1" t="s">
        <v>185</v>
      </c>
      <c r="B413" s="1">
        <v>2018</v>
      </c>
      <c r="C413" s="2">
        <v>43449</v>
      </c>
      <c r="D413" s="1" t="s">
        <v>72</v>
      </c>
      <c r="E413" s="71" t="s">
        <v>227</v>
      </c>
      <c r="F413" s="71" t="s">
        <v>228</v>
      </c>
      <c r="G413" s="71"/>
      <c r="H413" s="43">
        <v>8</v>
      </c>
    </row>
    <row r="414" spans="1:10" x14ac:dyDescent="0.35">
      <c r="A414" s="1" t="s">
        <v>185</v>
      </c>
      <c r="B414" s="1">
        <v>2018</v>
      </c>
      <c r="C414" s="2">
        <v>43449</v>
      </c>
      <c r="D414" s="1" t="s">
        <v>72</v>
      </c>
      <c r="E414" s="71" t="s">
        <v>335</v>
      </c>
      <c r="F414" s="71" t="s">
        <v>61</v>
      </c>
      <c r="G414" s="71"/>
      <c r="H414" s="43">
        <v>9</v>
      </c>
    </row>
    <row r="415" spans="1:10" x14ac:dyDescent="0.35">
      <c r="A415" s="1" t="s">
        <v>185</v>
      </c>
      <c r="B415" s="1">
        <v>2018</v>
      </c>
      <c r="C415" s="2">
        <v>43449</v>
      </c>
      <c r="D415" s="1" t="s">
        <v>72</v>
      </c>
      <c r="E415" s="71" t="s">
        <v>313</v>
      </c>
      <c r="F415" s="71" t="s">
        <v>239</v>
      </c>
      <c r="G415" s="71"/>
      <c r="H415" s="43">
        <v>10</v>
      </c>
    </row>
    <row r="416" spans="1:10" x14ac:dyDescent="0.35">
      <c r="A416" s="1" t="s">
        <v>185</v>
      </c>
      <c r="B416" s="1">
        <v>2018</v>
      </c>
      <c r="C416" s="2">
        <v>43449</v>
      </c>
      <c r="D416" s="1" t="s">
        <v>72</v>
      </c>
      <c r="E416" s="71" t="s">
        <v>354</v>
      </c>
      <c r="F416" s="71" t="s">
        <v>25</v>
      </c>
      <c r="G416" s="71"/>
      <c r="H416" s="43">
        <v>11</v>
      </c>
    </row>
    <row r="417" spans="1:10" x14ac:dyDescent="0.35">
      <c r="A417" s="1" t="s">
        <v>185</v>
      </c>
      <c r="B417" s="1">
        <v>2018</v>
      </c>
      <c r="C417" s="2">
        <v>43449</v>
      </c>
      <c r="D417" s="1" t="s">
        <v>72</v>
      </c>
      <c r="E417" s="71" t="s">
        <v>283</v>
      </c>
      <c r="F417" s="71" t="s">
        <v>123</v>
      </c>
      <c r="G417" s="71"/>
      <c r="H417" s="43">
        <v>12</v>
      </c>
    </row>
    <row r="418" spans="1:10" x14ac:dyDescent="0.35">
      <c r="A418" s="1" t="s">
        <v>185</v>
      </c>
      <c r="B418" s="1">
        <v>2018</v>
      </c>
      <c r="C418" s="2">
        <v>43449</v>
      </c>
      <c r="D418" s="1" t="s">
        <v>72</v>
      </c>
      <c r="E418" s="71" t="s">
        <v>342</v>
      </c>
      <c r="F418" s="71" t="s">
        <v>56</v>
      </c>
      <c r="G418" s="71"/>
      <c r="H418" s="43">
        <v>13</v>
      </c>
    </row>
    <row r="419" spans="1:10" x14ac:dyDescent="0.35">
      <c r="A419" s="1" t="s">
        <v>185</v>
      </c>
      <c r="B419" s="1">
        <v>2018</v>
      </c>
      <c r="C419" s="2">
        <v>43449</v>
      </c>
      <c r="D419" s="1" t="s">
        <v>72</v>
      </c>
      <c r="E419" s="71" t="s">
        <v>309</v>
      </c>
      <c r="F419" s="71" t="s">
        <v>38</v>
      </c>
      <c r="G419" s="71"/>
      <c r="H419" s="43">
        <v>14</v>
      </c>
    </row>
    <row r="420" spans="1:10" x14ac:dyDescent="0.35">
      <c r="A420" s="1" t="s">
        <v>185</v>
      </c>
      <c r="B420" s="1">
        <v>2018</v>
      </c>
      <c r="C420" s="2">
        <v>43449</v>
      </c>
      <c r="D420" s="1" t="s">
        <v>72</v>
      </c>
      <c r="E420" s="71" t="s">
        <v>320</v>
      </c>
      <c r="F420" s="71" t="s">
        <v>44</v>
      </c>
      <c r="G420" s="71"/>
      <c r="H420" s="43">
        <v>15</v>
      </c>
    </row>
    <row r="421" spans="1:10" x14ac:dyDescent="0.35">
      <c r="A421" s="1" t="s">
        <v>185</v>
      </c>
      <c r="B421" s="1">
        <v>2018</v>
      </c>
      <c r="C421" s="2">
        <v>43449</v>
      </c>
      <c r="D421" s="1" t="s">
        <v>72</v>
      </c>
      <c r="E421" s="71" t="s">
        <v>234</v>
      </c>
      <c r="F421" s="71" t="s">
        <v>15</v>
      </c>
      <c r="G421" s="71"/>
      <c r="H421" s="43">
        <v>16</v>
      </c>
    </row>
    <row r="422" spans="1:10" x14ac:dyDescent="0.35">
      <c r="A422" s="1" t="s">
        <v>185</v>
      </c>
      <c r="B422" s="1">
        <v>2018</v>
      </c>
      <c r="C422" s="2">
        <v>43449</v>
      </c>
      <c r="D422" s="1" t="s">
        <v>72</v>
      </c>
      <c r="E422" s="71" t="s">
        <v>226</v>
      </c>
      <c r="F422" s="71" t="s">
        <v>40</v>
      </c>
      <c r="G422" s="71"/>
      <c r="H422" s="43">
        <v>17</v>
      </c>
    </row>
    <row r="423" spans="1:10" x14ac:dyDescent="0.35">
      <c r="A423" s="1" t="s">
        <v>185</v>
      </c>
      <c r="B423" s="1">
        <v>2018</v>
      </c>
      <c r="C423" s="2">
        <v>43449</v>
      </c>
      <c r="D423" s="1" t="s">
        <v>72</v>
      </c>
      <c r="E423" s="71" t="s">
        <v>328</v>
      </c>
      <c r="F423" s="71" t="s">
        <v>237</v>
      </c>
      <c r="G423" s="71"/>
      <c r="H423" s="43">
        <v>18</v>
      </c>
    </row>
    <row r="424" spans="1:10" x14ac:dyDescent="0.35">
      <c r="A424" s="1" t="s">
        <v>185</v>
      </c>
      <c r="B424" s="1">
        <v>2018</v>
      </c>
      <c r="C424" s="2">
        <v>43449</v>
      </c>
      <c r="D424" s="1" t="s">
        <v>72</v>
      </c>
      <c r="E424" s="71" t="s">
        <v>356</v>
      </c>
      <c r="F424" s="71" t="s">
        <v>53</v>
      </c>
      <c r="G424" s="71"/>
      <c r="H424" s="43">
        <v>19</v>
      </c>
    </row>
    <row r="425" spans="1:10" x14ac:dyDescent="0.35">
      <c r="A425" s="1" t="s">
        <v>185</v>
      </c>
      <c r="B425" s="1">
        <v>2018</v>
      </c>
      <c r="C425" s="2">
        <v>43449</v>
      </c>
      <c r="D425" s="1" t="s">
        <v>72</v>
      </c>
      <c r="E425" s="71" t="s">
        <v>224</v>
      </c>
      <c r="F425" s="71" t="s">
        <v>225</v>
      </c>
      <c r="G425" s="71"/>
      <c r="H425" s="43">
        <v>20</v>
      </c>
    </row>
    <row r="426" spans="1:10" x14ac:dyDescent="0.35">
      <c r="A426" s="1" t="s">
        <v>185</v>
      </c>
      <c r="B426" s="1">
        <v>2018</v>
      </c>
      <c r="C426" s="2">
        <v>43449</v>
      </c>
      <c r="D426" s="1" t="s">
        <v>72</v>
      </c>
      <c r="E426" s="71" t="s">
        <v>249</v>
      </c>
      <c r="F426" s="71" t="s">
        <v>250</v>
      </c>
      <c r="G426" s="71"/>
      <c r="H426" s="43">
        <v>21</v>
      </c>
    </row>
    <row r="427" spans="1:10" x14ac:dyDescent="0.35">
      <c r="A427" s="1" t="s">
        <v>185</v>
      </c>
      <c r="B427" s="1">
        <v>2018</v>
      </c>
      <c r="C427" s="2">
        <v>43449</v>
      </c>
      <c r="D427" s="1" t="s">
        <v>72</v>
      </c>
      <c r="E427" s="71" t="s">
        <v>306</v>
      </c>
      <c r="F427" s="71" t="s">
        <v>49</v>
      </c>
      <c r="G427" s="71"/>
      <c r="H427" s="43">
        <v>22</v>
      </c>
    </row>
    <row r="428" spans="1:10" x14ac:dyDescent="0.35">
      <c r="A428" s="1" t="s">
        <v>185</v>
      </c>
      <c r="B428" s="1">
        <v>2018</v>
      </c>
      <c r="C428" s="2">
        <v>43449</v>
      </c>
      <c r="D428" s="1" t="s">
        <v>72</v>
      </c>
      <c r="E428" s="71" t="s">
        <v>359</v>
      </c>
      <c r="F428" s="71" t="s">
        <v>65</v>
      </c>
      <c r="G428" s="71"/>
      <c r="H428" s="43">
        <v>23</v>
      </c>
    </row>
    <row r="429" spans="1:10" x14ac:dyDescent="0.35">
      <c r="A429" s="1" t="s">
        <v>185</v>
      </c>
      <c r="B429" s="1">
        <v>2018</v>
      </c>
      <c r="C429" s="2">
        <v>43449</v>
      </c>
      <c r="D429" s="1" t="s">
        <v>72</v>
      </c>
      <c r="E429" s="71" t="s">
        <v>358</v>
      </c>
      <c r="F429" s="71" t="s">
        <v>31</v>
      </c>
      <c r="G429" s="71"/>
      <c r="H429" s="43">
        <v>24</v>
      </c>
    </row>
    <row r="430" spans="1:10" x14ac:dyDescent="0.35">
      <c r="A430" s="40" t="s">
        <v>134</v>
      </c>
      <c r="B430" s="40">
        <v>2018</v>
      </c>
      <c r="C430" s="50">
        <v>43435</v>
      </c>
      <c r="D430" s="40" t="s">
        <v>72</v>
      </c>
      <c r="E430" s="79" t="s">
        <v>276</v>
      </c>
      <c r="F430" s="79" t="s">
        <v>25</v>
      </c>
      <c r="G430" s="79"/>
      <c r="H430" s="42">
        <v>1</v>
      </c>
      <c r="I430" s="6">
        <v>0.58958333333333335</v>
      </c>
      <c r="J430">
        <v>47.703000000000003</v>
      </c>
    </row>
    <row r="431" spans="1:10" x14ac:dyDescent="0.35">
      <c r="A431" s="4" t="s">
        <v>134</v>
      </c>
      <c r="B431" s="4">
        <v>2018</v>
      </c>
      <c r="C431" s="5">
        <v>43435</v>
      </c>
      <c r="D431" s="4" t="s">
        <v>72</v>
      </c>
      <c r="E431" s="4" t="s">
        <v>326</v>
      </c>
      <c r="F431" s="4" t="s">
        <v>36</v>
      </c>
      <c r="G431" s="4"/>
      <c r="H431" s="4">
        <v>2</v>
      </c>
    </row>
    <row r="432" spans="1:10" x14ac:dyDescent="0.35">
      <c r="A432" s="4" t="s">
        <v>134</v>
      </c>
      <c r="B432" s="4">
        <v>2018</v>
      </c>
      <c r="C432" s="5">
        <v>43435</v>
      </c>
      <c r="D432" s="4" t="s">
        <v>72</v>
      </c>
      <c r="E432" s="4" t="s">
        <v>219</v>
      </c>
      <c r="F432" s="4" t="s">
        <v>67</v>
      </c>
      <c r="G432" s="4"/>
      <c r="H432" s="4">
        <v>3</v>
      </c>
    </row>
    <row r="433" spans="1:8" x14ac:dyDescent="0.35">
      <c r="A433" s="4" t="s">
        <v>134</v>
      </c>
      <c r="B433" s="4">
        <v>2018</v>
      </c>
      <c r="C433" s="5">
        <v>43435</v>
      </c>
      <c r="D433" s="4" t="s">
        <v>72</v>
      </c>
      <c r="E433" s="4" t="s">
        <v>243</v>
      </c>
      <c r="F433" s="4" t="s">
        <v>51</v>
      </c>
      <c r="G433" s="4"/>
      <c r="H433" s="4">
        <v>4</v>
      </c>
    </row>
    <row r="434" spans="1:8" x14ac:dyDescent="0.35">
      <c r="A434" s="4" t="s">
        <v>134</v>
      </c>
      <c r="B434" s="4">
        <v>2018</v>
      </c>
      <c r="C434" s="5">
        <v>43435</v>
      </c>
      <c r="D434" s="4" t="s">
        <v>72</v>
      </c>
      <c r="E434" s="4" t="s">
        <v>308</v>
      </c>
      <c r="F434" s="4" t="s">
        <v>53</v>
      </c>
      <c r="G434" s="4"/>
      <c r="H434" s="4">
        <v>5</v>
      </c>
    </row>
    <row r="435" spans="1:8" x14ac:dyDescent="0.35">
      <c r="A435" s="4" t="s">
        <v>134</v>
      </c>
      <c r="B435" s="4">
        <v>2018</v>
      </c>
      <c r="C435" s="5">
        <v>43435</v>
      </c>
      <c r="D435" s="4" t="s">
        <v>72</v>
      </c>
      <c r="E435" s="4" t="s">
        <v>317</v>
      </c>
      <c r="F435" s="4" t="s">
        <v>27</v>
      </c>
      <c r="G435" s="4"/>
      <c r="H435" s="4">
        <v>6</v>
      </c>
    </row>
    <row r="436" spans="1:8" x14ac:dyDescent="0.35">
      <c r="A436" s="4" t="s">
        <v>134</v>
      </c>
      <c r="B436" s="4">
        <v>2018</v>
      </c>
      <c r="C436" s="5">
        <v>43435</v>
      </c>
      <c r="D436" s="4" t="s">
        <v>72</v>
      </c>
      <c r="E436" s="4" t="s">
        <v>309</v>
      </c>
      <c r="F436" s="4" t="s">
        <v>38</v>
      </c>
      <c r="G436" s="4"/>
      <c r="H436" s="4">
        <v>7</v>
      </c>
    </row>
    <row r="437" spans="1:8" x14ac:dyDescent="0.35">
      <c r="A437" s="4" t="s">
        <v>134</v>
      </c>
      <c r="B437" s="4">
        <v>2018</v>
      </c>
      <c r="C437" s="5">
        <v>43435</v>
      </c>
      <c r="D437" s="4" t="s">
        <v>72</v>
      </c>
      <c r="E437" s="4" t="s">
        <v>336</v>
      </c>
      <c r="F437" s="4" t="s">
        <v>245</v>
      </c>
      <c r="G437" s="4"/>
      <c r="H437" s="4">
        <v>8</v>
      </c>
    </row>
    <row r="438" spans="1:8" x14ac:dyDescent="0.35">
      <c r="A438" s="4" t="s">
        <v>134</v>
      </c>
      <c r="B438" s="4">
        <v>2018</v>
      </c>
      <c r="C438" s="5">
        <v>43435</v>
      </c>
      <c r="D438" s="4" t="s">
        <v>72</v>
      </c>
      <c r="E438" s="4" t="s">
        <v>322</v>
      </c>
      <c r="F438" s="4" t="s">
        <v>61</v>
      </c>
      <c r="G438" s="4"/>
      <c r="H438" s="4">
        <v>9</v>
      </c>
    </row>
    <row r="439" spans="1:8" x14ac:dyDescent="0.35">
      <c r="A439" s="4" t="s">
        <v>134</v>
      </c>
      <c r="B439" s="4">
        <v>2018</v>
      </c>
      <c r="C439" s="5">
        <v>43435</v>
      </c>
      <c r="D439" s="4" t="s">
        <v>72</v>
      </c>
      <c r="E439" s="4" t="s">
        <v>283</v>
      </c>
      <c r="F439" s="4" t="s">
        <v>123</v>
      </c>
      <c r="G439" s="4"/>
      <c r="H439" s="4">
        <v>10</v>
      </c>
    </row>
    <row r="440" spans="1:8" x14ac:dyDescent="0.35">
      <c r="A440" s="4" t="s">
        <v>134</v>
      </c>
      <c r="B440" s="4">
        <v>2018</v>
      </c>
      <c r="C440" s="5">
        <v>43435</v>
      </c>
      <c r="D440" s="4" t="s">
        <v>72</v>
      </c>
      <c r="E440" s="4" t="s">
        <v>347</v>
      </c>
      <c r="F440" s="4" t="s">
        <v>121</v>
      </c>
      <c r="G440" s="4"/>
      <c r="H440" s="4">
        <v>11</v>
      </c>
    </row>
    <row r="441" spans="1:8" x14ac:dyDescent="0.35">
      <c r="A441" s="4" t="s">
        <v>134</v>
      </c>
      <c r="B441" s="4">
        <v>2018</v>
      </c>
      <c r="C441" s="5">
        <v>43435</v>
      </c>
      <c r="D441" s="4" t="s">
        <v>72</v>
      </c>
      <c r="E441" s="4" t="s">
        <v>360</v>
      </c>
      <c r="F441" s="4" t="s">
        <v>19</v>
      </c>
      <c r="G441" s="4"/>
      <c r="H441" s="4">
        <v>12</v>
      </c>
    </row>
    <row r="442" spans="1:8" x14ac:dyDescent="0.35">
      <c r="A442" s="4" t="s">
        <v>134</v>
      </c>
      <c r="B442" s="4">
        <v>2018</v>
      </c>
      <c r="C442" s="5">
        <v>43435</v>
      </c>
      <c r="D442" s="4" t="s">
        <v>72</v>
      </c>
      <c r="E442" s="4" t="s">
        <v>320</v>
      </c>
      <c r="F442" s="4" t="s">
        <v>44</v>
      </c>
      <c r="G442" s="4"/>
      <c r="H442" s="4">
        <v>13</v>
      </c>
    </row>
    <row r="443" spans="1:8" x14ac:dyDescent="0.35">
      <c r="A443" s="4" t="s">
        <v>134</v>
      </c>
      <c r="B443" s="4">
        <v>2018</v>
      </c>
      <c r="C443" s="5">
        <v>43435</v>
      </c>
      <c r="D443" s="4" t="s">
        <v>72</v>
      </c>
      <c r="E443" s="4" t="s">
        <v>290</v>
      </c>
      <c r="F443" s="4" t="s">
        <v>237</v>
      </c>
      <c r="G443" s="4"/>
      <c r="H443" s="4">
        <v>14</v>
      </c>
    </row>
    <row r="444" spans="1:8" x14ac:dyDescent="0.35">
      <c r="A444" s="4" t="s">
        <v>134</v>
      </c>
      <c r="B444" s="4">
        <v>2018</v>
      </c>
      <c r="C444" s="5">
        <v>43435</v>
      </c>
      <c r="D444" s="4" t="s">
        <v>72</v>
      </c>
      <c r="E444" s="4" t="s">
        <v>313</v>
      </c>
      <c r="F444" s="4" t="s">
        <v>239</v>
      </c>
      <c r="G444" s="4"/>
      <c r="H444" s="4">
        <v>15</v>
      </c>
    </row>
    <row r="445" spans="1:8" x14ac:dyDescent="0.35">
      <c r="A445" s="4" t="s">
        <v>134</v>
      </c>
      <c r="B445" s="4">
        <v>2018</v>
      </c>
      <c r="C445" s="5">
        <v>43435</v>
      </c>
      <c r="D445" s="4" t="s">
        <v>72</v>
      </c>
      <c r="E445" s="4" t="s">
        <v>249</v>
      </c>
      <c r="F445" s="4" t="s">
        <v>250</v>
      </c>
      <c r="G445" s="4"/>
      <c r="H445" s="4">
        <v>16</v>
      </c>
    </row>
    <row r="446" spans="1:8" x14ac:dyDescent="0.35">
      <c r="A446" s="4" t="s">
        <v>134</v>
      </c>
      <c r="B446" s="4">
        <v>2018</v>
      </c>
      <c r="C446" s="5">
        <v>43435</v>
      </c>
      <c r="D446" s="4" t="s">
        <v>72</v>
      </c>
      <c r="E446" s="4" t="s">
        <v>344</v>
      </c>
      <c r="F446" s="4" t="s">
        <v>175</v>
      </c>
      <c r="G446" s="4"/>
      <c r="H446" s="4">
        <v>17</v>
      </c>
    </row>
    <row r="447" spans="1:8" x14ac:dyDescent="0.35">
      <c r="A447" s="4" t="s">
        <v>134</v>
      </c>
      <c r="B447" s="4">
        <v>2018</v>
      </c>
      <c r="C447" s="5">
        <v>43435</v>
      </c>
      <c r="D447" s="4" t="s">
        <v>72</v>
      </c>
      <c r="E447" s="4" t="s">
        <v>224</v>
      </c>
      <c r="F447" s="4" t="s">
        <v>225</v>
      </c>
      <c r="G447" s="4"/>
      <c r="H447" s="4">
        <v>18</v>
      </c>
    </row>
    <row r="448" spans="1:8" x14ac:dyDescent="0.35">
      <c r="A448" s="4" t="s">
        <v>134</v>
      </c>
      <c r="B448" s="4">
        <v>2018</v>
      </c>
      <c r="C448" s="5">
        <v>43435</v>
      </c>
      <c r="D448" s="4" t="s">
        <v>72</v>
      </c>
      <c r="E448" s="4" t="s">
        <v>358</v>
      </c>
      <c r="F448" s="4" t="s">
        <v>31</v>
      </c>
      <c r="G448" s="4"/>
      <c r="H448" s="4">
        <v>19</v>
      </c>
    </row>
    <row r="449" spans="1:10" x14ac:dyDescent="0.35">
      <c r="A449" s="4" t="s">
        <v>134</v>
      </c>
      <c r="B449" s="4">
        <v>2018</v>
      </c>
      <c r="C449" s="5">
        <v>43435</v>
      </c>
      <c r="D449" s="4" t="s">
        <v>72</v>
      </c>
      <c r="E449" s="4" t="s">
        <v>331</v>
      </c>
      <c r="F449" s="4" t="s">
        <v>40</v>
      </c>
      <c r="G449" s="4"/>
      <c r="H449" s="4">
        <v>20</v>
      </c>
    </row>
    <row r="450" spans="1:10" x14ac:dyDescent="0.35">
      <c r="A450" s="4" t="s">
        <v>134</v>
      </c>
      <c r="B450" s="4">
        <v>2018</v>
      </c>
      <c r="C450" s="5">
        <v>43435</v>
      </c>
      <c r="D450" s="4" t="s">
        <v>72</v>
      </c>
      <c r="E450" s="4" t="s">
        <v>310</v>
      </c>
      <c r="F450" s="4" t="s">
        <v>56</v>
      </c>
      <c r="G450" s="4"/>
      <c r="H450" s="4">
        <v>21</v>
      </c>
    </row>
    <row r="451" spans="1:10" x14ac:dyDescent="0.35">
      <c r="A451" s="4" t="s">
        <v>134</v>
      </c>
      <c r="B451" s="4">
        <v>2018</v>
      </c>
      <c r="C451" s="5">
        <v>43435</v>
      </c>
      <c r="D451" s="4" t="s">
        <v>72</v>
      </c>
      <c r="E451" s="4" t="s">
        <v>337</v>
      </c>
      <c r="F451" s="4" t="s">
        <v>49</v>
      </c>
      <c r="G451" s="4"/>
      <c r="H451" s="4">
        <v>22</v>
      </c>
    </row>
    <row r="452" spans="1:10" x14ac:dyDescent="0.35">
      <c r="A452" s="4" t="s">
        <v>134</v>
      </c>
      <c r="B452" s="4">
        <v>2018</v>
      </c>
      <c r="C452" s="5">
        <v>43435</v>
      </c>
      <c r="D452" s="4" t="s">
        <v>72</v>
      </c>
      <c r="E452" s="4" t="s">
        <v>351</v>
      </c>
      <c r="F452" s="4" t="s">
        <v>65</v>
      </c>
      <c r="G452" s="4"/>
      <c r="H452" s="4">
        <v>23</v>
      </c>
    </row>
    <row r="453" spans="1:10" x14ac:dyDescent="0.35">
      <c r="A453" s="4" t="s">
        <v>134</v>
      </c>
      <c r="B453" s="4">
        <v>2018</v>
      </c>
      <c r="C453" s="5">
        <v>43435</v>
      </c>
      <c r="D453" s="4" t="s">
        <v>72</v>
      </c>
      <c r="E453" s="4" t="s">
        <v>361</v>
      </c>
      <c r="F453" s="4" t="s">
        <v>15</v>
      </c>
      <c r="G453" s="4"/>
      <c r="H453" s="4">
        <v>24</v>
      </c>
    </row>
    <row r="454" spans="1:10" x14ac:dyDescent="0.35">
      <c r="A454" s="1" t="s">
        <v>94</v>
      </c>
      <c r="B454" s="1">
        <v>2018</v>
      </c>
      <c r="C454" s="2">
        <v>43401</v>
      </c>
      <c r="D454" s="1" t="s">
        <v>72</v>
      </c>
      <c r="E454" s="1" t="s">
        <v>319</v>
      </c>
      <c r="F454" s="1" t="s">
        <v>25</v>
      </c>
      <c r="G454" s="1"/>
      <c r="H454" s="1">
        <v>1</v>
      </c>
      <c r="I454" s="6">
        <v>0.58402777777777781</v>
      </c>
      <c r="J454">
        <v>49.210999999999999</v>
      </c>
    </row>
    <row r="455" spans="1:10" x14ac:dyDescent="0.35">
      <c r="A455" s="1" t="s">
        <v>94</v>
      </c>
      <c r="B455" s="1">
        <v>2018</v>
      </c>
      <c r="C455" s="2">
        <v>43401</v>
      </c>
      <c r="D455" s="1" t="s">
        <v>72</v>
      </c>
      <c r="E455" s="1" t="s">
        <v>1742</v>
      </c>
      <c r="F455" s="1" t="s">
        <v>44</v>
      </c>
      <c r="G455" s="1"/>
      <c r="H455" s="1">
        <v>2</v>
      </c>
    </row>
    <row r="456" spans="1:10" x14ac:dyDescent="0.35">
      <c r="A456" s="1" t="s">
        <v>94</v>
      </c>
      <c r="B456" s="1">
        <v>2018</v>
      </c>
      <c r="C456" s="2">
        <v>43401</v>
      </c>
      <c r="D456" s="1" t="s">
        <v>72</v>
      </c>
      <c r="E456" s="1" t="s">
        <v>219</v>
      </c>
      <c r="F456" s="1" t="s">
        <v>67</v>
      </c>
      <c r="G456" s="1"/>
      <c r="H456" s="1">
        <v>3</v>
      </c>
    </row>
    <row r="457" spans="1:10" x14ac:dyDescent="0.35">
      <c r="A457" s="1" t="s">
        <v>94</v>
      </c>
      <c r="B457" s="1">
        <v>2018</v>
      </c>
      <c r="C457" s="2">
        <v>43401</v>
      </c>
      <c r="D457" s="1" t="s">
        <v>72</v>
      </c>
      <c r="E457" s="1" t="s">
        <v>238</v>
      </c>
      <c r="F457" s="1" t="s">
        <v>239</v>
      </c>
      <c r="G457" s="1"/>
      <c r="H457" s="1">
        <v>4</v>
      </c>
    </row>
    <row r="458" spans="1:10" x14ac:dyDescent="0.35">
      <c r="A458" s="1" t="s">
        <v>94</v>
      </c>
      <c r="B458" s="1">
        <v>2018</v>
      </c>
      <c r="C458" s="2">
        <v>43401</v>
      </c>
      <c r="D458" s="1" t="s">
        <v>72</v>
      </c>
      <c r="E458" s="1" t="s">
        <v>233</v>
      </c>
      <c r="F458" s="1" t="s">
        <v>53</v>
      </c>
      <c r="G458" s="1"/>
      <c r="H458" s="1">
        <v>5</v>
      </c>
    </row>
    <row r="459" spans="1:10" x14ac:dyDescent="0.35">
      <c r="A459" s="1" t="s">
        <v>94</v>
      </c>
      <c r="B459" s="1">
        <v>2018</v>
      </c>
      <c r="C459" s="2">
        <v>43401</v>
      </c>
      <c r="D459" s="1" t="s">
        <v>72</v>
      </c>
      <c r="E459" s="1" t="s">
        <v>333</v>
      </c>
      <c r="F459" s="1" t="s">
        <v>29</v>
      </c>
      <c r="G459" s="1"/>
      <c r="H459" s="1">
        <v>6</v>
      </c>
    </row>
    <row r="460" spans="1:10" x14ac:dyDescent="0.35">
      <c r="A460" s="1" t="s">
        <v>94</v>
      </c>
      <c r="B460" s="1">
        <v>2018</v>
      </c>
      <c r="C460" s="2">
        <v>43401</v>
      </c>
      <c r="D460" s="1" t="s">
        <v>72</v>
      </c>
      <c r="E460" s="1" t="s">
        <v>244</v>
      </c>
      <c r="F460" s="1" t="s">
        <v>245</v>
      </c>
      <c r="G460" s="1"/>
      <c r="H460" s="1">
        <v>7</v>
      </c>
    </row>
    <row r="461" spans="1:10" x14ac:dyDescent="0.35">
      <c r="A461" s="1" t="s">
        <v>94</v>
      </c>
      <c r="B461" s="1">
        <v>2018</v>
      </c>
      <c r="C461" s="2">
        <v>43401</v>
      </c>
      <c r="D461" s="1" t="s">
        <v>72</v>
      </c>
      <c r="E461" s="1" t="s">
        <v>345</v>
      </c>
      <c r="F461" s="1" t="s">
        <v>121</v>
      </c>
      <c r="G461" s="1"/>
      <c r="H461" s="1">
        <v>8</v>
      </c>
    </row>
    <row r="462" spans="1:10" x14ac:dyDescent="0.35">
      <c r="A462" s="1" t="s">
        <v>94</v>
      </c>
      <c r="B462" s="1">
        <v>2018</v>
      </c>
      <c r="C462" s="2">
        <v>43401</v>
      </c>
      <c r="D462" s="1" t="s">
        <v>72</v>
      </c>
      <c r="E462" s="1" t="s">
        <v>343</v>
      </c>
      <c r="F462" s="1" t="s">
        <v>17</v>
      </c>
      <c r="G462" s="1"/>
      <c r="H462" s="1">
        <v>9</v>
      </c>
    </row>
    <row r="463" spans="1:10" x14ac:dyDescent="0.35">
      <c r="A463" s="1" t="s">
        <v>94</v>
      </c>
      <c r="B463" s="1">
        <v>2018</v>
      </c>
      <c r="C463" s="2">
        <v>43401</v>
      </c>
      <c r="D463" s="1" t="s">
        <v>72</v>
      </c>
      <c r="E463" s="1" t="s">
        <v>283</v>
      </c>
      <c r="F463" s="1" t="s">
        <v>123</v>
      </c>
      <c r="G463" s="1"/>
      <c r="H463" s="1">
        <v>10</v>
      </c>
    </row>
    <row r="464" spans="1:10" x14ac:dyDescent="0.35">
      <c r="A464" s="1" t="s">
        <v>94</v>
      </c>
      <c r="B464" s="1">
        <v>2018</v>
      </c>
      <c r="C464" s="2">
        <v>43401</v>
      </c>
      <c r="D464" s="1" t="s">
        <v>72</v>
      </c>
      <c r="E464" s="1" t="s">
        <v>290</v>
      </c>
      <c r="F464" s="1" t="s">
        <v>237</v>
      </c>
      <c r="G464" s="1"/>
      <c r="H464" s="1">
        <v>11</v>
      </c>
    </row>
    <row r="465" spans="1:10" x14ac:dyDescent="0.35">
      <c r="A465" s="1" t="s">
        <v>94</v>
      </c>
      <c r="B465" s="1">
        <v>2018</v>
      </c>
      <c r="C465" s="2">
        <v>43401</v>
      </c>
      <c r="D465" s="1" t="s">
        <v>72</v>
      </c>
      <c r="E465" s="1" t="s">
        <v>519</v>
      </c>
      <c r="F465" s="1" t="s">
        <v>15</v>
      </c>
      <c r="G465" s="1"/>
      <c r="H465" s="1">
        <v>12</v>
      </c>
    </row>
    <row r="466" spans="1:10" x14ac:dyDescent="0.35">
      <c r="A466" s="1" t="s">
        <v>94</v>
      </c>
      <c r="B466" s="1">
        <v>2018</v>
      </c>
      <c r="C466" s="2">
        <v>43401</v>
      </c>
      <c r="D466" s="1" t="s">
        <v>72</v>
      </c>
      <c r="E466" s="1" t="s">
        <v>628</v>
      </c>
      <c r="F466" s="1" t="s">
        <v>175</v>
      </c>
      <c r="G466" s="1"/>
      <c r="H466" s="1">
        <v>13</v>
      </c>
    </row>
    <row r="467" spans="1:10" x14ac:dyDescent="0.35">
      <c r="A467" s="1" t="s">
        <v>94</v>
      </c>
      <c r="B467" s="1">
        <v>2018</v>
      </c>
      <c r="C467" s="2">
        <v>43401</v>
      </c>
      <c r="D467" s="1" t="s">
        <v>72</v>
      </c>
      <c r="E467" s="1" t="s">
        <v>322</v>
      </c>
      <c r="F467" s="1" t="s">
        <v>61</v>
      </c>
      <c r="G467" s="1"/>
      <c r="H467" s="1">
        <v>14</v>
      </c>
    </row>
    <row r="468" spans="1:10" x14ac:dyDescent="0.35">
      <c r="A468" s="1" t="s">
        <v>94</v>
      </c>
      <c r="B468" s="1">
        <v>2018</v>
      </c>
      <c r="C468" s="2">
        <v>43401</v>
      </c>
      <c r="D468" s="1" t="s">
        <v>72</v>
      </c>
      <c r="E468" s="1" t="s">
        <v>224</v>
      </c>
      <c r="F468" s="1" t="s">
        <v>225</v>
      </c>
      <c r="G468" s="1"/>
      <c r="H468" s="1">
        <v>15</v>
      </c>
    </row>
    <row r="469" spans="1:10" x14ac:dyDescent="0.35">
      <c r="A469" s="1" t="s">
        <v>94</v>
      </c>
      <c r="B469" s="1">
        <v>2018</v>
      </c>
      <c r="C469" s="2">
        <v>43401</v>
      </c>
      <c r="D469" s="1" t="s">
        <v>72</v>
      </c>
      <c r="E469" s="1" t="s">
        <v>226</v>
      </c>
      <c r="F469" s="1" t="s">
        <v>40</v>
      </c>
      <c r="G469" s="1"/>
      <c r="H469" s="1">
        <v>16</v>
      </c>
    </row>
    <row r="470" spans="1:10" x14ac:dyDescent="0.35">
      <c r="A470" s="1" t="s">
        <v>94</v>
      </c>
      <c r="B470" s="1">
        <v>2018</v>
      </c>
      <c r="C470" s="2">
        <v>43401</v>
      </c>
      <c r="D470" s="1" t="s">
        <v>72</v>
      </c>
      <c r="E470" s="1" t="s">
        <v>309</v>
      </c>
      <c r="F470" s="1" t="s">
        <v>38</v>
      </c>
      <c r="G470" s="1"/>
      <c r="H470" s="1">
        <v>17</v>
      </c>
    </row>
    <row r="471" spans="1:10" x14ac:dyDescent="0.35">
      <c r="A471" s="1" t="s">
        <v>94</v>
      </c>
      <c r="B471" s="1">
        <v>2018</v>
      </c>
      <c r="C471" s="2">
        <v>43401</v>
      </c>
      <c r="D471" s="1" t="s">
        <v>72</v>
      </c>
      <c r="E471" s="1" t="s">
        <v>229</v>
      </c>
      <c r="F471" s="1" t="s">
        <v>230</v>
      </c>
      <c r="G471" s="1"/>
      <c r="H471" s="1">
        <v>18</v>
      </c>
    </row>
    <row r="472" spans="1:10" x14ac:dyDescent="0.35">
      <c r="A472" s="1" t="s">
        <v>94</v>
      </c>
      <c r="B472" s="1">
        <v>2018</v>
      </c>
      <c r="C472" s="2">
        <v>43401</v>
      </c>
      <c r="D472" s="1" t="s">
        <v>72</v>
      </c>
      <c r="E472" s="1" t="s">
        <v>317</v>
      </c>
      <c r="F472" s="1" t="s">
        <v>27</v>
      </c>
      <c r="G472" s="1"/>
      <c r="H472" s="1">
        <v>19</v>
      </c>
    </row>
    <row r="473" spans="1:10" x14ac:dyDescent="0.35">
      <c r="A473" s="1" t="s">
        <v>94</v>
      </c>
      <c r="B473" s="1">
        <v>2018</v>
      </c>
      <c r="C473" s="2">
        <v>43401</v>
      </c>
      <c r="D473" s="1" t="s">
        <v>72</v>
      </c>
      <c r="E473" s="1" t="s">
        <v>337</v>
      </c>
      <c r="F473" s="1" t="s">
        <v>49</v>
      </c>
      <c r="G473" s="1"/>
      <c r="H473" s="1">
        <v>20</v>
      </c>
    </row>
    <row r="474" spans="1:10" x14ac:dyDescent="0.35">
      <c r="A474" s="1" t="s">
        <v>94</v>
      </c>
      <c r="B474" s="1">
        <v>2018</v>
      </c>
      <c r="C474" s="2">
        <v>43401</v>
      </c>
      <c r="D474" s="1" t="s">
        <v>72</v>
      </c>
      <c r="E474" s="1" t="s">
        <v>590</v>
      </c>
      <c r="F474" s="1" t="s">
        <v>47</v>
      </c>
      <c r="G474" s="1"/>
      <c r="H474" s="1">
        <v>21</v>
      </c>
    </row>
    <row r="475" spans="1:10" x14ac:dyDescent="0.35">
      <c r="A475" s="1" t="s">
        <v>94</v>
      </c>
      <c r="B475" s="1">
        <v>2018</v>
      </c>
      <c r="C475" s="2">
        <v>43401</v>
      </c>
      <c r="D475" s="1" t="s">
        <v>72</v>
      </c>
      <c r="E475" s="1" t="s">
        <v>349</v>
      </c>
      <c r="F475" s="1" t="s">
        <v>350</v>
      </c>
      <c r="G475" s="1"/>
      <c r="H475" s="1">
        <v>22</v>
      </c>
    </row>
    <row r="476" spans="1:10" x14ac:dyDescent="0.35">
      <c r="A476" s="1" t="s">
        <v>94</v>
      </c>
      <c r="B476" s="1">
        <v>2018</v>
      </c>
      <c r="C476" s="2">
        <v>43401</v>
      </c>
      <c r="D476" s="1" t="s">
        <v>72</v>
      </c>
      <c r="E476" s="1" t="s">
        <v>310</v>
      </c>
      <c r="F476" s="1" t="s">
        <v>56</v>
      </c>
      <c r="G476" s="1"/>
      <c r="H476" s="1">
        <v>23</v>
      </c>
    </row>
    <row r="477" spans="1:10" x14ac:dyDescent="0.35">
      <c r="A477" s="1" t="s">
        <v>94</v>
      </c>
      <c r="B477" s="1">
        <v>2018</v>
      </c>
      <c r="C477" s="2">
        <v>43401</v>
      </c>
      <c r="D477" s="1" t="s">
        <v>72</v>
      </c>
      <c r="E477" s="1" t="s">
        <v>359</v>
      </c>
      <c r="F477" s="1" t="s">
        <v>65</v>
      </c>
      <c r="G477" s="1"/>
      <c r="H477" s="1">
        <v>24</v>
      </c>
    </row>
    <row r="478" spans="1:10" x14ac:dyDescent="0.35">
      <c r="A478" s="43" t="s">
        <v>1789</v>
      </c>
      <c r="B478" s="43">
        <v>2021</v>
      </c>
      <c r="C478" s="9">
        <v>44416</v>
      </c>
      <c r="D478" s="43" t="s">
        <v>1555</v>
      </c>
      <c r="E478" t="s">
        <v>220</v>
      </c>
      <c r="F478" t="s">
        <v>17</v>
      </c>
      <c r="H478" s="43">
        <v>1</v>
      </c>
      <c r="I478" s="6">
        <v>0.45069444444444445</v>
      </c>
      <c r="J478">
        <v>48.478999999999999</v>
      </c>
    </row>
    <row r="479" spans="1:10" x14ac:dyDescent="0.35">
      <c r="A479" s="43" t="s">
        <v>1789</v>
      </c>
      <c r="B479" s="43">
        <v>2021</v>
      </c>
      <c r="C479" s="9">
        <v>44416</v>
      </c>
      <c r="D479" s="43" t="s">
        <v>1555</v>
      </c>
      <c r="E479" t="s">
        <v>226</v>
      </c>
      <c r="F479" t="s">
        <v>40</v>
      </c>
      <c r="H479" s="43">
        <v>2</v>
      </c>
    </row>
    <row r="480" spans="1:10" x14ac:dyDescent="0.35">
      <c r="A480" s="43" t="s">
        <v>1789</v>
      </c>
      <c r="B480" s="43">
        <v>2021</v>
      </c>
      <c r="C480" s="9">
        <v>44416</v>
      </c>
      <c r="D480" s="43" t="s">
        <v>1555</v>
      </c>
      <c r="E480" t="s">
        <v>244</v>
      </c>
      <c r="F480" t="s">
        <v>245</v>
      </c>
      <c r="H480" s="43">
        <v>3</v>
      </c>
    </row>
    <row r="481" spans="1:8" x14ac:dyDescent="0.35">
      <c r="A481" s="43" t="s">
        <v>1789</v>
      </c>
      <c r="B481" s="43">
        <v>2021</v>
      </c>
      <c r="C481" s="9">
        <v>44416</v>
      </c>
      <c r="D481" s="43" t="s">
        <v>1555</v>
      </c>
      <c r="E481" t="s">
        <v>219</v>
      </c>
      <c r="F481" t="s">
        <v>67</v>
      </c>
      <c r="H481" s="43">
        <v>4</v>
      </c>
    </row>
    <row r="482" spans="1:8" x14ac:dyDescent="0.35">
      <c r="A482" s="43" t="s">
        <v>1789</v>
      </c>
      <c r="B482" s="43">
        <v>2021</v>
      </c>
      <c r="C482" s="9">
        <v>44416</v>
      </c>
      <c r="D482" s="43" t="s">
        <v>1555</v>
      </c>
      <c r="E482" t="s">
        <v>227</v>
      </c>
      <c r="F482" t="s">
        <v>228</v>
      </c>
      <c r="H482" s="43">
        <v>5</v>
      </c>
    </row>
    <row r="483" spans="1:8" x14ac:dyDescent="0.35">
      <c r="A483" s="43" t="s">
        <v>1789</v>
      </c>
      <c r="B483" s="43">
        <v>2021</v>
      </c>
      <c r="C483" s="9">
        <v>44416</v>
      </c>
      <c r="D483" s="43" t="s">
        <v>1555</v>
      </c>
      <c r="E483" t="s">
        <v>283</v>
      </c>
      <c r="F483" t="s">
        <v>123</v>
      </c>
      <c r="H483" s="43">
        <v>6</v>
      </c>
    </row>
    <row r="484" spans="1:8" x14ac:dyDescent="0.35">
      <c r="A484" s="43" t="s">
        <v>1789</v>
      </c>
      <c r="B484" s="43">
        <v>2021</v>
      </c>
      <c r="C484" s="9">
        <v>44416</v>
      </c>
      <c r="D484" s="43" t="s">
        <v>1555</v>
      </c>
      <c r="E484" t="s">
        <v>317</v>
      </c>
      <c r="F484" t="s">
        <v>27</v>
      </c>
      <c r="H484" s="43">
        <v>7</v>
      </c>
    </row>
    <row r="485" spans="1:8" x14ac:dyDescent="0.35">
      <c r="A485" s="43" t="s">
        <v>1789</v>
      </c>
      <c r="B485" s="43">
        <v>2021</v>
      </c>
      <c r="C485" s="9">
        <v>44416</v>
      </c>
      <c r="D485" s="43" t="s">
        <v>1555</v>
      </c>
      <c r="E485" t="s">
        <v>224</v>
      </c>
      <c r="F485" t="s">
        <v>225</v>
      </c>
      <c r="H485" s="43">
        <v>8</v>
      </c>
    </row>
    <row r="486" spans="1:8" x14ac:dyDescent="0.35">
      <c r="A486" s="43" t="s">
        <v>1789</v>
      </c>
      <c r="B486" s="43">
        <v>2021</v>
      </c>
      <c r="C486" s="9">
        <v>44416</v>
      </c>
      <c r="D486" s="43" t="s">
        <v>1555</v>
      </c>
      <c r="E486" t="s">
        <v>240</v>
      </c>
      <c r="F486" t="s">
        <v>56</v>
      </c>
      <c r="H486" s="43">
        <v>9</v>
      </c>
    </row>
    <row r="487" spans="1:8" x14ac:dyDescent="0.35">
      <c r="A487" s="43" t="s">
        <v>1789</v>
      </c>
      <c r="B487" s="43">
        <v>2021</v>
      </c>
      <c r="C487" s="9">
        <v>44416</v>
      </c>
      <c r="D487" s="43" t="s">
        <v>1555</v>
      </c>
      <c r="E487" t="s">
        <v>314</v>
      </c>
      <c r="F487" t="s">
        <v>29</v>
      </c>
      <c r="H487" s="43">
        <v>10</v>
      </c>
    </row>
    <row r="488" spans="1:8" x14ac:dyDescent="0.35">
      <c r="A488" s="43" t="s">
        <v>1789</v>
      </c>
      <c r="B488" s="43">
        <v>2021</v>
      </c>
      <c r="C488" s="9">
        <v>44416</v>
      </c>
      <c r="D488" s="43" t="s">
        <v>1555</v>
      </c>
      <c r="E488" t="s">
        <v>316</v>
      </c>
      <c r="F488" t="s">
        <v>19</v>
      </c>
      <c r="H488" s="43">
        <v>11</v>
      </c>
    </row>
    <row r="489" spans="1:8" x14ac:dyDescent="0.35">
      <c r="A489" s="43" t="s">
        <v>1789</v>
      </c>
      <c r="B489" s="43">
        <v>2021</v>
      </c>
      <c r="C489" s="9">
        <v>44416</v>
      </c>
      <c r="D489" s="43" t="s">
        <v>1555</v>
      </c>
      <c r="E489" t="s">
        <v>643</v>
      </c>
      <c r="F489" t="s">
        <v>1790</v>
      </c>
      <c r="H489" s="43">
        <v>12</v>
      </c>
    </row>
    <row r="490" spans="1:8" x14ac:dyDescent="0.35">
      <c r="A490" s="43" t="s">
        <v>1789</v>
      </c>
      <c r="B490" s="43">
        <v>2021</v>
      </c>
      <c r="C490" s="9">
        <v>44416</v>
      </c>
      <c r="D490" s="43" t="s">
        <v>1555</v>
      </c>
      <c r="E490" t="s">
        <v>319</v>
      </c>
      <c r="F490" t="s">
        <v>25</v>
      </c>
      <c r="H490" s="43">
        <v>13</v>
      </c>
    </row>
    <row r="491" spans="1:8" x14ac:dyDescent="0.35">
      <c r="A491" s="43" t="s">
        <v>1789</v>
      </c>
      <c r="B491" s="43">
        <v>2021</v>
      </c>
      <c r="C491" s="9">
        <v>44416</v>
      </c>
      <c r="D491" s="43" t="s">
        <v>1555</v>
      </c>
      <c r="E491" t="s">
        <v>251</v>
      </c>
      <c r="F491" t="s">
        <v>38</v>
      </c>
      <c r="H491" s="43">
        <v>14</v>
      </c>
    </row>
    <row r="492" spans="1:8" x14ac:dyDescent="0.35">
      <c r="A492" s="43" t="s">
        <v>1789</v>
      </c>
      <c r="B492" s="43">
        <v>2021</v>
      </c>
      <c r="C492" s="9">
        <v>44416</v>
      </c>
      <c r="D492" s="43" t="s">
        <v>1555</v>
      </c>
      <c r="E492" t="s">
        <v>233</v>
      </c>
      <c r="F492" t="s">
        <v>53</v>
      </c>
      <c r="H492" s="43">
        <v>15</v>
      </c>
    </row>
    <row r="493" spans="1:8" x14ac:dyDescent="0.35">
      <c r="A493" s="43" t="s">
        <v>1789</v>
      </c>
      <c r="B493" s="43">
        <v>2021</v>
      </c>
      <c r="C493" s="9">
        <v>44416</v>
      </c>
      <c r="D493" s="43" t="s">
        <v>1555</v>
      </c>
      <c r="E493" t="s">
        <v>351</v>
      </c>
      <c r="F493" t="s">
        <v>65</v>
      </c>
      <c r="H493" s="43">
        <v>16</v>
      </c>
    </row>
    <row r="494" spans="1:8" x14ac:dyDescent="0.35">
      <c r="A494" s="43" t="s">
        <v>1789</v>
      </c>
      <c r="B494" s="43">
        <v>2021</v>
      </c>
      <c r="C494" s="9">
        <v>44416</v>
      </c>
      <c r="D494" s="43" t="s">
        <v>1555</v>
      </c>
      <c r="E494" t="s">
        <v>241</v>
      </c>
      <c r="F494" t="s">
        <v>242</v>
      </c>
      <c r="H494" s="43">
        <v>17</v>
      </c>
    </row>
    <row r="495" spans="1:8" x14ac:dyDescent="0.35">
      <c r="A495" s="43" t="s">
        <v>1789</v>
      </c>
      <c r="B495" s="43">
        <v>2021</v>
      </c>
      <c r="C495" s="9">
        <v>44416</v>
      </c>
      <c r="D495" s="43" t="s">
        <v>1555</v>
      </c>
      <c r="E495" t="s">
        <v>326</v>
      </c>
      <c r="F495" t="s">
        <v>36</v>
      </c>
      <c r="H495" s="43">
        <v>18</v>
      </c>
    </row>
    <row r="496" spans="1:8" x14ac:dyDescent="0.35">
      <c r="A496" s="43" t="s">
        <v>1789</v>
      </c>
      <c r="B496" s="43">
        <v>2021</v>
      </c>
      <c r="C496" s="9">
        <v>44416</v>
      </c>
      <c r="D496" s="43" t="s">
        <v>1555</v>
      </c>
      <c r="E496" t="s">
        <v>315</v>
      </c>
      <c r="F496" t="s">
        <v>175</v>
      </c>
      <c r="H496" s="43">
        <v>19</v>
      </c>
    </row>
    <row r="497" spans="1:4" x14ac:dyDescent="0.35">
      <c r="A497" s="43"/>
      <c r="B497" s="43"/>
      <c r="C497" s="9"/>
      <c r="D497" s="43"/>
    </row>
    <row r="498" spans="1:4" x14ac:dyDescent="0.35">
      <c r="A498" s="43"/>
      <c r="B498" s="43"/>
      <c r="C498" s="9"/>
      <c r="D498" s="43"/>
    </row>
  </sheetData>
  <autoFilter ref="A1:P430" xr:uid="{14191AF7-DF5B-4676-9640-1AAD35999D6A}">
    <sortState xmlns:xlrd2="http://schemas.microsoft.com/office/spreadsheetml/2017/richdata2" ref="A2:P477">
      <sortCondition descending="1" ref="C1:C430"/>
    </sortState>
  </autoFilter>
  <conditionalFormatting sqref="D87:D110">
    <cfRule type="expression" dxfId="439" priority="47">
      <formula>$E87="F"</formula>
    </cfRule>
    <cfRule type="expression" dxfId="438" priority="48">
      <formula>$E87="SF"</formula>
    </cfRule>
    <cfRule type="expression" dxfId="437" priority="49">
      <formula>$E87="QF"</formula>
    </cfRule>
    <cfRule type="expression" dxfId="436" priority="50">
      <formula>$E87="R16"</formula>
    </cfRule>
    <cfRule type="expression" dxfId="435" priority="51">
      <formula>$E87="R8"</formula>
    </cfRule>
  </conditionalFormatting>
  <conditionalFormatting sqref="C142:C162">
    <cfRule type="expression" dxfId="434" priority="45">
      <formula>$E142="F"</formula>
    </cfRule>
    <cfRule type="expression" dxfId="433" priority="46">
      <formula>$E142="Q"</formula>
    </cfRule>
  </conditionalFormatting>
  <conditionalFormatting sqref="A142:B162">
    <cfRule type="expression" dxfId="432" priority="42">
      <formula>$E142="Q"</formula>
    </cfRule>
    <cfRule type="expression" dxfId="431" priority="43">
      <formula>$E142="G"</formula>
    </cfRule>
    <cfRule type="expression" dxfId="430" priority="44">
      <formula>$E142="B"</formula>
    </cfRule>
  </conditionalFormatting>
  <conditionalFormatting sqref="D142:D162">
    <cfRule type="expression" dxfId="429" priority="39">
      <formula>$E142="Q"</formula>
    </cfRule>
    <cfRule type="expression" dxfId="428" priority="40">
      <formula>$E142="G"</formula>
    </cfRule>
    <cfRule type="expression" dxfId="427" priority="41">
      <formula>$E142="B"</formula>
    </cfRule>
  </conditionalFormatting>
  <conditionalFormatting sqref="A163:B183 D163:D183">
    <cfRule type="expression" dxfId="426" priority="37">
      <formula>#REF!="F"</formula>
    </cfRule>
    <cfRule type="expression" dxfId="425" priority="38">
      <formula>#REF!="Q"</formula>
    </cfRule>
  </conditionalFormatting>
  <conditionalFormatting sqref="A184:B200 D184:D200">
    <cfRule type="expression" dxfId="424" priority="35">
      <formula>#REF!="F"</formula>
    </cfRule>
    <cfRule type="expression" dxfId="423" priority="36">
      <formula>#REF!="Q"</formula>
    </cfRule>
  </conditionalFormatting>
  <conditionalFormatting sqref="A201:B221 D201:D221">
    <cfRule type="expression" dxfId="422" priority="33">
      <formula>#REF!="F"</formula>
    </cfRule>
    <cfRule type="expression" dxfId="421" priority="34">
      <formula>#REF!="Q"</formula>
    </cfRule>
  </conditionalFormatting>
  <conditionalFormatting sqref="A222:B222 D222 A224:B224 A226:B226 A228:B228 A230:B230 A232:B232 A234:B234 A236:B236 A238:B238 A240:B240 A242:B242 A244:B244 D224 D226 D228 D230 D232 D234 D236 D238 D240 D242 D244">
    <cfRule type="expression" dxfId="420" priority="31">
      <formula>#REF!="F"</formula>
    </cfRule>
    <cfRule type="expression" dxfId="419" priority="32">
      <formula>#REF!="Q"</formula>
    </cfRule>
  </conditionalFormatting>
  <conditionalFormatting sqref="A223:B223 D223 A225:B225 A227:B227 A229:B229 A231:B231 A233:B233 A235:B235 A237:B237 A239:B239 A241:B241 A243:B243 D225 D227 D229 D231 D233 D235 D237 D239 D241 D243">
    <cfRule type="expression" dxfId="418" priority="29">
      <formula>#REF!="F"</formula>
    </cfRule>
    <cfRule type="expression" dxfId="417" priority="30">
      <formula>#REF!="Q"</formula>
    </cfRule>
  </conditionalFormatting>
  <conditionalFormatting sqref="A245:B267 D245:D267">
    <cfRule type="expression" dxfId="416" priority="27">
      <formula>#REF!="F"</formula>
    </cfRule>
    <cfRule type="expression" dxfId="415" priority="28">
      <formula>#REF!="Q"</formula>
    </cfRule>
  </conditionalFormatting>
  <conditionalFormatting sqref="A268:B291 D268:D291">
    <cfRule type="expression" dxfId="414" priority="25">
      <formula>#REF!="F"</formula>
    </cfRule>
    <cfRule type="expression" dxfId="413" priority="26">
      <formula>#REF!="Q"</formula>
    </cfRule>
  </conditionalFormatting>
  <conditionalFormatting sqref="A292:B315 D292:D315">
    <cfRule type="expression" dxfId="412" priority="23">
      <formula>#REF!="F"</formula>
    </cfRule>
    <cfRule type="expression" dxfId="411" priority="24">
      <formula>#REF!="Q"</formula>
    </cfRule>
  </conditionalFormatting>
  <conditionalFormatting sqref="A317:B317 D316:D339 A319:B319 A321:B321 A323:B323 A325:B325 A327:B327 A329:B329 A331:B331 A333:B333 A335:B335 A337:B337 A339:B339">
    <cfRule type="expression" dxfId="410" priority="21">
      <formula>#REF!="F"</formula>
    </cfRule>
    <cfRule type="expression" dxfId="409" priority="22">
      <formula>#REF!="Q"</formula>
    </cfRule>
  </conditionalFormatting>
  <conditionalFormatting sqref="A316:B316 A318:B318 A320:B320 A322:B322 A324:B324 A326:B326 A328:B328 A330:B330 A332:B332 A334:B334 A336:B336 A338:B338">
    <cfRule type="expression" dxfId="408" priority="19">
      <formula>#REF!="F"</formula>
    </cfRule>
    <cfRule type="expression" dxfId="407" priority="20">
      <formula>#REF!="Q"</formula>
    </cfRule>
  </conditionalFormatting>
  <conditionalFormatting sqref="D340:D360">
    <cfRule type="expression" dxfId="406" priority="17">
      <formula>#REF!="F"</formula>
    </cfRule>
    <cfRule type="expression" dxfId="405" priority="18">
      <formula>#REF!="Q"</formula>
    </cfRule>
  </conditionalFormatting>
  <conditionalFormatting sqref="A340:B340 A342:B342 A344:B344 A346:B346 A348:B348 A350:B350 A352:B352 A354:B354 A356:B356 A358:B358 A360:B360">
    <cfRule type="expression" dxfId="404" priority="15">
      <formula>#REF!="F"</formula>
    </cfRule>
    <cfRule type="expression" dxfId="403" priority="16">
      <formula>#REF!="Q"</formula>
    </cfRule>
  </conditionalFormatting>
  <conditionalFormatting sqref="A341:B341 A343:B343 A345:B345 A347:B347 A349:B349 A351:B351 A353:B353 A355:B355 A357:B357 A359:B359">
    <cfRule type="expression" dxfId="402" priority="13">
      <formula>#REF!="F"</formula>
    </cfRule>
    <cfRule type="expression" dxfId="401" priority="14">
      <formula>#REF!="Q"</formula>
    </cfRule>
  </conditionalFormatting>
  <conditionalFormatting sqref="D361:D384">
    <cfRule type="expression" dxfId="400" priority="11">
      <formula>#REF!="F"</formula>
    </cfRule>
    <cfRule type="expression" dxfId="399" priority="12">
      <formula>#REF!="Q"</formula>
    </cfRule>
  </conditionalFormatting>
  <conditionalFormatting sqref="A362:B362 A364:B364 A366:B366 A368:B368 A370:B370 A372:B372 A374:B374 A376:B376 A378:B378 A380:B380 A382:B382 A384:B384">
    <cfRule type="expression" dxfId="398" priority="9">
      <formula>#REF!="F"</formula>
    </cfRule>
    <cfRule type="expression" dxfId="397" priority="10">
      <formula>#REF!="Q"</formula>
    </cfRule>
  </conditionalFormatting>
  <conditionalFormatting sqref="A361:B361 A363:B363 A365:B365 A367:B367 A369:B369 A371:B371 A373:B373 A375:B375 A377:B377 A379:B379 A381:B381 A383:B383">
    <cfRule type="expression" dxfId="396" priority="7">
      <formula>#REF!="F"</formula>
    </cfRule>
    <cfRule type="expression" dxfId="395" priority="8">
      <formula>#REF!="Q"</formula>
    </cfRule>
  </conditionalFormatting>
  <conditionalFormatting sqref="D385:D408">
    <cfRule type="expression" dxfId="394" priority="5">
      <formula>#REF!="F"</formula>
    </cfRule>
    <cfRule type="expression" dxfId="393" priority="6">
      <formula>#REF!="Q"</formula>
    </cfRule>
  </conditionalFormatting>
  <conditionalFormatting sqref="A385:B385 A387:B387 A389:B389 A391:B391 A393:B393 A395:B395 A397:B397 A399:B399 A401:B401 A403:B403 A405:B405 A407:B407">
    <cfRule type="expression" dxfId="392" priority="3">
      <formula>#REF!="F"</formula>
    </cfRule>
    <cfRule type="expression" dxfId="391" priority="4">
      <formula>#REF!="Q"</formula>
    </cfRule>
  </conditionalFormatting>
  <conditionalFormatting sqref="A386:B386 A388:B388 A390:B390 A392:B392 A394:B394 A396:B396 A398:B398 A400:B400 A402:B402 A404:B404 A406:B406 A408:B408">
    <cfRule type="expression" dxfId="390" priority="1">
      <formula>#REF!="F"</formula>
    </cfRule>
    <cfRule type="expression" dxfId="389" priority="2">
      <formula>#REF!="Q"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dimension ref="A1:Y513"/>
  <sheetViews>
    <sheetView zoomScale="55" zoomScaleNormal="55" workbookViewId="0">
      <pane ySplit="1" topLeftCell="A464" activePane="bottomLeft" state="frozen"/>
      <selection activeCell="J221" sqref="J221"/>
      <selection pane="bottomLeft" activeCell="A495" sqref="A495:D496"/>
    </sheetView>
  </sheetViews>
  <sheetFormatPr defaultColWidth="8.54296875" defaultRowHeight="14.5" x14ac:dyDescent="0.35"/>
  <cols>
    <col min="1" max="1" width="12.08984375" bestFit="1" customWidth="1"/>
    <col min="2" max="2" width="7.26953125" bestFit="1" customWidth="1"/>
    <col min="3" max="3" width="11" bestFit="1" customWidth="1"/>
    <col min="4" max="4" width="8.1796875" bestFit="1" customWidth="1"/>
    <col min="5" max="5" width="38.90625" bestFit="1" customWidth="1"/>
    <col min="6" max="6" width="6.54296875" bestFit="1" customWidth="1"/>
    <col min="7" max="7" width="6.7265625" bestFit="1" customWidth="1"/>
    <col min="8" max="8" width="7.7265625" bestFit="1" customWidth="1"/>
    <col min="9" max="9" width="9.7265625" bestFit="1" customWidth="1"/>
    <col min="10" max="10" width="9.26953125" bestFit="1" customWidth="1"/>
    <col min="11" max="11" width="12.7265625" bestFit="1" customWidth="1"/>
    <col min="12" max="12" width="11.1796875" bestFit="1" customWidth="1"/>
    <col min="13" max="20" width="10" bestFit="1" customWidth="1"/>
    <col min="21" max="21" width="7.90625" bestFit="1" customWidth="1"/>
    <col min="22" max="22" width="7.54296875" bestFit="1" customWidth="1"/>
    <col min="23" max="23" width="7.453125" bestFit="1" customWidth="1"/>
    <col min="24" max="24" width="8.453125" bestFit="1" customWidth="1"/>
    <col min="25" max="25" width="7.36328125" bestFit="1" customWidth="1"/>
  </cols>
  <sheetData>
    <row r="1" spans="1:25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216</v>
      </c>
      <c r="F1" s="3" t="s">
        <v>217</v>
      </c>
      <c r="G1" s="3" t="s">
        <v>6</v>
      </c>
      <c r="H1" s="3" t="s">
        <v>7</v>
      </c>
      <c r="I1" s="3" t="s">
        <v>369</v>
      </c>
      <c r="J1" s="3" t="s">
        <v>370</v>
      </c>
      <c r="K1" s="3" t="s">
        <v>371</v>
      </c>
      <c r="L1" s="3" t="s">
        <v>372</v>
      </c>
      <c r="M1" s="3" t="s">
        <v>373</v>
      </c>
      <c r="N1" s="3" t="s">
        <v>374</v>
      </c>
      <c r="O1" s="3" t="s">
        <v>375</v>
      </c>
      <c r="P1" s="3" t="s">
        <v>376</v>
      </c>
      <c r="Q1" s="3" t="s">
        <v>377</v>
      </c>
      <c r="R1" s="3" t="s">
        <v>378</v>
      </c>
      <c r="S1" s="3" t="s">
        <v>379</v>
      </c>
      <c r="T1" s="3" t="s">
        <v>380</v>
      </c>
      <c r="U1" s="3" t="s">
        <v>381</v>
      </c>
      <c r="V1" s="3" t="s">
        <v>382</v>
      </c>
      <c r="W1" s="3" t="s">
        <v>383</v>
      </c>
    </row>
    <row r="2" spans="1:25" x14ac:dyDescent="0.35">
      <c r="A2" s="4" t="s">
        <v>1771</v>
      </c>
      <c r="B2" s="4">
        <v>2023</v>
      </c>
      <c r="C2" s="5">
        <v>45002</v>
      </c>
      <c r="D2" s="4" t="s">
        <v>72</v>
      </c>
      <c r="E2" s="4" t="s">
        <v>281</v>
      </c>
      <c r="F2" s="4" t="s">
        <v>29</v>
      </c>
      <c r="G2" s="4"/>
      <c r="H2" s="4">
        <v>1</v>
      </c>
      <c r="I2" s="4">
        <v>40</v>
      </c>
      <c r="J2" s="4">
        <v>40</v>
      </c>
      <c r="K2" s="4">
        <v>20</v>
      </c>
      <c r="L2" s="4">
        <v>100</v>
      </c>
      <c r="M2" s="4"/>
      <c r="N2" s="4"/>
      <c r="O2" s="4">
        <v>5</v>
      </c>
      <c r="P2" s="4"/>
      <c r="Q2" s="4">
        <v>5</v>
      </c>
      <c r="R2" s="4"/>
      <c r="S2" s="4">
        <v>5</v>
      </c>
      <c r="T2" s="4">
        <v>4</v>
      </c>
      <c r="U2" s="4">
        <v>20</v>
      </c>
      <c r="V2" s="4"/>
      <c r="W2" s="4">
        <v>139</v>
      </c>
      <c r="X2" s="41">
        <v>1.0368055555555555</v>
      </c>
      <c r="Y2" s="79">
        <v>48.225000000000001</v>
      </c>
    </row>
    <row r="3" spans="1:25" x14ac:dyDescent="0.35">
      <c r="A3" s="4" t="s">
        <v>1771</v>
      </c>
      <c r="B3" s="4">
        <v>2023</v>
      </c>
      <c r="C3" s="5">
        <v>45002</v>
      </c>
      <c r="D3" s="4" t="s">
        <v>72</v>
      </c>
      <c r="E3" s="4" t="s">
        <v>439</v>
      </c>
      <c r="F3" s="4" t="s">
        <v>17</v>
      </c>
      <c r="G3" s="4"/>
      <c r="H3" s="4">
        <v>2</v>
      </c>
      <c r="I3" s="4">
        <v>30</v>
      </c>
      <c r="J3" s="4">
        <v>36</v>
      </c>
      <c r="K3" s="4">
        <v>40</v>
      </c>
      <c r="L3" s="4">
        <v>106</v>
      </c>
      <c r="M3" s="4"/>
      <c r="N3" s="4"/>
      <c r="O3" s="4">
        <v>1</v>
      </c>
      <c r="P3" s="4"/>
      <c r="Q3" s="4"/>
      <c r="R3" s="4">
        <v>2</v>
      </c>
      <c r="S3" s="4">
        <v>2</v>
      </c>
      <c r="T3" s="4"/>
      <c r="U3" s="4">
        <v>20</v>
      </c>
      <c r="V3" s="4"/>
      <c r="W3" s="4">
        <v>131</v>
      </c>
    </row>
    <row r="4" spans="1:25" x14ac:dyDescent="0.35">
      <c r="A4" s="4" t="s">
        <v>1771</v>
      </c>
      <c r="B4" s="4">
        <v>2023</v>
      </c>
      <c r="C4" s="5">
        <v>45002</v>
      </c>
      <c r="D4" s="4" t="s">
        <v>72</v>
      </c>
      <c r="E4" s="4" t="s">
        <v>244</v>
      </c>
      <c r="F4" s="4" t="s">
        <v>245</v>
      </c>
      <c r="G4" s="4"/>
      <c r="H4" s="4">
        <v>3</v>
      </c>
      <c r="I4" s="4">
        <v>36</v>
      </c>
      <c r="J4" s="4">
        <v>38</v>
      </c>
      <c r="K4" s="4">
        <v>32</v>
      </c>
      <c r="L4" s="4">
        <v>106</v>
      </c>
      <c r="M4" s="4"/>
      <c r="N4" s="4"/>
      <c r="O4" s="4"/>
      <c r="P4" s="4"/>
      <c r="Q4" s="4"/>
      <c r="R4" s="4"/>
      <c r="S4" s="4"/>
      <c r="T4" s="4">
        <v>10</v>
      </c>
      <c r="U4" s="4"/>
      <c r="V4" s="4"/>
      <c r="W4" s="4">
        <v>116</v>
      </c>
    </row>
    <row r="5" spans="1:25" x14ac:dyDescent="0.35">
      <c r="A5" s="4" t="s">
        <v>1771</v>
      </c>
      <c r="B5" s="4">
        <v>2023</v>
      </c>
      <c r="C5" s="5">
        <v>45002</v>
      </c>
      <c r="D5" s="4" t="s">
        <v>72</v>
      </c>
      <c r="E5" s="4" t="s">
        <v>219</v>
      </c>
      <c r="F5" s="4" t="s">
        <v>67</v>
      </c>
      <c r="G5" s="4"/>
      <c r="H5" s="4">
        <v>4</v>
      </c>
      <c r="I5" s="4">
        <v>38</v>
      </c>
      <c r="J5" s="4">
        <v>34</v>
      </c>
      <c r="K5" s="4">
        <v>38</v>
      </c>
      <c r="L5" s="4">
        <v>110</v>
      </c>
      <c r="M5" s="4">
        <v>2</v>
      </c>
      <c r="N5" s="4"/>
      <c r="O5" s="4"/>
      <c r="P5" s="4"/>
      <c r="Q5" s="4"/>
      <c r="R5" s="4"/>
      <c r="S5" s="4"/>
      <c r="T5" s="4"/>
      <c r="U5" s="4"/>
      <c r="V5" s="4"/>
      <c r="W5" s="4">
        <v>112</v>
      </c>
    </row>
    <row r="6" spans="1:25" x14ac:dyDescent="0.35">
      <c r="A6" s="4" t="s">
        <v>1771</v>
      </c>
      <c r="B6" s="4">
        <v>2023</v>
      </c>
      <c r="C6" s="5">
        <v>45002</v>
      </c>
      <c r="D6" s="4" t="s">
        <v>72</v>
      </c>
      <c r="E6" s="4" t="s">
        <v>384</v>
      </c>
      <c r="F6" s="4" t="s">
        <v>19</v>
      </c>
      <c r="G6" s="4"/>
      <c r="H6" s="4">
        <v>5</v>
      </c>
      <c r="I6" s="4">
        <v>34</v>
      </c>
      <c r="J6" s="4">
        <v>32</v>
      </c>
      <c r="K6" s="4">
        <v>26</v>
      </c>
      <c r="L6" s="4">
        <v>92</v>
      </c>
      <c r="M6" s="4">
        <v>5</v>
      </c>
      <c r="N6" s="4"/>
      <c r="O6" s="4">
        <v>2</v>
      </c>
      <c r="P6" s="4">
        <v>5</v>
      </c>
      <c r="Q6" s="4"/>
      <c r="R6" s="4">
        <v>1</v>
      </c>
      <c r="S6" s="4">
        <v>3</v>
      </c>
      <c r="T6" s="4">
        <v>2</v>
      </c>
      <c r="U6" s="4"/>
      <c r="V6" s="4"/>
      <c r="W6" s="4">
        <v>110</v>
      </c>
    </row>
    <row r="7" spans="1:25" x14ac:dyDescent="0.35">
      <c r="A7" s="4" t="s">
        <v>1771</v>
      </c>
      <c r="B7" s="4">
        <v>2023</v>
      </c>
      <c r="C7" s="5">
        <v>45002</v>
      </c>
      <c r="D7" s="4" t="s">
        <v>72</v>
      </c>
      <c r="E7" s="4" t="s">
        <v>224</v>
      </c>
      <c r="F7" s="4" t="s">
        <v>225</v>
      </c>
      <c r="G7" s="4"/>
      <c r="H7" s="4">
        <v>6</v>
      </c>
      <c r="I7" s="4">
        <v>22</v>
      </c>
      <c r="J7" s="4">
        <v>30</v>
      </c>
      <c r="K7" s="4">
        <v>36</v>
      </c>
      <c r="L7" s="4">
        <v>88</v>
      </c>
      <c r="M7" s="4">
        <v>3</v>
      </c>
      <c r="N7" s="4"/>
      <c r="O7" s="4">
        <v>3</v>
      </c>
      <c r="P7" s="4">
        <v>3</v>
      </c>
      <c r="Q7" s="4">
        <v>3</v>
      </c>
      <c r="R7" s="4"/>
      <c r="S7" s="4"/>
      <c r="T7" s="4"/>
      <c r="U7" s="4"/>
      <c r="V7" s="4"/>
      <c r="W7" s="4">
        <v>100</v>
      </c>
    </row>
    <row r="8" spans="1:25" x14ac:dyDescent="0.35">
      <c r="A8" s="4" t="s">
        <v>1771</v>
      </c>
      <c r="B8" s="4">
        <v>2023</v>
      </c>
      <c r="C8" s="5">
        <v>45002</v>
      </c>
      <c r="D8" s="4" t="s">
        <v>72</v>
      </c>
      <c r="E8" s="4" t="s">
        <v>227</v>
      </c>
      <c r="F8" s="4" t="s">
        <v>228</v>
      </c>
      <c r="G8" s="4"/>
      <c r="H8" s="4">
        <v>7</v>
      </c>
      <c r="I8" s="4">
        <v>24</v>
      </c>
      <c r="J8" s="4">
        <v>24</v>
      </c>
      <c r="K8" s="4">
        <v>34</v>
      </c>
      <c r="L8" s="4">
        <v>82</v>
      </c>
      <c r="M8" s="4"/>
      <c r="N8" s="4"/>
      <c r="O8" s="4"/>
      <c r="P8" s="4">
        <v>2</v>
      </c>
      <c r="Q8" s="4"/>
      <c r="R8" s="4"/>
      <c r="S8" s="4"/>
      <c r="T8" s="4"/>
      <c r="U8" s="4"/>
      <c r="V8" s="4"/>
      <c r="W8" s="4">
        <v>84</v>
      </c>
    </row>
    <row r="9" spans="1:25" x14ac:dyDescent="0.35">
      <c r="A9" s="4" t="s">
        <v>1771</v>
      </c>
      <c r="B9" s="4">
        <v>2023</v>
      </c>
      <c r="C9" s="5">
        <v>45002</v>
      </c>
      <c r="D9" s="4" t="s">
        <v>72</v>
      </c>
      <c r="E9" s="4" t="s">
        <v>387</v>
      </c>
      <c r="F9" s="4" t="s">
        <v>49</v>
      </c>
      <c r="G9" s="4"/>
      <c r="H9" s="4">
        <v>8</v>
      </c>
      <c r="I9" s="4">
        <v>26</v>
      </c>
      <c r="J9" s="4">
        <v>14</v>
      </c>
      <c r="K9" s="4">
        <v>24</v>
      </c>
      <c r="L9" s="4">
        <v>64</v>
      </c>
      <c r="M9" s="4"/>
      <c r="N9" s="4"/>
      <c r="O9" s="4"/>
      <c r="P9" s="4"/>
      <c r="Q9" s="4">
        <v>1</v>
      </c>
      <c r="R9" s="4"/>
      <c r="S9" s="4"/>
      <c r="T9" s="4">
        <v>6</v>
      </c>
      <c r="U9" s="4"/>
      <c r="V9" s="4"/>
      <c r="W9" s="4">
        <v>71</v>
      </c>
    </row>
    <row r="10" spans="1:25" x14ac:dyDescent="0.35">
      <c r="A10" s="4" t="s">
        <v>1771</v>
      </c>
      <c r="B10" s="4">
        <v>2023</v>
      </c>
      <c r="C10" s="5">
        <v>45002</v>
      </c>
      <c r="D10" s="4" t="s">
        <v>72</v>
      </c>
      <c r="E10" s="4" t="s">
        <v>229</v>
      </c>
      <c r="F10" s="4" t="s">
        <v>230</v>
      </c>
      <c r="G10" s="4"/>
      <c r="H10" s="4">
        <v>9</v>
      </c>
      <c r="I10" s="4">
        <v>32</v>
      </c>
      <c r="J10" s="4">
        <v>18</v>
      </c>
      <c r="K10" s="4">
        <v>16</v>
      </c>
      <c r="L10" s="4">
        <v>66</v>
      </c>
      <c r="M10" s="4"/>
      <c r="N10" s="4"/>
      <c r="O10" s="4"/>
      <c r="P10" s="4"/>
      <c r="Q10" s="4"/>
      <c r="R10" s="4"/>
      <c r="S10" s="4"/>
      <c r="T10" s="4"/>
      <c r="U10" s="4"/>
      <c r="V10" s="4"/>
      <c r="W10" s="4">
        <v>66</v>
      </c>
    </row>
    <row r="11" spans="1:25" x14ac:dyDescent="0.35">
      <c r="A11" s="4" t="s">
        <v>1771</v>
      </c>
      <c r="B11" s="4">
        <v>2023</v>
      </c>
      <c r="C11" s="5">
        <v>45002</v>
      </c>
      <c r="D11" s="4" t="s">
        <v>72</v>
      </c>
      <c r="E11" s="4" t="s">
        <v>235</v>
      </c>
      <c r="F11" s="4" t="s">
        <v>61</v>
      </c>
      <c r="G11" s="4"/>
      <c r="H11" s="4">
        <v>10</v>
      </c>
      <c r="I11" s="4">
        <v>28</v>
      </c>
      <c r="J11" s="4">
        <v>20</v>
      </c>
      <c r="K11" s="4">
        <v>12</v>
      </c>
      <c r="L11" s="4">
        <v>60</v>
      </c>
      <c r="M11" s="4"/>
      <c r="N11" s="4"/>
      <c r="O11" s="4"/>
      <c r="P11" s="4"/>
      <c r="Q11" s="4"/>
      <c r="R11" s="4">
        <v>3</v>
      </c>
      <c r="S11" s="4"/>
      <c r="T11" s="4"/>
      <c r="U11" s="4"/>
      <c r="V11" s="4"/>
      <c r="W11" s="4">
        <v>63</v>
      </c>
    </row>
    <row r="12" spans="1:25" x14ac:dyDescent="0.35">
      <c r="A12" s="4" t="s">
        <v>1771</v>
      </c>
      <c r="B12" s="4">
        <v>2023</v>
      </c>
      <c r="C12" s="5">
        <v>45002</v>
      </c>
      <c r="D12" s="4" t="s">
        <v>72</v>
      </c>
      <c r="E12" s="4" t="s">
        <v>515</v>
      </c>
      <c r="F12" s="4" t="s">
        <v>25</v>
      </c>
      <c r="G12" s="4"/>
      <c r="H12" s="4">
        <v>11</v>
      </c>
      <c r="I12" s="4">
        <v>8</v>
      </c>
      <c r="J12" s="4">
        <v>22</v>
      </c>
      <c r="K12" s="4">
        <v>30</v>
      </c>
      <c r="L12" s="4">
        <v>60</v>
      </c>
      <c r="M12" s="4"/>
      <c r="N12" s="4"/>
      <c r="O12" s="4"/>
      <c r="P12" s="4"/>
      <c r="Q12" s="4"/>
      <c r="R12" s="4"/>
      <c r="S12" s="4"/>
      <c r="T12" s="4"/>
      <c r="U12" s="4"/>
      <c r="V12" s="4"/>
      <c r="W12" s="4">
        <v>60</v>
      </c>
    </row>
    <row r="13" spans="1:25" x14ac:dyDescent="0.35">
      <c r="A13" s="4" t="s">
        <v>1771</v>
      </c>
      <c r="B13" s="4">
        <v>2023</v>
      </c>
      <c r="C13" s="5">
        <v>45002</v>
      </c>
      <c r="D13" s="4" t="s">
        <v>72</v>
      </c>
      <c r="E13" s="4" t="s">
        <v>449</v>
      </c>
      <c r="F13" s="4" t="s">
        <v>98</v>
      </c>
      <c r="G13" s="4"/>
      <c r="H13" s="4">
        <v>12</v>
      </c>
      <c r="I13" s="4">
        <v>14</v>
      </c>
      <c r="J13" s="4">
        <v>28</v>
      </c>
      <c r="K13" s="4">
        <v>10</v>
      </c>
      <c r="L13" s="4">
        <v>52</v>
      </c>
      <c r="M13" s="4"/>
      <c r="N13" s="4">
        <v>5</v>
      </c>
      <c r="O13" s="4"/>
      <c r="P13" s="4"/>
      <c r="Q13" s="4"/>
      <c r="R13" s="4"/>
      <c r="S13" s="4"/>
      <c r="T13" s="4"/>
      <c r="U13" s="4"/>
      <c r="V13" s="4"/>
      <c r="W13" s="4">
        <v>57</v>
      </c>
    </row>
    <row r="14" spans="1:25" x14ac:dyDescent="0.35">
      <c r="A14" s="4" t="s">
        <v>1771</v>
      </c>
      <c r="B14" s="4">
        <v>2023</v>
      </c>
      <c r="C14" s="5">
        <v>45002</v>
      </c>
      <c r="D14" s="4" t="s">
        <v>72</v>
      </c>
      <c r="E14" s="4" t="s">
        <v>293</v>
      </c>
      <c r="F14" s="4" t="s">
        <v>51</v>
      </c>
      <c r="G14" s="4"/>
      <c r="H14" s="4">
        <v>13</v>
      </c>
      <c r="I14" s="4">
        <v>16</v>
      </c>
      <c r="J14" s="4">
        <v>4</v>
      </c>
      <c r="K14" s="4">
        <v>22</v>
      </c>
      <c r="L14" s="4">
        <v>42</v>
      </c>
      <c r="M14" s="4"/>
      <c r="N14" s="4">
        <v>3</v>
      </c>
      <c r="O14" s="4"/>
      <c r="P14" s="4"/>
      <c r="Q14" s="4"/>
      <c r="R14" s="4"/>
      <c r="S14" s="4"/>
      <c r="T14" s="4"/>
      <c r="U14" s="4"/>
      <c r="V14" s="4"/>
      <c r="W14" s="4">
        <v>45</v>
      </c>
    </row>
    <row r="15" spans="1:25" x14ac:dyDescent="0.35">
      <c r="A15" s="4" t="s">
        <v>1771</v>
      </c>
      <c r="B15" s="4">
        <v>2023</v>
      </c>
      <c r="C15" s="5">
        <v>45002</v>
      </c>
      <c r="D15" s="4" t="s">
        <v>72</v>
      </c>
      <c r="E15" s="4" t="s">
        <v>274</v>
      </c>
      <c r="F15" s="4" t="s">
        <v>56</v>
      </c>
      <c r="G15" s="4"/>
      <c r="H15" s="4">
        <v>14</v>
      </c>
      <c r="I15" s="4">
        <v>10</v>
      </c>
      <c r="J15" s="4">
        <v>10</v>
      </c>
      <c r="K15" s="4">
        <v>2</v>
      </c>
      <c r="L15" s="4">
        <v>22</v>
      </c>
      <c r="M15" s="4"/>
      <c r="N15" s="4"/>
      <c r="O15" s="4"/>
      <c r="P15" s="4"/>
      <c r="Q15" s="4">
        <v>2</v>
      </c>
      <c r="R15" s="4"/>
      <c r="S15" s="4"/>
      <c r="T15" s="4"/>
      <c r="U15" s="4">
        <v>20</v>
      </c>
      <c r="V15" s="4"/>
      <c r="W15" s="4">
        <v>44</v>
      </c>
    </row>
    <row r="16" spans="1:25" x14ac:dyDescent="0.35">
      <c r="A16" s="4" t="s">
        <v>1771</v>
      </c>
      <c r="B16" s="4">
        <v>2023</v>
      </c>
      <c r="C16" s="5">
        <v>45002</v>
      </c>
      <c r="D16" s="4" t="s">
        <v>72</v>
      </c>
      <c r="E16" s="4" t="s">
        <v>234</v>
      </c>
      <c r="F16" s="4" t="s">
        <v>15</v>
      </c>
      <c r="G16" s="4"/>
      <c r="H16" s="4">
        <v>15</v>
      </c>
      <c r="I16" s="4">
        <v>12</v>
      </c>
      <c r="J16" s="4">
        <v>2</v>
      </c>
      <c r="K16" s="4">
        <v>28</v>
      </c>
      <c r="L16" s="4">
        <v>42</v>
      </c>
      <c r="M16" s="4">
        <v>1</v>
      </c>
      <c r="N16" s="4"/>
      <c r="O16" s="4"/>
      <c r="P16" s="4"/>
      <c r="Q16" s="4"/>
      <c r="R16" s="4"/>
      <c r="S16" s="4"/>
      <c r="T16" s="4"/>
      <c r="U16" s="4"/>
      <c r="V16" s="4"/>
      <c r="W16" s="4">
        <v>43</v>
      </c>
    </row>
    <row r="17" spans="1:25" x14ac:dyDescent="0.35">
      <c r="A17" s="4" t="s">
        <v>1771</v>
      </c>
      <c r="B17" s="4">
        <v>2023</v>
      </c>
      <c r="C17" s="5">
        <v>45002</v>
      </c>
      <c r="D17" s="4" t="s">
        <v>72</v>
      </c>
      <c r="E17" s="4" t="s">
        <v>248</v>
      </c>
      <c r="F17" s="4" t="s">
        <v>44</v>
      </c>
      <c r="G17" s="4"/>
      <c r="H17" s="4">
        <v>16</v>
      </c>
      <c r="I17" s="4">
        <v>20</v>
      </c>
      <c r="J17" s="4">
        <v>16</v>
      </c>
      <c r="K17" s="4">
        <v>1</v>
      </c>
      <c r="L17" s="4">
        <v>37</v>
      </c>
      <c r="M17" s="4"/>
      <c r="N17" s="4"/>
      <c r="O17" s="4"/>
      <c r="P17" s="4"/>
      <c r="Q17" s="4"/>
      <c r="R17" s="4">
        <v>5</v>
      </c>
      <c r="S17" s="4"/>
      <c r="T17" s="4"/>
      <c r="U17" s="4"/>
      <c r="V17" s="4"/>
      <c r="W17" s="4">
        <v>42</v>
      </c>
    </row>
    <row r="18" spans="1:25" x14ac:dyDescent="0.35">
      <c r="A18" s="4" t="s">
        <v>1771</v>
      </c>
      <c r="B18" s="4">
        <v>2023</v>
      </c>
      <c r="C18" s="5">
        <v>45002</v>
      </c>
      <c r="D18" s="4" t="s">
        <v>72</v>
      </c>
      <c r="E18" s="4" t="s">
        <v>251</v>
      </c>
      <c r="F18" s="4" t="s">
        <v>38</v>
      </c>
      <c r="G18" s="4"/>
      <c r="H18" s="4">
        <v>17</v>
      </c>
      <c r="I18" s="4">
        <v>18</v>
      </c>
      <c r="J18" s="4">
        <v>1</v>
      </c>
      <c r="K18" s="4">
        <v>18</v>
      </c>
      <c r="L18" s="4">
        <v>37</v>
      </c>
      <c r="M18" s="4"/>
      <c r="N18" s="4">
        <v>2</v>
      </c>
      <c r="O18" s="4"/>
      <c r="P18" s="4"/>
      <c r="Q18" s="4"/>
      <c r="R18" s="4"/>
      <c r="S18" s="4">
        <v>1</v>
      </c>
      <c r="T18" s="4"/>
      <c r="U18" s="4"/>
      <c r="V18" s="4"/>
      <c r="W18" s="4">
        <v>40</v>
      </c>
    </row>
    <row r="19" spans="1:25" x14ac:dyDescent="0.35">
      <c r="A19" s="4" t="s">
        <v>1771</v>
      </c>
      <c r="B19" s="4">
        <v>2023</v>
      </c>
      <c r="C19" s="5">
        <v>45002</v>
      </c>
      <c r="D19" s="4" t="s">
        <v>72</v>
      </c>
      <c r="E19" s="4" t="s">
        <v>238</v>
      </c>
      <c r="F19" s="4" t="s">
        <v>239</v>
      </c>
      <c r="G19" s="4"/>
      <c r="H19" s="4">
        <v>18</v>
      </c>
      <c r="I19" s="4">
        <v>4</v>
      </c>
      <c r="J19" s="4">
        <v>12</v>
      </c>
      <c r="K19" s="4">
        <v>14</v>
      </c>
      <c r="L19" s="4">
        <v>30</v>
      </c>
      <c r="M19" s="4"/>
      <c r="N19" s="4">
        <v>1</v>
      </c>
      <c r="O19" s="4"/>
      <c r="P19" s="4"/>
      <c r="Q19" s="4"/>
      <c r="R19" s="4"/>
      <c r="S19" s="4"/>
      <c r="T19" s="4"/>
      <c r="U19" s="4"/>
      <c r="V19" s="4"/>
      <c r="W19" s="4">
        <v>31</v>
      </c>
    </row>
    <row r="20" spans="1:25" x14ac:dyDescent="0.35">
      <c r="A20" s="4" t="s">
        <v>1771</v>
      </c>
      <c r="B20" s="4">
        <v>2023</v>
      </c>
      <c r="C20" s="5">
        <v>45002</v>
      </c>
      <c r="D20" s="4" t="s">
        <v>72</v>
      </c>
      <c r="E20" s="4" t="s">
        <v>258</v>
      </c>
      <c r="F20" s="4" t="s">
        <v>156</v>
      </c>
      <c r="G20" s="4"/>
      <c r="H20" s="4">
        <v>19</v>
      </c>
      <c r="I20" s="4">
        <v>1</v>
      </c>
      <c r="J20" s="4">
        <v>26</v>
      </c>
      <c r="K20" s="4">
        <v>1</v>
      </c>
      <c r="L20" s="4">
        <v>28</v>
      </c>
      <c r="M20" s="4"/>
      <c r="N20" s="4"/>
      <c r="O20" s="4"/>
      <c r="P20" s="4"/>
      <c r="Q20" s="4"/>
      <c r="R20" s="4"/>
      <c r="S20" s="4"/>
      <c r="T20" s="4"/>
      <c r="U20" s="4"/>
      <c r="V20" s="4"/>
      <c r="W20" s="4">
        <v>28</v>
      </c>
    </row>
    <row r="21" spans="1:25" x14ac:dyDescent="0.35">
      <c r="A21" s="4" t="s">
        <v>1771</v>
      </c>
      <c r="B21" s="4">
        <v>2023</v>
      </c>
      <c r="C21" s="5">
        <v>45002</v>
      </c>
      <c r="D21" s="4" t="s">
        <v>72</v>
      </c>
      <c r="E21" s="4" t="s">
        <v>241</v>
      </c>
      <c r="F21" s="4" t="s">
        <v>242</v>
      </c>
      <c r="G21" s="4"/>
      <c r="H21" s="4">
        <v>20</v>
      </c>
      <c r="I21" s="4">
        <v>6</v>
      </c>
      <c r="J21" s="4">
        <v>1</v>
      </c>
      <c r="K21" s="4">
        <v>8</v>
      </c>
      <c r="L21" s="4">
        <v>15</v>
      </c>
      <c r="M21" s="4"/>
      <c r="N21" s="4"/>
      <c r="O21" s="4"/>
      <c r="P21" s="4"/>
      <c r="Q21" s="4"/>
      <c r="R21" s="4"/>
      <c r="S21" s="4"/>
      <c r="T21" s="4"/>
      <c r="U21" s="4"/>
      <c r="V21" s="4"/>
      <c r="W21" s="4">
        <v>15</v>
      </c>
    </row>
    <row r="22" spans="1:25" x14ac:dyDescent="0.35">
      <c r="A22" s="4" t="s">
        <v>1771</v>
      </c>
      <c r="B22" s="4">
        <v>2023</v>
      </c>
      <c r="C22" s="5">
        <v>45002</v>
      </c>
      <c r="D22" s="4" t="s">
        <v>72</v>
      </c>
      <c r="E22" s="4" t="s">
        <v>249</v>
      </c>
      <c r="F22" s="4" t="s">
        <v>250</v>
      </c>
      <c r="G22" s="4"/>
      <c r="H22" s="4">
        <v>21</v>
      </c>
      <c r="I22" s="4">
        <v>1</v>
      </c>
      <c r="J22" s="4">
        <v>8</v>
      </c>
      <c r="K22" s="4">
        <v>4</v>
      </c>
      <c r="L22" s="4">
        <v>13</v>
      </c>
      <c r="M22" s="4"/>
      <c r="N22" s="4"/>
      <c r="O22" s="4"/>
      <c r="P22" s="4">
        <v>1</v>
      </c>
      <c r="Q22" s="4"/>
      <c r="R22" s="4"/>
      <c r="S22" s="4"/>
      <c r="T22" s="4"/>
      <c r="U22" s="4"/>
      <c r="V22" s="4"/>
      <c r="W22" s="4">
        <v>14</v>
      </c>
    </row>
    <row r="23" spans="1:25" x14ac:dyDescent="0.35">
      <c r="A23" s="4" t="s">
        <v>1771</v>
      </c>
      <c r="B23" s="4">
        <v>2023</v>
      </c>
      <c r="C23" s="5">
        <v>45002</v>
      </c>
      <c r="D23" s="4" t="s">
        <v>72</v>
      </c>
      <c r="E23" s="4" t="s">
        <v>253</v>
      </c>
      <c r="F23" s="4" t="s">
        <v>254</v>
      </c>
      <c r="G23" s="4"/>
      <c r="H23" s="4">
        <v>22</v>
      </c>
      <c r="I23" s="4">
        <v>1</v>
      </c>
      <c r="J23" s="4">
        <v>6</v>
      </c>
      <c r="K23" s="4">
        <v>6</v>
      </c>
      <c r="L23" s="4">
        <v>13</v>
      </c>
      <c r="M23" s="4"/>
      <c r="N23" s="4"/>
      <c r="O23" s="4"/>
      <c r="P23" s="4"/>
      <c r="Q23" s="4"/>
      <c r="R23" s="4"/>
      <c r="S23" s="4"/>
      <c r="T23" s="4"/>
      <c r="U23" s="4"/>
      <c r="V23" s="4"/>
      <c r="W23" s="4">
        <v>13</v>
      </c>
    </row>
    <row r="24" spans="1:25" x14ac:dyDescent="0.35">
      <c r="A24" s="4" t="s">
        <v>1771</v>
      </c>
      <c r="B24" s="4">
        <v>2023</v>
      </c>
      <c r="C24" s="5">
        <v>45002</v>
      </c>
      <c r="D24" s="4" t="s">
        <v>72</v>
      </c>
      <c r="E24" s="4" t="s">
        <v>1778</v>
      </c>
      <c r="F24" s="4" t="s">
        <v>145</v>
      </c>
      <c r="G24" s="4"/>
      <c r="H24" s="4">
        <v>23</v>
      </c>
      <c r="I24" s="4">
        <v>1</v>
      </c>
      <c r="J24" s="4">
        <v>1</v>
      </c>
      <c r="K24" s="4">
        <v>1</v>
      </c>
      <c r="L24" s="4">
        <v>3</v>
      </c>
      <c r="M24" s="4"/>
      <c r="N24" s="4"/>
      <c r="O24" s="4"/>
      <c r="P24" s="4"/>
      <c r="Q24" s="4"/>
      <c r="R24" s="4"/>
      <c r="S24" s="4"/>
      <c r="T24" s="4"/>
      <c r="U24" s="4"/>
      <c r="V24" s="4">
        <v>20</v>
      </c>
      <c r="W24" s="4">
        <v>-17</v>
      </c>
    </row>
    <row r="25" spans="1:25" x14ac:dyDescent="0.35">
      <c r="A25" s="4" t="s">
        <v>1771</v>
      </c>
      <c r="B25" s="4">
        <v>2023</v>
      </c>
      <c r="C25" s="5">
        <v>45002</v>
      </c>
      <c r="D25" s="4" t="s">
        <v>72</v>
      </c>
      <c r="E25" s="4" t="s">
        <v>221</v>
      </c>
      <c r="F25" s="4" t="s">
        <v>27</v>
      </c>
      <c r="G25" s="4"/>
      <c r="H25" s="4">
        <v>24</v>
      </c>
      <c r="I25" s="4">
        <v>2</v>
      </c>
      <c r="J25" s="4">
        <v>1</v>
      </c>
      <c r="K25" s="4" t="s">
        <v>388</v>
      </c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 t="s">
        <v>318</v>
      </c>
    </row>
    <row r="26" spans="1:25" x14ac:dyDescent="0.35">
      <c r="A26" s="1" t="s">
        <v>433</v>
      </c>
      <c r="B26" s="1">
        <v>2023</v>
      </c>
      <c r="C26" s="2">
        <v>44983</v>
      </c>
      <c r="D26" s="1" t="s">
        <v>72</v>
      </c>
      <c r="E26" s="1" t="s">
        <v>281</v>
      </c>
      <c r="F26" s="1" t="s">
        <v>29</v>
      </c>
      <c r="G26" s="1"/>
      <c r="H26" s="1">
        <v>1</v>
      </c>
      <c r="I26" s="1">
        <v>40</v>
      </c>
      <c r="J26" s="1">
        <v>38</v>
      </c>
      <c r="K26" s="1">
        <v>40</v>
      </c>
      <c r="L26" s="1">
        <v>118</v>
      </c>
      <c r="M26" s="1"/>
      <c r="N26" s="1">
        <v>5</v>
      </c>
      <c r="O26" s="1"/>
      <c r="P26" s="1"/>
      <c r="Q26" s="1">
        <v>5</v>
      </c>
      <c r="R26" s="1"/>
      <c r="S26" s="1"/>
      <c r="T26" s="1">
        <v>10</v>
      </c>
      <c r="U26" s="1">
        <v>20</v>
      </c>
      <c r="V26" s="1"/>
      <c r="W26" s="1">
        <v>158</v>
      </c>
      <c r="X26" s="41">
        <v>1.0263888888888888</v>
      </c>
      <c r="Y26">
        <v>48.713999999999999</v>
      </c>
    </row>
    <row r="27" spans="1:25" x14ac:dyDescent="0.35">
      <c r="A27" s="1" t="s">
        <v>433</v>
      </c>
      <c r="B27" s="1">
        <v>2023</v>
      </c>
      <c r="C27" s="2">
        <v>44983</v>
      </c>
      <c r="D27" s="1" t="s">
        <v>72</v>
      </c>
      <c r="E27" s="1" t="s">
        <v>220</v>
      </c>
      <c r="F27" s="1" t="s">
        <v>17</v>
      </c>
      <c r="G27" s="1"/>
      <c r="H27" s="1">
        <v>2</v>
      </c>
      <c r="I27" s="1">
        <v>30</v>
      </c>
      <c r="J27" s="1">
        <v>40</v>
      </c>
      <c r="K27" s="1">
        <v>38</v>
      </c>
      <c r="L27" s="1">
        <v>108</v>
      </c>
      <c r="M27" s="1">
        <v>1</v>
      </c>
      <c r="N27" s="1">
        <v>3</v>
      </c>
      <c r="O27" s="1"/>
      <c r="P27" s="1"/>
      <c r="Q27" s="1">
        <v>2</v>
      </c>
      <c r="R27" s="1"/>
      <c r="S27" s="1">
        <v>5</v>
      </c>
      <c r="T27" s="1"/>
      <c r="U27" s="1">
        <v>20</v>
      </c>
      <c r="V27" s="1"/>
      <c r="W27" s="1">
        <v>139</v>
      </c>
    </row>
    <row r="28" spans="1:25" x14ac:dyDescent="0.35">
      <c r="A28" s="1" t="s">
        <v>433</v>
      </c>
      <c r="B28" s="1">
        <v>2023</v>
      </c>
      <c r="C28" s="2">
        <v>44983</v>
      </c>
      <c r="D28" s="1" t="s">
        <v>72</v>
      </c>
      <c r="E28" s="1" t="s">
        <v>339</v>
      </c>
      <c r="F28" s="1" t="s">
        <v>25</v>
      </c>
      <c r="G28" s="1"/>
      <c r="H28" s="1">
        <v>3</v>
      </c>
      <c r="I28" s="1">
        <v>38</v>
      </c>
      <c r="J28" s="1">
        <v>30</v>
      </c>
      <c r="K28" s="1">
        <v>30</v>
      </c>
      <c r="L28" s="1">
        <v>98</v>
      </c>
      <c r="M28" s="1">
        <v>2</v>
      </c>
      <c r="N28" s="1"/>
      <c r="O28" s="1"/>
      <c r="P28" s="1"/>
      <c r="Q28" s="1">
        <v>1</v>
      </c>
      <c r="R28" s="1"/>
      <c r="S28" s="1">
        <v>3</v>
      </c>
      <c r="T28" s="1"/>
      <c r="U28" s="1">
        <v>20</v>
      </c>
      <c r="V28" s="1"/>
      <c r="W28" s="1">
        <v>124</v>
      </c>
    </row>
    <row r="29" spans="1:25" x14ac:dyDescent="0.35">
      <c r="A29" s="1" t="s">
        <v>433</v>
      </c>
      <c r="B29" s="1">
        <v>2023</v>
      </c>
      <c r="C29" s="2">
        <v>44983</v>
      </c>
      <c r="D29" s="1" t="s">
        <v>72</v>
      </c>
      <c r="E29" s="1" t="s">
        <v>244</v>
      </c>
      <c r="F29" s="1" t="s">
        <v>245</v>
      </c>
      <c r="G29" s="1"/>
      <c r="H29" s="1">
        <v>4</v>
      </c>
      <c r="I29" s="1">
        <v>36</v>
      </c>
      <c r="J29" s="1">
        <v>26</v>
      </c>
      <c r="K29" s="1">
        <v>32</v>
      </c>
      <c r="L29" s="1">
        <v>94</v>
      </c>
      <c r="M29" s="1"/>
      <c r="N29" s="1"/>
      <c r="O29" s="1"/>
      <c r="P29" s="1"/>
      <c r="Q29" s="1"/>
      <c r="R29" s="1"/>
      <c r="S29" s="1">
        <v>1</v>
      </c>
      <c r="T29" s="1">
        <v>4</v>
      </c>
      <c r="U29" s="1">
        <v>20</v>
      </c>
      <c r="V29" s="1"/>
      <c r="W29" s="1">
        <v>119</v>
      </c>
    </row>
    <row r="30" spans="1:25" x14ac:dyDescent="0.35">
      <c r="A30" s="1" t="s">
        <v>433</v>
      </c>
      <c r="B30" s="1">
        <v>2023</v>
      </c>
      <c r="C30" s="2">
        <v>44983</v>
      </c>
      <c r="D30" s="1" t="s">
        <v>72</v>
      </c>
      <c r="E30" s="1" t="s">
        <v>452</v>
      </c>
      <c r="F30" s="1" t="s">
        <v>53</v>
      </c>
      <c r="G30" s="1"/>
      <c r="H30" s="1">
        <v>5</v>
      </c>
      <c r="I30" s="1">
        <v>26</v>
      </c>
      <c r="J30" s="1">
        <v>14</v>
      </c>
      <c r="K30" s="1">
        <v>36</v>
      </c>
      <c r="L30" s="1">
        <v>76</v>
      </c>
      <c r="M30" s="1"/>
      <c r="N30" s="1">
        <v>2</v>
      </c>
      <c r="O30" s="1"/>
      <c r="P30" s="1"/>
      <c r="Q30" s="1"/>
      <c r="R30" s="1">
        <v>2</v>
      </c>
      <c r="S30" s="1">
        <v>2</v>
      </c>
      <c r="T30" s="1">
        <v>2</v>
      </c>
      <c r="U30" s="1">
        <v>20</v>
      </c>
      <c r="V30" s="1"/>
      <c r="W30" s="1">
        <v>104</v>
      </c>
    </row>
    <row r="31" spans="1:25" x14ac:dyDescent="0.35">
      <c r="A31" s="1" t="s">
        <v>433</v>
      </c>
      <c r="B31" s="1">
        <v>2023</v>
      </c>
      <c r="C31" s="2">
        <v>44983</v>
      </c>
      <c r="D31" s="1" t="s">
        <v>72</v>
      </c>
      <c r="E31" s="1" t="s">
        <v>224</v>
      </c>
      <c r="F31" s="1" t="s">
        <v>225</v>
      </c>
      <c r="G31" s="1"/>
      <c r="H31" s="1">
        <v>6</v>
      </c>
      <c r="I31" s="1">
        <v>34</v>
      </c>
      <c r="J31" s="1">
        <v>36</v>
      </c>
      <c r="K31" s="1">
        <v>4</v>
      </c>
      <c r="L31" s="1">
        <v>74</v>
      </c>
      <c r="M31" s="1"/>
      <c r="N31" s="1"/>
      <c r="O31" s="1">
        <v>1</v>
      </c>
      <c r="P31" s="1">
        <v>1</v>
      </c>
      <c r="Q31" s="1">
        <v>3</v>
      </c>
      <c r="R31" s="1">
        <v>3</v>
      </c>
      <c r="S31" s="1"/>
      <c r="T31" s="1"/>
      <c r="U31" s="1">
        <v>20</v>
      </c>
      <c r="V31" s="1"/>
      <c r="W31" s="1">
        <v>102</v>
      </c>
    </row>
    <row r="32" spans="1:25" x14ac:dyDescent="0.35">
      <c r="A32" s="1" t="s">
        <v>433</v>
      </c>
      <c r="B32" s="1">
        <v>2023</v>
      </c>
      <c r="C32" s="2">
        <v>44983</v>
      </c>
      <c r="D32" s="1" t="s">
        <v>72</v>
      </c>
      <c r="E32" s="1" t="s">
        <v>238</v>
      </c>
      <c r="F32" s="1" t="s">
        <v>239</v>
      </c>
      <c r="G32" s="1"/>
      <c r="H32" s="1">
        <v>7</v>
      </c>
      <c r="I32" s="1">
        <v>28</v>
      </c>
      <c r="J32" s="1">
        <v>18</v>
      </c>
      <c r="K32" s="1">
        <v>22</v>
      </c>
      <c r="L32" s="1">
        <v>68</v>
      </c>
      <c r="M32" s="1"/>
      <c r="N32" s="1"/>
      <c r="O32" s="1"/>
      <c r="P32" s="1">
        <v>2</v>
      </c>
      <c r="Q32" s="1"/>
      <c r="R32" s="1"/>
      <c r="S32" s="1"/>
      <c r="T32" s="1"/>
      <c r="U32" s="1">
        <v>20</v>
      </c>
      <c r="V32" s="1"/>
      <c r="W32" s="1">
        <v>90</v>
      </c>
    </row>
    <row r="33" spans="1:23" x14ac:dyDescent="0.35">
      <c r="A33" s="1" t="s">
        <v>433</v>
      </c>
      <c r="B33" s="1">
        <v>2023</v>
      </c>
      <c r="C33" s="2">
        <v>44983</v>
      </c>
      <c r="D33" s="1" t="s">
        <v>72</v>
      </c>
      <c r="E33" s="1" t="s">
        <v>274</v>
      </c>
      <c r="F33" s="1" t="s">
        <v>56</v>
      </c>
      <c r="G33" s="1"/>
      <c r="H33" s="1">
        <v>8</v>
      </c>
      <c r="I33" s="1">
        <v>14</v>
      </c>
      <c r="J33" s="1">
        <v>32</v>
      </c>
      <c r="K33" s="1">
        <v>12</v>
      </c>
      <c r="L33" s="1">
        <v>58</v>
      </c>
      <c r="M33" s="1"/>
      <c r="N33" s="1"/>
      <c r="O33" s="1">
        <v>5</v>
      </c>
      <c r="P33" s="1"/>
      <c r="Q33" s="1"/>
      <c r="R33" s="1"/>
      <c r="S33" s="1"/>
      <c r="T33" s="1"/>
      <c r="U33" s="1">
        <v>20</v>
      </c>
      <c r="V33" s="1"/>
      <c r="W33" s="1">
        <v>83</v>
      </c>
    </row>
    <row r="34" spans="1:23" x14ac:dyDescent="0.35">
      <c r="A34" s="1" t="s">
        <v>433</v>
      </c>
      <c r="B34" s="1">
        <v>2023</v>
      </c>
      <c r="C34" s="2">
        <v>44983</v>
      </c>
      <c r="D34" s="1" t="s">
        <v>72</v>
      </c>
      <c r="E34" s="1" t="s">
        <v>232</v>
      </c>
      <c r="F34" s="1" t="s">
        <v>123</v>
      </c>
      <c r="G34" s="1"/>
      <c r="H34" s="1">
        <v>9</v>
      </c>
      <c r="I34" s="1">
        <v>32</v>
      </c>
      <c r="J34" s="1">
        <v>22</v>
      </c>
      <c r="K34" s="1">
        <v>24</v>
      </c>
      <c r="L34" s="1">
        <v>78</v>
      </c>
      <c r="M34" s="1"/>
      <c r="N34" s="1"/>
      <c r="O34" s="1"/>
      <c r="P34" s="1"/>
      <c r="Q34" s="1"/>
      <c r="R34" s="1"/>
      <c r="S34" s="1"/>
      <c r="T34" s="1"/>
      <c r="U34" s="1"/>
      <c r="V34" s="1"/>
      <c r="W34" s="1">
        <v>78</v>
      </c>
    </row>
    <row r="35" spans="1:23" x14ac:dyDescent="0.35">
      <c r="A35" s="1" t="s">
        <v>433</v>
      </c>
      <c r="B35" s="1">
        <v>2023</v>
      </c>
      <c r="C35" s="2">
        <v>44983</v>
      </c>
      <c r="D35" s="1" t="s">
        <v>72</v>
      </c>
      <c r="E35" s="1" t="s">
        <v>480</v>
      </c>
      <c r="F35" s="1" t="s">
        <v>19</v>
      </c>
      <c r="G35" s="1"/>
      <c r="H35" s="1">
        <v>10</v>
      </c>
      <c r="I35" s="1">
        <v>20</v>
      </c>
      <c r="J35" s="1">
        <v>24</v>
      </c>
      <c r="K35" s="1">
        <v>8</v>
      </c>
      <c r="L35" s="1">
        <v>52</v>
      </c>
      <c r="M35" s="1"/>
      <c r="N35" s="1"/>
      <c r="O35" s="1"/>
      <c r="P35" s="1">
        <v>5</v>
      </c>
      <c r="Q35" s="1"/>
      <c r="R35" s="1">
        <v>1</v>
      </c>
      <c r="S35" s="1"/>
      <c r="T35" s="1"/>
      <c r="U35" s="1">
        <v>20</v>
      </c>
      <c r="V35" s="1"/>
      <c r="W35" s="1">
        <v>78</v>
      </c>
    </row>
    <row r="36" spans="1:23" x14ac:dyDescent="0.35">
      <c r="A36" s="1" t="s">
        <v>433</v>
      </c>
      <c r="B36" s="1">
        <v>2023</v>
      </c>
      <c r="C36" s="2">
        <v>44983</v>
      </c>
      <c r="D36" s="1" t="s">
        <v>72</v>
      </c>
      <c r="E36" s="1" t="s">
        <v>263</v>
      </c>
      <c r="F36" s="1" t="s">
        <v>36</v>
      </c>
      <c r="G36" s="1"/>
      <c r="H36" s="1">
        <v>11</v>
      </c>
      <c r="I36" s="1">
        <v>1</v>
      </c>
      <c r="J36" s="1">
        <v>12</v>
      </c>
      <c r="K36" s="1">
        <v>34</v>
      </c>
      <c r="L36" s="1">
        <v>47</v>
      </c>
      <c r="M36" s="1"/>
      <c r="N36" s="1"/>
      <c r="O36" s="1">
        <v>2</v>
      </c>
      <c r="P36" s="1">
        <v>3</v>
      </c>
      <c r="Q36" s="1"/>
      <c r="R36" s="1">
        <v>5</v>
      </c>
      <c r="S36" s="1"/>
      <c r="T36" s="1"/>
      <c r="U36" s="1">
        <v>20</v>
      </c>
      <c r="V36" s="1"/>
      <c r="W36" s="1">
        <v>77</v>
      </c>
    </row>
    <row r="37" spans="1:23" x14ac:dyDescent="0.35">
      <c r="A37" s="1" t="s">
        <v>433</v>
      </c>
      <c r="B37" s="1">
        <v>2023</v>
      </c>
      <c r="C37" s="2">
        <v>44983</v>
      </c>
      <c r="D37" s="1" t="s">
        <v>72</v>
      </c>
      <c r="E37" s="1" t="s">
        <v>258</v>
      </c>
      <c r="F37" s="1" t="s">
        <v>65</v>
      </c>
      <c r="G37" s="1"/>
      <c r="H37" s="1">
        <v>12</v>
      </c>
      <c r="I37" s="1">
        <v>8</v>
      </c>
      <c r="J37" s="1">
        <v>34</v>
      </c>
      <c r="K37" s="1">
        <v>28</v>
      </c>
      <c r="L37" s="1">
        <v>70</v>
      </c>
      <c r="M37" s="1"/>
      <c r="N37" s="1"/>
      <c r="O37" s="1"/>
      <c r="P37" s="1"/>
      <c r="Q37" s="1"/>
      <c r="R37" s="1"/>
      <c r="S37" s="1"/>
      <c r="T37" s="1"/>
      <c r="U37" s="1"/>
      <c r="V37" s="1"/>
      <c r="W37" s="1">
        <v>70</v>
      </c>
    </row>
    <row r="38" spans="1:23" x14ac:dyDescent="0.35">
      <c r="A38" s="1" t="s">
        <v>433</v>
      </c>
      <c r="B38" s="1">
        <v>2023</v>
      </c>
      <c r="C38" s="2">
        <v>44983</v>
      </c>
      <c r="D38" s="1" t="s">
        <v>72</v>
      </c>
      <c r="E38" s="1" t="s">
        <v>449</v>
      </c>
      <c r="F38" s="1" t="s">
        <v>98</v>
      </c>
      <c r="G38" s="1"/>
      <c r="H38" s="1">
        <v>13</v>
      </c>
      <c r="I38" s="1">
        <v>2</v>
      </c>
      <c r="J38" s="1">
        <v>20</v>
      </c>
      <c r="K38" s="1">
        <v>20</v>
      </c>
      <c r="L38" s="1">
        <v>42</v>
      </c>
      <c r="M38" s="1">
        <v>5</v>
      </c>
      <c r="N38" s="1"/>
      <c r="O38" s="1"/>
      <c r="P38" s="1"/>
      <c r="Q38" s="1"/>
      <c r="R38" s="1"/>
      <c r="S38" s="1"/>
      <c r="T38" s="1"/>
      <c r="U38" s="1">
        <v>20</v>
      </c>
      <c r="V38" s="1"/>
      <c r="W38" s="1">
        <v>67</v>
      </c>
    </row>
    <row r="39" spans="1:23" x14ac:dyDescent="0.35">
      <c r="A39" s="1" t="s">
        <v>433</v>
      </c>
      <c r="B39" s="1">
        <v>2023</v>
      </c>
      <c r="C39" s="2">
        <v>44983</v>
      </c>
      <c r="D39" s="1" t="s">
        <v>72</v>
      </c>
      <c r="E39" s="1" t="s">
        <v>387</v>
      </c>
      <c r="F39" s="1" t="s">
        <v>49</v>
      </c>
      <c r="G39" s="1"/>
      <c r="H39" s="1">
        <v>14</v>
      </c>
      <c r="I39" s="1">
        <v>24</v>
      </c>
      <c r="J39" s="1">
        <v>16</v>
      </c>
      <c r="K39" s="1">
        <v>10</v>
      </c>
      <c r="L39" s="1">
        <v>50</v>
      </c>
      <c r="M39" s="1"/>
      <c r="N39" s="1">
        <v>1</v>
      </c>
      <c r="O39" s="1"/>
      <c r="P39" s="1"/>
      <c r="Q39" s="1"/>
      <c r="R39" s="1"/>
      <c r="S39" s="1"/>
      <c r="T39" s="1"/>
      <c r="U39" s="1"/>
      <c r="V39" s="1"/>
      <c r="W39" s="1">
        <v>51</v>
      </c>
    </row>
    <row r="40" spans="1:23" x14ac:dyDescent="0.35">
      <c r="A40" s="1" t="s">
        <v>433</v>
      </c>
      <c r="B40" s="1">
        <v>2023</v>
      </c>
      <c r="C40" s="2">
        <v>44983</v>
      </c>
      <c r="D40" s="1" t="s">
        <v>72</v>
      </c>
      <c r="E40" s="1" t="s">
        <v>1738</v>
      </c>
      <c r="F40" s="1" t="s">
        <v>237</v>
      </c>
      <c r="G40" s="1"/>
      <c r="H40" s="1">
        <v>15</v>
      </c>
      <c r="I40" s="1">
        <v>22</v>
      </c>
      <c r="J40" s="1">
        <v>4</v>
      </c>
      <c r="K40" s="1">
        <v>18</v>
      </c>
      <c r="L40" s="1">
        <v>44</v>
      </c>
      <c r="M40" s="1"/>
      <c r="N40" s="1"/>
      <c r="O40" s="1"/>
      <c r="P40" s="1"/>
      <c r="Q40" s="1"/>
      <c r="R40" s="1"/>
      <c r="S40" s="1"/>
      <c r="T40" s="1"/>
      <c r="U40" s="1"/>
      <c r="V40" s="1"/>
      <c r="W40" s="1">
        <v>44</v>
      </c>
    </row>
    <row r="41" spans="1:23" x14ac:dyDescent="0.35">
      <c r="A41" s="1" t="s">
        <v>433</v>
      </c>
      <c r="B41" s="1">
        <v>2023</v>
      </c>
      <c r="C41" s="2">
        <v>44983</v>
      </c>
      <c r="D41" s="1" t="s">
        <v>72</v>
      </c>
      <c r="E41" s="1" t="s">
        <v>241</v>
      </c>
      <c r="F41" s="1" t="s">
        <v>242</v>
      </c>
      <c r="G41" s="1"/>
      <c r="H41" s="1">
        <v>16</v>
      </c>
      <c r="I41" s="1">
        <v>4</v>
      </c>
      <c r="J41" s="1">
        <v>1</v>
      </c>
      <c r="K41" s="1">
        <v>16</v>
      </c>
      <c r="L41" s="1">
        <v>21</v>
      </c>
      <c r="M41" s="1">
        <v>3</v>
      </c>
      <c r="N41" s="1"/>
      <c r="O41" s="1"/>
      <c r="P41" s="1"/>
      <c r="Q41" s="1"/>
      <c r="R41" s="1"/>
      <c r="S41" s="1"/>
      <c r="T41" s="1"/>
      <c r="U41" s="1">
        <v>20</v>
      </c>
      <c r="V41" s="1"/>
      <c r="W41" s="1">
        <v>44</v>
      </c>
    </row>
    <row r="42" spans="1:23" x14ac:dyDescent="0.35">
      <c r="A42" s="1" t="s">
        <v>433</v>
      </c>
      <c r="B42" s="1">
        <v>2023</v>
      </c>
      <c r="C42" s="2">
        <v>44983</v>
      </c>
      <c r="D42" s="1" t="s">
        <v>72</v>
      </c>
      <c r="E42" s="1" t="s">
        <v>527</v>
      </c>
      <c r="F42" s="1" t="s">
        <v>15</v>
      </c>
      <c r="G42" s="1"/>
      <c r="H42" s="1">
        <v>17</v>
      </c>
      <c r="I42" s="1">
        <v>16</v>
      </c>
      <c r="J42" s="1">
        <v>8</v>
      </c>
      <c r="K42" s="1">
        <v>14</v>
      </c>
      <c r="L42" s="1">
        <v>38</v>
      </c>
      <c r="M42" s="1"/>
      <c r="N42" s="1"/>
      <c r="O42" s="1">
        <v>3</v>
      </c>
      <c r="P42" s="1"/>
      <c r="Q42" s="1"/>
      <c r="R42" s="1"/>
      <c r="S42" s="1"/>
      <c r="T42" s="1"/>
      <c r="U42" s="1"/>
      <c r="V42" s="1"/>
      <c r="W42" s="1">
        <v>41</v>
      </c>
    </row>
    <row r="43" spans="1:23" x14ac:dyDescent="0.35">
      <c r="A43" s="1" t="s">
        <v>433</v>
      </c>
      <c r="B43" s="1">
        <v>2023</v>
      </c>
      <c r="C43" s="2">
        <v>44983</v>
      </c>
      <c r="D43" s="1" t="s">
        <v>72</v>
      </c>
      <c r="E43" s="1" t="s">
        <v>323</v>
      </c>
      <c r="F43" s="1" t="s">
        <v>27</v>
      </c>
      <c r="G43" s="1"/>
      <c r="H43" s="1">
        <v>18</v>
      </c>
      <c r="I43" s="1">
        <v>1</v>
      </c>
      <c r="J43" s="1">
        <v>2</v>
      </c>
      <c r="K43" s="1">
        <v>26</v>
      </c>
      <c r="L43" s="1">
        <v>29</v>
      </c>
      <c r="M43" s="1"/>
      <c r="N43" s="1"/>
      <c r="O43" s="1"/>
      <c r="P43" s="1"/>
      <c r="Q43" s="1"/>
      <c r="R43" s="1"/>
      <c r="S43" s="1"/>
      <c r="T43" s="1"/>
      <c r="U43" s="1"/>
      <c r="V43" s="1"/>
      <c r="W43" s="1">
        <v>29</v>
      </c>
    </row>
    <row r="44" spans="1:23" x14ac:dyDescent="0.35">
      <c r="A44" s="1" t="s">
        <v>433</v>
      </c>
      <c r="B44" s="1">
        <v>2023</v>
      </c>
      <c r="C44" s="2">
        <v>44983</v>
      </c>
      <c r="D44" s="1" t="s">
        <v>72</v>
      </c>
      <c r="E44" s="1" t="s">
        <v>321</v>
      </c>
      <c r="F44" s="1" t="s">
        <v>161</v>
      </c>
      <c r="G44" s="1"/>
      <c r="H44" s="1">
        <v>19</v>
      </c>
      <c r="I44" s="1">
        <v>12</v>
      </c>
      <c r="J44" s="1">
        <v>1</v>
      </c>
      <c r="K44" s="1">
        <v>2</v>
      </c>
      <c r="L44" s="1">
        <v>15</v>
      </c>
      <c r="M44" s="1"/>
      <c r="N44" s="1"/>
      <c r="O44" s="1"/>
      <c r="P44" s="1"/>
      <c r="Q44" s="1"/>
      <c r="R44" s="1"/>
      <c r="S44" s="1"/>
      <c r="T44" s="1">
        <v>6</v>
      </c>
      <c r="U44" s="1"/>
      <c r="V44" s="1"/>
      <c r="W44" s="1">
        <v>21</v>
      </c>
    </row>
    <row r="45" spans="1:23" x14ac:dyDescent="0.35">
      <c r="A45" s="1" t="s">
        <v>433</v>
      </c>
      <c r="B45" s="1">
        <v>2023</v>
      </c>
      <c r="C45" s="2">
        <v>44983</v>
      </c>
      <c r="D45" s="1" t="s">
        <v>72</v>
      </c>
      <c r="E45" s="1" t="s">
        <v>259</v>
      </c>
      <c r="F45" s="1" t="s">
        <v>148</v>
      </c>
      <c r="G45" s="1"/>
      <c r="H45" s="1">
        <v>20</v>
      </c>
      <c r="I45" s="1">
        <v>18</v>
      </c>
      <c r="J45" s="1">
        <v>1</v>
      </c>
      <c r="K45" s="1">
        <v>1</v>
      </c>
      <c r="L45" s="1">
        <v>20</v>
      </c>
      <c r="M45" s="1"/>
      <c r="N45" s="1"/>
      <c r="O45" s="1"/>
      <c r="P45" s="1"/>
      <c r="Q45" s="1"/>
      <c r="R45" s="1"/>
      <c r="S45" s="1"/>
      <c r="T45" s="1"/>
      <c r="U45" s="1"/>
      <c r="V45" s="1"/>
      <c r="W45" s="1">
        <v>20</v>
      </c>
    </row>
    <row r="46" spans="1:23" x14ac:dyDescent="0.35">
      <c r="A46" s="1" t="s">
        <v>433</v>
      </c>
      <c r="B46" s="1">
        <v>2023</v>
      </c>
      <c r="C46" s="2">
        <v>44983</v>
      </c>
      <c r="D46" s="1" t="s">
        <v>72</v>
      </c>
      <c r="E46" s="1" t="s">
        <v>270</v>
      </c>
      <c r="F46" s="1" t="s">
        <v>271</v>
      </c>
      <c r="G46" s="1"/>
      <c r="H46" s="1">
        <v>21</v>
      </c>
      <c r="I46" s="1">
        <v>10</v>
      </c>
      <c r="J46" s="1">
        <v>6</v>
      </c>
      <c r="K46" s="1">
        <v>6</v>
      </c>
      <c r="L46" s="1">
        <v>22</v>
      </c>
      <c r="M46" s="1"/>
      <c r="N46" s="1"/>
      <c r="O46" s="1"/>
      <c r="P46" s="1"/>
      <c r="Q46" s="1"/>
      <c r="R46" s="1"/>
      <c r="S46" s="1"/>
      <c r="T46" s="1"/>
      <c r="U46" s="1"/>
      <c r="V46" s="1">
        <v>20</v>
      </c>
      <c r="W46" s="1">
        <v>2</v>
      </c>
    </row>
    <row r="47" spans="1:23" x14ac:dyDescent="0.35">
      <c r="A47" s="1" t="s">
        <v>433</v>
      </c>
      <c r="B47" s="1">
        <v>2023</v>
      </c>
      <c r="C47" s="2">
        <v>44983</v>
      </c>
      <c r="D47" s="1" t="s">
        <v>72</v>
      </c>
      <c r="E47" s="1" t="s">
        <v>248</v>
      </c>
      <c r="F47" s="1" t="s">
        <v>44</v>
      </c>
      <c r="G47" s="1"/>
      <c r="H47" s="1" t="s">
        <v>318</v>
      </c>
      <c r="I47" s="1">
        <v>1</v>
      </c>
      <c r="J47" s="1">
        <v>28</v>
      </c>
      <c r="K47" s="1">
        <v>1</v>
      </c>
      <c r="L47" s="1">
        <v>30</v>
      </c>
      <c r="M47" s="1"/>
      <c r="N47" s="1"/>
      <c r="O47" s="1"/>
      <c r="P47" s="1"/>
      <c r="Q47" s="1"/>
      <c r="R47" s="1"/>
      <c r="S47" s="1"/>
      <c r="T47" s="1"/>
      <c r="U47" s="1"/>
      <c r="V47" s="1"/>
      <c r="W47" s="1" t="s">
        <v>318</v>
      </c>
    </row>
    <row r="48" spans="1:23" x14ac:dyDescent="0.35">
      <c r="A48" s="1" t="s">
        <v>433</v>
      </c>
      <c r="B48" s="1">
        <v>2023</v>
      </c>
      <c r="C48" s="2">
        <v>44983</v>
      </c>
      <c r="D48" s="1" t="s">
        <v>72</v>
      </c>
      <c r="E48" s="1" t="s">
        <v>278</v>
      </c>
      <c r="F48" s="1" t="s">
        <v>67</v>
      </c>
      <c r="G48" s="1"/>
      <c r="H48" s="1" t="s">
        <v>318</v>
      </c>
      <c r="I48" s="1">
        <v>6</v>
      </c>
      <c r="J48" s="1">
        <v>10</v>
      </c>
      <c r="K48" s="1" t="s">
        <v>388</v>
      </c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 t="s">
        <v>318</v>
      </c>
    </row>
    <row r="49" spans="1:23" x14ac:dyDescent="0.35">
      <c r="A49" s="1" t="s">
        <v>433</v>
      </c>
      <c r="B49" s="1">
        <v>2023</v>
      </c>
      <c r="C49" s="2">
        <v>44983</v>
      </c>
      <c r="D49" s="1" t="s">
        <v>72</v>
      </c>
      <c r="E49" s="1" t="s">
        <v>226</v>
      </c>
      <c r="F49" s="1" t="s">
        <v>40</v>
      </c>
      <c r="G49" s="1"/>
      <c r="H49" s="1" t="s">
        <v>318</v>
      </c>
      <c r="I49" s="1">
        <v>1</v>
      </c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 t="s">
        <v>318</v>
      </c>
    </row>
    <row r="50" spans="1:23" x14ac:dyDescent="0.35">
      <c r="A50" s="4" t="s">
        <v>12</v>
      </c>
      <c r="B50" s="4">
        <v>2022</v>
      </c>
      <c r="C50" s="5">
        <v>44849</v>
      </c>
      <c r="D50" s="4" t="s">
        <v>13</v>
      </c>
      <c r="E50" s="4" t="s">
        <v>219</v>
      </c>
      <c r="F50" s="4" t="s">
        <v>67</v>
      </c>
      <c r="G50" s="14" t="e">
        <f>(C50-VLOOKUP(E50,Riders!$A$2:$C$213,2,FALSE))/365</f>
        <v>#N/A</v>
      </c>
      <c r="H50" s="4">
        <v>1</v>
      </c>
      <c r="I50" s="63">
        <v>40</v>
      </c>
      <c r="J50" s="63">
        <v>30</v>
      </c>
      <c r="K50" s="63">
        <v>40</v>
      </c>
      <c r="L50" s="63">
        <v>110</v>
      </c>
      <c r="M50" s="64">
        <v>1</v>
      </c>
      <c r="N50" s="64">
        <v>5</v>
      </c>
      <c r="O50" s="65"/>
      <c r="P50" s="65"/>
      <c r="Q50" s="65"/>
      <c r="R50" s="64">
        <v>2</v>
      </c>
      <c r="S50" s="65"/>
      <c r="T50" s="65"/>
      <c r="U50" s="65"/>
      <c r="V50" s="65"/>
      <c r="W50" s="66">
        <v>118</v>
      </c>
    </row>
    <row r="51" spans="1:23" x14ac:dyDescent="0.35">
      <c r="A51" s="4" t="s">
        <v>12</v>
      </c>
      <c r="B51" s="4">
        <v>2022</v>
      </c>
      <c r="C51" s="5">
        <v>44849</v>
      </c>
      <c r="D51" s="4" t="s">
        <v>13</v>
      </c>
      <c r="E51" s="4" t="s">
        <v>384</v>
      </c>
      <c r="F51" s="4" t="s">
        <v>19</v>
      </c>
      <c r="G51" s="14">
        <f>(C51-VLOOKUP(E51,Riders!$A$2:$C$213,2,FALSE))/365</f>
        <v>21.104109589041094</v>
      </c>
      <c r="H51" s="4">
        <v>2</v>
      </c>
      <c r="I51" s="63">
        <v>32</v>
      </c>
      <c r="J51" s="63">
        <v>40</v>
      </c>
      <c r="K51" s="63">
        <v>30</v>
      </c>
      <c r="L51" s="63">
        <v>102</v>
      </c>
      <c r="M51" s="65"/>
      <c r="N51" s="64">
        <v>2</v>
      </c>
      <c r="O51" s="65"/>
      <c r="P51" s="65"/>
      <c r="Q51" s="65"/>
      <c r="R51" s="64">
        <v>5</v>
      </c>
      <c r="S51" s="65"/>
      <c r="T51" s="65"/>
      <c r="U51" s="65"/>
      <c r="V51" s="65"/>
      <c r="W51" s="66">
        <v>109</v>
      </c>
    </row>
    <row r="52" spans="1:23" x14ac:dyDescent="0.35">
      <c r="A52" s="4" t="s">
        <v>12</v>
      </c>
      <c r="B52" s="4">
        <v>2022</v>
      </c>
      <c r="C52" s="5">
        <v>44849</v>
      </c>
      <c r="D52" s="4" t="s">
        <v>13</v>
      </c>
      <c r="E52" s="4" t="s">
        <v>227</v>
      </c>
      <c r="F52" s="4" t="s">
        <v>228</v>
      </c>
      <c r="G52" s="14" t="e">
        <f>(C52-VLOOKUP(E52,Riders!$A$2:$C$213,2,FALSE))/365</f>
        <v>#N/A</v>
      </c>
      <c r="H52" s="4">
        <v>3</v>
      </c>
      <c r="I52" s="63">
        <v>26</v>
      </c>
      <c r="J52" s="63">
        <v>36</v>
      </c>
      <c r="K52" s="63">
        <v>34</v>
      </c>
      <c r="L52" s="63">
        <v>96</v>
      </c>
      <c r="M52" s="65"/>
      <c r="N52" s="65"/>
      <c r="O52" s="64">
        <v>2</v>
      </c>
      <c r="P52" s="65"/>
      <c r="Q52" s="65"/>
      <c r="R52" s="64">
        <v>1</v>
      </c>
      <c r="S52" s="65"/>
      <c r="T52" s="65"/>
      <c r="U52" s="65"/>
      <c r="V52" s="65"/>
      <c r="W52" s="66">
        <v>99</v>
      </c>
    </row>
    <row r="53" spans="1:23" x14ac:dyDescent="0.35">
      <c r="A53" s="4" t="s">
        <v>12</v>
      </c>
      <c r="B53" s="4">
        <v>2022</v>
      </c>
      <c r="C53" s="5">
        <v>44849</v>
      </c>
      <c r="D53" s="4" t="s">
        <v>13</v>
      </c>
      <c r="E53" s="4" t="s">
        <v>221</v>
      </c>
      <c r="F53" s="4" t="s">
        <v>27</v>
      </c>
      <c r="G53" s="14">
        <f>(C53-VLOOKUP(E53,Riders!$A$2:$C$213,2,FALSE))/365</f>
        <v>23.687671232876713</v>
      </c>
      <c r="H53" s="4">
        <v>4</v>
      </c>
      <c r="I53" s="63">
        <v>36</v>
      </c>
      <c r="J53" s="63">
        <v>26</v>
      </c>
      <c r="K53" s="63">
        <v>32</v>
      </c>
      <c r="L53" s="63">
        <v>94</v>
      </c>
      <c r="M53" s="65"/>
      <c r="N53" s="65"/>
      <c r="O53" s="65"/>
      <c r="P53" s="65"/>
      <c r="Q53" s="65"/>
      <c r="R53" s="64">
        <v>3</v>
      </c>
      <c r="S53" s="65"/>
      <c r="T53" s="65"/>
      <c r="U53" s="65"/>
      <c r="V53" s="65"/>
      <c r="W53" s="66">
        <v>97</v>
      </c>
    </row>
    <row r="54" spans="1:23" x14ac:dyDescent="0.35">
      <c r="A54" s="4" t="s">
        <v>12</v>
      </c>
      <c r="B54" s="4">
        <v>2022</v>
      </c>
      <c r="C54" s="5">
        <v>44849</v>
      </c>
      <c r="D54" s="4" t="s">
        <v>13</v>
      </c>
      <c r="E54" s="4" t="s">
        <v>224</v>
      </c>
      <c r="F54" s="4" t="s">
        <v>225</v>
      </c>
      <c r="G54" s="14">
        <f>(C54-VLOOKUP(E54,Riders!$A$2:$C$213,2,FALSE))/365</f>
        <v>30.150684931506849</v>
      </c>
      <c r="H54" s="4">
        <v>5</v>
      </c>
      <c r="I54" s="63">
        <v>30</v>
      </c>
      <c r="J54" s="63">
        <v>38</v>
      </c>
      <c r="K54" s="63">
        <v>28</v>
      </c>
      <c r="L54" s="63">
        <v>96</v>
      </c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6">
        <v>96</v>
      </c>
    </row>
    <row r="55" spans="1:23" x14ac:dyDescent="0.35">
      <c r="A55" s="4" t="s">
        <v>12</v>
      </c>
      <c r="B55" s="4">
        <v>2022</v>
      </c>
      <c r="C55" s="5">
        <v>44849</v>
      </c>
      <c r="D55" s="4" t="s">
        <v>13</v>
      </c>
      <c r="E55" s="4" t="s">
        <v>243</v>
      </c>
      <c r="F55" s="4" t="s">
        <v>51</v>
      </c>
      <c r="G55" s="14">
        <f>(C55-VLOOKUP(E55,Riders!$A$2:$C$213,2,FALSE))/365</f>
        <v>26.947945205479453</v>
      </c>
      <c r="H55" s="4">
        <v>6</v>
      </c>
      <c r="I55" s="63">
        <v>4</v>
      </c>
      <c r="J55" s="63">
        <v>22</v>
      </c>
      <c r="K55" s="63">
        <v>36</v>
      </c>
      <c r="L55" s="63">
        <v>62</v>
      </c>
      <c r="M55" s="65"/>
      <c r="N55" s="65"/>
      <c r="O55" s="64">
        <v>5</v>
      </c>
      <c r="P55" s="65"/>
      <c r="Q55" s="65"/>
      <c r="R55" s="65"/>
      <c r="S55" s="65"/>
      <c r="T55" s="64">
        <v>6</v>
      </c>
      <c r="U55" s="64">
        <v>20</v>
      </c>
      <c r="V55" s="65"/>
      <c r="W55" s="66">
        <v>93</v>
      </c>
    </row>
    <row r="56" spans="1:23" x14ac:dyDescent="0.35">
      <c r="A56" s="4" t="s">
        <v>12</v>
      </c>
      <c r="B56" s="4">
        <v>2022</v>
      </c>
      <c r="C56" s="5">
        <v>44849</v>
      </c>
      <c r="D56" s="4" t="s">
        <v>13</v>
      </c>
      <c r="E56" s="4" t="s">
        <v>222</v>
      </c>
      <c r="F56" s="4" t="s">
        <v>29</v>
      </c>
      <c r="G56" s="14">
        <f>(C56-VLOOKUP(E56,Riders!$A$2:$C$213,2,FALSE))/365</f>
        <v>24.545205479452054</v>
      </c>
      <c r="H56" s="4">
        <v>7</v>
      </c>
      <c r="I56" s="63">
        <v>34</v>
      </c>
      <c r="J56" s="63">
        <v>28</v>
      </c>
      <c r="K56" s="63">
        <v>18</v>
      </c>
      <c r="L56" s="63">
        <v>80</v>
      </c>
      <c r="M56" s="64">
        <v>2</v>
      </c>
      <c r="N56" s="65"/>
      <c r="O56" s="64">
        <v>3</v>
      </c>
      <c r="P56" s="65"/>
      <c r="Q56" s="65"/>
      <c r="R56" s="65"/>
      <c r="S56" s="64">
        <v>2</v>
      </c>
      <c r="T56" s="64">
        <v>2</v>
      </c>
      <c r="U56" s="65"/>
      <c r="V56" s="65"/>
      <c r="W56" s="66">
        <v>89</v>
      </c>
    </row>
    <row r="57" spans="1:23" x14ac:dyDescent="0.35">
      <c r="A57" s="4" t="s">
        <v>12</v>
      </c>
      <c r="B57" s="4">
        <v>2022</v>
      </c>
      <c r="C57" s="5">
        <v>44849</v>
      </c>
      <c r="D57" s="4" t="s">
        <v>13</v>
      </c>
      <c r="E57" s="4" t="s">
        <v>220</v>
      </c>
      <c r="F57" s="4" t="s">
        <v>17</v>
      </c>
      <c r="G57" s="14">
        <f>(C57-VLOOKUP(E57,Riders!$A$2:$C$213,2,FALSE))/365</f>
        <v>23.772602739726029</v>
      </c>
      <c r="H57" s="4">
        <v>8</v>
      </c>
      <c r="I57" s="63">
        <v>38</v>
      </c>
      <c r="J57" s="63">
        <v>24</v>
      </c>
      <c r="K57" s="63">
        <v>20</v>
      </c>
      <c r="L57" s="63">
        <v>82</v>
      </c>
      <c r="M57" s="65"/>
      <c r="N57" s="64">
        <v>1</v>
      </c>
      <c r="O57" s="64">
        <v>1</v>
      </c>
      <c r="P57" s="65"/>
      <c r="Q57" s="65"/>
      <c r="R57" s="65"/>
      <c r="S57" s="64">
        <v>3</v>
      </c>
      <c r="T57" s="65"/>
      <c r="U57" s="65"/>
      <c r="V57" s="65"/>
      <c r="W57" s="66">
        <v>87</v>
      </c>
    </row>
    <row r="58" spans="1:23" x14ac:dyDescent="0.35">
      <c r="A58" s="4" t="s">
        <v>12</v>
      </c>
      <c r="B58" s="4">
        <v>2022</v>
      </c>
      <c r="C58" s="5">
        <v>44849</v>
      </c>
      <c r="D58" s="4" t="s">
        <v>13</v>
      </c>
      <c r="E58" s="4" t="s">
        <v>244</v>
      </c>
      <c r="F58" s="4" t="s">
        <v>245</v>
      </c>
      <c r="G58" s="14">
        <f>(C58-VLOOKUP(E58,Riders!$A$2:$C$213,2,FALSE))/365</f>
        <v>26.410958904109588</v>
      </c>
      <c r="H58" s="4">
        <v>9</v>
      </c>
      <c r="I58" s="63">
        <v>2</v>
      </c>
      <c r="J58" s="63">
        <v>32</v>
      </c>
      <c r="K58" s="63">
        <v>24</v>
      </c>
      <c r="L58" s="63">
        <v>58</v>
      </c>
      <c r="M58" s="65"/>
      <c r="N58" s="65"/>
      <c r="O58" s="65"/>
      <c r="P58" s="64">
        <v>3</v>
      </c>
      <c r="Q58" s="64">
        <v>2</v>
      </c>
      <c r="R58" s="65"/>
      <c r="S58" s="65"/>
      <c r="T58" s="65"/>
      <c r="U58" s="64">
        <v>20</v>
      </c>
      <c r="V58" s="65"/>
      <c r="W58" s="66">
        <v>83</v>
      </c>
    </row>
    <row r="59" spans="1:23" x14ac:dyDescent="0.35">
      <c r="A59" s="4" t="s">
        <v>12</v>
      </c>
      <c r="B59" s="4">
        <v>2022</v>
      </c>
      <c r="C59" s="5">
        <v>44849</v>
      </c>
      <c r="D59" s="4" t="s">
        <v>13</v>
      </c>
      <c r="E59" s="4" t="s">
        <v>233</v>
      </c>
      <c r="F59" s="4" t="s">
        <v>53</v>
      </c>
      <c r="G59" s="14">
        <f>(C59-VLOOKUP(E59,Riders!$A$2:$C$213,2,FALSE))/365</f>
        <v>24.646575342465752</v>
      </c>
      <c r="H59" s="4">
        <v>10</v>
      </c>
      <c r="I59" s="63">
        <v>18</v>
      </c>
      <c r="J59" s="63">
        <v>20</v>
      </c>
      <c r="K59" s="63">
        <v>38</v>
      </c>
      <c r="L59" s="63">
        <v>76</v>
      </c>
      <c r="M59" s="65"/>
      <c r="N59" s="65"/>
      <c r="O59" s="65"/>
      <c r="P59" s="65"/>
      <c r="Q59" s="65"/>
      <c r="R59" s="65"/>
      <c r="S59" s="65"/>
      <c r="T59" s="64">
        <v>4</v>
      </c>
      <c r="U59" s="65"/>
      <c r="V59" s="65"/>
      <c r="W59" s="66">
        <v>80</v>
      </c>
    </row>
    <row r="60" spans="1:23" x14ac:dyDescent="0.35">
      <c r="A60" s="4" t="s">
        <v>12</v>
      </c>
      <c r="B60" s="4">
        <v>2022</v>
      </c>
      <c r="C60" s="5">
        <v>44849</v>
      </c>
      <c r="D60" s="4" t="s">
        <v>13</v>
      </c>
      <c r="E60" s="4" t="s">
        <v>234</v>
      </c>
      <c r="F60" s="4" t="s">
        <v>15</v>
      </c>
      <c r="G60" s="14">
        <f>(C60-VLOOKUP(E60,Riders!$A$2:$C$213,2,FALSE))/365</f>
        <v>23.304109589041097</v>
      </c>
      <c r="H60" s="4">
        <v>11</v>
      </c>
      <c r="I60" s="63">
        <v>16</v>
      </c>
      <c r="J60" s="63">
        <v>14</v>
      </c>
      <c r="K60" s="63">
        <v>26</v>
      </c>
      <c r="L60" s="63">
        <v>56</v>
      </c>
      <c r="M60" s="65"/>
      <c r="N60" s="65"/>
      <c r="O60" s="65"/>
      <c r="P60" s="64">
        <v>1</v>
      </c>
      <c r="Q60" s="64">
        <v>3</v>
      </c>
      <c r="R60" s="65"/>
      <c r="S60" s="65"/>
      <c r="T60" s="65"/>
      <c r="U60" s="64">
        <v>20</v>
      </c>
      <c r="V60" s="65"/>
      <c r="W60" s="66">
        <v>80</v>
      </c>
    </row>
    <row r="61" spans="1:23" x14ac:dyDescent="0.35">
      <c r="A61" s="4" t="s">
        <v>12</v>
      </c>
      <c r="B61" s="4">
        <v>2022</v>
      </c>
      <c r="C61" s="5">
        <v>44849</v>
      </c>
      <c r="D61" s="4" t="s">
        <v>13</v>
      </c>
      <c r="E61" s="4" t="s">
        <v>240</v>
      </c>
      <c r="F61" s="4" t="s">
        <v>56</v>
      </c>
      <c r="G61" s="14">
        <f>(C61-VLOOKUP(E61,Riders!$A$2:$C$213,2,FALSE))/365</f>
        <v>27.123287671232877</v>
      </c>
      <c r="H61" s="4">
        <v>12</v>
      </c>
      <c r="I61" s="63">
        <v>8</v>
      </c>
      <c r="J61" s="63">
        <v>34</v>
      </c>
      <c r="K61" s="63">
        <v>22</v>
      </c>
      <c r="L61" s="63">
        <v>64</v>
      </c>
      <c r="M61" s="65"/>
      <c r="N61" s="65"/>
      <c r="O61" s="65"/>
      <c r="P61" s="65"/>
      <c r="Q61" s="65"/>
      <c r="R61" s="65"/>
      <c r="S61" s="65"/>
      <c r="T61" s="65"/>
      <c r="U61" s="65"/>
      <c r="V61" s="65"/>
      <c r="W61" s="66">
        <v>64</v>
      </c>
    </row>
    <row r="62" spans="1:23" x14ac:dyDescent="0.35">
      <c r="A62" s="4" t="s">
        <v>12</v>
      </c>
      <c r="B62" s="4">
        <v>2022</v>
      </c>
      <c r="C62" s="5">
        <v>44849</v>
      </c>
      <c r="D62" s="4" t="s">
        <v>13</v>
      </c>
      <c r="E62" s="4" t="s">
        <v>226</v>
      </c>
      <c r="F62" s="4" t="s">
        <v>40</v>
      </c>
      <c r="G62" s="14">
        <f>(C62-VLOOKUP(E62,Riders!$A$2:$C$213,2,FALSE))/365</f>
        <v>25.531506849315068</v>
      </c>
      <c r="H62" s="4">
        <v>13</v>
      </c>
      <c r="I62" s="63">
        <v>28</v>
      </c>
      <c r="J62" s="63">
        <v>2</v>
      </c>
      <c r="K62" s="63">
        <v>4</v>
      </c>
      <c r="L62" s="63">
        <v>34</v>
      </c>
      <c r="M62" s="65"/>
      <c r="N62" s="65"/>
      <c r="O62" s="65"/>
      <c r="P62" s="64">
        <v>5</v>
      </c>
      <c r="Q62" s="64">
        <v>5</v>
      </c>
      <c r="R62" s="65"/>
      <c r="S62" s="65"/>
      <c r="T62" s="65"/>
      <c r="U62" s="64">
        <v>20</v>
      </c>
      <c r="V62" s="65"/>
      <c r="W62" s="66">
        <v>64</v>
      </c>
    </row>
    <row r="63" spans="1:23" x14ac:dyDescent="0.35">
      <c r="A63" s="4" t="s">
        <v>12</v>
      </c>
      <c r="B63" s="4">
        <v>2022</v>
      </c>
      <c r="C63" s="5">
        <v>44849</v>
      </c>
      <c r="D63" s="4" t="s">
        <v>13</v>
      </c>
      <c r="E63" s="4" t="s">
        <v>238</v>
      </c>
      <c r="F63" s="4" t="s">
        <v>239</v>
      </c>
      <c r="G63" s="14" t="e">
        <f>(C63-VLOOKUP(E63,Riders!$A$2:$C$213,2,FALSE))/365</f>
        <v>#N/A</v>
      </c>
      <c r="H63" s="4">
        <v>14</v>
      </c>
      <c r="I63" s="63">
        <v>10</v>
      </c>
      <c r="J63" s="63">
        <v>4</v>
      </c>
      <c r="K63" s="63">
        <v>14</v>
      </c>
      <c r="L63" s="63">
        <v>28</v>
      </c>
      <c r="M63" s="65"/>
      <c r="N63" s="65"/>
      <c r="O63" s="65"/>
      <c r="P63" s="64">
        <v>2</v>
      </c>
      <c r="Q63" s="64">
        <v>1</v>
      </c>
      <c r="R63" s="65"/>
      <c r="S63" s="65"/>
      <c r="T63" s="65"/>
      <c r="U63" s="64">
        <v>20</v>
      </c>
      <c r="V63" s="65"/>
      <c r="W63" s="66">
        <v>51</v>
      </c>
    </row>
    <row r="64" spans="1:23" x14ac:dyDescent="0.35">
      <c r="A64" s="4" t="s">
        <v>12</v>
      </c>
      <c r="B64" s="4">
        <v>2022</v>
      </c>
      <c r="C64" s="5">
        <v>44849</v>
      </c>
      <c r="D64" s="4" t="s">
        <v>13</v>
      </c>
      <c r="E64" s="4" t="s">
        <v>231</v>
      </c>
      <c r="F64" s="4" t="s">
        <v>49</v>
      </c>
      <c r="G64" s="14" t="e">
        <f>(C64-VLOOKUP(E64,Riders!$A$2:$C$213,2,FALSE))/365</f>
        <v>#N/A</v>
      </c>
      <c r="H64" s="4">
        <v>15</v>
      </c>
      <c r="I64" s="63">
        <v>22</v>
      </c>
      <c r="J64" s="63">
        <v>6</v>
      </c>
      <c r="K64" s="63">
        <v>16</v>
      </c>
      <c r="L64" s="63">
        <v>44</v>
      </c>
      <c r="M64" s="65"/>
      <c r="N64" s="65"/>
      <c r="O64" s="65"/>
      <c r="P64" s="65"/>
      <c r="Q64" s="65"/>
      <c r="R64" s="65"/>
      <c r="S64" s="65"/>
      <c r="T64" s="65"/>
      <c r="U64" s="65"/>
      <c r="V64" s="65"/>
      <c r="W64" s="66">
        <v>44</v>
      </c>
    </row>
    <row r="65" spans="1:25" x14ac:dyDescent="0.35">
      <c r="A65" s="102" t="s">
        <v>12</v>
      </c>
      <c r="B65" s="102">
        <v>2022</v>
      </c>
      <c r="C65" s="164">
        <v>44849</v>
      </c>
      <c r="D65" s="4" t="s">
        <v>13</v>
      </c>
      <c r="E65" s="4" t="s">
        <v>246</v>
      </c>
      <c r="F65" s="4" t="s">
        <v>25</v>
      </c>
      <c r="G65" s="14">
        <f>(C65-VLOOKUP(E65,Riders!$A$2:$C$213,2,FALSE))/365</f>
        <v>20.342465753424658</v>
      </c>
      <c r="H65" s="4">
        <v>16</v>
      </c>
      <c r="I65" s="63">
        <v>1</v>
      </c>
      <c r="J65" s="63">
        <v>18</v>
      </c>
      <c r="K65" s="63">
        <v>6</v>
      </c>
      <c r="L65" s="63">
        <v>25</v>
      </c>
      <c r="M65" s="65"/>
      <c r="N65" s="64">
        <v>3</v>
      </c>
      <c r="O65" s="65"/>
      <c r="P65" s="65"/>
      <c r="Q65" s="65"/>
      <c r="R65" s="65"/>
      <c r="S65" s="65"/>
      <c r="T65" s="64">
        <v>10</v>
      </c>
      <c r="U65" s="65"/>
      <c r="V65" s="65"/>
      <c r="W65" s="66">
        <v>38</v>
      </c>
    </row>
    <row r="66" spans="1:25" x14ac:dyDescent="0.35">
      <c r="A66" s="4" t="s">
        <v>12</v>
      </c>
      <c r="B66" s="4">
        <v>2022</v>
      </c>
      <c r="C66" s="5">
        <v>44849</v>
      </c>
      <c r="D66" s="4" t="s">
        <v>13</v>
      </c>
      <c r="E66" s="4" t="s">
        <v>235</v>
      </c>
      <c r="F66" s="4" t="s">
        <v>61</v>
      </c>
      <c r="G66" s="14">
        <f>(C66-VLOOKUP(E66,Riders!$A$2:$C$213,2,FALSE))/365</f>
        <v>24.104109589041094</v>
      </c>
      <c r="H66" s="4">
        <v>17</v>
      </c>
      <c r="I66" s="63">
        <v>14</v>
      </c>
      <c r="J66" s="63">
        <v>8</v>
      </c>
      <c r="K66" s="63">
        <v>12</v>
      </c>
      <c r="L66" s="63">
        <v>34</v>
      </c>
      <c r="M66" s="65"/>
      <c r="N66" s="65"/>
      <c r="O66" s="65"/>
      <c r="P66" s="65"/>
      <c r="Q66" s="65"/>
      <c r="R66" s="65"/>
      <c r="S66" s="65"/>
      <c r="T66" s="65"/>
      <c r="U66" s="65"/>
      <c r="V66" s="65"/>
      <c r="W66" s="66">
        <v>34</v>
      </c>
    </row>
    <row r="67" spans="1:25" x14ac:dyDescent="0.35">
      <c r="A67" s="4" t="s">
        <v>12</v>
      </c>
      <c r="B67" s="4">
        <v>2022</v>
      </c>
      <c r="C67" s="5">
        <v>44849</v>
      </c>
      <c r="D67" s="4" t="s">
        <v>13</v>
      </c>
      <c r="E67" s="4" t="s">
        <v>249</v>
      </c>
      <c r="F67" s="4" t="s">
        <v>250</v>
      </c>
      <c r="G67" s="14">
        <f>(C67-VLOOKUP(E67,Riders!$A$2:$C$213,2,FALSE))/365</f>
        <v>27.876712328767123</v>
      </c>
      <c r="H67" s="4">
        <v>18</v>
      </c>
      <c r="I67" s="63">
        <v>1</v>
      </c>
      <c r="J67" s="63">
        <v>16</v>
      </c>
      <c r="K67" s="63">
        <v>10</v>
      </c>
      <c r="L67" s="63">
        <v>27</v>
      </c>
      <c r="M67" s="64">
        <v>3</v>
      </c>
      <c r="N67" s="65"/>
      <c r="O67" s="65"/>
      <c r="P67" s="65"/>
      <c r="Q67" s="65"/>
      <c r="R67" s="65"/>
      <c r="S67" s="65"/>
      <c r="T67" s="65"/>
      <c r="U67" s="65"/>
      <c r="V67" s="65"/>
      <c r="W67" s="66">
        <v>30</v>
      </c>
    </row>
    <row r="68" spans="1:25" x14ac:dyDescent="0.35">
      <c r="A68" s="4" t="s">
        <v>12</v>
      </c>
      <c r="B68" s="4">
        <v>2022</v>
      </c>
      <c r="C68" s="5">
        <v>44849</v>
      </c>
      <c r="D68" s="4" t="s">
        <v>13</v>
      </c>
      <c r="E68" s="4" t="s">
        <v>236</v>
      </c>
      <c r="F68" s="4" t="s">
        <v>237</v>
      </c>
      <c r="G68" s="14" t="e">
        <f>(C68-VLOOKUP(E68,Riders!$A$2:$C$213,2,FALSE))/365</f>
        <v>#N/A</v>
      </c>
      <c r="H68" s="4">
        <v>19</v>
      </c>
      <c r="I68" s="63">
        <v>12</v>
      </c>
      <c r="J68" s="63">
        <v>12</v>
      </c>
      <c r="K68" s="63">
        <v>1</v>
      </c>
      <c r="L68" s="63">
        <v>25</v>
      </c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6">
        <v>25</v>
      </c>
    </row>
    <row r="69" spans="1:25" x14ac:dyDescent="0.35">
      <c r="A69" s="4" t="s">
        <v>12</v>
      </c>
      <c r="B69" s="4">
        <v>2022</v>
      </c>
      <c r="C69" s="5">
        <v>44849</v>
      </c>
      <c r="D69" s="4" t="s">
        <v>13</v>
      </c>
      <c r="E69" s="4" t="s">
        <v>241</v>
      </c>
      <c r="F69" s="4" t="s">
        <v>242</v>
      </c>
      <c r="G69" s="14" t="e">
        <f>(C69-VLOOKUP(E69,Riders!$A$2:$C$213,2,FALSE))/365</f>
        <v>#N/A</v>
      </c>
      <c r="H69" s="4">
        <v>20</v>
      </c>
      <c r="I69" s="63">
        <v>6</v>
      </c>
      <c r="J69" s="63">
        <v>10</v>
      </c>
      <c r="K69" s="63">
        <v>8</v>
      </c>
      <c r="L69" s="63">
        <v>24</v>
      </c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6">
        <v>24</v>
      </c>
    </row>
    <row r="70" spans="1:25" x14ac:dyDescent="0.35">
      <c r="A70" s="4" t="s">
        <v>12</v>
      </c>
      <c r="B70" s="4">
        <v>2022</v>
      </c>
      <c r="C70" s="5">
        <v>44849</v>
      </c>
      <c r="D70" s="4" t="s">
        <v>13</v>
      </c>
      <c r="E70" s="4" t="s">
        <v>247</v>
      </c>
      <c r="F70" s="4" t="s">
        <v>47</v>
      </c>
      <c r="G70" s="14" t="e">
        <f>(C70-VLOOKUP(E70,Riders!$A$2:$C$213,2,FALSE))/365</f>
        <v>#N/A</v>
      </c>
      <c r="H70" s="4">
        <v>21</v>
      </c>
      <c r="I70" s="63">
        <v>1</v>
      </c>
      <c r="J70" s="63">
        <v>1</v>
      </c>
      <c r="K70" s="63">
        <v>2</v>
      </c>
      <c r="L70" s="63">
        <v>4</v>
      </c>
      <c r="M70" s="64">
        <v>5</v>
      </c>
      <c r="N70" s="65"/>
      <c r="O70" s="65"/>
      <c r="P70" s="65"/>
      <c r="Q70" s="65"/>
      <c r="R70" s="65"/>
      <c r="S70" s="64">
        <v>5</v>
      </c>
      <c r="T70" s="65"/>
      <c r="U70" s="65"/>
      <c r="V70" s="65"/>
      <c r="W70" s="66">
        <v>14</v>
      </c>
    </row>
    <row r="71" spans="1:25" x14ac:dyDescent="0.35">
      <c r="A71" s="4" t="s">
        <v>12</v>
      </c>
      <c r="B71" s="4">
        <v>2022</v>
      </c>
      <c r="C71" s="5">
        <v>44849</v>
      </c>
      <c r="D71" s="4" t="s">
        <v>13</v>
      </c>
      <c r="E71" s="4" t="s">
        <v>248</v>
      </c>
      <c r="F71" s="4" t="s">
        <v>44</v>
      </c>
      <c r="G71" s="14">
        <f>(C71-VLOOKUP(E71,Riders!$A$2:$C$213,2,FALSE))/365</f>
        <v>20.208219178082192</v>
      </c>
      <c r="H71" s="4">
        <v>22</v>
      </c>
      <c r="I71" s="63">
        <v>1</v>
      </c>
      <c r="J71" s="63">
        <v>1</v>
      </c>
      <c r="K71" s="63">
        <v>1</v>
      </c>
      <c r="L71" s="63">
        <v>3</v>
      </c>
      <c r="M71" s="65"/>
      <c r="N71" s="65"/>
      <c r="O71" s="65"/>
      <c r="P71" s="65"/>
      <c r="Q71" s="65"/>
      <c r="R71" s="65"/>
      <c r="S71" s="64">
        <v>1</v>
      </c>
      <c r="T71" s="65"/>
      <c r="U71" s="65"/>
      <c r="V71" s="65"/>
      <c r="W71" s="66">
        <v>4</v>
      </c>
    </row>
    <row r="72" spans="1:25" x14ac:dyDescent="0.35">
      <c r="A72" s="4" t="s">
        <v>12</v>
      </c>
      <c r="B72" s="4">
        <v>2022</v>
      </c>
      <c r="C72" s="5">
        <v>44849</v>
      </c>
      <c r="D72" s="4" t="s">
        <v>13</v>
      </c>
      <c r="E72" s="4" t="s">
        <v>229</v>
      </c>
      <c r="F72" s="4" t="s">
        <v>230</v>
      </c>
      <c r="G72" s="14">
        <f>(C72-VLOOKUP(E72,Riders!$A$2:$C$213,2,FALSE))/365</f>
        <v>22.849315068493151</v>
      </c>
      <c r="H72" s="4">
        <v>23</v>
      </c>
      <c r="I72" s="63">
        <v>24</v>
      </c>
      <c r="J72" s="63">
        <v>1</v>
      </c>
      <c r="K72" s="63">
        <v>1</v>
      </c>
      <c r="L72" s="63">
        <v>26</v>
      </c>
      <c r="M72" s="65"/>
      <c r="N72" s="65"/>
      <c r="O72" s="65"/>
      <c r="P72" s="65"/>
      <c r="Q72" s="65"/>
      <c r="R72" s="65"/>
      <c r="S72" s="65"/>
      <c r="T72" s="65"/>
      <c r="U72" s="65"/>
      <c r="V72" s="64">
        <v>40</v>
      </c>
      <c r="W72" s="66">
        <v>-14</v>
      </c>
    </row>
    <row r="73" spans="1:25" x14ac:dyDescent="0.35">
      <c r="A73" s="4" t="s">
        <v>12</v>
      </c>
      <c r="B73" s="4">
        <v>2022</v>
      </c>
      <c r="C73" s="5">
        <v>44849</v>
      </c>
      <c r="D73" s="4" t="s">
        <v>13</v>
      </c>
      <c r="E73" s="4" t="s">
        <v>232</v>
      </c>
      <c r="F73" s="4" t="s">
        <v>123</v>
      </c>
      <c r="G73" s="14" t="e">
        <f>(C73-VLOOKUP(E73,Riders!$A$2:$C$213,2,FALSE))/365</f>
        <v>#N/A</v>
      </c>
      <c r="H73" s="4">
        <v>24</v>
      </c>
      <c r="I73" s="63">
        <v>20</v>
      </c>
      <c r="J73" s="63">
        <v>1</v>
      </c>
      <c r="K73" s="63">
        <v>1</v>
      </c>
      <c r="L73" s="63">
        <v>22</v>
      </c>
      <c r="M73" s="65"/>
      <c r="N73" s="65"/>
      <c r="O73" s="65"/>
      <c r="P73" s="65"/>
      <c r="Q73" s="65"/>
      <c r="R73" s="65"/>
      <c r="S73" s="65"/>
      <c r="T73" s="65"/>
      <c r="U73" s="65"/>
      <c r="V73" s="65"/>
      <c r="W73" s="67" t="s">
        <v>318</v>
      </c>
    </row>
    <row r="74" spans="1:25" x14ac:dyDescent="0.35">
      <c r="A74" s="1" t="s">
        <v>71</v>
      </c>
      <c r="B74" s="1">
        <v>2022</v>
      </c>
      <c r="C74" s="2">
        <v>44751</v>
      </c>
      <c r="D74" s="1" t="s">
        <v>72</v>
      </c>
      <c r="E74" s="1" t="s">
        <v>219</v>
      </c>
      <c r="F74" s="1" t="s">
        <v>67</v>
      </c>
      <c r="G74" s="12" t="e">
        <f>(C74-VLOOKUP(E74,Riders!$A$2:$C$213,2,FALSE))/365</f>
        <v>#N/A</v>
      </c>
      <c r="H74" s="1">
        <v>1</v>
      </c>
      <c r="I74" s="3">
        <v>40</v>
      </c>
      <c r="J74" s="3">
        <v>40</v>
      </c>
      <c r="K74" s="3">
        <v>40</v>
      </c>
      <c r="L74" s="3">
        <v>120</v>
      </c>
      <c r="M74" s="1">
        <v>5</v>
      </c>
      <c r="N74" s="1">
        <v>3</v>
      </c>
      <c r="O74" s="1">
        <v>3</v>
      </c>
      <c r="P74" s="1"/>
      <c r="Q74" s="1">
        <v>5</v>
      </c>
      <c r="R74" s="1">
        <v>1</v>
      </c>
      <c r="S74" s="1"/>
      <c r="T74" s="1"/>
      <c r="U74" s="1"/>
      <c r="V74" s="1"/>
      <c r="W74" s="1">
        <v>137</v>
      </c>
      <c r="X74" s="41">
        <v>1.0909722222222222</v>
      </c>
      <c r="Y74">
        <v>45.831000000000003</v>
      </c>
    </row>
    <row r="75" spans="1:25" x14ac:dyDescent="0.35">
      <c r="A75" s="1" t="s">
        <v>71</v>
      </c>
      <c r="B75" s="1">
        <v>2022</v>
      </c>
      <c r="C75" s="2">
        <v>44751</v>
      </c>
      <c r="D75" s="1" t="s">
        <v>72</v>
      </c>
      <c r="E75" s="1" t="s">
        <v>248</v>
      </c>
      <c r="F75" s="1" t="s">
        <v>44</v>
      </c>
      <c r="G75" s="12">
        <f>(C75-VLOOKUP(E75,Riders!$A$2:$C$213,2,FALSE))/365</f>
        <v>19.93972602739726</v>
      </c>
      <c r="H75" s="1">
        <v>2</v>
      </c>
      <c r="I75" s="3">
        <v>38</v>
      </c>
      <c r="J75" s="3">
        <v>38</v>
      </c>
      <c r="K75" s="3">
        <v>38</v>
      </c>
      <c r="L75" s="3">
        <v>114</v>
      </c>
      <c r="M75" s="1"/>
      <c r="N75" s="1"/>
      <c r="O75" s="1"/>
      <c r="P75" s="1"/>
      <c r="Q75" s="1"/>
      <c r="R75" s="1"/>
      <c r="S75" s="1">
        <v>3</v>
      </c>
      <c r="T75" s="1"/>
      <c r="U75" s="1"/>
      <c r="V75" s="1"/>
      <c r="W75" s="1">
        <v>117</v>
      </c>
    </row>
    <row r="76" spans="1:25" x14ac:dyDescent="0.35">
      <c r="A76" s="1" t="s">
        <v>71</v>
      </c>
      <c r="B76" s="1">
        <v>2022</v>
      </c>
      <c r="C76" s="2">
        <v>44751</v>
      </c>
      <c r="D76" s="1" t="s">
        <v>72</v>
      </c>
      <c r="E76" s="1" t="s">
        <v>251</v>
      </c>
      <c r="F76" s="1" t="s">
        <v>38</v>
      </c>
      <c r="G76" s="12">
        <f>(C76-VLOOKUP(E76,Riders!$A$2:$C$213,2,FALSE))/365</f>
        <v>28.276712328767122</v>
      </c>
      <c r="H76" s="1">
        <v>3</v>
      </c>
      <c r="I76" s="3">
        <v>32</v>
      </c>
      <c r="J76" s="3">
        <v>36</v>
      </c>
      <c r="K76" s="3">
        <v>26</v>
      </c>
      <c r="L76" s="3">
        <v>94</v>
      </c>
      <c r="M76" s="1">
        <v>2</v>
      </c>
      <c r="N76" s="1">
        <v>1</v>
      </c>
      <c r="O76" s="1"/>
      <c r="P76" s="1"/>
      <c r="Q76" s="1">
        <v>2</v>
      </c>
      <c r="R76" s="1">
        <v>2</v>
      </c>
      <c r="S76" s="1"/>
      <c r="T76" s="1">
        <v>10</v>
      </c>
      <c r="U76" s="1"/>
      <c r="V76" s="1"/>
      <c r="W76" s="1">
        <v>111</v>
      </c>
    </row>
    <row r="77" spans="1:25" x14ac:dyDescent="0.35">
      <c r="A77" s="1" t="s">
        <v>71</v>
      </c>
      <c r="B77" s="1">
        <v>2022</v>
      </c>
      <c r="C77" s="2">
        <v>44751</v>
      </c>
      <c r="D77" s="1" t="s">
        <v>72</v>
      </c>
      <c r="E77" s="1" t="s">
        <v>222</v>
      </c>
      <c r="F77" s="1" t="s">
        <v>29</v>
      </c>
      <c r="G77" s="12">
        <f>(C77-VLOOKUP(E77,Riders!$A$2:$C$213,2,FALSE))/365</f>
        <v>24.276712328767122</v>
      </c>
      <c r="H77" s="1">
        <v>4</v>
      </c>
      <c r="I77" s="3">
        <v>36</v>
      </c>
      <c r="J77" s="3">
        <v>34</v>
      </c>
      <c r="K77" s="3">
        <v>20</v>
      </c>
      <c r="L77" s="3">
        <v>90</v>
      </c>
      <c r="M77" s="1"/>
      <c r="N77" s="1"/>
      <c r="O77" s="1"/>
      <c r="P77" s="1"/>
      <c r="Q77" s="1">
        <v>3</v>
      </c>
      <c r="R77" s="1"/>
      <c r="S77" s="1"/>
      <c r="T77" s="1">
        <v>6</v>
      </c>
      <c r="U77" s="1"/>
      <c r="V77" s="1"/>
      <c r="W77" s="1">
        <v>99</v>
      </c>
    </row>
    <row r="78" spans="1:25" x14ac:dyDescent="0.35">
      <c r="A78" s="1" t="s">
        <v>71</v>
      </c>
      <c r="B78" s="1">
        <v>2022</v>
      </c>
      <c r="C78" s="2">
        <v>44751</v>
      </c>
      <c r="D78" s="1" t="s">
        <v>72</v>
      </c>
      <c r="E78" s="1" t="s">
        <v>142</v>
      </c>
      <c r="F78" s="1" t="s">
        <v>61</v>
      </c>
      <c r="G78" s="12">
        <f>(C78-VLOOKUP(E78,Riders!$A$2:$C$213,2,FALSE))/365</f>
        <v>30.082191780821919</v>
      </c>
      <c r="H78" s="1">
        <v>5</v>
      </c>
      <c r="I78" s="3">
        <v>34</v>
      </c>
      <c r="J78" s="3">
        <v>26</v>
      </c>
      <c r="K78" s="3">
        <v>32</v>
      </c>
      <c r="L78" s="3">
        <v>92</v>
      </c>
      <c r="M78" s="1"/>
      <c r="N78" s="1"/>
      <c r="O78" s="1"/>
      <c r="P78" s="1"/>
      <c r="Q78" s="1"/>
      <c r="R78" s="1"/>
      <c r="S78" s="1">
        <v>5</v>
      </c>
      <c r="T78" s="1"/>
      <c r="U78" s="1"/>
      <c r="V78" s="1"/>
      <c r="W78" s="1">
        <v>97</v>
      </c>
    </row>
    <row r="79" spans="1:25" x14ac:dyDescent="0.35">
      <c r="A79" s="1" t="s">
        <v>71</v>
      </c>
      <c r="B79" s="1">
        <v>2022</v>
      </c>
      <c r="C79" s="2">
        <v>44751</v>
      </c>
      <c r="D79" s="1" t="s">
        <v>72</v>
      </c>
      <c r="E79" s="1" t="s">
        <v>253</v>
      </c>
      <c r="F79" s="1" t="s">
        <v>254</v>
      </c>
      <c r="G79" s="12" t="e">
        <f>(C79-VLOOKUP(E79,Riders!$A$2:$C$213,2,FALSE))/365</f>
        <v>#N/A</v>
      </c>
      <c r="H79" s="1">
        <v>6</v>
      </c>
      <c r="I79" s="3">
        <v>28</v>
      </c>
      <c r="J79" s="3">
        <v>20</v>
      </c>
      <c r="K79" s="3">
        <v>22</v>
      </c>
      <c r="L79" s="3">
        <v>70</v>
      </c>
      <c r="M79" s="1"/>
      <c r="N79" s="1">
        <v>5</v>
      </c>
      <c r="O79" s="1"/>
      <c r="P79" s="1"/>
      <c r="Q79" s="1"/>
      <c r="R79" s="1">
        <v>5</v>
      </c>
      <c r="S79" s="1"/>
      <c r="T79" s="1">
        <v>4</v>
      </c>
      <c r="U79" s="1"/>
      <c r="V79" s="1"/>
      <c r="W79" s="1">
        <v>84</v>
      </c>
    </row>
    <row r="80" spans="1:25" x14ac:dyDescent="0.35">
      <c r="A80" s="1" t="s">
        <v>71</v>
      </c>
      <c r="B80" s="1">
        <v>2022</v>
      </c>
      <c r="C80" s="2">
        <v>44751</v>
      </c>
      <c r="D80" s="1" t="s">
        <v>72</v>
      </c>
      <c r="E80" s="1" t="s">
        <v>256</v>
      </c>
      <c r="F80" s="1" t="s">
        <v>53</v>
      </c>
      <c r="G80" s="12" t="e">
        <f>(C80-VLOOKUP(E80,Riders!$A$2:$C$213,2,FALSE))/365</f>
        <v>#N/A</v>
      </c>
      <c r="H80" s="1">
        <v>7</v>
      </c>
      <c r="I80" s="3">
        <v>24</v>
      </c>
      <c r="J80" s="3">
        <v>12</v>
      </c>
      <c r="K80" s="3">
        <v>30</v>
      </c>
      <c r="L80" s="3">
        <v>66</v>
      </c>
      <c r="M80" s="1"/>
      <c r="N80" s="1"/>
      <c r="O80" s="1">
        <v>5</v>
      </c>
      <c r="P80" s="1">
        <v>5</v>
      </c>
      <c r="Q80" s="1"/>
      <c r="R80" s="1"/>
      <c r="S80" s="1"/>
      <c r="T80" s="1">
        <v>2</v>
      </c>
      <c r="U80" s="1"/>
      <c r="V80" s="1"/>
      <c r="W80" s="1">
        <v>78</v>
      </c>
    </row>
    <row r="81" spans="1:23" x14ac:dyDescent="0.35">
      <c r="A81" s="1" t="s">
        <v>71</v>
      </c>
      <c r="B81" s="1">
        <v>2022</v>
      </c>
      <c r="C81" s="2">
        <v>44751</v>
      </c>
      <c r="D81" s="1" t="s">
        <v>72</v>
      </c>
      <c r="E81" s="1" t="s">
        <v>257</v>
      </c>
      <c r="F81" s="1" t="s">
        <v>21</v>
      </c>
      <c r="G81" s="12" t="e">
        <f>(C81-VLOOKUP(E81,Riders!$A$2:$C$213,2,FALSE))/365</f>
        <v>#N/A</v>
      </c>
      <c r="H81" s="1">
        <v>8</v>
      </c>
      <c r="I81" s="3">
        <v>22</v>
      </c>
      <c r="J81" s="3">
        <v>18</v>
      </c>
      <c r="K81" s="3">
        <v>34</v>
      </c>
      <c r="L81" s="3">
        <v>74</v>
      </c>
      <c r="M81" s="1"/>
      <c r="N81" s="1"/>
      <c r="O81" s="1"/>
      <c r="P81" s="1">
        <v>3</v>
      </c>
      <c r="Q81" s="1"/>
      <c r="R81" s="1"/>
      <c r="S81" s="1">
        <v>1</v>
      </c>
      <c r="T81" s="1"/>
      <c r="U81" s="1"/>
      <c r="V81" s="1"/>
      <c r="W81" s="1">
        <v>78</v>
      </c>
    </row>
    <row r="82" spans="1:23" x14ac:dyDescent="0.35">
      <c r="A82" s="1" t="s">
        <v>71</v>
      </c>
      <c r="B82" s="1">
        <v>2022</v>
      </c>
      <c r="C82" s="2">
        <v>44751</v>
      </c>
      <c r="D82" s="1" t="s">
        <v>72</v>
      </c>
      <c r="E82" s="1" t="s">
        <v>385</v>
      </c>
      <c r="F82" s="1" t="s">
        <v>19</v>
      </c>
      <c r="G82" s="12">
        <f>(C82-VLOOKUP(E82,Riders!$A$2:$C$213,2,FALSE))/365</f>
        <v>23.528767123287672</v>
      </c>
      <c r="H82" s="1">
        <v>9</v>
      </c>
      <c r="I82" s="3">
        <v>30</v>
      </c>
      <c r="J82" s="3">
        <v>24</v>
      </c>
      <c r="K82" s="3">
        <v>18</v>
      </c>
      <c r="L82" s="3">
        <v>72</v>
      </c>
      <c r="M82" s="1"/>
      <c r="N82" s="1"/>
      <c r="O82" s="1">
        <v>2</v>
      </c>
      <c r="P82" s="1"/>
      <c r="Q82" s="1">
        <v>1</v>
      </c>
      <c r="R82" s="1"/>
      <c r="S82" s="1"/>
      <c r="T82" s="1"/>
      <c r="U82" s="1"/>
      <c r="V82" s="1"/>
      <c r="W82" s="1">
        <v>75</v>
      </c>
    </row>
    <row r="83" spans="1:23" x14ac:dyDescent="0.35">
      <c r="A83" s="1" t="s">
        <v>71</v>
      </c>
      <c r="B83" s="1">
        <v>2022</v>
      </c>
      <c r="C83" s="2">
        <v>44751</v>
      </c>
      <c r="D83" s="1" t="s">
        <v>72</v>
      </c>
      <c r="E83" s="1" t="s">
        <v>255</v>
      </c>
      <c r="F83" s="1" t="s">
        <v>92</v>
      </c>
      <c r="G83" s="12" t="e">
        <f>(C83-VLOOKUP(E83,Riders!$A$2:$C$213,2,FALSE))/365</f>
        <v>#N/A</v>
      </c>
      <c r="H83" s="1">
        <v>10</v>
      </c>
      <c r="I83" s="3">
        <v>26</v>
      </c>
      <c r="J83" s="3">
        <v>16</v>
      </c>
      <c r="K83" s="3">
        <v>28</v>
      </c>
      <c r="L83" s="3">
        <v>70</v>
      </c>
      <c r="M83" s="1"/>
      <c r="N83" s="1"/>
      <c r="O83" s="1"/>
      <c r="P83" s="1"/>
      <c r="Q83" s="1"/>
      <c r="R83" s="1"/>
      <c r="S83" s="1">
        <v>2</v>
      </c>
      <c r="T83" s="1"/>
      <c r="U83" s="1"/>
      <c r="V83" s="1"/>
      <c r="W83" s="1">
        <v>72</v>
      </c>
    </row>
    <row r="84" spans="1:23" x14ac:dyDescent="0.35">
      <c r="A84" s="1" t="s">
        <v>71</v>
      </c>
      <c r="B84" s="1">
        <v>2022</v>
      </c>
      <c r="C84" s="2">
        <v>44751</v>
      </c>
      <c r="D84" s="1" t="s">
        <v>72</v>
      </c>
      <c r="E84" s="1" t="s">
        <v>232</v>
      </c>
      <c r="F84" s="1" t="s">
        <v>123</v>
      </c>
      <c r="G84" s="12" t="e">
        <f>(C84-VLOOKUP(E84,Riders!$A$2:$C$213,2,FALSE))/365</f>
        <v>#N/A</v>
      </c>
      <c r="H84" s="1">
        <v>11</v>
      </c>
      <c r="I84" s="3">
        <v>18</v>
      </c>
      <c r="J84" s="3">
        <v>14</v>
      </c>
      <c r="K84" s="3">
        <v>36</v>
      </c>
      <c r="L84" s="3">
        <v>68</v>
      </c>
      <c r="M84" s="1">
        <v>3</v>
      </c>
      <c r="N84" s="1"/>
      <c r="O84" s="1"/>
      <c r="P84" s="1"/>
      <c r="Q84" s="1"/>
      <c r="R84" s="1"/>
      <c r="S84" s="1"/>
      <c r="T84" s="1"/>
      <c r="U84" s="1"/>
      <c r="V84" s="1"/>
      <c r="W84" s="1">
        <v>71</v>
      </c>
    </row>
    <row r="85" spans="1:23" x14ac:dyDescent="0.35">
      <c r="A85" s="1" t="s">
        <v>71</v>
      </c>
      <c r="B85" s="1">
        <v>2022</v>
      </c>
      <c r="C85" s="2">
        <v>44751</v>
      </c>
      <c r="D85" s="1" t="s">
        <v>72</v>
      </c>
      <c r="E85" s="1" t="s">
        <v>258</v>
      </c>
      <c r="F85" s="1" t="s">
        <v>65</v>
      </c>
      <c r="G85" s="12">
        <f>(C85-VLOOKUP(E85,Riders!$A$2:$C$213,2,FALSE))/365</f>
        <v>21.19178082191781</v>
      </c>
      <c r="H85" s="1">
        <v>12</v>
      </c>
      <c r="I85" s="3">
        <v>16</v>
      </c>
      <c r="J85" s="3">
        <v>28</v>
      </c>
      <c r="K85" s="3">
        <v>24</v>
      </c>
      <c r="L85" s="3">
        <v>68</v>
      </c>
      <c r="M85" s="1"/>
      <c r="N85" s="1"/>
      <c r="O85" s="1"/>
      <c r="P85" s="1">
        <v>1</v>
      </c>
      <c r="Q85" s="1"/>
      <c r="R85" s="1"/>
      <c r="S85" s="1"/>
      <c r="T85" s="1"/>
      <c r="U85" s="1"/>
      <c r="V85" s="1"/>
      <c r="W85" s="1">
        <v>69</v>
      </c>
    </row>
    <row r="86" spans="1:23" x14ac:dyDescent="0.35">
      <c r="A86" s="1" t="s">
        <v>71</v>
      </c>
      <c r="B86" s="1">
        <v>2022</v>
      </c>
      <c r="C86" s="2">
        <v>44751</v>
      </c>
      <c r="D86" s="1" t="s">
        <v>72</v>
      </c>
      <c r="E86" s="1" t="s">
        <v>241</v>
      </c>
      <c r="F86" s="1" t="s">
        <v>242</v>
      </c>
      <c r="G86" s="12" t="e">
        <f>(C86-VLOOKUP(E86,Riders!$A$2:$C$213,2,FALSE))/365</f>
        <v>#N/A</v>
      </c>
      <c r="H86" s="1">
        <v>13</v>
      </c>
      <c r="I86" s="3">
        <v>20</v>
      </c>
      <c r="J86" s="3">
        <v>30</v>
      </c>
      <c r="K86" s="3">
        <v>12</v>
      </c>
      <c r="L86" s="3">
        <v>62</v>
      </c>
      <c r="M86" s="1"/>
      <c r="N86" s="1"/>
      <c r="O86" s="1">
        <v>1</v>
      </c>
      <c r="P86" s="1"/>
      <c r="Q86" s="1"/>
      <c r="R86" s="1"/>
      <c r="S86" s="1"/>
      <c r="T86" s="1"/>
      <c r="U86" s="1"/>
      <c r="V86" s="1"/>
      <c r="W86" s="1">
        <v>63</v>
      </c>
    </row>
    <row r="87" spans="1:23" x14ac:dyDescent="0.35">
      <c r="A87" s="1" t="s">
        <v>71</v>
      </c>
      <c r="B87" s="1">
        <v>2022</v>
      </c>
      <c r="C87" s="2">
        <v>44751</v>
      </c>
      <c r="D87" s="1" t="s">
        <v>72</v>
      </c>
      <c r="E87" s="1" t="s">
        <v>229</v>
      </c>
      <c r="F87" s="1" t="s">
        <v>230</v>
      </c>
      <c r="G87" s="12">
        <f>(C87-VLOOKUP(E87,Riders!$A$2:$C$213,2,FALSE))/365</f>
        <v>22.580821917808219</v>
      </c>
      <c r="H87" s="1">
        <v>14</v>
      </c>
      <c r="I87" s="3">
        <v>14</v>
      </c>
      <c r="J87" s="3">
        <v>22</v>
      </c>
      <c r="K87" s="3">
        <v>16</v>
      </c>
      <c r="L87" s="3">
        <v>52</v>
      </c>
      <c r="M87" s="1">
        <v>1</v>
      </c>
      <c r="N87" s="1"/>
      <c r="O87" s="1"/>
      <c r="P87" s="1">
        <v>2</v>
      </c>
      <c r="Q87" s="1"/>
      <c r="R87" s="1">
        <v>3</v>
      </c>
      <c r="S87" s="1"/>
      <c r="T87" s="1"/>
      <c r="U87" s="1"/>
      <c r="V87" s="1"/>
      <c r="W87" s="1">
        <v>58</v>
      </c>
    </row>
    <row r="88" spans="1:23" x14ac:dyDescent="0.35">
      <c r="A88" s="16" t="s">
        <v>71</v>
      </c>
      <c r="B88" s="16">
        <v>2022</v>
      </c>
      <c r="C88" s="15">
        <v>44751</v>
      </c>
      <c r="D88" s="1" t="s">
        <v>72</v>
      </c>
      <c r="E88" s="1" t="s">
        <v>259</v>
      </c>
      <c r="F88" s="1" t="s">
        <v>148</v>
      </c>
      <c r="G88" s="12" t="e">
        <f>(C88-VLOOKUP(E88,Riders!$A$2:$C$213,2,FALSE))/365</f>
        <v>#N/A</v>
      </c>
      <c r="H88" s="1">
        <v>15</v>
      </c>
      <c r="I88" s="3">
        <v>12</v>
      </c>
      <c r="J88" s="3">
        <v>32</v>
      </c>
      <c r="K88" s="3">
        <v>10</v>
      </c>
      <c r="L88" s="3">
        <v>54</v>
      </c>
      <c r="M88" s="1"/>
      <c r="N88" s="1"/>
      <c r="O88" s="1"/>
      <c r="P88" s="1"/>
      <c r="Q88" s="1"/>
      <c r="R88" s="1"/>
      <c r="S88" s="1"/>
      <c r="T88" s="1"/>
      <c r="U88" s="1"/>
      <c r="V88" s="1"/>
      <c r="W88" s="1">
        <v>54</v>
      </c>
    </row>
    <row r="89" spans="1:23" x14ac:dyDescent="0.35">
      <c r="A89" s="1" t="s">
        <v>71</v>
      </c>
      <c r="B89" s="1">
        <v>2022</v>
      </c>
      <c r="C89" s="2">
        <v>44751</v>
      </c>
      <c r="D89" s="1" t="s">
        <v>72</v>
      </c>
      <c r="E89" s="1" t="s">
        <v>260</v>
      </c>
      <c r="F89" s="1" t="s">
        <v>261</v>
      </c>
      <c r="G89" s="12">
        <f>(C89-VLOOKUP(E89,Riders!$A$2:$C$2013,2,FALSE))/365</f>
        <v>22.580821917808219</v>
      </c>
      <c r="H89" s="1">
        <v>16</v>
      </c>
      <c r="I89" s="3">
        <v>10</v>
      </c>
      <c r="J89" s="3">
        <v>-30</v>
      </c>
      <c r="K89" s="3">
        <v>14</v>
      </c>
      <c r="L89" s="3">
        <v>-6</v>
      </c>
      <c r="M89" s="1"/>
      <c r="N89" s="1">
        <v>2</v>
      </c>
      <c r="O89" s="1"/>
      <c r="P89" s="1"/>
      <c r="Q89" s="1"/>
      <c r="R89" s="1"/>
      <c r="S89" s="1"/>
      <c r="T89" s="1"/>
      <c r="U89" s="1"/>
      <c r="V89" s="1">
        <v>40</v>
      </c>
      <c r="W89" s="1">
        <v>-44</v>
      </c>
    </row>
    <row r="90" spans="1:23" x14ac:dyDescent="0.35">
      <c r="A90" s="4" t="s">
        <v>94</v>
      </c>
      <c r="B90" s="4">
        <v>2022</v>
      </c>
      <c r="C90" s="5">
        <v>44695</v>
      </c>
      <c r="D90" s="4" t="s">
        <v>72</v>
      </c>
      <c r="E90" s="4" t="s">
        <v>233</v>
      </c>
      <c r="F90" s="4" t="s">
        <v>53</v>
      </c>
      <c r="G90" s="14">
        <f>(C90-VLOOKUP(E90,Riders!$A$2:$C$2013,2,FALSE))/365</f>
        <v>24.224657534246575</v>
      </c>
      <c r="H90" s="4">
        <v>1</v>
      </c>
      <c r="I90" s="4">
        <v>34</v>
      </c>
      <c r="J90" s="4">
        <v>34</v>
      </c>
      <c r="K90" s="4">
        <v>40</v>
      </c>
      <c r="L90" s="4">
        <f t="shared" ref="L90:L112" si="0">K90+J90+I90</f>
        <v>108</v>
      </c>
      <c r="M90" s="4">
        <v>2</v>
      </c>
      <c r="N90" s="4"/>
      <c r="O90" s="4">
        <v>3</v>
      </c>
      <c r="P90" s="4"/>
      <c r="Q90" s="4">
        <v>3</v>
      </c>
      <c r="R90" s="4">
        <v>1</v>
      </c>
      <c r="S90" s="4"/>
      <c r="T90" s="4"/>
      <c r="U90" s="4"/>
      <c r="V90" s="4"/>
      <c r="W90" s="4">
        <f t="shared" ref="W90:W110" si="1">SUM(L90:V90)-H90</f>
        <v>116</v>
      </c>
    </row>
    <row r="91" spans="1:23" x14ac:dyDescent="0.35">
      <c r="A91" s="4" t="s">
        <v>94</v>
      </c>
      <c r="B91" s="4">
        <v>2022</v>
      </c>
      <c r="C91" s="5">
        <v>44695</v>
      </c>
      <c r="D91" s="4" t="s">
        <v>72</v>
      </c>
      <c r="E91" s="4" t="s">
        <v>219</v>
      </c>
      <c r="F91" s="4" t="s">
        <v>67</v>
      </c>
      <c r="G91" s="14">
        <f>(C91-VLOOKUP(E91,Riders!$A$2:$C$2013,2,FALSE))/365</f>
        <v>27.405479452054795</v>
      </c>
      <c r="H91" s="4">
        <v>2</v>
      </c>
      <c r="I91" s="4">
        <v>38</v>
      </c>
      <c r="J91" s="4">
        <v>30</v>
      </c>
      <c r="K91" s="4">
        <v>34</v>
      </c>
      <c r="L91" s="4">
        <f t="shared" si="0"/>
        <v>102</v>
      </c>
      <c r="M91" s="4">
        <v>1</v>
      </c>
      <c r="N91" s="4"/>
      <c r="O91" s="4">
        <v>5</v>
      </c>
      <c r="P91" s="4"/>
      <c r="Q91" s="4"/>
      <c r="R91" s="4">
        <v>2</v>
      </c>
      <c r="S91" s="4"/>
      <c r="T91" s="4"/>
      <c r="U91" s="4"/>
      <c r="V91" s="4"/>
      <c r="W91" s="4">
        <f t="shared" si="1"/>
        <v>108</v>
      </c>
    </row>
    <row r="92" spans="1:23" x14ac:dyDescent="0.35">
      <c r="A92" s="4" t="s">
        <v>94</v>
      </c>
      <c r="B92" s="4">
        <v>2022</v>
      </c>
      <c r="C92" s="5">
        <v>44695</v>
      </c>
      <c r="D92" s="4" t="s">
        <v>72</v>
      </c>
      <c r="E92" s="4" t="s">
        <v>263</v>
      </c>
      <c r="F92" s="4" t="s">
        <v>36</v>
      </c>
      <c r="G92" s="14">
        <f>(C92-VLOOKUP(E92,Riders!$A$2:$C$2013,2,FALSE))/365</f>
        <v>26.224657534246575</v>
      </c>
      <c r="H92" s="4">
        <v>3</v>
      </c>
      <c r="I92" s="4">
        <v>22</v>
      </c>
      <c r="J92" s="4">
        <v>36</v>
      </c>
      <c r="K92" s="4">
        <v>36</v>
      </c>
      <c r="L92" s="4">
        <f t="shared" si="0"/>
        <v>94</v>
      </c>
      <c r="M92" s="4"/>
      <c r="N92" s="4"/>
      <c r="O92" s="4">
        <v>2</v>
      </c>
      <c r="P92" s="4">
        <v>2</v>
      </c>
      <c r="Q92" s="4">
        <v>2</v>
      </c>
      <c r="R92" s="4"/>
      <c r="S92" s="4">
        <v>2</v>
      </c>
      <c r="T92" s="4">
        <v>2</v>
      </c>
      <c r="U92" s="4"/>
      <c r="V92" s="4"/>
      <c r="W92" s="4">
        <f t="shared" si="1"/>
        <v>101</v>
      </c>
    </row>
    <row r="93" spans="1:23" x14ac:dyDescent="0.35">
      <c r="A93" s="4" t="s">
        <v>94</v>
      </c>
      <c r="B93" s="4">
        <v>2022</v>
      </c>
      <c r="C93" s="5">
        <v>44695</v>
      </c>
      <c r="D93" s="4" t="s">
        <v>72</v>
      </c>
      <c r="E93" s="4" t="s">
        <v>226</v>
      </c>
      <c r="F93" s="4" t="s">
        <v>40</v>
      </c>
      <c r="G93" s="14">
        <f>(C93-VLOOKUP(E93,Riders!$A$2:$C$2013,2,FALSE))/365</f>
        <v>25.109589041095891</v>
      </c>
      <c r="H93" s="4">
        <v>4</v>
      </c>
      <c r="I93" s="4">
        <v>36</v>
      </c>
      <c r="J93" s="4">
        <v>16</v>
      </c>
      <c r="K93" s="4">
        <v>38</v>
      </c>
      <c r="L93" s="4">
        <f t="shared" si="0"/>
        <v>90</v>
      </c>
      <c r="M93" s="4"/>
      <c r="N93" s="4">
        <v>1</v>
      </c>
      <c r="O93" s="4">
        <v>1</v>
      </c>
      <c r="P93" s="4"/>
      <c r="Q93" s="4">
        <v>5</v>
      </c>
      <c r="R93" s="4">
        <v>3</v>
      </c>
      <c r="S93" s="4"/>
      <c r="T93" s="4"/>
      <c r="U93" s="4"/>
      <c r="V93" s="4"/>
      <c r="W93" s="4">
        <f t="shared" si="1"/>
        <v>96</v>
      </c>
    </row>
    <row r="94" spans="1:23" x14ac:dyDescent="0.35">
      <c r="A94" s="4" t="s">
        <v>94</v>
      </c>
      <c r="B94" s="4">
        <v>2022</v>
      </c>
      <c r="C94" s="5">
        <v>44695</v>
      </c>
      <c r="D94" s="4" t="s">
        <v>72</v>
      </c>
      <c r="E94" s="4" t="s">
        <v>262</v>
      </c>
      <c r="F94" s="4" t="s">
        <v>27</v>
      </c>
      <c r="G94" s="14">
        <f>(C94-VLOOKUP(E94,Riders!$A$2:$C$2013,2,FALSE))/365</f>
        <v>19.830136986301369</v>
      </c>
      <c r="H94" s="4">
        <v>5</v>
      </c>
      <c r="I94" s="4">
        <v>40</v>
      </c>
      <c r="J94" s="4">
        <v>24</v>
      </c>
      <c r="K94" s="4">
        <v>22</v>
      </c>
      <c r="L94" s="4">
        <f t="shared" si="0"/>
        <v>86</v>
      </c>
      <c r="M94" s="4"/>
      <c r="N94" s="4">
        <v>2</v>
      </c>
      <c r="O94" s="4"/>
      <c r="P94" s="4"/>
      <c r="Q94" s="4"/>
      <c r="R94" s="4"/>
      <c r="S94" s="4"/>
      <c r="T94" s="4"/>
      <c r="U94" s="4"/>
      <c r="V94" s="4"/>
      <c r="W94" s="4">
        <f t="shared" si="1"/>
        <v>83</v>
      </c>
    </row>
    <row r="95" spans="1:23" x14ac:dyDescent="0.35">
      <c r="A95" s="4" t="s">
        <v>94</v>
      </c>
      <c r="B95" s="4">
        <v>2022</v>
      </c>
      <c r="C95" s="5">
        <v>44695</v>
      </c>
      <c r="D95" s="4" t="s">
        <v>72</v>
      </c>
      <c r="E95" s="4" t="s">
        <v>224</v>
      </c>
      <c r="F95" s="4" t="s">
        <v>225</v>
      </c>
      <c r="G95" s="14">
        <f>(C95-VLOOKUP(E95,Riders!$A$2:$C$2013,2,FALSE))/365</f>
        <v>29.728767123287671</v>
      </c>
      <c r="H95" s="4">
        <v>6</v>
      </c>
      <c r="I95" s="4">
        <v>16</v>
      </c>
      <c r="J95" s="4">
        <v>32</v>
      </c>
      <c r="K95" s="4">
        <v>20</v>
      </c>
      <c r="L95" s="4">
        <f t="shared" si="0"/>
        <v>68</v>
      </c>
      <c r="M95" s="4">
        <v>3</v>
      </c>
      <c r="N95" s="4"/>
      <c r="O95" s="4"/>
      <c r="P95" s="4">
        <v>3</v>
      </c>
      <c r="Q95" s="4">
        <v>1</v>
      </c>
      <c r="R95" s="4"/>
      <c r="S95" s="4">
        <v>5</v>
      </c>
      <c r="T95" s="4">
        <v>6</v>
      </c>
      <c r="U95" s="4"/>
      <c r="V95" s="4"/>
      <c r="W95" s="4">
        <f t="shared" si="1"/>
        <v>80</v>
      </c>
    </row>
    <row r="96" spans="1:23" x14ac:dyDescent="0.35">
      <c r="A96" s="4" t="s">
        <v>94</v>
      </c>
      <c r="B96" s="4">
        <v>2022</v>
      </c>
      <c r="C96" s="5">
        <v>44695</v>
      </c>
      <c r="D96" s="4" t="s">
        <v>72</v>
      </c>
      <c r="E96" s="4" t="s">
        <v>238</v>
      </c>
      <c r="F96" s="4" t="s">
        <v>239</v>
      </c>
      <c r="G96" s="14">
        <f>(C96-VLOOKUP(E96,Riders!$A$2:$C$2013,2,FALSE))/365</f>
        <v>25.252054794520546</v>
      </c>
      <c r="H96" s="4">
        <v>7</v>
      </c>
      <c r="I96" s="4">
        <v>26</v>
      </c>
      <c r="J96" s="4">
        <v>26</v>
      </c>
      <c r="K96" s="4">
        <v>28</v>
      </c>
      <c r="L96" s="4">
        <f t="shared" si="0"/>
        <v>80</v>
      </c>
      <c r="M96" s="4"/>
      <c r="N96" s="4"/>
      <c r="O96" s="4"/>
      <c r="P96" s="4">
        <v>5</v>
      </c>
      <c r="Q96" s="4"/>
      <c r="R96" s="4"/>
      <c r="S96" s="4"/>
      <c r="T96" s="4"/>
      <c r="U96" s="4"/>
      <c r="V96" s="4"/>
      <c r="W96" s="4">
        <f t="shared" si="1"/>
        <v>78</v>
      </c>
    </row>
    <row r="97" spans="1:23" x14ac:dyDescent="0.35">
      <c r="A97" s="4" t="s">
        <v>94</v>
      </c>
      <c r="B97" s="4">
        <v>2022</v>
      </c>
      <c r="C97" s="5">
        <v>44695</v>
      </c>
      <c r="D97" s="4" t="s">
        <v>72</v>
      </c>
      <c r="E97" s="4" t="s">
        <v>240</v>
      </c>
      <c r="F97" s="4" t="s">
        <v>56</v>
      </c>
      <c r="G97" s="14">
        <f>(C97-VLOOKUP(E97,Riders!$A$2:$C$2013,2,FALSE))/365</f>
        <v>26.701369863013699</v>
      </c>
      <c r="H97" s="4">
        <v>8</v>
      </c>
      <c r="I97" s="4">
        <v>10</v>
      </c>
      <c r="J97" s="4">
        <v>28</v>
      </c>
      <c r="K97" s="4">
        <v>30</v>
      </c>
      <c r="L97" s="4">
        <f t="shared" si="0"/>
        <v>68</v>
      </c>
      <c r="M97" s="4"/>
      <c r="N97" s="4">
        <v>3</v>
      </c>
      <c r="O97" s="4"/>
      <c r="P97" s="4"/>
      <c r="Q97" s="4"/>
      <c r="R97" s="4"/>
      <c r="S97" s="4"/>
      <c r="T97" s="4">
        <v>10</v>
      </c>
      <c r="U97" s="4"/>
      <c r="V97" s="4"/>
      <c r="W97" s="4">
        <f t="shared" si="1"/>
        <v>73</v>
      </c>
    </row>
    <row r="98" spans="1:23" x14ac:dyDescent="0.35">
      <c r="A98" s="4" t="s">
        <v>94</v>
      </c>
      <c r="B98" s="4">
        <v>2022</v>
      </c>
      <c r="C98" s="5">
        <v>44695</v>
      </c>
      <c r="D98" s="4" t="s">
        <v>72</v>
      </c>
      <c r="E98" s="4" t="s">
        <v>234</v>
      </c>
      <c r="F98" s="4" t="s">
        <v>15</v>
      </c>
      <c r="G98" s="14">
        <f>(C98-VLOOKUP(E98,Riders!$A$2:$C$2013,2,FALSE))/365</f>
        <v>22.882191780821916</v>
      </c>
      <c r="H98" s="4">
        <v>9</v>
      </c>
      <c r="I98" s="4">
        <v>28</v>
      </c>
      <c r="J98" s="4">
        <v>18</v>
      </c>
      <c r="K98" s="4">
        <v>32</v>
      </c>
      <c r="L98" s="4">
        <f t="shared" si="0"/>
        <v>78</v>
      </c>
      <c r="M98" s="4"/>
      <c r="N98" s="4"/>
      <c r="O98" s="4"/>
      <c r="P98" s="4"/>
      <c r="Q98" s="4"/>
      <c r="R98" s="4"/>
      <c r="S98" s="4">
        <v>3</v>
      </c>
      <c r="T98" s="4"/>
      <c r="U98" s="4"/>
      <c r="V98" s="4"/>
      <c r="W98" s="4">
        <f t="shared" si="1"/>
        <v>72</v>
      </c>
    </row>
    <row r="99" spans="1:23" x14ac:dyDescent="0.35">
      <c r="A99" s="4" t="s">
        <v>94</v>
      </c>
      <c r="B99" s="4">
        <v>2022</v>
      </c>
      <c r="C99" s="5">
        <v>44695</v>
      </c>
      <c r="D99" s="4" t="s">
        <v>72</v>
      </c>
      <c r="E99" s="4" t="s">
        <v>248</v>
      </c>
      <c r="F99" s="4" t="s">
        <v>44</v>
      </c>
      <c r="G99" s="14">
        <f>(C99-VLOOKUP(E99,Riders!$A$2:$C$2013,2,FALSE))/365</f>
        <v>19.786301369863015</v>
      </c>
      <c r="H99" s="4">
        <v>10</v>
      </c>
      <c r="I99" s="4">
        <v>32</v>
      </c>
      <c r="J99" s="4">
        <v>38</v>
      </c>
      <c r="K99" s="4">
        <v>8</v>
      </c>
      <c r="L99" s="4">
        <f t="shared" si="0"/>
        <v>78</v>
      </c>
      <c r="M99" s="4"/>
      <c r="N99" s="4"/>
      <c r="O99" s="4"/>
      <c r="P99" s="4">
        <v>1</v>
      </c>
      <c r="Q99" s="4"/>
      <c r="R99" s="4"/>
      <c r="S99" s="4"/>
      <c r="T99" s="4"/>
      <c r="U99" s="4"/>
      <c r="V99" s="4"/>
      <c r="W99" s="4">
        <f t="shared" si="1"/>
        <v>69</v>
      </c>
    </row>
    <row r="100" spans="1:23" x14ac:dyDescent="0.35">
      <c r="A100" s="4" t="s">
        <v>94</v>
      </c>
      <c r="B100" s="4">
        <v>2022</v>
      </c>
      <c r="C100" s="5">
        <v>44695</v>
      </c>
      <c r="D100" s="4" t="s">
        <v>72</v>
      </c>
      <c r="E100" s="4" t="s">
        <v>266</v>
      </c>
      <c r="F100" s="4" t="s">
        <v>25</v>
      </c>
      <c r="G100" s="14">
        <f>(C100-VLOOKUP(E100,Riders!$A$2:$C$2013,2,FALSE))/365</f>
        <v>21.342465753424658</v>
      </c>
      <c r="H100" s="4">
        <v>11</v>
      </c>
      <c r="I100" s="4">
        <v>6</v>
      </c>
      <c r="J100" s="4">
        <v>40</v>
      </c>
      <c r="K100" s="4">
        <v>10</v>
      </c>
      <c r="L100" s="4">
        <f t="shared" si="0"/>
        <v>56</v>
      </c>
      <c r="M100" s="4">
        <v>5</v>
      </c>
      <c r="N100" s="4">
        <v>5</v>
      </c>
      <c r="O100" s="4"/>
      <c r="P100" s="4"/>
      <c r="Q100" s="4"/>
      <c r="R100" s="4"/>
      <c r="S100" s="4"/>
      <c r="T100" s="4"/>
      <c r="U100" s="4"/>
      <c r="V100" s="4"/>
      <c r="W100" s="4">
        <f t="shared" si="1"/>
        <v>55</v>
      </c>
    </row>
    <row r="101" spans="1:23" x14ac:dyDescent="0.35">
      <c r="A101" s="4" t="s">
        <v>94</v>
      </c>
      <c r="B101" s="4">
        <v>2022</v>
      </c>
      <c r="C101" s="5">
        <v>44695</v>
      </c>
      <c r="D101" s="4" t="s">
        <v>72</v>
      </c>
      <c r="E101" s="4" t="s">
        <v>236</v>
      </c>
      <c r="F101" s="4" t="s">
        <v>237</v>
      </c>
      <c r="G101" s="14" t="e">
        <f>(C101-VLOOKUP(E101,Riders!$A$2:$C$2013,2,FALSE))/365</f>
        <v>#N/A</v>
      </c>
      <c r="H101" s="4">
        <v>12</v>
      </c>
      <c r="I101" s="4">
        <v>24</v>
      </c>
      <c r="J101" s="4">
        <v>22</v>
      </c>
      <c r="K101" s="4">
        <v>18</v>
      </c>
      <c r="L101" s="4">
        <f t="shared" si="0"/>
        <v>64</v>
      </c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>
        <f t="shared" si="1"/>
        <v>52</v>
      </c>
    </row>
    <row r="102" spans="1:23" x14ac:dyDescent="0.35">
      <c r="A102" s="4" t="s">
        <v>94</v>
      </c>
      <c r="B102" s="4">
        <v>2022</v>
      </c>
      <c r="C102" s="5">
        <v>44695</v>
      </c>
      <c r="D102" s="4" t="s">
        <v>72</v>
      </c>
      <c r="E102" s="4" t="s">
        <v>142</v>
      </c>
      <c r="F102" s="4" t="s">
        <v>61</v>
      </c>
      <c r="G102" s="14">
        <f>(C102-VLOOKUP(E102,Riders!$A$2:$C$2013,2,FALSE))/365</f>
        <v>29.92876712328767</v>
      </c>
      <c r="H102" s="4">
        <v>13</v>
      </c>
      <c r="I102" s="4">
        <v>20</v>
      </c>
      <c r="J102" s="4">
        <v>20</v>
      </c>
      <c r="K102" s="4">
        <v>24</v>
      </c>
      <c r="L102" s="4">
        <f t="shared" si="0"/>
        <v>64</v>
      </c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>
        <f t="shared" si="1"/>
        <v>51</v>
      </c>
    </row>
    <row r="103" spans="1:23" x14ac:dyDescent="0.35">
      <c r="A103" s="4" t="s">
        <v>94</v>
      </c>
      <c r="B103" s="4">
        <v>2022</v>
      </c>
      <c r="C103" s="5">
        <v>44695</v>
      </c>
      <c r="D103" s="4" t="s">
        <v>72</v>
      </c>
      <c r="E103" s="4" t="s">
        <v>253</v>
      </c>
      <c r="F103" s="4" t="s">
        <v>254</v>
      </c>
      <c r="G103" s="14">
        <f>(C103-VLOOKUP(E103,Riders!$A$2:$C$2013,2,FALSE))/365</f>
        <v>29.882191780821916</v>
      </c>
      <c r="H103" s="4">
        <v>14</v>
      </c>
      <c r="I103" s="4">
        <v>18</v>
      </c>
      <c r="J103" s="4">
        <v>12</v>
      </c>
      <c r="K103" s="4">
        <v>16</v>
      </c>
      <c r="L103" s="4">
        <f t="shared" si="0"/>
        <v>46</v>
      </c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>
        <f t="shared" si="1"/>
        <v>32</v>
      </c>
    </row>
    <row r="104" spans="1:23" x14ac:dyDescent="0.35">
      <c r="A104" s="4" t="s">
        <v>94</v>
      </c>
      <c r="B104" s="4">
        <v>2022</v>
      </c>
      <c r="C104" s="5">
        <v>44695</v>
      </c>
      <c r="D104" s="4" t="s">
        <v>72</v>
      </c>
      <c r="E104" s="4" t="s">
        <v>293</v>
      </c>
      <c r="F104" s="4" t="s">
        <v>51</v>
      </c>
      <c r="G104" s="14">
        <f>(C104-VLOOKUP(E104,Riders!$A$2:$C$2013,2,FALSE))/365</f>
        <v>20.282191780821918</v>
      </c>
      <c r="H104" s="4">
        <v>15</v>
      </c>
      <c r="I104" s="4">
        <v>12</v>
      </c>
      <c r="J104" s="4">
        <v>6</v>
      </c>
      <c r="K104" s="4">
        <v>26</v>
      </c>
      <c r="L104" s="4">
        <f t="shared" si="0"/>
        <v>44</v>
      </c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>
        <f t="shared" si="1"/>
        <v>29</v>
      </c>
    </row>
    <row r="105" spans="1:23" x14ac:dyDescent="0.35">
      <c r="A105" s="4" t="s">
        <v>94</v>
      </c>
      <c r="B105" s="4">
        <v>2022</v>
      </c>
      <c r="C105" s="5">
        <v>44695</v>
      </c>
      <c r="D105" s="4" t="s">
        <v>72</v>
      </c>
      <c r="E105" s="4" t="s">
        <v>251</v>
      </c>
      <c r="F105" s="4" t="s">
        <v>38</v>
      </c>
      <c r="G105" s="14">
        <f>(C105-VLOOKUP(E105,Riders!$A$2:$C$2013,2,FALSE))/365</f>
        <v>28.123287671232877</v>
      </c>
      <c r="H105" s="4">
        <v>16</v>
      </c>
      <c r="I105" s="4">
        <v>8</v>
      </c>
      <c r="J105" s="4">
        <v>14</v>
      </c>
      <c r="K105" s="4">
        <v>14</v>
      </c>
      <c r="L105" s="4">
        <f t="shared" si="0"/>
        <v>36</v>
      </c>
      <c r="M105" s="4"/>
      <c r="N105" s="4"/>
      <c r="O105" s="4"/>
      <c r="P105" s="4"/>
      <c r="Q105" s="4"/>
      <c r="R105" s="4">
        <v>5</v>
      </c>
      <c r="S105" s="4"/>
      <c r="T105" s="4"/>
      <c r="U105" s="4"/>
      <c r="V105" s="4"/>
      <c r="W105" s="4">
        <f t="shared" si="1"/>
        <v>25</v>
      </c>
    </row>
    <row r="106" spans="1:23" x14ac:dyDescent="0.35">
      <c r="A106" s="4" t="s">
        <v>94</v>
      </c>
      <c r="B106" s="4">
        <v>2022</v>
      </c>
      <c r="C106" s="5">
        <v>44695</v>
      </c>
      <c r="D106" s="4" t="s">
        <v>72</v>
      </c>
      <c r="E106" s="4" t="s">
        <v>264</v>
      </c>
      <c r="F106" s="4" t="s">
        <v>19</v>
      </c>
      <c r="G106" s="14">
        <f>(C106-VLOOKUP(E106,Riders!$A$2:$C$2013,2,FALSE))/365</f>
        <v>22.213698630136985</v>
      </c>
      <c r="H106" s="4">
        <v>17</v>
      </c>
      <c r="I106" s="4">
        <v>14</v>
      </c>
      <c r="J106" s="4">
        <v>8</v>
      </c>
      <c r="K106" s="4">
        <v>6</v>
      </c>
      <c r="L106" s="4">
        <f t="shared" si="0"/>
        <v>28</v>
      </c>
      <c r="M106" s="4"/>
      <c r="N106" s="4"/>
      <c r="O106" s="4"/>
      <c r="P106" s="4"/>
      <c r="Q106" s="4"/>
      <c r="R106" s="4"/>
      <c r="S106" s="4">
        <v>1</v>
      </c>
      <c r="T106" s="4">
        <v>4</v>
      </c>
      <c r="U106" s="4"/>
      <c r="V106" s="4"/>
      <c r="W106" s="4">
        <f t="shared" si="1"/>
        <v>16</v>
      </c>
    </row>
    <row r="107" spans="1:23" x14ac:dyDescent="0.35">
      <c r="A107" s="4" t="s">
        <v>94</v>
      </c>
      <c r="B107" s="4">
        <v>2022</v>
      </c>
      <c r="C107" s="5">
        <v>44695</v>
      </c>
      <c r="D107" s="4" t="s">
        <v>72</v>
      </c>
      <c r="E107" s="4" t="s">
        <v>231</v>
      </c>
      <c r="F107" s="4" t="s">
        <v>49</v>
      </c>
      <c r="G107" s="14" t="e">
        <f>(C107-VLOOKUP(E107,Riders!$A$2:$C$2013,2,FALSE))/365</f>
        <v>#N/A</v>
      </c>
      <c r="H107" s="4">
        <v>18</v>
      </c>
      <c r="I107" s="4">
        <v>1</v>
      </c>
      <c r="J107" s="4">
        <v>4</v>
      </c>
      <c r="K107" s="4">
        <v>12</v>
      </c>
      <c r="L107" s="4">
        <f t="shared" si="0"/>
        <v>17</v>
      </c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>
        <f t="shared" si="1"/>
        <v>-1</v>
      </c>
    </row>
    <row r="108" spans="1:23" x14ac:dyDescent="0.35">
      <c r="A108" s="4" t="s">
        <v>94</v>
      </c>
      <c r="B108" s="4">
        <v>2022</v>
      </c>
      <c r="C108" s="5">
        <v>44695</v>
      </c>
      <c r="D108" s="4" t="s">
        <v>72</v>
      </c>
      <c r="E108" s="4" t="s">
        <v>267</v>
      </c>
      <c r="F108" s="4" t="s">
        <v>268</v>
      </c>
      <c r="G108" s="14">
        <f>(C108-VLOOKUP(E108,Riders!$A$2:$C$2013,2,FALSE))/365</f>
        <v>28.353424657534248</v>
      </c>
      <c r="H108" s="4">
        <v>19</v>
      </c>
      <c r="I108" s="4">
        <v>4</v>
      </c>
      <c r="J108" s="4">
        <v>10</v>
      </c>
      <c r="K108" s="4">
        <v>1</v>
      </c>
      <c r="L108" s="4">
        <f t="shared" si="0"/>
        <v>15</v>
      </c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>
        <f t="shared" si="1"/>
        <v>-4</v>
      </c>
    </row>
    <row r="109" spans="1:23" x14ac:dyDescent="0.35">
      <c r="A109" s="4" t="s">
        <v>94</v>
      </c>
      <c r="B109" s="4">
        <v>2022</v>
      </c>
      <c r="C109" s="5">
        <v>44695</v>
      </c>
      <c r="D109" s="4" t="s">
        <v>72</v>
      </c>
      <c r="E109" s="4" t="s">
        <v>269</v>
      </c>
      <c r="F109" s="4" t="s">
        <v>92</v>
      </c>
      <c r="G109" s="14">
        <f>(C109-VLOOKUP(E109,Riders!$A$2:$C$2013,2,FALSE))/365</f>
        <v>26.835616438356166</v>
      </c>
      <c r="H109" s="4">
        <v>20</v>
      </c>
      <c r="I109" s="4">
        <v>2</v>
      </c>
      <c r="J109" s="4">
        <v>1</v>
      </c>
      <c r="K109" s="4">
        <v>4</v>
      </c>
      <c r="L109" s="4">
        <f t="shared" si="0"/>
        <v>7</v>
      </c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>
        <f t="shared" si="1"/>
        <v>-13</v>
      </c>
    </row>
    <row r="110" spans="1:23" x14ac:dyDescent="0.35">
      <c r="A110" s="4" t="s">
        <v>94</v>
      </c>
      <c r="B110" s="4">
        <v>2022</v>
      </c>
      <c r="C110" s="5">
        <v>44695</v>
      </c>
      <c r="D110" s="4" t="s">
        <v>72</v>
      </c>
      <c r="E110" s="4" t="s">
        <v>270</v>
      </c>
      <c r="F110" s="4" t="s">
        <v>271</v>
      </c>
      <c r="G110" s="14">
        <f>(C110-VLOOKUP(E110,Riders!$A$2:$C$2013,2,FALSE))/365</f>
        <v>19.090410958904108</v>
      </c>
      <c r="H110" s="4">
        <v>21</v>
      </c>
      <c r="I110" s="4">
        <v>1</v>
      </c>
      <c r="J110" s="4">
        <v>1</v>
      </c>
      <c r="K110" s="4">
        <v>1</v>
      </c>
      <c r="L110" s="4">
        <f t="shared" si="0"/>
        <v>3</v>
      </c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>
        <f t="shared" si="1"/>
        <v>-18</v>
      </c>
    </row>
    <row r="111" spans="1:23" x14ac:dyDescent="0.35">
      <c r="A111" s="4" t="s">
        <v>94</v>
      </c>
      <c r="B111" s="4">
        <v>2022</v>
      </c>
      <c r="C111" s="5">
        <v>44695</v>
      </c>
      <c r="D111" s="4" t="s">
        <v>72</v>
      </c>
      <c r="E111" s="4" t="s">
        <v>229</v>
      </c>
      <c r="F111" s="4" t="s">
        <v>230</v>
      </c>
      <c r="G111" s="14">
        <f>(C111-VLOOKUP(E111,Riders!$A$2:$C$2013,2,FALSE))/365</f>
        <v>22.427397260273974</v>
      </c>
      <c r="H111" s="4" t="s">
        <v>318</v>
      </c>
      <c r="I111" s="4">
        <v>30</v>
      </c>
      <c r="J111" s="4">
        <v>2</v>
      </c>
      <c r="K111" s="4">
        <v>2</v>
      </c>
      <c r="L111" s="4">
        <f t="shared" si="0"/>
        <v>34</v>
      </c>
      <c r="M111" s="4"/>
      <c r="N111" s="4"/>
      <c r="O111" s="4"/>
      <c r="P111" s="4"/>
      <c r="Q111" s="4"/>
      <c r="R111" s="4"/>
      <c r="S111" s="4"/>
      <c r="T111" s="4"/>
      <c r="U111" s="4"/>
      <c r="V111" s="4">
        <v>20</v>
      </c>
      <c r="W111" s="4" t="s">
        <v>318</v>
      </c>
    </row>
    <row r="112" spans="1:23" x14ac:dyDescent="0.35">
      <c r="A112" s="4" t="s">
        <v>94</v>
      </c>
      <c r="B112" s="4">
        <v>2022</v>
      </c>
      <c r="C112" s="5">
        <v>44695</v>
      </c>
      <c r="D112" s="4" t="s">
        <v>72</v>
      </c>
      <c r="E112" s="4" t="s">
        <v>272</v>
      </c>
      <c r="F112" s="4" t="s">
        <v>273</v>
      </c>
      <c r="G112" s="14" t="e">
        <f>(C112-VLOOKUP(E112,Riders!$A$2:$C$2013,2,FALSE))/365</f>
        <v>#N/A</v>
      </c>
      <c r="H112" s="4" t="s">
        <v>318</v>
      </c>
      <c r="I112" s="4">
        <v>1</v>
      </c>
      <c r="J112" s="4">
        <v>1</v>
      </c>
      <c r="K112" s="4">
        <v>1</v>
      </c>
      <c r="L112" s="4">
        <f t="shared" si="0"/>
        <v>3</v>
      </c>
      <c r="M112" s="4"/>
      <c r="N112" s="4"/>
      <c r="O112" s="4"/>
      <c r="P112" s="4"/>
      <c r="Q112" s="4"/>
      <c r="R112" s="4"/>
      <c r="S112" s="4"/>
      <c r="T112" s="4"/>
      <c r="U112" s="4"/>
      <c r="V112" s="4">
        <v>20</v>
      </c>
      <c r="W112" s="4" t="s">
        <v>318</v>
      </c>
    </row>
    <row r="113" spans="1:25" x14ac:dyDescent="0.35">
      <c r="A113" s="1" t="s">
        <v>103</v>
      </c>
      <c r="B113" s="1">
        <v>2022</v>
      </c>
      <c r="C113" s="2">
        <v>44674</v>
      </c>
      <c r="D113" s="1" t="s">
        <v>72</v>
      </c>
      <c r="E113" s="1" t="s">
        <v>226</v>
      </c>
      <c r="F113" s="1" t="s">
        <v>40</v>
      </c>
      <c r="G113" s="51"/>
      <c r="H113" s="1"/>
      <c r="I113" s="1">
        <v>18</v>
      </c>
      <c r="J113" s="1">
        <v>36</v>
      </c>
      <c r="K113" s="1">
        <v>38</v>
      </c>
      <c r="L113" s="1">
        <v>92</v>
      </c>
      <c r="M113" s="1"/>
      <c r="N113" s="1">
        <v>1</v>
      </c>
      <c r="O113" s="1"/>
      <c r="P113" s="1">
        <v>2</v>
      </c>
      <c r="Q113" s="1"/>
      <c r="R113" s="1">
        <v>3</v>
      </c>
      <c r="S113" s="1">
        <v>3</v>
      </c>
      <c r="T113" s="1"/>
      <c r="U113" s="1"/>
      <c r="V113" s="1"/>
      <c r="W113" s="1">
        <v>101</v>
      </c>
      <c r="X113" s="41">
        <v>1.2583333333333333</v>
      </c>
      <c r="Y113">
        <v>39.734999999999999</v>
      </c>
    </row>
    <row r="114" spans="1:25" x14ac:dyDescent="0.35">
      <c r="A114" s="1" t="s">
        <v>103</v>
      </c>
      <c r="B114" s="1">
        <v>2022</v>
      </c>
      <c r="C114" s="2">
        <v>44674</v>
      </c>
      <c r="D114" s="1" t="s">
        <v>72</v>
      </c>
      <c r="E114" s="1" t="s">
        <v>384</v>
      </c>
      <c r="F114" s="1" t="s">
        <v>19</v>
      </c>
      <c r="G114" s="1"/>
      <c r="H114" s="1"/>
      <c r="I114" s="1">
        <v>26</v>
      </c>
      <c r="J114" s="1">
        <v>34</v>
      </c>
      <c r="K114" s="1">
        <v>36</v>
      </c>
      <c r="L114" s="1">
        <v>96</v>
      </c>
      <c r="M114" s="1">
        <v>1</v>
      </c>
      <c r="N114" s="1"/>
      <c r="O114" s="1"/>
      <c r="P114" s="1"/>
      <c r="Q114" s="1">
        <v>2</v>
      </c>
      <c r="R114" s="1"/>
      <c r="S114" s="1"/>
      <c r="T114" s="1"/>
      <c r="U114" s="1"/>
      <c r="V114" s="1"/>
      <c r="W114" s="1">
        <v>99</v>
      </c>
    </row>
    <row r="115" spans="1:25" x14ac:dyDescent="0.35">
      <c r="A115" s="1" t="s">
        <v>103</v>
      </c>
      <c r="B115" s="1">
        <v>2022</v>
      </c>
      <c r="C115" s="2">
        <v>44674</v>
      </c>
      <c r="D115" s="1" t="s">
        <v>72</v>
      </c>
      <c r="E115" s="1" t="s">
        <v>243</v>
      </c>
      <c r="F115" s="1" t="s">
        <v>51</v>
      </c>
      <c r="G115" s="1"/>
      <c r="H115" s="1"/>
      <c r="I115" s="1">
        <v>34</v>
      </c>
      <c r="J115" s="1">
        <v>16</v>
      </c>
      <c r="K115" s="1">
        <v>32</v>
      </c>
      <c r="L115" s="1">
        <v>82</v>
      </c>
      <c r="M115" s="1"/>
      <c r="N115" s="1"/>
      <c r="O115" s="1">
        <v>5</v>
      </c>
      <c r="P115" s="1"/>
      <c r="Q115" s="1"/>
      <c r="R115" s="1"/>
      <c r="S115" s="1"/>
      <c r="T115" s="1">
        <v>10</v>
      </c>
      <c r="U115" s="1"/>
      <c r="V115" s="1"/>
      <c r="W115" s="1">
        <v>97</v>
      </c>
    </row>
    <row r="116" spans="1:25" x14ac:dyDescent="0.35">
      <c r="A116" s="1" t="s">
        <v>103</v>
      </c>
      <c r="B116" s="1">
        <v>2022</v>
      </c>
      <c r="C116" s="2">
        <v>44674</v>
      </c>
      <c r="D116" s="1" t="s">
        <v>72</v>
      </c>
      <c r="E116" s="1" t="s">
        <v>244</v>
      </c>
      <c r="F116" s="1" t="s">
        <v>245</v>
      </c>
      <c r="G116" s="1"/>
      <c r="H116" s="1"/>
      <c r="I116" s="1">
        <v>30</v>
      </c>
      <c r="J116" s="1">
        <v>30</v>
      </c>
      <c r="K116" s="1">
        <v>26</v>
      </c>
      <c r="L116" s="1">
        <v>86</v>
      </c>
      <c r="M116" s="1"/>
      <c r="N116" s="1"/>
      <c r="O116" s="1">
        <v>3</v>
      </c>
      <c r="P116" s="1"/>
      <c r="Q116" s="1"/>
      <c r="R116" s="1"/>
      <c r="S116" s="1"/>
      <c r="T116" s="1">
        <v>6</v>
      </c>
      <c r="U116" s="1"/>
      <c r="V116" s="1"/>
      <c r="W116" s="1">
        <v>95</v>
      </c>
    </row>
    <row r="117" spans="1:25" x14ac:dyDescent="0.35">
      <c r="A117" s="1" t="s">
        <v>103</v>
      </c>
      <c r="B117" s="1">
        <v>2022</v>
      </c>
      <c r="C117" s="2">
        <v>44674</v>
      </c>
      <c r="D117" s="1" t="s">
        <v>72</v>
      </c>
      <c r="E117" s="1" t="s">
        <v>221</v>
      </c>
      <c r="F117" s="1" t="s">
        <v>27</v>
      </c>
      <c r="G117" s="1"/>
      <c r="H117" s="1"/>
      <c r="I117" s="1">
        <v>36</v>
      </c>
      <c r="J117" s="1">
        <v>28</v>
      </c>
      <c r="K117" s="1">
        <v>14</v>
      </c>
      <c r="L117" s="1">
        <v>78</v>
      </c>
      <c r="M117" s="1">
        <v>5</v>
      </c>
      <c r="N117" s="1"/>
      <c r="O117" s="1"/>
      <c r="P117" s="1"/>
      <c r="Q117" s="1"/>
      <c r="R117" s="1">
        <v>1</v>
      </c>
      <c r="S117" s="1"/>
      <c r="T117" s="1">
        <v>4</v>
      </c>
      <c r="U117" s="1"/>
      <c r="V117" s="1"/>
      <c r="W117" s="1">
        <v>88</v>
      </c>
    </row>
    <row r="118" spans="1:25" x14ac:dyDescent="0.35">
      <c r="A118" s="1" t="s">
        <v>103</v>
      </c>
      <c r="B118" s="1">
        <v>2022</v>
      </c>
      <c r="C118" s="2">
        <v>44674</v>
      </c>
      <c r="D118" s="1" t="s">
        <v>72</v>
      </c>
      <c r="E118" s="1" t="s">
        <v>224</v>
      </c>
      <c r="F118" s="1" t="s">
        <v>225</v>
      </c>
      <c r="G118" s="1"/>
      <c r="H118" s="1"/>
      <c r="I118" s="1">
        <v>28</v>
      </c>
      <c r="J118" s="1">
        <v>24</v>
      </c>
      <c r="K118" s="1">
        <v>28</v>
      </c>
      <c r="L118" s="1">
        <v>80</v>
      </c>
      <c r="M118" s="1">
        <v>2</v>
      </c>
      <c r="N118" s="1"/>
      <c r="O118" s="1"/>
      <c r="P118" s="1"/>
      <c r="Q118" s="1"/>
      <c r="R118" s="1"/>
      <c r="S118" s="1"/>
      <c r="T118" s="1"/>
      <c r="U118" s="1"/>
      <c r="V118" s="1"/>
      <c r="W118" s="1">
        <v>82</v>
      </c>
    </row>
    <row r="119" spans="1:25" x14ac:dyDescent="0.35">
      <c r="A119" s="1" t="s">
        <v>103</v>
      </c>
      <c r="B119" s="1">
        <v>2022</v>
      </c>
      <c r="C119" s="2">
        <v>44674</v>
      </c>
      <c r="D119" s="1" t="s">
        <v>72</v>
      </c>
      <c r="E119" s="1" t="s">
        <v>274</v>
      </c>
      <c r="F119" s="1" t="s">
        <v>56</v>
      </c>
      <c r="G119" s="1"/>
      <c r="H119" s="1"/>
      <c r="I119" s="1">
        <v>38</v>
      </c>
      <c r="J119" s="1">
        <v>32</v>
      </c>
      <c r="K119" s="1">
        <v>6</v>
      </c>
      <c r="L119" s="1">
        <v>76</v>
      </c>
      <c r="M119" s="1"/>
      <c r="N119" s="1"/>
      <c r="O119" s="1">
        <v>2</v>
      </c>
      <c r="P119" s="1"/>
      <c r="Q119" s="1"/>
      <c r="R119" s="1"/>
      <c r="S119" s="1"/>
      <c r="T119" s="1"/>
      <c r="U119" s="1"/>
      <c r="V119" s="1"/>
      <c r="W119" s="1">
        <v>78</v>
      </c>
    </row>
    <row r="120" spans="1:25" x14ac:dyDescent="0.35">
      <c r="A120" s="1" t="s">
        <v>103</v>
      </c>
      <c r="B120" s="1">
        <v>2022</v>
      </c>
      <c r="C120" s="2">
        <v>44674</v>
      </c>
      <c r="D120" s="1" t="s">
        <v>72</v>
      </c>
      <c r="E120" s="1" t="s">
        <v>277</v>
      </c>
      <c r="F120" s="1" t="s">
        <v>36</v>
      </c>
      <c r="G120" s="1"/>
      <c r="H120" s="1"/>
      <c r="I120" s="1">
        <v>16</v>
      </c>
      <c r="J120" s="1">
        <v>22</v>
      </c>
      <c r="K120" s="1">
        <v>34</v>
      </c>
      <c r="L120" s="1">
        <v>72</v>
      </c>
      <c r="M120" s="1"/>
      <c r="N120" s="1">
        <v>3</v>
      </c>
      <c r="O120" s="1"/>
      <c r="P120" s="1"/>
      <c r="Q120" s="1"/>
      <c r="R120" s="1"/>
      <c r="S120" s="1"/>
      <c r="T120" s="1"/>
      <c r="U120" s="1"/>
      <c r="V120" s="1"/>
      <c r="W120" s="1">
        <v>75</v>
      </c>
    </row>
    <row r="121" spans="1:25" x14ac:dyDescent="0.35">
      <c r="A121" s="1" t="s">
        <v>103</v>
      </c>
      <c r="B121" s="1">
        <v>2022</v>
      </c>
      <c r="C121" s="2">
        <v>44674</v>
      </c>
      <c r="D121" s="1" t="s">
        <v>72</v>
      </c>
      <c r="E121" s="1" t="s">
        <v>279</v>
      </c>
      <c r="F121" s="1" t="s">
        <v>53</v>
      </c>
      <c r="G121" s="1"/>
      <c r="H121" s="1"/>
      <c r="I121" s="1">
        <v>6</v>
      </c>
      <c r="J121" s="1">
        <v>26</v>
      </c>
      <c r="K121" s="1">
        <v>20</v>
      </c>
      <c r="L121" s="1">
        <v>52</v>
      </c>
      <c r="M121" s="1"/>
      <c r="N121" s="1"/>
      <c r="O121" s="1"/>
      <c r="P121" s="1">
        <v>3</v>
      </c>
      <c r="Q121" s="1">
        <v>5</v>
      </c>
      <c r="R121" s="1"/>
      <c r="S121" s="1">
        <v>5</v>
      </c>
      <c r="T121" s="1">
        <v>2</v>
      </c>
      <c r="U121" s="1"/>
      <c r="V121" s="1"/>
      <c r="W121" s="1">
        <v>67</v>
      </c>
    </row>
    <row r="122" spans="1:25" x14ac:dyDescent="0.35">
      <c r="A122" s="1" t="s">
        <v>103</v>
      </c>
      <c r="B122" s="1">
        <v>2022</v>
      </c>
      <c r="C122" s="2">
        <v>44674</v>
      </c>
      <c r="D122" s="1" t="s">
        <v>72</v>
      </c>
      <c r="E122" s="1" t="s">
        <v>275</v>
      </c>
      <c r="F122" s="1" t="s">
        <v>47</v>
      </c>
      <c r="G122" s="1"/>
      <c r="H122" s="1"/>
      <c r="I122" s="1">
        <v>32</v>
      </c>
      <c r="J122" s="1">
        <v>4</v>
      </c>
      <c r="K122" s="1">
        <v>22</v>
      </c>
      <c r="L122" s="1">
        <v>58</v>
      </c>
      <c r="M122" s="1"/>
      <c r="N122" s="1"/>
      <c r="O122" s="1"/>
      <c r="P122" s="1"/>
      <c r="Q122" s="1">
        <v>1</v>
      </c>
      <c r="R122" s="1">
        <v>5</v>
      </c>
      <c r="S122" s="1"/>
      <c r="T122" s="1"/>
      <c r="U122" s="1"/>
      <c r="V122" s="1"/>
      <c r="W122" s="1">
        <v>64</v>
      </c>
    </row>
    <row r="123" spans="1:25" x14ac:dyDescent="0.35">
      <c r="A123" s="1" t="s">
        <v>103</v>
      </c>
      <c r="B123" s="1">
        <v>2022</v>
      </c>
      <c r="C123" s="2">
        <v>44674</v>
      </c>
      <c r="D123" s="1" t="s">
        <v>72</v>
      </c>
      <c r="E123" s="1" t="s">
        <v>278</v>
      </c>
      <c r="F123" s="1" t="s">
        <v>67</v>
      </c>
      <c r="G123" s="1"/>
      <c r="H123" s="1"/>
      <c r="I123" s="1">
        <v>10</v>
      </c>
      <c r="J123" s="1">
        <v>20</v>
      </c>
      <c r="K123" s="1">
        <v>16</v>
      </c>
      <c r="L123" s="1">
        <v>46</v>
      </c>
      <c r="M123" s="1"/>
      <c r="N123" s="1">
        <v>5</v>
      </c>
      <c r="O123" s="1"/>
      <c r="P123" s="1">
        <v>5</v>
      </c>
      <c r="Q123" s="1">
        <v>3</v>
      </c>
      <c r="R123" s="1"/>
      <c r="S123" s="1">
        <v>2</v>
      </c>
      <c r="T123" s="1"/>
      <c r="U123" s="1"/>
      <c r="V123" s="1"/>
      <c r="W123" s="1">
        <v>61</v>
      </c>
    </row>
    <row r="124" spans="1:25" x14ac:dyDescent="0.35">
      <c r="A124" s="1" t="s">
        <v>103</v>
      </c>
      <c r="B124" s="1">
        <v>2022</v>
      </c>
      <c r="C124" s="2">
        <v>44674</v>
      </c>
      <c r="D124" s="1" t="s">
        <v>72</v>
      </c>
      <c r="E124" s="1" t="s">
        <v>227</v>
      </c>
      <c r="F124" s="1" t="s">
        <v>228</v>
      </c>
      <c r="G124" s="1"/>
      <c r="H124" s="1"/>
      <c r="I124" s="1">
        <v>24</v>
      </c>
      <c r="J124" s="1">
        <v>12</v>
      </c>
      <c r="K124" s="1">
        <v>24</v>
      </c>
      <c r="L124" s="1">
        <v>60</v>
      </c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>
        <v>60</v>
      </c>
    </row>
    <row r="125" spans="1:25" x14ac:dyDescent="0.35">
      <c r="A125" s="1" t="s">
        <v>103</v>
      </c>
      <c r="B125" s="1">
        <v>2022</v>
      </c>
      <c r="C125" s="2">
        <v>44674</v>
      </c>
      <c r="D125" s="1" t="s">
        <v>72</v>
      </c>
      <c r="E125" s="1" t="s">
        <v>234</v>
      </c>
      <c r="F125" s="1" t="s">
        <v>15</v>
      </c>
      <c r="G125" s="1"/>
      <c r="H125" s="1"/>
      <c r="I125" s="1">
        <v>12</v>
      </c>
      <c r="J125" s="1">
        <v>10</v>
      </c>
      <c r="K125" s="1">
        <v>30</v>
      </c>
      <c r="L125" s="1">
        <v>52</v>
      </c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>
        <v>52</v>
      </c>
    </row>
    <row r="126" spans="1:25" x14ac:dyDescent="0.35">
      <c r="A126" s="1" t="s">
        <v>103</v>
      </c>
      <c r="B126" s="1">
        <v>2022</v>
      </c>
      <c r="C126" s="2">
        <v>44674</v>
      </c>
      <c r="D126" s="1" t="s">
        <v>72</v>
      </c>
      <c r="E126" s="1" t="s">
        <v>281</v>
      </c>
      <c r="F126" s="1" t="s">
        <v>29</v>
      </c>
      <c r="G126" s="1"/>
      <c r="H126" s="1"/>
      <c r="I126" s="1">
        <v>2</v>
      </c>
      <c r="J126" s="1">
        <v>38</v>
      </c>
      <c r="K126" s="1">
        <v>10</v>
      </c>
      <c r="L126" s="1">
        <v>50</v>
      </c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>
        <v>50</v>
      </c>
    </row>
    <row r="127" spans="1:25" x14ac:dyDescent="0.35">
      <c r="A127" s="1" t="s">
        <v>103</v>
      </c>
      <c r="B127" s="1">
        <v>2022</v>
      </c>
      <c r="C127" s="2">
        <v>44674</v>
      </c>
      <c r="D127" s="1" t="s">
        <v>72</v>
      </c>
      <c r="E127" s="1" t="s">
        <v>246</v>
      </c>
      <c r="F127" s="1" t="s">
        <v>280</v>
      </c>
      <c r="G127" s="1"/>
      <c r="H127" s="1"/>
      <c r="I127" s="1">
        <v>4</v>
      </c>
      <c r="J127" s="1">
        <v>8</v>
      </c>
      <c r="K127" s="1">
        <v>18</v>
      </c>
      <c r="L127" s="1">
        <v>30</v>
      </c>
      <c r="M127" s="1">
        <v>3</v>
      </c>
      <c r="N127" s="1"/>
      <c r="O127" s="1"/>
      <c r="P127" s="1">
        <v>1</v>
      </c>
      <c r="Q127" s="1"/>
      <c r="R127" s="1"/>
      <c r="S127" s="1"/>
      <c r="T127" s="1"/>
      <c r="U127" s="1"/>
      <c r="V127" s="1"/>
      <c r="W127" s="1">
        <v>34</v>
      </c>
    </row>
    <row r="128" spans="1:25" x14ac:dyDescent="0.35">
      <c r="A128" s="1" t="s">
        <v>103</v>
      </c>
      <c r="B128" s="1">
        <v>2022</v>
      </c>
      <c r="C128" s="2">
        <v>44674</v>
      </c>
      <c r="D128" s="1" t="s">
        <v>72</v>
      </c>
      <c r="E128" s="1" t="s">
        <v>238</v>
      </c>
      <c r="F128" s="1" t="s">
        <v>239</v>
      </c>
      <c r="G128" s="16"/>
      <c r="H128" s="1"/>
      <c r="I128" s="1">
        <v>14</v>
      </c>
      <c r="J128" s="1">
        <v>14</v>
      </c>
      <c r="K128" s="1">
        <v>2</v>
      </c>
      <c r="L128" s="1">
        <v>30</v>
      </c>
      <c r="M128" s="1"/>
      <c r="N128" s="1"/>
      <c r="O128" s="1"/>
      <c r="P128" s="1"/>
      <c r="Q128" s="1"/>
      <c r="R128" s="1">
        <v>2</v>
      </c>
      <c r="S128" s="1"/>
      <c r="T128" s="1"/>
      <c r="U128" s="1"/>
      <c r="V128" s="1"/>
      <c r="W128" s="1">
        <v>32</v>
      </c>
    </row>
    <row r="129" spans="1:25" x14ac:dyDescent="0.35">
      <c r="A129" s="1" t="s">
        <v>103</v>
      </c>
      <c r="B129" s="1">
        <v>2022</v>
      </c>
      <c r="C129" s="2">
        <v>44674</v>
      </c>
      <c r="D129" s="1" t="s">
        <v>72</v>
      </c>
      <c r="E129" s="1" t="s">
        <v>386</v>
      </c>
      <c r="F129" s="1" t="s">
        <v>21</v>
      </c>
      <c r="G129" s="1"/>
      <c r="H129" s="1"/>
      <c r="I129" s="1">
        <v>1</v>
      </c>
      <c r="J129" s="1">
        <v>18</v>
      </c>
      <c r="K129" s="1">
        <v>8</v>
      </c>
      <c r="L129" s="1">
        <v>27</v>
      </c>
      <c r="M129" s="1"/>
      <c r="N129" s="1"/>
      <c r="O129" s="1">
        <v>1</v>
      </c>
      <c r="P129" s="1"/>
      <c r="Q129" s="1"/>
      <c r="R129" s="1"/>
      <c r="S129" s="1"/>
      <c r="T129" s="1"/>
      <c r="U129" s="1"/>
      <c r="V129" s="1"/>
      <c r="W129" s="1">
        <v>28</v>
      </c>
    </row>
    <row r="130" spans="1:25" x14ac:dyDescent="0.35">
      <c r="A130" s="1" t="s">
        <v>103</v>
      </c>
      <c r="B130" s="1">
        <v>2022</v>
      </c>
      <c r="C130" s="2">
        <v>44674</v>
      </c>
      <c r="D130" s="1" t="s">
        <v>72</v>
      </c>
      <c r="E130" s="1" t="s">
        <v>387</v>
      </c>
      <c r="F130" s="1" t="s">
        <v>49</v>
      </c>
      <c r="G130" s="1"/>
      <c r="H130" s="1"/>
      <c r="I130" s="1">
        <v>22</v>
      </c>
      <c r="J130" s="1">
        <v>1</v>
      </c>
      <c r="K130" s="1">
        <v>4</v>
      </c>
      <c r="L130" s="1">
        <v>27</v>
      </c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>
        <v>27</v>
      </c>
    </row>
    <row r="131" spans="1:25" x14ac:dyDescent="0.35">
      <c r="A131" s="1" t="s">
        <v>103</v>
      </c>
      <c r="B131" s="1">
        <v>2022</v>
      </c>
      <c r="C131" s="2">
        <v>44674</v>
      </c>
      <c r="D131" s="1" t="s">
        <v>72</v>
      </c>
      <c r="E131" s="1" t="s">
        <v>253</v>
      </c>
      <c r="F131" s="1" t="s">
        <v>254</v>
      </c>
      <c r="G131" s="1"/>
      <c r="H131" s="1"/>
      <c r="I131" s="1">
        <v>8</v>
      </c>
      <c r="J131" s="1">
        <v>1</v>
      </c>
      <c r="K131" s="1">
        <v>12</v>
      </c>
      <c r="L131" s="1">
        <v>21</v>
      </c>
      <c r="M131" s="1"/>
      <c r="N131" s="1"/>
      <c r="O131" s="1"/>
      <c r="P131" s="1"/>
      <c r="Q131" s="1"/>
      <c r="R131" s="1"/>
      <c r="S131" s="1">
        <v>1</v>
      </c>
      <c r="T131" s="1"/>
      <c r="U131" s="1"/>
      <c r="V131" s="1"/>
      <c r="W131" s="1">
        <v>22</v>
      </c>
    </row>
    <row r="132" spans="1:25" x14ac:dyDescent="0.35">
      <c r="A132" s="1" t="s">
        <v>103</v>
      </c>
      <c r="B132" s="1">
        <v>2022</v>
      </c>
      <c r="C132" s="2">
        <v>44674</v>
      </c>
      <c r="D132" s="1" t="s">
        <v>72</v>
      </c>
      <c r="E132" s="1" t="s">
        <v>249</v>
      </c>
      <c r="F132" s="1" t="s">
        <v>250</v>
      </c>
      <c r="G132" s="1"/>
      <c r="H132" s="1"/>
      <c r="I132" s="1">
        <v>1</v>
      </c>
      <c r="J132" s="1">
        <v>6</v>
      </c>
      <c r="K132" s="1">
        <v>1</v>
      </c>
      <c r="L132" s="1">
        <v>8</v>
      </c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>
        <v>8</v>
      </c>
    </row>
    <row r="133" spans="1:25" x14ac:dyDescent="0.35">
      <c r="A133" s="1" t="s">
        <v>103</v>
      </c>
      <c r="B133" s="1">
        <v>2022</v>
      </c>
      <c r="C133" s="2">
        <v>44674</v>
      </c>
      <c r="D133" s="1" t="s">
        <v>72</v>
      </c>
      <c r="E133" s="1" t="s">
        <v>267</v>
      </c>
      <c r="F133" s="1" t="s">
        <v>268</v>
      </c>
      <c r="G133" s="1"/>
      <c r="H133" s="1"/>
      <c r="I133" s="1">
        <v>1</v>
      </c>
      <c r="J133" s="1">
        <v>2</v>
      </c>
      <c r="K133" s="1">
        <v>1</v>
      </c>
      <c r="L133" s="1">
        <v>4</v>
      </c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>
        <v>4</v>
      </c>
    </row>
    <row r="134" spans="1:25" x14ac:dyDescent="0.35">
      <c r="A134" s="1" t="s">
        <v>103</v>
      </c>
      <c r="B134" s="1">
        <v>2022</v>
      </c>
      <c r="C134" s="2">
        <v>44674</v>
      </c>
      <c r="D134" s="1" t="s">
        <v>72</v>
      </c>
      <c r="E134" s="1" t="s">
        <v>276</v>
      </c>
      <c r="F134" s="1" t="s">
        <v>25</v>
      </c>
      <c r="G134" s="1"/>
      <c r="H134" s="1"/>
      <c r="I134" s="1">
        <v>20</v>
      </c>
      <c r="J134" s="1">
        <v>40</v>
      </c>
      <c r="K134" s="1">
        <v>40</v>
      </c>
      <c r="L134" s="1">
        <v>100</v>
      </c>
      <c r="M134" s="1"/>
      <c r="N134" s="1">
        <v>2</v>
      </c>
      <c r="O134" s="1"/>
      <c r="P134" s="1"/>
      <c r="Q134" s="1"/>
      <c r="R134" s="1"/>
      <c r="S134" s="1"/>
      <c r="T134" s="1"/>
      <c r="U134" s="1"/>
      <c r="V134" s="1"/>
      <c r="W134" s="1" t="s">
        <v>318</v>
      </c>
    </row>
    <row r="135" spans="1:25" x14ac:dyDescent="0.35">
      <c r="A135" s="1" t="s">
        <v>103</v>
      </c>
      <c r="B135" s="1">
        <v>2022</v>
      </c>
      <c r="C135" s="2">
        <v>44674</v>
      </c>
      <c r="D135" s="1" t="s">
        <v>72</v>
      </c>
      <c r="E135" s="1" t="s">
        <v>220</v>
      </c>
      <c r="F135" s="1" t="s">
        <v>17</v>
      </c>
      <c r="G135" s="1"/>
      <c r="H135" s="1"/>
      <c r="I135" s="1">
        <v>40</v>
      </c>
      <c r="J135" s="1">
        <v>-39</v>
      </c>
      <c r="K135" s="1" t="s">
        <v>388</v>
      </c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 t="s">
        <v>318</v>
      </c>
    </row>
    <row r="136" spans="1:25" x14ac:dyDescent="0.35">
      <c r="A136" s="1" t="s">
        <v>103</v>
      </c>
      <c r="B136" s="1">
        <v>2022</v>
      </c>
      <c r="C136" s="2">
        <v>44674</v>
      </c>
      <c r="D136" s="1" t="s">
        <v>72</v>
      </c>
      <c r="E136" s="1" t="s">
        <v>266</v>
      </c>
      <c r="F136" s="1" t="s">
        <v>106</v>
      </c>
      <c r="G136" s="1"/>
      <c r="H136" s="1"/>
      <c r="I136" s="1">
        <v>1</v>
      </c>
      <c r="J136" s="1">
        <v>-39</v>
      </c>
      <c r="K136" s="1" t="s">
        <v>388</v>
      </c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 t="s">
        <v>318</v>
      </c>
    </row>
    <row r="137" spans="1:25" x14ac:dyDescent="0.35">
      <c r="A137" s="4" t="s">
        <v>110</v>
      </c>
      <c r="B137" s="4">
        <v>2021</v>
      </c>
      <c r="C137" s="5">
        <v>44491</v>
      </c>
      <c r="D137" s="4" t="s">
        <v>13</v>
      </c>
      <c r="E137" s="4" t="s">
        <v>276</v>
      </c>
      <c r="F137" s="4" t="s">
        <v>25</v>
      </c>
      <c r="G137" s="4"/>
      <c r="H137" s="4"/>
      <c r="I137" s="4">
        <v>40</v>
      </c>
      <c r="J137" s="4">
        <v>40</v>
      </c>
      <c r="K137" s="4">
        <v>40</v>
      </c>
      <c r="L137" s="4">
        <f t="shared" ref="L137:L160" si="2">SUM(I137:K137)</f>
        <v>120</v>
      </c>
      <c r="M137" s="4"/>
      <c r="N137" s="4">
        <v>5</v>
      </c>
      <c r="O137" s="4"/>
      <c r="P137" s="4">
        <v>3</v>
      </c>
      <c r="Q137" s="4"/>
      <c r="R137" s="4">
        <v>5</v>
      </c>
      <c r="S137" s="4"/>
      <c r="T137" s="4">
        <v>4</v>
      </c>
      <c r="U137" s="4"/>
      <c r="V137" s="4"/>
      <c r="W137" s="4">
        <v>137</v>
      </c>
      <c r="X137" s="41">
        <v>1.0041666666666667</v>
      </c>
      <c r="Y137">
        <v>49.792999999999999</v>
      </c>
    </row>
    <row r="138" spans="1:25" x14ac:dyDescent="0.35">
      <c r="A138" s="4" t="s">
        <v>110</v>
      </c>
      <c r="B138" s="4">
        <v>2021</v>
      </c>
      <c r="C138" s="5">
        <v>44491</v>
      </c>
      <c r="D138" s="4" t="s">
        <v>13</v>
      </c>
      <c r="E138" s="4" t="s">
        <v>243</v>
      </c>
      <c r="F138" s="4" t="s">
        <v>51</v>
      </c>
      <c r="G138" s="4"/>
      <c r="H138" s="4"/>
      <c r="I138" s="4">
        <v>1</v>
      </c>
      <c r="J138" s="4">
        <v>36</v>
      </c>
      <c r="K138" s="4">
        <v>34</v>
      </c>
      <c r="L138" s="4">
        <f t="shared" si="2"/>
        <v>71</v>
      </c>
      <c r="M138" s="4"/>
      <c r="N138" s="4"/>
      <c r="O138" s="4">
        <v>5</v>
      </c>
      <c r="P138" s="4"/>
      <c r="Q138" s="4"/>
      <c r="R138" s="4"/>
      <c r="S138" s="4">
        <v>3</v>
      </c>
      <c r="T138" s="4"/>
      <c r="U138" s="4">
        <v>40</v>
      </c>
      <c r="V138" s="4"/>
      <c r="W138" s="4">
        <v>119</v>
      </c>
    </row>
    <row r="139" spans="1:25" x14ac:dyDescent="0.35">
      <c r="A139" s="4" t="s">
        <v>110</v>
      </c>
      <c r="B139" s="4">
        <v>2021</v>
      </c>
      <c r="C139" s="5">
        <v>44491</v>
      </c>
      <c r="D139" s="4" t="s">
        <v>13</v>
      </c>
      <c r="E139" s="4" t="s">
        <v>233</v>
      </c>
      <c r="F139" s="4" t="s">
        <v>53</v>
      </c>
      <c r="G139" s="4"/>
      <c r="H139" s="4"/>
      <c r="I139" s="4">
        <v>30</v>
      </c>
      <c r="J139" s="4">
        <v>32</v>
      </c>
      <c r="K139" s="4">
        <v>38</v>
      </c>
      <c r="L139" s="4">
        <f t="shared" si="2"/>
        <v>100</v>
      </c>
      <c r="M139" s="4"/>
      <c r="N139" s="4">
        <v>2</v>
      </c>
      <c r="O139" s="4"/>
      <c r="P139" s="4">
        <v>1</v>
      </c>
      <c r="Q139" s="4">
        <v>5</v>
      </c>
      <c r="R139" s="4">
        <v>2</v>
      </c>
      <c r="S139" s="4"/>
      <c r="T139" s="4">
        <v>6</v>
      </c>
      <c r="U139" s="4"/>
      <c r="V139" s="4"/>
      <c r="W139" s="4">
        <v>116</v>
      </c>
    </row>
    <row r="140" spans="1:25" x14ac:dyDescent="0.35">
      <c r="A140" s="4" t="s">
        <v>110</v>
      </c>
      <c r="B140" s="4">
        <v>2021</v>
      </c>
      <c r="C140" s="5">
        <v>44491</v>
      </c>
      <c r="D140" s="4" t="s">
        <v>13</v>
      </c>
      <c r="E140" s="4" t="s">
        <v>220</v>
      </c>
      <c r="F140" s="4" t="s">
        <v>17</v>
      </c>
      <c r="G140" s="4"/>
      <c r="H140" s="4"/>
      <c r="I140" s="4">
        <v>36</v>
      </c>
      <c r="J140" s="4">
        <v>22</v>
      </c>
      <c r="K140" s="4">
        <v>36</v>
      </c>
      <c r="L140" s="4">
        <f t="shared" si="2"/>
        <v>94</v>
      </c>
      <c r="M140" s="4"/>
      <c r="N140" s="4">
        <v>1</v>
      </c>
      <c r="O140" s="4"/>
      <c r="P140" s="4">
        <v>2</v>
      </c>
      <c r="Q140" s="4">
        <v>3</v>
      </c>
      <c r="R140" s="4">
        <v>3</v>
      </c>
      <c r="S140" s="4"/>
      <c r="T140" s="4">
        <v>10</v>
      </c>
      <c r="U140" s="4"/>
      <c r="V140" s="4"/>
      <c r="W140" s="4">
        <v>113</v>
      </c>
    </row>
    <row r="141" spans="1:25" x14ac:dyDescent="0.35">
      <c r="A141" s="4" t="s">
        <v>110</v>
      </c>
      <c r="B141" s="4">
        <v>2021</v>
      </c>
      <c r="C141" s="5">
        <v>44491</v>
      </c>
      <c r="D141" s="4" t="s">
        <v>13</v>
      </c>
      <c r="E141" s="4" t="s">
        <v>227</v>
      </c>
      <c r="F141" s="4" t="s">
        <v>228</v>
      </c>
      <c r="G141" s="4"/>
      <c r="H141" s="4"/>
      <c r="I141" s="4">
        <v>32</v>
      </c>
      <c r="J141" s="4">
        <v>20</v>
      </c>
      <c r="K141" s="4">
        <v>30</v>
      </c>
      <c r="L141" s="4">
        <f t="shared" si="2"/>
        <v>82</v>
      </c>
      <c r="M141" s="4"/>
      <c r="N141" s="4"/>
      <c r="O141" s="4">
        <v>3</v>
      </c>
      <c r="P141" s="4"/>
      <c r="Q141" s="4"/>
      <c r="R141" s="4">
        <v>1</v>
      </c>
      <c r="S141" s="4"/>
      <c r="T141" s="4"/>
      <c r="U141" s="4">
        <v>20</v>
      </c>
      <c r="V141" s="4"/>
      <c r="W141" s="4">
        <v>106</v>
      </c>
    </row>
    <row r="142" spans="1:25" x14ac:dyDescent="0.35">
      <c r="A142" s="4" t="s">
        <v>110</v>
      </c>
      <c r="B142" s="4">
        <v>2021</v>
      </c>
      <c r="C142" s="5">
        <v>44491</v>
      </c>
      <c r="D142" s="4" t="s">
        <v>13</v>
      </c>
      <c r="E142" s="4" t="s">
        <v>219</v>
      </c>
      <c r="F142" s="4" t="s">
        <v>67</v>
      </c>
      <c r="G142" s="4"/>
      <c r="H142" s="4"/>
      <c r="I142" s="4">
        <v>38</v>
      </c>
      <c r="J142" s="4">
        <v>26</v>
      </c>
      <c r="K142" s="4">
        <v>32</v>
      </c>
      <c r="L142" s="4">
        <f t="shared" si="2"/>
        <v>96</v>
      </c>
      <c r="M142" s="4"/>
      <c r="N142" s="4">
        <v>3</v>
      </c>
      <c r="O142" s="4"/>
      <c r="P142" s="4"/>
      <c r="Q142" s="4"/>
      <c r="R142" s="4"/>
      <c r="S142" s="4"/>
      <c r="T142" s="4"/>
      <c r="U142" s="4"/>
      <c r="V142" s="4"/>
      <c r="W142" s="4">
        <v>99</v>
      </c>
    </row>
    <row r="143" spans="1:25" x14ac:dyDescent="0.35">
      <c r="A143" s="4" t="s">
        <v>110</v>
      </c>
      <c r="B143" s="4">
        <v>2021</v>
      </c>
      <c r="C143" s="5">
        <v>44491</v>
      </c>
      <c r="D143" s="4" t="s">
        <v>13</v>
      </c>
      <c r="E143" s="4" t="s">
        <v>244</v>
      </c>
      <c r="F143" s="4" t="s">
        <v>245</v>
      </c>
      <c r="G143" s="4"/>
      <c r="H143" s="4"/>
      <c r="I143" s="4">
        <v>24</v>
      </c>
      <c r="J143" s="4">
        <v>28</v>
      </c>
      <c r="K143" s="4">
        <v>20</v>
      </c>
      <c r="L143" s="4">
        <f t="shared" si="2"/>
        <v>72</v>
      </c>
      <c r="M143" s="4"/>
      <c r="N143" s="4"/>
      <c r="O143" s="4"/>
      <c r="P143" s="4"/>
      <c r="Q143" s="4">
        <v>2</v>
      </c>
      <c r="R143" s="4"/>
      <c r="S143" s="4">
        <v>5</v>
      </c>
      <c r="T143" s="4"/>
      <c r="U143" s="4">
        <v>20</v>
      </c>
      <c r="V143" s="4"/>
      <c r="W143" s="4">
        <v>99</v>
      </c>
    </row>
    <row r="144" spans="1:25" x14ac:dyDescent="0.35">
      <c r="A144" s="40" t="s">
        <v>110</v>
      </c>
      <c r="B144" s="40">
        <v>2021</v>
      </c>
      <c r="C144" s="50">
        <v>44491</v>
      </c>
      <c r="D144" s="40" t="s">
        <v>13</v>
      </c>
      <c r="E144" s="40" t="s">
        <v>283</v>
      </c>
      <c r="F144" s="40" t="s">
        <v>123</v>
      </c>
      <c r="G144" s="4"/>
      <c r="H144" s="4"/>
      <c r="I144" s="4">
        <v>34</v>
      </c>
      <c r="J144" s="4">
        <v>24</v>
      </c>
      <c r="K144" s="4">
        <v>28</v>
      </c>
      <c r="L144" s="4">
        <f t="shared" si="2"/>
        <v>86</v>
      </c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>
        <v>86</v>
      </c>
    </row>
    <row r="145" spans="1:23" x14ac:dyDescent="0.35">
      <c r="A145" s="4" t="s">
        <v>110</v>
      </c>
      <c r="B145" s="4">
        <v>2021</v>
      </c>
      <c r="C145" s="5">
        <v>44491</v>
      </c>
      <c r="D145" s="4" t="s">
        <v>13</v>
      </c>
      <c r="E145" s="4" t="s">
        <v>384</v>
      </c>
      <c r="F145" s="4" t="s">
        <v>19</v>
      </c>
      <c r="G145" s="4"/>
      <c r="H145" s="4"/>
      <c r="I145" s="4">
        <v>26</v>
      </c>
      <c r="J145" s="4">
        <v>16</v>
      </c>
      <c r="K145" s="4">
        <v>26</v>
      </c>
      <c r="L145" s="4">
        <f t="shared" si="2"/>
        <v>68</v>
      </c>
      <c r="M145" s="4"/>
      <c r="N145" s="4"/>
      <c r="O145" s="4"/>
      <c r="P145" s="4">
        <v>5</v>
      </c>
      <c r="Q145" s="4"/>
      <c r="R145" s="4"/>
      <c r="S145" s="4"/>
      <c r="T145" s="4"/>
      <c r="U145" s="4"/>
      <c r="V145" s="4"/>
      <c r="W145" s="4">
        <v>73</v>
      </c>
    </row>
    <row r="146" spans="1:23" x14ac:dyDescent="0.35">
      <c r="A146" s="4" t="s">
        <v>110</v>
      </c>
      <c r="B146" s="4">
        <v>2021</v>
      </c>
      <c r="C146" s="5">
        <v>44491</v>
      </c>
      <c r="D146" s="4" t="s">
        <v>13</v>
      </c>
      <c r="E146" s="4" t="s">
        <v>281</v>
      </c>
      <c r="F146" s="4" t="s">
        <v>29</v>
      </c>
      <c r="G146" s="4"/>
      <c r="H146" s="4"/>
      <c r="I146" s="4">
        <v>20</v>
      </c>
      <c r="J146" s="4">
        <v>8</v>
      </c>
      <c r="K146" s="4">
        <v>16</v>
      </c>
      <c r="L146" s="4">
        <f t="shared" si="2"/>
        <v>44</v>
      </c>
      <c r="M146" s="4">
        <v>2</v>
      </c>
      <c r="N146" s="4"/>
      <c r="O146" s="4">
        <v>1</v>
      </c>
      <c r="P146" s="4"/>
      <c r="Q146" s="4">
        <v>1</v>
      </c>
      <c r="R146" s="4"/>
      <c r="S146" s="4"/>
      <c r="T146" s="4"/>
      <c r="U146" s="4">
        <v>20</v>
      </c>
      <c r="V146" s="4"/>
      <c r="W146" s="4">
        <v>68</v>
      </c>
    </row>
    <row r="147" spans="1:23" x14ac:dyDescent="0.35">
      <c r="A147" s="4" t="s">
        <v>110</v>
      </c>
      <c r="B147" s="4">
        <v>2021</v>
      </c>
      <c r="C147" s="5">
        <v>44491</v>
      </c>
      <c r="D147" s="4" t="s">
        <v>13</v>
      </c>
      <c r="E147" s="4" t="s">
        <v>287</v>
      </c>
      <c r="F147" s="4" t="s">
        <v>47</v>
      </c>
      <c r="G147" s="4"/>
      <c r="H147" s="4"/>
      <c r="I147" s="4">
        <v>16</v>
      </c>
      <c r="J147" s="4">
        <v>30</v>
      </c>
      <c r="K147" s="4">
        <v>10</v>
      </c>
      <c r="L147" s="4">
        <f t="shared" si="2"/>
        <v>56</v>
      </c>
      <c r="M147" s="4">
        <v>5</v>
      </c>
      <c r="N147" s="4"/>
      <c r="O147" s="4"/>
      <c r="P147" s="4"/>
      <c r="Q147" s="4"/>
      <c r="R147" s="4"/>
      <c r="S147" s="4"/>
      <c r="T147" s="4">
        <v>2</v>
      </c>
      <c r="U147" s="4"/>
      <c r="V147" s="4"/>
      <c r="W147" s="4">
        <v>63</v>
      </c>
    </row>
    <row r="148" spans="1:23" x14ac:dyDescent="0.35">
      <c r="A148" s="4" t="s">
        <v>110</v>
      </c>
      <c r="B148" s="4">
        <v>2021</v>
      </c>
      <c r="C148" s="5">
        <v>44491</v>
      </c>
      <c r="D148" s="4" t="s">
        <v>13</v>
      </c>
      <c r="E148" s="4" t="s">
        <v>235</v>
      </c>
      <c r="F148" s="4" t="s">
        <v>61</v>
      </c>
      <c r="G148" s="4"/>
      <c r="H148" s="4"/>
      <c r="I148" s="4">
        <v>14</v>
      </c>
      <c r="J148" s="4">
        <v>18</v>
      </c>
      <c r="K148" s="4">
        <v>24</v>
      </c>
      <c r="L148" s="4">
        <f t="shared" si="2"/>
        <v>56</v>
      </c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>
        <v>56</v>
      </c>
    </row>
    <row r="149" spans="1:23" x14ac:dyDescent="0.35">
      <c r="A149" s="4" t="s">
        <v>110</v>
      </c>
      <c r="B149" s="4">
        <v>2021</v>
      </c>
      <c r="C149" s="5">
        <v>44491</v>
      </c>
      <c r="D149" s="4" t="s">
        <v>13</v>
      </c>
      <c r="E149" s="4" t="s">
        <v>291</v>
      </c>
      <c r="F149" s="4" t="s">
        <v>31</v>
      </c>
      <c r="G149" s="4"/>
      <c r="H149" s="4"/>
      <c r="I149" s="4">
        <v>1</v>
      </c>
      <c r="J149" s="4">
        <v>38</v>
      </c>
      <c r="K149" s="4">
        <v>8</v>
      </c>
      <c r="L149" s="4">
        <f t="shared" si="2"/>
        <v>47</v>
      </c>
      <c r="M149" s="4"/>
      <c r="N149" s="4"/>
      <c r="O149" s="4"/>
      <c r="P149" s="4"/>
      <c r="Q149" s="4"/>
      <c r="R149" s="4"/>
      <c r="S149" s="4">
        <v>1</v>
      </c>
      <c r="T149" s="4"/>
      <c r="U149" s="4"/>
      <c r="V149" s="4"/>
      <c r="W149" s="4">
        <v>48</v>
      </c>
    </row>
    <row r="150" spans="1:23" x14ac:dyDescent="0.35">
      <c r="A150" s="4" t="s">
        <v>110</v>
      </c>
      <c r="B150" s="4">
        <v>2021</v>
      </c>
      <c r="C150" s="5">
        <v>44491</v>
      </c>
      <c r="D150" s="4" t="s">
        <v>13</v>
      </c>
      <c r="E150" s="4" t="s">
        <v>288</v>
      </c>
      <c r="F150" s="4" t="s">
        <v>175</v>
      </c>
      <c r="G150" s="4"/>
      <c r="H150" s="4"/>
      <c r="I150" s="4">
        <v>12</v>
      </c>
      <c r="J150" s="4">
        <v>34</v>
      </c>
      <c r="K150" s="4">
        <v>1</v>
      </c>
      <c r="L150" s="4">
        <f t="shared" si="2"/>
        <v>47</v>
      </c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>
        <v>47</v>
      </c>
    </row>
    <row r="151" spans="1:23" x14ac:dyDescent="0.35">
      <c r="A151" s="4" t="s">
        <v>110</v>
      </c>
      <c r="B151" s="4">
        <v>2021</v>
      </c>
      <c r="C151" s="5">
        <v>44491</v>
      </c>
      <c r="D151" s="4" t="s">
        <v>13</v>
      </c>
      <c r="E151" s="4" t="s">
        <v>226</v>
      </c>
      <c r="F151" s="4" t="s">
        <v>40</v>
      </c>
      <c r="G151" s="4"/>
      <c r="H151" s="4"/>
      <c r="I151" s="4">
        <v>18</v>
      </c>
      <c r="J151" s="4">
        <v>1</v>
      </c>
      <c r="K151" s="4">
        <v>2</v>
      </c>
      <c r="L151" s="4">
        <f t="shared" si="2"/>
        <v>21</v>
      </c>
      <c r="M151" s="4"/>
      <c r="N151" s="4"/>
      <c r="O151" s="4">
        <v>2</v>
      </c>
      <c r="P151" s="4"/>
      <c r="Q151" s="4"/>
      <c r="R151" s="4"/>
      <c r="S151" s="4">
        <v>2</v>
      </c>
      <c r="T151" s="4"/>
      <c r="U151" s="4">
        <v>20</v>
      </c>
      <c r="V151" s="4"/>
      <c r="W151" s="4">
        <v>45</v>
      </c>
    </row>
    <row r="152" spans="1:23" x14ac:dyDescent="0.35">
      <c r="A152" s="4" t="s">
        <v>110</v>
      </c>
      <c r="B152" s="4">
        <v>2021</v>
      </c>
      <c r="C152" s="5">
        <v>44491</v>
      </c>
      <c r="D152" s="4" t="s">
        <v>13</v>
      </c>
      <c r="E152" s="4" t="s">
        <v>249</v>
      </c>
      <c r="F152" s="4" t="s">
        <v>250</v>
      </c>
      <c r="G152" s="4"/>
      <c r="H152" s="4"/>
      <c r="I152" s="4">
        <v>4</v>
      </c>
      <c r="J152" s="4">
        <v>6</v>
      </c>
      <c r="K152" s="4">
        <v>22</v>
      </c>
      <c r="L152" s="4">
        <f t="shared" si="2"/>
        <v>32</v>
      </c>
      <c r="M152" s="4">
        <v>1</v>
      </c>
      <c r="N152" s="4"/>
      <c r="O152" s="4"/>
      <c r="P152" s="4"/>
      <c r="Q152" s="4"/>
      <c r="R152" s="4"/>
      <c r="S152" s="4"/>
      <c r="T152" s="4"/>
      <c r="U152" s="4"/>
      <c r="V152" s="4"/>
      <c r="W152" s="4">
        <v>33</v>
      </c>
    </row>
    <row r="153" spans="1:23" x14ac:dyDescent="0.35">
      <c r="A153" s="4" t="s">
        <v>110</v>
      </c>
      <c r="B153" s="4">
        <v>2021</v>
      </c>
      <c r="C153" s="5">
        <v>44491</v>
      </c>
      <c r="D153" s="4" t="s">
        <v>13</v>
      </c>
      <c r="E153" s="4" t="s">
        <v>238</v>
      </c>
      <c r="F153" s="4" t="s">
        <v>239</v>
      </c>
      <c r="G153" s="4"/>
      <c r="H153" s="4"/>
      <c r="I153" s="4">
        <v>10</v>
      </c>
      <c r="J153" s="4">
        <v>4</v>
      </c>
      <c r="K153" s="4">
        <v>14</v>
      </c>
      <c r="L153" s="4">
        <f t="shared" si="2"/>
        <v>28</v>
      </c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>
        <v>28</v>
      </c>
    </row>
    <row r="154" spans="1:23" x14ac:dyDescent="0.35">
      <c r="A154" s="4" t="s">
        <v>110</v>
      </c>
      <c r="B154" s="4">
        <v>2021</v>
      </c>
      <c r="C154" s="5">
        <v>44491</v>
      </c>
      <c r="D154" s="4" t="s">
        <v>13</v>
      </c>
      <c r="E154" s="4" t="s">
        <v>285</v>
      </c>
      <c r="F154" s="4" t="s">
        <v>286</v>
      </c>
      <c r="G154" s="4"/>
      <c r="H154" s="4"/>
      <c r="I154" s="4">
        <v>22</v>
      </c>
      <c r="J154" s="4">
        <v>1</v>
      </c>
      <c r="K154" s="4">
        <v>4</v>
      </c>
      <c r="L154" s="4">
        <f t="shared" si="2"/>
        <v>27</v>
      </c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>
        <v>27</v>
      </c>
    </row>
    <row r="155" spans="1:23" x14ac:dyDescent="0.35">
      <c r="A155" s="4" t="s">
        <v>110</v>
      </c>
      <c r="B155" s="4">
        <v>2021</v>
      </c>
      <c r="C155" s="5">
        <v>44491</v>
      </c>
      <c r="D155" s="4" t="s">
        <v>13</v>
      </c>
      <c r="E155" s="4" t="s">
        <v>284</v>
      </c>
      <c r="F155" s="4" t="s">
        <v>49</v>
      </c>
      <c r="G155" s="4"/>
      <c r="H155" s="4"/>
      <c r="I155" s="4">
        <v>28</v>
      </c>
      <c r="J155" s="4">
        <v>14</v>
      </c>
      <c r="K155" s="4">
        <v>12</v>
      </c>
      <c r="L155" s="4">
        <f t="shared" si="2"/>
        <v>54</v>
      </c>
      <c r="M155" s="4"/>
      <c r="N155" s="4"/>
      <c r="O155" s="4"/>
      <c r="P155" s="4"/>
      <c r="Q155" s="4"/>
      <c r="R155" s="4"/>
      <c r="S155" s="4"/>
      <c r="T155" s="4"/>
      <c r="U155" s="4"/>
      <c r="V155" s="4">
        <v>40</v>
      </c>
      <c r="W155" s="4">
        <v>14</v>
      </c>
    </row>
    <row r="156" spans="1:23" x14ac:dyDescent="0.35">
      <c r="A156" s="4" t="s">
        <v>110</v>
      </c>
      <c r="B156" s="4">
        <v>2021</v>
      </c>
      <c r="C156" s="5">
        <v>44491</v>
      </c>
      <c r="D156" s="4" t="s">
        <v>13</v>
      </c>
      <c r="E156" s="4" t="s">
        <v>248</v>
      </c>
      <c r="F156" s="4" t="s">
        <v>44</v>
      </c>
      <c r="G156" s="4"/>
      <c r="H156" s="4"/>
      <c r="I156" s="4">
        <v>1</v>
      </c>
      <c r="J156" s="4">
        <v>1</v>
      </c>
      <c r="K156" s="4">
        <v>1</v>
      </c>
      <c r="L156" s="4">
        <f t="shared" si="2"/>
        <v>3</v>
      </c>
      <c r="M156" s="4">
        <v>3</v>
      </c>
      <c r="N156" s="4"/>
      <c r="O156" s="4"/>
      <c r="P156" s="4"/>
      <c r="Q156" s="4"/>
      <c r="R156" s="4"/>
      <c r="S156" s="4"/>
      <c r="T156" s="4"/>
      <c r="U156" s="4"/>
      <c r="V156" s="4"/>
      <c r="W156" s="4">
        <v>6</v>
      </c>
    </row>
    <row r="157" spans="1:23" x14ac:dyDescent="0.35">
      <c r="A157" s="4" t="s">
        <v>110</v>
      </c>
      <c r="B157" s="4">
        <v>2021</v>
      </c>
      <c r="C157" s="5">
        <v>44491</v>
      </c>
      <c r="D157" s="4" t="s">
        <v>13</v>
      </c>
      <c r="E157" s="4" t="s">
        <v>224</v>
      </c>
      <c r="F157" s="4" t="s">
        <v>225</v>
      </c>
      <c r="G157" s="4"/>
      <c r="H157" s="4"/>
      <c r="I157" s="4">
        <v>1</v>
      </c>
      <c r="J157" s="4">
        <v>2</v>
      </c>
      <c r="K157" s="4">
        <v>1</v>
      </c>
      <c r="L157" s="4">
        <f t="shared" si="2"/>
        <v>4</v>
      </c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>
        <v>4</v>
      </c>
    </row>
    <row r="158" spans="1:23" x14ac:dyDescent="0.35">
      <c r="A158" s="4" t="s">
        <v>110</v>
      </c>
      <c r="B158" s="4">
        <v>2021</v>
      </c>
      <c r="C158" s="5">
        <v>44491</v>
      </c>
      <c r="D158" s="4" t="s">
        <v>13</v>
      </c>
      <c r="E158" s="4" t="s">
        <v>290</v>
      </c>
      <c r="F158" s="4" t="s">
        <v>237</v>
      </c>
      <c r="G158" s="4"/>
      <c r="H158" s="4"/>
      <c r="I158" s="4">
        <v>6</v>
      </c>
      <c r="J158" s="4">
        <v>1</v>
      </c>
      <c r="K158" s="4">
        <v>18</v>
      </c>
      <c r="L158" s="4">
        <f t="shared" si="2"/>
        <v>25</v>
      </c>
      <c r="M158" s="4"/>
      <c r="N158" s="4"/>
      <c r="O158" s="4"/>
      <c r="P158" s="4"/>
      <c r="Q158" s="4"/>
      <c r="R158" s="4"/>
      <c r="S158" s="4"/>
      <c r="T158" s="4"/>
      <c r="U158" s="4"/>
      <c r="V158" s="4">
        <v>60</v>
      </c>
      <c r="W158" s="4">
        <v>-35</v>
      </c>
    </row>
    <row r="159" spans="1:23" x14ac:dyDescent="0.35">
      <c r="A159" s="4" t="s">
        <v>110</v>
      </c>
      <c r="B159" s="4">
        <v>2021</v>
      </c>
      <c r="C159" s="5">
        <v>44491</v>
      </c>
      <c r="D159" s="4" t="s">
        <v>13</v>
      </c>
      <c r="E159" s="4" t="s">
        <v>262</v>
      </c>
      <c r="F159" s="4" t="s">
        <v>27</v>
      </c>
      <c r="G159" s="4"/>
      <c r="H159" s="4"/>
      <c r="I159" s="4">
        <v>2</v>
      </c>
      <c r="J159" s="4">
        <v>10</v>
      </c>
      <c r="K159" s="4">
        <v>1</v>
      </c>
      <c r="L159" s="4">
        <f t="shared" si="2"/>
        <v>13</v>
      </c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 t="s">
        <v>318</v>
      </c>
    </row>
    <row r="160" spans="1:23" x14ac:dyDescent="0.35">
      <c r="A160" s="4" t="s">
        <v>110</v>
      </c>
      <c r="B160" s="4">
        <v>2021</v>
      </c>
      <c r="C160" s="5">
        <v>44491</v>
      </c>
      <c r="D160" s="4" t="s">
        <v>13</v>
      </c>
      <c r="E160" s="4" t="s">
        <v>289</v>
      </c>
      <c r="F160" s="4" t="s">
        <v>112</v>
      </c>
      <c r="G160" s="4"/>
      <c r="H160" s="4"/>
      <c r="I160" s="4">
        <v>8</v>
      </c>
      <c r="J160" s="4">
        <v>12</v>
      </c>
      <c r="K160" s="4">
        <v>6</v>
      </c>
      <c r="L160" s="4">
        <f t="shared" si="2"/>
        <v>26</v>
      </c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 t="s">
        <v>318</v>
      </c>
    </row>
    <row r="161" spans="1:25" x14ac:dyDescent="0.35">
      <c r="A161" s="1" t="s">
        <v>71</v>
      </c>
      <c r="B161" s="1">
        <v>2021</v>
      </c>
      <c r="C161" s="2">
        <v>44450</v>
      </c>
      <c r="D161" s="1" t="s">
        <v>72</v>
      </c>
      <c r="E161" s="1" t="s">
        <v>275</v>
      </c>
      <c r="F161" s="1" t="s">
        <v>47</v>
      </c>
      <c r="G161" s="1"/>
      <c r="H161" s="1">
        <v>1</v>
      </c>
      <c r="I161" s="1">
        <v>40</v>
      </c>
      <c r="J161" s="1">
        <v>36</v>
      </c>
      <c r="K161" s="1">
        <v>40</v>
      </c>
      <c r="L161" s="1">
        <v>116</v>
      </c>
      <c r="M161" s="1">
        <v>5</v>
      </c>
      <c r="N161" s="1">
        <v>5</v>
      </c>
      <c r="O161" s="1">
        <v>5</v>
      </c>
      <c r="P161" s="1">
        <v>3</v>
      </c>
      <c r="Q161" s="1">
        <v>2</v>
      </c>
      <c r="R161" s="1">
        <v>3</v>
      </c>
      <c r="S161" s="1">
        <v>2</v>
      </c>
      <c r="T161" s="1">
        <v>6</v>
      </c>
      <c r="U161" s="1"/>
      <c r="V161" s="1"/>
      <c r="W161" s="1">
        <v>147</v>
      </c>
      <c r="X161" s="41">
        <v>1.1166666666666667</v>
      </c>
      <c r="Y161">
        <v>44.773000000000003</v>
      </c>
    </row>
    <row r="162" spans="1:25" x14ac:dyDescent="0.35">
      <c r="A162" s="1" t="s">
        <v>71</v>
      </c>
      <c r="B162" s="1">
        <v>2021</v>
      </c>
      <c r="C162" s="2">
        <v>44450</v>
      </c>
      <c r="D162" s="1" t="s">
        <v>72</v>
      </c>
      <c r="E162" s="1" t="s">
        <v>292</v>
      </c>
      <c r="F162" s="1" t="s">
        <v>31</v>
      </c>
      <c r="G162" s="1"/>
      <c r="H162" s="1">
        <v>2</v>
      </c>
      <c r="I162" s="1">
        <v>36</v>
      </c>
      <c r="J162" s="1">
        <v>26</v>
      </c>
      <c r="K162" s="1">
        <v>38</v>
      </c>
      <c r="L162" s="1">
        <v>100</v>
      </c>
      <c r="M162" s="1"/>
      <c r="N162" s="1"/>
      <c r="O162" s="1">
        <v>3</v>
      </c>
      <c r="P162" s="1">
        <v>5</v>
      </c>
      <c r="Q162" s="1"/>
      <c r="R162" s="1"/>
      <c r="S162" s="1"/>
      <c r="T162" s="1">
        <v>10</v>
      </c>
      <c r="U162" s="1"/>
      <c r="V162" s="1"/>
      <c r="W162" s="1">
        <v>118</v>
      </c>
    </row>
    <row r="163" spans="1:25" x14ac:dyDescent="0.35">
      <c r="A163" s="1" t="s">
        <v>71</v>
      </c>
      <c r="B163" s="1">
        <v>2021</v>
      </c>
      <c r="C163" s="2">
        <v>44450</v>
      </c>
      <c r="D163" s="1" t="s">
        <v>72</v>
      </c>
      <c r="E163" s="1" t="s">
        <v>282</v>
      </c>
      <c r="F163" s="1" t="s">
        <v>21</v>
      </c>
      <c r="G163" s="1"/>
      <c r="H163" s="1">
        <v>3</v>
      </c>
      <c r="I163" s="1">
        <v>34</v>
      </c>
      <c r="J163" s="1">
        <v>40</v>
      </c>
      <c r="K163" s="1">
        <v>36</v>
      </c>
      <c r="L163" s="1">
        <v>110</v>
      </c>
      <c r="M163" s="1"/>
      <c r="N163" s="1">
        <v>1</v>
      </c>
      <c r="O163" s="1"/>
      <c r="P163" s="1">
        <v>2</v>
      </c>
      <c r="Q163" s="1">
        <v>1</v>
      </c>
      <c r="R163" s="1">
        <v>2</v>
      </c>
      <c r="S163" s="1"/>
      <c r="T163" s="1"/>
      <c r="U163" s="1"/>
      <c r="V163" s="1"/>
      <c r="W163" s="1">
        <v>116</v>
      </c>
    </row>
    <row r="164" spans="1:25" x14ac:dyDescent="0.35">
      <c r="A164" s="1" t="s">
        <v>71</v>
      </c>
      <c r="B164" s="1">
        <v>2021</v>
      </c>
      <c r="C164" s="2">
        <v>44450</v>
      </c>
      <c r="D164" s="1" t="s">
        <v>72</v>
      </c>
      <c r="E164" s="1" t="s">
        <v>293</v>
      </c>
      <c r="F164" s="1" t="s">
        <v>51</v>
      </c>
      <c r="G164" s="1"/>
      <c r="H164" s="1">
        <v>4</v>
      </c>
      <c r="I164" s="1">
        <v>30</v>
      </c>
      <c r="J164" s="1">
        <v>28</v>
      </c>
      <c r="K164" s="1">
        <v>32</v>
      </c>
      <c r="L164" s="1">
        <v>90</v>
      </c>
      <c r="M164" s="1"/>
      <c r="N164" s="1">
        <v>2</v>
      </c>
      <c r="O164" s="1">
        <v>1</v>
      </c>
      <c r="P164" s="1">
        <v>1</v>
      </c>
      <c r="Q164" s="1"/>
      <c r="R164" s="1"/>
      <c r="S164" s="1">
        <v>1</v>
      </c>
      <c r="T164" s="1">
        <v>2</v>
      </c>
      <c r="U164" s="1"/>
      <c r="V164" s="1"/>
      <c r="W164" s="1">
        <v>97</v>
      </c>
    </row>
    <row r="165" spans="1:25" x14ac:dyDescent="0.35">
      <c r="A165" s="1" t="s">
        <v>71</v>
      </c>
      <c r="B165" s="1">
        <v>2021</v>
      </c>
      <c r="C165" s="2">
        <v>44450</v>
      </c>
      <c r="D165" s="1" t="s">
        <v>72</v>
      </c>
      <c r="E165" s="1" t="s">
        <v>234</v>
      </c>
      <c r="F165" s="1" t="s">
        <v>15</v>
      </c>
      <c r="G165" s="1"/>
      <c r="H165" s="1">
        <v>5</v>
      </c>
      <c r="I165" s="1">
        <v>22</v>
      </c>
      <c r="J165" s="1">
        <v>34</v>
      </c>
      <c r="K165" s="1">
        <v>26</v>
      </c>
      <c r="L165" s="1">
        <v>82</v>
      </c>
      <c r="M165" s="1">
        <v>3</v>
      </c>
      <c r="N165" s="1"/>
      <c r="O165" s="1">
        <v>2</v>
      </c>
      <c r="P165" s="1"/>
      <c r="Q165" s="1"/>
      <c r="R165" s="1">
        <v>5</v>
      </c>
      <c r="S165" s="1">
        <v>5</v>
      </c>
      <c r="T165" s="1"/>
      <c r="U165" s="1"/>
      <c r="V165" s="1"/>
      <c r="W165" s="1">
        <v>97</v>
      </c>
    </row>
    <row r="166" spans="1:25" x14ac:dyDescent="0.35">
      <c r="A166" s="1" t="s">
        <v>71</v>
      </c>
      <c r="B166" s="1">
        <v>2021</v>
      </c>
      <c r="C166" s="2">
        <v>44450</v>
      </c>
      <c r="D166" s="1" t="s">
        <v>72</v>
      </c>
      <c r="E166" s="1" t="s">
        <v>284</v>
      </c>
      <c r="F166" s="1" t="s">
        <v>49</v>
      </c>
      <c r="G166" s="1"/>
      <c r="H166" s="1">
        <v>6</v>
      </c>
      <c r="I166" s="1">
        <v>32</v>
      </c>
      <c r="J166" s="1">
        <v>22</v>
      </c>
      <c r="K166" s="1">
        <v>34</v>
      </c>
      <c r="L166" s="1">
        <v>88</v>
      </c>
      <c r="M166" s="1"/>
      <c r="N166" s="1"/>
      <c r="O166" s="1"/>
      <c r="P166" s="1"/>
      <c r="Q166" s="1"/>
      <c r="R166" s="1"/>
      <c r="S166" s="1"/>
      <c r="T166" s="1">
        <v>4</v>
      </c>
      <c r="U166" s="1"/>
      <c r="V166" s="1"/>
      <c r="W166" s="1">
        <v>92</v>
      </c>
    </row>
    <row r="167" spans="1:25" x14ac:dyDescent="0.35">
      <c r="A167" s="1" t="s">
        <v>71</v>
      </c>
      <c r="B167" s="1">
        <v>2021</v>
      </c>
      <c r="C167" s="2">
        <v>44450</v>
      </c>
      <c r="D167" s="1" t="s">
        <v>72</v>
      </c>
      <c r="E167" s="1" t="s">
        <v>278</v>
      </c>
      <c r="F167" s="1" t="s">
        <v>67</v>
      </c>
      <c r="G167" s="1"/>
      <c r="H167" s="1">
        <v>7</v>
      </c>
      <c r="I167" s="1">
        <v>18</v>
      </c>
      <c r="J167" s="1">
        <v>32</v>
      </c>
      <c r="K167" s="1">
        <v>22</v>
      </c>
      <c r="L167" s="1">
        <v>72</v>
      </c>
      <c r="M167" s="1"/>
      <c r="N167" s="1"/>
      <c r="O167" s="1"/>
      <c r="P167" s="1"/>
      <c r="Q167" s="1"/>
      <c r="R167" s="1"/>
      <c r="S167" s="1"/>
      <c r="T167" s="1"/>
      <c r="U167" s="1">
        <v>20</v>
      </c>
      <c r="V167" s="1"/>
      <c r="W167" s="1">
        <v>92</v>
      </c>
    </row>
    <row r="168" spans="1:25" x14ac:dyDescent="0.35">
      <c r="A168" s="16" t="s">
        <v>71</v>
      </c>
      <c r="B168" s="16">
        <v>2021</v>
      </c>
      <c r="C168" s="15">
        <v>44450</v>
      </c>
      <c r="D168" s="16" t="s">
        <v>72</v>
      </c>
      <c r="E168" s="16" t="s">
        <v>248</v>
      </c>
      <c r="F168" s="16" t="s">
        <v>44</v>
      </c>
      <c r="G168" s="16"/>
      <c r="H168" s="16">
        <v>8</v>
      </c>
      <c r="I168" s="16">
        <v>20</v>
      </c>
      <c r="J168" s="16">
        <v>38</v>
      </c>
      <c r="K168" s="16">
        <v>30</v>
      </c>
      <c r="L168" s="16">
        <v>88</v>
      </c>
      <c r="M168" s="16"/>
      <c r="N168" s="16">
        <v>3</v>
      </c>
      <c r="O168" s="16"/>
      <c r="P168" s="16"/>
      <c r="Q168" s="16"/>
      <c r="R168" s="16"/>
      <c r="S168" s="16"/>
      <c r="T168" s="16"/>
      <c r="U168" s="16"/>
      <c r="V168" s="16"/>
      <c r="W168" s="16">
        <v>91</v>
      </c>
    </row>
    <row r="169" spans="1:25" x14ac:dyDescent="0.35">
      <c r="A169" s="1" t="s">
        <v>71</v>
      </c>
      <c r="B169" s="1">
        <v>2021</v>
      </c>
      <c r="C169" s="2">
        <v>44450</v>
      </c>
      <c r="D169" s="1" t="s">
        <v>72</v>
      </c>
      <c r="E169" s="1" t="s">
        <v>255</v>
      </c>
      <c r="F169" s="1" t="s">
        <v>92</v>
      </c>
      <c r="G169" s="1"/>
      <c r="H169" s="1">
        <v>9</v>
      </c>
      <c r="I169" s="1">
        <v>26</v>
      </c>
      <c r="J169" s="1">
        <v>24</v>
      </c>
      <c r="K169" s="1">
        <v>28</v>
      </c>
      <c r="L169" s="1">
        <v>78</v>
      </c>
      <c r="M169" s="1"/>
      <c r="N169" s="1"/>
      <c r="O169" s="1"/>
      <c r="P169" s="1"/>
      <c r="Q169" s="1"/>
      <c r="R169" s="1">
        <v>1</v>
      </c>
      <c r="S169" s="1"/>
      <c r="T169" s="1"/>
      <c r="U169" s="1"/>
      <c r="V169" s="1"/>
      <c r="W169" s="1">
        <v>79</v>
      </c>
    </row>
    <row r="170" spans="1:25" x14ac:dyDescent="0.35">
      <c r="A170" s="1" t="s">
        <v>71</v>
      </c>
      <c r="B170" s="1">
        <v>2021</v>
      </c>
      <c r="C170" s="2">
        <v>44450</v>
      </c>
      <c r="D170" s="1" t="s">
        <v>72</v>
      </c>
      <c r="E170" s="1" t="s">
        <v>229</v>
      </c>
      <c r="F170" s="1" t="s">
        <v>230</v>
      </c>
      <c r="G170" s="1"/>
      <c r="H170" s="1">
        <v>10</v>
      </c>
      <c r="I170" s="1">
        <v>28</v>
      </c>
      <c r="J170" s="1">
        <v>18</v>
      </c>
      <c r="K170" s="1">
        <v>24</v>
      </c>
      <c r="L170" s="1">
        <v>70</v>
      </c>
      <c r="M170" s="1">
        <v>2</v>
      </c>
      <c r="N170" s="1"/>
      <c r="O170" s="1"/>
      <c r="P170" s="1"/>
      <c r="Q170" s="1">
        <v>5</v>
      </c>
      <c r="R170" s="1"/>
      <c r="S170" s="1"/>
      <c r="T170" s="1"/>
      <c r="U170" s="1"/>
      <c r="V170" s="1"/>
      <c r="W170" s="1">
        <v>77</v>
      </c>
    </row>
    <row r="171" spans="1:25" x14ac:dyDescent="0.35">
      <c r="A171" s="1" t="s">
        <v>71</v>
      </c>
      <c r="B171" s="1">
        <v>2021</v>
      </c>
      <c r="C171" s="2">
        <v>44450</v>
      </c>
      <c r="D171" s="1" t="s">
        <v>72</v>
      </c>
      <c r="E171" s="1" t="s">
        <v>294</v>
      </c>
      <c r="F171" s="1" t="s">
        <v>295</v>
      </c>
      <c r="G171" s="1"/>
      <c r="H171" s="1">
        <v>11</v>
      </c>
      <c r="I171" s="1">
        <v>24</v>
      </c>
      <c r="J171" s="1">
        <v>14</v>
      </c>
      <c r="K171" s="1">
        <v>18</v>
      </c>
      <c r="L171" s="1">
        <v>56</v>
      </c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>
        <v>56</v>
      </c>
    </row>
    <row r="172" spans="1:25" x14ac:dyDescent="0.35">
      <c r="A172" s="1" t="s">
        <v>71</v>
      </c>
      <c r="B172" s="1">
        <v>2021</v>
      </c>
      <c r="C172" s="2">
        <v>44450</v>
      </c>
      <c r="D172" s="1" t="s">
        <v>72</v>
      </c>
      <c r="E172" s="1" t="s">
        <v>368</v>
      </c>
      <c r="F172" s="1" t="s">
        <v>261</v>
      </c>
      <c r="G172" s="1"/>
      <c r="H172" s="1">
        <v>12</v>
      </c>
      <c r="I172" s="1">
        <v>14</v>
      </c>
      <c r="J172" s="1">
        <v>20</v>
      </c>
      <c r="K172" s="1">
        <v>20</v>
      </c>
      <c r="L172" s="1">
        <v>54</v>
      </c>
      <c r="M172" s="1">
        <v>1</v>
      </c>
      <c r="N172" s="1"/>
      <c r="O172" s="1"/>
      <c r="P172" s="1"/>
      <c r="Q172" s="1"/>
      <c r="R172" s="1"/>
      <c r="S172" s="1"/>
      <c r="T172" s="1"/>
      <c r="U172" s="1"/>
      <c r="V172" s="1"/>
      <c r="W172" s="1">
        <v>55</v>
      </c>
    </row>
    <row r="173" spans="1:25" x14ac:dyDescent="0.35">
      <c r="A173" s="1" t="s">
        <v>71</v>
      </c>
      <c r="B173" s="1">
        <v>2021</v>
      </c>
      <c r="C173" s="2">
        <v>44450</v>
      </c>
      <c r="D173" s="1" t="s">
        <v>72</v>
      </c>
      <c r="E173" s="1" t="s">
        <v>298</v>
      </c>
      <c r="F173" s="1" t="s">
        <v>271</v>
      </c>
      <c r="G173" s="1"/>
      <c r="H173" s="1">
        <v>13</v>
      </c>
      <c r="I173" s="1">
        <v>12</v>
      </c>
      <c r="J173" s="1">
        <v>16</v>
      </c>
      <c r="K173" s="1">
        <v>16</v>
      </c>
      <c r="L173" s="1">
        <v>44</v>
      </c>
      <c r="M173" s="1"/>
      <c r="N173" s="1"/>
      <c r="O173" s="1"/>
      <c r="P173" s="1"/>
      <c r="Q173" s="1">
        <v>3</v>
      </c>
      <c r="R173" s="1"/>
      <c r="S173" s="1">
        <v>3</v>
      </c>
      <c r="T173" s="1"/>
      <c r="U173" s="1"/>
      <c r="V173" s="1"/>
      <c r="W173" s="1">
        <v>50</v>
      </c>
    </row>
    <row r="174" spans="1:25" x14ac:dyDescent="0.35">
      <c r="A174" s="1" t="s">
        <v>71</v>
      </c>
      <c r="B174" s="1">
        <v>2021</v>
      </c>
      <c r="C174" s="2">
        <v>44450</v>
      </c>
      <c r="D174" s="1" t="s">
        <v>72</v>
      </c>
      <c r="E174" s="1" t="s">
        <v>296</v>
      </c>
      <c r="F174" s="1" t="s">
        <v>59</v>
      </c>
      <c r="G174" s="1"/>
      <c r="H174" s="1">
        <v>14</v>
      </c>
      <c r="I174" s="1">
        <v>16</v>
      </c>
      <c r="J174" s="1">
        <v>12</v>
      </c>
      <c r="K174" s="1">
        <v>14</v>
      </c>
      <c r="L174" s="1">
        <v>42</v>
      </c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>
        <v>42</v>
      </c>
    </row>
    <row r="175" spans="1:25" x14ac:dyDescent="0.35">
      <c r="A175" s="1" t="s">
        <v>71</v>
      </c>
      <c r="B175" s="1">
        <v>2021</v>
      </c>
      <c r="C175" s="2">
        <v>44450</v>
      </c>
      <c r="D175" s="1" t="s">
        <v>72</v>
      </c>
      <c r="E175" s="1" t="s">
        <v>299</v>
      </c>
      <c r="F175" s="1" t="s">
        <v>70</v>
      </c>
      <c r="G175" s="1"/>
      <c r="H175" s="1" t="s">
        <v>318</v>
      </c>
      <c r="I175" s="1">
        <v>10</v>
      </c>
      <c r="J175" s="1">
        <v>-30</v>
      </c>
      <c r="K175" s="1">
        <v>12</v>
      </c>
      <c r="L175" s="1">
        <v>-8</v>
      </c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 t="s">
        <v>318</v>
      </c>
    </row>
    <row r="176" spans="1:25" x14ac:dyDescent="0.35">
      <c r="A176" s="1" t="s">
        <v>71</v>
      </c>
      <c r="B176" s="1">
        <v>2021</v>
      </c>
      <c r="C176" s="2">
        <v>44450</v>
      </c>
      <c r="D176" s="1" t="s">
        <v>72</v>
      </c>
      <c r="E176" s="1" t="s">
        <v>262</v>
      </c>
      <c r="F176" s="1" t="s">
        <v>27</v>
      </c>
      <c r="G176" s="1"/>
      <c r="H176" s="1" t="s">
        <v>318</v>
      </c>
      <c r="I176" s="1">
        <v>38</v>
      </c>
      <c r="J176" s="1">
        <v>30</v>
      </c>
      <c r="K176" s="1" t="s">
        <v>388</v>
      </c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 t="s">
        <v>318</v>
      </c>
    </row>
    <row r="177" spans="1:25" x14ac:dyDescent="0.35">
      <c r="A177" s="4" t="s">
        <v>120</v>
      </c>
      <c r="B177" s="4">
        <v>2021</v>
      </c>
      <c r="C177" s="5">
        <v>44387</v>
      </c>
      <c r="D177" s="4" t="s">
        <v>72</v>
      </c>
      <c r="E177" s="4" t="s">
        <v>227</v>
      </c>
      <c r="F177" s="4" t="s">
        <v>228</v>
      </c>
      <c r="G177" s="4"/>
      <c r="H177" s="4">
        <v>1</v>
      </c>
      <c r="I177" s="4">
        <v>38</v>
      </c>
      <c r="J177" s="4">
        <v>36</v>
      </c>
      <c r="K177" s="4">
        <v>40</v>
      </c>
      <c r="L177" s="4">
        <v>114</v>
      </c>
      <c r="M177" s="4">
        <v>2</v>
      </c>
      <c r="N177" s="4">
        <v>2</v>
      </c>
      <c r="O177" s="4">
        <v>2</v>
      </c>
      <c r="P177" s="4">
        <v>3</v>
      </c>
      <c r="Q177" s="4">
        <v>3</v>
      </c>
      <c r="R177" s="4">
        <v>1</v>
      </c>
      <c r="S177" s="4"/>
      <c r="T177" s="4">
        <v>4</v>
      </c>
      <c r="U177" s="4"/>
      <c r="V177" s="4"/>
      <c r="W177" s="4">
        <v>131</v>
      </c>
      <c r="X177" s="41">
        <v>1.086111111111111</v>
      </c>
      <c r="Y177">
        <v>46.023000000000003</v>
      </c>
    </row>
    <row r="178" spans="1:25" x14ac:dyDescent="0.35">
      <c r="A178" s="4" t="s">
        <v>120</v>
      </c>
      <c r="B178" s="4">
        <v>2021</v>
      </c>
      <c r="C178" s="5">
        <v>44387</v>
      </c>
      <c r="D178" s="4" t="s">
        <v>72</v>
      </c>
      <c r="E178" s="4" t="s">
        <v>249</v>
      </c>
      <c r="F178" s="4" t="s">
        <v>250</v>
      </c>
      <c r="G178" s="4"/>
      <c r="H178" s="4">
        <v>2</v>
      </c>
      <c r="I178" s="4">
        <v>30</v>
      </c>
      <c r="J178" s="4">
        <v>40</v>
      </c>
      <c r="K178" s="4">
        <v>36</v>
      </c>
      <c r="L178" s="4">
        <v>106</v>
      </c>
      <c r="M178" s="4"/>
      <c r="N178" s="4">
        <v>5</v>
      </c>
      <c r="O178" s="4"/>
      <c r="P178" s="4">
        <v>2</v>
      </c>
      <c r="Q178" s="4">
        <v>1</v>
      </c>
      <c r="R178" s="4"/>
      <c r="S178" s="4">
        <v>3</v>
      </c>
      <c r="T178" s="4"/>
      <c r="U178" s="4"/>
      <c r="V178" s="4"/>
      <c r="W178" s="4">
        <v>117</v>
      </c>
    </row>
    <row r="179" spans="1:25" x14ac:dyDescent="0.35">
      <c r="A179" s="4" t="s">
        <v>120</v>
      </c>
      <c r="B179" s="4">
        <v>2021</v>
      </c>
      <c r="C179" s="5">
        <v>44387</v>
      </c>
      <c r="D179" s="4" t="s">
        <v>72</v>
      </c>
      <c r="E179" s="4" t="s">
        <v>301</v>
      </c>
      <c r="F179" s="4" t="s">
        <v>56</v>
      </c>
      <c r="G179" s="4"/>
      <c r="H179" s="4">
        <v>3</v>
      </c>
      <c r="I179" s="4">
        <v>32</v>
      </c>
      <c r="J179" s="4">
        <v>38</v>
      </c>
      <c r="K179" s="4">
        <v>26</v>
      </c>
      <c r="L179" s="4">
        <v>96</v>
      </c>
      <c r="M179" s="4">
        <v>1</v>
      </c>
      <c r="N179" s="4">
        <v>3</v>
      </c>
      <c r="O179" s="4">
        <v>1</v>
      </c>
      <c r="P179" s="4"/>
      <c r="Q179" s="4"/>
      <c r="R179" s="4">
        <v>5</v>
      </c>
      <c r="S179" s="4">
        <v>2</v>
      </c>
      <c r="T179" s="4">
        <v>2</v>
      </c>
      <c r="U179" s="4"/>
      <c r="V179" s="4"/>
      <c r="W179" s="4">
        <v>110</v>
      </c>
    </row>
    <row r="180" spans="1:25" x14ac:dyDescent="0.35">
      <c r="A180" s="4" t="s">
        <v>120</v>
      </c>
      <c r="B180" s="4">
        <v>2021</v>
      </c>
      <c r="C180" s="5">
        <v>44387</v>
      </c>
      <c r="D180" s="4" t="s">
        <v>72</v>
      </c>
      <c r="E180" s="4" t="s">
        <v>285</v>
      </c>
      <c r="F180" s="4" t="s">
        <v>286</v>
      </c>
      <c r="G180" s="4"/>
      <c r="H180" s="4">
        <v>4</v>
      </c>
      <c r="I180" s="4">
        <v>26</v>
      </c>
      <c r="J180" s="4">
        <v>34</v>
      </c>
      <c r="K180" s="4">
        <v>38</v>
      </c>
      <c r="L180" s="4">
        <v>98</v>
      </c>
      <c r="M180" s="4"/>
      <c r="N180" s="4"/>
      <c r="O180" s="4">
        <v>5</v>
      </c>
      <c r="P180" s="4">
        <v>1</v>
      </c>
      <c r="Q180" s="4"/>
      <c r="R180" s="4"/>
      <c r="S180" s="4"/>
      <c r="T180" s="4"/>
      <c r="U180" s="4"/>
      <c r="V180" s="4"/>
      <c r="W180" s="4">
        <v>104</v>
      </c>
    </row>
    <row r="181" spans="1:25" x14ac:dyDescent="0.35">
      <c r="A181" s="4" t="s">
        <v>120</v>
      </c>
      <c r="B181" s="4">
        <v>2021</v>
      </c>
      <c r="C181" s="5">
        <v>44387</v>
      </c>
      <c r="D181" s="4" t="s">
        <v>72</v>
      </c>
      <c r="E181" s="4" t="s">
        <v>283</v>
      </c>
      <c r="F181" s="4" t="s">
        <v>123</v>
      </c>
      <c r="G181" s="4"/>
      <c r="H181" s="4">
        <v>5</v>
      </c>
      <c r="I181" s="4">
        <v>40</v>
      </c>
      <c r="J181" s="4">
        <v>28</v>
      </c>
      <c r="K181" s="4">
        <v>18</v>
      </c>
      <c r="L181" s="4">
        <v>86</v>
      </c>
      <c r="M181" s="4"/>
      <c r="N181" s="4"/>
      <c r="O181" s="4">
        <v>3</v>
      </c>
      <c r="P181" s="4"/>
      <c r="Q181" s="4"/>
      <c r="R181" s="4">
        <v>2</v>
      </c>
      <c r="S181" s="4"/>
      <c r="T181" s="4">
        <v>10</v>
      </c>
      <c r="U181" s="4"/>
      <c r="V181" s="4"/>
      <c r="W181" s="4">
        <v>101</v>
      </c>
    </row>
    <row r="182" spans="1:25" x14ac:dyDescent="0.35">
      <c r="A182" s="4" t="s">
        <v>120</v>
      </c>
      <c r="B182" s="4">
        <v>2021</v>
      </c>
      <c r="C182" s="5">
        <v>44387</v>
      </c>
      <c r="D182" s="4" t="s">
        <v>72</v>
      </c>
      <c r="E182" s="4" t="s">
        <v>302</v>
      </c>
      <c r="F182" s="4" t="s">
        <v>121</v>
      </c>
      <c r="G182" s="4"/>
      <c r="H182" s="4">
        <v>6</v>
      </c>
      <c r="I182" s="4">
        <v>28</v>
      </c>
      <c r="J182" s="4">
        <v>30</v>
      </c>
      <c r="K182" s="4">
        <v>32</v>
      </c>
      <c r="L182" s="4">
        <v>90</v>
      </c>
      <c r="M182" s="4">
        <v>3</v>
      </c>
      <c r="N182" s="4">
        <v>1</v>
      </c>
      <c r="O182" s="4"/>
      <c r="P182" s="4"/>
      <c r="Q182" s="4">
        <v>2</v>
      </c>
      <c r="R182" s="4">
        <v>3</v>
      </c>
      <c r="S182" s="4"/>
      <c r="T182" s="4"/>
      <c r="U182" s="4"/>
      <c r="V182" s="4"/>
      <c r="W182" s="4">
        <v>99</v>
      </c>
    </row>
    <row r="183" spans="1:25" x14ac:dyDescent="0.35">
      <c r="A183" s="4" t="s">
        <v>120</v>
      </c>
      <c r="B183" s="4">
        <v>2021</v>
      </c>
      <c r="C183" s="5">
        <v>44387</v>
      </c>
      <c r="D183" s="4" t="s">
        <v>72</v>
      </c>
      <c r="E183" s="4" t="s">
        <v>300</v>
      </c>
      <c r="F183" s="4" t="s">
        <v>239</v>
      </c>
      <c r="G183" s="4"/>
      <c r="H183" s="4">
        <v>7</v>
      </c>
      <c r="I183" s="4">
        <v>36</v>
      </c>
      <c r="J183" s="4">
        <v>24</v>
      </c>
      <c r="K183" s="4">
        <v>28</v>
      </c>
      <c r="L183" s="4">
        <v>88</v>
      </c>
      <c r="M183" s="4"/>
      <c r="N183" s="4"/>
      <c r="O183" s="4"/>
      <c r="P183" s="4">
        <v>5</v>
      </c>
      <c r="Q183" s="4"/>
      <c r="R183" s="4"/>
      <c r="S183" s="4">
        <v>1</v>
      </c>
      <c r="T183" s="4"/>
      <c r="U183" s="4"/>
      <c r="V183" s="4"/>
      <c r="W183" s="4">
        <v>94</v>
      </c>
    </row>
    <row r="184" spans="1:25" x14ac:dyDescent="0.35">
      <c r="A184" s="4" t="s">
        <v>120</v>
      </c>
      <c r="B184" s="4">
        <v>2021</v>
      </c>
      <c r="C184" s="5">
        <v>44387</v>
      </c>
      <c r="D184" s="4" t="s">
        <v>72</v>
      </c>
      <c r="E184" s="4" t="s">
        <v>289</v>
      </c>
      <c r="F184" s="4" t="s">
        <v>127</v>
      </c>
      <c r="G184" s="4"/>
      <c r="H184" s="4">
        <v>8</v>
      </c>
      <c r="I184" s="4">
        <v>14</v>
      </c>
      <c r="J184" s="4">
        <v>26</v>
      </c>
      <c r="K184" s="4">
        <v>24</v>
      </c>
      <c r="L184" s="4">
        <v>64</v>
      </c>
      <c r="M184" s="4"/>
      <c r="N184" s="4"/>
      <c r="O184" s="4"/>
      <c r="P184" s="4"/>
      <c r="Q184" s="4">
        <v>5</v>
      </c>
      <c r="R184" s="4"/>
      <c r="S184" s="4"/>
      <c r="T184" s="4"/>
      <c r="U184" s="4">
        <v>20</v>
      </c>
      <c r="V184" s="4"/>
      <c r="W184" s="4">
        <v>89</v>
      </c>
    </row>
    <row r="185" spans="1:25" x14ac:dyDescent="0.35">
      <c r="A185" s="4" t="s">
        <v>120</v>
      </c>
      <c r="B185" s="4">
        <v>2021</v>
      </c>
      <c r="C185" s="5">
        <v>44387</v>
      </c>
      <c r="D185" s="4" t="s">
        <v>72</v>
      </c>
      <c r="E185" s="4" t="s">
        <v>303</v>
      </c>
      <c r="F185" s="4" t="s">
        <v>175</v>
      </c>
      <c r="G185" s="4"/>
      <c r="H185" s="4">
        <v>9</v>
      </c>
      <c r="I185" s="4">
        <v>24</v>
      </c>
      <c r="J185" s="4">
        <v>16</v>
      </c>
      <c r="K185" s="4">
        <v>34</v>
      </c>
      <c r="L185" s="4">
        <v>74</v>
      </c>
      <c r="M185" s="4"/>
      <c r="N185" s="4"/>
      <c r="O185" s="4"/>
      <c r="P185" s="4"/>
      <c r="Q185" s="4"/>
      <c r="R185" s="4"/>
      <c r="S185" s="4"/>
      <c r="T185" s="4">
        <v>6</v>
      </c>
      <c r="U185" s="4"/>
      <c r="V185" s="4"/>
      <c r="W185" s="4">
        <v>80</v>
      </c>
    </row>
    <row r="186" spans="1:25" x14ac:dyDescent="0.35">
      <c r="A186" s="4" t="s">
        <v>120</v>
      </c>
      <c r="B186" s="4">
        <v>2021</v>
      </c>
      <c r="C186" s="5">
        <v>44387</v>
      </c>
      <c r="D186" s="4" t="s">
        <v>72</v>
      </c>
      <c r="E186" s="4" t="s">
        <v>290</v>
      </c>
      <c r="F186" s="4" t="s">
        <v>237</v>
      </c>
      <c r="G186" s="4"/>
      <c r="H186" s="4">
        <v>10</v>
      </c>
      <c r="I186" s="4">
        <v>34</v>
      </c>
      <c r="J186" s="4">
        <v>22</v>
      </c>
      <c r="K186" s="4">
        <v>22</v>
      </c>
      <c r="L186" s="4">
        <v>78</v>
      </c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>
        <v>78</v>
      </c>
    </row>
    <row r="187" spans="1:25" x14ac:dyDescent="0.35">
      <c r="A187" s="4" t="s">
        <v>120</v>
      </c>
      <c r="B187" s="4">
        <v>2021</v>
      </c>
      <c r="C187" s="5">
        <v>44387</v>
      </c>
      <c r="D187" s="4" t="s">
        <v>72</v>
      </c>
      <c r="E187" s="4" t="s">
        <v>267</v>
      </c>
      <c r="F187" s="4" t="s">
        <v>245</v>
      </c>
      <c r="G187" s="4"/>
      <c r="H187" s="4">
        <v>11</v>
      </c>
      <c r="I187" s="4">
        <v>18</v>
      </c>
      <c r="J187" s="4">
        <v>12</v>
      </c>
      <c r="K187" s="4">
        <v>16</v>
      </c>
      <c r="L187" s="4">
        <v>46</v>
      </c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>
        <v>46</v>
      </c>
    </row>
    <row r="188" spans="1:25" x14ac:dyDescent="0.35">
      <c r="A188" s="4" t="s">
        <v>120</v>
      </c>
      <c r="B188" s="4">
        <v>2021</v>
      </c>
      <c r="C188" s="5">
        <v>44387</v>
      </c>
      <c r="D188" s="4" t="s">
        <v>72</v>
      </c>
      <c r="E188" s="4" t="s">
        <v>304</v>
      </c>
      <c r="F188" s="4" t="s">
        <v>305</v>
      </c>
      <c r="G188" s="4"/>
      <c r="H188" s="4">
        <v>12</v>
      </c>
      <c r="I188" s="4">
        <v>22</v>
      </c>
      <c r="J188" s="4">
        <v>10</v>
      </c>
      <c r="K188" s="4">
        <v>14</v>
      </c>
      <c r="L188" s="4">
        <v>46</v>
      </c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>
        <v>46</v>
      </c>
    </row>
    <row r="189" spans="1:25" x14ac:dyDescent="0.35">
      <c r="A189" s="4" t="s">
        <v>120</v>
      </c>
      <c r="B189" s="4">
        <v>2021</v>
      </c>
      <c r="C189" s="5">
        <v>44387</v>
      </c>
      <c r="D189" s="4" t="s">
        <v>72</v>
      </c>
      <c r="E189" s="4" t="s">
        <v>241</v>
      </c>
      <c r="F189" s="4" t="s">
        <v>242</v>
      </c>
      <c r="G189" s="4"/>
      <c r="H189" s="4">
        <v>13</v>
      </c>
      <c r="I189" s="4">
        <v>16</v>
      </c>
      <c r="J189" s="4">
        <v>20</v>
      </c>
      <c r="K189" s="4">
        <v>20</v>
      </c>
      <c r="L189" s="4">
        <v>56</v>
      </c>
      <c r="M189" s="4">
        <v>5</v>
      </c>
      <c r="N189" s="4"/>
      <c r="O189" s="4"/>
      <c r="P189" s="4"/>
      <c r="Q189" s="4"/>
      <c r="R189" s="4"/>
      <c r="S189" s="4">
        <v>5</v>
      </c>
      <c r="T189" s="4"/>
      <c r="U189" s="4"/>
      <c r="V189" s="4">
        <v>20</v>
      </c>
      <c r="W189" s="4">
        <v>46</v>
      </c>
    </row>
    <row r="190" spans="1:25" x14ac:dyDescent="0.35">
      <c r="A190" s="4" t="s">
        <v>120</v>
      </c>
      <c r="B190" s="4">
        <v>2021</v>
      </c>
      <c r="C190" s="5">
        <v>44387</v>
      </c>
      <c r="D190" s="40" t="s">
        <v>72</v>
      </c>
      <c r="E190" s="40" t="s">
        <v>389</v>
      </c>
      <c r="F190" s="40" t="s">
        <v>261</v>
      </c>
      <c r="G190" s="40"/>
      <c r="H190" s="40">
        <v>14</v>
      </c>
      <c r="I190" s="40">
        <v>12</v>
      </c>
      <c r="J190" s="40">
        <v>14</v>
      </c>
      <c r="K190" s="40">
        <v>12</v>
      </c>
      <c r="L190" s="40">
        <v>38</v>
      </c>
      <c r="M190" s="40"/>
      <c r="N190" s="40"/>
      <c r="O190" s="40"/>
      <c r="P190" s="40"/>
      <c r="Q190" s="40"/>
      <c r="R190" s="40"/>
      <c r="S190" s="40"/>
      <c r="T190" s="40"/>
      <c r="U190" s="40"/>
      <c r="V190" s="40"/>
      <c r="W190" s="40">
        <v>38</v>
      </c>
    </row>
    <row r="191" spans="1:25" x14ac:dyDescent="0.35">
      <c r="A191" s="4" t="s">
        <v>120</v>
      </c>
      <c r="B191" s="4">
        <v>2021</v>
      </c>
      <c r="C191" s="94">
        <v>44387</v>
      </c>
      <c r="D191" s="4" t="s">
        <v>72</v>
      </c>
      <c r="E191" s="4" t="s">
        <v>307</v>
      </c>
      <c r="F191" s="4" t="s">
        <v>31</v>
      </c>
      <c r="G191" s="4"/>
      <c r="H191" s="4">
        <v>15</v>
      </c>
      <c r="I191" s="4">
        <v>10</v>
      </c>
      <c r="J191" s="4">
        <v>32</v>
      </c>
      <c r="K191" s="4">
        <v>10</v>
      </c>
      <c r="L191" s="4">
        <v>52</v>
      </c>
      <c r="M191" s="4"/>
      <c r="N191" s="4"/>
      <c r="O191" s="4"/>
      <c r="P191" s="4"/>
      <c r="Q191" s="4"/>
      <c r="R191" s="4"/>
      <c r="S191" s="4"/>
      <c r="T191" s="4"/>
      <c r="U191" s="4"/>
      <c r="V191" s="4">
        <v>20</v>
      </c>
      <c r="W191" s="4">
        <v>32</v>
      </c>
    </row>
    <row r="192" spans="1:25" x14ac:dyDescent="0.35">
      <c r="A192" s="4" t="s">
        <v>120</v>
      </c>
      <c r="B192" s="4">
        <v>2021</v>
      </c>
      <c r="C192" s="94">
        <v>44387</v>
      </c>
      <c r="D192" s="4" t="s">
        <v>72</v>
      </c>
      <c r="E192" s="4" t="s">
        <v>306</v>
      </c>
      <c r="F192" s="4" t="s">
        <v>49</v>
      </c>
      <c r="G192" s="4"/>
      <c r="H192" s="4" t="s">
        <v>318</v>
      </c>
      <c r="I192" s="4">
        <v>20</v>
      </c>
      <c r="J192" s="4">
        <v>18</v>
      </c>
      <c r="K192" s="4">
        <v>30</v>
      </c>
      <c r="L192" s="4">
        <v>68</v>
      </c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 t="s">
        <v>318</v>
      </c>
    </row>
    <row r="193" spans="1:25" x14ac:dyDescent="0.35">
      <c r="A193" s="1" t="s">
        <v>134</v>
      </c>
      <c r="B193" s="1">
        <v>2020</v>
      </c>
      <c r="C193" s="70">
        <v>43889</v>
      </c>
      <c r="D193" s="1" t="s">
        <v>13</v>
      </c>
      <c r="E193" s="1" t="s">
        <v>226</v>
      </c>
      <c r="F193" s="1" t="s">
        <v>40</v>
      </c>
      <c r="G193" s="1"/>
      <c r="H193" s="1">
        <v>1</v>
      </c>
      <c r="I193" s="1">
        <v>40</v>
      </c>
      <c r="J193" s="1">
        <v>38</v>
      </c>
      <c r="K193" s="1">
        <v>36</v>
      </c>
      <c r="L193" s="1">
        <v>114</v>
      </c>
      <c r="M193" s="1">
        <v>5</v>
      </c>
      <c r="N193" s="1"/>
      <c r="O193" s="1"/>
      <c r="P193" s="1"/>
      <c r="Q193" s="1"/>
      <c r="R193" s="1"/>
      <c r="S193" s="1">
        <v>2</v>
      </c>
      <c r="T193" s="1"/>
      <c r="U193" s="1"/>
      <c r="V193" s="1"/>
      <c r="W193" s="1">
        <v>121</v>
      </c>
      <c r="X193" s="41">
        <v>1.0284722222222222</v>
      </c>
      <c r="Y193">
        <v>48.603000000000002</v>
      </c>
    </row>
    <row r="194" spans="1:25" x14ac:dyDescent="0.35">
      <c r="A194" s="1" t="s">
        <v>134</v>
      </c>
      <c r="B194" s="1">
        <v>2020</v>
      </c>
      <c r="C194" s="70">
        <v>43889</v>
      </c>
      <c r="D194" s="1" t="s">
        <v>13</v>
      </c>
      <c r="E194" s="1" t="s">
        <v>308</v>
      </c>
      <c r="F194" s="1" t="s">
        <v>53</v>
      </c>
      <c r="G194" s="1"/>
      <c r="H194" s="1">
        <v>2</v>
      </c>
      <c r="I194" s="1">
        <v>32</v>
      </c>
      <c r="J194" s="1">
        <v>24</v>
      </c>
      <c r="K194" s="1">
        <v>38</v>
      </c>
      <c r="L194" s="1">
        <v>94</v>
      </c>
      <c r="M194" s="1"/>
      <c r="N194" s="1">
        <v>1</v>
      </c>
      <c r="O194" s="1"/>
      <c r="P194" s="1"/>
      <c r="Q194" s="1">
        <v>3</v>
      </c>
      <c r="R194" s="1"/>
      <c r="S194" s="1">
        <v>1</v>
      </c>
      <c r="T194" s="1">
        <v>10</v>
      </c>
      <c r="U194" s="1"/>
      <c r="V194" s="1"/>
      <c r="W194" s="1">
        <v>109</v>
      </c>
    </row>
    <row r="195" spans="1:25" x14ac:dyDescent="0.35">
      <c r="A195" s="1" t="s">
        <v>134</v>
      </c>
      <c r="B195" s="1">
        <v>2020</v>
      </c>
      <c r="C195" s="70">
        <v>43889</v>
      </c>
      <c r="D195" s="1" t="s">
        <v>13</v>
      </c>
      <c r="E195" s="1" t="s">
        <v>275</v>
      </c>
      <c r="F195" s="1" t="s">
        <v>47</v>
      </c>
      <c r="G195" s="1"/>
      <c r="H195" s="1">
        <v>3</v>
      </c>
      <c r="I195" s="1">
        <v>30</v>
      </c>
      <c r="J195" s="1">
        <v>30</v>
      </c>
      <c r="K195" s="1">
        <v>26</v>
      </c>
      <c r="L195" s="1">
        <v>86</v>
      </c>
      <c r="M195" s="1"/>
      <c r="N195" s="1">
        <v>3</v>
      </c>
      <c r="O195" s="1"/>
      <c r="P195" s="1"/>
      <c r="Q195" s="1"/>
      <c r="R195" s="1"/>
      <c r="S195" s="1">
        <v>5</v>
      </c>
      <c r="T195" s="1">
        <v>6</v>
      </c>
      <c r="U195" s="1"/>
      <c r="V195" s="1"/>
      <c r="W195" s="1">
        <v>100</v>
      </c>
    </row>
    <row r="196" spans="1:25" x14ac:dyDescent="0.35">
      <c r="A196" s="1" t="s">
        <v>134</v>
      </c>
      <c r="B196" s="1">
        <v>2020</v>
      </c>
      <c r="C196" s="70">
        <v>43889</v>
      </c>
      <c r="D196" s="1" t="s">
        <v>13</v>
      </c>
      <c r="E196" s="1" t="s">
        <v>227</v>
      </c>
      <c r="F196" s="1" t="s">
        <v>228</v>
      </c>
      <c r="G196" s="1"/>
      <c r="H196" s="1">
        <v>4</v>
      </c>
      <c r="I196" s="1">
        <v>34</v>
      </c>
      <c r="J196" s="1">
        <v>22</v>
      </c>
      <c r="K196" s="1">
        <v>32</v>
      </c>
      <c r="L196" s="1">
        <v>88</v>
      </c>
      <c r="M196" s="1"/>
      <c r="N196" s="1"/>
      <c r="O196" s="1"/>
      <c r="P196" s="1">
        <v>3</v>
      </c>
      <c r="Q196" s="1">
        <v>1</v>
      </c>
      <c r="R196" s="1"/>
      <c r="S196" s="1"/>
      <c r="T196" s="1"/>
      <c r="U196" s="1"/>
      <c r="V196" s="1"/>
      <c r="W196" s="1">
        <v>92</v>
      </c>
    </row>
    <row r="197" spans="1:25" x14ac:dyDescent="0.35">
      <c r="A197" s="1" t="s">
        <v>134</v>
      </c>
      <c r="B197" s="1">
        <v>2020</v>
      </c>
      <c r="C197" s="70">
        <v>43889</v>
      </c>
      <c r="D197" s="1" t="s">
        <v>13</v>
      </c>
      <c r="E197" s="1" t="s">
        <v>219</v>
      </c>
      <c r="F197" s="1" t="s">
        <v>67</v>
      </c>
      <c r="G197" s="1"/>
      <c r="H197" s="1">
        <v>5</v>
      </c>
      <c r="I197" s="1">
        <v>38</v>
      </c>
      <c r="J197" s="1">
        <v>34</v>
      </c>
      <c r="K197" s="1">
        <v>2</v>
      </c>
      <c r="L197" s="1">
        <v>74</v>
      </c>
      <c r="M197" s="1"/>
      <c r="N197" s="1"/>
      <c r="O197" s="1">
        <v>5</v>
      </c>
      <c r="P197" s="1">
        <v>1</v>
      </c>
      <c r="Q197" s="1">
        <v>5</v>
      </c>
      <c r="R197" s="1"/>
      <c r="S197" s="1"/>
      <c r="T197" s="1"/>
      <c r="U197" s="1"/>
      <c r="V197" s="1"/>
      <c r="W197" s="1">
        <v>85</v>
      </c>
    </row>
    <row r="198" spans="1:25" x14ac:dyDescent="0.35">
      <c r="A198" s="1" t="s">
        <v>134</v>
      </c>
      <c r="B198" s="1">
        <v>2020</v>
      </c>
      <c r="C198" s="70">
        <v>43889</v>
      </c>
      <c r="D198" s="1" t="s">
        <v>13</v>
      </c>
      <c r="E198" s="1" t="s">
        <v>244</v>
      </c>
      <c r="F198" s="1" t="s">
        <v>245</v>
      </c>
      <c r="G198" s="1"/>
      <c r="H198" s="1">
        <v>6</v>
      </c>
      <c r="I198" s="1">
        <v>12</v>
      </c>
      <c r="J198" s="1">
        <v>36</v>
      </c>
      <c r="K198" s="1">
        <v>28</v>
      </c>
      <c r="L198" s="1">
        <v>76</v>
      </c>
      <c r="M198" s="1">
        <v>3</v>
      </c>
      <c r="N198" s="1"/>
      <c r="O198" s="1">
        <v>3</v>
      </c>
      <c r="P198" s="1">
        <v>2</v>
      </c>
      <c r="Q198" s="1"/>
      <c r="R198" s="1">
        <v>1</v>
      </c>
      <c r="S198" s="1"/>
      <c r="T198" s="1"/>
      <c r="U198" s="1"/>
      <c r="V198" s="1"/>
      <c r="W198" s="1">
        <v>85</v>
      </c>
    </row>
    <row r="199" spans="1:25" x14ac:dyDescent="0.35">
      <c r="A199" s="1" t="s">
        <v>134</v>
      </c>
      <c r="B199" s="1">
        <v>2020</v>
      </c>
      <c r="C199" s="70">
        <v>43889</v>
      </c>
      <c r="D199" s="1" t="s">
        <v>13</v>
      </c>
      <c r="E199" s="1" t="s">
        <v>316</v>
      </c>
      <c r="F199" s="1" t="s">
        <v>19</v>
      </c>
      <c r="G199" s="1"/>
      <c r="H199" s="1">
        <v>7</v>
      </c>
      <c r="I199" s="1" t="s">
        <v>212</v>
      </c>
      <c r="J199" s="1">
        <v>32</v>
      </c>
      <c r="K199" s="1">
        <v>40</v>
      </c>
      <c r="L199" s="1">
        <v>76</v>
      </c>
      <c r="M199" s="1"/>
      <c r="N199" s="1">
        <v>2</v>
      </c>
      <c r="O199" s="1"/>
      <c r="P199" s="1"/>
      <c r="Q199" s="1">
        <v>2</v>
      </c>
      <c r="R199" s="1"/>
      <c r="S199" s="1">
        <v>3</v>
      </c>
      <c r="T199" s="1"/>
      <c r="U199" s="1"/>
      <c r="V199" s="1"/>
      <c r="W199" s="1">
        <v>83</v>
      </c>
    </row>
    <row r="200" spans="1:25" x14ac:dyDescent="0.35">
      <c r="A200" s="1" t="s">
        <v>134</v>
      </c>
      <c r="B200" s="1">
        <v>2020</v>
      </c>
      <c r="C200" s="70">
        <v>43889</v>
      </c>
      <c r="D200" s="1" t="s">
        <v>13</v>
      </c>
      <c r="E200" s="1" t="s">
        <v>311</v>
      </c>
      <c r="F200" s="1" t="s">
        <v>51</v>
      </c>
      <c r="G200" s="1"/>
      <c r="H200" s="1">
        <v>8</v>
      </c>
      <c r="I200" s="1">
        <v>20</v>
      </c>
      <c r="J200" s="1">
        <v>28</v>
      </c>
      <c r="K200" s="1">
        <v>34</v>
      </c>
      <c r="L200" s="1">
        <v>82</v>
      </c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>
        <v>82</v>
      </c>
    </row>
    <row r="201" spans="1:25" x14ac:dyDescent="0.35">
      <c r="A201" s="1" t="s">
        <v>134</v>
      </c>
      <c r="B201" s="1">
        <v>2020</v>
      </c>
      <c r="C201" s="70">
        <v>43889</v>
      </c>
      <c r="D201" s="1" t="s">
        <v>13</v>
      </c>
      <c r="E201" s="1" t="s">
        <v>224</v>
      </c>
      <c r="F201" s="1" t="s">
        <v>225</v>
      </c>
      <c r="G201" s="1"/>
      <c r="H201" s="1">
        <v>9</v>
      </c>
      <c r="I201" s="1">
        <v>18</v>
      </c>
      <c r="J201" s="1">
        <v>18</v>
      </c>
      <c r="K201" s="1">
        <v>24</v>
      </c>
      <c r="L201" s="1">
        <v>60</v>
      </c>
      <c r="M201" s="1"/>
      <c r="N201" s="1"/>
      <c r="O201" s="1">
        <v>1</v>
      </c>
      <c r="P201" s="1"/>
      <c r="Q201" s="1"/>
      <c r="R201" s="1">
        <v>5</v>
      </c>
      <c r="S201" s="1"/>
      <c r="T201" s="1"/>
      <c r="U201" s="1"/>
      <c r="V201" s="1"/>
      <c r="W201" s="1">
        <v>66</v>
      </c>
    </row>
    <row r="202" spans="1:25" x14ac:dyDescent="0.35">
      <c r="A202" s="1" t="s">
        <v>134</v>
      </c>
      <c r="B202" s="1">
        <v>2020</v>
      </c>
      <c r="C202" s="70">
        <v>43889</v>
      </c>
      <c r="D202" s="1" t="s">
        <v>13</v>
      </c>
      <c r="E202" s="1" t="s">
        <v>309</v>
      </c>
      <c r="F202" s="1" t="s">
        <v>38</v>
      </c>
      <c r="G202" s="1"/>
      <c r="H202" s="1">
        <v>10</v>
      </c>
      <c r="I202" s="1">
        <v>28</v>
      </c>
      <c r="J202" s="1">
        <v>14</v>
      </c>
      <c r="K202" s="1">
        <v>22</v>
      </c>
      <c r="L202" s="1">
        <v>64</v>
      </c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>
        <v>64</v>
      </c>
    </row>
    <row r="203" spans="1:25" x14ac:dyDescent="0.35">
      <c r="A203" s="1" t="s">
        <v>134</v>
      </c>
      <c r="B203" s="1">
        <v>2020</v>
      </c>
      <c r="C203" s="70">
        <v>43889</v>
      </c>
      <c r="D203" s="1" t="s">
        <v>13</v>
      </c>
      <c r="E203" s="1" t="s">
        <v>315</v>
      </c>
      <c r="F203" s="1" t="s">
        <v>175</v>
      </c>
      <c r="G203" s="1"/>
      <c r="H203" s="1">
        <v>11</v>
      </c>
      <c r="I203" s="1">
        <v>6</v>
      </c>
      <c r="J203" s="1">
        <v>40</v>
      </c>
      <c r="K203" s="1">
        <v>10</v>
      </c>
      <c r="L203" s="1">
        <v>56</v>
      </c>
      <c r="M203" s="1"/>
      <c r="N203" s="1"/>
      <c r="O203" s="1">
        <v>2</v>
      </c>
      <c r="P203" s="1">
        <v>5</v>
      </c>
      <c r="Q203" s="1"/>
      <c r="R203" s="1"/>
      <c r="S203" s="1"/>
      <c r="T203" s="1"/>
      <c r="U203" s="1"/>
      <c r="V203" s="1"/>
      <c r="W203" s="1">
        <v>63</v>
      </c>
    </row>
    <row r="204" spans="1:25" x14ac:dyDescent="0.35">
      <c r="A204" s="1" t="s">
        <v>134</v>
      </c>
      <c r="B204" s="1">
        <v>2020</v>
      </c>
      <c r="C204" s="70">
        <v>43889</v>
      </c>
      <c r="D204" s="1" t="s">
        <v>13</v>
      </c>
      <c r="E204" s="1" t="s">
        <v>319</v>
      </c>
      <c r="F204" s="1" t="s">
        <v>25</v>
      </c>
      <c r="G204" s="1"/>
      <c r="H204" s="1">
        <v>12</v>
      </c>
      <c r="I204" s="1" t="s">
        <v>318</v>
      </c>
      <c r="J204" s="1">
        <v>26</v>
      </c>
      <c r="K204" s="1">
        <v>20</v>
      </c>
      <c r="L204" s="1">
        <v>48</v>
      </c>
      <c r="M204" s="1"/>
      <c r="N204" s="1">
        <v>5</v>
      </c>
      <c r="O204" s="1"/>
      <c r="P204" s="1"/>
      <c r="Q204" s="1"/>
      <c r="R204" s="1">
        <v>3</v>
      </c>
      <c r="S204" s="1"/>
      <c r="T204" s="1">
        <v>4</v>
      </c>
      <c r="U204" s="1"/>
      <c r="V204" s="1"/>
      <c r="W204" s="1">
        <v>60</v>
      </c>
    </row>
    <row r="205" spans="1:25" x14ac:dyDescent="0.35">
      <c r="A205" s="1" t="s">
        <v>134</v>
      </c>
      <c r="B205" s="1">
        <v>2020</v>
      </c>
      <c r="C205" s="70">
        <v>43889</v>
      </c>
      <c r="D205" s="1" t="s">
        <v>13</v>
      </c>
      <c r="E205" s="1" t="s">
        <v>310</v>
      </c>
      <c r="F205" s="1" t="s">
        <v>56</v>
      </c>
      <c r="G205" s="1"/>
      <c r="H205" s="1">
        <v>13</v>
      </c>
      <c r="I205" s="1">
        <v>24</v>
      </c>
      <c r="J205" s="1">
        <v>16</v>
      </c>
      <c r="K205" s="1">
        <v>16</v>
      </c>
      <c r="L205" s="1">
        <v>56</v>
      </c>
      <c r="M205" s="1"/>
      <c r="N205" s="1"/>
      <c r="O205" s="1"/>
      <c r="P205" s="1"/>
      <c r="Q205" s="1"/>
      <c r="R205" s="1"/>
      <c r="S205" s="1"/>
      <c r="T205" s="1">
        <v>2</v>
      </c>
      <c r="U205" s="1"/>
      <c r="V205" s="1"/>
      <c r="W205" s="1">
        <v>58</v>
      </c>
    </row>
    <row r="206" spans="1:25" x14ac:dyDescent="0.35">
      <c r="A206" s="1" t="s">
        <v>134</v>
      </c>
      <c r="B206" s="1">
        <v>2020</v>
      </c>
      <c r="C206" s="70">
        <v>43889</v>
      </c>
      <c r="D206" s="1" t="s">
        <v>13</v>
      </c>
      <c r="E206" s="1" t="s">
        <v>277</v>
      </c>
      <c r="F206" s="1" t="s">
        <v>36</v>
      </c>
      <c r="G206" s="1"/>
      <c r="H206" s="1">
        <v>14</v>
      </c>
      <c r="I206" s="1">
        <v>26</v>
      </c>
      <c r="J206" s="1">
        <v>20</v>
      </c>
      <c r="K206" s="1">
        <v>30</v>
      </c>
      <c r="L206" s="1">
        <v>76</v>
      </c>
      <c r="M206" s="1"/>
      <c r="N206" s="1"/>
      <c r="O206" s="1"/>
      <c r="P206" s="1"/>
      <c r="Q206" s="1"/>
      <c r="R206" s="1"/>
      <c r="S206" s="1"/>
      <c r="T206" s="1"/>
      <c r="U206" s="1"/>
      <c r="V206" s="1">
        <v>20</v>
      </c>
      <c r="W206" s="1">
        <v>56</v>
      </c>
    </row>
    <row r="207" spans="1:25" x14ac:dyDescent="0.35">
      <c r="A207" s="1" t="s">
        <v>134</v>
      </c>
      <c r="B207" s="1">
        <v>2020</v>
      </c>
      <c r="C207" s="70">
        <v>43889</v>
      </c>
      <c r="D207" s="1" t="s">
        <v>13</v>
      </c>
      <c r="E207" s="1" t="s">
        <v>220</v>
      </c>
      <c r="F207" s="1" t="s">
        <v>17</v>
      </c>
      <c r="G207" s="1"/>
      <c r="H207" s="1">
        <v>15</v>
      </c>
      <c r="I207" s="1">
        <v>36</v>
      </c>
      <c r="J207" s="1">
        <v>10</v>
      </c>
      <c r="K207" s="1">
        <v>8</v>
      </c>
      <c r="L207" s="1">
        <v>54</v>
      </c>
      <c r="M207" s="1">
        <v>1</v>
      </c>
      <c r="N207" s="1"/>
      <c r="O207" s="1"/>
      <c r="P207" s="1"/>
      <c r="Q207" s="1"/>
      <c r="R207" s="1"/>
      <c r="S207" s="1"/>
      <c r="T207" s="1"/>
      <c r="U207" s="1"/>
      <c r="V207" s="1"/>
      <c r="W207" s="1">
        <v>55</v>
      </c>
    </row>
    <row r="208" spans="1:25" x14ac:dyDescent="0.35">
      <c r="A208" s="1" t="s">
        <v>134</v>
      </c>
      <c r="B208" s="1">
        <v>2020</v>
      </c>
      <c r="C208" s="70">
        <v>43889</v>
      </c>
      <c r="D208" s="1" t="s">
        <v>13</v>
      </c>
      <c r="E208" s="1" t="s">
        <v>314</v>
      </c>
      <c r="F208" s="1" t="s">
        <v>29</v>
      </c>
      <c r="G208" s="1"/>
      <c r="H208" s="1">
        <v>16</v>
      </c>
      <c r="I208" s="1">
        <v>8</v>
      </c>
      <c r="J208" s="1">
        <v>12</v>
      </c>
      <c r="K208" s="1">
        <v>14</v>
      </c>
      <c r="L208" s="1">
        <v>34</v>
      </c>
      <c r="M208" s="1">
        <v>2</v>
      </c>
      <c r="N208" s="1"/>
      <c r="O208" s="1"/>
      <c r="P208" s="1"/>
      <c r="Q208" s="1"/>
      <c r="R208" s="1"/>
      <c r="S208" s="1"/>
      <c r="T208" s="1"/>
      <c r="U208" s="1"/>
      <c r="V208" s="1"/>
      <c r="W208" s="1">
        <v>36</v>
      </c>
    </row>
    <row r="209" spans="1:25" x14ac:dyDescent="0.35">
      <c r="A209" s="1" t="s">
        <v>134</v>
      </c>
      <c r="B209" s="1">
        <v>2020</v>
      </c>
      <c r="C209" s="70">
        <v>43889</v>
      </c>
      <c r="D209" s="1" t="s">
        <v>13</v>
      </c>
      <c r="E209" s="1" t="s">
        <v>258</v>
      </c>
      <c r="F209" s="1" t="s">
        <v>65</v>
      </c>
      <c r="G209" s="1"/>
      <c r="H209" s="1">
        <v>17</v>
      </c>
      <c r="I209" s="1">
        <v>22</v>
      </c>
      <c r="J209" s="1">
        <v>8</v>
      </c>
      <c r="K209" s="1">
        <v>4</v>
      </c>
      <c r="L209" s="1">
        <v>34</v>
      </c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>
        <v>34</v>
      </c>
    </row>
    <row r="210" spans="1:25" x14ac:dyDescent="0.35">
      <c r="A210" s="1" t="s">
        <v>134</v>
      </c>
      <c r="B210" s="1">
        <v>2020</v>
      </c>
      <c r="C210" s="70">
        <v>43889</v>
      </c>
      <c r="D210" s="1" t="s">
        <v>13</v>
      </c>
      <c r="E210" s="1" t="s">
        <v>313</v>
      </c>
      <c r="F210" s="1" t="s">
        <v>239</v>
      </c>
      <c r="G210" s="1"/>
      <c r="H210" s="1">
        <v>18</v>
      </c>
      <c r="I210" s="1">
        <v>10</v>
      </c>
      <c r="J210" s="1">
        <v>6</v>
      </c>
      <c r="K210" s="1">
        <v>18</v>
      </c>
      <c r="L210" s="1">
        <v>34</v>
      </c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>
        <v>34</v>
      </c>
    </row>
    <row r="211" spans="1:25" x14ac:dyDescent="0.35">
      <c r="A211" s="16" t="s">
        <v>134</v>
      </c>
      <c r="B211" s="16">
        <v>2020</v>
      </c>
      <c r="C211" s="134">
        <v>43889</v>
      </c>
      <c r="D211" s="16" t="s">
        <v>13</v>
      </c>
      <c r="E211" s="16" t="s">
        <v>312</v>
      </c>
      <c r="F211" s="16" t="s">
        <v>271</v>
      </c>
      <c r="G211" s="16"/>
      <c r="H211" s="16">
        <v>19</v>
      </c>
      <c r="I211" s="16">
        <v>16</v>
      </c>
      <c r="J211" s="16">
        <v>4</v>
      </c>
      <c r="K211" s="16">
        <v>6</v>
      </c>
      <c r="L211" s="16">
        <v>26</v>
      </c>
      <c r="M211" s="16"/>
      <c r="N211" s="16"/>
      <c r="O211" s="16"/>
      <c r="P211" s="16"/>
      <c r="Q211" s="16"/>
      <c r="R211" s="16">
        <v>2</v>
      </c>
      <c r="S211" s="16"/>
      <c r="T211" s="16"/>
      <c r="U211" s="16"/>
      <c r="V211" s="16"/>
      <c r="W211" s="16">
        <v>28</v>
      </c>
    </row>
    <row r="212" spans="1:25" x14ac:dyDescent="0.35">
      <c r="A212" s="1" t="s">
        <v>134</v>
      </c>
      <c r="B212" s="1">
        <v>2020</v>
      </c>
      <c r="C212" s="2">
        <v>43889</v>
      </c>
      <c r="D212" s="1" t="s">
        <v>13</v>
      </c>
      <c r="E212" s="1" t="s">
        <v>285</v>
      </c>
      <c r="F212" s="1" t="s">
        <v>286</v>
      </c>
      <c r="G212" s="1"/>
      <c r="H212" s="1">
        <v>20</v>
      </c>
      <c r="I212" s="1" t="s">
        <v>318</v>
      </c>
      <c r="J212" s="1">
        <v>1</v>
      </c>
      <c r="K212" s="1">
        <v>1</v>
      </c>
      <c r="L212" s="1">
        <v>4</v>
      </c>
      <c r="M212" s="1"/>
      <c r="N212" s="1"/>
      <c r="O212" s="1"/>
      <c r="P212" s="1"/>
      <c r="Q212" s="1"/>
      <c r="R212" s="1"/>
      <c r="S212" s="1"/>
      <c r="T212" s="1"/>
      <c r="U212" s="1"/>
      <c r="V212" s="1">
        <v>20</v>
      </c>
      <c r="W212" s="1">
        <v>-16</v>
      </c>
    </row>
    <row r="213" spans="1:25" x14ac:dyDescent="0.35">
      <c r="A213" s="1" t="s">
        <v>134</v>
      </c>
      <c r="B213" s="1">
        <v>2020</v>
      </c>
      <c r="C213" s="2">
        <v>43889</v>
      </c>
      <c r="D213" s="1" t="s">
        <v>13</v>
      </c>
      <c r="E213" s="1" t="s">
        <v>283</v>
      </c>
      <c r="F213" s="1" t="s">
        <v>123</v>
      </c>
      <c r="G213" s="1"/>
      <c r="H213" s="1">
        <v>21</v>
      </c>
      <c r="I213" s="1">
        <v>14</v>
      </c>
      <c r="J213" s="1">
        <v>2</v>
      </c>
      <c r="K213" s="1">
        <v>12</v>
      </c>
      <c r="L213" s="1">
        <v>28</v>
      </c>
      <c r="M213" s="1"/>
      <c r="N213" s="1"/>
      <c r="O213" s="1"/>
      <c r="P213" s="1"/>
      <c r="Q213" s="1"/>
      <c r="R213" s="1"/>
      <c r="S213" s="1"/>
      <c r="T213" s="1"/>
      <c r="U213" s="1"/>
      <c r="V213" s="1">
        <v>80</v>
      </c>
      <c r="W213" s="1">
        <v>-52</v>
      </c>
    </row>
    <row r="214" spans="1:25" x14ac:dyDescent="0.35">
      <c r="A214" s="1" t="s">
        <v>134</v>
      </c>
      <c r="B214" s="1">
        <v>2020</v>
      </c>
      <c r="C214" s="2">
        <v>43889</v>
      </c>
      <c r="D214" s="1" t="s">
        <v>13</v>
      </c>
      <c r="E214" s="1" t="s">
        <v>317</v>
      </c>
      <c r="F214" s="1" t="s">
        <v>27</v>
      </c>
      <c r="G214" s="1"/>
      <c r="H214" s="1" t="s">
        <v>318</v>
      </c>
      <c r="I214" s="1" t="s">
        <v>318</v>
      </c>
      <c r="J214" s="1" t="s">
        <v>388</v>
      </c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 t="s">
        <v>318</v>
      </c>
    </row>
    <row r="215" spans="1:25" x14ac:dyDescent="0.35">
      <c r="A215" s="1" t="s">
        <v>134</v>
      </c>
      <c r="B215" s="1">
        <v>2020</v>
      </c>
      <c r="C215" s="2">
        <v>43889</v>
      </c>
      <c r="D215" s="1" t="s">
        <v>13</v>
      </c>
      <c r="E215" s="1" t="s">
        <v>320</v>
      </c>
      <c r="F215" s="1" t="s">
        <v>44</v>
      </c>
      <c r="G215" s="1"/>
      <c r="H215" s="1" t="s">
        <v>318</v>
      </c>
      <c r="I215" s="1" t="s">
        <v>318</v>
      </c>
      <c r="J215" s="1" t="s">
        <v>388</v>
      </c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 t="s">
        <v>318</v>
      </c>
    </row>
    <row r="216" spans="1:25" x14ac:dyDescent="0.35">
      <c r="A216" s="1" t="s">
        <v>134</v>
      </c>
      <c r="B216" s="1">
        <v>2020</v>
      </c>
      <c r="C216" s="2">
        <v>43889</v>
      </c>
      <c r="D216" s="1" t="s">
        <v>13</v>
      </c>
      <c r="E216" s="1" t="s">
        <v>321</v>
      </c>
      <c r="F216" s="1" t="s">
        <v>161</v>
      </c>
      <c r="G216" s="1"/>
      <c r="H216" s="1" t="s">
        <v>318</v>
      </c>
      <c r="I216" s="1" t="s">
        <v>318</v>
      </c>
      <c r="J216" s="1" t="s">
        <v>388</v>
      </c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 t="s">
        <v>318</v>
      </c>
    </row>
    <row r="217" spans="1:25" x14ac:dyDescent="0.35">
      <c r="A217" s="4" t="s">
        <v>94</v>
      </c>
      <c r="B217" s="4">
        <v>2020</v>
      </c>
      <c r="C217" s="5">
        <v>43856</v>
      </c>
      <c r="D217" s="4" t="s">
        <v>72</v>
      </c>
      <c r="E217" s="4" t="s">
        <v>219</v>
      </c>
      <c r="F217" s="4" t="s">
        <v>67</v>
      </c>
      <c r="G217" s="4"/>
      <c r="H217" s="4">
        <v>1</v>
      </c>
      <c r="I217" s="4">
        <v>36</v>
      </c>
      <c r="J217" s="4">
        <v>32</v>
      </c>
      <c r="K217" s="4">
        <v>40</v>
      </c>
      <c r="L217" s="4">
        <v>108</v>
      </c>
      <c r="M217" s="4">
        <v>5</v>
      </c>
      <c r="N217" s="4"/>
      <c r="O217" s="4">
        <v>3</v>
      </c>
      <c r="P217" s="4">
        <v>5</v>
      </c>
      <c r="Q217" s="4">
        <v>5</v>
      </c>
      <c r="R217" s="4">
        <v>5</v>
      </c>
      <c r="S217" s="4">
        <v>3</v>
      </c>
      <c r="T217" s="4"/>
      <c r="U217" s="4"/>
      <c r="V217" s="4"/>
      <c r="W217" s="4">
        <v>134</v>
      </c>
      <c r="X217" s="41">
        <v>1.0631944444444443</v>
      </c>
      <c r="Y217">
        <v>47.021999999999998</v>
      </c>
    </row>
    <row r="218" spans="1:25" x14ac:dyDescent="0.35">
      <c r="A218" s="4" t="s">
        <v>94</v>
      </c>
      <c r="B218" s="4">
        <v>2020</v>
      </c>
      <c r="C218" s="5">
        <v>43856</v>
      </c>
      <c r="D218" s="4" t="s">
        <v>72</v>
      </c>
      <c r="E218" s="4" t="s">
        <v>308</v>
      </c>
      <c r="F218" s="4" t="s">
        <v>53</v>
      </c>
      <c r="G218" s="4"/>
      <c r="H218" s="4">
        <v>2</v>
      </c>
      <c r="I218" s="4">
        <v>38</v>
      </c>
      <c r="J218" s="4">
        <v>28</v>
      </c>
      <c r="K218" s="4">
        <v>38</v>
      </c>
      <c r="L218" s="4">
        <v>104</v>
      </c>
      <c r="M218" s="4"/>
      <c r="N218" s="4">
        <v>2</v>
      </c>
      <c r="O218" s="4"/>
      <c r="P218" s="4">
        <v>1</v>
      </c>
      <c r="Q218" s="4">
        <v>3</v>
      </c>
      <c r="R218" s="4"/>
      <c r="S218" s="4"/>
      <c r="T218" s="4">
        <v>4</v>
      </c>
      <c r="U218" s="4"/>
      <c r="V218" s="4"/>
      <c r="W218" s="4">
        <v>114</v>
      </c>
    </row>
    <row r="219" spans="1:25" x14ac:dyDescent="0.35">
      <c r="A219" s="4" t="s">
        <v>94</v>
      </c>
      <c r="B219" s="4">
        <v>2020</v>
      </c>
      <c r="C219" s="5">
        <v>43856</v>
      </c>
      <c r="D219" s="4" t="s">
        <v>72</v>
      </c>
      <c r="E219" s="4" t="s">
        <v>240</v>
      </c>
      <c r="F219" s="4" t="s">
        <v>56</v>
      </c>
      <c r="G219" s="4"/>
      <c r="H219" s="4">
        <v>3</v>
      </c>
      <c r="I219" s="4">
        <v>32</v>
      </c>
      <c r="J219" s="4">
        <v>40</v>
      </c>
      <c r="K219" s="4">
        <v>26</v>
      </c>
      <c r="L219" s="4">
        <v>98</v>
      </c>
      <c r="M219" s="4">
        <v>3</v>
      </c>
      <c r="N219" s="4"/>
      <c r="O219" s="4"/>
      <c r="P219" s="4"/>
      <c r="Q219" s="4">
        <v>1</v>
      </c>
      <c r="R219" s="4"/>
      <c r="S219" s="4"/>
      <c r="T219" s="4"/>
      <c r="U219" s="4"/>
      <c r="V219" s="4"/>
      <c r="W219" s="4">
        <v>102</v>
      </c>
    </row>
    <row r="220" spans="1:25" x14ac:dyDescent="0.35">
      <c r="A220" s="4" t="s">
        <v>94</v>
      </c>
      <c r="B220" s="4">
        <v>2020</v>
      </c>
      <c r="C220" s="5">
        <v>43856</v>
      </c>
      <c r="D220" s="4" t="s">
        <v>72</v>
      </c>
      <c r="E220" s="4" t="s">
        <v>311</v>
      </c>
      <c r="F220" s="4" t="s">
        <v>51</v>
      </c>
      <c r="G220" s="4"/>
      <c r="H220" s="4">
        <v>4</v>
      </c>
      <c r="I220" s="4">
        <v>30</v>
      </c>
      <c r="J220" s="4">
        <v>20</v>
      </c>
      <c r="K220" s="4">
        <v>36</v>
      </c>
      <c r="L220" s="4">
        <v>86</v>
      </c>
      <c r="M220" s="4">
        <v>2</v>
      </c>
      <c r="N220" s="4">
        <v>1</v>
      </c>
      <c r="O220" s="4"/>
      <c r="P220" s="4"/>
      <c r="Q220" s="4"/>
      <c r="R220" s="4">
        <v>3</v>
      </c>
      <c r="S220" s="4"/>
      <c r="T220" s="4"/>
      <c r="U220" s="4"/>
      <c r="V220" s="4"/>
      <c r="W220" s="4">
        <v>92</v>
      </c>
    </row>
    <row r="221" spans="1:25" x14ac:dyDescent="0.35">
      <c r="A221" s="4" t="s">
        <v>94</v>
      </c>
      <c r="B221" s="4">
        <v>2020</v>
      </c>
      <c r="C221" s="5">
        <v>43856</v>
      </c>
      <c r="D221" s="4" t="s">
        <v>72</v>
      </c>
      <c r="E221" s="4" t="s">
        <v>315</v>
      </c>
      <c r="F221" s="4" t="s">
        <v>175</v>
      </c>
      <c r="G221" s="4"/>
      <c r="H221" s="4">
        <v>5</v>
      </c>
      <c r="I221" s="4">
        <v>1</v>
      </c>
      <c r="J221" s="4">
        <v>38</v>
      </c>
      <c r="K221" s="4">
        <v>10</v>
      </c>
      <c r="L221" s="4">
        <v>49</v>
      </c>
      <c r="M221" s="4"/>
      <c r="N221" s="4">
        <v>5</v>
      </c>
      <c r="O221" s="4">
        <v>5</v>
      </c>
      <c r="P221" s="4"/>
      <c r="Q221" s="4"/>
      <c r="R221" s="4"/>
      <c r="S221" s="4"/>
      <c r="T221" s="4">
        <v>10</v>
      </c>
      <c r="U221" s="4">
        <v>20</v>
      </c>
      <c r="V221" s="4"/>
      <c r="W221" s="4">
        <v>89</v>
      </c>
    </row>
    <row r="222" spans="1:25" x14ac:dyDescent="0.35">
      <c r="A222" s="4" t="s">
        <v>94</v>
      </c>
      <c r="B222" s="4">
        <v>2020</v>
      </c>
      <c r="C222" s="5">
        <v>43856</v>
      </c>
      <c r="D222" s="4" t="s">
        <v>72</v>
      </c>
      <c r="E222" s="4" t="s">
        <v>227</v>
      </c>
      <c r="F222" s="4" t="s">
        <v>228</v>
      </c>
      <c r="G222" s="4"/>
      <c r="H222" s="4">
        <v>6</v>
      </c>
      <c r="I222" s="4">
        <v>26</v>
      </c>
      <c r="J222" s="4">
        <v>24</v>
      </c>
      <c r="K222" s="4">
        <v>32</v>
      </c>
      <c r="L222" s="4">
        <v>82</v>
      </c>
      <c r="M222" s="4"/>
      <c r="N222" s="4"/>
      <c r="O222" s="4"/>
      <c r="P222" s="4"/>
      <c r="Q222" s="4"/>
      <c r="R222" s="4"/>
      <c r="S222" s="4"/>
      <c r="T222" s="4">
        <v>6</v>
      </c>
      <c r="U222" s="4"/>
      <c r="V222" s="4"/>
      <c r="W222" s="4">
        <v>88</v>
      </c>
    </row>
    <row r="223" spans="1:25" x14ac:dyDescent="0.35">
      <c r="A223" s="4" t="s">
        <v>94</v>
      </c>
      <c r="B223" s="4">
        <v>2020</v>
      </c>
      <c r="C223" s="5">
        <v>43856</v>
      </c>
      <c r="D223" s="4" t="s">
        <v>72</v>
      </c>
      <c r="E223" s="4" t="s">
        <v>220</v>
      </c>
      <c r="F223" s="4" t="s">
        <v>17</v>
      </c>
      <c r="G223" s="4"/>
      <c r="H223" s="4">
        <v>7</v>
      </c>
      <c r="I223" s="4">
        <v>34</v>
      </c>
      <c r="J223" s="4">
        <v>6</v>
      </c>
      <c r="K223" s="4">
        <v>34</v>
      </c>
      <c r="L223" s="4">
        <v>74</v>
      </c>
      <c r="M223" s="4"/>
      <c r="N223" s="4"/>
      <c r="O223" s="4">
        <v>2</v>
      </c>
      <c r="P223" s="4"/>
      <c r="Q223" s="4"/>
      <c r="R223" s="4"/>
      <c r="S223" s="4"/>
      <c r="T223" s="4">
        <v>2</v>
      </c>
      <c r="U223" s="4"/>
      <c r="V223" s="4"/>
      <c r="W223" s="4">
        <v>78</v>
      </c>
    </row>
    <row r="224" spans="1:25" x14ac:dyDescent="0.35">
      <c r="A224" s="4" t="s">
        <v>94</v>
      </c>
      <c r="B224" s="4">
        <v>2020</v>
      </c>
      <c r="C224" s="5">
        <v>43856</v>
      </c>
      <c r="D224" s="4" t="s">
        <v>72</v>
      </c>
      <c r="E224" s="4" t="s">
        <v>283</v>
      </c>
      <c r="F224" s="4" t="s">
        <v>123</v>
      </c>
      <c r="G224" s="4"/>
      <c r="H224" s="4">
        <v>8</v>
      </c>
      <c r="I224" s="4">
        <v>28</v>
      </c>
      <c r="J224" s="4">
        <v>30</v>
      </c>
      <c r="K224" s="4">
        <v>20</v>
      </c>
      <c r="L224" s="4">
        <v>78</v>
      </c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>
        <v>78</v>
      </c>
    </row>
    <row r="225" spans="1:25" x14ac:dyDescent="0.35">
      <c r="A225" s="4" t="s">
        <v>94</v>
      </c>
      <c r="B225" s="4">
        <v>2020</v>
      </c>
      <c r="C225" s="5">
        <v>43856</v>
      </c>
      <c r="D225" s="4" t="s">
        <v>72</v>
      </c>
      <c r="E225" s="4" t="s">
        <v>325</v>
      </c>
      <c r="F225" s="4" t="s">
        <v>121</v>
      </c>
      <c r="G225" s="4"/>
      <c r="H225" s="4">
        <v>9</v>
      </c>
      <c r="I225" s="4">
        <v>16</v>
      </c>
      <c r="J225" s="4">
        <v>10</v>
      </c>
      <c r="K225" s="4">
        <v>30</v>
      </c>
      <c r="L225" s="4">
        <v>56</v>
      </c>
      <c r="M225" s="4"/>
      <c r="N225" s="4">
        <v>3</v>
      </c>
      <c r="O225" s="4"/>
      <c r="P225" s="4">
        <v>3</v>
      </c>
      <c r="Q225" s="4"/>
      <c r="R225" s="4">
        <v>1</v>
      </c>
      <c r="S225" s="4"/>
      <c r="T225" s="4"/>
      <c r="U225" s="4"/>
      <c r="V225" s="4"/>
      <c r="W225" s="4">
        <v>63</v>
      </c>
    </row>
    <row r="226" spans="1:25" x14ac:dyDescent="0.35">
      <c r="A226" s="4" t="s">
        <v>94</v>
      </c>
      <c r="B226" s="4">
        <v>2020</v>
      </c>
      <c r="C226" s="5">
        <v>43856</v>
      </c>
      <c r="D226" s="4" t="s">
        <v>72</v>
      </c>
      <c r="E226" s="4" t="s">
        <v>313</v>
      </c>
      <c r="F226" s="4" t="s">
        <v>239</v>
      </c>
      <c r="G226" s="4"/>
      <c r="H226" s="4">
        <v>10</v>
      </c>
      <c r="I226" s="4">
        <v>10</v>
      </c>
      <c r="J226" s="4">
        <v>22</v>
      </c>
      <c r="K226" s="4">
        <v>28</v>
      </c>
      <c r="L226" s="4">
        <v>60</v>
      </c>
      <c r="M226" s="4"/>
      <c r="N226" s="4"/>
      <c r="O226" s="4">
        <v>1</v>
      </c>
      <c r="P226" s="4"/>
      <c r="Q226" s="4"/>
      <c r="R226" s="4"/>
      <c r="S226" s="4">
        <v>1</v>
      </c>
      <c r="T226" s="4"/>
      <c r="U226" s="4"/>
      <c r="V226" s="4"/>
      <c r="W226" s="4">
        <v>62</v>
      </c>
    </row>
    <row r="227" spans="1:25" x14ac:dyDescent="0.35">
      <c r="A227" s="4" t="s">
        <v>94</v>
      </c>
      <c r="B227" s="4">
        <v>2020</v>
      </c>
      <c r="C227" s="5">
        <v>43856</v>
      </c>
      <c r="D227" s="4" t="s">
        <v>72</v>
      </c>
      <c r="E227" s="4" t="s">
        <v>323</v>
      </c>
      <c r="F227" s="4" t="s">
        <v>27</v>
      </c>
      <c r="G227" s="4"/>
      <c r="H227" s="4">
        <v>11</v>
      </c>
      <c r="I227" s="4">
        <v>22</v>
      </c>
      <c r="J227" s="4">
        <v>14</v>
      </c>
      <c r="K227" s="4">
        <v>16</v>
      </c>
      <c r="L227" s="4">
        <v>52</v>
      </c>
      <c r="M227" s="4"/>
      <c r="N227" s="4"/>
      <c r="O227" s="4"/>
      <c r="P227" s="4"/>
      <c r="Q227" s="4">
        <v>2</v>
      </c>
      <c r="R227" s="4"/>
      <c r="S227" s="4"/>
      <c r="T227" s="4"/>
      <c r="U227" s="4"/>
      <c r="V227" s="4"/>
      <c r="W227" s="4">
        <v>54</v>
      </c>
    </row>
    <row r="228" spans="1:25" x14ac:dyDescent="0.35">
      <c r="A228" s="4" t="s">
        <v>94</v>
      </c>
      <c r="B228" s="4">
        <v>2020</v>
      </c>
      <c r="C228" s="5">
        <v>43856</v>
      </c>
      <c r="D228" s="4" t="s">
        <v>72</v>
      </c>
      <c r="E228" s="4" t="s">
        <v>322</v>
      </c>
      <c r="F228" s="4" t="s">
        <v>61</v>
      </c>
      <c r="G228" s="4"/>
      <c r="H228" s="4">
        <v>12</v>
      </c>
      <c r="I228" s="4">
        <v>24</v>
      </c>
      <c r="J228" s="4">
        <v>8</v>
      </c>
      <c r="K228" s="4">
        <v>22</v>
      </c>
      <c r="L228" s="4">
        <v>54</v>
      </c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>
        <v>54</v>
      </c>
    </row>
    <row r="229" spans="1:25" x14ac:dyDescent="0.35">
      <c r="A229" s="4" t="s">
        <v>94</v>
      </c>
      <c r="B229" s="4">
        <v>2020</v>
      </c>
      <c r="C229" s="5">
        <v>43856</v>
      </c>
      <c r="D229" s="4" t="s">
        <v>72</v>
      </c>
      <c r="E229" s="4" t="s">
        <v>312</v>
      </c>
      <c r="F229" s="4" t="s">
        <v>271</v>
      </c>
      <c r="G229" s="4"/>
      <c r="H229" s="4">
        <v>13</v>
      </c>
      <c r="I229" s="4">
        <v>2</v>
      </c>
      <c r="J229" s="4">
        <v>36</v>
      </c>
      <c r="K229" s="4">
        <v>14</v>
      </c>
      <c r="L229" s="4">
        <v>52</v>
      </c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>
        <v>52</v>
      </c>
    </row>
    <row r="230" spans="1:25" x14ac:dyDescent="0.35">
      <c r="A230" s="4" t="s">
        <v>94</v>
      </c>
      <c r="B230" s="4">
        <v>2020</v>
      </c>
      <c r="C230" s="5">
        <v>43856</v>
      </c>
      <c r="D230" s="4" t="s">
        <v>72</v>
      </c>
      <c r="E230" s="4" t="s">
        <v>309</v>
      </c>
      <c r="F230" s="4" t="s">
        <v>38</v>
      </c>
      <c r="G230" s="4"/>
      <c r="H230" s="4">
        <v>14</v>
      </c>
      <c r="I230" s="4">
        <v>14</v>
      </c>
      <c r="J230" s="4">
        <v>16</v>
      </c>
      <c r="K230" s="4">
        <v>12</v>
      </c>
      <c r="L230" s="4">
        <v>42</v>
      </c>
      <c r="M230" s="4">
        <v>1</v>
      </c>
      <c r="N230" s="4"/>
      <c r="O230" s="4"/>
      <c r="P230" s="4">
        <v>2</v>
      </c>
      <c r="Q230" s="4"/>
      <c r="R230" s="4">
        <v>2</v>
      </c>
      <c r="S230" s="4">
        <v>5</v>
      </c>
      <c r="T230" s="4"/>
      <c r="U230" s="4"/>
      <c r="V230" s="4"/>
      <c r="W230" s="4">
        <v>52</v>
      </c>
    </row>
    <row r="231" spans="1:25" x14ac:dyDescent="0.35">
      <c r="A231" s="4" t="s">
        <v>94</v>
      </c>
      <c r="B231" s="4">
        <v>2020</v>
      </c>
      <c r="C231" s="5">
        <v>43856</v>
      </c>
      <c r="D231" s="4" t="s">
        <v>72</v>
      </c>
      <c r="E231" s="4" t="s">
        <v>249</v>
      </c>
      <c r="F231" s="4" t="s">
        <v>250</v>
      </c>
      <c r="G231" s="4"/>
      <c r="H231" s="4">
        <v>15</v>
      </c>
      <c r="I231" s="4">
        <v>4</v>
      </c>
      <c r="J231" s="4">
        <v>12</v>
      </c>
      <c r="K231" s="4">
        <v>24</v>
      </c>
      <c r="L231" s="4">
        <v>40</v>
      </c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>
        <v>40</v>
      </c>
    </row>
    <row r="232" spans="1:25" x14ac:dyDescent="0.35">
      <c r="A232" s="4" t="s">
        <v>94</v>
      </c>
      <c r="B232" s="4">
        <v>2020</v>
      </c>
      <c r="C232" s="5">
        <v>43856</v>
      </c>
      <c r="D232" s="4" t="s">
        <v>72</v>
      </c>
      <c r="E232" s="4" t="s">
        <v>224</v>
      </c>
      <c r="F232" s="4" t="s">
        <v>225</v>
      </c>
      <c r="G232" s="4"/>
      <c r="H232" s="4">
        <v>16</v>
      </c>
      <c r="I232" s="4">
        <v>6</v>
      </c>
      <c r="J232" s="4">
        <v>26</v>
      </c>
      <c r="K232" s="4">
        <v>4</v>
      </c>
      <c r="L232" s="4">
        <v>36</v>
      </c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>
        <v>36</v>
      </c>
    </row>
    <row r="233" spans="1:25" x14ac:dyDescent="0.35">
      <c r="A233" s="4" t="s">
        <v>94</v>
      </c>
      <c r="B233" s="4">
        <v>2020</v>
      </c>
      <c r="C233" s="5">
        <v>43856</v>
      </c>
      <c r="D233" s="4" t="s">
        <v>72</v>
      </c>
      <c r="E233" s="4" t="s">
        <v>324</v>
      </c>
      <c r="F233" s="4" t="s">
        <v>40</v>
      </c>
      <c r="G233" s="4"/>
      <c r="H233" s="4">
        <v>17</v>
      </c>
      <c r="I233" s="4">
        <v>18</v>
      </c>
      <c r="J233" s="4">
        <v>4</v>
      </c>
      <c r="K233" s="4">
        <v>6</v>
      </c>
      <c r="L233" s="4">
        <v>28</v>
      </c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>
        <v>28</v>
      </c>
    </row>
    <row r="234" spans="1:25" x14ac:dyDescent="0.35">
      <c r="A234" s="4" t="s">
        <v>94</v>
      </c>
      <c r="B234" s="4">
        <v>2020</v>
      </c>
      <c r="C234" s="5">
        <v>43856</v>
      </c>
      <c r="D234" s="4" t="s">
        <v>72</v>
      </c>
      <c r="E234" s="4" t="s">
        <v>258</v>
      </c>
      <c r="F234" s="4" t="s">
        <v>65</v>
      </c>
      <c r="G234" s="4"/>
      <c r="H234" s="4">
        <v>18</v>
      </c>
      <c r="I234" s="4">
        <v>1</v>
      </c>
      <c r="J234" s="4">
        <v>18</v>
      </c>
      <c r="K234" s="4">
        <v>2</v>
      </c>
      <c r="L234" s="4">
        <v>21</v>
      </c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>
        <v>21</v>
      </c>
    </row>
    <row r="235" spans="1:25" x14ac:dyDescent="0.35">
      <c r="A235" s="4" t="s">
        <v>94</v>
      </c>
      <c r="B235" s="4">
        <v>2020</v>
      </c>
      <c r="C235" s="5">
        <v>43856</v>
      </c>
      <c r="D235" s="4" t="s">
        <v>72</v>
      </c>
      <c r="E235" s="4" t="s">
        <v>229</v>
      </c>
      <c r="F235" s="4" t="s">
        <v>230</v>
      </c>
      <c r="G235" s="4"/>
      <c r="H235" s="4">
        <v>19</v>
      </c>
      <c r="I235" s="4">
        <v>8</v>
      </c>
      <c r="J235" s="4">
        <v>2</v>
      </c>
      <c r="K235" s="4">
        <v>8</v>
      </c>
      <c r="L235" s="4">
        <v>18</v>
      </c>
      <c r="M235" s="4"/>
      <c r="N235" s="4"/>
      <c r="O235" s="4"/>
      <c r="P235" s="4"/>
      <c r="Q235" s="4"/>
      <c r="R235" s="4"/>
      <c r="S235" s="4">
        <v>2</v>
      </c>
      <c r="T235" s="4"/>
      <c r="U235" s="4"/>
      <c r="V235" s="4"/>
      <c r="W235" s="4">
        <v>20</v>
      </c>
    </row>
    <row r="236" spans="1:25" x14ac:dyDescent="0.35">
      <c r="A236" s="4" t="s">
        <v>94</v>
      </c>
      <c r="B236" s="4">
        <v>2020</v>
      </c>
      <c r="C236" s="5">
        <v>43856</v>
      </c>
      <c r="D236" s="4" t="s">
        <v>72</v>
      </c>
      <c r="E236" s="4" t="s">
        <v>321</v>
      </c>
      <c r="F236" s="4" t="s">
        <v>161</v>
      </c>
      <c r="G236" s="4"/>
      <c r="H236" s="4">
        <v>20</v>
      </c>
      <c r="I236" s="4">
        <v>12</v>
      </c>
      <c r="J236" s="4">
        <v>1</v>
      </c>
      <c r="K236" s="4">
        <v>1</v>
      </c>
      <c r="L236" s="4">
        <v>14</v>
      </c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>
        <v>14</v>
      </c>
    </row>
    <row r="237" spans="1:25" x14ac:dyDescent="0.35">
      <c r="A237" s="4" t="s">
        <v>94</v>
      </c>
      <c r="B237" s="4">
        <v>2020</v>
      </c>
      <c r="C237" s="5">
        <v>43856</v>
      </c>
      <c r="D237" s="4" t="s">
        <v>72</v>
      </c>
      <c r="E237" s="4" t="s">
        <v>284</v>
      </c>
      <c r="F237" s="4" t="s">
        <v>49</v>
      </c>
      <c r="G237" s="4"/>
      <c r="H237" s="4">
        <v>21</v>
      </c>
      <c r="I237" s="4">
        <v>20</v>
      </c>
      <c r="J237" s="4" t="s">
        <v>318</v>
      </c>
      <c r="K237" s="4">
        <v>18</v>
      </c>
      <c r="L237" s="4">
        <v>-1</v>
      </c>
      <c r="M237" s="4"/>
      <c r="N237" s="4"/>
      <c r="O237" s="4"/>
      <c r="P237" s="4"/>
      <c r="Q237" s="4"/>
      <c r="R237" s="4"/>
      <c r="S237" s="4"/>
      <c r="T237" s="4"/>
      <c r="U237" s="4"/>
      <c r="V237" s="4">
        <v>40</v>
      </c>
      <c r="W237" s="4">
        <v>-41</v>
      </c>
    </row>
    <row r="238" spans="1:25" x14ac:dyDescent="0.35">
      <c r="A238" s="4" t="s">
        <v>94</v>
      </c>
      <c r="B238" s="4">
        <v>2020</v>
      </c>
      <c r="C238" s="5">
        <v>43856</v>
      </c>
      <c r="D238" s="4" t="s">
        <v>72</v>
      </c>
      <c r="E238" s="4" t="s">
        <v>319</v>
      </c>
      <c r="F238" s="4" t="s">
        <v>25</v>
      </c>
      <c r="G238" s="4"/>
      <c r="H238" s="4" t="s">
        <v>318</v>
      </c>
      <c r="I238" s="4">
        <v>40</v>
      </c>
      <c r="J238" s="4">
        <v>34</v>
      </c>
      <c r="K238" s="4" t="s">
        <v>388</v>
      </c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 t="s">
        <v>318</v>
      </c>
    </row>
    <row r="239" spans="1:25" x14ac:dyDescent="0.35">
      <c r="A239" s="1" t="s">
        <v>152</v>
      </c>
      <c r="B239" s="1">
        <v>2019</v>
      </c>
      <c r="C239" s="2">
        <v>43814</v>
      </c>
      <c r="D239" s="1" t="s">
        <v>72</v>
      </c>
      <c r="E239" s="1" t="s">
        <v>219</v>
      </c>
      <c r="F239" s="1" t="s">
        <v>67</v>
      </c>
      <c r="G239" s="1"/>
      <c r="H239" s="1">
        <v>1</v>
      </c>
      <c r="I239" s="1">
        <v>38</v>
      </c>
      <c r="J239" s="1">
        <v>40</v>
      </c>
      <c r="K239" s="1">
        <v>40</v>
      </c>
      <c r="L239" s="1">
        <v>118</v>
      </c>
      <c r="M239" s="1">
        <v>5</v>
      </c>
      <c r="N239" s="1">
        <v>5</v>
      </c>
      <c r="O239" s="1"/>
      <c r="P239" s="1"/>
      <c r="Q239" s="1">
        <v>5</v>
      </c>
      <c r="R239" s="1">
        <v>5</v>
      </c>
      <c r="S239" s="1">
        <v>1</v>
      </c>
      <c r="T239" s="1"/>
      <c r="U239" s="1"/>
      <c r="V239" s="1"/>
      <c r="W239" s="1">
        <v>139</v>
      </c>
      <c r="X239" s="41">
        <v>1.3395833333333333</v>
      </c>
      <c r="Y239">
        <v>37.31</v>
      </c>
    </row>
    <row r="240" spans="1:25" x14ac:dyDescent="0.35">
      <c r="A240" s="1" t="s">
        <v>152</v>
      </c>
      <c r="B240" s="1">
        <v>2019</v>
      </c>
      <c r="C240" s="2">
        <v>43814</v>
      </c>
      <c r="D240" s="1" t="s">
        <v>72</v>
      </c>
      <c r="E240" s="1" t="s">
        <v>317</v>
      </c>
      <c r="F240" s="1" t="s">
        <v>27</v>
      </c>
      <c r="G240" s="1"/>
      <c r="H240" s="1">
        <v>2</v>
      </c>
      <c r="I240" s="1">
        <v>34</v>
      </c>
      <c r="J240" s="1">
        <v>38</v>
      </c>
      <c r="K240" s="1">
        <v>38</v>
      </c>
      <c r="L240" s="1">
        <v>110</v>
      </c>
      <c r="M240" s="1">
        <v>1</v>
      </c>
      <c r="N240" s="1">
        <v>3</v>
      </c>
      <c r="O240" s="1"/>
      <c r="P240" s="1">
        <v>1</v>
      </c>
      <c r="Q240" s="1">
        <v>1</v>
      </c>
      <c r="R240" s="1">
        <v>1</v>
      </c>
      <c r="S240" s="1"/>
      <c r="T240" s="1">
        <v>10</v>
      </c>
      <c r="U240" s="1"/>
      <c r="V240" s="1"/>
      <c r="W240" s="1">
        <v>127</v>
      </c>
    </row>
    <row r="241" spans="1:23" x14ac:dyDescent="0.35">
      <c r="A241" s="1" t="s">
        <v>152</v>
      </c>
      <c r="B241" s="1">
        <v>2019</v>
      </c>
      <c r="C241" s="2">
        <v>43814</v>
      </c>
      <c r="D241" s="1" t="s">
        <v>72</v>
      </c>
      <c r="E241" s="1" t="s">
        <v>314</v>
      </c>
      <c r="F241" s="1" t="s">
        <v>29</v>
      </c>
      <c r="G241" s="1"/>
      <c r="H241" s="1">
        <v>3</v>
      </c>
      <c r="I241" s="1">
        <v>28</v>
      </c>
      <c r="J241" s="1">
        <v>34</v>
      </c>
      <c r="K241" s="1">
        <v>30</v>
      </c>
      <c r="L241" s="1">
        <v>92</v>
      </c>
      <c r="M241" s="1"/>
      <c r="N241" s="1">
        <v>1</v>
      </c>
      <c r="O241" s="1"/>
      <c r="P241" s="1">
        <v>3</v>
      </c>
      <c r="Q241" s="1"/>
      <c r="R241" s="1">
        <v>2</v>
      </c>
      <c r="S241" s="1">
        <v>2</v>
      </c>
      <c r="T241" s="1"/>
      <c r="U241" s="1"/>
      <c r="V241" s="1"/>
      <c r="W241" s="1">
        <v>100</v>
      </c>
    </row>
    <row r="242" spans="1:23" x14ac:dyDescent="0.35">
      <c r="A242" s="1" t="s">
        <v>152</v>
      </c>
      <c r="B242" s="1">
        <v>2019</v>
      </c>
      <c r="C242" s="2">
        <v>43814</v>
      </c>
      <c r="D242" s="1" t="s">
        <v>72</v>
      </c>
      <c r="E242" s="1" t="s">
        <v>327</v>
      </c>
      <c r="F242" s="1" t="s">
        <v>53</v>
      </c>
      <c r="G242" s="1"/>
      <c r="H242" s="1">
        <v>4</v>
      </c>
      <c r="I242" s="1">
        <v>36</v>
      </c>
      <c r="J242" s="1">
        <v>20</v>
      </c>
      <c r="K242" s="1">
        <v>32</v>
      </c>
      <c r="L242" s="1">
        <v>88</v>
      </c>
      <c r="M242" s="1"/>
      <c r="N242" s="1"/>
      <c r="O242" s="1"/>
      <c r="P242" s="1">
        <v>5</v>
      </c>
      <c r="Q242" s="1"/>
      <c r="R242" s="1">
        <v>3</v>
      </c>
      <c r="S242" s="1">
        <v>3</v>
      </c>
      <c r="T242" s="1"/>
      <c r="U242" s="1"/>
      <c r="V242" s="1"/>
      <c r="W242" s="1">
        <v>99</v>
      </c>
    </row>
    <row r="243" spans="1:23" x14ac:dyDescent="0.35">
      <c r="A243" s="1" t="s">
        <v>152</v>
      </c>
      <c r="B243" s="1">
        <v>2019</v>
      </c>
      <c r="C243" s="2">
        <v>43814</v>
      </c>
      <c r="D243" s="1" t="s">
        <v>72</v>
      </c>
      <c r="E243" s="1" t="s">
        <v>287</v>
      </c>
      <c r="F243" s="1" t="s">
        <v>47</v>
      </c>
      <c r="G243" s="1"/>
      <c r="H243" s="1">
        <v>5</v>
      </c>
      <c r="I243" s="1">
        <v>32</v>
      </c>
      <c r="J243" s="1">
        <v>24</v>
      </c>
      <c r="K243" s="1">
        <v>26</v>
      </c>
      <c r="L243" s="1">
        <v>82</v>
      </c>
      <c r="M243" s="1">
        <v>2</v>
      </c>
      <c r="N243" s="1"/>
      <c r="O243" s="1">
        <v>2</v>
      </c>
      <c r="P243" s="1"/>
      <c r="Q243" s="1">
        <v>2</v>
      </c>
      <c r="R243" s="1"/>
      <c r="S243" s="1"/>
      <c r="T243" s="1"/>
      <c r="U243" s="1"/>
      <c r="V243" s="1"/>
      <c r="W243" s="1">
        <v>88</v>
      </c>
    </row>
    <row r="244" spans="1:23" x14ac:dyDescent="0.35">
      <c r="A244" s="1" t="s">
        <v>152</v>
      </c>
      <c r="B244" s="1">
        <v>2019</v>
      </c>
      <c r="C244" s="2">
        <v>43814</v>
      </c>
      <c r="D244" s="1" t="s">
        <v>72</v>
      </c>
      <c r="E244" s="1" t="s">
        <v>329</v>
      </c>
      <c r="F244" s="1" t="s">
        <v>330</v>
      </c>
      <c r="G244" s="1"/>
      <c r="H244" s="1">
        <v>6</v>
      </c>
      <c r="I244" s="1">
        <v>20</v>
      </c>
      <c r="J244" s="1">
        <v>30</v>
      </c>
      <c r="K244" s="1">
        <v>24</v>
      </c>
      <c r="L244" s="1">
        <v>74</v>
      </c>
      <c r="M244" s="1"/>
      <c r="N244" s="1"/>
      <c r="O244" s="1"/>
      <c r="P244" s="1">
        <v>2</v>
      </c>
      <c r="Q244" s="1"/>
      <c r="R244" s="1"/>
      <c r="S244" s="1"/>
      <c r="T244" s="1">
        <v>6</v>
      </c>
      <c r="U244" s="1"/>
      <c r="V244" s="1"/>
      <c r="W244" s="1">
        <v>82</v>
      </c>
    </row>
    <row r="245" spans="1:23" x14ac:dyDescent="0.35">
      <c r="A245" s="1" t="s">
        <v>152</v>
      </c>
      <c r="B245" s="1">
        <v>2019</v>
      </c>
      <c r="C245" s="2">
        <v>43814</v>
      </c>
      <c r="D245" s="1" t="s">
        <v>72</v>
      </c>
      <c r="E245" s="1" t="s">
        <v>309</v>
      </c>
      <c r="F245" s="1" t="s">
        <v>38</v>
      </c>
      <c r="G245" s="1"/>
      <c r="H245" s="1">
        <v>7</v>
      </c>
      <c r="I245" s="1">
        <v>20</v>
      </c>
      <c r="J245" s="1">
        <v>28</v>
      </c>
      <c r="K245" s="1">
        <v>28</v>
      </c>
      <c r="L245" s="1">
        <v>76</v>
      </c>
      <c r="M245" s="1"/>
      <c r="N245" s="1"/>
      <c r="O245" s="1"/>
      <c r="P245" s="1"/>
      <c r="Q245" s="1"/>
      <c r="R245" s="1"/>
      <c r="S245" s="1"/>
      <c r="T245" s="1">
        <v>4</v>
      </c>
      <c r="U245" s="1"/>
      <c r="V245" s="1"/>
      <c r="W245" s="1">
        <v>80</v>
      </c>
    </row>
    <row r="246" spans="1:23" x14ac:dyDescent="0.35">
      <c r="A246" s="1" t="s">
        <v>152</v>
      </c>
      <c r="B246" s="1">
        <v>2019</v>
      </c>
      <c r="C246" s="2">
        <v>43814</v>
      </c>
      <c r="D246" s="1" t="s">
        <v>72</v>
      </c>
      <c r="E246" s="1" t="s">
        <v>224</v>
      </c>
      <c r="F246" s="1" t="s">
        <v>225</v>
      </c>
      <c r="G246" s="1"/>
      <c r="H246" s="1">
        <v>8</v>
      </c>
      <c r="I246" s="1">
        <v>30</v>
      </c>
      <c r="J246" s="1">
        <v>14</v>
      </c>
      <c r="K246" s="1">
        <v>34</v>
      </c>
      <c r="L246" s="1">
        <v>78</v>
      </c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>
        <v>78</v>
      </c>
    </row>
    <row r="247" spans="1:23" x14ac:dyDescent="0.35">
      <c r="A247" s="1" t="s">
        <v>152</v>
      </c>
      <c r="B247" s="1">
        <v>2019</v>
      </c>
      <c r="C247" s="2">
        <v>43814</v>
      </c>
      <c r="D247" s="1" t="s">
        <v>72</v>
      </c>
      <c r="E247" s="1" t="s">
        <v>320</v>
      </c>
      <c r="F247" s="1" t="s">
        <v>44</v>
      </c>
      <c r="G247" s="1"/>
      <c r="H247" s="1">
        <v>9</v>
      </c>
      <c r="I247" s="1">
        <v>24</v>
      </c>
      <c r="J247" s="1">
        <v>10</v>
      </c>
      <c r="K247" s="1">
        <v>14</v>
      </c>
      <c r="L247" s="1">
        <v>48</v>
      </c>
      <c r="M247" s="1"/>
      <c r="N247" s="1"/>
      <c r="O247" s="1"/>
      <c r="P247" s="1"/>
      <c r="Q247" s="1"/>
      <c r="R247" s="1"/>
      <c r="S247" s="1">
        <v>5</v>
      </c>
      <c r="T247" s="1"/>
      <c r="U247" s="1">
        <v>20</v>
      </c>
      <c r="V247" s="1"/>
      <c r="W247" s="1">
        <v>73</v>
      </c>
    </row>
    <row r="248" spans="1:23" x14ac:dyDescent="0.35">
      <c r="A248" s="1" t="s">
        <v>152</v>
      </c>
      <c r="B248" s="1">
        <v>2019</v>
      </c>
      <c r="C248" s="2">
        <v>43814</v>
      </c>
      <c r="D248" s="1" t="s">
        <v>72</v>
      </c>
      <c r="E248" s="1" t="s">
        <v>229</v>
      </c>
      <c r="F248" s="1" t="s">
        <v>230</v>
      </c>
      <c r="G248" s="1"/>
      <c r="H248" s="1">
        <v>10</v>
      </c>
      <c r="I248" s="1">
        <v>26</v>
      </c>
      <c r="J248" s="1">
        <v>18</v>
      </c>
      <c r="K248" s="1">
        <v>22</v>
      </c>
      <c r="L248" s="1">
        <v>66</v>
      </c>
      <c r="M248" s="1"/>
      <c r="N248" s="1"/>
      <c r="O248" s="1">
        <v>5</v>
      </c>
      <c r="P248" s="1"/>
      <c r="Q248" s="1"/>
      <c r="R248" s="1"/>
      <c r="S248" s="1"/>
      <c r="T248" s="1"/>
      <c r="U248" s="1"/>
      <c r="V248" s="1"/>
      <c r="W248" s="1">
        <v>71</v>
      </c>
    </row>
    <row r="249" spans="1:23" x14ac:dyDescent="0.35">
      <c r="A249" s="1" t="s">
        <v>152</v>
      </c>
      <c r="B249" s="1">
        <v>2019</v>
      </c>
      <c r="C249" s="2">
        <v>43814</v>
      </c>
      <c r="D249" s="1" t="s">
        <v>72</v>
      </c>
      <c r="E249" s="1" t="s">
        <v>312</v>
      </c>
      <c r="F249" s="1" t="s">
        <v>271</v>
      </c>
      <c r="G249" s="1"/>
      <c r="H249" s="1">
        <v>11</v>
      </c>
      <c r="I249" s="1">
        <v>20</v>
      </c>
      <c r="J249" s="1">
        <v>32</v>
      </c>
      <c r="K249" s="1">
        <v>8</v>
      </c>
      <c r="L249" s="1">
        <v>60</v>
      </c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>
        <v>60</v>
      </c>
    </row>
    <row r="250" spans="1:23" x14ac:dyDescent="0.35">
      <c r="A250" s="1" t="s">
        <v>152</v>
      </c>
      <c r="B250" s="1">
        <v>2019</v>
      </c>
      <c r="C250" s="2">
        <v>43814</v>
      </c>
      <c r="D250" s="1" t="s">
        <v>72</v>
      </c>
      <c r="E250" s="1" t="s">
        <v>328</v>
      </c>
      <c r="F250" s="1" t="s">
        <v>237</v>
      </c>
      <c r="G250" s="1"/>
      <c r="H250" s="1">
        <v>12</v>
      </c>
      <c r="I250" s="1">
        <v>22</v>
      </c>
      <c r="J250" s="1">
        <v>16</v>
      </c>
      <c r="K250" s="1">
        <v>18</v>
      </c>
      <c r="L250" s="1">
        <v>56</v>
      </c>
      <c r="M250" s="1"/>
      <c r="N250" s="1"/>
      <c r="O250" s="1">
        <v>1</v>
      </c>
      <c r="P250" s="1"/>
      <c r="Q250" s="1"/>
      <c r="R250" s="1"/>
      <c r="S250" s="1"/>
      <c r="T250" s="1"/>
      <c r="U250" s="1"/>
      <c r="V250" s="1"/>
      <c r="W250" s="1">
        <v>57</v>
      </c>
    </row>
    <row r="251" spans="1:23" x14ac:dyDescent="0.35">
      <c r="A251" s="1" t="s">
        <v>152</v>
      </c>
      <c r="B251" s="1">
        <v>2019</v>
      </c>
      <c r="C251" s="2">
        <v>43814</v>
      </c>
      <c r="D251" s="1" t="s">
        <v>72</v>
      </c>
      <c r="E251" s="1" t="s">
        <v>238</v>
      </c>
      <c r="F251" s="1" t="s">
        <v>239</v>
      </c>
      <c r="G251" s="1"/>
      <c r="H251" s="1">
        <v>13</v>
      </c>
      <c r="I251" s="1">
        <v>20</v>
      </c>
      <c r="J251" s="1">
        <v>22</v>
      </c>
      <c r="K251" s="1">
        <v>10</v>
      </c>
      <c r="L251" s="1">
        <v>52</v>
      </c>
      <c r="M251" s="1"/>
      <c r="N251" s="1"/>
      <c r="O251" s="1"/>
      <c r="P251" s="1"/>
      <c r="Q251" s="1"/>
      <c r="R251" s="1"/>
      <c r="S251" s="1"/>
      <c r="T251" s="1">
        <v>2</v>
      </c>
      <c r="U251" s="1"/>
      <c r="V251" s="1"/>
      <c r="W251" s="1">
        <v>54</v>
      </c>
    </row>
    <row r="252" spans="1:23" x14ac:dyDescent="0.35">
      <c r="A252" s="1" t="s">
        <v>152</v>
      </c>
      <c r="B252" s="1">
        <v>2019</v>
      </c>
      <c r="C252" s="2">
        <v>43814</v>
      </c>
      <c r="D252" s="1" t="s">
        <v>72</v>
      </c>
      <c r="E252" s="1" t="s">
        <v>322</v>
      </c>
      <c r="F252" s="1" t="s">
        <v>61</v>
      </c>
      <c r="G252" s="1"/>
      <c r="H252" s="1">
        <v>14</v>
      </c>
      <c r="I252" s="1">
        <v>20</v>
      </c>
      <c r="J252" s="1">
        <v>12</v>
      </c>
      <c r="K252" s="1">
        <v>20</v>
      </c>
      <c r="L252" s="1">
        <v>52</v>
      </c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>
        <v>52</v>
      </c>
    </row>
    <row r="253" spans="1:23" x14ac:dyDescent="0.35">
      <c r="A253" s="1" t="s">
        <v>152</v>
      </c>
      <c r="B253" s="1">
        <v>2019</v>
      </c>
      <c r="C253" s="2">
        <v>43814</v>
      </c>
      <c r="D253" s="1" t="s">
        <v>72</v>
      </c>
      <c r="E253" s="1" t="s">
        <v>321</v>
      </c>
      <c r="F253" s="1" t="s">
        <v>161</v>
      </c>
      <c r="G253" s="1"/>
      <c r="H253" s="1">
        <v>15</v>
      </c>
      <c r="I253" s="1">
        <v>20</v>
      </c>
      <c r="J253" s="1">
        <v>26</v>
      </c>
      <c r="K253" s="1">
        <v>16</v>
      </c>
      <c r="L253" s="1">
        <v>62</v>
      </c>
      <c r="M253" s="1"/>
      <c r="N253" s="1"/>
      <c r="O253" s="1"/>
      <c r="P253" s="1"/>
      <c r="Q253" s="1"/>
      <c r="R253" s="1"/>
      <c r="S253" s="1"/>
      <c r="T253" s="1"/>
      <c r="U253" s="1"/>
      <c r="V253" s="1">
        <v>20</v>
      </c>
      <c r="W253" s="1">
        <v>42</v>
      </c>
    </row>
    <row r="254" spans="1:23" x14ac:dyDescent="0.35">
      <c r="A254" s="1" t="s">
        <v>152</v>
      </c>
      <c r="B254" s="1">
        <v>2019</v>
      </c>
      <c r="C254" s="2">
        <v>43814</v>
      </c>
      <c r="D254" s="1" t="s">
        <v>72</v>
      </c>
      <c r="E254" s="1" t="s">
        <v>258</v>
      </c>
      <c r="F254" s="1" t="s">
        <v>65</v>
      </c>
      <c r="G254" s="1"/>
      <c r="H254" s="1">
        <v>16</v>
      </c>
      <c r="I254" s="1">
        <v>20</v>
      </c>
      <c r="J254" s="1">
        <v>6</v>
      </c>
      <c r="K254" s="1">
        <v>12</v>
      </c>
      <c r="L254" s="1">
        <v>38</v>
      </c>
      <c r="M254" s="1"/>
      <c r="N254" s="1"/>
      <c r="O254" s="1"/>
      <c r="P254" s="1"/>
      <c r="Q254" s="1">
        <v>3</v>
      </c>
      <c r="R254" s="1"/>
      <c r="S254" s="1"/>
      <c r="T254" s="1"/>
      <c r="U254" s="1"/>
      <c r="V254" s="1"/>
      <c r="W254" s="1">
        <v>41</v>
      </c>
    </row>
    <row r="255" spans="1:23" x14ac:dyDescent="0.35">
      <c r="A255" s="1" t="s">
        <v>152</v>
      </c>
      <c r="B255" s="1">
        <v>2019</v>
      </c>
      <c r="C255" s="2">
        <v>43814</v>
      </c>
      <c r="D255" s="1" t="s">
        <v>72</v>
      </c>
      <c r="E255" s="1" t="s">
        <v>326</v>
      </c>
      <c r="F255" s="1" t="s">
        <v>36</v>
      </c>
      <c r="G255" s="1"/>
      <c r="H255" s="1" t="s">
        <v>318</v>
      </c>
      <c r="I255" s="1">
        <v>40</v>
      </c>
      <c r="J255" s="1">
        <v>36</v>
      </c>
      <c r="K255" s="1">
        <v>36</v>
      </c>
      <c r="L255" s="1">
        <v>112</v>
      </c>
      <c r="M255" s="1">
        <v>3</v>
      </c>
      <c r="N255" s="1">
        <v>2</v>
      </c>
      <c r="O255" s="1">
        <v>3</v>
      </c>
      <c r="P255" s="1"/>
      <c r="Q255" s="1"/>
      <c r="R255" s="1"/>
      <c r="S255" s="1"/>
      <c r="T255" s="1"/>
      <c r="U255" s="1"/>
      <c r="V255" s="1"/>
      <c r="W255" s="1" t="s">
        <v>318</v>
      </c>
    </row>
    <row r="256" spans="1:23" x14ac:dyDescent="0.35">
      <c r="A256" s="1" t="s">
        <v>152</v>
      </c>
      <c r="B256" s="1">
        <v>2019</v>
      </c>
      <c r="C256" s="2">
        <v>43814</v>
      </c>
      <c r="D256" s="1" t="s">
        <v>72</v>
      </c>
      <c r="E256" s="1" t="s">
        <v>342</v>
      </c>
      <c r="F256" s="1" t="s">
        <v>56</v>
      </c>
      <c r="G256" s="1"/>
      <c r="H256" s="1" t="s">
        <v>318</v>
      </c>
      <c r="I256" s="1">
        <v>20</v>
      </c>
      <c r="J256" s="1">
        <v>8</v>
      </c>
      <c r="K256" s="1" t="s">
        <v>388</v>
      </c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 t="s">
        <v>318</v>
      </c>
    </row>
    <row r="257" spans="1:25" x14ac:dyDescent="0.35">
      <c r="A257" s="1" t="s">
        <v>152</v>
      </c>
      <c r="B257" s="1">
        <v>2019</v>
      </c>
      <c r="C257" s="2">
        <v>43814</v>
      </c>
      <c r="D257" s="1" t="s">
        <v>72</v>
      </c>
      <c r="E257" s="1" t="s">
        <v>220</v>
      </c>
      <c r="F257" s="1" t="s">
        <v>17</v>
      </c>
      <c r="G257" s="1"/>
      <c r="H257" s="1" t="s">
        <v>318</v>
      </c>
      <c r="I257" s="1">
        <v>20</v>
      </c>
      <c r="J257" s="1" t="s">
        <v>388</v>
      </c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 t="s">
        <v>318</v>
      </c>
    </row>
    <row r="258" spans="1:25" x14ac:dyDescent="0.35">
      <c r="A258" s="1" t="s">
        <v>152</v>
      </c>
      <c r="B258" s="1">
        <v>2019</v>
      </c>
      <c r="C258" s="2">
        <v>43814</v>
      </c>
      <c r="D258" s="1" t="s">
        <v>72</v>
      </c>
      <c r="E258" s="1" t="s">
        <v>331</v>
      </c>
      <c r="F258" s="1" t="s">
        <v>40</v>
      </c>
      <c r="G258" s="1"/>
      <c r="H258" s="1" t="s">
        <v>318</v>
      </c>
      <c r="I258" s="1">
        <v>20</v>
      </c>
      <c r="J258" s="1" t="s">
        <v>388</v>
      </c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 t="s">
        <v>318</v>
      </c>
    </row>
    <row r="259" spans="1:25" x14ac:dyDescent="0.35">
      <c r="A259" s="1" t="s">
        <v>152</v>
      </c>
      <c r="B259" s="1">
        <v>2019</v>
      </c>
      <c r="C259" s="2">
        <v>43814</v>
      </c>
      <c r="D259" s="1" t="s">
        <v>72</v>
      </c>
      <c r="E259" s="1" t="s">
        <v>285</v>
      </c>
      <c r="F259" s="1" t="s">
        <v>286</v>
      </c>
      <c r="G259" s="1"/>
      <c r="H259" s="1" t="s">
        <v>318</v>
      </c>
      <c r="I259" s="1">
        <v>20</v>
      </c>
      <c r="J259" s="1" t="s">
        <v>388</v>
      </c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 t="s">
        <v>318</v>
      </c>
    </row>
    <row r="260" spans="1:25" x14ac:dyDescent="0.35">
      <c r="A260" s="4" t="s">
        <v>162</v>
      </c>
      <c r="B260" s="4">
        <v>2019</v>
      </c>
      <c r="C260" s="5">
        <v>43807</v>
      </c>
      <c r="D260" s="4" t="s">
        <v>72</v>
      </c>
      <c r="E260" s="4" t="s">
        <v>226</v>
      </c>
      <c r="F260" s="4" t="s">
        <v>40</v>
      </c>
      <c r="G260" s="4"/>
      <c r="H260" s="4">
        <v>1</v>
      </c>
      <c r="I260" s="4">
        <v>40</v>
      </c>
      <c r="J260" s="4">
        <v>38</v>
      </c>
      <c r="K260" s="4">
        <v>38</v>
      </c>
      <c r="L260" s="4">
        <v>116</v>
      </c>
      <c r="M260" s="4"/>
      <c r="N260" s="4">
        <v>1</v>
      </c>
      <c r="O260" s="4"/>
      <c r="P260" s="4">
        <v>5</v>
      </c>
      <c r="Q260" s="4">
        <v>2</v>
      </c>
      <c r="R260" s="4">
        <v>1</v>
      </c>
      <c r="S260" s="4"/>
      <c r="T260" s="4">
        <v>4</v>
      </c>
      <c r="U260" s="4"/>
      <c r="V260" s="4"/>
      <c r="W260" s="4">
        <v>129</v>
      </c>
      <c r="X260" s="41">
        <v>1.0381944444444444</v>
      </c>
      <c r="Y260">
        <v>48.146000000000001</v>
      </c>
    </row>
    <row r="261" spans="1:25" x14ac:dyDescent="0.35">
      <c r="A261" s="4" t="s">
        <v>162</v>
      </c>
      <c r="B261" s="4">
        <v>2019</v>
      </c>
      <c r="C261" s="5">
        <v>43807</v>
      </c>
      <c r="D261" s="4" t="s">
        <v>72</v>
      </c>
      <c r="E261" s="4" t="s">
        <v>219</v>
      </c>
      <c r="F261" s="4" t="s">
        <v>67</v>
      </c>
      <c r="G261" s="4"/>
      <c r="H261" s="4">
        <v>2</v>
      </c>
      <c r="I261" s="4">
        <v>38</v>
      </c>
      <c r="J261" s="4">
        <v>36</v>
      </c>
      <c r="K261" s="4">
        <v>36</v>
      </c>
      <c r="L261" s="4">
        <v>110</v>
      </c>
      <c r="M261" s="4"/>
      <c r="N261" s="4"/>
      <c r="O261" s="4"/>
      <c r="P261" s="4">
        <v>3</v>
      </c>
      <c r="Q261" s="4">
        <v>5</v>
      </c>
      <c r="R261" s="4"/>
      <c r="S261" s="4"/>
      <c r="T261" s="4"/>
      <c r="U261" s="4"/>
      <c r="V261" s="4"/>
      <c r="W261" s="4">
        <v>118</v>
      </c>
    </row>
    <row r="262" spans="1:25" x14ac:dyDescent="0.35">
      <c r="A262" s="4" t="s">
        <v>162</v>
      </c>
      <c r="B262" s="4">
        <v>2019</v>
      </c>
      <c r="C262" s="5">
        <v>43807</v>
      </c>
      <c r="D262" s="4" t="s">
        <v>72</v>
      </c>
      <c r="E262" s="4" t="s">
        <v>317</v>
      </c>
      <c r="F262" s="4" t="s">
        <v>27</v>
      </c>
      <c r="G262" s="4"/>
      <c r="H262" s="4">
        <v>3</v>
      </c>
      <c r="I262" s="4">
        <v>32</v>
      </c>
      <c r="J262" s="4">
        <v>40</v>
      </c>
      <c r="K262" s="4">
        <v>32</v>
      </c>
      <c r="L262" s="4">
        <v>104</v>
      </c>
      <c r="M262" s="4"/>
      <c r="N262" s="4"/>
      <c r="O262" s="4"/>
      <c r="P262" s="4">
        <v>2</v>
      </c>
      <c r="Q262" s="4">
        <v>3</v>
      </c>
      <c r="R262" s="4"/>
      <c r="S262" s="4">
        <v>2</v>
      </c>
      <c r="T262" s="4"/>
      <c r="U262" s="4"/>
      <c r="V262" s="4"/>
      <c r="W262" s="4">
        <v>111</v>
      </c>
    </row>
    <row r="263" spans="1:25" x14ac:dyDescent="0.35">
      <c r="A263" s="4" t="s">
        <v>162</v>
      </c>
      <c r="B263" s="4">
        <v>2019</v>
      </c>
      <c r="C263" s="5">
        <v>43807</v>
      </c>
      <c r="D263" s="4" t="s">
        <v>72</v>
      </c>
      <c r="E263" s="4" t="s">
        <v>227</v>
      </c>
      <c r="F263" s="4" t="s">
        <v>228</v>
      </c>
      <c r="G263" s="4"/>
      <c r="H263" s="4">
        <v>4</v>
      </c>
      <c r="I263" s="4">
        <v>36</v>
      </c>
      <c r="J263" s="4">
        <v>32</v>
      </c>
      <c r="K263" s="4">
        <v>34</v>
      </c>
      <c r="L263" s="4">
        <v>102</v>
      </c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>
        <v>102</v>
      </c>
    </row>
    <row r="264" spans="1:25" x14ac:dyDescent="0.35">
      <c r="A264" s="4" t="s">
        <v>162</v>
      </c>
      <c r="B264" s="4">
        <v>2019</v>
      </c>
      <c r="C264" s="5">
        <v>43807</v>
      </c>
      <c r="D264" s="4" t="s">
        <v>72</v>
      </c>
      <c r="E264" s="4" t="s">
        <v>275</v>
      </c>
      <c r="F264" s="4" t="s">
        <v>47</v>
      </c>
      <c r="G264" s="4"/>
      <c r="H264" s="4">
        <v>5</v>
      </c>
      <c r="I264" s="4">
        <v>34</v>
      </c>
      <c r="J264" s="4">
        <v>28</v>
      </c>
      <c r="K264" s="4">
        <v>28</v>
      </c>
      <c r="L264" s="4">
        <v>90</v>
      </c>
      <c r="M264" s="4"/>
      <c r="N264" s="4"/>
      <c r="O264" s="4"/>
      <c r="P264" s="4">
        <v>1</v>
      </c>
      <c r="Q264" s="4">
        <v>1</v>
      </c>
      <c r="R264" s="4"/>
      <c r="S264" s="4"/>
      <c r="T264" s="4"/>
      <c r="U264" s="4"/>
      <c r="V264" s="4"/>
      <c r="W264" s="4">
        <v>92</v>
      </c>
    </row>
    <row r="265" spans="1:25" x14ac:dyDescent="0.35">
      <c r="A265" s="4" t="s">
        <v>162</v>
      </c>
      <c r="B265" s="4">
        <v>2019</v>
      </c>
      <c r="C265" s="5">
        <v>43807</v>
      </c>
      <c r="D265" s="4" t="s">
        <v>72</v>
      </c>
      <c r="E265" s="4" t="s">
        <v>285</v>
      </c>
      <c r="F265" s="4" t="s">
        <v>286</v>
      </c>
      <c r="G265" s="4"/>
      <c r="H265" s="4">
        <v>6</v>
      </c>
      <c r="I265" s="4">
        <v>22</v>
      </c>
      <c r="J265" s="4">
        <v>12</v>
      </c>
      <c r="K265" s="4">
        <v>26</v>
      </c>
      <c r="L265" s="4">
        <v>60</v>
      </c>
      <c r="M265" s="4">
        <v>2</v>
      </c>
      <c r="N265" s="4">
        <v>5</v>
      </c>
      <c r="O265" s="4">
        <v>2</v>
      </c>
      <c r="P265" s="4"/>
      <c r="Q265" s="4"/>
      <c r="R265" s="4"/>
      <c r="S265" s="4"/>
      <c r="T265" s="4"/>
      <c r="U265" s="4">
        <v>20</v>
      </c>
      <c r="V265" s="4"/>
      <c r="W265" s="4">
        <v>89</v>
      </c>
    </row>
    <row r="266" spans="1:25" x14ac:dyDescent="0.35">
      <c r="A266" s="4" t="s">
        <v>162</v>
      </c>
      <c r="B266" s="4">
        <v>2019</v>
      </c>
      <c r="C266" s="5">
        <v>43807</v>
      </c>
      <c r="D266" s="4" t="s">
        <v>72</v>
      </c>
      <c r="E266" s="4" t="s">
        <v>258</v>
      </c>
      <c r="F266" s="4" t="s">
        <v>65</v>
      </c>
      <c r="G266" s="4"/>
      <c r="H266" s="4">
        <v>7</v>
      </c>
      <c r="I266" s="4">
        <v>26</v>
      </c>
      <c r="J266" s="4">
        <v>16</v>
      </c>
      <c r="K266" s="4">
        <v>16</v>
      </c>
      <c r="L266" s="4">
        <v>58</v>
      </c>
      <c r="M266" s="4">
        <v>3</v>
      </c>
      <c r="N266" s="4">
        <v>3</v>
      </c>
      <c r="O266" s="4"/>
      <c r="P266" s="4"/>
      <c r="Q266" s="4"/>
      <c r="R266" s="4"/>
      <c r="S266" s="4"/>
      <c r="T266" s="4"/>
      <c r="U266" s="4">
        <v>20</v>
      </c>
      <c r="V266" s="4"/>
      <c r="W266" s="4">
        <v>84</v>
      </c>
    </row>
    <row r="267" spans="1:25" x14ac:dyDescent="0.35">
      <c r="A267" s="4" t="s">
        <v>162</v>
      </c>
      <c r="B267" s="4">
        <v>2019</v>
      </c>
      <c r="C267" s="5">
        <v>43807</v>
      </c>
      <c r="D267" s="4" t="s">
        <v>72</v>
      </c>
      <c r="E267" s="4" t="s">
        <v>224</v>
      </c>
      <c r="F267" s="4" t="s">
        <v>225</v>
      </c>
      <c r="G267" s="4"/>
      <c r="H267" s="4">
        <v>8</v>
      </c>
      <c r="I267" s="4">
        <v>6</v>
      </c>
      <c r="J267" s="4">
        <v>30</v>
      </c>
      <c r="K267" s="4">
        <v>24</v>
      </c>
      <c r="L267" s="4">
        <v>60</v>
      </c>
      <c r="M267" s="4"/>
      <c r="N267" s="4"/>
      <c r="O267" s="4">
        <v>5</v>
      </c>
      <c r="P267" s="4"/>
      <c r="Q267" s="4"/>
      <c r="R267" s="4"/>
      <c r="S267" s="4">
        <v>5</v>
      </c>
      <c r="T267" s="4">
        <v>10</v>
      </c>
      <c r="U267" s="4"/>
      <c r="V267" s="4"/>
      <c r="W267" s="4">
        <v>80</v>
      </c>
    </row>
    <row r="268" spans="1:25" x14ac:dyDescent="0.35">
      <c r="A268" s="4" t="s">
        <v>162</v>
      </c>
      <c r="B268" s="4">
        <v>2019</v>
      </c>
      <c r="C268" s="5">
        <v>43807</v>
      </c>
      <c r="D268" s="4" t="s">
        <v>72</v>
      </c>
      <c r="E268" s="4" t="s">
        <v>277</v>
      </c>
      <c r="F268" s="4" t="s">
        <v>36</v>
      </c>
      <c r="G268" s="4"/>
      <c r="H268" s="4">
        <v>9</v>
      </c>
      <c r="I268" s="4" t="s">
        <v>212</v>
      </c>
      <c r="J268" s="4">
        <v>34</v>
      </c>
      <c r="K268" s="4">
        <v>40</v>
      </c>
      <c r="L268" s="4">
        <v>78</v>
      </c>
      <c r="M268" s="4"/>
      <c r="N268" s="4"/>
      <c r="O268" s="4"/>
      <c r="P268" s="4"/>
      <c r="Q268" s="4"/>
      <c r="R268" s="4">
        <v>2</v>
      </c>
      <c r="S268" s="4"/>
      <c r="T268" s="4"/>
      <c r="U268" s="4"/>
      <c r="V268" s="4"/>
      <c r="W268" s="4">
        <v>80</v>
      </c>
    </row>
    <row r="269" spans="1:25" x14ac:dyDescent="0.35">
      <c r="A269" s="4" t="s">
        <v>162</v>
      </c>
      <c r="B269" s="4">
        <v>2019</v>
      </c>
      <c r="C269" s="5">
        <v>43807</v>
      </c>
      <c r="D269" s="4" t="s">
        <v>72</v>
      </c>
      <c r="E269" s="4" t="s">
        <v>312</v>
      </c>
      <c r="F269" s="4" t="s">
        <v>271</v>
      </c>
      <c r="G269" s="4"/>
      <c r="H269" s="4">
        <v>10</v>
      </c>
      <c r="I269" s="4">
        <v>16</v>
      </c>
      <c r="J269" s="4">
        <v>18</v>
      </c>
      <c r="K269" s="4">
        <v>30</v>
      </c>
      <c r="L269" s="4">
        <v>64</v>
      </c>
      <c r="M269" s="4"/>
      <c r="N269" s="4"/>
      <c r="O269" s="4">
        <v>3</v>
      </c>
      <c r="P269" s="4"/>
      <c r="Q269" s="4"/>
      <c r="R269" s="4"/>
      <c r="S269" s="4">
        <v>3</v>
      </c>
      <c r="T269" s="4">
        <v>6</v>
      </c>
      <c r="U269" s="4"/>
      <c r="V269" s="4"/>
      <c r="W269" s="4">
        <v>76</v>
      </c>
    </row>
    <row r="270" spans="1:25" x14ac:dyDescent="0.35">
      <c r="A270" s="4" t="s">
        <v>162</v>
      </c>
      <c r="B270" s="4">
        <v>2019</v>
      </c>
      <c r="C270" s="5">
        <v>43807</v>
      </c>
      <c r="D270" s="4" t="s">
        <v>72</v>
      </c>
      <c r="E270" s="4" t="s">
        <v>310</v>
      </c>
      <c r="F270" s="4" t="s">
        <v>56</v>
      </c>
      <c r="G270" s="4"/>
      <c r="H270" s="4">
        <v>11</v>
      </c>
      <c r="I270" s="4">
        <v>30</v>
      </c>
      <c r="J270" s="4">
        <v>24</v>
      </c>
      <c r="K270" s="4">
        <v>20</v>
      </c>
      <c r="L270" s="4">
        <v>74</v>
      </c>
      <c r="M270" s="4">
        <v>1</v>
      </c>
      <c r="N270" s="4"/>
      <c r="O270" s="4"/>
      <c r="P270" s="4"/>
      <c r="Q270" s="4"/>
      <c r="R270" s="4"/>
      <c r="S270" s="4">
        <v>1</v>
      </c>
      <c r="T270" s="4"/>
      <c r="U270" s="4"/>
      <c r="V270" s="4"/>
      <c r="W270" s="4">
        <v>76</v>
      </c>
    </row>
    <row r="271" spans="1:25" x14ac:dyDescent="0.35">
      <c r="A271" s="4" t="s">
        <v>162</v>
      </c>
      <c r="B271" s="4">
        <v>2019</v>
      </c>
      <c r="C271" s="5">
        <v>43807</v>
      </c>
      <c r="D271" s="4" t="s">
        <v>72</v>
      </c>
      <c r="E271" s="4" t="s">
        <v>327</v>
      </c>
      <c r="F271" s="4" t="s">
        <v>53</v>
      </c>
      <c r="G271" s="4"/>
      <c r="H271" s="4">
        <v>12</v>
      </c>
      <c r="I271" s="4">
        <v>12</v>
      </c>
      <c r="J271" s="4">
        <v>22</v>
      </c>
      <c r="K271" s="4">
        <v>4</v>
      </c>
      <c r="L271" s="4">
        <v>38</v>
      </c>
      <c r="M271" s="4">
        <v>5</v>
      </c>
      <c r="N271" s="4">
        <v>2</v>
      </c>
      <c r="O271" s="4"/>
      <c r="P271" s="4"/>
      <c r="Q271" s="4"/>
      <c r="R271" s="4">
        <v>3</v>
      </c>
      <c r="S271" s="4"/>
      <c r="T271" s="4"/>
      <c r="U271" s="4">
        <v>20</v>
      </c>
      <c r="V271" s="4"/>
      <c r="W271" s="4">
        <v>68</v>
      </c>
    </row>
    <row r="272" spans="1:25" x14ac:dyDescent="0.35">
      <c r="A272" s="4" t="s">
        <v>162</v>
      </c>
      <c r="B272" s="4">
        <v>2019</v>
      </c>
      <c r="C272" s="5">
        <v>43807</v>
      </c>
      <c r="D272" s="4" t="s">
        <v>72</v>
      </c>
      <c r="E272" s="4" t="s">
        <v>309</v>
      </c>
      <c r="F272" s="4" t="s">
        <v>38</v>
      </c>
      <c r="G272" s="4"/>
      <c r="H272" s="4">
        <v>13</v>
      </c>
      <c r="I272" s="4">
        <v>28</v>
      </c>
      <c r="J272" s="4">
        <v>20</v>
      </c>
      <c r="K272" s="4">
        <v>6</v>
      </c>
      <c r="L272" s="4">
        <v>54</v>
      </c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>
        <v>54</v>
      </c>
    </row>
    <row r="273" spans="1:25" x14ac:dyDescent="0.35">
      <c r="A273" s="4" t="s">
        <v>162</v>
      </c>
      <c r="B273" s="4">
        <v>2019</v>
      </c>
      <c r="C273" s="5">
        <v>43807</v>
      </c>
      <c r="D273" s="4" t="s">
        <v>72</v>
      </c>
      <c r="E273" s="4" t="s">
        <v>320</v>
      </c>
      <c r="F273" s="4" t="s">
        <v>44</v>
      </c>
      <c r="G273" s="4"/>
      <c r="H273" s="4">
        <v>14</v>
      </c>
      <c r="I273" s="4">
        <v>24</v>
      </c>
      <c r="J273" s="4">
        <v>6</v>
      </c>
      <c r="K273" s="4">
        <v>18</v>
      </c>
      <c r="L273" s="4">
        <v>48</v>
      </c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>
        <v>48</v>
      </c>
    </row>
    <row r="274" spans="1:25" x14ac:dyDescent="0.35">
      <c r="A274" s="4" t="s">
        <v>162</v>
      </c>
      <c r="B274" s="4">
        <v>2019</v>
      </c>
      <c r="C274" s="5">
        <v>43807</v>
      </c>
      <c r="D274" s="4" t="s">
        <v>72</v>
      </c>
      <c r="E274" s="4" t="s">
        <v>333</v>
      </c>
      <c r="F274" s="4" t="s">
        <v>29</v>
      </c>
      <c r="G274" s="4"/>
      <c r="H274" s="4">
        <v>15</v>
      </c>
      <c r="I274" s="4">
        <v>2</v>
      </c>
      <c r="J274" s="4">
        <v>26</v>
      </c>
      <c r="K274" s="4">
        <v>14</v>
      </c>
      <c r="L274" s="4">
        <v>42</v>
      </c>
      <c r="M274" s="4"/>
      <c r="N274" s="4"/>
      <c r="O274" s="4"/>
      <c r="P274" s="4"/>
      <c r="Q274" s="4"/>
      <c r="R274" s="4">
        <v>5</v>
      </c>
      <c r="S274" s="4"/>
      <c r="T274" s="4"/>
      <c r="U274" s="4"/>
      <c r="V274" s="4"/>
      <c r="W274" s="4">
        <v>47</v>
      </c>
    </row>
    <row r="275" spans="1:25" x14ac:dyDescent="0.35">
      <c r="A275" s="4" t="s">
        <v>162</v>
      </c>
      <c r="B275" s="4">
        <v>2019</v>
      </c>
      <c r="C275" s="5">
        <v>43807</v>
      </c>
      <c r="D275" s="4" t="s">
        <v>72</v>
      </c>
      <c r="E275" s="4" t="s">
        <v>322</v>
      </c>
      <c r="F275" s="4" t="s">
        <v>61</v>
      </c>
      <c r="G275" s="4"/>
      <c r="H275" s="4">
        <v>16</v>
      </c>
      <c r="I275" s="4">
        <v>18</v>
      </c>
      <c r="J275" s="4">
        <v>14</v>
      </c>
      <c r="K275" s="4">
        <v>10</v>
      </c>
      <c r="L275" s="4">
        <v>42</v>
      </c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>
        <v>42</v>
      </c>
    </row>
    <row r="276" spans="1:25" x14ac:dyDescent="0.35">
      <c r="A276" s="4" t="s">
        <v>162</v>
      </c>
      <c r="B276" s="4">
        <v>2019</v>
      </c>
      <c r="C276" s="5">
        <v>43807</v>
      </c>
      <c r="D276" s="4" t="s">
        <v>72</v>
      </c>
      <c r="E276" s="4" t="s">
        <v>229</v>
      </c>
      <c r="F276" s="4" t="s">
        <v>230</v>
      </c>
      <c r="G276" s="4"/>
      <c r="H276" s="4">
        <v>17</v>
      </c>
      <c r="I276" s="4">
        <v>10</v>
      </c>
      <c r="J276" s="4">
        <v>10</v>
      </c>
      <c r="K276" s="4">
        <v>8</v>
      </c>
      <c r="L276" s="4">
        <v>28</v>
      </c>
      <c r="M276" s="4"/>
      <c r="N276" s="4"/>
      <c r="O276" s="4">
        <v>1</v>
      </c>
      <c r="P276" s="4"/>
      <c r="Q276" s="4"/>
      <c r="R276" s="4"/>
      <c r="S276" s="4"/>
      <c r="T276" s="4">
        <v>2</v>
      </c>
      <c r="U276" s="4"/>
      <c r="V276" s="4"/>
      <c r="W276" s="4">
        <v>31</v>
      </c>
    </row>
    <row r="277" spans="1:25" x14ac:dyDescent="0.35">
      <c r="A277" s="4" t="s">
        <v>162</v>
      </c>
      <c r="B277" s="4">
        <v>2019</v>
      </c>
      <c r="C277" s="5">
        <v>43807</v>
      </c>
      <c r="D277" s="4" t="s">
        <v>72</v>
      </c>
      <c r="E277" s="4" t="s">
        <v>328</v>
      </c>
      <c r="F277" s="4" t="s">
        <v>237</v>
      </c>
      <c r="G277" s="4"/>
      <c r="H277" s="4">
        <v>18</v>
      </c>
      <c r="I277" s="4">
        <v>8</v>
      </c>
      <c r="J277" s="4">
        <v>1</v>
      </c>
      <c r="K277" s="4">
        <v>22</v>
      </c>
      <c r="L277" s="4">
        <v>31</v>
      </c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>
        <v>31</v>
      </c>
    </row>
    <row r="278" spans="1:25" x14ac:dyDescent="0.35">
      <c r="A278" s="4" t="s">
        <v>162</v>
      </c>
      <c r="B278" s="4">
        <v>2019</v>
      </c>
      <c r="C278" s="5">
        <v>43807</v>
      </c>
      <c r="D278" s="4" t="s">
        <v>72</v>
      </c>
      <c r="E278" s="4" t="s">
        <v>321</v>
      </c>
      <c r="F278" s="4" t="s">
        <v>161</v>
      </c>
      <c r="G278" s="4"/>
      <c r="H278" s="4">
        <v>19</v>
      </c>
      <c r="I278" s="4">
        <v>20</v>
      </c>
      <c r="J278" s="4">
        <v>8</v>
      </c>
      <c r="K278" s="4">
        <v>1</v>
      </c>
      <c r="L278" s="4">
        <v>29</v>
      </c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>
        <v>29</v>
      </c>
    </row>
    <row r="279" spans="1:25" x14ac:dyDescent="0.35">
      <c r="A279" s="4" t="s">
        <v>162</v>
      </c>
      <c r="B279" s="4">
        <v>2019</v>
      </c>
      <c r="C279" s="5">
        <v>43807</v>
      </c>
      <c r="D279" s="4" t="s">
        <v>72</v>
      </c>
      <c r="E279" s="4" t="s">
        <v>329</v>
      </c>
      <c r="F279" s="4" t="s">
        <v>330</v>
      </c>
      <c r="G279" s="4"/>
      <c r="H279" s="4">
        <v>20</v>
      </c>
      <c r="I279" s="4">
        <v>14</v>
      </c>
      <c r="J279" s="4">
        <v>2</v>
      </c>
      <c r="K279" s="4">
        <v>12</v>
      </c>
      <c r="L279" s="4">
        <v>28</v>
      </c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>
        <v>28</v>
      </c>
    </row>
    <row r="280" spans="1:25" x14ac:dyDescent="0.35">
      <c r="A280" s="4" t="s">
        <v>162</v>
      </c>
      <c r="B280" s="4">
        <v>2019</v>
      </c>
      <c r="C280" s="5">
        <v>43807</v>
      </c>
      <c r="D280" s="4" t="s">
        <v>72</v>
      </c>
      <c r="E280" s="4" t="s">
        <v>238</v>
      </c>
      <c r="F280" s="4" t="s">
        <v>239</v>
      </c>
      <c r="G280" s="4"/>
      <c r="H280" s="4">
        <v>21</v>
      </c>
      <c r="I280" s="4">
        <v>2</v>
      </c>
      <c r="J280" s="4">
        <v>4</v>
      </c>
      <c r="K280" s="4">
        <v>2</v>
      </c>
      <c r="L280" s="4">
        <v>8</v>
      </c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>
        <v>8</v>
      </c>
    </row>
    <row r="281" spans="1:25" x14ac:dyDescent="0.35">
      <c r="A281" s="1" t="s">
        <v>130</v>
      </c>
      <c r="B281" s="1">
        <v>2019</v>
      </c>
      <c r="C281" s="2">
        <v>43800</v>
      </c>
      <c r="D281" s="1" t="s">
        <v>72</v>
      </c>
      <c r="E281" s="1" t="s">
        <v>226</v>
      </c>
      <c r="F281" s="1" t="s">
        <v>40</v>
      </c>
      <c r="G281" s="1"/>
      <c r="H281" s="1">
        <v>1</v>
      </c>
      <c r="I281" s="1">
        <v>28</v>
      </c>
      <c r="J281" s="1">
        <v>36</v>
      </c>
      <c r="K281" s="1">
        <v>40</v>
      </c>
      <c r="L281" s="1">
        <v>104</v>
      </c>
      <c r="M281" s="1">
        <v>3</v>
      </c>
      <c r="N281" s="1">
        <v>3</v>
      </c>
      <c r="O281" s="1">
        <v>1</v>
      </c>
      <c r="P281" s="1"/>
      <c r="Q281" s="1"/>
      <c r="R281" s="1"/>
      <c r="S281" s="1">
        <v>2</v>
      </c>
      <c r="T281" s="1"/>
      <c r="U281" s="1"/>
      <c r="V281" s="1"/>
      <c r="W281" s="1">
        <v>113</v>
      </c>
      <c r="X281" s="41">
        <v>1.0423611111111111</v>
      </c>
      <c r="Y281">
        <v>47.954000000000001</v>
      </c>
    </row>
    <row r="282" spans="1:25" x14ac:dyDescent="0.35">
      <c r="A282" s="1" t="s">
        <v>130</v>
      </c>
      <c r="B282" s="1">
        <v>2019</v>
      </c>
      <c r="C282" s="2">
        <v>43800</v>
      </c>
      <c r="D282" s="1" t="s">
        <v>72</v>
      </c>
      <c r="E282" s="1" t="s">
        <v>227</v>
      </c>
      <c r="F282" s="1" t="s">
        <v>228</v>
      </c>
      <c r="G282" s="1"/>
      <c r="H282" s="1">
        <v>2</v>
      </c>
      <c r="I282" s="1">
        <v>36</v>
      </c>
      <c r="J282" s="1">
        <v>38</v>
      </c>
      <c r="K282" s="1">
        <v>38</v>
      </c>
      <c r="L282" s="1">
        <v>112</v>
      </c>
      <c r="M282" s="1"/>
      <c r="N282" s="1"/>
      <c r="O282" s="1"/>
      <c r="P282" s="1"/>
      <c r="Q282" s="1"/>
      <c r="R282" s="1"/>
      <c r="S282" s="1">
        <v>1</v>
      </c>
      <c r="T282" s="1"/>
      <c r="U282" s="1"/>
      <c r="V282" s="1"/>
      <c r="W282" s="1">
        <v>113</v>
      </c>
    </row>
    <row r="283" spans="1:25" x14ac:dyDescent="0.35">
      <c r="A283" s="1" t="s">
        <v>130</v>
      </c>
      <c r="B283" s="1">
        <v>2019</v>
      </c>
      <c r="C283" s="2">
        <v>43800</v>
      </c>
      <c r="D283" s="1" t="s">
        <v>72</v>
      </c>
      <c r="E283" s="1" t="s">
        <v>311</v>
      </c>
      <c r="F283" s="1" t="s">
        <v>51</v>
      </c>
      <c r="G283" s="1"/>
      <c r="H283" s="1">
        <v>3</v>
      </c>
      <c r="I283" s="1">
        <v>40</v>
      </c>
      <c r="J283" s="1">
        <v>26</v>
      </c>
      <c r="K283" s="1">
        <v>30</v>
      </c>
      <c r="L283" s="1">
        <v>96</v>
      </c>
      <c r="M283" s="1">
        <v>1</v>
      </c>
      <c r="N283" s="1">
        <v>2</v>
      </c>
      <c r="O283" s="1"/>
      <c r="P283" s="1"/>
      <c r="Q283" s="1"/>
      <c r="R283" s="1"/>
      <c r="S283" s="1">
        <v>3</v>
      </c>
      <c r="T283" s="1">
        <v>4</v>
      </c>
      <c r="U283" s="1"/>
      <c r="V283" s="1"/>
      <c r="W283" s="1">
        <v>106</v>
      </c>
    </row>
    <row r="284" spans="1:25" x14ac:dyDescent="0.35">
      <c r="A284" s="1" t="s">
        <v>130</v>
      </c>
      <c r="B284" s="1">
        <v>2019</v>
      </c>
      <c r="C284" s="2">
        <v>43800</v>
      </c>
      <c r="D284" s="1" t="s">
        <v>72</v>
      </c>
      <c r="E284" s="1" t="s">
        <v>222</v>
      </c>
      <c r="F284" s="1" t="s">
        <v>29</v>
      </c>
      <c r="G284" s="1"/>
      <c r="H284" s="1">
        <v>4</v>
      </c>
      <c r="I284" s="1">
        <v>32</v>
      </c>
      <c r="J284" s="1">
        <v>34</v>
      </c>
      <c r="K284" s="1">
        <v>34</v>
      </c>
      <c r="L284" s="1">
        <v>100</v>
      </c>
      <c r="M284" s="1"/>
      <c r="N284" s="1">
        <v>1</v>
      </c>
      <c r="O284" s="1">
        <v>2</v>
      </c>
      <c r="P284" s="1"/>
      <c r="Q284" s="1">
        <v>1</v>
      </c>
      <c r="R284" s="1"/>
      <c r="S284" s="1"/>
      <c r="T284" s="1">
        <v>2</v>
      </c>
      <c r="U284" s="1"/>
      <c r="V284" s="1"/>
      <c r="W284" s="1">
        <v>106</v>
      </c>
    </row>
    <row r="285" spans="1:25" x14ac:dyDescent="0.35">
      <c r="A285" s="1" t="s">
        <v>130</v>
      </c>
      <c r="B285" s="1">
        <v>2019</v>
      </c>
      <c r="C285" s="2">
        <v>43800</v>
      </c>
      <c r="D285" s="1" t="s">
        <v>72</v>
      </c>
      <c r="E285" s="1" t="s">
        <v>224</v>
      </c>
      <c r="F285" s="1" t="s">
        <v>225</v>
      </c>
      <c r="G285" s="1"/>
      <c r="H285" s="1">
        <v>5</v>
      </c>
      <c r="I285" s="1">
        <v>30</v>
      </c>
      <c r="J285" s="1">
        <v>32</v>
      </c>
      <c r="K285" s="1">
        <v>26</v>
      </c>
      <c r="L285" s="1">
        <v>88</v>
      </c>
      <c r="M285" s="1">
        <v>2</v>
      </c>
      <c r="N285" s="1"/>
      <c r="O285" s="1">
        <v>3</v>
      </c>
      <c r="P285" s="1"/>
      <c r="Q285" s="1"/>
      <c r="R285" s="1"/>
      <c r="S285" s="1"/>
      <c r="T285" s="1">
        <v>6</v>
      </c>
      <c r="U285" s="1"/>
      <c r="V285" s="1"/>
      <c r="W285" s="1">
        <v>99</v>
      </c>
    </row>
    <row r="286" spans="1:25" x14ac:dyDescent="0.35">
      <c r="A286" s="1" t="s">
        <v>130</v>
      </c>
      <c r="B286" s="1">
        <v>2019</v>
      </c>
      <c r="C286" s="2">
        <v>43800</v>
      </c>
      <c r="D286" s="1" t="s">
        <v>72</v>
      </c>
      <c r="E286" s="1" t="s">
        <v>336</v>
      </c>
      <c r="F286" s="1" t="s">
        <v>245</v>
      </c>
      <c r="G286" s="1"/>
      <c r="H286" s="1">
        <v>6</v>
      </c>
      <c r="I286" s="1">
        <v>4</v>
      </c>
      <c r="J286" s="1">
        <v>40</v>
      </c>
      <c r="K286" s="1">
        <v>36</v>
      </c>
      <c r="L286" s="1">
        <v>80</v>
      </c>
      <c r="M286" s="1"/>
      <c r="N286" s="1">
        <v>5</v>
      </c>
      <c r="O286" s="1">
        <v>5</v>
      </c>
      <c r="P286" s="1"/>
      <c r="Q286" s="1">
        <v>2</v>
      </c>
      <c r="R286" s="1">
        <v>1</v>
      </c>
      <c r="S286" s="1"/>
      <c r="T286" s="1"/>
      <c r="U286" s="1"/>
      <c r="V286" s="1"/>
      <c r="W286" s="1">
        <v>93</v>
      </c>
    </row>
    <row r="287" spans="1:25" x14ac:dyDescent="0.35">
      <c r="A287" s="1" t="s">
        <v>130</v>
      </c>
      <c r="B287" s="1">
        <v>2019</v>
      </c>
      <c r="C287" s="2">
        <v>43800</v>
      </c>
      <c r="D287" s="1" t="s">
        <v>72</v>
      </c>
      <c r="E287" s="1" t="s">
        <v>258</v>
      </c>
      <c r="F287" s="1" t="s">
        <v>65</v>
      </c>
      <c r="G287" s="1"/>
      <c r="H287" s="1">
        <v>7</v>
      </c>
      <c r="I287" s="1">
        <v>38</v>
      </c>
      <c r="J287" s="1">
        <v>18</v>
      </c>
      <c r="K287" s="1">
        <v>28</v>
      </c>
      <c r="L287" s="1">
        <v>84</v>
      </c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>
        <v>84</v>
      </c>
    </row>
    <row r="288" spans="1:25" x14ac:dyDescent="0.35">
      <c r="A288" s="1" t="s">
        <v>130</v>
      </c>
      <c r="B288" s="1">
        <v>2019</v>
      </c>
      <c r="C288" s="2">
        <v>43800</v>
      </c>
      <c r="D288" s="1" t="s">
        <v>72</v>
      </c>
      <c r="E288" s="1" t="s">
        <v>240</v>
      </c>
      <c r="F288" s="1" t="s">
        <v>56</v>
      </c>
      <c r="G288" s="1"/>
      <c r="H288" s="1">
        <v>8</v>
      </c>
      <c r="I288" s="1">
        <v>24</v>
      </c>
      <c r="J288" s="1">
        <v>30</v>
      </c>
      <c r="K288" s="1">
        <v>24</v>
      </c>
      <c r="L288" s="1">
        <v>78</v>
      </c>
      <c r="M288" s="1"/>
      <c r="N288" s="1"/>
      <c r="O288" s="1"/>
      <c r="P288" s="1"/>
      <c r="Q288" s="1">
        <v>3</v>
      </c>
      <c r="R288" s="1"/>
      <c r="S288" s="1"/>
      <c r="T288" s="1"/>
      <c r="U288" s="1"/>
      <c r="V288" s="1"/>
      <c r="W288" s="1">
        <v>81</v>
      </c>
    </row>
    <row r="289" spans="1:25" x14ac:dyDescent="0.35">
      <c r="A289" s="1" t="s">
        <v>130</v>
      </c>
      <c r="B289" s="1">
        <v>2019</v>
      </c>
      <c r="C289" s="2">
        <v>43800</v>
      </c>
      <c r="D289" s="1" t="s">
        <v>72</v>
      </c>
      <c r="E289" s="1" t="s">
        <v>285</v>
      </c>
      <c r="F289" s="1" t="s">
        <v>286</v>
      </c>
      <c r="G289" s="1"/>
      <c r="H289" s="1">
        <v>9</v>
      </c>
      <c r="I289" s="1">
        <v>26</v>
      </c>
      <c r="J289" s="1">
        <v>14</v>
      </c>
      <c r="K289" s="1">
        <v>16</v>
      </c>
      <c r="L289" s="1">
        <v>56</v>
      </c>
      <c r="M289" s="1"/>
      <c r="N289" s="1"/>
      <c r="O289" s="1"/>
      <c r="P289" s="1"/>
      <c r="Q289" s="1"/>
      <c r="R289" s="1">
        <v>5</v>
      </c>
      <c r="S289" s="1"/>
      <c r="T289" s="1"/>
      <c r="U289" s="1">
        <v>20</v>
      </c>
      <c r="V289" s="1"/>
      <c r="W289" s="1">
        <v>81</v>
      </c>
    </row>
    <row r="290" spans="1:25" x14ac:dyDescent="0.35">
      <c r="A290" s="1" t="s">
        <v>130</v>
      </c>
      <c r="B290" s="1">
        <v>2019</v>
      </c>
      <c r="C290" s="2">
        <v>43800</v>
      </c>
      <c r="D290" s="1" t="s">
        <v>72</v>
      </c>
      <c r="E290" s="1" t="s">
        <v>320</v>
      </c>
      <c r="F290" s="1" t="s">
        <v>44</v>
      </c>
      <c r="G290" s="1"/>
      <c r="H290" s="1">
        <v>10</v>
      </c>
      <c r="I290" s="1">
        <v>34</v>
      </c>
      <c r="J290" s="1">
        <v>24</v>
      </c>
      <c r="K290" s="1">
        <v>8</v>
      </c>
      <c r="L290" s="1">
        <v>66</v>
      </c>
      <c r="M290" s="1"/>
      <c r="N290" s="1"/>
      <c r="O290" s="1"/>
      <c r="P290" s="1">
        <v>5</v>
      </c>
      <c r="Q290" s="1">
        <v>5</v>
      </c>
      <c r="R290" s="1"/>
      <c r="S290" s="1"/>
      <c r="T290" s="1"/>
      <c r="U290" s="1"/>
      <c r="V290" s="1"/>
      <c r="W290" s="1">
        <v>76</v>
      </c>
    </row>
    <row r="291" spans="1:25" x14ac:dyDescent="0.35">
      <c r="A291" s="1" t="s">
        <v>130</v>
      </c>
      <c r="B291" s="1">
        <v>2019</v>
      </c>
      <c r="C291" s="2">
        <v>43800</v>
      </c>
      <c r="D291" s="1" t="s">
        <v>72</v>
      </c>
      <c r="E291" s="1" t="s">
        <v>323</v>
      </c>
      <c r="F291" s="1" t="s">
        <v>27</v>
      </c>
      <c r="G291" s="1"/>
      <c r="H291" s="1">
        <v>11</v>
      </c>
      <c r="I291" s="1">
        <v>1</v>
      </c>
      <c r="J291" s="1">
        <v>16</v>
      </c>
      <c r="K291" s="1">
        <v>32</v>
      </c>
      <c r="L291" s="1">
        <v>49</v>
      </c>
      <c r="M291" s="1"/>
      <c r="N291" s="1"/>
      <c r="O291" s="1"/>
      <c r="P291" s="1"/>
      <c r="Q291" s="1"/>
      <c r="R291" s="1">
        <v>3</v>
      </c>
      <c r="S291" s="1"/>
      <c r="T291" s="1"/>
      <c r="U291" s="1">
        <v>20</v>
      </c>
      <c r="V291" s="1"/>
      <c r="W291" s="1">
        <v>72</v>
      </c>
    </row>
    <row r="292" spans="1:25" x14ac:dyDescent="0.35">
      <c r="A292" s="1" t="s">
        <v>130</v>
      </c>
      <c r="B292" s="1">
        <v>2019</v>
      </c>
      <c r="C292" s="2">
        <v>43800</v>
      </c>
      <c r="D292" s="1" t="s">
        <v>72</v>
      </c>
      <c r="E292" s="1" t="s">
        <v>309</v>
      </c>
      <c r="F292" s="1" t="s">
        <v>38</v>
      </c>
      <c r="G292" s="1"/>
      <c r="H292" s="1">
        <v>12</v>
      </c>
      <c r="I292" s="1">
        <v>20</v>
      </c>
      <c r="J292" s="1">
        <v>28</v>
      </c>
      <c r="K292" s="1">
        <v>22</v>
      </c>
      <c r="L292" s="1">
        <v>70</v>
      </c>
      <c r="M292" s="1"/>
      <c r="N292" s="1"/>
      <c r="O292" s="1"/>
      <c r="P292" s="1">
        <v>1</v>
      </c>
      <c r="Q292" s="1"/>
      <c r="R292" s="1"/>
      <c r="S292" s="1"/>
      <c r="T292" s="1"/>
      <c r="U292" s="1"/>
      <c r="V292" s="1"/>
      <c r="W292" s="1">
        <v>71</v>
      </c>
    </row>
    <row r="293" spans="1:25" x14ac:dyDescent="0.35">
      <c r="A293" s="1" t="s">
        <v>130</v>
      </c>
      <c r="B293" s="1">
        <v>2019</v>
      </c>
      <c r="C293" s="2">
        <v>43800</v>
      </c>
      <c r="D293" s="1" t="s">
        <v>72</v>
      </c>
      <c r="E293" s="1" t="s">
        <v>334</v>
      </c>
      <c r="F293" s="1" t="s">
        <v>121</v>
      </c>
      <c r="G293" s="1"/>
      <c r="H293" s="1">
        <v>13</v>
      </c>
      <c r="I293" s="1">
        <v>22</v>
      </c>
      <c r="J293" s="1">
        <v>22</v>
      </c>
      <c r="K293" s="1">
        <v>14</v>
      </c>
      <c r="L293" s="1">
        <v>58</v>
      </c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>
        <v>58</v>
      </c>
    </row>
    <row r="294" spans="1:25" x14ac:dyDescent="0.35">
      <c r="A294" s="1" t="s">
        <v>130</v>
      </c>
      <c r="B294" s="1">
        <v>2019</v>
      </c>
      <c r="C294" s="2">
        <v>43800</v>
      </c>
      <c r="D294" s="1" t="s">
        <v>72</v>
      </c>
      <c r="E294" s="1" t="s">
        <v>335</v>
      </c>
      <c r="F294" s="1" t="s">
        <v>61</v>
      </c>
      <c r="G294" s="1"/>
      <c r="H294" s="1">
        <v>14</v>
      </c>
      <c r="I294" s="1">
        <v>14</v>
      </c>
      <c r="J294" s="1">
        <v>20</v>
      </c>
      <c r="K294" s="1">
        <v>20</v>
      </c>
      <c r="L294" s="1">
        <v>54</v>
      </c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>
        <v>54</v>
      </c>
    </row>
    <row r="295" spans="1:25" x14ac:dyDescent="0.35">
      <c r="A295" s="1" t="s">
        <v>130</v>
      </c>
      <c r="B295" s="1">
        <v>2019</v>
      </c>
      <c r="C295" s="2">
        <v>43800</v>
      </c>
      <c r="D295" s="1" t="s">
        <v>72</v>
      </c>
      <c r="E295" s="1" t="s">
        <v>312</v>
      </c>
      <c r="F295" s="1" t="s">
        <v>271</v>
      </c>
      <c r="G295" s="1"/>
      <c r="H295" s="1">
        <v>15</v>
      </c>
      <c r="I295" s="1">
        <v>2</v>
      </c>
      <c r="J295" s="1">
        <v>10</v>
      </c>
      <c r="K295" s="1">
        <v>1</v>
      </c>
      <c r="L295" s="1">
        <v>13</v>
      </c>
      <c r="M295" s="1"/>
      <c r="N295" s="1"/>
      <c r="O295" s="1"/>
      <c r="P295" s="1"/>
      <c r="Q295" s="1"/>
      <c r="R295" s="1">
        <v>2</v>
      </c>
      <c r="S295" s="1">
        <v>5</v>
      </c>
      <c r="T295" s="1">
        <v>10</v>
      </c>
      <c r="U295" s="1">
        <v>20</v>
      </c>
      <c r="V295" s="1"/>
      <c r="W295" s="1">
        <v>50</v>
      </c>
    </row>
    <row r="296" spans="1:25" x14ac:dyDescent="0.35">
      <c r="A296" s="1" t="s">
        <v>130</v>
      </c>
      <c r="B296" s="1">
        <v>2019</v>
      </c>
      <c r="C296" s="2">
        <v>43800</v>
      </c>
      <c r="D296" s="1" t="s">
        <v>72</v>
      </c>
      <c r="E296" s="1" t="s">
        <v>283</v>
      </c>
      <c r="F296" s="1" t="s">
        <v>123</v>
      </c>
      <c r="G296" s="1"/>
      <c r="H296" s="1">
        <v>16</v>
      </c>
      <c r="I296" s="1">
        <v>18</v>
      </c>
      <c r="J296" s="1">
        <v>1</v>
      </c>
      <c r="K296" s="1">
        <v>18</v>
      </c>
      <c r="L296" s="1">
        <v>37</v>
      </c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>
        <v>37</v>
      </c>
    </row>
    <row r="297" spans="1:25" x14ac:dyDescent="0.35">
      <c r="A297" s="1" t="s">
        <v>130</v>
      </c>
      <c r="B297" s="1">
        <v>2019</v>
      </c>
      <c r="C297" s="2">
        <v>43800</v>
      </c>
      <c r="D297" s="1" t="s">
        <v>72</v>
      </c>
      <c r="E297" s="1" t="s">
        <v>321</v>
      </c>
      <c r="F297" s="1" t="s">
        <v>161</v>
      </c>
      <c r="G297" s="1"/>
      <c r="H297" s="1">
        <v>17</v>
      </c>
      <c r="I297" s="1">
        <v>12</v>
      </c>
      <c r="J297" s="1">
        <v>8</v>
      </c>
      <c r="K297" s="1">
        <v>12</v>
      </c>
      <c r="L297" s="1">
        <v>32</v>
      </c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>
        <v>32</v>
      </c>
    </row>
    <row r="298" spans="1:25" x14ac:dyDescent="0.35">
      <c r="A298" s="1" t="s">
        <v>130</v>
      </c>
      <c r="B298" s="1">
        <v>2019</v>
      </c>
      <c r="C298" s="2">
        <v>43800</v>
      </c>
      <c r="D298" s="1" t="s">
        <v>72</v>
      </c>
      <c r="E298" s="1" t="s">
        <v>249</v>
      </c>
      <c r="F298" s="1" t="s">
        <v>250</v>
      </c>
      <c r="G298" s="1"/>
      <c r="H298" s="1">
        <v>18</v>
      </c>
      <c r="I298" s="1">
        <v>10</v>
      </c>
      <c r="J298" s="1">
        <v>12</v>
      </c>
      <c r="K298" s="1">
        <v>10</v>
      </c>
      <c r="L298" s="1">
        <v>32</v>
      </c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>
        <v>32</v>
      </c>
    </row>
    <row r="299" spans="1:25" x14ac:dyDescent="0.35">
      <c r="A299" s="1" t="s">
        <v>130</v>
      </c>
      <c r="B299" s="1">
        <v>2019</v>
      </c>
      <c r="C299" s="2">
        <v>43800</v>
      </c>
      <c r="D299" s="1" t="s">
        <v>72</v>
      </c>
      <c r="E299" s="1" t="s">
        <v>313</v>
      </c>
      <c r="F299" s="1" t="s">
        <v>239</v>
      </c>
      <c r="G299" s="1"/>
      <c r="H299" s="1">
        <v>19</v>
      </c>
      <c r="I299" s="1">
        <v>16</v>
      </c>
      <c r="J299" s="1">
        <v>2</v>
      </c>
      <c r="K299" s="1">
        <v>2</v>
      </c>
      <c r="L299" s="1">
        <v>20</v>
      </c>
      <c r="M299" s="1"/>
      <c r="N299" s="1"/>
      <c r="O299" s="1"/>
      <c r="P299" s="1">
        <v>3</v>
      </c>
      <c r="Q299" s="1"/>
      <c r="R299" s="1"/>
      <c r="S299" s="1"/>
      <c r="T299" s="1"/>
      <c r="U299" s="1"/>
      <c r="V299" s="1"/>
      <c r="W299" s="1">
        <v>23</v>
      </c>
    </row>
    <row r="300" spans="1:25" x14ac:dyDescent="0.35">
      <c r="A300" s="1" t="s">
        <v>130</v>
      </c>
      <c r="B300" s="1">
        <v>2019</v>
      </c>
      <c r="C300" s="2">
        <v>43800</v>
      </c>
      <c r="D300" s="1" t="s">
        <v>72</v>
      </c>
      <c r="E300" s="1" t="s">
        <v>279</v>
      </c>
      <c r="F300" s="1" t="s">
        <v>53</v>
      </c>
      <c r="G300" s="1"/>
      <c r="H300" s="1">
        <v>20</v>
      </c>
      <c r="I300" s="1">
        <v>6</v>
      </c>
      <c r="J300" s="1">
        <v>4</v>
      </c>
      <c r="K300" s="1">
        <v>6</v>
      </c>
      <c r="L300" s="1">
        <v>16</v>
      </c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>
        <v>16</v>
      </c>
    </row>
    <row r="301" spans="1:25" x14ac:dyDescent="0.35">
      <c r="A301" s="1" t="s">
        <v>130</v>
      </c>
      <c r="B301" s="1">
        <v>2019</v>
      </c>
      <c r="C301" s="2">
        <v>43800</v>
      </c>
      <c r="D301" s="1" t="s">
        <v>72</v>
      </c>
      <c r="E301" s="1" t="s">
        <v>328</v>
      </c>
      <c r="F301" s="1" t="s">
        <v>237</v>
      </c>
      <c r="G301" s="1"/>
      <c r="H301" s="1">
        <v>21</v>
      </c>
      <c r="I301" s="1">
        <v>8</v>
      </c>
      <c r="J301" s="1">
        <v>6</v>
      </c>
      <c r="K301" s="1">
        <v>1</v>
      </c>
      <c r="L301" s="1">
        <v>15</v>
      </c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>
        <v>15</v>
      </c>
    </row>
    <row r="302" spans="1:25" x14ac:dyDescent="0.35">
      <c r="A302" s="1" t="s">
        <v>130</v>
      </c>
      <c r="B302" s="1">
        <v>2019</v>
      </c>
      <c r="C302" s="2">
        <v>43800</v>
      </c>
      <c r="D302" s="1" t="s">
        <v>72</v>
      </c>
      <c r="E302" s="1" t="s">
        <v>337</v>
      </c>
      <c r="F302" s="1" t="s">
        <v>49</v>
      </c>
      <c r="G302" s="1"/>
      <c r="H302" s="1">
        <v>22</v>
      </c>
      <c r="I302" s="1">
        <v>1</v>
      </c>
      <c r="J302" s="1">
        <v>1</v>
      </c>
      <c r="K302" s="1">
        <v>1</v>
      </c>
      <c r="L302" s="1">
        <v>3</v>
      </c>
      <c r="M302" s="1">
        <v>5</v>
      </c>
      <c r="N302" s="1"/>
      <c r="O302" s="1"/>
      <c r="P302" s="1"/>
      <c r="Q302" s="1"/>
      <c r="R302" s="1"/>
      <c r="S302" s="1"/>
      <c r="T302" s="1"/>
      <c r="U302" s="1"/>
      <c r="V302" s="1"/>
      <c r="W302" s="1">
        <v>8</v>
      </c>
    </row>
    <row r="303" spans="1:25" x14ac:dyDescent="0.35">
      <c r="A303" s="1" t="s">
        <v>130</v>
      </c>
      <c r="B303" s="1">
        <v>2019</v>
      </c>
      <c r="C303" s="2">
        <v>43800</v>
      </c>
      <c r="D303" s="1" t="s">
        <v>72</v>
      </c>
      <c r="E303" s="1" t="s">
        <v>229</v>
      </c>
      <c r="F303" s="1" t="s">
        <v>230</v>
      </c>
      <c r="G303" s="1"/>
      <c r="H303" s="1">
        <v>23</v>
      </c>
      <c r="I303" s="1">
        <v>1</v>
      </c>
      <c r="J303" s="1">
        <v>1</v>
      </c>
      <c r="K303" s="1">
        <v>4</v>
      </c>
      <c r="L303" s="1">
        <v>6</v>
      </c>
      <c r="M303" s="1"/>
      <c r="N303" s="1"/>
      <c r="O303" s="1"/>
      <c r="P303" s="1">
        <v>2</v>
      </c>
      <c r="Q303" s="1"/>
      <c r="R303" s="1"/>
      <c r="S303" s="1"/>
      <c r="T303" s="1"/>
      <c r="U303" s="1"/>
      <c r="V303" s="1"/>
      <c r="W303" s="1">
        <v>8</v>
      </c>
    </row>
    <row r="304" spans="1:25" x14ac:dyDescent="0.35">
      <c r="A304" s="4" t="s">
        <v>103</v>
      </c>
      <c r="B304" s="4">
        <v>2019</v>
      </c>
      <c r="C304" s="5">
        <v>43778</v>
      </c>
      <c r="D304" s="4" t="s">
        <v>72</v>
      </c>
      <c r="E304" s="4" t="s">
        <v>316</v>
      </c>
      <c r="F304" s="4" t="s">
        <v>19</v>
      </c>
      <c r="G304" s="4"/>
      <c r="H304" s="4">
        <v>1</v>
      </c>
      <c r="I304" s="4">
        <v>36</v>
      </c>
      <c r="J304" s="4">
        <v>32</v>
      </c>
      <c r="K304" s="4">
        <v>40</v>
      </c>
      <c r="L304" s="4">
        <v>108</v>
      </c>
      <c r="M304" s="4"/>
      <c r="N304" s="4"/>
      <c r="O304" s="4">
        <v>5</v>
      </c>
      <c r="P304" s="4"/>
      <c r="Q304" s="4"/>
      <c r="R304" s="4">
        <v>5</v>
      </c>
      <c r="S304" s="4">
        <v>3</v>
      </c>
      <c r="T304" s="4"/>
      <c r="U304" s="4"/>
      <c r="V304" s="4"/>
      <c r="W304" s="4">
        <v>121</v>
      </c>
      <c r="X304" s="41">
        <v>1.0027777777777778</v>
      </c>
      <c r="Y304">
        <v>49.857999999999997</v>
      </c>
    </row>
    <row r="305" spans="1:23" x14ac:dyDescent="0.35">
      <c r="A305" s="4" t="s">
        <v>103</v>
      </c>
      <c r="B305" s="4">
        <v>2019</v>
      </c>
      <c r="C305" s="5">
        <v>43778</v>
      </c>
      <c r="D305" s="4" t="s">
        <v>72</v>
      </c>
      <c r="E305" s="4" t="s">
        <v>312</v>
      </c>
      <c r="F305" s="4" t="s">
        <v>271</v>
      </c>
      <c r="G305" s="4"/>
      <c r="H305" s="4">
        <v>2</v>
      </c>
      <c r="I305" s="4">
        <v>16</v>
      </c>
      <c r="J305" s="4">
        <v>34</v>
      </c>
      <c r="K305" s="4">
        <v>14</v>
      </c>
      <c r="L305" s="4">
        <v>64</v>
      </c>
      <c r="M305" s="4"/>
      <c r="N305" s="4">
        <v>1</v>
      </c>
      <c r="O305" s="4"/>
      <c r="P305" s="4">
        <v>5</v>
      </c>
      <c r="Q305" s="4"/>
      <c r="R305" s="4"/>
      <c r="S305" s="4">
        <v>5</v>
      </c>
      <c r="T305" s="4"/>
      <c r="U305" s="4">
        <v>40</v>
      </c>
      <c r="V305" s="4"/>
      <c r="W305" s="4">
        <v>115</v>
      </c>
    </row>
    <row r="306" spans="1:23" x14ac:dyDescent="0.35">
      <c r="A306" s="4" t="s">
        <v>103</v>
      </c>
      <c r="B306" s="4">
        <v>2019</v>
      </c>
      <c r="C306" s="5">
        <v>43778</v>
      </c>
      <c r="D306" s="4" t="s">
        <v>72</v>
      </c>
      <c r="E306" s="4" t="s">
        <v>326</v>
      </c>
      <c r="F306" s="4" t="s">
        <v>36</v>
      </c>
      <c r="G306" s="4"/>
      <c r="H306" s="4">
        <v>3</v>
      </c>
      <c r="I306" s="4">
        <v>30</v>
      </c>
      <c r="J306" s="4">
        <v>36</v>
      </c>
      <c r="K306" s="4">
        <v>34</v>
      </c>
      <c r="L306" s="4">
        <v>100</v>
      </c>
      <c r="M306" s="4">
        <v>2</v>
      </c>
      <c r="N306" s="4"/>
      <c r="O306" s="4"/>
      <c r="P306" s="4">
        <v>2</v>
      </c>
      <c r="Q306" s="4"/>
      <c r="R306" s="4">
        <v>3</v>
      </c>
      <c r="S306" s="4"/>
      <c r="T306" s="4">
        <v>4</v>
      </c>
      <c r="U306" s="4"/>
      <c r="V306" s="4"/>
      <c r="W306" s="4">
        <v>111</v>
      </c>
    </row>
    <row r="307" spans="1:23" x14ac:dyDescent="0.35">
      <c r="A307" s="4" t="s">
        <v>103</v>
      </c>
      <c r="B307" s="4">
        <v>2019</v>
      </c>
      <c r="C307" s="5">
        <v>43778</v>
      </c>
      <c r="D307" s="4" t="s">
        <v>72</v>
      </c>
      <c r="E307" s="4" t="s">
        <v>226</v>
      </c>
      <c r="F307" s="4" t="s">
        <v>40</v>
      </c>
      <c r="G307" s="4"/>
      <c r="H307" s="4">
        <v>4</v>
      </c>
      <c r="I307" s="4">
        <v>32</v>
      </c>
      <c r="J307" s="4">
        <v>38</v>
      </c>
      <c r="K307" s="4">
        <v>26</v>
      </c>
      <c r="L307" s="4">
        <v>96</v>
      </c>
      <c r="M307" s="4">
        <v>5</v>
      </c>
      <c r="N307" s="4"/>
      <c r="O307" s="4"/>
      <c r="P307" s="4">
        <v>3</v>
      </c>
      <c r="Q307" s="4"/>
      <c r="R307" s="4"/>
      <c r="S307" s="4"/>
      <c r="T307" s="4">
        <v>6</v>
      </c>
      <c r="U307" s="4"/>
      <c r="V307" s="4"/>
      <c r="W307" s="4">
        <v>110</v>
      </c>
    </row>
    <row r="308" spans="1:23" x14ac:dyDescent="0.35">
      <c r="A308" s="4" t="s">
        <v>103</v>
      </c>
      <c r="B308" s="4">
        <v>2019</v>
      </c>
      <c r="C308" s="5">
        <v>43778</v>
      </c>
      <c r="D308" s="4" t="s">
        <v>72</v>
      </c>
      <c r="E308" s="4" t="s">
        <v>243</v>
      </c>
      <c r="F308" s="4" t="s">
        <v>51</v>
      </c>
      <c r="G308" s="4"/>
      <c r="H308" s="4">
        <v>5</v>
      </c>
      <c r="I308" s="4">
        <v>40</v>
      </c>
      <c r="J308" s="4">
        <v>28</v>
      </c>
      <c r="K308" s="4">
        <v>36</v>
      </c>
      <c r="L308" s="4">
        <v>104</v>
      </c>
      <c r="M308" s="4"/>
      <c r="N308" s="4"/>
      <c r="O308" s="4">
        <v>3</v>
      </c>
      <c r="P308" s="4">
        <v>1</v>
      </c>
      <c r="Q308" s="4">
        <v>1</v>
      </c>
      <c r="R308" s="4">
        <v>1</v>
      </c>
      <c r="S308" s="4"/>
      <c r="T308" s="4"/>
      <c r="U308" s="4"/>
      <c r="V308" s="4"/>
      <c r="W308" s="4">
        <v>110</v>
      </c>
    </row>
    <row r="309" spans="1:23" x14ac:dyDescent="0.35">
      <c r="A309" s="4" t="s">
        <v>103</v>
      </c>
      <c r="B309" s="4">
        <v>2019</v>
      </c>
      <c r="C309" s="5">
        <v>43778</v>
      </c>
      <c r="D309" s="4" t="s">
        <v>72</v>
      </c>
      <c r="E309" s="4" t="s">
        <v>275</v>
      </c>
      <c r="F309" s="4" t="s">
        <v>47</v>
      </c>
      <c r="G309" s="4"/>
      <c r="H309" s="4">
        <v>6</v>
      </c>
      <c r="I309" s="4">
        <v>22</v>
      </c>
      <c r="J309" s="4">
        <v>30</v>
      </c>
      <c r="K309" s="4">
        <v>38</v>
      </c>
      <c r="L309" s="4">
        <v>90</v>
      </c>
      <c r="M309" s="4">
        <v>1</v>
      </c>
      <c r="N309" s="4"/>
      <c r="O309" s="4"/>
      <c r="P309" s="4"/>
      <c r="Q309" s="4">
        <v>5</v>
      </c>
      <c r="R309" s="4">
        <v>2</v>
      </c>
      <c r="S309" s="4">
        <v>1</v>
      </c>
      <c r="T309" s="4">
        <v>10</v>
      </c>
      <c r="U309" s="4"/>
      <c r="V309" s="4"/>
      <c r="W309" s="4">
        <v>109</v>
      </c>
    </row>
    <row r="310" spans="1:23" x14ac:dyDescent="0.35">
      <c r="A310" s="4" t="s">
        <v>103</v>
      </c>
      <c r="B310" s="4">
        <v>2019</v>
      </c>
      <c r="C310" s="5">
        <v>43778</v>
      </c>
      <c r="D310" s="4" t="s">
        <v>72</v>
      </c>
      <c r="E310" s="4" t="s">
        <v>224</v>
      </c>
      <c r="F310" s="4" t="s">
        <v>225</v>
      </c>
      <c r="G310" s="4"/>
      <c r="H310" s="4">
        <v>7</v>
      </c>
      <c r="I310" s="4">
        <v>34</v>
      </c>
      <c r="J310" s="4">
        <v>20</v>
      </c>
      <c r="K310" s="4">
        <v>12</v>
      </c>
      <c r="L310" s="4">
        <v>66</v>
      </c>
      <c r="M310" s="4"/>
      <c r="N310" s="4">
        <v>2</v>
      </c>
      <c r="O310" s="4"/>
      <c r="P310" s="4"/>
      <c r="Q310" s="4"/>
      <c r="R310" s="4"/>
      <c r="S310" s="4"/>
      <c r="T310" s="4"/>
      <c r="U310" s="4">
        <v>20</v>
      </c>
      <c r="V310" s="4"/>
      <c r="W310" s="4">
        <v>88</v>
      </c>
    </row>
    <row r="311" spans="1:23" x14ac:dyDescent="0.35">
      <c r="A311" s="4" t="s">
        <v>103</v>
      </c>
      <c r="B311" s="4">
        <v>2019</v>
      </c>
      <c r="C311" s="5">
        <v>43778</v>
      </c>
      <c r="D311" s="4" t="s">
        <v>72</v>
      </c>
      <c r="E311" s="4" t="s">
        <v>339</v>
      </c>
      <c r="F311" s="4" t="s">
        <v>25</v>
      </c>
      <c r="G311" s="4"/>
      <c r="H311" s="4">
        <v>8</v>
      </c>
      <c r="I311" s="4">
        <v>12</v>
      </c>
      <c r="J311" s="4">
        <v>40</v>
      </c>
      <c r="K311" s="4">
        <v>30</v>
      </c>
      <c r="L311" s="4">
        <v>82</v>
      </c>
      <c r="M311" s="4"/>
      <c r="N311" s="4"/>
      <c r="O311" s="4"/>
      <c r="P311" s="4"/>
      <c r="Q311" s="4"/>
      <c r="R311" s="4"/>
      <c r="S311" s="4">
        <v>2</v>
      </c>
      <c r="T311" s="4"/>
      <c r="U311" s="4"/>
      <c r="V311" s="4"/>
      <c r="W311" s="4">
        <v>84</v>
      </c>
    </row>
    <row r="312" spans="1:23" x14ac:dyDescent="0.35">
      <c r="A312" s="4" t="s">
        <v>103</v>
      </c>
      <c r="B312" s="4">
        <v>2019</v>
      </c>
      <c r="C312" s="5">
        <v>43778</v>
      </c>
      <c r="D312" s="4" t="s">
        <v>72</v>
      </c>
      <c r="E312" s="4" t="s">
        <v>327</v>
      </c>
      <c r="F312" s="4" t="s">
        <v>53</v>
      </c>
      <c r="G312" s="4"/>
      <c r="H312" s="4">
        <v>9</v>
      </c>
      <c r="I312" s="4">
        <v>28</v>
      </c>
      <c r="J312" s="4">
        <v>26</v>
      </c>
      <c r="K312" s="4">
        <v>8</v>
      </c>
      <c r="L312" s="4">
        <v>62</v>
      </c>
      <c r="M312" s="4"/>
      <c r="N312" s="4"/>
      <c r="O312" s="4"/>
      <c r="P312" s="4"/>
      <c r="Q312" s="4"/>
      <c r="R312" s="4"/>
      <c r="S312" s="4"/>
      <c r="T312" s="4"/>
      <c r="U312" s="4">
        <v>20</v>
      </c>
      <c r="V312" s="4"/>
      <c r="W312" s="4">
        <v>82</v>
      </c>
    </row>
    <row r="313" spans="1:23" x14ac:dyDescent="0.35">
      <c r="A313" s="4" t="s">
        <v>103</v>
      </c>
      <c r="B313" s="4">
        <v>2019</v>
      </c>
      <c r="C313" s="5">
        <v>43778</v>
      </c>
      <c r="D313" s="4" t="s">
        <v>72</v>
      </c>
      <c r="E313" s="4" t="s">
        <v>244</v>
      </c>
      <c r="F313" s="4" t="s">
        <v>245</v>
      </c>
      <c r="G313" s="4"/>
      <c r="H313" s="4">
        <v>10</v>
      </c>
      <c r="I313" s="4">
        <v>20</v>
      </c>
      <c r="J313" s="4">
        <v>24</v>
      </c>
      <c r="K313" s="4">
        <v>2</v>
      </c>
      <c r="L313" s="4">
        <v>46</v>
      </c>
      <c r="M313" s="4"/>
      <c r="N313" s="4">
        <v>5</v>
      </c>
      <c r="O313" s="4"/>
      <c r="P313" s="4"/>
      <c r="Q313" s="4">
        <v>3</v>
      </c>
      <c r="R313" s="4"/>
      <c r="S313" s="4"/>
      <c r="T313" s="4"/>
      <c r="U313" s="4">
        <v>20</v>
      </c>
      <c r="V313" s="4"/>
      <c r="W313" s="4">
        <v>74</v>
      </c>
    </row>
    <row r="314" spans="1:23" x14ac:dyDescent="0.35">
      <c r="A314" s="4" t="s">
        <v>103</v>
      </c>
      <c r="B314" s="4">
        <v>2019</v>
      </c>
      <c r="C314" s="5">
        <v>43778</v>
      </c>
      <c r="D314" s="4" t="s">
        <v>72</v>
      </c>
      <c r="E314" s="4" t="s">
        <v>227</v>
      </c>
      <c r="F314" s="4" t="s">
        <v>228</v>
      </c>
      <c r="G314" s="4"/>
      <c r="H314" s="4">
        <v>11</v>
      </c>
      <c r="I314" s="4">
        <v>24</v>
      </c>
      <c r="J314" s="4">
        <v>12</v>
      </c>
      <c r="K314" s="4">
        <v>32</v>
      </c>
      <c r="L314" s="4">
        <v>68</v>
      </c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>
        <v>68</v>
      </c>
    </row>
    <row r="315" spans="1:23" x14ac:dyDescent="0.35">
      <c r="A315" s="4" t="s">
        <v>103</v>
      </c>
      <c r="B315" s="4">
        <v>2019</v>
      </c>
      <c r="C315" s="5">
        <v>43778</v>
      </c>
      <c r="D315" s="4" t="s">
        <v>72</v>
      </c>
      <c r="E315" s="4" t="s">
        <v>238</v>
      </c>
      <c r="F315" s="4" t="s">
        <v>239</v>
      </c>
      <c r="G315" s="4"/>
      <c r="H315" s="4">
        <v>12</v>
      </c>
      <c r="I315" s="4">
        <v>26</v>
      </c>
      <c r="J315" s="4">
        <v>22</v>
      </c>
      <c r="K315" s="4">
        <v>16</v>
      </c>
      <c r="L315" s="4">
        <v>64</v>
      </c>
      <c r="M315" s="4"/>
      <c r="N315" s="4"/>
      <c r="O315" s="4">
        <v>2</v>
      </c>
      <c r="P315" s="4"/>
      <c r="Q315" s="4"/>
      <c r="R315" s="4"/>
      <c r="S315" s="4"/>
      <c r="T315" s="4"/>
      <c r="U315" s="4"/>
      <c r="V315" s="4"/>
      <c r="W315" s="4">
        <v>66</v>
      </c>
    </row>
    <row r="316" spans="1:23" x14ac:dyDescent="0.35">
      <c r="A316" s="4" t="s">
        <v>103</v>
      </c>
      <c r="B316" s="4">
        <v>2019</v>
      </c>
      <c r="C316" s="5">
        <v>43778</v>
      </c>
      <c r="D316" s="4" t="s">
        <v>72</v>
      </c>
      <c r="E316" s="4" t="s">
        <v>338</v>
      </c>
      <c r="F316" s="4" t="s">
        <v>17</v>
      </c>
      <c r="G316" s="4"/>
      <c r="H316" s="4">
        <v>13</v>
      </c>
      <c r="I316" s="4">
        <v>38</v>
      </c>
      <c r="J316" s="4">
        <v>18</v>
      </c>
      <c r="K316" s="4">
        <v>1</v>
      </c>
      <c r="L316" s="4">
        <v>57</v>
      </c>
      <c r="M316" s="4"/>
      <c r="N316" s="4"/>
      <c r="O316" s="4">
        <v>1</v>
      </c>
      <c r="P316" s="4"/>
      <c r="Q316" s="4"/>
      <c r="R316" s="4"/>
      <c r="S316" s="4"/>
      <c r="T316" s="4"/>
      <c r="U316" s="4"/>
      <c r="V316" s="4"/>
      <c r="W316" s="4">
        <v>58</v>
      </c>
    </row>
    <row r="317" spans="1:23" x14ac:dyDescent="0.35">
      <c r="A317" s="4" t="s">
        <v>103</v>
      </c>
      <c r="B317" s="4">
        <v>2019</v>
      </c>
      <c r="C317" s="5">
        <v>43778</v>
      </c>
      <c r="D317" s="4" t="s">
        <v>72</v>
      </c>
      <c r="E317" s="4" t="s">
        <v>317</v>
      </c>
      <c r="F317" s="4" t="s">
        <v>27</v>
      </c>
      <c r="G317" s="4"/>
      <c r="H317" s="4">
        <v>14</v>
      </c>
      <c r="I317" s="4">
        <v>18</v>
      </c>
      <c r="J317" s="4">
        <v>10</v>
      </c>
      <c r="K317" s="4">
        <v>28</v>
      </c>
      <c r="L317" s="4">
        <v>56</v>
      </c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>
        <v>56</v>
      </c>
    </row>
    <row r="318" spans="1:23" x14ac:dyDescent="0.35">
      <c r="A318" s="4" t="s">
        <v>103</v>
      </c>
      <c r="B318" s="4">
        <v>2019</v>
      </c>
      <c r="C318" s="5">
        <v>43778</v>
      </c>
      <c r="D318" s="4" t="s">
        <v>72</v>
      </c>
      <c r="E318" s="4" t="s">
        <v>240</v>
      </c>
      <c r="F318" s="4" t="s">
        <v>56</v>
      </c>
      <c r="G318" s="4"/>
      <c r="H318" s="4">
        <v>15</v>
      </c>
      <c r="I318" s="4">
        <v>4</v>
      </c>
      <c r="J318" s="4">
        <v>14</v>
      </c>
      <c r="K318" s="4">
        <v>24</v>
      </c>
      <c r="L318" s="4">
        <v>42</v>
      </c>
      <c r="M318" s="4">
        <v>3</v>
      </c>
      <c r="N318" s="4"/>
      <c r="O318" s="4"/>
      <c r="P318" s="4"/>
      <c r="Q318" s="4"/>
      <c r="R318" s="4"/>
      <c r="S318" s="4"/>
      <c r="T318" s="4">
        <v>2</v>
      </c>
      <c r="U318" s="4"/>
      <c r="V318" s="4"/>
      <c r="W318" s="4">
        <v>47</v>
      </c>
    </row>
    <row r="319" spans="1:23" x14ac:dyDescent="0.35">
      <c r="A319" s="4" t="s">
        <v>103</v>
      </c>
      <c r="B319" s="4">
        <v>2019</v>
      </c>
      <c r="C319" s="5">
        <v>43778</v>
      </c>
      <c r="D319" s="4" t="s">
        <v>72</v>
      </c>
      <c r="E319" s="4" t="s">
        <v>283</v>
      </c>
      <c r="F319" s="4" t="s">
        <v>123</v>
      </c>
      <c r="G319" s="4"/>
      <c r="H319" s="4">
        <v>16</v>
      </c>
      <c r="I319" s="4">
        <v>6</v>
      </c>
      <c r="J319" s="4">
        <v>4</v>
      </c>
      <c r="K319" s="4">
        <v>22</v>
      </c>
      <c r="L319" s="4">
        <v>32</v>
      </c>
      <c r="M319" s="4"/>
      <c r="N319" s="4">
        <v>3</v>
      </c>
      <c r="O319" s="4"/>
      <c r="P319" s="4"/>
      <c r="Q319" s="4"/>
      <c r="R319" s="4"/>
      <c r="S319" s="4"/>
      <c r="T319" s="4"/>
      <c r="U319" s="4">
        <v>20</v>
      </c>
      <c r="V319" s="4">
        <v>20</v>
      </c>
      <c r="W319" s="4">
        <v>35</v>
      </c>
    </row>
    <row r="320" spans="1:23" x14ac:dyDescent="0.35">
      <c r="A320" s="4" t="s">
        <v>103</v>
      </c>
      <c r="B320" s="4">
        <v>2019</v>
      </c>
      <c r="C320" s="5">
        <v>43778</v>
      </c>
      <c r="D320" s="4" t="s">
        <v>72</v>
      </c>
      <c r="E320" s="4" t="s">
        <v>340</v>
      </c>
      <c r="F320" s="4" t="s">
        <v>67</v>
      </c>
      <c r="G320" s="4"/>
      <c r="H320" s="4">
        <v>17</v>
      </c>
      <c r="I320" s="4">
        <v>1</v>
      </c>
      <c r="J320" s="4">
        <v>8</v>
      </c>
      <c r="K320" s="4">
        <v>4</v>
      </c>
      <c r="L320" s="4">
        <v>13</v>
      </c>
      <c r="M320" s="4"/>
      <c r="N320" s="4"/>
      <c r="O320" s="4"/>
      <c r="P320" s="4"/>
      <c r="Q320" s="4"/>
      <c r="R320" s="4"/>
      <c r="S320" s="4"/>
      <c r="T320" s="4"/>
      <c r="U320" s="4">
        <v>20</v>
      </c>
      <c r="V320" s="4"/>
      <c r="W320" s="4">
        <v>33</v>
      </c>
    </row>
    <row r="321" spans="1:25" x14ac:dyDescent="0.35">
      <c r="A321" s="4" t="s">
        <v>103</v>
      </c>
      <c r="B321" s="4">
        <v>2019</v>
      </c>
      <c r="C321" s="5">
        <v>43778</v>
      </c>
      <c r="D321" s="4" t="s">
        <v>72</v>
      </c>
      <c r="E321" s="4" t="s">
        <v>258</v>
      </c>
      <c r="F321" s="4" t="s">
        <v>65</v>
      </c>
      <c r="G321" s="4"/>
      <c r="H321" s="4">
        <v>18</v>
      </c>
      <c r="I321" s="4">
        <v>10</v>
      </c>
      <c r="J321" s="4">
        <v>16</v>
      </c>
      <c r="K321" s="4">
        <v>6</v>
      </c>
      <c r="L321" s="4">
        <v>32</v>
      </c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>
        <v>32</v>
      </c>
    </row>
    <row r="322" spans="1:25" x14ac:dyDescent="0.35">
      <c r="A322" s="4" t="s">
        <v>103</v>
      </c>
      <c r="B322" s="4">
        <v>2019</v>
      </c>
      <c r="C322" s="5">
        <v>43778</v>
      </c>
      <c r="D322" s="4" t="s">
        <v>72</v>
      </c>
      <c r="E322" s="4" t="s">
        <v>251</v>
      </c>
      <c r="F322" s="4" t="s">
        <v>38</v>
      </c>
      <c r="G322" s="4"/>
      <c r="H322" s="4">
        <v>19</v>
      </c>
      <c r="I322" s="4">
        <v>8</v>
      </c>
      <c r="J322" s="4">
        <v>2</v>
      </c>
      <c r="K322" s="4">
        <v>20</v>
      </c>
      <c r="L322" s="4">
        <v>30</v>
      </c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>
        <v>30</v>
      </c>
    </row>
    <row r="323" spans="1:25" x14ac:dyDescent="0.35">
      <c r="A323" s="4" t="s">
        <v>103</v>
      </c>
      <c r="B323" s="4">
        <v>2019</v>
      </c>
      <c r="C323" s="5">
        <v>43778</v>
      </c>
      <c r="D323" s="4" t="s">
        <v>72</v>
      </c>
      <c r="E323" s="4" t="s">
        <v>335</v>
      </c>
      <c r="F323" s="4" t="s">
        <v>61</v>
      </c>
      <c r="G323" s="4"/>
      <c r="H323" s="4">
        <v>20</v>
      </c>
      <c r="I323" s="4">
        <v>1</v>
      </c>
      <c r="J323" s="4">
        <v>1</v>
      </c>
      <c r="K323" s="4">
        <v>10</v>
      </c>
      <c r="L323" s="4">
        <v>12</v>
      </c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>
        <v>12</v>
      </c>
    </row>
    <row r="324" spans="1:25" x14ac:dyDescent="0.35">
      <c r="A324" s="4" t="s">
        <v>103</v>
      </c>
      <c r="B324" s="4">
        <v>2019</v>
      </c>
      <c r="C324" s="5">
        <v>43778</v>
      </c>
      <c r="D324" s="4" t="s">
        <v>72</v>
      </c>
      <c r="E324" s="4" t="s">
        <v>249</v>
      </c>
      <c r="F324" s="4" t="s">
        <v>250</v>
      </c>
      <c r="G324" s="4"/>
      <c r="H324" s="4">
        <v>21</v>
      </c>
      <c r="I324" s="4">
        <v>2</v>
      </c>
      <c r="J324" s="4">
        <v>6</v>
      </c>
      <c r="K324" s="4">
        <v>1</v>
      </c>
      <c r="L324" s="4">
        <v>9</v>
      </c>
      <c r="M324" s="4"/>
      <c r="N324" s="4"/>
      <c r="O324" s="4"/>
      <c r="P324" s="4"/>
      <c r="Q324" s="4">
        <v>2</v>
      </c>
      <c r="R324" s="4"/>
      <c r="S324" s="4"/>
      <c r="T324" s="4"/>
      <c r="U324" s="4"/>
      <c r="V324" s="4"/>
      <c r="W324" s="4">
        <v>11</v>
      </c>
    </row>
    <row r="325" spans="1:25" x14ac:dyDescent="0.35">
      <c r="A325" s="4" t="s">
        <v>103</v>
      </c>
      <c r="B325" s="4">
        <v>2019</v>
      </c>
      <c r="C325" s="5">
        <v>43778</v>
      </c>
      <c r="D325" s="4" t="s">
        <v>72</v>
      </c>
      <c r="E325" s="4" t="s">
        <v>341</v>
      </c>
      <c r="F325" s="4" t="s">
        <v>121</v>
      </c>
      <c r="G325" s="4"/>
      <c r="H325" s="4">
        <v>22</v>
      </c>
      <c r="I325" s="4">
        <v>1</v>
      </c>
      <c r="J325" s="4">
        <v>1</v>
      </c>
      <c r="K325" s="4">
        <v>1</v>
      </c>
      <c r="L325" s="4">
        <v>3</v>
      </c>
      <c r="M325" s="4"/>
      <c r="N325" s="4"/>
      <c r="O325" s="4"/>
      <c r="P325" s="4"/>
      <c r="Q325" s="4"/>
      <c r="R325" s="4"/>
      <c r="S325" s="4"/>
      <c r="T325" s="4"/>
      <c r="U325" s="4"/>
      <c r="V325" s="4">
        <v>20</v>
      </c>
      <c r="W325" s="4">
        <v>-17</v>
      </c>
    </row>
    <row r="326" spans="1:25" x14ac:dyDescent="0.35">
      <c r="A326" s="4" t="s">
        <v>103</v>
      </c>
      <c r="B326" s="4">
        <v>2019</v>
      </c>
      <c r="C326" s="5">
        <v>43778</v>
      </c>
      <c r="D326" s="4" t="s">
        <v>72</v>
      </c>
      <c r="E326" s="4" t="s">
        <v>290</v>
      </c>
      <c r="F326" s="4" t="s">
        <v>237</v>
      </c>
      <c r="G326" s="4"/>
      <c r="H326" s="4">
        <v>23</v>
      </c>
      <c r="I326" s="4">
        <v>14</v>
      </c>
      <c r="J326" s="4">
        <v>1</v>
      </c>
      <c r="K326" s="4">
        <v>18</v>
      </c>
      <c r="L326" s="4">
        <v>33</v>
      </c>
      <c r="M326" s="4"/>
      <c r="N326" s="4"/>
      <c r="O326" s="4"/>
      <c r="P326" s="4"/>
      <c r="Q326" s="4"/>
      <c r="R326" s="4"/>
      <c r="S326" s="4"/>
      <c r="T326" s="4"/>
      <c r="U326" s="4"/>
      <c r="V326" s="4">
        <v>40</v>
      </c>
      <c r="W326" s="4">
        <v>-87</v>
      </c>
    </row>
    <row r="327" spans="1:25" x14ac:dyDescent="0.35">
      <c r="A327" s="1" t="s">
        <v>173</v>
      </c>
      <c r="B327" s="1">
        <v>2019</v>
      </c>
      <c r="C327" s="2">
        <v>43772</v>
      </c>
      <c r="D327" s="1" t="s">
        <v>72</v>
      </c>
      <c r="E327" s="1" t="s">
        <v>219</v>
      </c>
      <c r="F327" s="1" t="s">
        <v>67</v>
      </c>
      <c r="G327" s="1"/>
      <c r="H327" s="1">
        <v>1</v>
      </c>
      <c r="I327" s="1">
        <v>40</v>
      </c>
      <c r="J327" s="1">
        <v>40</v>
      </c>
      <c r="K327" s="1">
        <v>36</v>
      </c>
      <c r="L327" s="1">
        <v>116</v>
      </c>
      <c r="M327" s="1"/>
      <c r="N327" s="1">
        <v>5</v>
      </c>
      <c r="O327" s="1">
        <v>1</v>
      </c>
      <c r="P327" s="1"/>
      <c r="Q327" s="1">
        <v>3</v>
      </c>
      <c r="R327" s="1"/>
      <c r="S327" s="1">
        <v>5</v>
      </c>
      <c r="T327" s="1"/>
      <c r="U327" s="1"/>
      <c r="V327" s="1"/>
      <c r="W327" s="1">
        <v>130</v>
      </c>
      <c r="X327" s="41">
        <v>1.0270833333333333</v>
      </c>
      <c r="Y327">
        <v>48.651000000000003</v>
      </c>
    </row>
    <row r="328" spans="1:25" x14ac:dyDescent="0.35">
      <c r="A328" s="1" t="s">
        <v>173</v>
      </c>
      <c r="B328" s="1">
        <v>2019</v>
      </c>
      <c r="C328" s="2">
        <v>43772</v>
      </c>
      <c r="D328" s="1" t="s">
        <v>72</v>
      </c>
      <c r="E328" s="1" t="s">
        <v>308</v>
      </c>
      <c r="F328" s="1" t="s">
        <v>53</v>
      </c>
      <c r="G328" s="1"/>
      <c r="H328" s="1">
        <v>2</v>
      </c>
      <c r="I328" s="1">
        <v>36</v>
      </c>
      <c r="J328" s="1">
        <v>38</v>
      </c>
      <c r="K328" s="1">
        <v>38</v>
      </c>
      <c r="L328" s="1">
        <v>112</v>
      </c>
      <c r="M328" s="1">
        <v>1</v>
      </c>
      <c r="N328" s="1"/>
      <c r="O328" s="1"/>
      <c r="P328" s="1"/>
      <c r="Q328" s="1"/>
      <c r="R328" s="1"/>
      <c r="S328" s="1">
        <v>3</v>
      </c>
      <c r="T328" s="1"/>
      <c r="U328" s="1"/>
      <c r="V328" s="1"/>
      <c r="W328" s="1">
        <v>116</v>
      </c>
    </row>
    <row r="329" spans="1:25" x14ac:dyDescent="0.35">
      <c r="A329" s="1" t="s">
        <v>173</v>
      </c>
      <c r="B329" s="1">
        <v>2019</v>
      </c>
      <c r="C329" s="2">
        <v>43772</v>
      </c>
      <c r="D329" s="1" t="s">
        <v>72</v>
      </c>
      <c r="E329" s="1" t="s">
        <v>319</v>
      </c>
      <c r="F329" s="1" t="s">
        <v>25</v>
      </c>
      <c r="G329" s="1"/>
      <c r="H329" s="1">
        <v>3</v>
      </c>
      <c r="I329" s="1">
        <v>38</v>
      </c>
      <c r="J329" s="1">
        <v>18</v>
      </c>
      <c r="K329" s="1">
        <v>40</v>
      </c>
      <c r="L329" s="1">
        <v>96</v>
      </c>
      <c r="M329" s="1">
        <v>3</v>
      </c>
      <c r="N329" s="1"/>
      <c r="O329" s="1">
        <v>2</v>
      </c>
      <c r="P329" s="1"/>
      <c r="Q329" s="1">
        <v>5</v>
      </c>
      <c r="R329" s="1"/>
      <c r="S329" s="1">
        <v>2</v>
      </c>
      <c r="T329" s="1"/>
      <c r="U329" s="1"/>
      <c r="V329" s="1"/>
      <c r="W329" s="1">
        <v>108</v>
      </c>
    </row>
    <row r="330" spans="1:25" x14ac:dyDescent="0.35">
      <c r="A330" s="1" t="s">
        <v>173</v>
      </c>
      <c r="B330" s="1">
        <v>2019</v>
      </c>
      <c r="C330" s="2">
        <v>43772</v>
      </c>
      <c r="D330" s="1" t="s">
        <v>72</v>
      </c>
      <c r="E330" s="1" t="s">
        <v>275</v>
      </c>
      <c r="F330" s="1" t="s">
        <v>47</v>
      </c>
      <c r="G330" s="1"/>
      <c r="H330" s="1">
        <v>4</v>
      </c>
      <c r="I330" s="1">
        <v>20</v>
      </c>
      <c r="J330" s="1">
        <v>34</v>
      </c>
      <c r="K330" s="1">
        <v>34</v>
      </c>
      <c r="L330" s="1">
        <v>88</v>
      </c>
      <c r="M330" s="1"/>
      <c r="N330" s="1">
        <v>1</v>
      </c>
      <c r="O330" s="1"/>
      <c r="P330" s="1"/>
      <c r="Q330" s="1"/>
      <c r="R330" s="1"/>
      <c r="S330" s="1"/>
      <c r="T330" s="1">
        <v>10</v>
      </c>
      <c r="U330" s="1"/>
      <c r="V330" s="1"/>
      <c r="W330" s="1">
        <v>99</v>
      </c>
    </row>
    <row r="331" spans="1:25" x14ac:dyDescent="0.35">
      <c r="A331" s="1" t="s">
        <v>173</v>
      </c>
      <c r="B331" s="1">
        <v>2019</v>
      </c>
      <c r="C331" s="2">
        <v>43772</v>
      </c>
      <c r="D331" s="1" t="s">
        <v>72</v>
      </c>
      <c r="E331" s="1" t="s">
        <v>220</v>
      </c>
      <c r="F331" s="1" t="s">
        <v>17</v>
      </c>
      <c r="G331" s="1"/>
      <c r="H331" s="1">
        <v>5</v>
      </c>
      <c r="I331" s="1">
        <v>28</v>
      </c>
      <c r="J331" s="1">
        <v>20</v>
      </c>
      <c r="K331" s="1">
        <v>24</v>
      </c>
      <c r="L331" s="1">
        <v>72</v>
      </c>
      <c r="M331" s="1"/>
      <c r="N331" s="1"/>
      <c r="O331" s="1"/>
      <c r="P331" s="1">
        <v>2</v>
      </c>
      <c r="Q331" s="1"/>
      <c r="R331" s="1"/>
      <c r="S331" s="1">
        <v>1</v>
      </c>
      <c r="T331" s="1">
        <v>4</v>
      </c>
      <c r="U331" s="1">
        <v>20</v>
      </c>
      <c r="V331" s="1"/>
      <c r="W331" s="1">
        <v>99</v>
      </c>
    </row>
    <row r="332" spans="1:25" x14ac:dyDescent="0.35">
      <c r="A332" s="1" t="s">
        <v>173</v>
      </c>
      <c r="B332" s="1">
        <v>2019</v>
      </c>
      <c r="C332" s="2">
        <v>43772</v>
      </c>
      <c r="D332" s="1" t="s">
        <v>72</v>
      </c>
      <c r="E332" s="1" t="s">
        <v>244</v>
      </c>
      <c r="F332" s="1" t="s">
        <v>245</v>
      </c>
      <c r="G332" s="1"/>
      <c r="H332" s="1">
        <v>6</v>
      </c>
      <c r="I332" s="1">
        <v>32</v>
      </c>
      <c r="J332" s="1">
        <v>36</v>
      </c>
      <c r="K332" s="1">
        <v>22</v>
      </c>
      <c r="L332" s="1">
        <v>90</v>
      </c>
      <c r="M332" s="1"/>
      <c r="N332" s="1"/>
      <c r="O332" s="1"/>
      <c r="P332" s="1"/>
      <c r="Q332" s="1">
        <v>2</v>
      </c>
      <c r="R332" s="1">
        <v>2</v>
      </c>
      <c r="S332" s="1"/>
      <c r="T332" s="1"/>
      <c r="U332" s="1"/>
      <c r="V332" s="1"/>
      <c r="W332" s="1">
        <v>94</v>
      </c>
    </row>
    <row r="333" spans="1:25" x14ac:dyDescent="0.35">
      <c r="A333" s="1" t="s">
        <v>173</v>
      </c>
      <c r="B333" s="1">
        <v>2019</v>
      </c>
      <c r="C333" s="2">
        <v>43772</v>
      </c>
      <c r="D333" s="1" t="s">
        <v>72</v>
      </c>
      <c r="E333" s="1" t="s">
        <v>316</v>
      </c>
      <c r="F333" s="1" t="s">
        <v>19</v>
      </c>
      <c r="G333" s="1"/>
      <c r="H333" s="1">
        <v>7</v>
      </c>
      <c r="I333" s="1">
        <v>34</v>
      </c>
      <c r="J333" s="1">
        <v>22</v>
      </c>
      <c r="K333" s="1">
        <v>32</v>
      </c>
      <c r="L333" s="1">
        <v>88</v>
      </c>
      <c r="M333" s="1"/>
      <c r="N333" s="1"/>
      <c r="O333" s="1">
        <v>5</v>
      </c>
      <c r="P333" s="1"/>
      <c r="Q333" s="1"/>
      <c r="R333" s="1"/>
      <c r="S333" s="1"/>
      <c r="T333" s="1"/>
      <c r="U333" s="1"/>
      <c r="V333" s="1"/>
      <c r="W333" s="1">
        <v>93</v>
      </c>
    </row>
    <row r="334" spans="1:25" x14ac:dyDescent="0.35">
      <c r="A334" s="1" t="s">
        <v>173</v>
      </c>
      <c r="B334" s="1">
        <v>2019</v>
      </c>
      <c r="C334" s="2">
        <v>43772</v>
      </c>
      <c r="D334" s="1" t="s">
        <v>72</v>
      </c>
      <c r="E334" s="1" t="s">
        <v>311</v>
      </c>
      <c r="F334" s="1" t="s">
        <v>51</v>
      </c>
      <c r="G334" s="1"/>
      <c r="H334" s="1">
        <v>8</v>
      </c>
      <c r="I334" s="1">
        <v>24</v>
      </c>
      <c r="J334" s="1">
        <v>32</v>
      </c>
      <c r="K334" s="1">
        <v>30</v>
      </c>
      <c r="L334" s="1">
        <v>86</v>
      </c>
      <c r="M334" s="1"/>
      <c r="N334" s="1"/>
      <c r="O334" s="1"/>
      <c r="P334" s="1"/>
      <c r="Q334" s="1"/>
      <c r="R334" s="1"/>
      <c r="S334" s="1"/>
      <c r="T334" s="1">
        <v>6</v>
      </c>
      <c r="U334" s="1"/>
      <c r="V334" s="1"/>
      <c r="W334" s="1">
        <v>92</v>
      </c>
    </row>
    <row r="335" spans="1:25" x14ac:dyDescent="0.35">
      <c r="A335" s="1" t="s">
        <v>173</v>
      </c>
      <c r="B335" s="1">
        <v>2019</v>
      </c>
      <c r="C335" s="2">
        <v>43772</v>
      </c>
      <c r="D335" s="1" t="s">
        <v>72</v>
      </c>
      <c r="E335" s="1" t="s">
        <v>325</v>
      </c>
      <c r="F335" s="1" t="s">
        <v>121</v>
      </c>
      <c r="G335" s="1"/>
      <c r="H335" s="1">
        <v>9</v>
      </c>
      <c r="I335" s="1">
        <v>18</v>
      </c>
      <c r="J335" s="1">
        <v>28</v>
      </c>
      <c r="K335" s="1">
        <v>1</v>
      </c>
      <c r="L335" s="1">
        <v>47</v>
      </c>
      <c r="M335" s="1">
        <v>2</v>
      </c>
      <c r="N335" s="1">
        <v>2</v>
      </c>
      <c r="O335" s="1"/>
      <c r="P335" s="1"/>
      <c r="Q335" s="1"/>
      <c r="R335" s="1">
        <v>5</v>
      </c>
      <c r="S335" s="1"/>
      <c r="T335" s="1"/>
      <c r="U335" s="1">
        <v>20</v>
      </c>
      <c r="V335" s="1"/>
      <c r="W335" s="1">
        <v>76</v>
      </c>
    </row>
    <row r="336" spans="1:25" x14ac:dyDescent="0.35">
      <c r="A336" s="1" t="s">
        <v>173</v>
      </c>
      <c r="B336" s="1">
        <v>2019</v>
      </c>
      <c r="C336" s="2">
        <v>43772</v>
      </c>
      <c r="D336" s="1" t="s">
        <v>72</v>
      </c>
      <c r="E336" s="1" t="s">
        <v>315</v>
      </c>
      <c r="F336" s="1" t="s">
        <v>175</v>
      </c>
      <c r="G336" s="1"/>
      <c r="H336" s="1">
        <v>10</v>
      </c>
      <c r="I336" s="1">
        <v>6</v>
      </c>
      <c r="J336" s="1">
        <v>1</v>
      </c>
      <c r="K336" s="1">
        <v>28</v>
      </c>
      <c r="L336" s="1">
        <v>35</v>
      </c>
      <c r="M336" s="1"/>
      <c r="N336" s="1"/>
      <c r="O336" s="1"/>
      <c r="P336" s="1">
        <v>5</v>
      </c>
      <c r="Q336" s="1">
        <v>1</v>
      </c>
      <c r="R336" s="1"/>
      <c r="S336" s="1"/>
      <c r="T336" s="1"/>
      <c r="U336" s="1">
        <v>20</v>
      </c>
      <c r="V336" s="1"/>
      <c r="W336" s="1">
        <v>61</v>
      </c>
    </row>
    <row r="337" spans="1:25" x14ac:dyDescent="0.35">
      <c r="A337" s="1" t="s">
        <v>173</v>
      </c>
      <c r="B337" s="1">
        <v>2019</v>
      </c>
      <c r="C337" s="2">
        <v>43772</v>
      </c>
      <c r="D337" s="1" t="s">
        <v>72</v>
      </c>
      <c r="E337" s="1" t="s">
        <v>227</v>
      </c>
      <c r="F337" s="1" t="s">
        <v>228</v>
      </c>
      <c r="G337" s="1"/>
      <c r="H337" s="1">
        <v>11</v>
      </c>
      <c r="I337" s="1">
        <v>26</v>
      </c>
      <c r="J337" s="1">
        <v>30</v>
      </c>
      <c r="K337" s="1">
        <v>1</v>
      </c>
      <c r="L337" s="1">
        <v>57</v>
      </c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>
        <v>57</v>
      </c>
    </row>
    <row r="338" spans="1:25" x14ac:dyDescent="0.35">
      <c r="A338" s="1" t="s">
        <v>173</v>
      </c>
      <c r="B338" s="1">
        <v>2019</v>
      </c>
      <c r="C338" s="2">
        <v>43772</v>
      </c>
      <c r="D338" s="1" t="s">
        <v>72</v>
      </c>
      <c r="E338" s="1" t="s">
        <v>258</v>
      </c>
      <c r="F338" s="1" t="s">
        <v>65</v>
      </c>
      <c r="G338" s="1"/>
      <c r="H338" s="1">
        <v>12</v>
      </c>
      <c r="I338" s="1">
        <v>10</v>
      </c>
      <c r="J338" s="1">
        <v>24</v>
      </c>
      <c r="K338" s="1">
        <v>20</v>
      </c>
      <c r="L338" s="1">
        <v>54</v>
      </c>
      <c r="M338" s="1"/>
      <c r="N338" s="1"/>
      <c r="O338" s="1"/>
      <c r="P338" s="1"/>
      <c r="Q338" s="1"/>
      <c r="R338" s="1"/>
      <c r="S338" s="1"/>
      <c r="T338" s="1">
        <v>2</v>
      </c>
      <c r="U338" s="1"/>
      <c r="V338" s="1"/>
      <c r="W338" s="1">
        <v>56</v>
      </c>
    </row>
    <row r="339" spans="1:25" x14ac:dyDescent="0.35">
      <c r="A339" s="1" t="s">
        <v>173</v>
      </c>
      <c r="B339" s="1">
        <v>2019</v>
      </c>
      <c r="C339" s="2">
        <v>43772</v>
      </c>
      <c r="D339" s="1" t="s">
        <v>72</v>
      </c>
      <c r="E339" s="1" t="s">
        <v>224</v>
      </c>
      <c r="F339" s="1" t="s">
        <v>225</v>
      </c>
      <c r="G339" s="1"/>
      <c r="H339" s="1">
        <v>13</v>
      </c>
      <c r="I339" s="1">
        <v>16</v>
      </c>
      <c r="J339" s="1">
        <v>26</v>
      </c>
      <c r="K339" s="1">
        <v>14</v>
      </c>
      <c r="L339" s="1">
        <v>56</v>
      </c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>
        <v>56</v>
      </c>
    </row>
    <row r="340" spans="1:25" x14ac:dyDescent="0.35">
      <c r="A340" s="1" t="s">
        <v>173</v>
      </c>
      <c r="B340" s="1">
        <v>2019</v>
      </c>
      <c r="C340" s="2">
        <v>43772</v>
      </c>
      <c r="D340" s="1" t="s">
        <v>72</v>
      </c>
      <c r="E340" s="1" t="s">
        <v>249</v>
      </c>
      <c r="F340" s="1" t="s">
        <v>250</v>
      </c>
      <c r="G340" s="1"/>
      <c r="H340" s="1">
        <v>14</v>
      </c>
      <c r="I340" s="1">
        <v>12</v>
      </c>
      <c r="J340" s="1">
        <v>10</v>
      </c>
      <c r="K340" s="1">
        <v>6</v>
      </c>
      <c r="L340" s="1">
        <v>28</v>
      </c>
      <c r="M340" s="1">
        <v>5</v>
      </c>
      <c r="N340" s="1"/>
      <c r="O340" s="1"/>
      <c r="P340" s="1">
        <v>3</v>
      </c>
      <c r="Q340" s="1"/>
      <c r="R340" s="1"/>
      <c r="S340" s="1"/>
      <c r="T340" s="1"/>
      <c r="U340" s="1">
        <v>20</v>
      </c>
      <c r="V340" s="1"/>
      <c r="W340" s="1">
        <v>56</v>
      </c>
    </row>
    <row r="341" spans="1:25" x14ac:dyDescent="0.35">
      <c r="A341" s="1" t="s">
        <v>173</v>
      </c>
      <c r="B341" s="1">
        <v>2019</v>
      </c>
      <c r="C341" s="2">
        <v>43772</v>
      </c>
      <c r="D341" s="1" t="s">
        <v>72</v>
      </c>
      <c r="E341" s="1" t="s">
        <v>240</v>
      </c>
      <c r="F341" s="1" t="s">
        <v>56</v>
      </c>
      <c r="G341" s="1"/>
      <c r="H341" s="1">
        <v>15</v>
      </c>
      <c r="I341" s="1">
        <v>22</v>
      </c>
      <c r="J341" s="1">
        <v>12</v>
      </c>
      <c r="K341" s="1">
        <v>12</v>
      </c>
      <c r="L341" s="1">
        <v>46</v>
      </c>
      <c r="M341" s="1"/>
      <c r="N341" s="1">
        <v>3</v>
      </c>
      <c r="O341" s="1"/>
      <c r="P341" s="1"/>
      <c r="Q341" s="1"/>
      <c r="R341" s="1"/>
      <c r="S341" s="1"/>
      <c r="T341" s="1"/>
      <c r="U341" s="1"/>
      <c r="V341" s="1"/>
      <c r="W341" s="1">
        <v>49</v>
      </c>
    </row>
    <row r="342" spans="1:25" x14ac:dyDescent="0.35">
      <c r="A342" s="1" t="s">
        <v>173</v>
      </c>
      <c r="B342" s="1">
        <v>2019</v>
      </c>
      <c r="C342" s="2">
        <v>43772</v>
      </c>
      <c r="D342" s="1" t="s">
        <v>72</v>
      </c>
      <c r="E342" s="1" t="s">
        <v>229</v>
      </c>
      <c r="F342" s="1" t="s">
        <v>230</v>
      </c>
      <c r="G342" s="1"/>
      <c r="H342" s="1">
        <v>16</v>
      </c>
      <c r="I342" s="1">
        <v>30</v>
      </c>
      <c r="J342" s="1">
        <v>4</v>
      </c>
      <c r="K342" s="1">
        <v>2</v>
      </c>
      <c r="L342" s="1">
        <v>36</v>
      </c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>
        <v>36</v>
      </c>
    </row>
    <row r="343" spans="1:25" x14ac:dyDescent="0.35">
      <c r="A343" s="1" t="s">
        <v>173</v>
      </c>
      <c r="B343" s="1">
        <v>2019</v>
      </c>
      <c r="C343" s="2">
        <v>43772</v>
      </c>
      <c r="D343" s="1" t="s">
        <v>72</v>
      </c>
      <c r="E343" s="1" t="s">
        <v>335</v>
      </c>
      <c r="F343" s="1" t="s">
        <v>61</v>
      </c>
      <c r="G343" s="1"/>
      <c r="H343" s="1">
        <v>17</v>
      </c>
      <c r="I343" s="1">
        <v>1</v>
      </c>
      <c r="J343" s="1">
        <v>6</v>
      </c>
      <c r="K343" s="1">
        <v>26</v>
      </c>
      <c r="L343" s="1">
        <v>33</v>
      </c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>
        <v>33</v>
      </c>
    </row>
    <row r="344" spans="1:25" x14ac:dyDescent="0.35">
      <c r="A344" s="1" t="s">
        <v>173</v>
      </c>
      <c r="B344" s="1">
        <v>2019</v>
      </c>
      <c r="C344" s="2">
        <v>43772</v>
      </c>
      <c r="D344" s="1" t="s">
        <v>72</v>
      </c>
      <c r="E344" s="1" t="s">
        <v>309</v>
      </c>
      <c r="F344" s="1" t="s">
        <v>38</v>
      </c>
      <c r="G344" s="1"/>
      <c r="H344" s="1">
        <v>18</v>
      </c>
      <c r="I344" s="1">
        <v>14</v>
      </c>
      <c r="J344" s="1">
        <v>14</v>
      </c>
      <c r="K344" s="1">
        <v>4</v>
      </c>
      <c r="L344" s="1">
        <v>32</v>
      </c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>
        <v>32</v>
      </c>
    </row>
    <row r="345" spans="1:25" x14ac:dyDescent="0.35">
      <c r="A345" s="1" t="s">
        <v>173</v>
      </c>
      <c r="B345" s="1">
        <v>2019</v>
      </c>
      <c r="C345" s="2">
        <v>43772</v>
      </c>
      <c r="D345" s="1" t="s">
        <v>72</v>
      </c>
      <c r="E345" s="1" t="s">
        <v>313</v>
      </c>
      <c r="F345" s="1" t="s">
        <v>239</v>
      </c>
      <c r="G345" s="1"/>
      <c r="H345" s="1">
        <v>19</v>
      </c>
      <c r="I345" s="1">
        <v>4</v>
      </c>
      <c r="J345" s="1">
        <v>2</v>
      </c>
      <c r="K345" s="1">
        <v>18</v>
      </c>
      <c r="L345" s="1">
        <v>24</v>
      </c>
      <c r="M345" s="1"/>
      <c r="N345" s="1"/>
      <c r="O345" s="1">
        <v>3</v>
      </c>
      <c r="P345" s="1">
        <v>1</v>
      </c>
      <c r="Q345" s="1"/>
      <c r="R345" s="1"/>
      <c r="S345" s="1"/>
      <c r="T345" s="1"/>
      <c r="U345" s="1"/>
      <c r="V345" s="1"/>
      <c r="W345" s="1">
        <v>28</v>
      </c>
    </row>
    <row r="346" spans="1:25" x14ac:dyDescent="0.35">
      <c r="A346" s="1" t="s">
        <v>173</v>
      </c>
      <c r="B346" s="1">
        <v>2019</v>
      </c>
      <c r="C346" s="2">
        <v>43772</v>
      </c>
      <c r="D346" s="1" t="s">
        <v>72</v>
      </c>
      <c r="E346" s="1" t="s">
        <v>312</v>
      </c>
      <c r="F346" s="1" t="s">
        <v>271</v>
      </c>
      <c r="G346" s="1"/>
      <c r="H346" s="1">
        <v>20</v>
      </c>
      <c r="I346" s="1">
        <v>1</v>
      </c>
      <c r="J346" s="1">
        <v>1</v>
      </c>
      <c r="K346" s="1">
        <v>1</v>
      </c>
      <c r="L346" s="1">
        <v>3</v>
      </c>
      <c r="M346" s="1"/>
      <c r="N346" s="1"/>
      <c r="O346" s="1"/>
      <c r="P346" s="1"/>
      <c r="Q346" s="1"/>
      <c r="R346" s="1">
        <v>3</v>
      </c>
      <c r="S346" s="1"/>
      <c r="T346" s="1"/>
      <c r="U346" s="1">
        <v>20</v>
      </c>
      <c r="V346" s="1"/>
      <c r="W346" s="1">
        <v>26</v>
      </c>
    </row>
    <row r="347" spans="1:25" x14ac:dyDescent="0.35">
      <c r="A347" s="1" t="s">
        <v>173</v>
      </c>
      <c r="B347" s="1">
        <v>2019</v>
      </c>
      <c r="C347" s="2">
        <v>43772</v>
      </c>
      <c r="D347" s="1" t="s">
        <v>72</v>
      </c>
      <c r="E347" s="1" t="s">
        <v>221</v>
      </c>
      <c r="F347" s="1" t="s">
        <v>27</v>
      </c>
      <c r="G347" s="1"/>
      <c r="H347" s="1">
        <v>21</v>
      </c>
      <c r="I347" s="1">
        <v>1</v>
      </c>
      <c r="J347" s="1">
        <v>1</v>
      </c>
      <c r="K347" s="1">
        <v>16</v>
      </c>
      <c r="L347" s="1">
        <v>18</v>
      </c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>
        <v>18</v>
      </c>
    </row>
    <row r="348" spans="1:25" x14ac:dyDescent="0.35">
      <c r="A348" s="1" t="s">
        <v>173</v>
      </c>
      <c r="B348" s="1">
        <v>2019</v>
      </c>
      <c r="C348" s="2">
        <v>43772</v>
      </c>
      <c r="D348" s="1" t="s">
        <v>72</v>
      </c>
      <c r="E348" s="1" t="s">
        <v>283</v>
      </c>
      <c r="F348" s="1" t="s">
        <v>123</v>
      </c>
      <c r="G348" s="1"/>
      <c r="H348" s="1">
        <v>22</v>
      </c>
      <c r="I348" s="1">
        <v>8</v>
      </c>
      <c r="J348" s="1">
        <v>16</v>
      </c>
      <c r="K348" s="1">
        <v>8</v>
      </c>
      <c r="L348" s="1">
        <v>32</v>
      </c>
      <c r="M348" s="1"/>
      <c r="N348" s="1"/>
      <c r="O348" s="1"/>
      <c r="P348" s="1"/>
      <c r="Q348" s="1"/>
      <c r="R348" s="1"/>
      <c r="S348" s="1"/>
      <c r="T348" s="1"/>
      <c r="U348" s="1"/>
      <c r="V348" s="1">
        <v>20</v>
      </c>
      <c r="W348" s="1">
        <v>12</v>
      </c>
    </row>
    <row r="349" spans="1:25" x14ac:dyDescent="0.35">
      <c r="A349" s="1" t="s">
        <v>173</v>
      </c>
      <c r="B349" s="1">
        <v>2019</v>
      </c>
      <c r="C349" s="2">
        <v>43772</v>
      </c>
      <c r="D349" s="1" t="s">
        <v>72</v>
      </c>
      <c r="E349" s="1" t="s">
        <v>285</v>
      </c>
      <c r="F349" s="1" t="s">
        <v>286</v>
      </c>
      <c r="G349" s="1"/>
      <c r="H349" s="1">
        <v>23</v>
      </c>
      <c r="I349" s="1">
        <v>1</v>
      </c>
      <c r="J349" s="1">
        <v>1</v>
      </c>
      <c r="K349" s="1">
        <v>1</v>
      </c>
      <c r="L349" s="1">
        <v>3</v>
      </c>
      <c r="M349" s="1"/>
      <c r="N349" s="1"/>
      <c r="O349" s="1"/>
      <c r="P349" s="1"/>
      <c r="Q349" s="1"/>
      <c r="R349" s="1">
        <v>1</v>
      </c>
      <c r="S349" s="1"/>
      <c r="T349" s="1"/>
      <c r="U349" s="1"/>
      <c r="V349" s="1"/>
      <c r="W349" s="1">
        <v>4</v>
      </c>
    </row>
    <row r="350" spans="1:25" x14ac:dyDescent="0.35">
      <c r="A350" s="1" t="s">
        <v>173</v>
      </c>
      <c r="B350" s="1">
        <v>2019</v>
      </c>
      <c r="C350" s="2">
        <v>43772</v>
      </c>
      <c r="D350" s="1" t="s">
        <v>72</v>
      </c>
      <c r="E350" s="1" t="s">
        <v>328</v>
      </c>
      <c r="F350" s="1" t="s">
        <v>237</v>
      </c>
      <c r="G350" s="1"/>
      <c r="H350" s="1">
        <v>24</v>
      </c>
      <c r="I350" s="1">
        <v>2</v>
      </c>
      <c r="J350" s="1">
        <v>8</v>
      </c>
      <c r="K350" s="1">
        <v>10</v>
      </c>
      <c r="L350" s="1">
        <v>20</v>
      </c>
      <c r="M350" s="1"/>
      <c r="N350" s="1"/>
      <c r="O350" s="1"/>
      <c r="P350" s="1"/>
      <c r="Q350" s="1"/>
      <c r="R350" s="1"/>
      <c r="S350" s="1"/>
      <c r="T350" s="1"/>
      <c r="U350" s="1"/>
      <c r="V350" s="1">
        <v>20</v>
      </c>
      <c r="W350" s="1">
        <v>0</v>
      </c>
    </row>
    <row r="351" spans="1:25" x14ac:dyDescent="0.35">
      <c r="A351" s="4" t="s">
        <v>176</v>
      </c>
      <c r="B351" s="4">
        <v>2019</v>
      </c>
      <c r="C351" s="5">
        <v>43525</v>
      </c>
      <c r="D351" s="4" t="s">
        <v>13</v>
      </c>
      <c r="E351" s="4" t="s">
        <v>316</v>
      </c>
      <c r="F351" s="4" t="s">
        <v>19</v>
      </c>
      <c r="G351" s="4"/>
      <c r="H351" s="4"/>
      <c r="I351" s="4">
        <v>34</v>
      </c>
      <c r="J351" s="4">
        <v>30</v>
      </c>
      <c r="K351" s="4">
        <v>38</v>
      </c>
      <c r="L351" s="4">
        <v>102</v>
      </c>
      <c r="M351" s="4">
        <v>1</v>
      </c>
      <c r="N351" s="4"/>
      <c r="O351" s="4">
        <v>3</v>
      </c>
      <c r="P351" s="4">
        <v>5</v>
      </c>
      <c r="Q351" s="4">
        <v>3</v>
      </c>
      <c r="R351" s="4"/>
      <c r="S351" s="4">
        <v>3</v>
      </c>
      <c r="T351" s="4"/>
      <c r="U351" s="4"/>
      <c r="V351" s="4"/>
      <c r="W351" s="4">
        <v>117</v>
      </c>
      <c r="X351" s="41">
        <v>1.0270833333333333</v>
      </c>
      <c r="Y351">
        <v>48.668999999999997</v>
      </c>
    </row>
    <row r="352" spans="1:25" x14ac:dyDescent="0.35">
      <c r="A352" s="4" t="s">
        <v>176</v>
      </c>
      <c r="B352" s="4">
        <v>2019</v>
      </c>
      <c r="C352" s="5">
        <v>43525</v>
      </c>
      <c r="D352" s="4" t="s">
        <v>13</v>
      </c>
      <c r="E352" s="4" t="s">
        <v>308</v>
      </c>
      <c r="F352" s="4" t="s">
        <v>53</v>
      </c>
      <c r="G352" s="4"/>
      <c r="H352" s="4"/>
      <c r="I352" s="4">
        <v>40</v>
      </c>
      <c r="J352" s="4">
        <v>28</v>
      </c>
      <c r="K352" s="4">
        <v>36</v>
      </c>
      <c r="L352" s="4">
        <v>104</v>
      </c>
      <c r="M352" s="4">
        <v>3</v>
      </c>
      <c r="N352" s="4"/>
      <c r="O352" s="4">
        <v>2</v>
      </c>
      <c r="P352" s="4"/>
      <c r="Q352" s="4">
        <v>5</v>
      </c>
      <c r="R352" s="4"/>
      <c r="S352" s="4">
        <v>1</v>
      </c>
      <c r="T352" s="4"/>
      <c r="U352" s="4"/>
      <c r="V352" s="4"/>
      <c r="W352" s="4">
        <v>115</v>
      </c>
    </row>
    <row r="353" spans="1:23" x14ac:dyDescent="0.35">
      <c r="A353" s="4" t="s">
        <v>176</v>
      </c>
      <c r="B353" s="4">
        <v>2019</v>
      </c>
      <c r="C353" s="5">
        <v>43525</v>
      </c>
      <c r="D353" s="4" t="s">
        <v>13</v>
      </c>
      <c r="E353" s="4" t="s">
        <v>219</v>
      </c>
      <c r="F353" s="4" t="s">
        <v>67</v>
      </c>
      <c r="G353" s="4"/>
      <c r="H353" s="4"/>
      <c r="I353" s="4">
        <v>36</v>
      </c>
      <c r="J353" s="4">
        <v>16</v>
      </c>
      <c r="K353" s="4">
        <v>40</v>
      </c>
      <c r="L353" s="4">
        <v>92</v>
      </c>
      <c r="M353" s="4">
        <v>5</v>
      </c>
      <c r="N353" s="4">
        <v>2</v>
      </c>
      <c r="O353" s="4"/>
      <c r="P353" s="4"/>
      <c r="Q353" s="4">
        <v>1</v>
      </c>
      <c r="R353" s="4"/>
      <c r="S353" s="4"/>
      <c r="T353" s="4">
        <v>6</v>
      </c>
      <c r="U353" s="4"/>
      <c r="V353" s="4"/>
      <c r="W353" s="4">
        <v>106</v>
      </c>
    </row>
    <row r="354" spans="1:23" x14ac:dyDescent="0.35">
      <c r="A354" s="4" t="s">
        <v>176</v>
      </c>
      <c r="B354" s="4">
        <v>2019</v>
      </c>
      <c r="C354" s="5">
        <v>43525</v>
      </c>
      <c r="D354" s="4" t="s">
        <v>13</v>
      </c>
      <c r="E354" s="4" t="s">
        <v>226</v>
      </c>
      <c r="F354" s="4" t="s">
        <v>40</v>
      </c>
      <c r="G354" s="4"/>
      <c r="H354" s="4"/>
      <c r="I354" s="4">
        <v>30</v>
      </c>
      <c r="J354" s="4">
        <v>40</v>
      </c>
      <c r="K354" s="4">
        <v>28</v>
      </c>
      <c r="L354" s="4">
        <v>98</v>
      </c>
      <c r="M354" s="4"/>
      <c r="N354" s="4"/>
      <c r="O354" s="4"/>
      <c r="P354" s="4">
        <v>1</v>
      </c>
      <c r="Q354" s="4">
        <v>2</v>
      </c>
      <c r="R354" s="4"/>
      <c r="S354" s="4">
        <v>5</v>
      </c>
      <c r="T354" s="4"/>
      <c r="U354" s="4"/>
      <c r="V354" s="4"/>
      <c r="W354" s="4">
        <v>106</v>
      </c>
    </row>
    <row r="355" spans="1:23" x14ac:dyDescent="0.35">
      <c r="A355" s="4" t="s">
        <v>176</v>
      </c>
      <c r="B355" s="4">
        <v>2019</v>
      </c>
      <c r="C355" s="5">
        <v>43525</v>
      </c>
      <c r="D355" s="4" t="s">
        <v>13</v>
      </c>
      <c r="E355" s="4" t="s">
        <v>326</v>
      </c>
      <c r="F355" s="4" t="s">
        <v>36</v>
      </c>
      <c r="G355" s="4"/>
      <c r="H355" s="4"/>
      <c r="I355" s="4">
        <v>38</v>
      </c>
      <c r="J355" s="4">
        <v>22</v>
      </c>
      <c r="K355" s="4">
        <v>14</v>
      </c>
      <c r="L355" s="4">
        <v>74</v>
      </c>
      <c r="M355" s="4"/>
      <c r="N355" s="4"/>
      <c r="O355" s="4">
        <v>5</v>
      </c>
      <c r="P355" s="4"/>
      <c r="Q355" s="4"/>
      <c r="R355" s="4"/>
      <c r="S355" s="4"/>
      <c r="T355" s="4">
        <v>2</v>
      </c>
      <c r="U355" s="4">
        <v>20</v>
      </c>
      <c r="V355" s="4"/>
      <c r="W355" s="4">
        <v>101</v>
      </c>
    </row>
    <row r="356" spans="1:23" x14ac:dyDescent="0.35">
      <c r="A356" s="4" t="s">
        <v>176</v>
      </c>
      <c r="B356" s="4">
        <v>2019</v>
      </c>
      <c r="C356" s="5">
        <v>43525</v>
      </c>
      <c r="D356" s="4" t="s">
        <v>13</v>
      </c>
      <c r="E356" s="4" t="s">
        <v>244</v>
      </c>
      <c r="F356" s="4" t="s">
        <v>245</v>
      </c>
      <c r="G356" s="4"/>
      <c r="H356" s="4"/>
      <c r="I356" s="4">
        <v>24</v>
      </c>
      <c r="J356" s="4">
        <v>34</v>
      </c>
      <c r="K356" s="4">
        <v>32</v>
      </c>
      <c r="L356" s="4">
        <v>90</v>
      </c>
      <c r="M356" s="4"/>
      <c r="N356" s="4"/>
      <c r="O356" s="4"/>
      <c r="P356" s="4"/>
      <c r="Q356" s="4"/>
      <c r="R356" s="4"/>
      <c r="S356" s="4"/>
      <c r="T356" s="4">
        <v>10</v>
      </c>
      <c r="U356" s="4"/>
      <c r="V356" s="4"/>
      <c r="W356" s="4">
        <v>100</v>
      </c>
    </row>
    <row r="357" spans="1:23" x14ac:dyDescent="0.35">
      <c r="A357" s="4" t="s">
        <v>176</v>
      </c>
      <c r="B357" s="4">
        <v>2019</v>
      </c>
      <c r="C357" s="5">
        <v>43525</v>
      </c>
      <c r="D357" s="4" t="s">
        <v>13</v>
      </c>
      <c r="E357" s="4" t="s">
        <v>276</v>
      </c>
      <c r="F357" s="4" t="s">
        <v>25</v>
      </c>
      <c r="G357" s="4"/>
      <c r="H357" s="4"/>
      <c r="I357" s="4">
        <v>20</v>
      </c>
      <c r="J357" s="4">
        <v>26</v>
      </c>
      <c r="K357" s="4">
        <v>24</v>
      </c>
      <c r="L357" s="4">
        <v>70</v>
      </c>
      <c r="M357" s="4">
        <v>2</v>
      </c>
      <c r="N357" s="4">
        <v>3</v>
      </c>
      <c r="O357" s="4"/>
      <c r="P357" s="4">
        <v>3</v>
      </c>
      <c r="Q357" s="4"/>
      <c r="R357" s="4"/>
      <c r="S357" s="4">
        <v>2</v>
      </c>
      <c r="T357" s="4">
        <v>4</v>
      </c>
      <c r="U357" s="4"/>
      <c r="V357" s="4"/>
      <c r="W357" s="4">
        <v>84</v>
      </c>
    </row>
    <row r="358" spans="1:23" x14ac:dyDescent="0.35">
      <c r="A358" s="4" t="s">
        <v>176</v>
      </c>
      <c r="B358" s="4">
        <v>2019</v>
      </c>
      <c r="C358" s="5">
        <v>43525</v>
      </c>
      <c r="D358" s="4" t="s">
        <v>13</v>
      </c>
      <c r="E358" s="4" t="s">
        <v>317</v>
      </c>
      <c r="F358" s="4" t="s">
        <v>27</v>
      </c>
      <c r="G358" s="4"/>
      <c r="H358" s="4"/>
      <c r="I358" s="4">
        <v>28</v>
      </c>
      <c r="J358" s="4">
        <v>32</v>
      </c>
      <c r="K358" s="4">
        <v>12</v>
      </c>
      <c r="L358" s="4">
        <v>72</v>
      </c>
      <c r="M358" s="4"/>
      <c r="N358" s="4">
        <v>1</v>
      </c>
      <c r="O358" s="4"/>
      <c r="P358" s="4"/>
      <c r="Q358" s="4"/>
      <c r="R358" s="4"/>
      <c r="S358" s="4"/>
      <c r="T358" s="4"/>
      <c r="U358" s="4"/>
      <c r="V358" s="4"/>
      <c r="W358" s="4">
        <v>73</v>
      </c>
    </row>
    <row r="359" spans="1:23" x14ac:dyDescent="0.35">
      <c r="A359" s="4" t="s">
        <v>176</v>
      </c>
      <c r="B359" s="4">
        <v>2019</v>
      </c>
      <c r="C359" s="5">
        <v>43525</v>
      </c>
      <c r="D359" s="4" t="s">
        <v>13</v>
      </c>
      <c r="E359" s="4" t="s">
        <v>333</v>
      </c>
      <c r="F359" s="4" t="s">
        <v>29</v>
      </c>
      <c r="G359" s="4"/>
      <c r="H359" s="4"/>
      <c r="I359" s="4">
        <v>16</v>
      </c>
      <c r="J359" s="4">
        <v>38</v>
      </c>
      <c r="K359" s="4">
        <v>6</v>
      </c>
      <c r="L359" s="4">
        <v>60</v>
      </c>
      <c r="M359" s="4"/>
      <c r="N359" s="4"/>
      <c r="O359" s="4">
        <v>1</v>
      </c>
      <c r="P359" s="4"/>
      <c r="Q359" s="4"/>
      <c r="R359" s="4">
        <v>5</v>
      </c>
      <c r="S359" s="4"/>
      <c r="T359" s="4"/>
      <c r="U359" s="4"/>
      <c r="V359" s="4"/>
      <c r="W359" s="4">
        <v>66</v>
      </c>
    </row>
    <row r="360" spans="1:23" x14ac:dyDescent="0.35">
      <c r="A360" s="4" t="s">
        <v>176</v>
      </c>
      <c r="B360" s="4">
        <v>2019</v>
      </c>
      <c r="C360" s="5">
        <v>43525</v>
      </c>
      <c r="D360" s="4" t="s">
        <v>13</v>
      </c>
      <c r="E360" s="4" t="s">
        <v>275</v>
      </c>
      <c r="F360" s="4" t="s">
        <v>47</v>
      </c>
      <c r="G360" s="4"/>
      <c r="H360" s="4"/>
      <c r="I360" s="4">
        <v>26</v>
      </c>
      <c r="J360" s="4">
        <v>24</v>
      </c>
      <c r="K360" s="4">
        <v>10</v>
      </c>
      <c r="L360" s="4">
        <v>60</v>
      </c>
      <c r="M360" s="4"/>
      <c r="N360" s="4"/>
      <c r="O360" s="4"/>
      <c r="P360" s="4">
        <v>2</v>
      </c>
      <c r="Q360" s="4"/>
      <c r="R360" s="4">
        <v>1</v>
      </c>
      <c r="S360" s="4"/>
      <c r="T360" s="4"/>
      <c r="U360" s="4"/>
      <c r="V360" s="4"/>
      <c r="W360" s="4">
        <v>63</v>
      </c>
    </row>
    <row r="361" spans="1:23" x14ac:dyDescent="0.35">
      <c r="A361" s="4" t="s">
        <v>176</v>
      </c>
      <c r="B361" s="4">
        <v>2019</v>
      </c>
      <c r="C361" s="5">
        <v>43525</v>
      </c>
      <c r="D361" s="4" t="s">
        <v>13</v>
      </c>
      <c r="E361" s="4" t="s">
        <v>366</v>
      </c>
      <c r="F361" s="4" t="s">
        <v>44</v>
      </c>
      <c r="G361" s="4"/>
      <c r="H361" s="4"/>
      <c r="I361" s="4">
        <v>12</v>
      </c>
      <c r="J361" s="4">
        <v>14</v>
      </c>
      <c r="K361" s="4">
        <v>34</v>
      </c>
      <c r="L361" s="4">
        <v>60</v>
      </c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>
        <v>60</v>
      </c>
    </row>
    <row r="362" spans="1:23" x14ac:dyDescent="0.35">
      <c r="A362" s="4" t="s">
        <v>176</v>
      </c>
      <c r="B362" s="4">
        <v>2019</v>
      </c>
      <c r="C362" s="5">
        <v>43525</v>
      </c>
      <c r="D362" s="4" t="s">
        <v>13</v>
      </c>
      <c r="E362" s="4" t="s">
        <v>342</v>
      </c>
      <c r="F362" s="4" t="s">
        <v>56</v>
      </c>
      <c r="G362" s="4"/>
      <c r="H362" s="4"/>
      <c r="I362" s="4">
        <v>32</v>
      </c>
      <c r="J362" s="4">
        <v>18</v>
      </c>
      <c r="K362" s="4">
        <v>8</v>
      </c>
      <c r="L362" s="4">
        <v>58</v>
      </c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>
        <v>58</v>
      </c>
    </row>
    <row r="363" spans="1:23" x14ac:dyDescent="0.35">
      <c r="A363" s="4" t="s">
        <v>176</v>
      </c>
      <c r="B363" s="4">
        <v>2019</v>
      </c>
      <c r="C363" s="5">
        <v>43525</v>
      </c>
      <c r="D363" s="4" t="s">
        <v>13</v>
      </c>
      <c r="E363" s="4" t="s">
        <v>343</v>
      </c>
      <c r="F363" s="4" t="s">
        <v>17</v>
      </c>
      <c r="G363" s="4"/>
      <c r="H363" s="4"/>
      <c r="I363" s="4">
        <v>18</v>
      </c>
      <c r="J363" s="4">
        <v>2</v>
      </c>
      <c r="K363" s="4">
        <v>30</v>
      </c>
      <c r="L363" s="4">
        <v>50</v>
      </c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>
        <v>50</v>
      </c>
    </row>
    <row r="364" spans="1:23" x14ac:dyDescent="0.35">
      <c r="A364" s="4" t="s">
        <v>176</v>
      </c>
      <c r="B364" s="4">
        <v>2019</v>
      </c>
      <c r="C364" s="5">
        <v>43525</v>
      </c>
      <c r="D364" s="4" t="s">
        <v>13</v>
      </c>
      <c r="E364" s="4" t="s">
        <v>227</v>
      </c>
      <c r="F364" s="4" t="s">
        <v>228</v>
      </c>
      <c r="G364" s="4"/>
      <c r="H364" s="4"/>
      <c r="I364" s="4">
        <v>22</v>
      </c>
      <c r="J364" s="4">
        <v>8</v>
      </c>
      <c r="K364" s="4">
        <v>16</v>
      </c>
      <c r="L364" s="4">
        <v>46</v>
      </c>
      <c r="M364" s="4"/>
      <c r="N364" s="4"/>
      <c r="O364" s="4"/>
      <c r="P364" s="4"/>
      <c r="Q364" s="4"/>
      <c r="R364" s="4">
        <v>3</v>
      </c>
      <c r="S364" s="4"/>
      <c r="T364" s="4"/>
      <c r="U364" s="4"/>
      <c r="V364" s="4"/>
      <c r="W364" s="4">
        <v>49</v>
      </c>
    </row>
    <row r="365" spans="1:23" x14ac:dyDescent="0.35">
      <c r="A365" s="4" t="s">
        <v>176</v>
      </c>
      <c r="B365" s="4">
        <v>2019</v>
      </c>
      <c r="C365" s="5">
        <v>43525</v>
      </c>
      <c r="D365" s="4" t="s">
        <v>13</v>
      </c>
      <c r="E365" s="4" t="s">
        <v>224</v>
      </c>
      <c r="F365" s="4" t="s">
        <v>225</v>
      </c>
      <c r="G365" s="4"/>
      <c r="H365" s="4"/>
      <c r="I365" s="4">
        <v>1</v>
      </c>
      <c r="J365" s="4">
        <v>20</v>
      </c>
      <c r="K365" s="4">
        <v>22</v>
      </c>
      <c r="L365" s="4">
        <v>43</v>
      </c>
      <c r="M365" s="4"/>
      <c r="N365" s="4">
        <v>5</v>
      </c>
      <c r="O365" s="4"/>
      <c r="P365" s="4"/>
      <c r="Q365" s="4"/>
      <c r="R365" s="4"/>
      <c r="S365" s="4"/>
      <c r="T365" s="4"/>
      <c r="U365" s="4"/>
      <c r="V365" s="4"/>
      <c r="W365" s="4">
        <v>48</v>
      </c>
    </row>
    <row r="366" spans="1:23" x14ac:dyDescent="0.35">
      <c r="A366" s="4" t="s">
        <v>176</v>
      </c>
      <c r="B366" s="4">
        <v>2019</v>
      </c>
      <c r="C366" s="5">
        <v>43525</v>
      </c>
      <c r="D366" s="4" t="s">
        <v>13</v>
      </c>
      <c r="E366" s="4" t="s">
        <v>313</v>
      </c>
      <c r="F366" s="4" t="s">
        <v>239</v>
      </c>
      <c r="G366" s="4"/>
      <c r="H366" s="4"/>
      <c r="I366" s="4">
        <v>14</v>
      </c>
      <c r="J366" s="4">
        <v>6</v>
      </c>
      <c r="K366" s="4">
        <v>26</v>
      </c>
      <c r="L366" s="4">
        <v>46</v>
      </c>
      <c r="M366" s="4"/>
      <c r="N366" s="4"/>
      <c r="O366" s="4"/>
      <c r="P366" s="4"/>
      <c r="Q366" s="4"/>
      <c r="R366" s="4">
        <v>2</v>
      </c>
      <c r="S366" s="4"/>
      <c r="T366" s="4"/>
      <c r="U366" s="4"/>
      <c r="V366" s="4"/>
      <c r="W366" s="4">
        <v>48</v>
      </c>
    </row>
    <row r="367" spans="1:23" x14ac:dyDescent="0.35">
      <c r="A367" s="4" t="s">
        <v>176</v>
      </c>
      <c r="B367" s="4">
        <v>2019</v>
      </c>
      <c r="C367" s="5">
        <v>43525</v>
      </c>
      <c r="D367" s="4" t="s">
        <v>13</v>
      </c>
      <c r="E367" s="4" t="s">
        <v>344</v>
      </c>
      <c r="F367" s="4" t="s">
        <v>175</v>
      </c>
      <c r="G367" s="4"/>
      <c r="H367" s="4"/>
      <c r="I367" s="4">
        <v>10</v>
      </c>
      <c r="J367" s="4">
        <v>36</v>
      </c>
      <c r="K367" s="4">
        <v>1</v>
      </c>
      <c r="L367" s="4">
        <v>47</v>
      </c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>
        <v>47</v>
      </c>
    </row>
    <row r="368" spans="1:23" x14ac:dyDescent="0.35">
      <c r="A368" s="4" t="s">
        <v>176</v>
      </c>
      <c r="B368" s="4">
        <v>2019</v>
      </c>
      <c r="C368" s="5">
        <v>43525</v>
      </c>
      <c r="D368" s="4" t="s">
        <v>13</v>
      </c>
      <c r="E368" s="4" t="s">
        <v>309</v>
      </c>
      <c r="F368" s="4" t="s">
        <v>38</v>
      </c>
      <c r="G368" s="4"/>
      <c r="H368" s="4"/>
      <c r="I368" s="4">
        <v>6</v>
      </c>
      <c r="J368" s="4">
        <v>12</v>
      </c>
      <c r="K368" s="4">
        <v>18</v>
      </c>
      <c r="L368" s="4">
        <v>36</v>
      </c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>
        <v>36</v>
      </c>
    </row>
    <row r="369" spans="1:25" x14ac:dyDescent="0.35">
      <c r="A369" s="4" t="s">
        <v>176</v>
      </c>
      <c r="B369" s="4">
        <v>2019</v>
      </c>
      <c r="C369" s="5">
        <v>43525</v>
      </c>
      <c r="D369" s="4" t="s">
        <v>13</v>
      </c>
      <c r="E369" s="4" t="s">
        <v>243</v>
      </c>
      <c r="F369" s="4" t="s">
        <v>51</v>
      </c>
      <c r="G369" s="4"/>
      <c r="H369" s="4"/>
      <c r="I369" s="4">
        <v>1</v>
      </c>
      <c r="J369" s="4">
        <v>10</v>
      </c>
      <c r="K369" s="4">
        <v>1</v>
      </c>
      <c r="L369" s="4">
        <v>12</v>
      </c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>
        <v>12</v>
      </c>
    </row>
    <row r="370" spans="1:25" x14ac:dyDescent="0.35">
      <c r="A370" s="4" t="s">
        <v>176</v>
      </c>
      <c r="B370" s="4">
        <v>2019</v>
      </c>
      <c r="C370" s="5">
        <v>43525</v>
      </c>
      <c r="D370" s="4" t="s">
        <v>13</v>
      </c>
      <c r="E370" s="4" t="s">
        <v>321</v>
      </c>
      <c r="F370" s="4" t="s">
        <v>161</v>
      </c>
      <c r="G370" s="4"/>
      <c r="H370" s="4"/>
      <c r="I370" s="4">
        <v>8</v>
      </c>
      <c r="J370" s="4">
        <v>1</v>
      </c>
      <c r="K370" s="4">
        <v>1</v>
      </c>
      <c r="L370" s="4">
        <v>10</v>
      </c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>
        <v>10</v>
      </c>
    </row>
    <row r="371" spans="1:25" x14ac:dyDescent="0.35">
      <c r="A371" s="4" t="s">
        <v>176</v>
      </c>
      <c r="B371" s="4">
        <v>2019</v>
      </c>
      <c r="C371" s="5">
        <v>43525</v>
      </c>
      <c r="D371" s="4" t="s">
        <v>13</v>
      </c>
      <c r="E371" s="4" t="s">
        <v>322</v>
      </c>
      <c r="F371" s="4" t="s">
        <v>61</v>
      </c>
      <c r="G371" s="4"/>
      <c r="H371" s="4"/>
      <c r="I371" s="4">
        <v>2</v>
      </c>
      <c r="J371" s="4">
        <v>4</v>
      </c>
      <c r="K371" s="4">
        <v>2</v>
      </c>
      <c r="L371" s="4">
        <v>8</v>
      </c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>
        <v>8</v>
      </c>
    </row>
    <row r="372" spans="1:25" x14ac:dyDescent="0.35">
      <c r="A372" s="4" t="s">
        <v>176</v>
      </c>
      <c r="B372" s="4">
        <v>2019</v>
      </c>
      <c r="C372" s="5">
        <v>43525</v>
      </c>
      <c r="D372" s="4" t="s">
        <v>13</v>
      </c>
      <c r="E372" s="4" t="s">
        <v>283</v>
      </c>
      <c r="F372" s="4" t="s">
        <v>123</v>
      </c>
      <c r="G372" s="4"/>
      <c r="H372" s="4"/>
      <c r="I372" s="4">
        <v>1</v>
      </c>
      <c r="J372" s="4">
        <v>1</v>
      </c>
      <c r="K372" s="4">
        <v>4</v>
      </c>
      <c r="L372" s="4">
        <v>6</v>
      </c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>
        <v>6</v>
      </c>
    </row>
    <row r="373" spans="1:25" x14ac:dyDescent="0.35">
      <c r="A373" s="4" t="s">
        <v>176</v>
      </c>
      <c r="B373" s="4">
        <v>2019</v>
      </c>
      <c r="C373" s="5">
        <v>43525</v>
      </c>
      <c r="D373" s="4" t="s">
        <v>13</v>
      </c>
      <c r="E373" s="4" t="s">
        <v>345</v>
      </c>
      <c r="F373" s="4" t="s">
        <v>121</v>
      </c>
      <c r="G373" s="4"/>
      <c r="H373" s="4"/>
      <c r="I373" s="4">
        <v>4</v>
      </c>
      <c r="J373" s="4">
        <v>1</v>
      </c>
      <c r="K373" s="4">
        <v>1</v>
      </c>
      <c r="L373" s="4">
        <v>6</v>
      </c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>
        <v>6</v>
      </c>
    </row>
    <row r="374" spans="1:25" x14ac:dyDescent="0.35">
      <c r="A374" s="4" t="s">
        <v>176</v>
      </c>
      <c r="B374" s="4">
        <v>2019</v>
      </c>
      <c r="C374" s="5">
        <v>43525</v>
      </c>
      <c r="D374" s="4" t="s">
        <v>13</v>
      </c>
      <c r="E374" s="4" t="s">
        <v>290</v>
      </c>
      <c r="F374" s="4" t="s">
        <v>237</v>
      </c>
      <c r="G374" s="4"/>
      <c r="H374" s="4"/>
      <c r="I374" s="4">
        <v>1</v>
      </c>
      <c r="J374" s="4">
        <v>1</v>
      </c>
      <c r="K374" s="4">
        <v>20</v>
      </c>
      <c r="L374" s="4">
        <v>22</v>
      </c>
      <c r="M374" s="4"/>
      <c r="N374" s="4"/>
      <c r="O374" s="4"/>
      <c r="P374" s="4"/>
      <c r="Q374" s="4"/>
      <c r="R374" s="4"/>
      <c r="S374" s="4"/>
      <c r="T374" s="4"/>
      <c r="U374" s="4"/>
      <c r="V374" s="4">
        <v>40</v>
      </c>
      <c r="W374" s="4">
        <v>-18</v>
      </c>
    </row>
    <row r="375" spans="1:25" x14ac:dyDescent="0.35">
      <c r="A375" s="1" t="s">
        <v>130</v>
      </c>
      <c r="B375" s="1">
        <v>2019</v>
      </c>
      <c r="C375" s="2">
        <v>43492</v>
      </c>
      <c r="D375" s="1" t="s">
        <v>72</v>
      </c>
      <c r="E375" s="1" t="s">
        <v>316</v>
      </c>
      <c r="F375" s="1" t="s">
        <v>19</v>
      </c>
      <c r="G375" s="1"/>
      <c r="H375" s="1"/>
      <c r="I375" s="1">
        <v>40</v>
      </c>
      <c r="J375" s="1">
        <v>36</v>
      </c>
      <c r="K375" s="1">
        <v>40</v>
      </c>
      <c r="L375" s="1">
        <v>116</v>
      </c>
      <c r="M375" s="1"/>
      <c r="N375" s="1">
        <v>5</v>
      </c>
      <c r="O375" s="1"/>
      <c r="P375" s="1">
        <v>5</v>
      </c>
      <c r="Q375" s="1"/>
      <c r="R375" s="1">
        <v>5</v>
      </c>
      <c r="S375" s="1"/>
      <c r="T375" s="1">
        <v>6</v>
      </c>
      <c r="U375" s="1"/>
      <c r="V375" s="1"/>
      <c r="W375" s="1">
        <v>137</v>
      </c>
      <c r="X375" s="41">
        <v>1.0354166666666667</v>
      </c>
      <c r="Y375">
        <v>48.265000000000001</v>
      </c>
    </row>
    <row r="376" spans="1:25" x14ac:dyDescent="0.35">
      <c r="A376" s="1" t="s">
        <v>130</v>
      </c>
      <c r="B376" s="1">
        <v>2019</v>
      </c>
      <c r="C376" s="2">
        <v>43492</v>
      </c>
      <c r="D376" s="1" t="s">
        <v>72</v>
      </c>
      <c r="E376" s="1" t="s">
        <v>343</v>
      </c>
      <c r="F376" s="1" t="s">
        <v>17</v>
      </c>
      <c r="G376" s="1"/>
      <c r="H376" s="1"/>
      <c r="I376" s="1">
        <v>38</v>
      </c>
      <c r="J376" s="1">
        <v>40</v>
      </c>
      <c r="K376" s="1">
        <v>36</v>
      </c>
      <c r="L376" s="1">
        <v>114</v>
      </c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>
        <v>114</v>
      </c>
    </row>
    <row r="377" spans="1:25" x14ac:dyDescent="0.35">
      <c r="A377" s="1" t="s">
        <v>130</v>
      </c>
      <c r="B377" s="1">
        <v>2019</v>
      </c>
      <c r="C377" s="2">
        <v>43492</v>
      </c>
      <c r="D377" s="1" t="s">
        <v>72</v>
      </c>
      <c r="E377" s="1" t="s">
        <v>263</v>
      </c>
      <c r="F377" s="1" t="s">
        <v>36</v>
      </c>
      <c r="G377" s="1"/>
      <c r="H377" s="1"/>
      <c r="I377" s="1">
        <v>12</v>
      </c>
      <c r="J377" s="1">
        <v>38</v>
      </c>
      <c r="K377" s="1">
        <v>32</v>
      </c>
      <c r="L377" s="1">
        <v>82</v>
      </c>
      <c r="M377" s="1"/>
      <c r="N377" s="1"/>
      <c r="O377" s="1">
        <v>5</v>
      </c>
      <c r="P377" s="1"/>
      <c r="Q377" s="1"/>
      <c r="R377" s="1"/>
      <c r="S377" s="1">
        <v>5</v>
      </c>
      <c r="T377" s="1"/>
      <c r="U377" s="1">
        <v>20</v>
      </c>
      <c r="V377" s="1"/>
      <c r="W377" s="1">
        <v>112</v>
      </c>
    </row>
    <row r="378" spans="1:25" x14ac:dyDescent="0.35">
      <c r="A378" s="1" t="s">
        <v>130</v>
      </c>
      <c r="B378" s="1">
        <v>2019</v>
      </c>
      <c r="C378" s="2">
        <v>43492</v>
      </c>
      <c r="D378" s="1" t="s">
        <v>72</v>
      </c>
      <c r="E378" s="1" t="s">
        <v>308</v>
      </c>
      <c r="F378" s="1" t="s">
        <v>53</v>
      </c>
      <c r="G378" s="1"/>
      <c r="H378" s="1"/>
      <c r="I378" s="1">
        <v>36</v>
      </c>
      <c r="J378" s="1">
        <v>26</v>
      </c>
      <c r="K378" s="1">
        <v>38</v>
      </c>
      <c r="L378" s="1">
        <v>100</v>
      </c>
      <c r="M378" s="1"/>
      <c r="N378" s="1"/>
      <c r="O378" s="1"/>
      <c r="P378" s="1"/>
      <c r="Q378" s="1">
        <v>3</v>
      </c>
      <c r="R378" s="1">
        <v>3</v>
      </c>
      <c r="S378" s="1">
        <v>2</v>
      </c>
      <c r="T378" s="1"/>
      <c r="U378" s="1"/>
      <c r="V378" s="1"/>
      <c r="W378" s="1">
        <v>108</v>
      </c>
    </row>
    <row r="379" spans="1:25" x14ac:dyDescent="0.35">
      <c r="A379" s="1" t="s">
        <v>130</v>
      </c>
      <c r="B379" s="1">
        <v>2019</v>
      </c>
      <c r="C379" s="2">
        <v>43492</v>
      </c>
      <c r="D379" s="1" t="s">
        <v>72</v>
      </c>
      <c r="E379" s="1" t="s">
        <v>243</v>
      </c>
      <c r="F379" s="1" t="s">
        <v>51</v>
      </c>
      <c r="G379" s="1"/>
      <c r="H379" s="1"/>
      <c r="I379" s="1">
        <v>20</v>
      </c>
      <c r="J379" s="1">
        <v>34</v>
      </c>
      <c r="K379" s="1">
        <v>34</v>
      </c>
      <c r="L379" s="1">
        <v>88</v>
      </c>
      <c r="M379" s="1"/>
      <c r="N379" s="1"/>
      <c r="O379" s="1"/>
      <c r="P379" s="1">
        <v>1</v>
      </c>
      <c r="Q379" s="1">
        <v>1</v>
      </c>
      <c r="R379" s="1"/>
      <c r="S379" s="1"/>
      <c r="T379" s="1"/>
      <c r="U379" s="1"/>
      <c r="V379" s="1"/>
      <c r="W379" s="1">
        <v>90</v>
      </c>
    </row>
    <row r="380" spans="1:25" x14ac:dyDescent="0.35">
      <c r="A380" s="1" t="s">
        <v>130</v>
      </c>
      <c r="B380" s="1">
        <v>2019</v>
      </c>
      <c r="C380" s="2">
        <v>43492</v>
      </c>
      <c r="D380" s="1" t="s">
        <v>72</v>
      </c>
      <c r="E380" s="1" t="s">
        <v>227</v>
      </c>
      <c r="F380" s="1" t="s">
        <v>228</v>
      </c>
      <c r="G380" s="1"/>
      <c r="H380" s="1"/>
      <c r="I380" s="1">
        <v>32</v>
      </c>
      <c r="J380" s="1">
        <v>30</v>
      </c>
      <c r="K380" s="1">
        <v>20</v>
      </c>
      <c r="L380" s="1">
        <v>82</v>
      </c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>
        <v>82</v>
      </c>
    </row>
    <row r="381" spans="1:25" x14ac:dyDescent="0.35">
      <c r="A381" s="1" t="s">
        <v>130</v>
      </c>
      <c r="B381" s="1">
        <v>2019</v>
      </c>
      <c r="C381" s="2">
        <v>43492</v>
      </c>
      <c r="D381" s="1" t="s">
        <v>72</v>
      </c>
      <c r="E381" s="1" t="s">
        <v>335</v>
      </c>
      <c r="F381" s="1" t="s">
        <v>61</v>
      </c>
      <c r="G381" s="1"/>
      <c r="H381" s="1"/>
      <c r="I381" s="1">
        <v>22</v>
      </c>
      <c r="J381" s="1">
        <v>24</v>
      </c>
      <c r="K381" s="1">
        <v>28</v>
      </c>
      <c r="L381" s="1">
        <v>74</v>
      </c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>
        <v>74</v>
      </c>
    </row>
    <row r="382" spans="1:25" x14ac:dyDescent="0.35">
      <c r="A382" s="1" t="s">
        <v>130</v>
      </c>
      <c r="B382" s="1">
        <v>2019</v>
      </c>
      <c r="C382" s="2">
        <v>43492</v>
      </c>
      <c r="D382" s="1" t="s">
        <v>72</v>
      </c>
      <c r="E382" s="1" t="s">
        <v>347</v>
      </c>
      <c r="F382" s="1" t="s">
        <v>121</v>
      </c>
      <c r="G382" s="1"/>
      <c r="H382" s="1"/>
      <c r="I382" s="1">
        <v>6</v>
      </c>
      <c r="J382" s="1">
        <v>28</v>
      </c>
      <c r="K382" s="1">
        <v>30</v>
      </c>
      <c r="L382" s="1">
        <v>64</v>
      </c>
      <c r="M382" s="1"/>
      <c r="N382" s="1"/>
      <c r="O382" s="1"/>
      <c r="P382" s="1"/>
      <c r="Q382" s="1"/>
      <c r="R382" s="1"/>
      <c r="S382" s="1">
        <v>1</v>
      </c>
      <c r="T382" s="1"/>
      <c r="U382" s="1"/>
      <c r="V382" s="1"/>
      <c r="W382" s="1">
        <v>65</v>
      </c>
    </row>
    <row r="383" spans="1:25" x14ac:dyDescent="0.35">
      <c r="A383" s="1" t="s">
        <v>130</v>
      </c>
      <c r="B383" s="1">
        <v>2019</v>
      </c>
      <c r="C383" s="2">
        <v>43492</v>
      </c>
      <c r="D383" s="1" t="s">
        <v>72</v>
      </c>
      <c r="E383" s="1" t="s">
        <v>342</v>
      </c>
      <c r="F383" s="1" t="s">
        <v>56</v>
      </c>
      <c r="G383" s="1"/>
      <c r="H383" s="1"/>
      <c r="I383" s="1">
        <v>30</v>
      </c>
      <c r="J383" s="1">
        <v>20</v>
      </c>
      <c r="K383" s="1">
        <v>12</v>
      </c>
      <c r="L383" s="1">
        <v>62</v>
      </c>
      <c r="M383" s="1"/>
      <c r="N383" s="1">
        <v>2</v>
      </c>
      <c r="O383" s="1"/>
      <c r="P383" s="1"/>
      <c r="Q383" s="1"/>
      <c r="R383" s="1"/>
      <c r="S383" s="1"/>
      <c r="T383" s="1"/>
      <c r="U383" s="1"/>
      <c r="V383" s="1"/>
      <c r="W383" s="1">
        <v>64</v>
      </c>
    </row>
    <row r="384" spans="1:25" x14ac:dyDescent="0.35">
      <c r="A384" s="1" t="s">
        <v>130</v>
      </c>
      <c r="B384" s="1">
        <v>2019</v>
      </c>
      <c r="C384" s="2">
        <v>43492</v>
      </c>
      <c r="D384" s="1" t="s">
        <v>72</v>
      </c>
      <c r="E384" s="1" t="s">
        <v>321</v>
      </c>
      <c r="F384" s="1" t="s">
        <v>161</v>
      </c>
      <c r="G384" s="1"/>
      <c r="H384" s="1"/>
      <c r="I384" s="1">
        <v>10</v>
      </c>
      <c r="J384" s="1">
        <v>18</v>
      </c>
      <c r="K384" s="1">
        <v>26</v>
      </c>
      <c r="L384" s="1">
        <v>54</v>
      </c>
      <c r="M384" s="1"/>
      <c r="N384" s="1">
        <v>3</v>
      </c>
      <c r="O384" s="1"/>
      <c r="P384" s="1"/>
      <c r="Q384" s="1"/>
      <c r="R384" s="1"/>
      <c r="S384" s="1"/>
      <c r="T384" s="1"/>
      <c r="U384" s="1"/>
      <c r="V384" s="1"/>
      <c r="W384" s="1">
        <v>57</v>
      </c>
    </row>
    <row r="385" spans="1:25" x14ac:dyDescent="0.35">
      <c r="A385" s="1" t="s">
        <v>130</v>
      </c>
      <c r="B385" s="1">
        <v>2019</v>
      </c>
      <c r="C385" s="2">
        <v>43492</v>
      </c>
      <c r="D385" s="1" t="s">
        <v>72</v>
      </c>
      <c r="E385" s="1" t="s">
        <v>309</v>
      </c>
      <c r="F385" s="1" t="s">
        <v>38</v>
      </c>
      <c r="G385" s="1"/>
      <c r="H385" s="1"/>
      <c r="I385" s="1">
        <v>26</v>
      </c>
      <c r="J385" s="1">
        <v>22</v>
      </c>
      <c r="K385" s="1">
        <v>1</v>
      </c>
      <c r="L385" s="1">
        <v>49</v>
      </c>
      <c r="M385" s="1"/>
      <c r="N385" s="1">
        <v>1</v>
      </c>
      <c r="O385" s="1">
        <v>2</v>
      </c>
      <c r="P385" s="1"/>
      <c r="Q385" s="1"/>
      <c r="R385" s="1"/>
      <c r="S385" s="1"/>
      <c r="T385" s="1">
        <v>4</v>
      </c>
      <c r="U385" s="1"/>
      <c r="V385" s="1"/>
      <c r="W385" s="1">
        <v>56</v>
      </c>
    </row>
    <row r="386" spans="1:25" x14ac:dyDescent="0.35">
      <c r="A386" s="1" t="s">
        <v>130</v>
      </c>
      <c r="B386" s="1">
        <v>2019</v>
      </c>
      <c r="C386" s="2">
        <v>43492</v>
      </c>
      <c r="D386" s="1" t="s">
        <v>72</v>
      </c>
      <c r="E386" s="1" t="s">
        <v>346</v>
      </c>
      <c r="F386" s="1" t="s">
        <v>29</v>
      </c>
      <c r="G386" s="1"/>
      <c r="H386" s="1"/>
      <c r="I386" s="1">
        <v>16</v>
      </c>
      <c r="J386" s="1">
        <v>10</v>
      </c>
      <c r="K386" s="1">
        <v>24</v>
      </c>
      <c r="L386" s="1">
        <v>50</v>
      </c>
      <c r="M386" s="1">
        <v>1</v>
      </c>
      <c r="N386" s="1"/>
      <c r="O386" s="1"/>
      <c r="P386" s="1"/>
      <c r="Q386" s="1">
        <v>5</v>
      </c>
      <c r="R386" s="1"/>
      <c r="S386" s="1"/>
      <c r="T386" s="1"/>
      <c r="U386" s="1"/>
      <c r="V386" s="1"/>
      <c r="W386" s="1">
        <v>56</v>
      </c>
    </row>
    <row r="387" spans="1:25" x14ac:dyDescent="0.35">
      <c r="A387" s="1" t="s">
        <v>130</v>
      </c>
      <c r="B387" s="1">
        <v>2019</v>
      </c>
      <c r="C387" s="2">
        <v>43492</v>
      </c>
      <c r="D387" s="1" t="s">
        <v>72</v>
      </c>
      <c r="E387" s="1" t="s">
        <v>313</v>
      </c>
      <c r="F387" s="1" t="s">
        <v>239</v>
      </c>
      <c r="G387" s="1"/>
      <c r="H387" s="1"/>
      <c r="I387" s="1">
        <v>18</v>
      </c>
      <c r="J387" s="1">
        <v>12</v>
      </c>
      <c r="K387" s="1">
        <v>10</v>
      </c>
      <c r="L387" s="1">
        <v>40</v>
      </c>
      <c r="M387" s="1"/>
      <c r="N387" s="1"/>
      <c r="O387" s="1">
        <v>1</v>
      </c>
      <c r="P387" s="1"/>
      <c r="Q387" s="1">
        <v>2</v>
      </c>
      <c r="R387" s="1">
        <v>1</v>
      </c>
      <c r="S387" s="1"/>
      <c r="T387" s="1">
        <v>10</v>
      </c>
      <c r="U387" s="1"/>
      <c r="V387" s="1"/>
      <c r="W387" s="1">
        <v>54</v>
      </c>
    </row>
    <row r="388" spans="1:25" x14ac:dyDescent="0.35">
      <c r="A388" s="1" t="s">
        <v>130</v>
      </c>
      <c r="B388" s="1">
        <v>2019</v>
      </c>
      <c r="C388" s="2">
        <v>43492</v>
      </c>
      <c r="D388" s="1" t="s">
        <v>72</v>
      </c>
      <c r="E388" s="1" t="s">
        <v>224</v>
      </c>
      <c r="F388" s="1" t="s">
        <v>225</v>
      </c>
      <c r="G388" s="1"/>
      <c r="H388" s="1"/>
      <c r="I388" s="1">
        <v>34</v>
      </c>
      <c r="J388" s="1">
        <v>1</v>
      </c>
      <c r="K388" s="1">
        <v>14</v>
      </c>
      <c r="L388" s="1">
        <v>49</v>
      </c>
      <c r="M388" s="1">
        <v>2</v>
      </c>
      <c r="N388" s="1"/>
      <c r="O388" s="1"/>
      <c r="P388" s="1"/>
      <c r="Q388" s="1"/>
      <c r="R388" s="1"/>
      <c r="S388" s="1"/>
      <c r="T388" s="1">
        <v>2</v>
      </c>
      <c r="U388" s="1"/>
      <c r="V388" s="1"/>
      <c r="W388" s="1">
        <v>53</v>
      </c>
    </row>
    <row r="389" spans="1:25" x14ac:dyDescent="0.35">
      <c r="A389" s="1" t="s">
        <v>130</v>
      </c>
      <c r="B389" s="1">
        <v>2019</v>
      </c>
      <c r="C389" s="2">
        <v>43492</v>
      </c>
      <c r="D389" s="1" t="s">
        <v>72</v>
      </c>
      <c r="E389" s="1" t="s">
        <v>249</v>
      </c>
      <c r="F389" s="1" t="s">
        <v>250</v>
      </c>
      <c r="G389" s="1"/>
      <c r="H389" s="1"/>
      <c r="I389" s="1">
        <v>1</v>
      </c>
      <c r="J389" s="1">
        <v>32</v>
      </c>
      <c r="K389" s="1">
        <v>18</v>
      </c>
      <c r="L389" s="1">
        <v>51</v>
      </c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>
        <v>51</v>
      </c>
    </row>
    <row r="390" spans="1:25" x14ac:dyDescent="0.35">
      <c r="A390" s="1" t="s">
        <v>130</v>
      </c>
      <c r="B390" s="1">
        <v>2019</v>
      </c>
      <c r="C390" s="2">
        <v>43492</v>
      </c>
      <c r="D390" s="1" t="s">
        <v>72</v>
      </c>
      <c r="E390" s="1" t="s">
        <v>290</v>
      </c>
      <c r="F390" s="1" t="s">
        <v>237</v>
      </c>
      <c r="G390" s="1"/>
      <c r="H390" s="1"/>
      <c r="I390" s="1">
        <v>28</v>
      </c>
      <c r="J390" s="1">
        <v>1</v>
      </c>
      <c r="K390" s="1">
        <v>22</v>
      </c>
      <c r="L390" s="1">
        <v>51</v>
      </c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>
        <v>51</v>
      </c>
    </row>
    <row r="391" spans="1:25" x14ac:dyDescent="0.35">
      <c r="A391" s="1" t="s">
        <v>130</v>
      </c>
      <c r="B391" s="1">
        <v>2019</v>
      </c>
      <c r="C391" s="2">
        <v>43492</v>
      </c>
      <c r="D391" s="1" t="s">
        <v>72</v>
      </c>
      <c r="E391" s="1" t="s">
        <v>292</v>
      </c>
      <c r="F391" s="1" t="s">
        <v>31</v>
      </c>
      <c r="G391" s="1"/>
      <c r="H391" s="1"/>
      <c r="I391" s="1">
        <v>14</v>
      </c>
      <c r="J391" s="1">
        <v>14</v>
      </c>
      <c r="K391" s="1">
        <v>1</v>
      </c>
      <c r="L391" s="1">
        <v>29</v>
      </c>
      <c r="M391" s="1">
        <v>5</v>
      </c>
      <c r="N391" s="1"/>
      <c r="O391" s="1"/>
      <c r="P391" s="1">
        <v>3</v>
      </c>
      <c r="Q391" s="1"/>
      <c r="R391" s="1"/>
      <c r="S391" s="1"/>
      <c r="T391" s="1"/>
      <c r="U391" s="1"/>
      <c r="V391" s="1"/>
      <c r="W391" s="1">
        <v>37</v>
      </c>
    </row>
    <row r="392" spans="1:25" x14ac:dyDescent="0.35">
      <c r="A392" s="1" t="s">
        <v>130</v>
      </c>
      <c r="B392" s="1">
        <v>2019</v>
      </c>
      <c r="C392" s="2">
        <v>43492</v>
      </c>
      <c r="D392" s="1" t="s">
        <v>72</v>
      </c>
      <c r="E392" s="1" t="s">
        <v>348</v>
      </c>
      <c r="F392" s="1" t="s">
        <v>15</v>
      </c>
      <c r="G392" s="1"/>
      <c r="H392" s="1"/>
      <c r="I392" s="1">
        <v>4</v>
      </c>
      <c r="J392" s="1">
        <v>16</v>
      </c>
      <c r="K392" s="1">
        <v>8</v>
      </c>
      <c r="L392" s="1">
        <v>28</v>
      </c>
      <c r="M392" s="1"/>
      <c r="N392" s="1"/>
      <c r="O392" s="1">
        <v>3</v>
      </c>
      <c r="P392" s="1"/>
      <c r="Q392" s="1"/>
      <c r="R392" s="1">
        <v>2</v>
      </c>
      <c r="S392" s="1"/>
      <c r="T392" s="1"/>
      <c r="U392" s="1"/>
      <c r="V392" s="1"/>
      <c r="W392" s="1">
        <v>33</v>
      </c>
    </row>
    <row r="393" spans="1:25" x14ac:dyDescent="0.35">
      <c r="A393" s="1" t="s">
        <v>130</v>
      </c>
      <c r="B393" s="1">
        <v>2019</v>
      </c>
      <c r="C393" s="2">
        <v>43492</v>
      </c>
      <c r="D393" s="1" t="s">
        <v>72</v>
      </c>
      <c r="E393" s="1" t="s">
        <v>344</v>
      </c>
      <c r="F393" s="1" t="s">
        <v>175</v>
      </c>
      <c r="G393" s="1"/>
      <c r="H393" s="1"/>
      <c r="I393" s="1">
        <v>24</v>
      </c>
      <c r="J393" s="1">
        <v>2</v>
      </c>
      <c r="K393" s="1">
        <v>2</v>
      </c>
      <c r="L393" s="1">
        <v>28</v>
      </c>
      <c r="M393" s="1">
        <v>3</v>
      </c>
      <c r="N393" s="1"/>
      <c r="O393" s="1"/>
      <c r="P393" s="1">
        <v>2</v>
      </c>
      <c r="Q393" s="1"/>
      <c r="R393" s="1"/>
      <c r="S393" s="1"/>
      <c r="T393" s="1"/>
      <c r="U393" s="1"/>
      <c r="V393" s="1"/>
      <c r="W393" s="1">
        <v>33</v>
      </c>
    </row>
    <row r="394" spans="1:25" x14ac:dyDescent="0.35">
      <c r="A394" s="1" t="s">
        <v>130</v>
      </c>
      <c r="B394" s="1">
        <v>2019</v>
      </c>
      <c r="C394" s="2">
        <v>43492</v>
      </c>
      <c r="D394" s="1" t="s">
        <v>72</v>
      </c>
      <c r="E394" s="1" t="s">
        <v>351</v>
      </c>
      <c r="F394" s="1" t="s">
        <v>65</v>
      </c>
      <c r="G394" s="1"/>
      <c r="H394" s="1"/>
      <c r="I394" s="1">
        <v>1</v>
      </c>
      <c r="J394" s="1">
        <v>6</v>
      </c>
      <c r="K394" s="1">
        <v>16</v>
      </c>
      <c r="L394" s="1">
        <v>23</v>
      </c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>
        <v>23</v>
      </c>
    </row>
    <row r="395" spans="1:25" x14ac:dyDescent="0.35">
      <c r="A395" s="1" t="s">
        <v>130</v>
      </c>
      <c r="B395" s="1">
        <v>2019</v>
      </c>
      <c r="C395" s="2">
        <v>43492</v>
      </c>
      <c r="D395" s="1" t="s">
        <v>72</v>
      </c>
      <c r="E395" s="1" t="s">
        <v>221</v>
      </c>
      <c r="F395" s="1" t="s">
        <v>27</v>
      </c>
      <c r="G395" s="1"/>
      <c r="H395" s="1"/>
      <c r="I395" s="1">
        <v>8</v>
      </c>
      <c r="J395" s="1">
        <v>4</v>
      </c>
      <c r="K395" s="1">
        <v>4</v>
      </c>
      <c r="L395" s="1">
        <v>16</v>
      </c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>
        <v>16</v>
      </c>
    </row>
    <row r="396" spans="1:25" x14ac:dyDescent="0.35">
      <c r="A396" s="1" t="s">
        <v>130</v>
      </c>
      <c r="B396" s="1">
        <v>2019</v>
      </c>
      <c r="C396" s="2">
        <v>43492</v>
      </c>
      <c r="D396" s="1" t="s">
        <v>72</v>
      </c>
      <c r="E396" s="1" t="s">
        <v>331</v>
      </c>
      <c r="F396" s="1" t="s">
        <v>40</v>
      </c>
      <c r="G396" s="1"/>
      <c r="H396" s="1"/>
      <c r="I396" s="1">
        <v>2</v>
      </c>
      <c r="J396" s="1">
        <v>8</v>
      </c>
      <c r="K396" s="1">
        <v>1</v>
      </c>
      <c r="L396" s="1">
        <v>11</v>
      </c>
      <c r="M396" s="1"/>
      <c r="N396" s="1"/>
      <c r="O396" s="1"/>
      <c r="P396" s="1"/>
      <c r="Q396" s="1"/>
      <c r="R396" s="1"/>
      <c r="S396" s="1">
        <v>3</v>
      </c>
      <c r="T396" s="1"/>
      <c r="U396" s="1"/>
      <c r="V396" s="1"/>
      <c r="W396" s="1">
        <v>14</v>
      </c>
    </row>
    <row r="397" spans="1:25" x14ac:dyDescent="0.35">
      <c r="A397" s="1" t="s">
        <v>130</v>
      </c>
      <c r="B397" s="1">
        <v>2019</v>
      </c>
      <c r="C397" s="2">
        <v>43492</v>
      </c>
      <c r="D397" s="1" t="s">
        <v>72</v>
      </c>
      <c r="E397" s="1" t="s">
        <v>337</v>
      </c>
      <c r="F397" s="1" t="s">
        <v>49</v>
      </c>
      <c r="G397" s="1"/>
      <c r="H397" s="1"/>
      <c r="I397" s="1">
        <v>1</v>
      </c>
      <c r="J397" s="1">
        <v>1</v>
      </c>
      <c r="K397" s="1">
        <v>6</v>
      </c>
      <c r="L397" s="1">
        <v>8</v>
      </c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>
        <v>8</v>
      </c>
    </row>
    <row r="398" spans="1:25" x14ac:dyDescent="0.35">
      <c r="A398" s="1" t="s">
        <v>130</v>
      </c>
      <c r="B398" s="1">
        <v>2019</v>
      </c>
      <c r="C398" s="2">
        <v>43492</v>
      </c>
      <c r="D398" s="1" t="s">
        <v>72</v>
      </c>
      <c r="E398" s="1" t="s">
        <v>349</v>
      </c>
      <c r="F398" s="1" t="s">
        <v>350</v>
      </c>
      <c r="G398" s="1"/>
      <c r="H398" s="1"/>
      <c r="I398" s="1">
        <v>1</v>
      </c>
      <c r="J398" s="1">
        <v>1</v>
      </c>
      <c r="K398" s="1">
        <v>1</v>
      </c>
      <c r="L398" s="1">
        <v>3</v>
      </c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>
        <v>3</v>
      </c>
    </row>
    <row r="399" spans="1:25" x14ac:dyDescent="0.35">
      <c r="A399" s="4" t="s">
        <v>162</v>
      </c>
      <c r="B399" s="4">
        <v>2019</v>
      </c>
      <c r="C399" s="5">
        <v>43484</v>
      </c>
      <c r="D399" s="4" t="s">
        <v>72</v>
      </c>
      <c r="E399" s="4" t="s">
        <v>352</v>
      </c>
      <c r="F399" s="4" t="s">
        <v>36</v>
      </c>
      <c r="G399" s="4"/>
      <c r="H399" s="4">
        <v>1</v>
      </c>
      <c r="I399" s="4">
        <v>40</v>
      </c>
      <c r="J399" s="4">
        <v>34</v>
      </c>
      <c r="K399" s="4">
        <v>40</v>
      </c>
      <c r="L399" s="4">
        <v>114</v>
      </c>
      <c r="M399" s="4"/>
      <c r="N399" s="4">
        <v>3</v>
      </c>
      <c r="O399" s="4"/>
      <c r="P399" s="4">
        <v>1</v>
      </c>
      <c r="Q399" s="4"/>
      <c r="R399" s="4">
        <v>5</v>
      </c>
      <c r="S399" s="4">
        <v>2</v>
      </c>
      <c r="T399" s="4">
        <v>6</v>
      </c>
      <c r="U399" s="4"/>
      <c r="V399" s="4"/>
      <c r="W399" s="4">
        <v>131</v>
      </c>
      <c r="X399" s="41">
        <v>1.0597222222222222</v>
      </c>
      <c r="Y399">
        <v>47.162999999999997</v>
      </c>
    </row>
    <row r="400" spans="1:25" x14ac:dyDescent="0.35">
      <c r="A400" s="4" t="s">
        <v>162</v>
      </c>
      <c r="B400" s="4">
        <v>2019</v>
      </c>
      <c r="C400" s="5">
        <v>43484</v>
      </c>
      <c r="D400" s="4" t="s">
        <v>72</v>
      </c>
      <c r="E400" s="4" t="s">
        <v>317</v>
      </c>
      <c r="F400" s="4" t="s">
        <v>27</v>
      </c>
      <c r="G400" s="4"/>
      <c r="H400" s="4">
        <v>2</v>
      </c>
      <c r="I400" s="4">
        <v>34</v>
      </c>
      <c r="J400" s="4">
        <v>38</v>
      </c>
      <c r="K400" s="4">
        <v>34</v>
      </c>
      <c r="L400" s="4">
        <v>106</v>
      </c>
      <c r="M400" s="4">
        <v>5</v>
      </c>
      <c r="N400" s="4"/>
      <c r="O400" s="4">
        <v>1</v>
      </c>
      <c r="P400" s="4"/>
      <c r="Q400" s="4"/>
      <c r="R400" s="4"/>
      <c r="S400" s="4">
        <v>1</v>
      </c>
      <c r="T400" s="4">
        <v>10</v>
      </c>
      <c r="U400" s="4"/>
      <c r="V400" s="4"/>
      <c r="W400" s="4">
        <v>123</v>
      </c>
    </row>
    <row r="401" spans="1:23" x14ac:dyDescent="0.35">
      <c r="A401" s="4" t="s">
        <v>162</v>
      </c>
      <c r="B401" s="4">
        <v>2019</v>
      </c>
      <c r="C401" s="5">
        <v>43484</v>
      </c>
      <c r="D401" s="4" t="s">
        <v>72</v>
      </c>
      <c r="E401" s="4" t="s">
        <v>226</v>
      </c>
      <c r="F401" s="4" t="s">
        <v>40</v>
      </c>
      <c r="G401" s="4"/>
      <c r="H401" s="4">
        <v>3</v>
      </c>
      <c r="I401" s="4">
        <v>36</v>
      </c>
      <c r="J401" s="4">
        <v>24</v>
      </c>
      <c r="K401" s="4">
        <v>38</v>
      </c>
      <c r="L401" s="4">
        <v>98</v>
      </c>
      <c r="M401" s="4">
        <v>3</v>
      </c>
      <c r="N401" s="4">
        <v>5</v>
      </c>
      <c r="O401" s="4"/>
      <c r="P401" s="4">
        <v>3</v>
      </c>
      <c r="Q401" s="4"/>
      <c r="R401" s="4"/>
      <c r="S401" s="4"/>
      <c r="T401" s="4">
        <v>4</v>
      </c>
      <c r="U401" s="4"/>
      <c r="V401" s="4"/>
      <c r="W401" s="4">
        <v>113</v>
      </c>
    </row>
    <row r="402" spans="1:23" x14ac:dyDescent="0.35">
      <c r="A402" s="4" t="s">
        <v>162</v>
      </c>
      <c r="B402" s="4">
        <v>2019</v>
      </c>
      <c r="C402" s="5">
        <v>43484</v>
      </c>
      <c r="D402" s="4" t="s">
        <v>72</v>
      </c>
      <c r="E402" s="4" t="s">
        <v>243</v>
      </c>
      <c r="F402" s="4" t="s">
        <v>51</v>
      </c>
      <c r="G402" s="4"/>
      <c r="H402" s="4">
        <v>4</v>
      </c>
      <c r="I402" s="4">
        <v>28</v>
      </c>
      <c r="J402" s="4">
        <v>16</v>
      </c>
      <c r="K402" s="4">
        <v>36</v>
      </c>
      <c r="L402" s="4">
        <v>80</v>
      </c>
      <c r="M402" s="4"/>
      <c r="N402" s="4">
        <v>1</v>
      </c>
      <c r="O402" s="4"/>
      <c r="P402" s="4">
        <v>5</v>
      </c>
      <c r="Q402" s="4">
        <v>1</v>
      </c>
      <c r="R402" s="4">
        <v>2</v>
      </c>
      <c r="S402" s="4">
        <v>3</v>
      </c>
      <c r="T402" s="4"/>
      <c r="U402" s="4"/>
      <c r="V402" s="4"/>
      <c r="W402" s="4">
        <v>92</v>
      </c>
    </row>
    <row r="403" spans="1:23" x14ac:dyDescent="0.35">
      <c r="A403" s="4" t="s">
        <v>162</v>
      </c>
      <c r="B403" s="4">
        <v>2019</v>
      </c>
      <c r="C403" s="5">
        <v>43484</v>
      </c>
      <c r="D403" s="4" t="s">
        <v>72</v>
      </c>
      <c r="E403" s="4" t="s">
        <v>275</v>
      </c>
      <c r="F403" s="4" t="s">
        <v>47</v>
      </c>
      <c r="G403" s="4"/>
      <c r="H403" s="4">
        <v>5</v>
      </c>
      <c r="I403" s="4">
        <v>26</v>
      </c>
      <c r="J403" s="4">
        <v>32</v>
      </c>
      <c r="K403" s="4">
        <v>32</v>
      </c>
      <c r="L403" s="4">
        <v>90</v>
      </c>
      <c r="M403" s="4"/>
      <c r="N403" s="4"/>
      <c r="O403" s="4"/>
      <c r="P403" s="4"/>
      <c r="Q403" s="4">
        <v>2</v>
      </c>
      <c r="R403" s="4"/>
      <c r="S403" s="4"/>
      <c r="T403" s="4"/>
      <c r="U403" s="4"/>
      <c r="V403" s="4"/>
      <c r="W403" s="4">
        <v>92</v>
      </c>
    </row>
    <row r="404" spans="1:23" x14ac:dyDescent="0.35">
      <c r="A404" s="4" t="s">
        <v>162</v>
      </c>
      <c r="B404" s="4">
        <v>2019</v>
      </c>
      <c r="C404" s="5">
        <v>43484</v>
      </c>
      <c r="D404" s="4" t="s">
        <v>72</v>
      </c>
      <c r="E404" s="4" t="s">
        <v>333</v>
      </c>
      <c r="F404" s="4" t="s">
        <v>29</v>
      </c>
      <c r="G404" s="4"/>
      <c r="H404" s="4">
        <v>6</v>
      </c>
      <c r="I404" s="4">
        <v>12</v>
      </c>
      <c r="J404" s="4">
        <v>40</v>
      </c>
      <c r="K404" s="4">
        <v>26</v>
      </c>
      <c r="L404" s="4">
        <v>78</v>
      </c>
      <c r="M404" s="4"/>
      <c r="N404" s="4"/>
      <c r="O404" s="4">
        <v>2</v>
      </c>
      <c r="P404" s="4"/>
      <c r="Q404" s="4"/>
      <c r="R404" s="4">
        <v>1</v>
      </c>
      <c r="S404" s="4">
        <v>5</v>
      </c>
      <c r="T404" s="4">
        <v>2</v>
      </c>
      <c r="U404" s="4"/>
      <c r="V404" s="4"/>
      <c r="W404" s="4">
        <v>88</v>
      </c>
    </row>
    <row r="405" spans="1:23" x14ac:dyDescent="0.35">
      <c r="A405" s="4" t="s">
        <v>162</v>
      </c>
      <c r="B405" s="4">
        <v>2019</v>
      </c>
      <c r="C405" s="5">
        <v>43484</v>
      </c>
      <c r="D405" s="4" t="s">
        <v>72</v>
      </c>
      <c r="E405" s="4" t="s">
        <v>345</v>
      </c>
      <c r="F405" s="4" t="s">
        <v>121</v>
      </c>
      <c r="G405" s="4"/>
      <c r="H405" s="4">
        <v>7</v>
      </c>
      <c r="I405" s="4">
        <v>24</v>
      </c>
      <c r="J405" s="4">
        <v>36</v>
      </c>
      <c r="K405" s="4">
        <v>16</v>
      </c>
      <c r="L405" s="4">
        <v>76</v>
      </c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>
        <v>76</v>
      </c>
    </row>
    <row r="406" spans="1:23" x14ac:dyDescent="0.35">
      <c r="A406" s="4" t="s">
        <v>162</v>
      </c>
      <c r="B406" s="4">
        <v>2019</v>
      </c>
      <c r="C406" s="5">
        <v>43484</v>
      </c>
      <c r="D406" s="4" t="s">
        <v>72</v>
      </c>
      <c r="E406" s="4" t="s">
        <v>335</v>
      </c>
      <c r="F406" s="4" t="s">
        <v>61</v>
      </c>
      <c r="G406" s="4"/>
      <c r="H406" s="4">
        <v>8</v>
      </c>
      <c r="I406" s="4">
        <v>30</v>
      </c>
      <c r="J406" s="4">
        <v>22</v>
      </c>
      <c r="K406" s="4">
        <v>24</v>
      </c>
      <c r="L406" s="4">
        <v>76</v>
      </c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>
        <v>76</v>
      </c>
    </row>
    <row r="407" spans="1:23" x14ac:dyDescent="0.35">
      <c r="A407" s="4" t="s">
        <v>162</v>
      </c>
      <c r="B407" s="4">
        <v>2019</v>
      </c>
      <c r="C407" s="5">
        <v>43484</v>
      </c>
      <c r="D407" s="4" t="s">
        <v>72</v>
      </c>
      <c r="E407" s="4" t="s">
        <v>283</v>
      </c>
      <c r="F407" s="4" t="s">
        <v>123</v>
      </c>
      <c r="G407" s="4"/>
      <c r="H407" s="4">
        <v>9</v>
      </c>
      <c r="I407" s="4">
        <v>22</v>
      </c>
      <c r="J407" s="4">
        <v>28</v>
      </c>
      <c r="K407" s="4">
        <v>20</v>
      </c>
      <c r="L407" s="4">
        <v>70</v>
      </c>
      <c r="M407" s="4">
        <v>2</v>
      </c>
      <c r="N407" s="4">
        <v>2</v>
      </c>
      <c r="O407" s="4"/>
      <c r="P407" s="4"/>
      <c r="Q407" s="4"/>
      <c r="R407" s="4"/>
      <c r="S407" s="4"/>
      <c r="T407" s="4"/>
      <c r="U407" s="4"/>
      <c r="V407" s="4"/>
      <c r="W407" s="4">
        <v>74</v>
      </c>
    </row>
    <row r="408" spans="1:23" x14ac:dyDescent="0.35">
      <c r="A408" s="4" t="s">
        <v>162</v>
      </c>
      <c r="B408" s="4">
        <v>2019</v>
      </c>
      <c r="C408" s="5">
        <v>43484</v>
      </c>
      <c r="D408" s="4" t="s">
        <v>72</v>
      </c>
      <c r="E408" s="4" t="s">
        <v>224</v>
      </c>
      <c r="F408" s="4" t="s">
        <v>225</v>
      </c>
      <c r="G408" s="4"/>
      <c r="H408" s="4">
        <v>10</v>
      </c>
      <c r="I408" s="4">
        <v>32</v>
      </c>
      <c r="J408" s="4">
        <v>4</v>
      </c>
      <c r="K408" s="4">
        <v>28</v>
      </c>
      <c r="L408" s="4">
        <v>64</v>
      </c>
      <c r="M408" s="4">
        <v>1</v>
      </c>
      <c r="N408" s="4"/>
      <c r="O408" s="4"/>
      <c r="P408" s="4"/>
      <c r="Q408" s="4"/>
      <c r="R408" s="4"/>
      <c r="S408" s="4"/>
      <c r="T408" s="4"/>
      <c r="U408" s="4"/>
      <c r="V408" s="4"/>
      <c r="W408" s="4">
        <v>65</v>
      </c>
    </row>
    <row r="409" spans="1:23" x14ac:dyDescent="0.35">
      <c r="A409" s="4" t="s">
        <v>162</v>
      </c>
      <c r="B409" s="4">
        <v>2019</v>
      </c>
      <c r="C409" s="5">
        <v>43484</v>
      </c>
      <c r="D409" s="4" t="s">
        <v>72</v>
      </c>
      <c r="E409" s="4" t="s">
        <v>353</v>
      </c>
      <c r="F409" s="4" t="s">
        <v>15</v>
      </c>
      <c r="G409" s="4"/>
      <c r="H409" s="4">
        <v>11</v>
      </c>
      <c r="I409" s="4">
        <v>14</v>
      </c>
      <c r="J409" s="4">
        <v>10</v>
      </c>
      <c r="K409" s="4">
        <v>30</v>
      </c>
      <c r="L409" s="4">
        <v>54</v>
      </c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>
        <v>54</v>
      </c>
    </row>
    <row r="410" spans="1:23" x14ac:dyDescent="0.35">
      <c r="A410" s="4" t="s">
        <v>162</v>
      </c>
      <c r="B410" s="4">
        <v>2019</v>
      </c>
      <c r="C410" s="5">
        <v>43484</v>
      </c>
      <c r="D410" s="4" t="s">
        <v>72</v>
      </c>
      <c r="E410" s="4" t="s">
        <v>227</v>
      </c>
      <c r="F410" s="4" t="s">
        <v>228</v>
      </c>
      <c r="G410" s="4"/>
      <c r="H410" s="4">
        <v>12</v>
      </c>
      <c r="I410" s="4">
        <v>18</v>
      </c>
      <c r="J410" s="4">
        <v>12</v>
      </c>
      <c r="K410" s="4">
        <v>22</v>
      </c>
      <c r="L410" s="4">
        <v>52</v>
      </c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>
        <v>52</v>
      </c>
    </row>
    <row r="411" spans="1:23" x14ac:dyDescent="0.35">
      <c r="A411" s="4" t="s">
        <v>162</v>
      </c>
      <c r="B411" s="4">
        <v>2019</v>
      </c>
      <c r="C411" s="5">
        <v>43484</v>
      </c>
      <c r="D411" s="4" t="s">
        <v>72</v>
      </c>
      <c r="E411" s="4" t="s">
        <v>292</v>
      </c>
      <c r="F411" s="4" t="s">
        <v>31</v>
      </c>
      <c r="G411" s="4"/>
      <c r="H411" s="4">
        <v>13</v>
      </c>
      <c r="I411" s="4">
        <v>1</v>
      </c>
      <c r="J411" s="4">
        <v>20</v>
      </c>
      <c r="K411" s="4">
        <v>18</v>
      </c>
      <c r="L411" s="4">
        <v>39</v>
      </c>
      <c r="M411" s="4"/>
      <c r="N411" s="4"/>
      <c r="O411" s="4"/>
      <c r="P411" s="4"/>
      <c r="Q411" s="4">
        <v>3</v>
      </c>
      <c r="R411" s="4"/>
      <c r="S411" s="4"/>
      <c r="T411" s="4"/>
      <c r="U411" s="4"/>
      <c r="V411" s="4"/>
      <c r="W411" s="4">
        <v>42</v>
      </c>
    </row>
    <row r="412" spans="1:23" x14ac:dyDescent="0.35">
      <c r="A412" s="4" t="s">
        <v>162</v>
      </c>
      <c r="B412" s="4">
        <v>2019</v>
      </c>
      <c r="C412" s="5">
        <v>43484</v>
      </c>
      <c r="D412" s="4" t="s">
        <v>72</v>
      </c>
      <c r="E412" s="4" t="s">
        <v>309</v>
      </c>
      <c r="F412" s="4" t="s">
        <v>38</v>
      </c>
      <c r="G412" s="4"/>
      <c r="H412" s="4">
        <v>14</v>
      </c>
      <c r="I412" s="4">
        <v>20</v>
      </c>
      <c r="J412" s="4">
        <v>14</v>
      </c>
      <c r="K412" s="4">
        <v>1</v>
      </c>
      <c r="L412" s="4">
        <v>35</v>
      </c>
      <c r="M412" s="4"/>
      <c r="N412" s="4"/>
      <c r="O412" s="4"/>
      <c r="P412" s="4">
        <v>2</v>
      </c>
      <c r="Q412" s="4"/>
      <c r="R412" s="4">
        <v>3</v>
      </c>
      <c r="S412" s="4"/>
      <c r="T412" s="4"/>
      <c r="U412" s="4"/>
      <c r="V412" s="4"/>
      <c r="W412" s="4">
        <v>40</v>
      </c>
    </row>
    <row r="413" spans="1:23" x14ac:dyDescent="0.35">
      <c r="A413" s="4" t="s">
        <v>162</v>
      </c>
      <c r="B413" s="4">
        <v>2019</v>
      </c>
      <c r="C413" s="5">
        <v>43484</v>
      </c>
      <c r="D413" s="4" t="s">
        <v>72</v>
      </c>
      <c r="E413" s="4" t="s">
        <v>288</v>
      </c>
      <c r="F413" s="4" t="s">
        <v>175</v>
      </c>
      <c r="G413" s="4"/>
      <c r="H413" s="4">
        <v>15</v>
      </c>
      <c r="I413" s="4">
        <v>8</v>
      </c>
      <c r="J413" s="4">
        <v>18</v>
      </c>
      <c r="K413" s="4">
        <v>14</v>
      </c>
      <c r="L413" s="4">
        <v>40</v>
      </c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>
        <v>40</v>
      </c>
    </row>
    <row r="414" spans="1:23" x14ac:dyDescent="0.35">
      <c r="A414" s="4" t="s">
        <v>162</v>
      </c>
      <c r="B414" s="4">
        <v>2019</v>
      </c>
      <c r="C414" s="5">
        <v>43484</v>
      </c>
      <c r="D414" s="4" t="s">
        <v>72</v>
      </c>
      <c r="E414" s="4" t="s">
        <v>249</v>
      </c>
      <c r="F414" s="4" t="s">
        <v>250</v>
      </c>
      <c r="G414" s="4"/>
      <c r="H414" s="4">
        <v>16</v>
      </c>
      <c r="I414" s="4">
        <v>2</v>
      </c>
      <c r="J414" s="4">
        <v>26</v>
      </c>
      <c r="K414" s="4">
        <v>4</v>
      </c>
      <c r="L414" s="4">
        <v>32</v>
      </c>
      <c r="M414" s="4"/>
      <c r="N414" s="4"/>
      <c r="O414" s="4"/>
      <c r="P414" s="4"/>
      <c r="Q414" s="4">
        <v>5</v>
      </c>
      <c r="R414" s="4"/>
      <c r="S414" s="4"/>
      <c r="T414" s="4"/>
      <c r="U414" s="4"/>
      <c r="V414" s="4"/>
      <c r="W414" s="4">
        <v>37</v>
      </c>
    </row>
    <row r="415" spans="1:23" x14ac:dyDescent="0.35">
      <c r="A415" s="4" t="s">
        <v>162</v>
      </c>
      <c r="B415" s="4">
        <v>2019</v>
      </c>
      <c r="C415" s="5">
        <v>43484</v>
      </c>
      <c r="D415" s="4" t="s">
        <v>72</v>
      </c>
      <c r="E415" s="4" t="s">
        <v>351</v>
      </c>
      <c r="F415" s="4" t="s">
        <v>65</v>
      </c>
      <c r="G415" s="4"/>
      <c r="H415" s="4">
        <v>17</v>
      </c>
      <c r="I415" s="4">
        <v>16</v>
      </c>
      <c r="J415" s="4">
        <v>6</v>
      </c>
      <c r="K415" s="4">
        <v>8</v>
      </c>
      <c r="L415" s="4">
        <v>30</v>
      </c>
      <c r="M415" s="4"/>
      <c r="N415" s="4"/>
      <c r="O415" s="4">
        <v>5</v>
      </c>
      <c r="P415" s="4"/>
      <c r="Q415" s="4"/>
      <c r="R415" s="4"/>
      <c r="S415" s="4"/>
      <c r="T415" s="4"/>
      <c r="U415" s="4"/>
      <c r="V415" s="4"/>
      <c r="W415" s="4">
        <v>35</v>
      </c>
    </row>
    <row r="416" spans="1:23" x14ac:dyDescent="0.35">
      <c r="A416" s="4" t="s">
        <v>162</v>
      </c>
      <c r="B416" s="4">
        <v>2019</v>
      </c>
      <c r="C416" s="5">
        <v>43484</v>
      </c>
      <c r="D416" s="4" t="s">
        <v>72</v>
      </c>
      <c r="E416" s="4" t="s">
        <v>337</v>
      </c>
      <c r="F416" s="4" t="s">
        <v>49</v>
      </c>
      <c r="G416" s="4"/>
      <c r="H416" s="4">
        <v>18</v>
      </c>
      <c r="I416" s="4">
        <v>6</v>
      </c>
      <c r="J416" s="4">
        <v>8</v>
      </c>
      <c r="K416" s="4">
        <v>10</v>
      </c>
      <c r="L416" s="4">
        <v>24</v>
      </c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>
        <v>24</v>
      </c>
    </row>
    <row r="417" spans="1:25" x14ac:dyDescent="0.35">
      <c r="A417" s="4" t="s">
        <v>162</v>
      </c>
      <c r="B417" s="4">
        <v>2019</v>
      </c>
      <c r="C417" s="5">
        <v>43484</v>
      </c>
      <c r="D417" s="4" t="s">
        <v>72</v>
      </c>
      <c r="E417" s="4" t="s">
        <v>321</v>
      </c>
      <c r="F417" s="4" t="s">
        <v>161</v>
      </c>
      <c r="G417" s="4"/>
      <c r="H417" s="4">
        <v>19</v>
      </c>
      <c r="I417" s="4">
        <v>4</v>
      </c>
      <c r="J417" s="4">
        <v>2</v>
      </c>
      <c r="K417" s="4">
        <v>12</v>
      </c>
      <c r="L417" s="4">
        <v>18</v>
      </c>
      <c r="M417" s="4"/>
      <c r="N417" s="4"/>
      <c r="O417" s="4">
        <v>3</v>
      </c>
      <c r="P417" s="4"/>
      <c r="Q417" s="4"/>
      <c r="R417" s="4"/>
      <c r="S417" s="4"/>
      <c r="T417" s="4"/>
      <c r="U417" s="4"/>
      <c r="V417" s="4"/>
      <c r="W417" s="4">
        <v>21</v>
      </c>
    </row>
    <row r="418" spans="1:25" x14ac:dyDescent="0.35">
      <c r="A418" s="4" t="s">
        <v>162</v>
      </c>
      <c r="B418" s="4">
        <v>2019</v>
      </c>
      <c r="C418" s="5">
        <v>43484</v>
      </c>
      <c r="D418" s="4" t="s">
        <v>72</v>
      </c>
      <c r="E418" s="4" t="s">
        <v>349</v>
      </c>
      <c r="F418" s="4" t="s">
        <v>350</v>
      </c>
      <c r="G418" s="4"/>
      <c r="H418" s="4">
        <v>20</v>
      </c>
      <c r="I418" s="4">
        <v>1</v>
      </c>
      <c r="J418" s="4">
        <v>1</v>
      </c>
      <c r="K418" s="4">
        <v>6</v>
      </c>
      <c r="L418" s="4">
        <v>8</v>
      </c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>
        <v>8</v>
      </c>
    </row>
    <row r="419" spans="1:25" x14ac:dyDescent="0.35">
      <c r="A419" s="4" t="s">
        <v>162</v>
      </c>
      <c r="B419" s="4">
        <v>2019</v>
      </c>
      <c r="C419" s="5">
        <v>43484</v>
      </c>
      <c r="D419" s="4" t="s">
        <v>72</v>
      </c>
      <c r="E419" s="4" t="s">
        <v>233</v>
      </c>
      <c r="F419" s="4" t="s">
        <v>53</v>
      </c>
      <c r="G419" s="4"/>
      <c r="H419" s="4" t="s">
        <v>318</v>
      </c>
      <c r="I419" s="4">
        <v>38</v>
      </c>
      <c r="J419" s="4">
        <v>30</v>
      </c>
      <c r="K419" s="4">
        <v>4</v>
      </c>
      <c r="L419" s="4">
        <v>72</v>
      </c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 t="s">
        <v>318</v>
      </c>
    </row>
    <row r="420" spans="1:25" x14ac:dyDescent="0.35">
      <c r="A420" s="4" t="s">
        <v>162</v>
      </c>
      <c r="B420" s="4">
        <v>2019</v>
      </c>
      <c r="C420" s="5">
        <v>43484</v>
      </c>
      <c r="D420" s="4" t="s">
        <v>72</v>
      </c>
      <c r="E420" s="4" t="s">
        <v>229</v>
      </c>
      <c r="F420" s="4" t="s">
        <v>230</v>
      </c>
      <c r="G420" s="4"/>
      <c r="H420" s="4" t="s">
        <v>318</v>
      </c>
      <c r="I420" s="4">
        <v>10</v>
      </c>
      <c r="J420" s="4">
        <v>-40</v>
      </c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 t="s">
        <v>318</v>
      </c>
    </row>
    <row r="421" spans="1:25" x14ac:dyDescent="0.35">
      <c r="A421" s="1" t="s">
        <v>185</v>
      </c>
      <c r="B421" s="1">
        <v>2018</v>
      </c>
      <c r="C421" s="2">
        <v>43449</v>
      </c>
      <c r="D421" s="1" t="s">
        <v>72</v>
      </c>
      <c r="E421" s="71" t="s">
        <v>316</v>
      </c>
      <c r="F421" s="71" t="s">
        <v>19</v>
      </c>
      <c r="G421" s="71"/>
      <c r="H421" s="43">
        <v>1</v>
      </c>
      <c r="I421" s="71">
        <v>40</v>
      </c>
      <c r="J421" s="71">
        <v>36</v>
      </c>
      <c r="K421" s="71">
        <v>40</v>
      </c>
      <c r="L421" s="71">
        <v>116</v>
      </c>
      <c r="M421" s="71">
        <v>2</v>
      </c>
      <c r="N421" s="71">
        <v>1</v>
      </c>
      <c r="O421" s="71"/>
      <c r="P421" s="71"/>
      <c r="Q421" s="71"/>
      <c r="R421" s="71">
        <v>5</v>
      </c>
      <c r="S421" s="71"/>
      <c r="T421" s="71"/>
      <c r="U421" s="71"/>
      <c r="V421" s="71"/>
      <c r="W421" s="71">
        <v>124</v>
      </c>
      <c r="X421" s="41">
        <v>1.0506944444444444</v>
      </c>
      <c r="Y421">
        <v>47.584000000000003</v>
      </c>
    </row>
    <row r="422" spans="1:25" x14ac:dyDescent="0.35">
      <c r="A422" s="1" t="s">
        <v>185</v>
      </c>
      <c r="B422" s="1">
        <v>2018</v>
      </c>
      <c r="C422" s="2">
        <v>43449</v>
      </c>
      <c r="D422" s="1" t="s">
        <v>72</v>
      </c>
      <c r="E422" s="71" t="s">
        <v>219</v>
      </c>
      <c r="F422" s="71" t="s">
        <v>67</v>
      </c>
      <c r="G422" s="71"/>
      <c r="H422" s="43">
        <v>2</v>
      </c>
      <c r="I422" s="71">
        <v>36</v>
      </c>
      <c r="J422" s="71">
        <v>38</v>
      </c>
      <c r="K422" s="71">
        <v>34</v>
      </c>
      <c r="L422" s="71">
        <v>108</v>
      </c>
      <c r="M422" s="71">
        <v>3</v>
      </c>
      <c r="N422" s="71">
        <v>5</v>
      </c>
      <c r="O422" s="71"/>
      <c r="P422" s="71"/>
      <c r="Q422" s="71"/>
      <c r="R422" s="71">
        <v>2</v>
      </c>
      <c r="S422" s="71"/>
      <c r="T422" s="71"/>
      <c r="U422" s="71"/>
      <c r="V422" s="71"/>
      <c r="W422" s="71">
        <v>118</v>
      </c>
    </row>
    <row r="423" spans="1:25" x14ac:dyDescent="0.35">
      <c r="A423" s="1" t="s">
        <v>185</v>
      </c>
      <c r="B423" s="1">
        <v>2018</v>
      </c>
      <c r="C423" s="2">
        <v>43449</v>
      </c>
      <c r="D423" s="1" t="s">
        <v>72</v>
      </c>
      <c r="E423" s="71" t="s">
        <v>317</v>
      </c>
      <c r="F423" s="71" t="s">
        <v>27</v>
      </c>
      <c r="G423" s="71"/>
      <c r="H423" s="43">
        <v>3</v>
      </c>
      <c r="I423" s="71">
        <v>32</v>
      </c>
      <c r="J423" s="71">
        <v>34</v>
      </c>
      <c r="K423" s="71">
        <v>28</v>
      </c>
      <c r="L423" s="71">
        <v>94</v>
      </c>
      <c r="M423" s="71"/>
      <c r="N423" s="71">
        <v>2</v>
      </c>
      <c r="O423" s="71"/>
      <c r="P423" s="71"/>
      <c r="Q423" s="71"/>
      <c r="R423" s="71">
        <v>1</v>
      </c>
      <c r="S423" s="71">
        <v>5</v>
      </c>
      <c r="T423" s="71">
        <v>4</v>
      </c>
      <c r="U423" s="71"/>
      <c r="V423" s="71"/>
      <c r="W423" s="71">
        <v>106</v>
      </c>
    </row>
    <row r="424" spans="1:25" x14ac:dyDescent="0.35">
      <c r="A424" s="1" t="s">
        <v>185</v>
      </c>
      <c r="B424" s="1">
        <v>2018</v>
      </c>
      <c r="C424" s="2">
        <v>43449</v>
      </c>
      <c r="D424" s="1" t="s">
        <v>72</v>
      </c>
      <c r="E424" s="71" t="s">
        <v>343</v>
      </c>
      <c r="F424" s="71" t="s">
        <v>17</v>
      </c>
      <c r="G424" s="71"/>
      <c r="H424" s="43">
        <v>4</v>
      </c>
      <c r="I424" s="71">
        <v>38</v>
      </c>
      <c r="J424" s="71">
        <v>26</v>
      </c>
      <c r="K424" s="71">
        <v>30</v>
      </c>
      <c r="L424" s="71">
        <v>94</v>
      </c>
      <c r="M424" s="71"/>
      <c r="N424" s="71"/>
      <c r="O424" s="71"/>
      <c r="P424" s="71"/>
      <c r="Q424" s="71"/>
      <c r="R424" s="71"/>
      <c r="S424" s="71"/>
      <c r="T424" s="71">
        <v>6</v>
      </c>
      <c r="U424" s="71"/>
      <c r="V424" s="71"/>
      <c r="W424" s="71">
        <v>100</v>
      </c>
    </row>
    <row r="425" spans="1:25" x14ac:dyDescent="0.35">
      <c r="A425" s="1" t="s">
        <v>185</v>
      </c>
      <c r="B425" s="1">
        <v>2018</v>
      </c>
      <c r="C425" s="2">
        <v>43449</v>
      </c>
      <c r="D425" s="1" t="s">
        <v>72</v>
      </c>
      <c r="E425" s="71" t="s">
        <v>354</v>
      </c>
      <c r="F425" s="71" t="s">
        <v>25</v>
      </c>
      <c r="G425" s="71"/>
      <c r="H425" s="43">
        <v>5</v>
      </c>
      <c r="I425" s="71">
        <v>34</v>
      </c>
      <c r="J425" s="71">
        <v>28</v>
      </c>
      <c r="K425" s="71">
        <v>20</v>
      </c>
      <c r="L425" s="71">
        <v>82</v>
      </c>
      <c r="M425" s="71">
        <v>1</v>
      </c>
      <c r="N425" s="71"/>
      <c r="O425" s="71">
        <v>2</v>
      </c>
      <c r="P425" s="71"/>
      <c r="Q425" s="71"/>
      <c r="R425" s="71"/>
      <c r="S425" s="71"/>
      <c r="T425" s="71"/>
      <c r="U425" s="71"/>
      <c r="V425" s="71"/>
      <c r="W425" s="71">
        <v>85</v>
      </c>
    </row>
    <row r="426" spans="1:25" x14ac:dyDescent="0.35">
      <c r="A426" s="1" t="s">
        <v>185</v>
      </c>
      <c r="B426" s="1">
        <v>2018</v>
      </c>
      <c r="C426" s="2">
        <v>43449</v>
      </c>
      <c r="D426" s="1" t="s">
        <v>72</v>
      </c>
      <c r="E426" s="71" t="s">
        <v>226</v>
      </c>
      <c r="F426" s="71" t="s">
        <v>40</v>
      </c>
      <c r="G426" s="71"/>
      <c r="H426" s="43">
        <v>6</v>
      </c>
      <c r="I426" s="71">
        <v>30</v>
      </c>
      <c r="J426" s="71">
        <v>30</v>
      </c>
      <c r="K426" s="71">
        <v>8</v>
      </c>
      <c r="L426" s="71">
        <v>68</v>
      </c>
      <c r="M426" s="71"/>
      <c r="N426" s="71"/>
      <c r="O426" s="71"/>
      <c r="P426" s="71">
        <v>5</v>
      </c>
      <c r="Q426" s="71">
        <v>5</v>
      </c>
      <c r="R426" s="71"/>
      <c r="S426" s="71">
        <v>3</v>
      </c>
      <c r="T426" s="71"/>
      <c r="U426" s="71"/>
      <c r="V426" s="71"/>
      <c r="W426" s="71">
        <v>81</v>
      </c>
    </row>
    <row r="427" spans="1:25" x14ac:dyDescent="0.35">
      <c r="A427" s="1" t="s">
        <v>185</v>
      </c>
      <c r="B427" s="1">
        <v>2018</v>
      </c>
      <c r="C427" s="2">
        <v>43449</v>
      </c>
      <c r="D427" s="1" t="s">
        <v>72</v>
      </c>
      <c r="E427" s="71" t="s">
        <v>243</v>
      </c>
      <c r="F427" s="71" t="s">
        <v>51</v>
      </c>
      <c r="G427" s="71"/>
      <c r="H427" s="43">
        <v>7</v>
      </c>
      <c r="I427" s="71">
        <v>12</v>
      </c>
      <c r="J427" s="71">
        <v>24</v>
      </c>
      <c r="K427" s="71">
        <v>36</v>
      </c>
      <c r="L427" s="71">
        <v>72</v>
      </c>
      <c r="M427" s="71"/>
      <c r="N427" s="71"/>
      <c r="O427" s="71">
        <v>1</v>
      </c>
      <c r="P427" s="71"/>
      <c r="Q427" s="71"/>
      <c r="R427" s="71"/>
      <c r="S427" s="71"/>
      <c r="T427" s="71">
        <v>2</v>
      </c>
      <c r="U427" s="71"/>
      <c r="V427" s="71"/>
      <c r="W427" s="71">
        <v>75</v>
      </c>
    </row>
    <row r="428" spans="1:25" x14ac:dyDescent="0.35">
      <c r="A428" s="1" t="s">
        <v>185</v>
      </c>
      <c r="B428" s="1">
        <v>2018</v>
      </c>
      <c r="C428" s="2">
        <v>43449</v>
      </c>
      <c r="D428" s="1" t="s">
        <v>72</v>
      </c>
      <c r="E428" s="71" t="s">
        <v>357</v>
      </c>
      <c r="F428" s="71" t="s">
        <v>36</v>
      </c>
      <c r="G428" s="71"/>
      <c r="H428" s="43">
        <v>8</v>
      </c>
      <c r="I428" s="71">
        <v>2</v>
      </c>
      <c r="J428" s="71">
        <v>18</v>
      </c>
      <c r="K428" s="71">
        <v>38</v>
      </c>
      <c r="L428" s="71">
        <v>58</v>
      </c>
      <c r="M428" s="71"/>
      <c r="N428" s="71"/>
      <c r="O428" s="71">
        <v>3</v>
      </c>
      <c r="P428" s="71"/>
      <c r="Q428" s="71">
        <v>3</v>
      </c>
      <c r="R428" s="71"/>
      <c r="S428" s="71"/>
      <c r="T428" s="71">
        <v>10</v>
      </c>
      <c r="U428" s="71"/>
      <c r="V428" s="71"/>
      <c r="W428" s="71">
        <v>74</v>
      </c>
    </row>
    <row r="429" spans="1:25" x14ac:dyDescent="0.35">
      <c r="A429" s="1" t="s">
        <v>185</v>
      </c>
      <c r="B429" s="1">
        <v>2018</v>
      </c>
      <c r="C429" s="2">
        <v>43449</v>
      </c>
      <c r="D429" s="1" t="s">
        <v>72</v>
      </c>
      <c r="E429" s="71" t="s">
        <v>355</v>
      </c>
      <c r="F429" s="71" t="s">
        <v>121</v>
      </c>
      <c r="G429" s="71"/>
      <c r="H429" s="43">
        <v>9</v>
      </c>
      <c r="I429" s="71">
        <v>28</v>
      </c>
      <c r="J429" s="71">
        <v>14</v>
      </c>
      <c r="K429" s="71">
        <v>32</v>
      </c>
      <c r="L429" s="71">
        <v>74</v>
      </c>
      <c r="M429" s="71"/>
      <c r="N429" s="71"/>
      <c r="O429" s="71"/>
      <c r="P429" s="71"/>
      <c r="Q429" s="71"/>
      <c r="R429" s="71"/>
      <c r="S429" s="71"/>
      <c r="T429" s="71"/>
      <c r="U429" s="71"/>
      <c r="V429" s="71"/>
      <c r="W429" s="71">
        <v>74</v>
      </c>
    </row>
    <row r="430" spans="1:25" x14ac:dyDescent="0.35">
      <c r="A430" s="1" t="s">
        <v>185</v>
      </c>
      <c r="B430" s="1">
        <v>2018</v>
      </c>
      <c r="C430" s="2">
        <v>43449</v>
      </c>
      <c r="D430" s="1" t="s">
        <v>72</v>
      </c>
      <c r="E430" s="71" t="s">
        <v>283</v>
      </c>
      <c r="F430" s="71" t="s">
        <v>123</v>
      </c>
      <c r="G430" s="71"/>
      <c r="H430" s="43">
        <v>10</v>
      </c>
      <c r="I430" s="71">
        <v>24</v>
      </c>
      <c r="J430" s="71">
        <v>32</v>
      </c>
      <c r="K430" s="71">
        <v>18</v>
      </c>
      <c r="L430" s="71">
        <v>74</v>
      </c>
      <c r="M430" s="71"/>
      <c r="N430" s="71"/>
      <c r="O430" s="71"/>
      <c r="P430" s="71"/>
      <c r="Q430" s="71"/>
      <c r="R430" s="71"/>
      <c r="S430" s="71"/>
      <c r="T430" s="71"/>
      <c r="U430" s="71"/>
      <c r="V430" s="71"/>
      <c r="W430" s="71">
        <v>74</v>
      </c>
    </row>
    <row r="431" spans="1:25" x14ac:dyDescent="0.35">
      <c r="A431" s="1" t="s">
        <v>185</v>
      </c>
      <c r="B431" s="1">
        <v>2018</v>
      </c>
      <c r="C431" s="2">
        <v>43449</v>
      </c>
      <c r="D431" s="1" t="s">
        <v>72</v>
      </c>
      <c r="E431" s="71" t="s">
        <v>309</v>
      </c>
      <c r="F431" s="71" t="s">
        <v>38</v>
      </c>
      <c r="G431" s="71"/>
      <c r="H431" s="43">
        <v>11</v>
      </c>
      <c r="I431" s="71">
        <v>26</v>
      </c>
      <c r="J431" s="71">
        <v>20</v>
      </c>
      <c r="K431" s="71">
        <v>14</v>
      </c>
      <c r="L431" s="71">
        <v>60</v>
      </c>
      <c r="M431" s="71"/>
      <c r="N431" s="71"/>
      <c r="O431" s="71"/>
      <c r="P431" s="71"/>
      <c r="Q431" s="71"/>
      <c r="R431" s="71"/>
      <c r="S431" s="71">
        <v>2</v>
      </c>
      <c r="T431" s="71"/>
      <c r="U431" s="71"/>
      <c r="V431" s="71"/>
      <c r="W431" s="71">
        <v>62</v>
      </c>
    </row>
    <row r="432" spans="1:25" x14ac:dyDescent="0.35">
      <c r="A432" s="1" t="s">
        <v>185</v>
      </c>
      <c r="B432" s="1">
        <v>2018</v>
      </c>
      <c r="C432" s="2">
        <v>43449</v>
      </c>
      <c r="D432" s="1" t="s">
        <v>72</v>
      </c>
      <c r="E432" s="71" t="s">
        <v>320</v>
      </c>
      <c r="F432" s="71" t="s">
        <v>44</v>
      </c>
      <c r="G432" s="71"/>
      <c r="H432" s="43">
        <v>12</v>
      </c>
      <c r="I432" s="71">
        <v>4</v>
      </c>
      <c r="J432" s="71">
        <v>40</v>
      </c>
      <c r="K432" s="71">
        <v>12</v>
      </c>
      <c r="L432" s="71">
        <v>56</v>
      </c>
      <c r="M432" s="71"/>
      <c r="N432" s="71">
        <v>3</v>
      </c>
      <c r="O432" s="71"/>
      <c r="P432" s="71"/>
      <c r="Q432" s="71"/>
      <c r="R432" s="71"/>
      <c r="S432" s="71"/>
      <c r="T432" s="71"/>
      <c r="U432" s="71"/>
      <c r="V432" s="71"/>
      <c r="W432" s="71">
        <v>59</v>
      </c>
    </row>
    <row r="433" spans="1:25" x14ac:dyDescent="0.35">
      <c r="A433" s="1" t="s">
        <v>185</v>
      </c>
      <c r="B433" s="1">
        <v>2018</v>
      </c>
      <c r="C433" s="2">
        <v>43449</v>
      </c>
      <c r="D433" s="1" t="s">
        <v>72</v>
      </c>
      <c r="E433" s="71" t="s">
        <v>342</v>
      </c>
      <c r="F433" s="71" t="s">
        <v>56</v>
      </c>
      <c r="G433" s="71"/>
      <c r="H433" s="43">
        <v>13</v>
      </c>
      <c r="I433" s="71">
        <v>16</v>
      </c>
      <c r="J433" s="71">
        <v>22</v>
      </c>
      <c r="K433" s="71">
        <v>16</v>
      </c>
      <c r="L433" s="71">
        <v>54</v>
      </c>
      <c r="M433" s="71"/>
      <c r="N433" s="71"/>
      <c r="O433" s="71"/>
      <c r="P433" s="71">
        <v>3</v>
      </c>
      <c r="Q433" s="71"/>
      <c r="R433" s="71"/>
      <c r="S433" s="71"/>
      <c r="T433" s="71"/>
      <c r="U433" s="71"/>
      <c r="V433" s="71"/>
      <c r="W433" s="71">
        <v>57</v>
      </c>
    </row>
    <row r="434" spans="1:25" x14ac:dyDescent="0.35">
      <c r="A434" s="1" t="s">
        <v>185</v>
      </c>
      <c r="B434" s="1">
        <v>2018</v>
      </c>
      <c r="C434" s="2">
        <v>43449</v>
      </c>
      <c r="D434" s="1" t="s">
        <v>72</v>
      </c>
      <c r="E434" s="71" t="s">
        <v>227</v>
      </c>
      <c r="F434" s="71" t="s">
        <v>228</v>
      </c>
      <c r="G434" s="71"/>
      <c r="H434" s="43">
        <v>14</v>
      </c>
      <c r="I434" s="71">
        <v>10</v>
      </c>
      <c r="J434" s="71">
        <v>16</v>
      </c>
      <c r="K434" s="71">
        <v>26</v>
      </c>
      <c r="L434" s="71">
        <v>52</v>
      </c>
      <c r="M434" s="71"/>
      <c r="N434" s="71"/>
      <c r="O434" s="71"/>
      <c r="P434" s="71">
        <v>2</v>
      </c>
      <c r="Q434" s="71"/>
      <c r="R434" s="71"/>
      <c r="S434" s="71"/>
      <c r="T434" s="71"/>
      <c r="U434" s="71"/>
      <c r="V434" s="71"/>
      <c r="W434" s="71">
        <v>54</v>
      </c>
    </row>
    <row r="435" spans="1:25" x14ac:dyDescent="0.35">
      <c r="A435" s="1" t="s">
        <v>185</v>
      </c>
      <c r="B435" s="1">
        <v>2018</v>
      </c>
      <c r="C435" s="2">
        <v>43449</v>
      </c>
      <c r="D435" s="1" t="s">
        <v>72</v>
      </c>
      <c r="E435" s="71" t="s">
        <v>335</v>
      </c>
      <c r="F435" s="71" t="s">
        <v>61</v>
      </c>
      <c r="G435" s="71"/>
      <c r="H435" s="43">
        <v>15</v>
      </c>
      <c r="I435" s="71">
        <v>20</v>
      </c>
      <c r="J435" s="71">
        <v>6</v>
      </c>
      <c r="K435" s="71">
        <v>24</v>
      </c>
      <c r="L435" s="71">
        <v>50</v>
      </c>
      <c r="M435" s="71"/>
      <c r="N435" s="71"/>
      <c r="O435" s="71"/>
      <c r="P435" s="71"/>
      <c r="Q435" s="71"/>
      <c r="R435" s="71"/>
      <c r="S435" s="71"/>
      <c r="T435" s="71"/>
      <c r="U435" s="71"/>
      <c r="V435" s="71"/>
      <c r="W435" s="71">
        <v>50</v>
      </c>
    </row>
    <row r="436" spans="1:25" x14ac:dyDescent="0.35">
      <c r="A436" s="1" t="s">
        <v>185</v>
      </c>
      <c r="B436" s="1">
        <v>2018</v>
      </c>
      <c r="C436" s="2">
        <v>43449</v>
      </c>
      <c r="D436" s="1" t="s">
        <v>72</v>
      </c>
      <c r="E436" s="71" t="s">
        <v>313</v>
      </c>
      <c r="F436" s="71" t="s">
        <v>239</v>
      </c>
      <c r="G436" s="71"/>
      <c r="H436" s="43">
        <v>16</v>
      </c>
      <c r="I436" s="71">
        <v>18</v>
      </c>
      <c r="J436" s="71">
        <v>8</v>
      </c>
      <c r="K436" s="71">
        <v>22</v>
      </c>
      <c r="L436" s="71">
        <v>48</v>
      </c>
      <c r="M436" s="71"/>
      <c r="N436" s="71"/>
      <c r="O436" s="71"/>
      <c r="P436" s="71"/>
      <c r="Q436" s="71"/>
      <c r="R436" s="71"/>
      <c r="S436" s="71">
        <v>1</v>
      </c>
      <c r="T436" s="71"/>
      <c r="U436" s="71"/>
      <c r="V436" s="71"/>
      <c r="W436" s="71">
        <v>49</v>
      </c>
    </row>
    <row r="437" spans="1:25" x14ac:dyDescent="0.35">
      <c r="A437" s="1" t="s">
        <v>185</v>
      </c>
      <c r="B437" s="1">
        <v>2018</v>
      </c>
      <c r="C437" s="2">
        <v>43449</v>
      </c>
      <c r="D437" s="1" t="s">
        <v>72</v>
      </c>
      <c r="E437" s="71" t="s">
        <v>356</v>
      </c>
      <c r="F437" s="71" t="s">
        <v>53</v>
      </c>
      <c r="G437" s="71"/>
      <c r="H437" s="43">
        <v>17</v>
      </c>
      <c r="I437" s="71">
        <v>6</v>
      </c>
      <c r="J437" s="71">
        <v>12</v>
      </c>
      <c r="K437" s="71">
        <v>4</v>
      </c>
      <c r="L437" s="71">
        <v>22</v>
      </c>
      <c r="M437" s="71"/>
      <c r="N437" s="71"/>
      <c r="O437" s="71">
        <v>5</v>
      </c>
      <c r="P437" s="71"/>
      <c r="Q437" s="71"/>
      <c r="R437" s="71">
        <v>3</v>
      </c>
      <c r="S437" s="71"/>
      <c r="T437" s="71"/>
      <c r="U437" s="71"/>
      <c r="V437" s="71"/>
      <c r="W437" s="71">
        <v>30</v>
      </c>
    </row>
    <row r="438" spans="1:25" x14ac:dyDescent="0.35">
      <c r="A438" s="1" t="s">
        <v>185</v>
      </c>
      <c r="B438" s="1">
        <v>2018</v>
      </c>
      <c r="C438" s="2">
        <v>43449</v>
      </c>
      <c r="D438" s="1" t="s">
        <v>72</v>
      </c>
      <c r="E438" s="71" t="s">
        <v>234</v>
      </c>
      <c r="F438" s="71" t="s">
        <v>15</v>
      </c>
      <c r="G438" s="71"/>
      <c r="H438" s="43">
        <v>18</v>
      </c>
      <c r="I438" s="71">
        <v>14</v>
      </c>
      <c r="J438" s="71">
        <v>1</v>
      </c>
      <c r="K438" s="71">
        <v>10</v>
      </c>
      <c r="L438" s="71">
        <v>25</v>
      </c>
      <c r="M438" s="71"/>
      <c r="N438" s="71"/>
      <c r="O438" s="71"/>
      <c r="P438" s="71"/>
      <c r="Q438" s="71"/>
      <c r="R438" s="71"/>
      <c r="S438" s="71"/>
      <c r="T438" s="71"/>
      <c r="U438" s="71"/>
      <c r="V438" s="71"/>
      <c r="W438" s="71">
        <v>25</v>
      </c>
    </row>
    <row r="439" spans="1:25" x14ac:dyDescent="0.35">
      <c r="A439" s="1" t="s">
        <v>185</v>
      </c>
      <c r="B439" s="1">
        <v>2018</v>
      </c>
      <c r="C439" s="2">
        <v>43449</v>
      </c>
      <c r="D439" s="1" t="s">
        <v>72</v>
      </c>
      <c r="E439" s="71" t="s">
        <v>224</v>
      </c>
      <c r="F439" s="71" t="s">
        <v>225</v>
      </c>
      <c r="G439" s="71"/>
      <c r="H439" s="43">
        <v>19</v>
      </c>
      <c r="I439" s="71">
        <v>1</v>
      </c>
      <c r="J439" s="71">
        <v>4</v>
      </c>
      <c r="K439" s="71">
        <v>2</v>
      </c>
      <c r="L439" s="71">
        <v>7</v>
      </c>
      <c r="M439" s="71">
        <v>5</v>
      </c>
      <c r="N439" s="71"/>
      <c r="O439" s="71"/>
      <c r="P439" s="71">
        <v>1</v>
      </c>
      <c r="Q439" s="71">
        <v>1</v>
      </c>
      <c r="R439" s="71"/>
      <c r="S439" s="71"/>
      <c r="T439" s="71"/>
      <c r="U439" s="71"/>
      <c r="V439" s="71"/>
      <c r="W439" s="71">
        <v>14</v>
      </c>
    </row>
    <row r="440" spans="1:25" x14ac:dyDescent="0.35">
      <c r="A440" s="1" t="s">
        <v>185</v>
      </c>
      <c r="B440" s="1">
        <v>2018</v>
      </c>
      <c r="C440" s="2">
        <v>43449</v>
      </c>
      <c r="D440" s="1" t="s">
        <v>72</v>
      </c>
      <c r="E440" s="71" t="s">
        <v>358</v>
      </c>
      <c r="F440" s="71" t="s">
        <v>31</v>
      </c>
      <c r="G440" s="71"/>
      <c r="H440" s="43">
        <v>20</v>
      </c>
      <c r="I440" s="71">
        <v>1</v>
      </c>
      <c r="J440" s="71">
        <v>10</v>
      </c>
      <c r="K440" s="71">
        <v>1</v>
      </c>
      <c r="L440" s="71">
        <v>12</v>
      </c>
      <c r="M440" s="71"/>
      <c r="N440" s="71"/>
      <c r="O440" s="71"/>
      <c r="P440" s="71"/>
      <c r="Q440" s="71"/>
      <c r="R440" s="71"/>
      <c r="S440" s="71"/>
      <c r="T440" s="71"/>
      <c r="U440" s="71"/>
      <c r="V440" s="71"/>
      <c r="W440" s="71">
        <v>12</v>
      </c>
    </row>
    <row r="441" spans="1:25" x14ac:dyDescent="0.35">
      <c r="A441" s="1" t="s">
        <v>185</v>
      </c>
      <c r="B441" s="1">
        <v>2018</v>
      </c>
      <c r="C441" s="2">
        <v>43449</v>
      </c>
      <c r="D441" s="1" t="s">
        <v>72</v>
      </c>
      <c r="E441" s="71" t="s">
        <v>306</v>
      </c>
      <c r="F441" s="71" t="s">
        <v>49</v>
      </c>
      <c r="G441" s="71"/>
      <c r="H441" s="43">
        <v>21</v>
      </c>
      <c r="I441" s="71">
        <v>8</v>
      </c>
      <c r="J441" s="71">
        <v>2</v>
      </c>
      <c r="K441" s="71">
        <v>1</v>
      </c>
      <c r="L441" s="71">
        <v>11</v>
      </c>
      <c r="M441" s="71"/>
      <c r="N441" s="71"/>
      <c r="O441" s="71"/>
      <c r="P441" s="71"/>
      <c r="Q441" s="71"/>
      <c r="R441" s="71"/>
      <c r="S441" s="71"/>
      <c r="T441" s="71"/>
      <c r="U441" s="71"/>
      <c r="V441" s="71"/>
      <c r="W441" s="71">
        <v>11</v>
      </c>
    </row>
    <row r="442" spans="1:25" x14ac:dyDescent="0.35">
      <c r="A442" s="1" t="s">
        <v>185</v>
      </c>
      <c r="B442" s="1">
        <v>2018</v>
      </c>
      <c r="C442" s="2">
        <v>43449</v>
      </c>
      <c r="D442" s="1" t="s">
        <v>72</v>
      </c>
      <c r="E442" s="71" t="s">
        <v>249</v>
      </c>
      <c r="F442" s="71" t="s">
        <v>250</v>
      </c>
      <c r="G442" s="71"/>
      <c r="H442" s="43">
        <v>22</v>
      </c>
      <c r="I442" s="71">
        <v>1</v>
      </c>
      <c r="J442" s="71">
        <v>1</v>
      </c>
      <c r="K442" s="71">
        <v>1</v>
      </c>
      <c r="L442" s="71">
        <v>3</v>
      </c>
      <c r="M442" s="71"/>
      <c r="N442" s="71"/>
      <c r="O442" s="71"/>
      <c r="P442" s="71"/>
      <c r="Q442" s="71">
        <v>2</v>
      </c>
      <c r="R442" s="71"/>
      <c r="S442" s="71"/>
      <c r="T442" s="71"/>
      <c r="U442" s="71"/>
      <c r="V442" s="71"/>
      <c r="W442" s="71">
        <v>5</v>
      </c>
    </row>
    <row r="443" spans="1:25" x14ac:dyDescent="0.35">
      <c r="A443" s="1" t="s">
        <v>185</v>
      </c>
      <c r="B443" s="1">
        <v>2018</v>
      </c>
      <c r="C443" s="2">
        <v>43449</v>
      </c>
      <c r="D443" s="1" t="s">
        <v>72</v>
      </c>
      <c r="E443" s="71" t="s">
        <v>359</v>
      </c>
      <c r="F443" s="71" t="s">
        <v>65</v>
      </c>
      <c r="G443" s="71"/>
      <c r="H443" s="43">
        <v>23</v>
      </c>
      <c r="I443" s="71">
        <v>1</v>
      </c>
      <c r="J443" s="71">
        <v>1</v>
      </c>
      <c r="K443" s="71">
        <v>1</v>
      </c>
      <c r="L443" s="71">
        <v>3</v>
      </c>
      <c r="M443" s="71"/>
      <c r="N443" s="71"/>
      <c r="O443" s="71"/>
      <c r="P443" s="71"/>
      <c r="Q443" s="71"/>
      <c r="R443" s="71"/>
      <c r="S443" s="71"/>
      <c r="T443" s="71"/>
      <c r="U443" s="71"/>
      <c r="V443" s="71"/>
      <c r="W443" s="71">
        <v>3</v>
      </c>
    </row>
    <row r="444" spans="1:25" x14ac:dyDescent="0.35">
      <c r="A444" s="16" t="s">
        <v>185</v>
      </c>
      <c r="B444" s="16">
        <v>2018</v>
      </c>
      <c r="C444" s="15">
        <v>43449</v>
      </c>
      <c r="D444" s="16" t="s">
        <v>72</v>
      </c>
      <c r="E444" s="71" t="s">
        <v>328</v>
      </c>
      <c r="F444" s="71" t="s">
        <v>237</v>
      </c>
      <c r="G444" s="71"/>
      <c r="H444" s="43">
        <v>24</v>
      </c>
      <c r="I444" s="71">
        <v>22</v>
      </c>
      <c r="J444" s="71">
        <v>1</v>
      </c>
      <c r="K444" s="71">
        <v>6</v>
      </c>
      <c r="L444" s="71">
        <v>29</v>
      </c>
      <c r="M444" s="71"/>
      <c r="N444" s="71"/>
      <c r="O444" s="71"/>
      <c r="P444" s="71"/>
      <c r="Q444" s="71"/>
      <c r="R444" s="71"/>
      <c r="S444" s="71"/>
      <c r="T444" s="71"/>
      <c r="U444" s="71"/>
      <c r="V444" s="71">
        <v>40</v>
      </c>
      <c r="W444" s="71">
        <v>-11</v>
      </c>
    </row>
    <row r="445" spans="1:25" x14ac:dyDescent="0.35">
      <c r="A445" s="4" t="s">
        <v>134</v>
      </c>
      <c r="B445" s="4">
        <v>2018</v>
      </c>
      <c r="C445" s="5">
        <v>43435</v>
      </c>
      <c r="D445" s="4" t="s">
        <v>72</v>
      </c>
      <c r="E445" s="4" t="s">
        <v>276</v>
      </c>
      <c r="F445" s="4" t="s">
        <v>25</v>
      </c>
      <c r="G445" s="4"/>
      <c r="H445" s="4">
        <v>1</v>
      </c>
      <c r="I445" s="4">
        <v>40</v>
      </c>
      <c r="J445" s="4">
        <v>40</v>
      </c>
      <c r="K445" s="4">
        <v>40</v>
      </c>
      <c r="L445" s="4">
        <v>120</v>
      </c>
      <c r="M445" s="4"/>
      <c r="N445" s="4"/>
      <c r="O445" s="4">
        <v>2</v>
      </c>
      <c r="P445" s="4">
        <v>5</v>
      </c>
      <c r="Q445" s="4">
        <v>2</v>
      </c>
      <c r="R445" s="4"/>
      <c r="S445" s="4">
        <v>3</v>
      </c>
      <c r="T445" s="4"/>
      <c r="U445" s="4"/>
      <c r="V445" s="4"/>
      <c r="W445" s="4">
        <v>132</v>
      </c>
      <c r="X445" s="41">
        <v>1.3291666666666666</v>
      </c>
      <c r="Y445">
        <v>37.600999999999999</v>
      </c>
    </row>
    <row r="446" spans="1:25" x14ac:dyDescent="0.35">
      <c r="A446" s="4" t="s">
        <v>134</v>
      </c>
      <c r="B446" s="4">
        <v>2018</v>
      </c>
      <c r="C446" s="5">
        <v>43435</v>
      </c>
      <c r="D446" s="4" t="s">
        <v>72</v>
      </c>
      <c r="E446" s="4" t="s">
        <v>308</v>
      </c>
      <c r="F446" s="4" t="s">
        <v>53</v>
      </c>
      <c r="G446" s="4"/>
      <c r="H446" s="4">
        <v>2</v>
      </c>
      <c r="I446" s="4">
        <v>36</v>
      </c>
      <c r="J446" s="4">
        <v>36</v>
      </c>
      <c r="K446" s="4">
        <v>32</v>
      </c>
      <c r="L446" s="4">
        <v>104</v>
      </c>
      <c r="M446" s="4"/>
      <c r="N446" s="4">
        <v>1</v>
      </c>
      <c r="O446" s="4">
        <v>3</v>
      </c>
      <c r="P446" s="4"/>
      <c r="Q446" s="4"/>
      <c r="R446" s="4"/>
      <c r="S446" s="4"/>
      <c r="T446" s="4">
        <v>10</v>
      </c>
      <c r="U446" s="4"/>
      <c r="V446" s="4"/>
      <c r="W446" s="4">
        <v>118</v>
      </c>
    </row>
    <row r="447" spans="1:25" x14ac:dyDescent="0.35">
      <c r="A447" s="4" t="s">
        <v>134</v>
      </c>
      <c r="B447" s="4">
        <v>2018</v>
      </c>
      <c r="C447" s="5">
        <v>43435</v>
      </c>
      <c r="D447" s="4" t="s">
        <v>72</v>
      </c>
      <c r="E447" s="4" t="s">
        <v>219</v>
      </c>
      <c r="F447" s="4" t="s">
        <v>67</v>
      </c>
      <c r="G447" s="4"/>
      <c r="H447" s="4">
        <v>3</v>
      </c>
      <c r="I447" s="4">
        <v>34</v>
      </c>
      <c r="J447" s="4">
        <v>34</v>
      </c>
      <c r="K447" s="4">
        <v>36</v>
      </c>
      <c r="L447" s="4">
        <v>104</v>
      </c>
      <c r="M447" s="4"/>
      <c r="N447" s="4">
        <v>2</v>
      </c>
      <c r="O447" s="4">
        <v>5</v>
      </c>
      <c r="P447" s="4">
        <v>1</v>
      </c>
      <c r="Q447" s="4">
        <v>1</v>
      </c>
      <c r="R447" s="4"/>
      <c r="S447" s="4">
        <v>1</v>
      </c>
      <c r="T447" s="4">
        <v>2</v>
      </c>
      <c r="U447" s="4"/>
      <c r="V447" s="4"/>
      <c r="W447" s="4">
        <v>116</v>
      </c>
    </row>
    <row r="448" spans="1:25" x14ac:dyDescent="0.35">
      <c r="A448" s="4" t="s">
        <v>134</v>
      </c>
      <c r="B448" s="4">
        <v>2018</v>
      </c>
      <c r="C448" s="5">
        <v>43435</v>
      </c>
      <c r="D448" s="4" t="s">
        <v>72</v>
      </c>
      <c r="E448" s="4" t="s">
        <v>326</v>
      </c>
      <c r="F448" s="4" t="s">
        <v>36</v>
      </c>
      <c r="G448" s="4"/>
      <c r="H448" s="4">
        <v>4</v>
      </c>
      <c r="I448" s="4">
        <v>32</v>
      </c>
      <c r="J448" s="4">
        <v>26</v>
      </c>
      <c r="K448" s="4">
        <v>38</v>
      </c>
      <c r="L448" s="4">
        <v>96</v>
      </c>
      <c r="M448" s="4"/>
      <c r="N448" s="4"/>
      <c r="O448" s="4"/>
      <c r="P448" s="4"/>
      <c r="Q448" s="4"/>
      <c r="R448" s="4">
        <v>5</v>
      </c>
      <c r="S448" s="4"/>
      <c r="T448" s="4"/>
      <c r="U448" s="4"/>
      <c r="V448" s="4"/>
      <c r="W448" s="4">
        <v>101</v>
      </c>
    </row>
    <row r="449" spans="1:23" x14ac:dyDescent="0.35">
      <c r="A449" s="4" t="s">
        <v>134</v>
      </c>
      <c r="B449" s="4">
        <v>2018</v>
      </c>
      <c r="C449" s="5">
        <v>43435</v>
      </c>
      <c r="D449" s="4" t="s">
        <v>72</v>
      </c>
      <c r="E449" s="4" t="s">
        <v>336</v>
      </c>
      <c r="F449" s="4" t="s">
        <v>245</v>
      </c>
      <c r="G449" s="4"/>
      <c r="H449" s="4">
        <v>5</v>
      </c>
      <c r="I449" s="4">
        <v>26</v>
      </c>
      <c r="J449" s="4">
        <v>38</v>
      </c>
      <c r="K449" s="4">
        <v>26</v>
      </c>
      <c r="L449" s="4">
        <v>90</v>
      </c>
      <c r="M449" s="4"/>
      <c r="N449" s="4"/>
      <c r="O449" s="4"/>
      <c r="P449" s="4"/>
      <c r="Q449" s="4">
        <v>3</v>
      </c>
      <c r="R449" s="4">
        <v>1</v>
      </c>
      <c r="S449" s="4"/>
      <c r="T449" s="4"/>
      <c r="U449" s="4"/>
      <c r="V449" s="4"/>
      <c r="W449" s="4">
        <v>94</v>
      </c>
    </row>
    <row r="450" spans="1:23" x14ac:dyDescent="0.35">
      <c r="A450" s="4" t="s">
        <v>134</v>
      </c>
      <c r="B450" s="4">
        <v>2018</v>
      </c>
      <c r="C450" s="5">
        <v>43435</v>
      </c>
      <c r="D450" s="4" t="s">
        <v>72</v>
      </c>
      <c r="E450" s="4" t="s">
        <v>317</v>
      </c>
      <c r="F450" s="4" t="s">
        <v>27</v>
      </c>
      <c r="G450" s="4"/>
      <c r="H450" s="4">
        <v>6</v>
      </c>
      <c r="I450" s="4">
        <v>38</v>
      </c>
      <c r="J450" s="4">
        <v>10</v>
      </c>
      <c r="K450" s="4">
        <v>30</v>
      </c>
      <c r="L450" s="4">
        <v>78</v>
      </c>
      <c r="M450" s="4"/>
      <c r="N450" s="4"/>
      <c r="O450" s="4"/>
      <c r="P450" s="4">
        <v>3</v>
      </c>
      <c r="Q450" s="4"/>
      <c r="R450" s="4"/>
      <c r="S450" s="4"/>
      <c r="T450" s="4"/>
      <c r="U450" s="4"/>
      <c r="V450" s="4"/>
      <c r="W450" s="4">
        <v>81</v>
      </c>
    </row>
    <row r="451" spans="1:23" x14ac:dyDescent="0.35">
      <c r="A451" s="4" t="s">
        <v>134</v>
      </c>
      <c r="B451" s="4">
        <v>2018</v>
      </c>
      <c r="C451" s="5">
        <v>43435</v>
      </c>
      <c r="D451" s="4" t="s">
        <v>72</v>
      </c>
      <c r="E451" s="4" t="s">
        <v>243</v>
      </c>
      <c r="F451" s="4" t="s">
        <v>51</v>
      </c>
      <c r="G451" s="4"/>
      <c r="H451" s="4">
        <v>7</v>
      </c>
      <c r="I451" s="4">
        <v>14</v>
      </c>
      <c r="J451" s="4">
        <v>28</v>
      </c>
      <c r="K451" s="4">
        <v>34</v>
      </c>
      <c r="L451" s="4">
        <v>76</v>
      </c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>
        <v>76</v>
      </c>
    </row>
    <row r="452" spans="1:23" x14ac:dyDescent="0.35">
      <c r="A452" s="4" t="s">
        <v>134</v>
      </c>
      <c r="B452" s="4">
        <v>2018</v>
      </c>
      <c r="C452" s="5">
        <v>43435</v>
      </c>
      <c r="D452" s="4" t="s">
        <v>72</v>
      </c>
      <c r="E452" s="4" t="s">
        <v>283</v>
      </c>
      <c r="F452" s="4" t="s">
        <v>123</v>
      </c>
      <c r="G452" s="4"/>
      <c r="H452" s="4">
        <v>8</v>
      </c>
      <c r="I452" s="4">
        <v>28</v>
      </c>
      <c r="J452" s="4">
        <v>18</v>
      </c>
      <c r="K452" s="4">
        <v>22</v>
      </c>
      <c r="L452" s="4">
        <v>68</v>
      </c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>
        <v>68</v>
      </c>
    </row>
    <row r="453" spans="1:23" x14ac:dyDescent="0.35">
      <c r="A453" s="4" t="s">
        <v>134</v>
      </c>
      <c r="B453" s="4">
        <v>2018</v>
      </c>
      <c r="C453" s="5">
        <v>43435</v>
      </c>
      <c r="D453" s="4" t="s">
        <v>72</v>
      </c>
      <c r="E453" s="4" t="s">
        <v>360</v>
      </c>
      <c r="F453" s="4" t="s">
        <v>19</v>
      </c>
      <c r="G453" s="4"/>
      <c r="H453" s="4">
        <v>9</v>
      </c>
      <c r="I453" s="4">
        <v>22</v>
      </c>
      <c r="J453" s="4">
        <v>16</v>
      </c>
      <c r="K453" s="4">
        <v>18</v>
      </c>
      <c r="L453" s="4">
        <v>56</v>
      </c>
      <c r="M453" s="4"/>
      <c r="N453" s="4"/>
      <c r="O453" s="4"/>
      <c r="P453" s="4">
        <v>2</v>
      </c>
      <c r="Q453" s="4"/>
      <c r="R453" s="4">
        <v>3</v>
      </c>
      <c r="S453" s="4"/>
      <c r="T453" s="4">
        <v>6</v>
      </c>
      <c r="U453" s="4"/>
      <c r="V453" s="4"/>
      <c r="W453" s="4">
        <v>67</v>
      </c>
    </row>
    <row r="454" spans="1:23" x14ac:dyDescent="0.35">
      <c r="A454" s="4" t="s">
        <v>134</v>
      </c>
      <c r="B454" s="4">
        <v>2018</v>
      </c>
      <c r="C454" s="5">
        <v>43435</v>
      </c>
      <c r="D454" s="4" t="s">
        <v>72</v>
      </c>
      <c r="E454" s="4" t="s">
        <v>224</v>
      </c>
      <c r="F454" s="4" t="s">
        <v>225</v>
      </c>
      <c r="G454" s="4"/>
      <c r="H454" s="4">
        <v>10</v>
      </c>
      <c r="I454" s="4">
        <v>30</v>
      </c>
      <c r="J454" s="4">
        <v>24</v>
      </c>
      <c r="K454" s="4">
        <v>6</v>
      </c>
      <c r="L454" s="4">
        <v>60</v>
      </c>
      <c r="M454" s="4">
        <v>1</v>
      </c>
      <c r="N454" s="4"/>
      <c r="O454" s="4"/>
      <c r="P454" s="4"/>
      <c r="Q454" s="4"/>
      <c r="R454" s="4"/>
      <c r="S454" s="4"/>
      <c r="T454" s="4"/>
      <c r="U454" s="4"/>
      <c r="V454" s="4"/>
      <c r="W454" s="4">
        <v>61</v>
      </c>
    </row>
    <row r="455" spans="1:23" x14ac:dyDescent="0.35">
      <c r="A455" s="4" t="s">
        <v>134</v>
      </c>
      <c r="B455" s="4">
        <v>2018</v>
      </c>
      <c r="C455" s="5">
        <v>43435</v>
      </c>
      <c r="D455" s="4" t="s">
        <v>72</v>
      </c>
      <c r="E455" s="4" t="s">
        <v>347</v>
      </c>
      <c r="F455" s="4" t="s">
        <v>121</v>
      </c>
      <c r="G455" s="4"/>
      <c r="H455" s="4">
        <v>11</v>
      </c>
      <c r="I455" s="4">
        <v>10</v>
      </c>
      <c r="J455" s="4">
        <v>20</v>
      </c>
      <c r="K455" s="4">
        <v>20</v>
      </c>
      <c r="L455" s="4">
        <v>50</v>
      </c>
      <c r="M455" s="4"/>
      <c r="N455" s="4"/>
      <c r="O455" s="4">
        <v>1</v>
      </c>
      <c r="P455" s="4"/>
      <c r="Q455" s="4">
        <v>5</v>
      </c>
      <c r="R455" s="4">
        <v>2</v>
      </c>
      <c r="S455" s="4">
        <v>2</v>
      </c>
      <c r="T455" s="4"/>
      <c r="U455" s="4"/>
      <c r="V455" s="4"/>
      <c r="W455" s="4">
        <v>60</v>
      </c>
    </row>
    <row r="456" spans="1:23" x14ac:dyDescent="0.35">
      <c r="A456" s="4" t="s">
        <v>134</v>
      </c>
      <c r="B456" s="4">
        <v>2018</v>
      </c>
      <c r="C456" s="5">
        <v>43435</v>
      </c>
      <c r="D456" s="4" t="s">
        <v>72</v>
      </c>
      <c r="E456" s="4" t="s">
        <v>320</v>
      </c>
      <c r="F456" s="4" t="s">
        <v>44</v>
      </c>
      <c r="G456" s="4"/>
      <c r="H456" s="4">
        <v>12</v>
      </c>
      <c r="I456" s="4">
        <v>16</v>
      </c>
      <c r="J456" s="4">
        <v>22</v>
      </c>
      <c r="K456" s="4">
        <v>16</v>
      </c>
      <c r="L456" s="4">
        <v>54</v>
      </c>
      <c r="M456" s="4"/>
      <c r="N456" s="4"/>
      <c r="O456" s="4"/>
      <c r="P456" s="4"/>
      <c r="Q456" s="4"/>
      <c r="R456" s="4"/>
      <c r="S456" s="4"/>
      <c r="T456" s="4">
        <v>4</v>
      </c>
      <c r="U456" s="4"/>
      <c r="V456" s="4"/>
      <c r="W456" s="4">
        <v>58</v>
      </c>
    </row>
    <row r="457" spans="1:23" x14ac:dyDescent="0.35">
      <c r="A457" s="4" t="s">
        <v>134</v>
      </c>
      <c r="B457" s="4">
        <v>2018</v>
      </c>
      <c r="C457" s="5">
        <v>43435</v>
      </c>
      <c r="D457" s="4" t="s">
        <v>72</v>
      </c>
      <c r="E457" s="4" t="s">
        <v>249</v>
      </c>
      <c r="F457" s="4" t="s">
        <v>250</v>
      </c>
      <c r="G457" s="4"/>
      <c r="H457" s="4">
        <v>13</v>
      </c>
      <c r="I457" s="4">
        <v>12</v>
      </c>
      <c r="J457" s="4">
        <v>30</v>
      </c>
      <c r="K457" s="4">
        <v>10</v>
      </c>
      <c r="L457" s="4">
        <v>52</v>
      </c>
      <c r="M457" s="4">
        <v>3</v>
      </c>
      <c r="N457" s="4">
        <v>3</v>
      </c>
      <c r="O457" s="4"/>
      <c r="P457" s="4"/>
      <c r="Q457" s="4"/>
      <c r="R457" s="4"/>
      <c r="S457" s="4"/>
      <c r="T457" s="4"/>
      <c r="U457" s="4"/>
      <c r="V457" s="4"/>
      <c r="W457" s="4">
        <v>58</v>
      </c>
    </row>
    <row r="458" spans="1:23" x14ac:dyDescent="0.35">
      <c r="A458" s="4" t="s">
        <v>134</v>
      </c>
      <c r="B458" s="4">
        <v>2018</v>
      </c>
      <c r="C458" s="5">
        <v>43435</v>
      </c>
      <c r="D458" s="4" t="s">
        <v>72</v>
      </c>
      <c r="E458" s="4" t="s">
        <v>310</v>
      </c>
      <c r="F458" s="4" t="s">
        <v>56</v>
      </c>
      <c r="G458" s="4"/>
      <c r="H458" s="4">
        <v>14</v>
      </c>
      <c r="I458" s="4">
        <v>24</v>
      </c>
      <c r="J458" s="4">
        <v>14</v>
      </c>
      <c r="K458" s="4">
        <v>1</v>
      </c>
      <c r="L458" s="4">
        <v>39</v>
      </c>
      <c r="M458" s="4">
        <v>5</v>
      </c>
      <c r="N458" s="4">
        <v>5</v>
      </c>
      <c r="O458" s="4"/>
      <c r="P458" s="4"/>
      <c r="Q458" s="4"/>
      <c r="R458" s="4"/>
      <c r="S458" s="4">
        <v>5</v>
      </c>
      <c r="T458" s="4"/>
      <c r="U458" s="4"/>
      <c r="V458" s="4"/>
      <c r="W458" s="4">
        <v>54</v>
      </c>
    </row>
    <row r="459" spans="1:23" x14ac:dyDescent="0.35">
      <c r="A459" s="4" t="s">
        <v>134</v>
      </c>
      <c r="B459" s="4">
        <v>2018</v>
      </c>
      <c r="C459" s="5">
        <v>43435</v>
      </c>
      <c r="D459" s="4" t="s">
        <v>72</v>
      </c>
      <c r="E459" s="4" t="s">
        <v>322</v>
      </c>
      <c r="F459" s="4" t="s">
        <v>61</v>
      </c>
      <c r="G459" s="4"/>
      <c r="H459" s="4">
        <v>15</v>
      </c>
      <c r="I459" s="4">
        <v>18</v>
      </c>
      <c r="J459" s="4">
        <v>8</v>
      </c>
      <c r="K459" s="4">
        <v>24</v>
      </c>
      <c r="L459" s="4">
        <v>50</v>
      </c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>
        <v>50</v>
      </c>
    </row>
    <row r="460" spans="1:23" x14ac:dyDescent="0.35">
      <c r="A460" s="4" t="s">
        <v>134</v>
      </c>
      <c r="B460" s="4">
        <v>2018</v>
      </c>
      <c r="C460" s="5">
        <v>43435</v>
      </c>
      <c r="D460" s="4" t="s">
        <v>72</v>
      </c>
      <c r="E460" s="4" t="s">
        <v>344</v>
      </c>
      <c r="F460" s="4" t="s">
        <v>175</v>
      </c>
      <c r="G460" s="4"/>
      <c r="H460" s="4">
        <v>16</v>
      </c>
      <c r="I460" s="4">
        <v>1</v>
      </c>
      <c r="J460" s="4">
        <v>32</v>
      </c>
      <c r="K460" s="4">
        <v>8</v>
      </c>
      <c r="L460" s="4">
        <v>41</v>
      </c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>
        <v>41</v>
      </c>
    </row>
    <row r="461" spans="1:23" x14ac:dyDescent="0.35">
      <c r="A461" s="4" t="s">
        <v>134</v>
      </c>
      <c r="B461" s="4">
        <v>2018</v>
      </c>
      <c r="C461" s="5">
        <v>43435</v>
      </c>
      <c r="D461" s="4" t="s">
        <v>72</v>
      </c>
      <c r="E461" s="4" t="s">
        <v>309</v>
      </c>
      <c r="F461" s="4" t="s">
        <v>38</v>
      </c>
      <c r="G461" s="4"/>
      <c r="H461" s="4">
        <v>17</v>
      </c>
      <c r="I461" s="4">
        <v>1</v>
      </c>
      <c r="J461" s="4">
        <v>12</v>
      </c>
      <c r="K461" s="4">
        <v>28</v>
      </c>
      <c r="L461" s="4">
        <v>41</v>
      </c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>
        <v>41</v>
      </c>
    </row>
    <row r="462" spans="1:23" x14ac:dyDescent="0.35">
      <c r="A462" s="4" t="s">
        <v>134</v>
      </c>
      <c r="B462" s="4">
        <v>2018</v>
      </c>
      <c r="C462" s="5">
        <v>43435</v>
      </c>
      <c r="D462" s="4" t="s">
        <v>72</v>
      </c>
      <c r="E462" s="4" t="s">
        <v>290</v>
      </c>
      <c r="F462" s="4" t="s">
        <v>237</v>
      </c>
      <c r="G462" s="4"/>
      <c r="H462" s="4">
        <v>18</v>
      </c>
      <c r="I462" s="4">
        <v>20</v>
      </c>
      <c r="J462" s="4">
        <v>1</v>
      </c>
      <c r="K462" s="4">
        <v>14</v>
      </c>
      <c r="L462" s="4">
        <v>35</v>
      </c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>
        <v>35</v>
      </c>
    </row>
    <row r="463" spans="1:23" x14ac:dyDescent="0.35">
      <c r="A463" s="4" t="s">
        <v>134</v>
      </c>
      <c r="B463" s="4">
        <v>2018</v>
      </c>
      <c r="C463" s="5">
        <v>43435</v>
      </c>
      <c r="D463" s="4" t="s">
        <v>72</v>
      </c>
      <c r="E463" s="4" t="s">
        <v>313</v>
      </c>
      <c r="F463" s="4" t="s">
        <v>239</v>
      </c>
      <c r="G463" s="4"/>
      <c r="H463" s="4">
        <v>19</v>
      </c>
      <c r="I463" s="4">
        <v>4</v>
      </c>
      <c r="J463" s="4">
        <v>2</v>
      </c>
      <c r="K463" s="4">
        <v>12</v>
      </c>
      <c r="L463" s="4">
        <v>18</v>
      </c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>
        <v>18</v>
      </c>
    </row>
    <row r="464" spans="1:23" x14ac:dyDescent="0.35">
      <c r="A464" s="4" t="s">
        <v>134</v>
      </c>
      <c r="B464" s="4">
        <v>2018</v>
      </c>
      <c r="C464" s="5">
        <v>43435</v>
      </c>
      <c r="D464" s="4" t="s">
        <v>72</v>
      </c>
      <c r="E464" s="4" t="s">
        <v>337</v>
      </c>
      <c r="F464" s="4" t="s">
        <v>49</v>
      </c>
      <c r="G464" s="4"/>
      <c r="H464" s="4">
        <v>20</v>
      </c>
      <c r="I464" s="4">
        <v>6</v>
      </c>
      <c r="J464" s="4">
        <v>6</v>
      </c>
      <c r="K464" s="4">
        <v>1</v>
      </c>
      <c r="L464" s="4">
        <v>13</v>
      </c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>
        <v>13</v>
      </c>
    </row>
    <row r="465" spans="1:25" x14ac:dyDescent="0.35">
      <c r="A465" s="4" t="s">
        <v>134</v>
      </c>
      <c r="B465" s="4">
        <v>2018</v>
      </c>
      <c r="C465" s="5">
        <v>43435</v>
      </c>
      <c r="D465" s="4" t="s">
        <v>72</v>
      </c>
      <c r="E465" s="4" t="s">
        <v>331</v>
      </c>
      <c r="F465" s="4" t="s">
        <v>40</v>
      </c>
      <c r="G465" s="4"/>
      <c r="H465" s="4">
        <v>21</v>
      </c>
      <c r="I465" s="4">
        <v>8</v>
      </c>
      <c r="J465" s="4">
        <v>1</v>
      </c>
      <c r="K465" s="4">
        <v>2</v>
      </c>
      <c r="L465" s="4">
        <v>11</v>
      </c>
      <c r="M465" s="4">
        <v>2</v>
      </c>
      <c r="N465" s="4"/>
      <c r="O465" s="4"/>
      <c r="P465" s="4"/>
      <c r="Q465" s="4"/>
      <c r="R465" s="4"/>
      <c r="S465" s="4"/>
      <c r="T465" s="4"/>
      <c r="U465" s="4"/>
      <c r="V465" s="4"/>
      <c r="W465" s="4">
        <v>13</v>
      </c>
    </row>
    <row r="466" spans="1:25" x14ac:dyDescent="0.35">
      <c r="A466" s="4" t="s">
        <v>134</v>
      </c>
      <c r="B466" s="4">
        <v>2018</v>
      </c>
      <c r="C466" s="5">
        <v>43435</v>
      </c>
      <c r="D466" s="4" t="s">
        <v>72</v>
      </c>
      <c r="E466" s="4" t="s">
        <v>358</v>
      </c>
      <c r="F466" s="4" t="s">
        <v>31</v>
      </c>
      <c r="G466" s="4"/>
      <c r="H466" s="4">
        <v>22</v>
      </c>
      <c r="I466" s="4">
        <v>2</v>
      </c>
      <c r="J466" s="4">
        <v>4</v>
      </c>
      <c r="K466" s="4">
        <v>4</v>
      </c>
      <c r="L466" s="4">
        <v>10</v>
      </c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>
        <v>10</v>
      </c>
    </row>
    <row r="467" spans="1:25" x14ac:dyDescent="0.35">
      <c r="A467" s="4" t="s">
        <v>134</v>
      </c>
      <c r="B467" s="4">
        <v>2018</v>
      </c>
      <c r="C467" s="5">
        <v>43435</v>
      </c>
      <c r="D467" s="4" t="s">
        <v>72</v>
      </c>
      <c r="E467" s="4" t="s">
        <v>351</v>
      </c>
      <c r="F467" s="4" t="s">
        <v>65</v>
      </c>
      <c r="G467" s="4"/>
      <c r="H467" s="4">
        <v>23</v>
      </c>
      <c r="I467" s="4">
        <v>1</v>
      </c>
      <c r="J467" s="4">
        <v>1</v>
      </c>
      <c r="K467" s="4">
        <v>1</v>
      </c>
      <c r="L467" s="4">
        <v>3</v>
      </c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>
        <v>3</v>
      </c>
    </row>
    <row r="468" spans="1:25" x14ac:dyDescent="0.35">
      <c r="A468" s="4" t="s">
        <v>134</v>
      </c>
      <c r="B468" s="4">
        <v>2018</v>
      </c>
      <c r="C468" s="5">
        <v>43435</v>
      </c>
      <c r="D468" s="4" t="s">
        <v>72</v>
      </c>
      <c r="E468" s="4" t="s">
        <v>361</v>
      </c>
      <c r="F468" s="4" t="s">
        <v>15</v>
      </c>
      <c r="G468" s="4"/>
      <c r="H468" s="4">
        <v>24</v>
      </c>
      <c r="I468" s="4">
        <v>1</v>
      </c>
      <c r="J468" s="4">
        <v>1</v>
      </c>
      <c r="K468" s="4">
        <v>1</v>
      </c>
      <c r="L468" s="4">
        <v>3</v>
      </c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>
        <v>3</v>
      </c>
    </row>
    <row r="469" spans="1:25" x14ac:dyDescent="0.35">
      <c r="A469" s="1" t="s">
        <v>94</v>
      </c>
      <c r="B469" s="1">
        <v>2018</v>
      </c>
      <c r="C469" s="2">
        <v>43401</v>
      </c>
      <c r="D469" s="1" t="s">
        <v>72</v>
      </c>
      <c r="E469" s="71" t="s">
        <v>319</v>
      </c>
      <c r="F469" s="71" t="s">
        <v>25</v>
      </c>
      <c r="G469" s="71"/>
      <c r="H469" s="43">
        <v>1</v>
      </c>
      <c r="I469" s="71">
        <v>36</v>
      </c>
      <c r="J469" s="71">
        <v>36</v>
      </c>
      <c r="K469" s="71">
        <v>40</v>
      </c>
      <c r="L469" s="71">
        <v>112</v>
      </c>
      <c r="M469" s="71"/>
      <c r="N469" s="71">
        <v>3</v>
      </c>
      <c r="O469" s="71">
        <v>3</v>
      </c>
      <c r="P469" s="71">
        <v>5</v>
      </c>
      <c r="Q469" s="71">
        <v>5</v>
      </c>
      <c r="R469" s="71"/>
      <c r="S469" s="71">
        <v>5</v>
      </c>
      <c r="T469" s="71"/>
      <c r="U469" s="71"/>
      <c r="V469" s="71"/>
      <c r="W469" s="71">
        <v>133</v>
      </c>
      <c r="X469" s="41">
        <v>1.0430555555555556</v>
      </c>
      <c r="Y469">
        <v>47.917000000000002</v>
      </c>
    </row>
    <row r="470" spans="1:25" x14ac:dyDescent="0.35">
      <c r="A470" s="1" t="s">
        <v>94</v>
      </c>
      <c r="B470" s="1">
        <v>2018</v>
      </c>
      <c r="C470" s="2">
        <v>43401</v>
      </c>
      <c r="D470" s="1" t="s">
        <v>72</v>
      </c>
      <c r="E470" s="71" t="s">
        <v>1742</v>
      </c>
      <c r="F470" s="71" t="s">
        <v>44</v>
      </c>
      <c r="G470" s="71"/>
      <c r="H470" s="43">
        <v>2</v>
      </c>
      <c r="I470" s="71">
        <v>38</v>
      </c>
      <c r="J470" s="71">
        <v>38</v>
      </c>
      <c r="K470" s="71">
        <v>38</v>
      </c>
      <c r="L470" s="71">
        <v>114</v>
      </c>
      <c r="M470" s="71"/>
      <c r="N470" s="71">
        <v>1</v>
      </c>
      <c r="O470" s="71"/>
      <c r="P470" s="71"/>
      <c r="Q470" s="71"/>
      <c r="R470" s="71"/>
      <c r="S470" s="71"/>
      <c r="T470" s="71"/>
      <c r="U470" s="71"/>
      <c r="V470" s="71"/>
      <c r="W470" s="71">
        <v>115</v>
      </c>
    </row>
    <row r="471" spans="1:25" x14ac:dyDescent="0.35">
      <c r="A471" s="1" t="s">
        <v>94</v>
      </c>
      <c r="B471" s="1">
        <v>2018</v>
      </c>
      <c r="C471" s="2">
        <v>43401</v>
      </c>
      <c r="D471" s="1" t="s">
        <v>72</v>
      </c>
      <c r="E471" s="71" t="s">
        <v>219</v>
      </c>
      <c r="F471" s="71" t="s">
        <v>67</v>
      </c>
      <c r="G471" s="71"/>
      <c r="H471" s="43">
        <v>3</v>
      </c>
      <c r="I471" s="71">
        <v>40</v>
      </c>
      <c r="J471" s="71">
        <v>28</v>
      </c>
      <c r="K471" s="71">
        <v>36</v>
      </c>
      <c r="L471" s="71">
        <v>104</v>
      </c>
      <c r="M471" s="71">
        <v>5</v>
      </c>
      <c r="N471" s="71"/>
      <c r="O471" s="71">
        <v>2</v>
      </c>
      <c r="P471" s="71"/>
      <c r="Q471" s="71"/>
      <c r="R471" s="71">
        <v>2</v>
      </c>
      <c r="S471" s="71"/>
      <c r="T471" s="71"/>
      <c r="U471" s="71"/>
      <c r="V471" s="71"/>
      <c r="W471" s="71">
        <v>113</v>
      </c>
    </row>
    <row r="472" spans="1:25" x14ac:dyDescent="0.35">
      <c r="A472" s="1" t="s">
        <v>94</v>
      </c>
      <c r="B472" s="1">
        <v>2018</v>
      </c>
      <c r="C472" s="2">
        <v>43401</v>
      </c>
      <c r="D472" s="1" t="s">
        <v>72</v>
      </c>
      <c r="E472" s="71" t="s">
        <v>244</v>
      </c>
      <c r="F472" s="71" t="s">
        <v>245</v>
      </c>
      <c r="G472" s="71"/>
      <c r="H472" s="43">
        <v>4</v>
      </c>
      <c r="I472" s="71">
        <v>24</v>
      </c>
      <c r="J472" s="71">
        <v>34</v>
      </c>
      <c r="K472" s="71">
        <v>28</v>
      </c>
      <c r="L472" s="71">
        <v>86</v>
      </c>
      <c r="M472" s="71"/>
      <c r="N472" s="71"/>
      <c r="O472" s="71"/>
      <c r="P472" s="71"/>
      <c r="Q472" s="71"/>
      <c r="R472" s="71">
        <v>5</v>
      </c>
      <c r="S472" s="71">
        <v>1</v>
      </c>
      <c r="T472" s="71"/>
      <c r="U472" s="71">
        <v>20</v>
      </c>
      <c r="V472" s="71"/>
      <c r="W472" s="71">
        <v>112</v>
      </c>
    </row>
    <row r="473" spans="1:25" x14ac:dyDescent="0.35">
      <c r="A473" s="1" t="s">
        <v>94</v>
      </c>
      <c r="B473" s="1">
        <v>2018</v>
      </c>
      <c r="C473" s="2">
        <v>43401</v>
      </c>
      <c r="D473" s="1" t="s">
        <v>72</v>
      </c>
      <c r="E473" s="71" t="s">
        <v>343</v>
      </c>
      <c r="F473" s="71" t="s">
        <v>17</v>
      </c>
      <c r="G473" s="71"/>
      <c r="H473" s="43">
        <v>5</v>
      </c>
      <c r="I473" s="71">
        <v>32</v>
      </c>
      <c r="J473" s="71">
        <v>26</v>
      </c>
      <c r="K473" s="71">
        <v>24</v>
      </c>
      <c r="L473" s="71">
        <v>82</v>
      </c>
      <c r="M473" s="71">
        <v>2</v>
      </c>
      <c r="N473" s="71">
        <v>2</v>
      </c>
      <c r="O473" s="71"/>
      <c r="P473" s="71">
        <v>1</v>
      </c>
      <c r="Q473" s="71"/>
      <c r="R473" s="71">
        <v>3</v>
      </c>
      <c r="S473" s="71"/>
      <c r="T473" s="71"/>
      <c r="U473" s="71"/>
      <c r="V473" s="71"/>
      <c r="W473" s="71">
        <v>90</v>
      </c>
    </row>
    <row r="474" spans="1:25" x14ac:dyDescent="0.35">
      <c r="A474" s="1" t="s">
        <v>94</v>
      </c>
      <c r="B474" s="1">
        <v>2018</v>
      </c>
      <c r="C474" s="2">
        <v>43401</v>
      </c>
      <c r="D474" s="1" t="s">
        <v>72</v>
      </c>
      <c r="E474" s="71" t="s">
        <v>233</v>
      </c>
      <c r="F474" s="71" t="s">
        <v>53</v>
      </c>
      <c r="G474" s="71"/>
      <c r="H474" s="43">
        <v>6</v>
      </c>
      <c r="I474" s="71">
        <v>30</v>
      </c>
      <c r="J474" s="71">
        <v>22</v>
      </c>
      <c r="K474" s="71">
        <v>32</v>
      </c>
      <c r="L474" s="71">
        <v>84</v>
      </c>
      <c r="M474" s="71">
        <v>1</v>
      </c>
      <c r="N474" s="71"/>
      <c r="O474" s="71"/>
      <c r="P474" s="71"/>
      <c r="Q474" s="71"/>
      <c r="R474" s="71"/>
      <c r="S474" s="71"/>
      <c r="T474" s="71"/>
      <c r="U474" s="71"/>
      <c r="V474" s="71"/>
      <c r="W474" s="71">
        <v>85</v>
      </c>
    </row>
    <row r="475" spans="1:25" x14ac:dyDescent="0.35">
      <c r="A475" s="1" t="s">
        <v>94</v>
      </c>
      <c r="B475" s="1">
        <v>2018</v>
      </c>
      <c r="C475" s="2">
        <v>43401</v>
      </c>
      <c r="D475" s="1" t="s">
        <v>72</v>
      </c>
      <c r="E475" s="71" t="s">
        <v>226</v>
      </c>
      <c r="F475" s="71" t="s">
        <v>40</v>
      </c>
      <c r="G475" s="71"/>
      <c r="H475" s="43">
        <v>7</v>
      </c>
      <c r="I475" s="71">
        <v>34</v>
      </c>
      <c r="J475" s="71">
        <v>30</v>
      </c>
      <c r="K475" s="71">
        <v>10</v>
      </c>
      <c r="L475" s="71">
        <v>74</v>
      </c>
      <c r="M475" s="71"/>
      <c r="N475" s="71"/>
      <c r="O475" s="71"/>
      <c r="P475" s="71"/>
      <c r="Q475" s="71"/>
      <c r="R475" s="71"/>
      <c r="S475" s="71">
        <v>2</v>
      </c>
      <c r="T475" s="71"/>
      <c r="U475" s="71"/>
      <c r="V475" s="71"/>
      <c r="W475" s="71">
        <v>76</v>
      </c>
    </row>
    <row r="476" spans="1:25" x14ac:dyDescent="0.35">
      <c r="A476" s="1" t="s">
        <v>94</v>
      </c>
      <c r="B476" s="1">
        <v>2018</v>
      </c>
      <c r="C476" s="2">
        <v>43401</v>
      </c>
      <c r="D476" s="1" t="s">
        <v>72</v>
      </c>
      <c r="E476" s="71" t="s">
        <v>238</v>
      </c>
      <c r="F476" s="71" t="s">
        <v>239</v>
      </c>
      <c r="G476" s="71"/>
      <c r="H476" s="43">
        <v>8</v>
      </c>
      <c r="I476" s="71">
        <v>22</v>
      </c>
      <c r="J476" s="71">
        <v>16</v>
      </c>
      <c r="K476" s="71">
        <v>34</v>
      </c>
      <c r="L476" s="71">
        <v>72</v>
      </c>
      <c r="M476" s="71"/>
      <c r="N476" s="71"/>
      <c r="O476" s="71"/>
      <c r="P476" s="71"/>
      <c r="Q476" s="71">
        <v>3</v>
      </c>
      <c r="R476" s="71"/>
      <c r="S476" s="71"/>
      <c r="T476" s="71"/>
      <c r="U476" s="71"/>
      <c r="V476" s="71"/>
      <c r="W476" s="71">
        <v>75</v>
      </c>
    </row>
    <row r="477" spans="1:25" x14ac:dyDescent="0.35">
      <c r="A477" s="1" t="s">
        <v>94</v>
      </c>
      <c r="B477" s="1">
        <v>2018</v>
      </c>
      <c r="C477" s="2">
        <v>43401</v>
      </c>
      <c r="D477" s="1" t="s">
        <v>72</v>
      </c>
      <c r="E477" s="71" t="s">
        <v>333</v>
      </c>
      <c r="F477" s="71" t="s">
        <v>29</v>
      </c>
      <c r="G477" s="71"/>
      <c r="H477" s="43">
        <v>9</v>
      </c>
      <c r="I477" s="71">
        <v>2</v>
      </c>
      <c r="J477" s="71">
        <v>32</v>
      </c>
      <c r="K477" s="71">
        <v>30</v>
      </c>
      <c r="L477" s="71">
        <v>64</v>
      </c>
      <c r="M477" s="71"/>
      <c r="N477" s="71"/>
      <c r="O477" s="71">
        <v>5</v>
      </c>
      <c r="P477" s="71"/>
      <c r="Q477" s="71"/>
      <c r="R477" s="71"/>
      <c r="S477" s="71"/>
      <c r="T477" s="71"/>
      <c r="U477" s="71"/>
      <c r="V477" s="71"/>
      <c r="W477" s="71">
        <v>69</v>
      </c>
    </row>
    <row r="478" spans="1:25" x14ac:dyDescent="0.35">
      <c r="A478" s="1" t="s">
        <v>94</v>
      </c>
      <c r="B478" s="1">
        <v>2018</v>
      </c>
      <c r="C478" s="2">
        <v>43401</v>
      </c>
      <c r="D478" s="1" t="s">
        <v>72</v>
      </c>
      <c r="E478" s="71" t="s">
        <v>310</v>
      </c>
      <c r="F478" s="71" t="s">
        <v>56</v>
      </c>
      <c r="G478" s="71"/>
      <c r="H478" s="43">
        <v>10</v>
      </c>
      <c r="I478" s="71">
        <v>16</v>
      </c>
      <c r="J478" s="71">
        <v>40</v>
      </c>
      <c r="K478" s="71">
        <v>1</v>
      </c>
      <c r="L478" s="71">
        <v>57</v>
      </c>
      <c r="M478" s="71"/>
      <c r="N478" s="71"/>
      <c r="O478" s="71"/>
      <c r="P478" s="71">
        <v>3</v>
      </c>
      <c r="Q478" s="71"/>
      <c r="R478" s="71"/>
      <c r="S478" s="71">
        <v>3</v>
      </c>
      <c r="T478" s="71"/>
      <c r="U478" s="71"/>
      <c r="V478" s="71"/>
      <c r="W478" s="71">
        <v>63</v>
      </c>
    </row>
    <row r="479" spans="1:25" x14ac:dyDescent="0.35">
      <c r="A479" s="1" t="s">
        <v>94</v>
      </c>
      <c r="B479" s="1">
        <v>2018</v>
      </c>
      <c r="C479" s="2">
        <v>43401</v>
      </c>
      <c r="D479" s="1" t="s">
        <v>72</v>
      </c>
      <c r="E479" s="71" t="s">
        <v>317</v>
      </c>
      <c r="F479" s="71" t="s">
        <v>27</v>
      </c>
      <c r="G479" s="71"/>
      <c r="H479" s="43">
        <v>11</v>
      </c>
      <c r="I479" s="71">
        <v>26</v>
      </c>
      <c r="J479" s="71">
        <v>24</v>
      </c>
      <c r="K479" s="71">
        <v>4</v>
      </c>
      <c r="L479" s="71">
        <v>54</v>
      </c>
      <c r="M479" s="71"/>
      <c r="N479" s="71">
        <v>5</v>
      </c>
      <c r="O479" s="71"/>
      <c r="P479" s="71"/>
      <c r="Q479" s="71"/>
      <c r="R479" s="71"/>
      <c r="S479" s="71"/>
      <c r="T479" s="71"/>
      <c r="U479" s="71"/>
      <c r="V479" s="71"/>
      <c r="W479" s="71">
        <v>59</v>
      </c>
    </row>
    <row r="480" spans="1:25" x14ac:dyDescent="0.35">
      <c r="A480" s="1" t="s">
        <v>94</v>
      </c>
      <c r="B480" s="1">
        <v>2018</v>
      </c>
      <c r="C480" s="2">
        <v>43401</v>
      </c>
      <c r="D480" s="1" t="s">
        <v>72</v>
      </c>
      <c r="E480" s="71" t="s">
        <v>283</v>
      </c>
      <c r="F480" s="71" t="s">
        <v>123</v>
      </c>
      <c r="G480" s="71"/>
      <c r="H480" s="43">
        <v>12</v>
      </c>
      <c r="I480" s="71">
        <v>28</v>
      </c>
      <c r="J480" s="71">
        <v>8</v>
      </c>
      <c r="K480" s="71">
        <v>22</v>
      </c>
      <c r="L480" s="71">
        <v>58</v>
      </c>
      <c r="M480" s="71"/>
      <c r="N480" s="71"/>
      <c r="O480" s="71"/>
      <c r="P480" s="71"/>
      <c r="Q480" s="71"/>
      <c r="R480" s="71"/>
      <c r="S480" s="71"/>
      <c r="T480" s="71"/>
      <c r="U480" s="71"/>
      <c r="V480" s="71"/>
      <c r="W480" s="71">
        <v>58</v>
      </c>
    </row>
    <row r="481" spans="1:25" x14ac:dyDescent="0.35">
      <c r="A481" s="1" t="s">
        <v>94</v>
      </c>
      <c r="B481" s="1">
        <v>2018</v>
      </c>
      <c r="C481" s="2">
        <v>43401</v>
      </c>
      <c r="D481" s="1" t="s">
        <v>72</v>
      </c>
      <c r="E481" s="71" t="s">
        <v>345</v>
      </c>
      <c r="F481" s="71" t="s">
        <v>121</v>
      </c>
      <c r="G481" s="71"/>
      <c r="H481" s="43">
        <v>13</v>
      </c>
      <c r="I481" s="71">
        <v>10</v>
      </c>
      <c r="J481" s="71">
        <v>20</v>
      </c>
      <c r="K481" s="71">
        <v>26</v>
      </c>
      <c r="L481" s="71">
        <v>56</v>
      </c>
      <c r="M481" s="71"/>
      <c r="N481" s="71"/>
      <c r="O481" s="71"/>
      <c r="P481" s="71"/>
      <c r="Q481" s="71">
        <v>2</v>
      </c>
      <c r="R481" s="71"/>
      <c r="S481" s="71"/>
      <c r="T481" s="71"/>
      <c r="U481" s="71"/>
      <c r="V481" s="71"/>
      <c r="W481" s="71">
        <v>58</v>
      </c>
    </row>
    <row r="482" spans="1:25" x14ac:dyDescent="0.35">
      <c r="A482" s="1" t="s">
        <v>94</v>
      </c>
      <c r="B482" s="1">
        <v>2018</v>
      </c>
      <c r="C482" s="2">
        <v>43401</v>
      </c>
      <c r="D482" s="1" t="s">
        <v>72</v>
      </c>
      <c r="E482" s="71" t="s">
        <v>628</v>
      </c>
      <c r="F482" s="71" t="s">
        <v>175</v>
      </c>
      <c r="G482" s="71"/>
      <c r="H482" s="43">
        <v>14</v>
      </c>
      <c r="I482" s="71">
        <v>14</v>
      </c>
      <c r="J482" s="71">
        <v>12</v>
      </c>
      <c r="K482" s="71">
        <v>16</v>
      </c>
      <c r="L482" s="71">
        <v>42</v>
      </c>
      <c r="M482" s="71"/>
      <c r="N482" s="71"/>
      <c r="O482" s="71"/>
      <c r="P482" s="71"/>
      <c r="Q482" s="71"/>
      <c r="R482" s="71"/>
      <c r="S482" s="71"/>
      <c r="T482" s="71"/>
      <c r="U482" s="71"/>
      <c r="V482" s="71"/>
      <c r="W482" s="71">
        <v>42</v>
      </c>
    </row>
    <row r="483" spans="1:25" x14ac:dyDescent="0.35">
      <c r="A483" s="1" t="s">
        <v>94</v>
      </c>
      <c r="B483" s="1">
        <v>2018</v>
      </c>
      <c r="C483" s="2">
        <v>43401</v>
      </c>
      <c r="D483" s="1" t="s">
        <v>72</v>
      </c>
      <c r="E483" s="71" t="s">
        <v>519</v>
      </c>
      <c r="F483" s="71" t="s">
        <v>15</v>
      </c>
      <c r="G483" s="71"/>
      <c r="H483" s="43">
        <v>15</v>
      </c>
      <c r="I483" s="71">
        <v>20</v>
      </c>
      <c r="J483" s="71">
        <v>1</v>
      </c>
      <c r="K483" s="71">
        <v>18</v>
      </c>
      <c r="L483" s="71">
        <v>39</v>
      </c>
      <c r="M483" s="71"/>
      <c r="N483" s="71"/>
      <c r="O483" s="71"/>
      <c r="P483" s="71"/>
      <c r="Q483" s="71"/>
      <c r="R483" s="71"/>
      <c r="S483" s="71"/>
      <c r="T483" s="71"/>
      <c r="U483" s="71"/>
      <c r="V483" s="71"/>
      <c r="W483" s="71">
        <v>39</v>
      </c>
    </row>
    <row r="484" spans="1:25" x14ac:dyDescent="0.35">
      <c r="A484" s="1" t="s">
        <v>94</v>
      </c>
      <c r="B484" s="1">
        <v>2018</v>
      </c>
      <c r="C484" s="2">
        <v>43401</v>
      </c>
      <c r="D484" s="1" t="s">
        <v>72</v>
      </c>
      <c r="E484" s="71" t="s">
        <v>224</v>
      </c>
      <c r="F484" s="71" t="s">
        <v>225</v>
      </c>
      <c r="G484" s="71"/>
      <c r="H484" s="43">
        <v>16</v>
      </c>
      <c r="I484" s="71">
        <v>18</v>
      </c>
      <c r="J484" s="71">
        <v>1</v>
      </c>
      <c r="K484" s="71">
        <v>12</v>
      </c>
      <c r="L484" s="71">
        <v>31</v>
      </c>
      <c r="M484" s="71"/>
      <c r="N484" s="71"/>
      <c r="O484" s="71"/>
      <c r="P484" s="71">
        <v>2</v>
      </c>
      <c r="Q484" s="71"/>
      <c r="R484" s="71">
        <v>1</v>
      </c>
      <c r="S484" s="71"/>
      <c r="T484" s="71">
        <v>2</v>
      </c>
      <c r="U484" s="71"/>
      <c r="V484" s="71"/>
      <c r="W484" s="71">
        <v>36</v>
      </c>
    </row>
    <row r="485" spans="1:25" x14ac:dyDescent="0.35">
      <c r="A485" s="1" t="s">
        <v>94</v>
      </c>
      <c r="B485" s="1">
        <v>2018</v>
      </c>
      <c r="C485" s="2">
        <v>43401</v>
      </c>
      <c r="D485" s="1" t="s">
        <v>72</v>
      </c>
      <c r="E485" s="71" t="s">
        <v>290</v>
      </c>
      <c r="F485" s="71" t="s">
        <v>237</v>
      </c>
      <c r="G485" s="71"/>
      <c r="H485" s="43">
        <v>17</v>
      </c>
      <c r="I485" s="71">
        <v>12</v>
      </c>
      <c r="J485" s="71">
        <v>2</v>
      </c>
      <c r="K485" s="71">
        <v>20</v>
      </c>
      <c r="L485" s="71">
        <v>34</v>
      </c>
      <c r="M485" s="71"/>
      <c r="N485" s="71"/>
      <c r="O485" s="71"/>
      <c r="P485" s="71"/>
      <c r="Q485" s="71"/>
      <c r="R485" s="71"/>
      <c r="S485" s="71"/>
      <c r="T485" s="71"/>
      <c r="U485" s="71"/>
      <c r="V485" s="71"/>
      <c r="W485" s="71">
        <v>34</v>
      </c>
    </row>
    <row r="486" spans="1:25" x14ac:dyDescent="0.35">
      <c r="A486" s="1" t="s">
        <v>94</v>
      </c>
      <c r="B486" s="1">
        <v>2018</v>
      </c>
      <c r="C486" s="2">
        <v>43401</v>
      </c>
      <c r="D486" s="1" t="s">
        <v>72</v>
      </c>
      <c r="E486" s="71" t="s">
        <v>322</v>
      </c>
      <c r="F486" s="71" t="s">
        <v>61</v>
      </c>
      <c r="G486" s="71"/>
      <c r="H486" s="43">
        <v>18</v>
      </c>
      <c r="I486" s="71">
        <v>6</v>
      </c>
      <c r="J486" s="71">
        <v>14</v>
      </c>
      <c r="K486" s="71">
        <v>14</v>
      </c>
      <c r="L486" s="71">
        <v>34</v>
      </c>
      <c r="M486" s="71"/>
      <c r="N486" s="71"/>
      <c r="O486" s="71"/>
      <c r="P486" s="71"/>
      <c r="Q486" s="71"/>
      <c r="R486" s="71"/>
      <c r="S486" s="71"/>
      <c r="T486" s="71"/>
      <c r="U486" s="71"/>
      <c r="V486" s="71"/>
      <c r="W486" s="71">
        <v>34</v>
      </c>
    </row>
    <row r="487" spans="1:25" x14ac:dyDescent="0.35">
      <c r="A487" s="1" t="s">
        <v>94</v>
      </c>
      <c r="B487" s="1">
        <v>2018</v>
      </c>
      <c r="C487" s="2">
        <v>43401</v>
      </c>
      <c r="D487" s="1" t="s">
        <v>72</v>
      </c>
      <c r="E487" s="71" t="s">
        <v>359</v>
      </c>
      <c r="F487" s="71" t="s">
        <v>65</v>
      </c>
      <c r="G487" s="71"/>
      <c r="H487" s="43">
        <v>19</v>
      </c>
      <c r="I487" s="71">
        <v>1</v>
      </c>
      <c r="J487" s="71">
        <v>18</v>
      </c>
      <c r="K487" s="71">
        <v>1</v>
      </c>
      <c r="L487" s="71">
        <v>20</v>
      </c>
      <c r="M487" s="71"/>
      <c r="N487" s="71"/>
      <c r="O487" s="71"/>
      <c r="P487" s="71"/>
      <c r="Q487" s="71"/>
      <c r="R487" s="71"/>
      <c r="S487" s="71"/>
      <c r="T487" s="71">
        <v>6</v>
      </c>
      <c r="U487" s="71"/>
      <c r="V487" s="71"/>
      <c r="W487" s="71">
        <v>26</v>
      </c>
    </row>
    <row r="488" spans="1:25" x14ac:dyDescent="0.35">
      <c r="A488" s="1" t="s">
        <v>94</v>
      </c>
      <c r="B488" s="1">
        <v>2018</v>
      </c>
      <c r="C488" s="2">
        <v>43401</v>
      </c>
      <c r="D488" s="1" t="s">
        <v>72</v>
      </c>
      <c r="E488" s="71" t="s">
        <v>349</v>
      </c>
      <c r="F488" s="71" t="s">
        <v>350</v>
      </c>
      <c r="G488" s="71"/>
      <c r="H488" s="43">
        <v>20</v>
      </c>
      <c r="I488" s="71">
        <v>1</v>
      </c>
      <c r="J488" s="71">
        <v>10</v>
      </c>
      <c r="K488" s="71">
        <v>1</v>
      </c>
      <c r="L488" s="71">
        <v>12</v>
      </c>
      <c r="M488" s="71"/>
      <c r="N488" s="71"/>
      <c r="O488" s="71"/>
      <c r="P488" s="71"/>
      <c r="Q488" s="71"/>
      <c r="R488" s="71"/>
      <c r="S488" s="71"/>
      <c r="T488" s="71">
        <v>10</v>
      </c>
      <c r="U488" s="71"/>
      <c r="V488" s="71"/>
      <c r="W488" s="71">
        <v>22</v>
      </c>
    </row>
    <row r="489" spans="1:25" x14ac:dyDescent="0.35">
      <c r="A489" s="1" t="s">
        <v>94</v>
      </c>
      <c r="B489" s="1">
        <v>2018</v>
      </c>
      <c r="C489" s="2">
        <v>43401</v>
      </c>
      <c r="D489" s="1" t="s">
        <v>72</v>
      </c>
      <c r="E489" s="71" t="s">
        <v>590</v>
      </c>
      <c r="F489" s="71" t="s">
        <v>47</v>
      </c>
      <c r="G489" s="71"/>
      <c r="H489" s="43">
        <v>21</v>
      </c>
      <c r="I489" s="71">
        <v>8</v>
      </c>
      <c r="J489" s="71">
        <v>4</v>
      </c>
      <c r="K489" s="71">
        <v>1</v>
      </c>
      <c r="L489" s="71">
        <v>13</v>
      </c>
      <c r="M489" s="71">
        <v>3</v>
      </c>
      <c r="N489" s="71"/>
      <c r="O489" s="71"/>
      <c r="P489" s="71"/>
      <c r="Q489" s="71"/>
      <c r="R489" s="71"/>
      <c r="S489" s="71"/>
      <c r="T489" s="71">
        <v>4</v>
      </c>
      <c r="U489" s="71"/>
      <c r="V489" s="71"/>
      <c r="W489" s="71">
        <v>20</v>
      </c>
    </row>
    <row r="490" spans="1:25" x14ac:dyDescent="0.35">
      <c r="A490" s="1" t="s">
        <v>94</v>
      </c>
      <c r="B490" s="1">
        <v>2018</v>
      </c>
      <c r="C490" s="2">
        <v>43401</v>
      </c>
      <c r="D490" s="1" t="s">
        <v>72</v>
      </c>
      <c r="E490" s="71" t="s">
        <v>309</v>
      </c>
      <c r="F490" s="71" t="s">
        <v>38</v>
      </c>
      <c r="G490" s="71"/>
      <c r="H490" s="43">
        <v>22</v>
      </c>
      <c r="I490" s="71">
        <v>4</v>
      </c>
      <c r="J490" s="71">
        <v>6</v>
      </c>
      <c r="K490" s="71">
        <v>8</v>
      </c>
      <c r="L490" s="71">
        <v>18</v>
      </c>
      <c r="M490" s="71"/>
      <c r="N490" s="71"/>
      <c r="O490" s="71">
        <v>1</v>
      </c>
      <c r="P490" s="71"/>
      <c r="Q490" s="71"/>
      <c r="R490" s="71"/>
      <c r="S490" s="71"/>
      <c r="T490" s="71"/>
      <c r="U490" s="71"/>
      <c r="V490" s="71"/>
      <c r="W490" s="71">
        <v>19</v>
      </c>
    </row>
    <row r="491" spans="1:25" x14ac:dyDescent="0.35">
      <c r="A491" s="1" t="s">
        <v>94</v>
      </c>
      <c r="B491" s="1">
        <v>2018</v>
      </c>
      <c r="C491" s="2">
        <v>43401</v>
      </c>
      <c r="D491" s="1" t="s">
        <v>72</v>
      </c>
      <c r="E491" s="71" t="s">
        <v>229</v>
      </c>
      <c r="F491" s="71" t="s">
        <v>230</v>
      </c>
      <c r="G491" s="71"/>
      <c r="H491" s="43">
        <v>23</v>
      </c>
      <c r="I491" s="71">
        <v>1</v>
      </c>
      <c r="J491" s="71">
        <v>1</v>
      </c>
      <c r="K491" s="71">
        <v>6</v>
      </c>
      <c r="L491" s="71">
        <v>8</v>
      </c>
      <c r="M491" s="71"/>
      <c r="N491" s="71"/>
      <c r="O491" s="71"/>
      <c r="P491" s="71"/>
      <c r="Q491" s="71">
        <v>1</v>
      </c>
      <c r="R491" s="71"/>
      <c r="S491" s="71"/>
      <c r="T491" s="71"/>
      <c r="U491" s="71"/>
      <c r="V491" s="71"/>
      <c r="W491" s="71">
        <v>9</v>
      </c>
    </row>
    <row r="492" spans="1:25" x14ac:dyDescent="0.35">
      <c r="A492" s="16" t="s">
        <v>94</v>
      </c>
      <c r="B492" s="16">
        <v>2018</v>
      </c>
      <c r="C492" s="15">
        <v>43401</v>
      </c>
      <c r="D492" s="16" t="s">
        <v>72</v>
      </c>
      <c r="E492" s="71" t="s">
        <v>337</v>
      </c>
      <c r="F492" s="71" t="s">
        <v>49</v>
      </c>
      <c r="G492" s="71"/>
      <c r="H492" s="43">
        <v>24</v>
      </c>
      <c r="I492" s="71">
        <v>1</v>
      </c>
      <c r="J492" s="71">
        <v>1</v>
      </c>
      <c r="K492" s="71">
        <v>2</v>
      </c>
      <c r="L492" s="71">
        <v>4</v>
      </c>
      <c r="M492" s="71"/>
      <c r="N492" s="71"/>
      <c r="O492" s="71"/>
      <c r="P492" s="71"/>
      <c r="Q492" s="71"/>
      <c r="R492" s="71"/>
      <c r="S492" s="71"/>
      <c r="T492" s="71"/>
      <c r="U492" s="71"/>
      <c r="V492" s="71"/>
      <c r="W492" s="71">
        <v>4</v>
      </c>
    </row>
    <row r="493" spans="1:25" x14ac:dyDescent="0.35">
      <c r="A493" s="4" t="s">
        <v>1789</v>
      </c>
      <c r="B493" s="4">
        <v>2021</v>
      </c>
      <c r="C493" s="5">
        <v>44416</v>
      </c>
      <c r="D493" s="4" t="s">
        <v>1555</v>
      </c>
      <c r="E493" s="4" t="s">
        <v>219</v>
      </c>
      <c r="F493" s="4" t="s">
        <v>67</v>
      </c>
      <c r="G493" s="4"/>
      <c r="H493" s="4">
        <v>1</v>
      </c>
      <c r="I493" s="4">
        <v>40</v>
      </c>
      <c r="J493" s="4">
        <v>36</v>
      </c>
      <c r="K493" s="4">
        <v>34</v>
      </c>
      <c r="L493" s="4">
        <v>110</v>
      </c>
      <c r="M493" s="4">
        <v>5</v>
      </c>
      <c r="N493" s="4"/>
      <c r="O493" s="4">
        <v>3</v>
      </c>
      <c r="P493" s="4"/>
      <c r="Q493" s="4"/>
      <c r="R493" s="4"/>
      <c r="S493" s="4"/>
      <c r="T493" s="4">
        <v>6</v>
      </c>
      <c r="U493" s="4"/>
      <c r="V493" s="4"/>
      <c r="W493" s="4">
        <v>124</v>
      </c>
      <c r="X493" s="41">
        <v>1.0222222222222224</v>
      </c>
      <c r="Y493">
        <v>48.884</v>
      </c>
    </row>
    <row r="494" spans="1:25" x14ac:dyDescent="0.35">
      <c r="A494" s="4" t="s">
        <v>1789</v>
      </c>
      <c r="B494" s="4">
        <v>2021</v>
      </c>
      <c r="C494" s="5">
        <v>44416</v>
      </c>
      <c r="D494" s="4" t="s">
        <v>1555</v>
      </c>
      <c r="E494" s="4" t="s">
        <v>226</v>
      </c>
      <c r="F494" s="4" t="s">
        <v>40</v>
      </c>
      <c r="G494" s="4"/>
      <c r="H494" s="4">
        <v>2</v>
      </c>
      <c r="I494" s="4">
        <v>38</v>
      </c>
      <c r="J494" s="4">
        <v>32</v>
      </c>
      <c r="K494" s="4">
        <v>38</v>
      </c>
      <c r="L494" s="4">
        <v>108</v>
      </c>
      <c r="M494" s="4"/>
      <c r="N494" s="4"/>
      <c r="O494" s="4">
        <v>2</v>
      </c>
      <c r="P494" s="4"/>
      <c r="Q494" s="4"/>
      <c r="R494" s="4"/>
      <c r="S494" s="4"/>
      <c r="T494" s="4"/>
      <c r="U494" s="4"/>
      <c r="V494" s="4"/>
      <c r="W494" s="4">
        <v>110</v>
      </c>
    </row>
    <row r="495" spans="1:25" x14ac:dyDescent="0.35">
      <c r="A495" s="4" t="s">
        <v>1789</v>
      </c>
      <c r="B495" s="4">
        <v>2021</v>
      </c>
      <c r="C495" s="5">
        <v>44416</v>
      </c>
      <c r="D495" s="4" t="s">
        <v>1555</v>
      </c>
      <c r="E495" s="4" t="s">
        <v>316</v>
      </c>
      <c r="F495" s="4" t="s">
        <v>19</v>
      </c>
      <c r="G495" s="4"/>
      <c r="H495" s="4">
        <v>3</v>
      </c>
      <c r="I495" s="4">
        <v>32</v>
      </c>
      <c r="J495" s="4">
        <v>38</v>
      </c>
      <c r="K495" s="4">
        <v>20</v>
      </c>
      <c r="L495" s="4">
        <v>90</v>
      </c>
      <c r="M495" s="4">
        <v>3</v>
      </c>
      <c r="N495" s="4">
        <v>1</v>
      </c>
      <c r="O495" s="4"/>
      <c r="P495" s="4">
        <v>5</v>
      </c>
      <c r="Q495" s="4"/>
      <c r="R495" s="4"/>
      <c r="S495" s="4">
        <v>5</v>
      </c>
      <c r="T495" s="4">
        <v>4</v>
      </c>
      <c r="U495" s="4"/>
      <c r="V495" s="4"/>
      <c r="W495" s="4">
        <v>108</v>
      </c>
    </row>
    <row r="496" spans="1:25" x14ac:dyDescent="0.35">
      <c r="A496" s="4" t="s">
        <v>1789</v>
      </c>
      <c r="B496" s="4">
        <v>2021</v>
      </c>
      <c r="C496" s="5">
        <v>44416</v>
      </c>
      <c r="D496" s="4" t="s">
        <v>1555</v>
      </c>
      <c r="E496" s="4" t="s">
        <v>244</v>
      </c>
      <c r="F496" s="4" t="s">
        <v>245</v>
      </c>
      <c r="G496" s="4"/>
      <c r="H496" s="4">
        <v>4</v>
      </c>
      <c r="I496" s="4">
        <v>26</v>
      </c>
      <c r="J496" s="4">
        <v>30</v>
      </c>
      <c r="K496" s="4">
        <v>36</v>
      </c>
      <c r="L496" s="4">
        <v>92</v>
      </c>
      <c r="M496" s="4"/>
      <c r="N496" s="4"/>
      <c r="O496" s="4">
        <v>5</v>
      </c>
      <c r="P496" s="4">
        <v>3</v>
      </c>
      <c r="Q496" s="4"/>
      <c r="R496" s="4"/>
      <c r="S496" s="4">
        <v>3</v>
      </c>
      <c r="T496" s="4"/>
      <c r="U496" s="4"/>
      <c r="V496" s="4"/>
      <c r="W496" s="4">
        <v>103</v>
      </c>
    </row>
    <row r="497" spans="1:23" x14ac:dyDescent="0.35">
      <c r="A497" s="4" t="s">
        <v>1789</v>
      </c>
      <c r="B497" s="4">
        <v>2021</v>
      </c>
      <c r="C497" s="5">
        <v>44416</v>
      </c>
      <c r="D497" s="4" t="s">
        <v>1555</v>
      </c>
      <c r="E497" s="4" t="s">
        <v>224</v>
      </c>
      <c r="F497" s="4" t="s">
        <v>225</v>
      </c>
      <c r="G497" s="4"/>
      <c r="H497" s="4">
        <v>5</v>
      </c>
      <c r="I497" s="4">
        <v>34</v>
      </c>
      <c r="J497" s="4">
        <v>34</v>
      </c>
      <c r="K497" s="4">
        <v>26</v>
      </c>
      <c r="L497" s="4">
        <v>94</v>
      </c>
      <c r="M497" s="4">
        <v>1</v>
      </c>
      <c r="N497" s="4"/>
      <c r="O497" s="4"/>
      <c r="P497" s="4"/>
      <c r="Q497" s="4"/>
      <c r="R497" s="4"/>
      <c r="S497" s="4"/>
      <c r="T497" s="4">
        <v>2</v>
      </c>
      <c r="U497" s="4"/>
      <c r="V497" s="4"/>
      <c r="W497" s="4">
        <v>97</v>
      </c>
    </row>
    <row r="498" spans="1:23" x14ac:dyDescent="0.35">
      <c r="A498" s="4" t="s">
        <v>1789</v>
      </c>
      <c r="B498" s="4">
        <v>2021</v>
      </c>
      <c r="C498" s="5">
        <v>44416</v>
      </c>
      <c r="D498" s="4" t="s">
        <v>1555</v>
      </c>
      <c r="E498" s="4" t="s">
        <v>319</v>
      </c>
      <c r="F498" s="4" t="s">
        <v>25</v>
      </c>
      <c r="G498" s="4"/>
      <c r="H498" s="4">
        <v>6</v>
      </c>
      <c r="I498" s="4">
        <v>16</v>
      </c>
      <c r="J498" s="4">
        <v>40</v>
      </c>
      <c r="K498" s="4">
        <v>16</v>
      </c>
      <c r="L498" s="4">
        <v>72</v>
      </c>
      <c r="M498" s="4"/>
      <c r="N498" s="4">
        <v>5</v>
      </c>
      <c r="O498" s="4">
        <v>1</v>
      </c>
      <c r="P498" s="4"/>
      <c r="Q498" s="4">
        <v>5</v>
      </c>
      <c r="R498" s="4">
        <v>3</v>
      </c>
      <c r="S498" s="4"/>
      <c r="T498" s="4">
        <v>10</v>
      </c>
      <c r="U498" s="4"/>
      <c r="V498" s="4"/>
      <c r="W498" s="4">
        <v>96</v>
      </c>
    </row>
    <row r="499" spans="1:23" x14ac:dyDescent="0.35">
      <c r="A499" s="4" t="s">
        <v>1789</v>
      </c>
      <c r="B499" s="4">
        <v>2021</v>
      </c>
      <c r="C499" s="5">
        <v>44416</v>
      </c>
      <c r="D499" s="4" t="s">
        <v>1555</v>
      </c>
      <c r="E499" s="4" t="s">
        <v>227</v>
      </c>
      <c r="F499" s="4" t="s">
        <v>228</v>
      </c>
      <c r="G499" s="4"/>
      <c r="H499" s="4">
        <v>7</v>
      </c>
      <c r="I499" s="4">
        <v>30</v>
      </c>
      <c r="J499" s="4">
        <v>26</v>
      </c>
      <c r="K499" s="4">
        <v>32</v>
      </c>
      <c r="L499" s="4">
        <v>88</v>
      </c>
      <c r="M499" s="4"/>
      <c r="N499" s="4">
        <v>3</v>
      </c>
      <c r="O499" s="4"/>
      <c r="P499" s="4"/>
      <c r="Q499" s="4">
        <v>2</v>
      </c>
      <c r="R499" s="4"/>
      <c r="S499" s="4">
        <v>2</v>
      </c>
      <c r="T499" s="4"/>
      <c r="U499" s="4"/>
      <c r="V499" s="4"/>
      <c r="W499" s="4">
        <v>95</v>
      </c>
    </row>
    <row r="500" spans="1:23" x14ac:dyDescent="0.35">
      <c r="A500" s="4" t="s">
        <v>1789</v>
      </c>
      <c r="B500" s="4">
        <v>2021</v>
      </c>
      <c r="C500" s="5">
        <v>44416</v>
      </c>
      <c r="D500" s="4" t="s">
        <v>1555</v>
      </c>
      <c r="E500" s="4" t="s">
        <v>220</v>
      </c>
      <c r="F500" s="4" t="s">
        <v>17</v>
      </c>
      <c r="G500" s="4"/>
      <c r="H500" s="4">
        <v>8</v>
      </c>
      <c r="I500" s="4">
        <v>16</v>
      </c>
      <c r="J500" s="4">
        <v>24</v>
      </c>
      <c r="K500" s="4">
        <v>40</v>
      </c>
      <c r="L500" s="4">
        <v>80</v>
      </c>
      <c r="M500" s="4"/>
      <c r="N500" s="4"/>
      <c r="O500" s="4"/>
      <c r="P500" s="4"/>
      <c r="Q500" s="4">
        <v>3</v>
      </c>
      <c r="R500" s="4">
        <v>2</v>
      </c>
      <c r="S500" s="4"/>
      <c r="T500" s="4"/>
      <c r="U500" s="4"/>
      <c r="V500" s="4"/>
      <c r="W500" s="4">
        <v>85</v>
      </c>
    </row>
    <row r="501" spans="1:23" x14ac:dyDescent="0.35">
      <c r="A501" s="4" t="s">
        <v>1789</v>
      </c>
      <c r="B501" s="4">
        <v>2021</v>
      </c>
      <c r="C501" s="5">
        <v>44416</v>
      </c>
      <c r="D501" s="4" t="s">
        <v>1555</v>
      </c>
      <c r="E501" s="4" t="s">
        <v>317</v>
      </c>
      <c r="F501" s="4" t="s">
        <v>27</v>
      </c>
      <c r="G501" s="4"/>
      <c r="H501" s="4">
        <v>9</v>
      </c>
      <c r="I501" s="4">
        <v>28</v>
      </c>
      <c r="J501" s="4">
        <v>20</v>
      </c>
      <c r="K501" s="4">
        <v>28</v>
      </c>
      <c r="L501" s="4">
        <v>76</v>
      </c>
      <c r="M501" s="4"/>
      <c r="N501" s="4">
        <v>2</v>
      </c>
      <c r="O501" s="4"/>
      <c r="P501" s="4"/>
      <c r="Q501" s="4"/>
      <c r="R501" s="4"/>
      <c r="S501" s="4"/>
      <c r="T501" s="4"/>
      <c r="U501" s="4"/>
      <c r="V501" s="4"/>
      <c r="W501" s="4">
        <v>78</v>
      </c>
    </row>
    <row r="502" spans="1:23" x14ac:dyDescent="0.35">
      <c r="A502" s="4" t="s">
        <v>1789</v>
      </c>
      <c r="B502" s="4">
        <v>2021</v>
      </c>
      <c r="C502" s="5">
        <v>44416</v>
      </c>
      <c r="D502" s="4" t="s">
        <v>1555</v>
      </c>
      <c r="E502" s="4" t="s">
        <v>314</v>
      </c>
      <c r="F502" s="4" t="s">
        <v>29</v>
      </c>
      <c r="G502" s="4"/>
      <c r="H502" s="4">
        <v>10</v>
      </c>
      <c r="I502" s="4">
        <v>24</v>
      </c>
      <c r="J502" s="4">
        <v>14</v>
      </c>
      <c r="K502" s="4">
        <v>22</v>
      </c>
      <c r="L502" s="4">
        <v>60</v>
      </c>
      <c r="M502" s="4">
        <v>2</v>
      </c>
      <c r="N502" s="4"/>
      <c r="O502" s="4"/>
      <c r="P502" s="4"/>
      <c r="Q502" s="4"/>
      <c r="R502" s="4">
        <v>5</v>
      </c>
      <c r="S502" s="4"/>
      <c r="T502" s="4"/>
      <c r="U502" s="4"/>
      <c r="V502" s="4"/>
      <c r="W502" s="4">
        <v>67</v>
      </c>
    </row>
    <row r="503" spans="1:23" x14ac:dyDescent="0.35">
      <c r="A503" s="4" t="s">
        <v>1789</v>
      </c>
      <c r="B503" s="4">
        <v>2021</v>
      </c>
      <c r="C503" s="5">
        <v>44416</v>
      </c>
      <c r="D503" s="4" t="s">
        <v>1555</v>
      </c>
      <c r="E503" s="4" t="s">
        <v>251</v>
      </c>
      <c r="F503" s="4" t="s">
        <v>38</v>
      </c>
      <c r="G503" s="4"/>
      <c r="H503" s="4">
        <v>11</v>
      </c>
      <c r="I503" s="4">
        <v>22</v>
      </c>
      <c r="J503" s="4">
        <v>28</v>
      </c>
      <c r="K503" s="4">
        <v>14</v>
      </c>
      <c r="L503" s="4">
        <v>64</v>
      </c>
      <c r="M503" s="4"/>
      <c r="N503" s="4"/>
      <c r="O503" s="4"/>
      <c r="P503" s="4"/>
      <c r="Q503" s="4">
        <v>1</v>
      </c>
      <c r="R503" s="4"/>
      <c r="S503" s="4"/>
      <c r="T503" s="4"/>
      <c r="U503" s="4"/>
      <c r="V503" s="4"/>
      <c r="W503" s="4">
        <v>65</v>
      </c>
    </row>
    <row r="504" spans="1:23" x14ac:dyDescent="0.35">
      <c r="A504" s="4" t="s">
        <v>1789</v>
      </c>
      <c r="B504" s="4">
        <v>2021</v>
      </c>
      <c r="C504" s="5">
        <v>44416</v>
      </c>
      <c r="D504" s="4" t="s">
        <v>1555</v>
      </c>
      <c r="E504" s="4" t="s">
        <v>326</v>
      </c>
      <c r="F504" s="4" t="s">
        <v>36</v>
      </c>
      <c r="G504" s="4"/>
      <c r="H504" s="4">
        <v>12</v>
      </c>
      <c r="I504" s="4">
        <v>36</v>
      </c>
      <c r="J504" s="4">
        <v>18</v>
      </c>
      <c r="K504" s="4">
        <v>6</v>
      </c>
      <c r="L504" s="4">
        <v>60</v>
      </c>
      <c r="M504" s="4"/>
      <c r="N504" s="4"/>
      <c r="O504" s="4"/>
      <c r="P504" s="4">
        <v>1</v>
      </c>
      <c r="Q504" s="4"/>
      <c r="R504" s="4"/>
      <c r="S504" s="4"/>
      <c r="T504" s="4"/>
      <c r="U504" s="4"/>
      <c r="V504" s="4"/>
      <c r="W504" s="4">
        <v>61</v>
      </c>
    </row>
    <row r="505" spans="1:23" x14ac:dyDescent="0.35">
      <c r="A505" s="4" t="s">
        <v>1789</v>
      </c>
      <c r="B505" s="4">
        <v>2021</v>
      </c>
      <c r="C505" s="5">
        <v>44416</v>
      </c>
      <c r="D505" s="4" t="s">
        <v>1555</v>
      </c>
      <c r="E505" s="4" t="s">
        <v>240</v>
      </c>
      <c r="F505" s="4" t="s">
        <v>56</v>
      </c>
      <c r="G505" s="4"/>
      <c r="H505" s="4">
        <v>13</v>
      </c>
      <c r="I505" s="4">
        <v>16</v>
      </c>
      <c r="J505" s="4">
        <v>16</v>
      </c>
      <c r="K505" s="4">
        <v>24</v>
      </c>
      <c r="L505" s="4">
        <v>56</v>
      </c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>
        <v>56</v>
      </c>
    </row>
    <row r="506" spans="1:23" x14ac:dyDescent="0.35">
      <c r="A506" s="4" t="s">
        <v>1789</v>
      </c>
      <c r="B506" s="4">
        <v>2021</v>
      </c>
      <c r="C506" s="5">
        <v>44416</v>
      </c>
      <c r="D506" s="4" t="s">
        <v>1555</v>
      </c>
      <c r="E506" s="4" t="s">
        <v>233</v>
      </c>
      <c r="F506" s="4" t="s">
        <v>53</v>
      </c>
      <c r="G506" s="4"/>
      <c r="H506" s="4">
        <v>14</v>
      </c>
      <c r="I506" s="4">
        <v>16</v>
      </c>
      <c r="J506" s="4">
        <v>22</v>
      </c>
      <c r="K506" s="4">
        <v>12</v>
      </c>
      <c r="L506" s="4">
        <v>50</v>
      </c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>
        <v>50</v>
      </c>
    </row>
    <row r="507" spans="1:23" x14ac:dyDescent="0.35">
      <c r="A507" s="4" t="s">
        <v>1789</v>
      </c>
      <c r="B507" s="4">
        <v>2021</v>
      </c>
      <c r="C507" s="5">
        <v>44416</v>
      </c>
      <c r="D507" s="4" t="s">
        <v>1555</v>
      </c>
      <c r="E507" s="4" t="s">
        <v>643</v>
      </c>
      <c r="F507" s="4" t="s">
        <v>1790</v>
      </c>
      <c r="G507" s="4"/>
      <c r="H507" s="4">
        <v>15</v>
      </c>
      <c r="I507" s="4">
        <v>18</v>
      </c>
      <c r="J507" s="4">
        <v>10</v>
      </c>
      <c r="K507" s="4">
        <v>18</v>
      </c>
      <c r="L507" s="4">
        <v>46</v>
      </c>
      <c r="M507" s="4"/>
      <c r="N507" s="4"/>
      <c r="O507" s="4"/>
      <c r="P507" s="4">
        <v>2</v>
      </c>
      <c r="Q507" s="4"/>
      <c r="R507" s="4">
        <v>1</v>
      </c>
      <c r="S507" s="4">
        <v>1</v>
      </c>
      <c r="T507" s="4"/>
      <c r="U507" s="4"/>
      <c r="V507" s="4"/>
      <c r="W507" s="4">
        <v>50</v>
      </c>
    </row>
    <row r="508" spans="1:23" x14ac:dyDescent="0.35">
      <c r="A508" s="4" t="s">
        <v>1789</v>
      </c>
      <c r="B508" s="4">
        <v>2021</v>
      </c>
      <c r="C508" s="5">
        <v>44416</v>
      </c>
      <c r="D508" s="4" t="s">
        <v>1555</v>
      </c>
      <c r="E508" s="4" t="s">
        <v>315</v>
      </c>
      <c r="F508" s="4" t="s">
        <v>175</v>
      </c>
      <c r="G508" s="4"/>
      <c r="H508" s="4">
        <v>16</v>
      </c>
      <c r="I508" s="4">
        <v>20</v>
      </c>
      <c r="J508" s="4">
        <v>12</v>
      </c>
      <c r="K508" s="4">
        <v>4</v>
      </c>
      <c r="L508" s="4">
        <v>36</v>
      </c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>
        <v>36</v>
      </c>
    </row>
    <row r="509" spans="1:23" x14ac:dyDescent="0.35">
      <c r="A509" s="4" t="s">
        <v>1789</v>
      </c>
      <c r="B509" s="4">
        <v>2021</v>
      </c>
      <c r="C509" s="5">
        <v>44416</v>
      </c>
      <c r="D509" s="4" t="s">
        <v>1555</v>
      </c>
      <c r="E509" s="4" t="s">
        <v>283</v>
      </c>
      <c r="F509" s="4" t="s">
        <v>123</v>
      </c>
      <c r="G509" s="4"/>
      <c r="H509" s="4">
        <v>17</v>
      </c>
      <c r="I509" s="4">
        <v>16</v>
      </c>
      <c r="J509" s="4">
        <v>8</v>
      </c>
      <c r="K509" s="4">
        <v>30</v>
      </c>
      <c r="L509" s="4">
        <v>54</v>
      </c>
      <c r="M509" s="4"/>
      <c r="N509" s="4"/>
      <c r="O509" s="4"/>
      <c r="P509" s="4"/>
      <c r="Q509" s="4"/>
      <c r="R509" s="4"/>
      <c r="S509" s="4"/>
      <c r="T509" s="4"/>
      <c r="U509" s="4"/>
      <c r="V509" s="4">
        <v>20</v>
      </c>
      <c r="W509" s="4">
        <v>34</v>
      </c>
    </row>
    <row r="510" spans="1:23" x14ac:dyDescent="0.35">
      <c r="A510" s="4" t="s">
        <v>1789</v>
      </c>
      <c r="B510" s="4">
        <v>2021</v>
      </c>
      <c r="C510" s="5">
        <v>44416</v>
      </c>
      <c r="D510" s="4" t="s">
        <v>1555</v>
      </c>
      <c r="E510" s="4" t="s">
        <v>241</v>
      </c>
      <c r="F510" s="4" t="s">
        <v>242</v>
      </c>
      <c r="G510" s="4"/>
      <c r="H510" s="4" t="s">
        <v>318</v>
      </c>
      <c r="I510" s="4">
        <v>16</v>
      </c>
      <c r="J510" s="4">
        <v>6</v>
      </c>
      <c r="K510" s="4">
        <v>8</v>
      </c>
      <c r="L510" s="4">
        <v>30</v>
      </c>
      <c r="M510" s="4"/>
      <c r="N510" s="4"/>
      <c r="O510" s="4"/>
      <c r="P510" s="4"/>
      <c r="Q510" s="4"/>
      <c r="R510" s="4"/>
      <c r="S510" s="4"/>
      <c r="T510" s="4"/>
      <c r="U510" s="4"/>
      <c r="V510" s="4">
        <v>20</v>
      </c>
      <c r="W510" s="4" t="s">
        <v>318</v>
      </c>
    </row>
    <row r="511" spans="1:23" x14ac:dyDescent="0.35">
      <c r="A511" s="4" t="s">
        <v>1789</v>
      </c>
      <c r="B511" s="4">
        <v>2021</v>
      </c>
      <c r="C511" s="5">
        <v>44416</v>
      </c>
      <c r="D511" s="4" t="s">
        <v>1555</v>
      </c>
      <c r="E511" s="4" t="s">
        <v>351</v>
      </c>
      <c r="F511" s="4" t="s">
        <v>65</v>
      </c>
      <c r="G511" s="4"/>
      <c r="H511" s="4" t="s">
        <v>318</v>
      </c>
      <c r="I511" s="4">
        <v>16</v>
      </c>
      <c r="J511" s="4">
        <v>4</v>
      </c>
      <c r="K511" s="4">
        <v>10</v>
      </c>
      <c r="L511" s="4">
        <v>30</v>
      </c>
      <c r="M511" s="4"/>
      <c r="N511" s="4"/>
      <c r="O511" s="4"/>
      <c r="P511" s="4"/>
      <c r="Q511" s="4"/>
      <c r="R511" s="4"/>
      <c r="S511" s="4"/>
      <c r="T511" s="4"/>
      <c r="U511" s="4"/>
      <c r="V511" s="4">
        <v>40</v>
      </c>
      <c r="W511" s="4" t="s">
        <v>318</v>
      </c>
    </row>
    <row r="512" spans="1:23" x14ac:dyDescent="0.35">
      <c r="A512" s="4" t="s">
        <v>1789</v>
      </c>
      <c r="B512" s="4">
        <v>2021</v>
      </c>
      <c r="C512" s="5">
        <v>44416</v>
      </c>
      <c r="D512" s="4" t="s">
        <v>1555</v>
      </c>
      <c r="E512" s="4" t="s">
        <v>243</v>
      </c>
      <c r="F512" s="4" t="s">
        <v>51</v>
      </c>
      <c r="G512" s="4"/>
      <c r="H512" s="4" t="s">
        <v>318</v>
      </c>
      <c r="I512" s="4">
        <v>16</v>
      </c>
      <c r="J512" s="4" t="s">
        <v>318</v>
      </c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 t="s">
        <v>318</v>
      </c>
    </row>
    <row r="513" spans="1:23" x14ac:dyDescent="0.35">
      <c r="A513" s="4" t="s">
        <v>1789</v>
      </c>
      <c r="B513" s="4">
        <v>2021</v>
      </c>
      <c r="C513" s="5">
        <v>44416</v>
      </c>
      <c r="D513" s="4" t="s">
        <v>1555</v>
      </c>
      <c r="E513" s="4" t="s">
        <v>275</v>
      </c>
      <c r="F513" s="4" t="s">
        <v>47</v>
      </c>
      <c r="G513" s="4"/>
      <c r="H513" s="4" t="s">
        <v>318</v>
      </c>
      <c r="I513" s="4">
        <v>16</v>
      </c>
      <c r="J513" s="4" t="s">
        <v>318</v>
      </c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 t="s">
        <v>318</v>
      </c>
    </row>
  </sheetData>
  <autoFilter ref="A1:Y444" xr:uid="{D4D99032-85EA-467B-B6C3-EA42F6A14D08}">
    <sortState xmlns:xlrd2="http://schemas.microsoft.com/office/spreadsheetml/2017/richdata2" ref="A2:Y492">
      <sortCondition descending="1" ref="C1:C444"/>
    </sortState>
  </autoFilter>
  <phoneticPr fontId="2" type="noConversion"/>
  <conditionalFormatting sqref="I2:I25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1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S2000 N397:T468">
    <cfRule type="cellIs" dxfId="388" priority="82" operator="between">
      <formula>1</formula>
      <formula>1</formula>
    </cfRule>
    <cfRule type="cellIs" dxfId="387" priority="83" operator="between">
      <formula>2</formula>
      <formula>2</formula>
    </cfRule>
    <cfRule type="cellIs" dxfId="386" priority="84" operator="between">
      <formula>3</formula>
      <formula>3</formula>
    </cfRule>
    <cfRule type="cellIs" dxfId="385" priority="85" operator="between">
      <formula>5</formula>
      <formula>5</formula>
    </cfRule>
  </conditionalFormatting>
  <conditionalFormatting sqref="T2:T2000">
    <cfRule type="cellIs" dxfId="384" priority="69" operator="between">
      <formula>10</formula>
      <formula>10</formula>
    </cfRule>
    <cfRule type="cellIs" dxfId="383" priority="70" operator="between">
      <formula>6</formula>
      <formula>6</formula>
    </cfRule>
    <cfRule type="cellIs" dxfId="382" priority="71" operator="between">
      <formula>2</formula>
      <formula>2</formula>
    </cfRule>
    <cfRule type="cellIs" dxfId="381" priority="72" operator="between">
      <formula>4</formula>
      <formula>4</formula>
    </cfRule>
  </conditionalFormatting>
  <conditionalFormatting sqref="D89:D112">
    <cfRule type="expression" dxfId="380" priority="55">
      <formula>$E89="F"</formula>
    </cfRule>
    <cfRule type="expression" dxfId="379" priority="56">
      <formula>$E89="SF"</formula>
    </cfRule>
    <cfRule type="expression" dxfId="378" priority="57">
      <formula>$E89="QF"</formula>
    </cfRule>
    <cfRule type="expression" dxfId="377" priority="58">
      <formula>$E89="R16"</formula>
    </cfRule>
    <cfRule type="expression" dxfId="376" priority="59">
      <formula>$E89="R8"</formula>
    </cfRule>
  </conditionalFormatting>
  <conditionalFormatting sqref="C145:C168">
    <cfRule type="expression" dxfId="375" priority="53">
      <formula>$E145="F"</formula>
    </cfRule>
    <cfRule type="expression" dxfId="374" priority="54">
      <formula>$E145="Q"</formula>
    </cfRule>
  </conditionalFormatting>
  <conditionalFormatting sqref="A145:B168">
    <cfRule type="expression" dxfId="373" priority="50">
      <formula>$E145="Q"</formula>
    </cfRule>
    <cfRule type="expression" dxfId="372" priority="51">
      <formula>$E145="G"</formula>
    </cfRule>
    <cfRule type="expression" dxfId="371" priority="52">
      <formula>$E145="B"</formula>
    </cfRule>
  </conditionalFormatting>
  <conditionalFormatting sqref="D145:D168">
    <cfRule type="expression" dxfId="370" priority="47">
      <formula>$E145="Q"</formula>
    </cfRule>
    <cfRule type="expression" dxfId="369" priority="48">
      <formula>$E145="G"</formula>
    </cfRule>
    <cfRule type="expression" dxfId="368" priority="49">
      <formula>$E145="B"</formula>
    </cfRule>
  </conditionalFormatting>
  <conditionalFormatting sqref="A169:B190 D169:D190">
    <cfRule type="expression" dxfId="367" priority="45">
      <formula>#REF!="F"</formula>
    </cfRule>
    <cfRule type="expression" dxfId="366" priority="46">
      <formula>#REF!="Q"</formula>
    </cfRule>
  </conditionalFormatting>
  <conditionalFormatting sqref="A191:B211 D191:D211">
    <cfRule type="expression" dxfId="365" priority="43">
      <formula>#REF!="F"</formula>
    </cfRule>
    <cfRule type="expression" dxfId="364" priority="44">
      <formula>#REF!="Q"</formula>
    </cfRule>
  </conditionalFormatting>
  <conditionalFormatting sqref="A212:B232 D212:D232">
    <cfRule type="expression" dxfId="363" priority="41">
      <formula>#REF!="F"</formula>
    </cfRule>
    <cfRule type="expression" dxfId="362" priority="42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361" priority="39">
      <formula>#REF!="F"</formula>
    </cfRule>
    <cfRule type="expression" dxfId="360" priority="40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359" priority="37">
      <formula>#REF!="F"</formula>
    </cfRule>
    <cfRule type="expression" dxfId="358" priority="38">
      <formula>#REF!="Q"</formula>
    </cfRule>
  </conditionalFormatting>
  <conditionalFormatting sqref="A256:B278 D256:D278">
    <cfRule type="expression" dxfId="357" priority="35">
      <formula>#REF!="F"</formula>
    </cfRule>
    <cfRule type="expression" dxfId="356" priority="36">
      <formula>#REF!="Q"</formula>
    </cfRule>
  </conditionalFormatting>
  <conditionalFormatting sqref="A279:B302 D279:D302">
    <cfRule type="expression" dxfId="355" priority="33">
      <formula>#REF!="F"</formula>
    </cfRule>
    <cfRule type="expression" dxfId="354" priority="34">
      <formula>#REF!="Q"</formula>
    </cfRule>
  </conditionalFormatting>
  <conditionalFormatting sqref="A303:B326 D303:D326">
    <cfRule type="expression" dxfId="353" priority="31">
      <formula>#REF!="F"</formula>
    </cfRule>
    <cfRule type="expression" dxfId="352" priority="32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351" priority="29">
      <formula>#REF!="F"</formula>
    </cfRule>
    <cfRule type="expression" dxfId="350" priority="30">
      <formula>#REF!="Q"</formula>
    </cfRule>
  </conditionalFormatting>
  <conditionalFormatting sqref="A327:B327 A329:B329 A331:B331 A333:B333 A335:B335 A337:B337 A339:B339 A341:B341 A343:B343 A345:B345 A347:B347 A349:B349">
    <cfRule type="expression" dxfId="349" priority="27">
      <formula>#REF!="F"</formula>
    </cfRule>
    <cfRule type="expression" dxfId="348" priority="28">
      <formula>#REF!="Q"</formula>
    </cfRule>
  </conditionalFormatting>
  <conditionalFormatting sqref="D351:D372">
    <cfRule type="expression" dxfId="347" priority="25">
      <formula>#REF!="F"</formula>
    </cfRule>
    <cfRule type="expression" dxfId="346" priority="26">
      <formula>#REF!="Q"</formula>
    </cfRule>
  </conditionalFormatting>
  <conditionalFormatting sqref="A351:B351 A353:B353 A355:B355 A357:B357 A359:B359 A361:B361 A363:B363 A365:B365 A367:B367 A369:B369 A371:B371">
    <cfRule type="expression" dxfId="345" priority="23">
      <formula>#REF!="F"</formula>
    </cfRule>
    <cfRule type="expression" dxfId="344" priority="24">
      <formula>#REF!="Q"</formula>
    </cfRule>
  </conditionalFormatting>
  <conditionalFormatting sqref="A352:B352 A354:B354 A356:B356 A358:B358 A360:B360 A362:B362 A364:B364 A366:B366 A368:B368 A370:B370 A372:B372">
    <cfRule type="expression" dxfId="343" priority="21">
      <formula>#REF!="F"</formula>
    </cfRule>
    <cfRule type="expression" dxfId="342" priority="22">
      <formula>#REF!="Q"</formula>
    </cfRule>
  </conditionalFormatting>
  <conditionalFormatting sqref="D373:D396">
    <cfRule type="expression" dxfId="341" priority="19">
      <formula>#REF!="F"</formula>
    </cfRule>
    <cfRule type="expression" dxfId="340" priority="20">
      <formula>#REF!="Q"</formula>
    </cfRule>
  </conditionalFormatting>
  <conditionalFormatting sqref="A374:B374 A376:B376 A378:B378 A380:B380 A382:B382 A384:B384 A386:B386 A388:B388 A390:B390 A392:B392 A394:B394 A396:B396">
    <cfRule type="expression" dxfId="339" priority="17">
      <formula>#REF!="F"</formula>
    </cfRule>
    <cfRule type="expression" dxfId="338" priority="18">
      <formula>#REF!="Q"</formula>
    </cfRule>
  </conditionalFormatting>
  <conditionalFormatting sqref="A373:B373 A375:B375 A377:B377 A379:B379 A381:B381 A383:B383 A385:B385 A387:B387 A389:B389 A391:B391 A393:B393 A395:B395">
    <cfRule type="expression" dxfId="337" priority="15">
      <formula>#REF!="F"</formula>
    </cfRule>
    <cfRule type="expression" dxfId="336" priority="16">
      <formula>#REF!="Q"</formula>
    </cfRule>
  </conditionalFormatting>
  <conditionalFormatting sqref="D397:D420">
    <cfRule type="expression" dxfId="335" priority="13">
      <formula>#REF!="F"</formula>
    </cfRule>
    <cfRule type="expression" dxfId="334" priority="14">
      <formula>#REF!="Q"</formula>
    </cfRule>
  </conditionalFormatting>
  <conditionalFormatting sqref="A397:B397 A399:B399 A401:B401 A403:B403 A405:B405 A407:B407 A409:B409 A411:B411 A413:B413 A415:B415 A417:B417 A419:B419">
    <cfRule type="expression" dxfId="333" priority="11">
      <formula>#REF!="F"</formula>
    </cfRule>
    <cfRule type="expression" dxfId="332" priority="12">
      <formula>#REF!="Q"</formula>
    </cfRule>
  </conditionalFormatting>
  <conditionalFormatting sqref="A398:B398 A400:B400 A402:B402 A404:B404 A406:B406 A408:B408 A410:B410 A412:B412 A414:B414 A416:B416 A418:B418 A420:B420">
    <cfRule type="expression" dxfId="331" priority="9">
      <formula>#REF!="F"</formula>
    </cfRule>
    <cfRule type="expression" dxfId="330" priority="10">
      <formula>#REF!="Q"</formula>
    </cfRule>
  </conditionalFormatting>
  <conditionalFormatting sqref="U421:U444">
    <cfRule type="cellIs" dxfId="329" priority="5" operator="between">
      <formula>10</formula>
      <formula>10</formula>
    </cfRule>
    <cfRule type="cellIs" dxfId="328" priority="6" operator="between">
      <formula>6</formula>
      <formula>6</formula>
    </cfRule>
    <cfRule type="cellIs" dxfId="327" priority="7" operator="between">
      <formula>2</formula>
      <formula>2</formula>
    </cfRule>
    <cfRule type="cellIs" dxfId="326" priority="8" operator="between">
      <formula>4</formula>
      <formula>4</formula>
    </cfRule>
  </conditionalFormatting>
  <conditionalFormatting sqref="U445:U468">
    <cfRule type="cellIs" dxfId="325" priority="1" operator="between">
      <formula>10</formula>
      <formula>10</formula>
    </cfRule>
    <cfRule type="cellIs" dxfId="324" priority="2" operator="between">
      <formula>6</formula>
      <formula>6</formula>
    </cfRule>
    <cfRule type="cellIs" dxfId="323" priority="3" operator="between">
      <formula>2</formula>
      <formula>2</formula>
    </cfRule>
    <cfRule type="cellIs" dxfId="322" priority="4" operator="between">
      <formula>4</formula>
      <formula>4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F5F50-B17D-4162-A8C1-C1F40BC8024C}">
  <dimension ref="A1:AY141"/>
  <sheetViews>
    <sheetView topLeftCell="E36" zoomScale="55" zoomScaleNormal="55" workbookViewId="0">
      <selection activeCell="AI42" sqref="AI42"/>
    </sheetView>
  </sheetViews>
  <sheetFormatPr defaultRowHeight="14.5" x14ac:dyDescent="0.35"/>
  <cols>
    <col min="1" max="1" width="9.54296875" bestFit="1" customWidth="1"/>
    <col min="2" max="2" width="14.54296875" bestFit="1" customWidth="1"/>
    <col min="3" max="3" width="9.08984375" bestFit="1" customWidth="1"/>
    <col min="4" max="4" width="13.453125" bestFit="1" customWidth="1"/>
    <col min="5" max="5" width="6.81640625" bestFit="1" customWidth="1"/>
    <col min="6" max="6" width="7.453125" bestFit="1" customWidth="1"/>
    <col min="7" max="7" width="6.81640625" bestFit="1" customWidth="1"/>
    <col min="8" max="8" width="9.36328125" bestFit="1" customWidth="1"/>
    <col min="9" max="9" width="6.81640625" bestFit="1" customWidth="1"/>
    <col min="10" max="10" width="11.6328125" bestFit="1" customWidth="1"/>
    <col min="11" max="12" width="6.81640625" bestFit="1" customWidth="1"/>
    <col min="13" max="13" width="8.1796875" bestFit="1" customWidth="1"/>
    <col min="14" max="14" width="6.81640625" bestFit="1" customWidth="1"/>
    <col min="15" max="15" width="9.6328125" bestFit="1" customWidth="1"/>
    <col min="16" max="16" width="6.81640625" bestFit="1" customWidth="1"/>
    <col min="17" max="17" width="12.453125" bestFit="1" customWidth="1"/>
    <col min="18" max="18" width="6.81640625" bestFit="1" customWidth="1"/>
    <col min="19" max="19" width="14" bestFit="1" customWidth="1"/>
    <col min="20" max="20" width="12.81640625" bestFit="1" customWidth="1"/>
    <col min="21" max="22" width="6.81640625" bestFit="1" customWidth="1"/>
    <col min="23" max="23" width="12.26953125" bestFit="1" customWidth="1"/>
    <col min="24" max="24" width="6.81640625" bestFit="1" customWidth="1"/>
    <col min="25" max="25" width="7.453125" bestFit="1" customWidth="1"/>
    <col min="26" max="27" width="6.81640625" bestFit="1" customWidth="1"/>
    <col min="28" max="28" width="5.81640625" bestFit="1" customWidth="1"/>
    <col min="29" max="29" width="11.6328125" bestFit="1" customWidth="1"/>
    <col min="30" max="30" width="6.81640625" bestFit="1" customWidth="1"/>
    <col min="31" max="31" width="9.36328125" bestFit="1" customWidth="1"/>
    <col min="32" max="32" width="6.81640625" bestFit="1" customWidth="1"/>
    <col min="33" max="33" width="13.90625" bestFit="1" customWidth="1"/>
    <col min="34" max="36" width="6.81640625" bestFit="1" customWidth="1"/>
    <col min="37" max="37" width="9.6328125" bestFit="1" customWidth="1"/>
    <col min="38" max="38" width="6.81640625" bestFit="1" customWidth="1"/>
    <col min="39" max="39" width="8.1796875" bestFit="1" customWidth="1"/>
    <col min="40" max="42" width="6.81640625" bestFit="1" customWidth="1"/>
    <col min="43" max="43" width="28" bestFit="1" customWidth="1"/>
    <col min="44" max="44" width="23.08984375" bestFit="1" customWidth="1"/>
    <col min="45" max="45" width="22.453125" bestFit="1" customWidth="1"/>
    <col min="46" max="46" width="16.81640625" bestFit="1" customWidth="1"/>
    <col min="47" max="47" width="13.54296875" bestFit="1" customWidth="1"/>
    <col min="48" max="48" width="10.90625" bestFit="1" customWidth="1"/>
    <col min="49" max="49" width="17.7265625" bestFit="1" customWidth="1"/>
    <col min="50" max="50" width="11.6328125" bestFit="1" customWidth="1"/>
    <col min="51" max="52" width="21.1796875" bestFit="1" customWidth="1"/>
    <col min="53" max="53" width="18.26953125" bestFit="1" customWidth="1"/>
    <col min="54" max="54" width="11.90625" bestFit="1" customWidth="1"/>
    <col min="55" max="55" width="14.81640625" bestFit="1" customWidth="1"/>
    <col min="56" max="56" width="24.08984375" bestFit="1" customWidth="1"/>
    <col min="57" max="57" width="14.90625" bestFit="1" customWidth="1"/>
    <col min="58" max="58" width="16.54296875" bestFit="1" customWidth="1"/>
    <col min="59" max="59" width="8.453125" bestFit="1" customWidth="1"/>
    <col min="60" max="60" width="10.453125" bestFit="1" customWidth="1"/>
    <col min="61" max="61" width="11" bestFit="1" customWidth="1"/>
    <col min="62" max="62" width="10.54296875" bestFit="1" customWidth="1"/>
    <col min="63" max="63" width="14.1796875" bestFit="1" customWidth="1"/>
    <col min="64" max="64" width="13.08984375" bestFit="1" customWidth="1"/>
    <col min="65" max="65" width="14.90625" bestFit="1" customWidth="1"/>
    <col min="66" max="66" width="18.453125" bestFit="1" customWidth="1"/>
    <col min="67" max="67" width="14" bestFit="1" customWidth="1"/>
    <col min="68" max="68" width="17.26953125" bestFit="1" customWidth="1"/>
    <col min="69" max="69" width="13.1796875" bestFit="1" customWidth="1"/>
    <col min="70" max="70" width="14.90625" bestFit="1" customWidth="1"/>
    <col min="71" max="71" width="25.6328125" bestFit="1" customWidth="1"/>
    <col min="72" max="72" width="11.453125" bestFit="1" customWidth="1"/>
    <col min="73" max="73" width="12.08984375" bestFit="1" customWidth="1"/>
    <col min="74" max="74" width="18.7265625" bestFit="1" customWidth="1"/>
    <col min="75" max="75" width="12.1796875" bestFit="1" customWidth="1"/>
    <col min="76" max="76" width="10.54296875" bestFit="1" customWidth="1"/>
    <col min="77" max="77" width="24.26953125" bestFit="1" customWidth="1"/>
    <col min="78" max="78" width="23.26953125" bestFit="1" customWidth="1"/>
    <col min="79" max="79" width="29.08984375" bestFit="1" customWidth="1"/>
    <col min="80" max="80" width="21" bestFit="1" customWidth="1"/>
    <col min="81" max="81" width="19.1796875" bestFit="1" customWidth="1"/>
    <col min="82" max="82" width="16.08984375" bestFit="1" customWidth="1"/>
    <col min="83" max="83" width="24.36328125" bestFit="1" customWidth="1"/>
    <col min="84" max="84" width="21" bestFit="1" customWidth="1"/>
    <col min="85" max="85" width="12.54296875" bestFit="1" customWidth="1"/>
    <col min="86" max="86" width="16.36328125" bestFit="1" customWidth="1"/>
    <col min="87" max="87" width="9.90625" bestFit="1" customWidth="1"/>
    <col min="88" max="88" width="14.90625" bestFit="1" customWidth="1"/>
    <col min="89" max="89" width="11.90625" bestFit="1" customWidth="1"/>
    <col min="90" max="90" width="12.6328125" bestFit="1" customWidth="1"/>
    <col min="91" max="91" width="16.6328125" bestFit="1" customWidth="1"/>
    <col min="92" max="92" width="15.81640625" bestFit="1" customWidth="1"/>
    <col min="93" max="93" width="15.54296875" bestFit="1" customWidth="1"/>
    <col min="94" max="94" width="13.453125" bestFit="1" customWidth="1"/>
    <col min="95" max="95" width="16.7265625" bestFit="1" customWidth="1"/>
    <col min="96" max="96" width="14.81640625" bestFit="1" customWidth="1"/>
    <col min="97" max="97" width="18.54296875" bestFit="1" customWidth="1"/>
    <col min="98" max="98" width="18.90625" bestFit="1" customWidth="1"/>
    <col min="99" max="99" width="20.54296875" bestFit="1" customWidth="1"/>
    <col min="100" max="100" width="11.54296875" bestFit="1" customWidth="1"/>
    <col min="101" max="101" width="18.453125" bestFit="1" customWidth="1"/>
    <col min="102" max="102" width="24.54296875" bestFit="1" customWidth="1"/>
    <col min="103" max="103" width="18.08984375" bestFit="1" customWidth="1"/>
    <col min="104" max="104" width="11" bestFit="1" customWidth="1"/>
    <col min="105" max="105" width="13" bestFit="1" customWidth="1"/>
    <col min="106" max="106" width="19.1796875" bestFit="1" customWidth="1"/>
    <col min="107" max="107" width="13.453125" bestFit="1" customWidth="1"/>
    <col min="108" max="108" width="11" bestFit="1" customWidth="1"/>
    <col min="109" max="109" width="12.1796875" bestFit="1" customWidth="1"/>
    <col min="110" max="120" width="7.36328125" bestFit="1" customWidth="1"/>
    <col min="121" max="121" width="6.26953125" bestFit="1" customWidth="1"/>
    <col min="122" max="123" width="7.36328125" bestFit="1" customWidth="1"/>
    <col min="124" max="124" width="6.26953125" bestFit="1" customWidth="1"/>
    <col min="125" max="126" width="7.36328125" bestFit="1" customWidth="1"/>
    <col min="127" max="127" width="6.26953125" bestFit="1" customWidth="1"/>
    <col min="128" max="131" width="7.36328125" bestFit="1" customWidth="1"/>
    <col min="132" max="132" width="6.26953125" bestFit="1" customWidth="1"/>
    <col min="133" max="134" width="7.36328125" bestFit="1" customWidth="1"/>
    <col min="135" max="135" width="6.26953125" bestFit="1" customWidth="1"/>
    <col min="136" max="148" width="7.36328125" bestFit="1" customWidth="1"/>
    <col min="149" max="149" width="5.1796875" bestFit="1" customWidth="1"/>
    <col min="150" max="150" width="7.36328125" bestFit="1" customWidth="1"/>
    <col min="151" max="151" width="6.26953125" bestFit="1" customWidth="1"/>
    <col min="152" max="156" width="7.36328125" bestFit="1" customWidth="1"/>
    <col min="157" max="157" width="6.26953125" bestFit="1" customWidth="1"/>
    <col min="158" max="164" width="7.36328125" bestFit="1" customWidth="1"/>
    <col min="165" max="165" width="5.1796875" bestFit="1" customWidth="1"/>
    <col min="166" max="168" width="7.36328125" bestFit="1" customWidth="1"/>
    <col min="169" max="169" width="6.26953125" bestFit="1" customWidth="1"/>
    <col min="170" max="182" width="7.36328125" bestFit="1" customWidth="1"/>
    <col min="183" max="183" width="6.26953125" bestFit="1" customWidth="1"/>
    <col min="184" max="189" width="7.36328125" bestFit="1" customWidth="1"/>
    <col min="190" max="190" width="6.26953125" bestFit="1" customWidth="1"/>
    <col min="191" max="191" width="7.36328125" bestFit="1" customWidth="1"/>
    <col min="192" max="192" width="6.26953125" bestFit="1" customWidth="1"/>
    <col min="193" max="200" width="7.36328125" bestFit="1" customWidth="1"/>
    <col min="201" max="201" width="6.26953125" bestFit="1" customWidth="1"/>
    <col min="202" max="221" width="7.36328125" bestFit="1" customWidth="1"/>
    <col min="222" max="222" width="6.26953125" bestFit="1" customWidth="1"/>
    <col min="223" max="264" width="7.36328125" bestFit="1" customWidth="1"/>
    <col min="265" max="265" width="6.26953125" bestFit="1" customWidth="1"/>
    <col min="266" max="275" width="7.36328125" bestFit="1" customWidth="1"/>
    <col min="276" max="276" width="6.26953125" bestFit="1" customWidth="1"/>
    <col min="277" max="284" width="7.36328125" bestFit="1" customWidth="1"/>
    <col min="285" max="285" width="6.26953125" bestFit="1" customWidth="1"/>
    <col min="286" max="324" width="7.36328125" bestFit="1" customWidth="1"/>
    <col min="325" max="325" width="6.26953125" bestFit="1" customWidth="1"/>
    <col min="326" max="327" width="7.36328125" bestFit="1" customWidth="1"/>
    <col min="328" max="328" width="6.26953125" bestFit="1" customWidth="1"/>
    <col min="329" max="332" width="7.36328125" bestFit="1" customWidth="1"/>
    <col min="333" max="333" width="6.26953125" bestFit="1" customWidth="1"/>
    <col min="334" max="348" width="7.36328125" bestFit="1" customWidth="1"/>
    <col min="349" max="349" width="6.26953125" bestFit="1" customWidth="1"/>
    <col min="350" max="355" width="7.36328125" bestFit="1" customWidth="1"/>
    <col min="356" max="356" width="6.26953125" bestFit="1" customWidth="1"/>
    <col min="357" max="357" width="7.36328125" bestFit="1" customWidth="1"/>
    <col min="358" max="358" width="6.26953125" bestFit="1" customWidth="1"/>
    <col min="359" max="364" width="7.36328125" bestFit="1" customWidth="1"/>
    <col min="365" max="365" width="6.26953125" bestFit="1" customWidth="1"/>
    <col min="366" max="366" width="7.36328125" bestFit="1" customWidth="1"/>
    <col min="367" max="367" width="6.26953125" bestFit="1" customWidth="1"/>
    <col min="368" max="375" width="7.36328125" bestFit="1" customWidth="1"/>
    <col min="376" max="376" width="6.26953125" bestFit="1" customWidth="1"/>
    <col min="377" max="381" width="7.36328125" bestFit="1" customWidth="1"/>
    <col min="382" max="382" width="6.26953125" bestFit="1" customWidth="1"/>
    <col min="383" max="392" width="7.36328125" bestFit="1" customWidth="1"/>
    <col min="393" max="394" width="6.26953125" bestFit="1" customWidth="1"/>
    <col min="395" max="397" width="7.36328125" bestFit="1" customWidth="1"/>
    <col min="398" max="398" width="6.26953125" bestFit="1" customWidth="1"/>
    <col min="399" max="432" width="7.36328125" bestFit="1" customWidth="1"/>
    <col min="433" max="433" width="6.26953125" bestFit="1" customWidth="1"/>
    <col min="434" max="440" width="7.36328125" bestFit="1" customWidth="1"/>
    <col min="441" max="441" width="6.26953125" bestFit="1" customWidth="1"/>
    <col min="442" max="456" width="7.36328125" bestFit="1" customWidth="1"/>
    <col min="457" max="457" width="6.26953125" bestFit="1" customWidth="1"/>
    <col min="458" max="459" width="7.36328125" bestFit="1" customWidth="1"/>
    <col min="460" max="461" width="6.26953125" bestFit="1" customWidth="1"/>
    <col min="462" max="467" width="7.36328125" bestFit="1" customWidth="1"/>
    <col min="468" max="468" width="6.26953125" bestFit="1" customWidth="1"/>
    <col min="469" max="508" width="7.36328125" bestFit="1" customWidth="1"/>
    <col min="509" max="509" width="6.26953125" bestFit="1" customWidth="1"/>
    <col min="510" max="521" width="7.36328125" bestFit="1" customWidth="1"/>
    <col min="522" max="522" width="6.26953125" bestFit="1" customWidth="1"/>
    <col min="523" max="540" width="7.36328125" bestFit="1" customWidth="1"/>
    <col min="541" max="541" width="6.26953125" bestFit="1" customWidth="1"/>
    <col min="542" max="542" width="7.36328125" bestFit="1" customWidth="1"/>
    <col min="543" max="543" width="6.26953125" bestFit="1" customWidth="1"/>
    <col min="544" max="544" width="7.36328125" bestFit="1" customWidth="1"/>
    <col min="545" max="545" width="6.26953125" bestFit="1" customWidth="1"/>
    <col min="546" max="546" width="7.36328125" bestFit="1" customWidth="1"/>
    <col min="547" max="547" width="6.26953125" bestFit="1" customWidth="1"/>
    <col min="548" max="554" width="7.36328125" bestFit="1" customWidth="1"/>
    <col min="555" max="555" width="6.26953125" bestFit="1" customWidth="1"/>
    <col min="556" max="574" width="7.36328125" bestFit="1" customWidth="1"/>
    <col min="575" max="575" width="6.26953125" bestFit="1" customWidth="1"/>
    <col min="576" max="577" width="7.36328125" bestFit="1" customWidth="1"/>
    <col min="578" max="578" width="6.26953125" bestFit="1" customWidth="1"/>
    <col min="579" max="579" width="7.36328125" bestFit="1" customWidth="1"/>
    <col min="580" max="580" width="6.26953125" bestFit="1" customWidth="1"/>
    <col min="581" max="581" width="7.36328125" bestFit="1" customWidth="1"/>
    <col min="582" max="582" width="6.26953125" bestFit="1" customWidth="1"/>
    <col min="583" max="590" width="7.36328125" bestFit="1" customWidth="1"/>
    <col min="591" max="591" width="6.26953125" bestFit="1" customWidth="1"/>
    <col min="592" max="593" width="7.36328125" bestFit="1" customWidth="1"/>
    <col min="594" max="594" width="6.26953125" bestFit="1" customWidth="1"/>
    <col min="595" max="597" width="7.36328125" bestFit="1" customWidth="1"/>
    <col min="598" max="598" width="6.26953125" bestFit="1" customWidth="1"/>
    <col min="599" max="607" width="7.36328125" bestFit="1" customWidth="1"/>
    <col min="608" max="608" width="6.26953125" bestFit="1" customWidth="1"/>
    <col min="609" max="620" width="7.36328125" bestFit="1" customWidth="1"/>
    <col min="621" max="621" width="6.26953125" bestFit="1" customWidth="1"/>
    <col min="622" max="644" width="7.36328125" bestFit="1" customWidth="1"/>
    <col min="645" max="645" width="6.26953125" bestFit="1" customWidth="1"/>
    <col min="646" max="656" width="7.36328125" bestFit="1" customWidth="1"/>
    <col min="657" max="658" width="6.26953125" bestFit="1" customWidth="1"/>
    <col min="659" max="665" width="7.36328125" bestFit="1" customWidth="1"/>
    <col min="666" max="666" width="6.26953125" bestFit="1" customWidth="1"/>
    <col min="667" max="669" width="7.36328125" bestFit="1" customWidth="1"/>
    <col min="670" max="670" width="6.26953125" bestFit="1" customWidth="1"/>
    <col min="671" max="691" width="7.36328125" bestFit="1" customWidth="1"/>
    <col min="692" max="692" width="6.26953125" bestFit="1" customWidth="1"/>
    <col min="693" max="695" width="7.36328125" bestFit="1" customWidth="1"/>
    <col min="696" max="696" width="6.26953125" bestFit="1" customWidth="1"/>
    <col min="697" max="704" width="7.36328125" bestFit="1" customWidth="1"/>
    <col min="705" max="705" width="6.26953125" bestFit="1" customWidth="1"/>
    <col min="706" max="707" width="7.36328125" bestFit="1" customWidth="1"/>
    <col min="708" max="708" width="6.26953125" bestFit="1" customWidth="1"/>
    <col min="709" max="734" width="7.36328125" bestFit="1" customWidth="1"/>
    <col min="735" max="735" width="6.26953125" bestFit="1" customWidth="1"/>
    <col min="736" max="743" width="7.36328125" bestFit="1" customWidth="1"/>
    <col min="744" max="744" width="6.26953125" bestFit="1" customWidth="1"/>
    <col min="745" max="757" width="7.36328125" bestFit="1" customWidth="1"/>
    <col min="758" max="758" width="6.26953125" bestFit="1" customWidth="1"/>
    <col min="759" max="768" width="7.36328125" bestFit="1" customWidth="1"/>
    <col min="769" max="769" width="6.26953125" bestFit="1" customWidth="1"/>
    <col min="770" max="780" width="7.36328125" bestFit="1" customWidth="1"/>
    <col min="781" max="781" width="6.26953125" bestFit="1" customWidth="1"/>
    <col min="782" max="790" width="7.36328125" bestFit="1" customWidth="1"/>
    <col min="791" max="791" width="6.26953125" bestFit="1" customWidth="1"/>
    <col min="792" max="793" width="7.36328125" bestFit="1" customWidth="1"/>
    <col min="794" max="794" width="6.26953125" bestFit="1" customWidth="1"/>
    <col min="795" max="802" width="7.36328125" bestFit="1" customWidth="1"/>
    <col min="803" max="804" width="6.26953125" bestFit="1" customWidth="1"/>
    <col min="805" max="808" width="7.36328125" bestFit="1" customWidth="1"/>
    <col min="809" max="810" width="6.26953125" bestFit="1" customWidth="1"/>
    <col min="811" max="817" width="7.36328125" bestFit="1" customWidth="1"/>
    <col min="818" max="818" width="6.26953125" bestFit="1" customWidth="1"/>
    <col min="819" max="821" width="7.36328125" bestFit="1" customWidth="1"/>
    <col min="822" max="822" width="6.26953125" bestFit="1" customWidth="1"/>
    <col min="823" max="826" width="7.36328125" bestFit="1" customWidth="1"/>
    <col min="827" max="827" width="6.26953125" bestFit="1" customWidth="1"/>
    <col min="828" max="847" width="7.36328125" bestFit="1" customWidth="1"/>
    <col min="848" max="848" width="6.26953125" bestFit="1" customWidth="1"/>
    <col min="849" max="850" width="7.36328125" bestFit="1" customWidth="1"/>
    <col min="851" max="851" width="6.26953125" bestFit="1" customWidth="1"/>
    <col min="852" max="889" width="7.36328125" bestFit="1" customWidth="1"/>
    <col min="890" max="890" width="6.26953125" bestFit="1" customWidth="1"/>
    <col min="891" max="894" width="7.36328125" bestFit="1" customWidth="1"/>
    <col min="895" max="895" width="6.26953125" bestFit="1" customWidth="1"/>
    <col min="896" max="896" width="7.36328125" bestFit="1" customWidth="1"/>
    <col min="897" max="897" width="6.26953125" bestFit="1" customWidth="1"/>
    <col min="898" max="906" width="7.36328125" bestFit="1" customWidth="1"/>
    <col min="907" max="907" width="6.26953125" bestFit="1" customWidth="1"/>
    <col min="908" max="912" width="7.36328125" bestFit="1" customWidth="1"/>
    <col min="913" max="913" width="6.26953125" bestFit="1" customWidth="1"/>
    <col min="914" max="914" width="7.36328125" bestFit="1" customWidth="1"/>
    <col min="915" max="916" width="6.26953125" bestFit="1" customWidth="1"/>
    <col min="917" max="926" width="7.36328125" bestFit="1" customWidth="1"/>
    <col min="927" max="927" width="6.26953125" bestFit="1" customWidth="1"/>
    <col min="928" max="935" width="7.36328125" bestFit="1" customWidth="1"/>
    <col min="936" max="936" width="6.26953125" bestFit="1" customWidth="1"/>
    <col min="937" max="952" width="7.36328125" bestFit="1" customWidth="1"/>
    <col min="953" max="953" width="6.26953125" bestFit="1" customWidth="1"/>
    <col min="954" max="969" width="7.36328125" bestFit="1" customWidth="1"/>
    <col min="970" max="970" width="6.26953125" bestFit="1" customWidth="1"/>
    <col min="971" max="974" width="7.36328125" bestFit="1" customWidth="1"/>
    <col min="975" max="975" width="6.26953125" bestFit="1" customWidth="1"/>
    <col min="976" max="981" width="7.36328125" bestFit="1" customWidth="1"/>
    <col min="982" max="982" width="6.26953125" bestFit="1" customWidth="1"/>
    <col min="983" max="985" width="7.36328125" bestFit="1" customWidth="1"/>
    <col min="986" max="987" width="6.26953125" bestFit="1" customWidth="1"/>
    <col min="988" max="990" width="7.36328125" bestFit="1" customWidth="1"/>
    <col min="991" max="991" width="6.26953125" bestFit="1" customWidth="1"/>
    <col min="992" max="1000" width="7.36328125" bestFit="1" customWidth="1"/>
    <col min="1001" max="1001" width="6.26953125" bestFit="1" customWidth="1"/>
    <col min="1002" max="1005" width="7.36328125" bestFit="1" customWidth="1"/>
    <col min="1006" max="1006" width="6.26953125" bestFit="1" customWidth="1"/>
    <col min="1007" max="1017" width="7.36328125" bestFit="1" customWidth="1"/>
    <col min="1018" max="1018" width="10.81640625" bestFit="1" customWidth="1"/>
  </cols>
  <sheetData>
    <row r="1" spans="1:51" x14ac:dyDescent="0.3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</row>
    <row r="2" spans="1:51" ht="46" x14ac:dyDescent="1">
      <c r="A2" s="17"/>
      <c r="B2" s="122" t="s">
        <v>1756</v>
      </c>
      <c r="C2" s="122"/>
      <c r="D2" s="122"/>
      <c r="E2" s="17"/>
      <c r="F2" s="17"/>
      <c r="G2" s="17"/>
      <c r="H2" s="17"/>
      <c r="I2" s="17"/>
      <c r="J2" s="17"/>
      <c r="K2" s="17"/>
      <c r="L2" s="17"/>
      <c r="M2" s="17"/>
      <c r="N2" s="122"/>
      <c r="O2" s="122"/>
      <c r="P2" s="122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  <c r="AS2" s="17"/>
      <c r="AT2" s="17"/>
      <c r="AU2" s="17"/>
      <c r="AV2" s="17"/>
      <c r="AW2" s="17"/>
      <c r="AX2" s="17"/>
      <c r="AY2" s="17"/>
    </row>
    <row r="3" spans="1:51" ht="23.5" x14ac:dyDescent="0.55000000000000004">
      <c r="A3" s="17"/>
      <c r="C3" s="121" t="s">
        <v>1750</v>
      </c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  <c r="AS3" s="17"/>
      <c r="AT3" s="17"/>
      <c r="AU3" s="17"/>
      <c r="AV3" s="17"/>
      <c r="AW3" s="17"/>
      <c r="AX3" s="17"/>
      <c r="AY3" s="17"/>
    </row>
    <row r="4" spans="1:51" x14ac:dyDescent="0.35">
      <c r="A4" s="17"/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  <c r="AS4" s="17"/>
      <c r="AT4" s="17"/>
      <c r="AU4" s="17"/>
      <c r="AV4" s="17"/>
      <c r="AW4" s="17"/>
      <c r="AX4" s="17"/>
      <c r="AY4" s="17"/>
    </row>
    <row r="5" spans="1:51" x14ac:dyDescent="0.35">
      <c r="A5" s="17"/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</row>
    <row r="6" spans="1:51" x14ac:dyDescent="0.35">
      <c r="A6" s="79" t="s">
        <v>4</v>
      </c>
      <c r="B6" s="79" t="s">
        <v>52</v>
      </c>
      <c r="C6" t="s">
        <v>1757</v>
      </c>
      <c r="D6" s="17" t="s">
        <v>1758</v>
      </c>
      <c r="E6" s="17"/>
      <c r="F6" s="17"/>
      <c r="G6" s="17"/>
      <c r="H6" s="17"/>
      <c r="I6" s="17"/>
      <c r="J6" s="17"/>
      <c r="K6" s="17"/>
      <c r="L6" s="17"/>
      <c r="M6" s="17"/>
      <c r="S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</row>
    <row r="7" spans="1:51" x14ac:dyDescent="0.35">
      <c r="A7" s="79" t="s">
        <v>3</v>
      </c>
      <c r="B7" s="79" t="s">
        <v>1745</v>
      </c>
      <c r="C7" t="s">
        <v>1757</v>
      </c>
      <c r="D7" s="17" t="s">
        <v>1759</v>
      </c>
      <c r="E7" s="17"/>
      <c r="F7" s="17"/>
      <c r="G7" s="17"/>
      <c r="H7" s="17"/>
      <c r="I7" s="17"/>
      <c r="J7" s="17"/>
      <c r="K7" s="17"/>
      <c r="L7" s="17"/>
      <c r="M7" s="17"/>
      <c r="S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</row>
    <row r="8" spans="1:51" x14ac:dyDescent="0.35">
      <c r="A8" s="17"/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S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</row>
    <row r="9" spans="1:51" x14ac:dyDescent="0.35">
      <c r="A9" s="79" t="s">
        <v>1750</v>
      </c>
      <c r="B9" s="79" t="s">
        <v>1750</v>
      </c>
      <c r="C9" s="79"/>
      <c r="D9" s="79"/>
      <c r="E9" s="79"/>
      <c r="F9" s="79"/>
      <c r="G9" s="79"/>
      <c r="H9" s="79"/>
      <c r="I9" s="79"/>
      <c r="J9" s="79"/>
      <c r="K9" s="79"/>
      <c r="L9" s="79"/>
      <c r="M9" s="79"/>
      <c r="N9" s="79"/>
      <c r="O9" s="79"/>
      <c r="P9" s="79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</row>
    <row r="10" spans="1:51" x14ac:dyDescent="0.35">
      <c r="A10" s="79"/>
      <c r="B10" s="79">
        <v>2018</v>
      </c>
      <c r="C10" s="79"/>
      <c r="D10" s="79">
        <v>2019</v>
      </c>
      <c r="E10" s="79"/>
      <c r="F10" s="79">
        <v>2020</v>
      </c>
      <c r="G10" s="79"/>
      <c r="H10" s="79">
        <v>2021</v>
      </c>
      <c r="I10" s="79"/>
      <c r="J10" s="79"/>
      <c r="K10" s="79"/>
      <c r="L10" s="79">
        <v>2022</v>
      </c>
      <c r="M10" s="79"/>
      <c r="N10" s="79"/>
      <c r="O10" s="79"/>
      <c r="P10" s="79"/>
      <c r="AJ10" s="17"/>
      <c r="AK10" s="17"/>
      <c r="AL10" s="17"/>
      <c r="AM10" s="17"/>
      <c r="AN10" s="17"/>
      <c r="AO10" s="17"/>
      <c r="AP10" s="17"/>
      <c r="AQ10" s="17"/>
      <c r="AR10" s="17"/>
      <c r="AS10" s="17"/>
      <c r="AT10" s="17"/>
      <c r="AU10" s="17"/>
      <c r="AV10" s="17"/>
      <c r="AW10" s="17"/>
      <c r="AX10" s="17"/>
      <c r="AY10" s="17"/>
    </row>
    <row r="11" spans="1:51" x14ac:dyDescent="0.35">
      <c r="A11" s="79"/>
      <c r="B11" s="79" t="s">
        <v>134</v>
      </c>
      <c r="C11" s="79"/>
      <c r="D11" s="79" t="s">
        <v>176</v>
      </c>
      <c r="E11" s="79"/>
      <c r="F11" s="79" t="s">
        <v>134</v>
      </c>
      <c r="G11" s="79"/>
      <c r="H11" s="79" t="s">
        <v>110</v>
      </c>
      <c r="I11" s="79"/>
      <c r="J11" s="79" t="s">
        <v>130</v>
      </c>
      <c r="K11" s="79"/>
      <c r="L11" s="79" t="s">
        <v>12</v>
      </c>
      <c r="M11" s="79" t="s">
        <v>94</v>
      </c>
      <c r="N11" s="79"/>
      <c r="O11" s="79" t="s">
        <v>103</v>
      </c>
      <c r="P11" s="79"/>
      <c r="AJ11" s="17"/>
      <c r="AK11" s="17"/>
      <c r="AL11" s="17"/>
      <c r="AM11" s="17"/>
      <c r="AN11" s="17"/>
      <c r="AO11" s="17"/>
      <c r="AP11" s="17"/>
      <c r="AQ11" s="17"/>
      <c r="AR11" s="17"/>
      <c r="AS11" s="17"/>
      <c r="AT11" s="17"/>
      <c r="AU11" s="17"/>
      <c r="AV11" s="17"/>
      <c r="AW11" s="17"/>
      <c r="AX11" s="17"/>
      <c r="AY11" s="17"/>
    </row>
    <row r="12" spans="1:51" x14ac:dyDescent="0.35">
      <c r="A12" s="79" t="s">
        <v>1747</v>
      </c>
      <c r="B12" s="79" t="s">
        <v>209</v>
      </c>
      <c r="C12" s="79" t="s">
        <v>395</v>
      </c>
      <c r="D12" s="79" t="s">
        <v>209</v>
      </c>
      <c r="E12" s="79" t="s">
        <v>395</v>
      </c>
      <c r="F12" s="79" t="s">
        <v>209</v>
      </c>
      <c r="G12" s="79" t="s">
        <v>395</v>
      </c>
      <c r="H12" s="79" t="s">
        <v>209</v>
      </c>
      <c r="I12" s="79" t="s">
        <v>395</v>
      </c>
      <c r="J12" s="79" t="s">
        <v>209</v>
      </c>
      <c r="K12" s="79" t="s">
        <v>395</v>
      </c>
      <c r="L12" s="79" t="s">
        <v>395</v>
      </c>
      <c r="M12" s="79" t="s">
        <v>209</v>
      </c>
      <c r="N12" s="79" t="s">
        <v>395</v>
      </c>
      <c r="O12" s="79" t="s">
        <v>209</v>
      </c>
      <c r="P12" s="79" t="s">
        <v>395</v>
      </c>
      <c r="AJ12" s="17"/>
      <c r="AK12" s="17"/>
      <c r="AL12" s="17"/>
      <c r="AM12" s="17"/>
      <c r="AN12" s="17"/>
      <c r="AO12" s="17"/>
      <c r="AP12" s="17"/>
      <c r="AQ12" s="17"/>
      <c r="AR12" s="17"/>
      <c r="AS12" s="17"/>
      <c r="AT12" s="17"/>
      <c r="AU12" s="17"/>
      <c r="AV12" s="17"/>
      <c r="AW12" s="17"/>
      <c r="AX12" s="17"/>
      <c r="AY12" s="17"/>
    </row>
    <row r="13" spans="1:51" x14ac:dyDescent="0.35">
      <c r="A13" s="120" t="s">
        <v>391</v>
      </c>
      <c r="B13" s="120">
        <v>11.958</v>
      </c>
      <c r="C13" s="120">
        <v>12.079000000000001</v>
      </c>
      <c r="D13" s="120">
        <v>11.829000000000001</v>
      </c>
      <c r="E13" s="120">
        <v>11.792</v>
      </c>
      <c r="F13" s="120">
        <v>11.395</v>
      </c>
      <c r="G13" s="120">
        <v>11.598000000000001</v>
      </c>
      <c r="H13" s="120">
        <v>11.635999999999999</v>
      </c>
      <c r="I13" s="120">
        <v>11.682</v>
      </c>
      <c r="J13" s="120">
        <v>11.708</v>
      </c>
      <c r="K13" s="120">
        <v>11.872999999999999</v>
      </c>
      <c r="L13" s="120">
        <v>12.457000000000001</v>
      </c>
      <c r="M13" s="120">
        <v>11.896000000000001</v>
      </c>
      <c r="N13" s="120">
        <v>11.875999999999999</v>
      </c>
      <c r="O13" s="120">
        <v>11.94</v>
      </c>
      <c r="P13" s="120">
        <v>12.031000000000001</v>
      </c>
      <c r="AJ13" s="17"/>
      <c r="AK13" s="17"/>
      <c r="AL13" s="17"/>
      <c r="AM13" s="17"/>
      <c r="AN13" s="17"/>
      <c r="AO13" s="17"/>
      <c r="AP13" s="17"/>
      <c r="AQ13" s="17"/>
      <c r="AR13" s="17"/>
      <c r="AS13" s="17"/>
      <c r="AT13" s="17"/>
      <c r="AU13" s="17"/>
      <c r="AV13" s="17"/>
      <c r="AW13" s="17"/>
      <c r="AX13" s="17"/>
      <c r="AY13" s="17"/>
    </row>
    <row r="14" spans="1:51" x14ac:dyDescent="0.35">
      <c r="A14" s="120" t="s">
        <v>392</v>
      </c>
      <c r="B14" s="120">
        <v>7.5359999999999996</v>
      </c>
      <c r="C14" s="120">
        <v>7.5509999999999984</v>
      </c>
      <c r="D14" s="120">
        <v>7.5139999999999993</v>
      </c>
      <c r="E14" s="120">
        <v>7.4870000000000001</v>
      </c>
      <c r="F14" s="120">
        <v>7.3109999999999999</v>
      </c>
      <c r="G14" s="120">
        <v>7.3289999999999988</v>
      </c>
      <c r="H14" s="120">
        <v>7.3160000000000025</v>
      </c>
      <c r="I14" s="120">
        <v>7.3510000000000009</v>
      </c>
      <c r="J14" s="120">
        <v>7.4880000000000013</v>
      </c>
      <c r="K14" s="120">
        <v>7.4860000000000024</v>
      </c>
      <c r="L14" s="120">
        <v>7.291999999999998</v>
      </c>
      <c r="M14" s="120">
        <v>7.3729999999999976</v>
      </c>
      <c r="N14" s="120">
        <v>7.3940000000000001</v>
      </c>
      <c r="O14" s="120">
        <v>7.3710000000000004</v>
      </c>
      <c r="P14" s="120">
        <v>7.35</v>
      </c>
      <c r="AJ14" s="17"/>
      <c r="AK14" s="17"/>
      <c r="AL14" s="17"/>
      <c r="AM14" s="17"/>
      <c r="AN14" s="17"/>
      <c r="AO14" s="17"/>
      <c r="AP14" s="17"/>
      <c r="AQ14" s="17"/>
      <c r="AR14" s="17"/>
      <c r="AS14" s="17"/>
      <c r="AT14" s="17"/>
      <c r="AU14" s="17"/>
      <c r="AV14" s="17"/>
      <c r="AW14" s="17"/>
      <c r="AX14" s="17"/>
      <c r="AY14" s="17"/>
    </row>
    <row r="15" spans="1:51" x14ac:dyDescent="0.35">
      <c r="A15" s="120" t="s">
        <v>393</v>
      </c>
      <c r="B15" s="120">
        <v>7.3189999999999991</v>
      </c>
      <c r="C15" s="120">
        <v>7.3260000000000005</v>
      </c>
      <c r="D15" s="120">
        <v>7.3060000000000009</v>
      </c>
      <c r="E15" s="120">
        <v>7.3039999999999985</v>
      </c>
      <c r="F15" s="120">
        <v>7.1219999999999999</v>
      </c>
      <c r="G15" s="120">
        <v>7.1410000000000018</v>
      </c>
      <c r="H15" s="120">
        <v>7.1069999999999993</v>
      </c>
      <c r="I15" s="120">
        <v>7.0969999999999978</v>
      </c>
      <c r="J15" s="120">
        <v>7.3059999999999974</v>
      </c>
      <c r="K15" s="120">
        <v>7.2679999999999971</v>
      </c>
      <c r="L15" s="120">
        <v>7.1180000000000021</v>
      </c>
      <c r="M15" s="120">
        <v>7.1140000000000008</v>
      </c>
      <c r="N15" s="120">
        <v>7.2100000000000009</v>
      </c>
      <c r="O15" s="120">
        <v>7.1700000000000017</v>
      </c>
      <c r="P15" s="120">
        <v>7.1009999999999991</v>
      </c>
      <c r="AJ15" s="17"/>
      <c r="AK15" s="17"/>
      <c r="AL15" s="17"/>
      <c r="AM15" s="17"/>
      <c r="AN15" s="17"/>
      <c r="AO15" s="17"/>
      <c r="AP15" s="17"/>
      <c r="AQ15" s="17"/>
      <c r="AR15" s="17"/>
      <c r="AS15" s="17"/>
      <c r="AT15" s="17"/>
      <c r="AU15" s="17"/>
      <c r="AV15" s="17"/>
      <c r="AW15" s="17"/>
      <c r="AX15" s="17"/>
      <c r="AY15" s="17"/>
    </row>
    <row r="16" spans="1:51" x14ac:dyDescent="0.35">
      <c r="A16" s="120" t="s">
        <v>394</v>
      </c>
      <c r="B16" s="120">
        <v>7.5770000000000017</v>
      </c>
      <c r="C16" s="120">
        <v>7.477999999999998</v>
      </c>
      <c r="D16" s="120">
        <v>7.597999999999999</v>
      </c>
      <c r="E16" s="120">
        <v>7.544000000000004</v>
      </c>
      <c r="F16" s="120">
        <v>7.343</v>
      </c>
      <c r="G16" s="120">
        <v>7.3419999999999952</v>
      </c>
      <c r="H16" s="120">
        <v>7.2409999999999961</v>
      </c>
      <c r="I16" s="120">
        <v>7.2440000000000033</v>
      </c>
      <c r="J16" s="120">
        <v>7.52</v>
      </c>
      <c r="K16" s="120">
        <v>7.4670000000000023</v>
      </c>
      <c r="L16" s="120">
        <v>7.4340000000000011</v>
      </c>
      <c r="M16" s="120">
        <v>7.3050000000000033</v>
      </c>
      <c r="N16" s="120">
        <v>7.4009999999999998</v>
      </c>
      <c r="O16" s="120">
        <v>7.3699999999999974</v>
      </c>
      <c r="P16" s="120">
        <v>7.2920000000000016</v>
      </c>
      <c r="AJ16" s="17"/>
      <c r="AK16" s="17"/>
      <c r="AL16" s="17"/>
      <c r="AM16" s="17"/>
      <c r="AN16" s="17"/>
      <c r="AO16" s="17"/>
      <c r="AP16" s="17"/>
      <c r="AQ16" s="17"/>
      <c r="AR16" s="17"/>
      <c r="AS16" s="17"/>
      <c r="AT16" s="17"/>
      <c r="AU16" s="17"/>
      <c r="AV16" s="17"/>
      <c r="AW16" s="17"/>
      <c r="AX16" s="17"/>
      <c r="AY16" s="17"/>
    </row>
    <row r="17" spans="1:51" x14ac:dyDescent="0.35">
      <c r="A17" s="17"/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  <c r="AR17" s="17"/>
      <c r="AS17" s="17"/>
      <c r="AT17" s="17"/>
      <c r="AU17" s="17"/>
      <c r="AV17" s="17"/>
      <c r="AW17" s="17"/>
      <c r="AX17" s="17"/>
      <c r="AY17" s="17"/>
    </row>
    <row r="18" spans="1:51" x14ac:dyDescent="0.35">
      <c r="A18" s="17"/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  <c r="AR18" s="17"/>
      <c r="AS18" s="17"/>
      <c r="AT18" s="17"/>
      <c r="AU18" s="17"/>
      <c r="AV18" s="17"/>
      <c r="AW18" s="17"/>
      <c r="AX18" s="17"/>
      <c r="AY18" s="17"/>
    </row>
    <row r="19" spans="1:51" x14ac:dyDescent="0.35">
      <c r="A19" s="17"/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  <c r="AR19" s="17"/>
      <c r="AS19" s="17"/>
      <c r="AT19" s="17"/>
      <c r="AU19" s="17"/>
      <c r="AV19" s="17"/>
      <c r="AW19" s="17"/>
      <c r="AX19" s="17"/>
      <c r="AY19" s="17"/>
    </row>
    <row r="20" spans="1:51" x14ac:dyDescent="0.35">
      <c r="A20" s="17"/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  <c r="AR20" s="17"/>
      <c r="AS20" s="17"/>
      <c r="AT20" s="17"/>
      <c r="AU20" s="17"/>
      <c r="AV20" s="17"/>
      <c r="AW20" s="17"/>
      <c r="AX20" s="17"/>
      <c r="AY20" s="17"/>
    </row>
    <row r="21" spans="1:51" x14ac:dyDescent="0.35">
      <c r="A21" s="17"/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T21" s="108" t="s">
        <v>1</v>
      </c>
      <c r="U21" s="109">
        <v>2022</v>
      </c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  <c r="AR21" s="17"/>
      <c r="AS21" s="17"/>
      <c r="AT21" s="17"/>
      <c r="AU21" s="17"/>
      <c r="AV21" s="17"/>
      <c r="AW21" s="17"/>
      <c r="AX21" s="17"/>
      <c r="AY21" s="17"/>
    </row>
    <row r="22" spans="1:51" x14ac:dyDescent="0.35">
      <c r="A22" s="17"/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T22" s="108" t="s">
        <v>0</v>
      </c>
      <c r="U22" t="s">
        <v>71</v>
      </c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  <c r="AR22" s="17"/>
      <c r="AS22" s="17"/>
      <c r="AT22" s="17"/>
      <c r="AU22" s="17"/>
      <c r="AV22" s="17"/>
      <c r="AW22" s="17"/>
      <c r="AX22" s="17"/>
      <c r="AY22" s="17"/>
    </row>
    <row r="23" spans="1:51" ht="36" x14ac:dyDescent="0.8">
      <c r="A23" s="17"/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T23" s="108" t="s">
        <v>3</v>
      </c>
      <c r="U23" t="s">
        <v>72</v>
      </c>
      <c r="V23" s="17"/>
      <c r="W23" s="126" t="s">
        <v>1763</v>
      </c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  <c r="AR23" s="17"/>
      <c r="AS23" s="17"/>
      <c r="AT23" s="17"/>
      <c r="AU23" s="17"/>
      <c r="AV23" s="17"/>
      <c r="AW23" s="17"/>
      <c r="AX23" s="17"/>
      <c r="AY23" s="17"/>
    </row>
    <row r="24" spans="1:51" x14ac:dyDescent="0.35">
      <c r="A24" s="17"/>
      <c r="B24" s="17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T24" s="108" t="s">
        <v>390</v>
      </c>
      <c r="U24" t="s">
        <v>209</v>
      </c>
      <c r="AJ24" s="17"/>
      <c r="AK24" s="17"/>
      <c r="AL24" s="17"/>
      <c r="AM24" s="17"/>
      <c r="AN24" s="17"/>
      <c r="AO24" s="17"/>
      <c r="AP24" s="17"/>
      <c r="AQ24" s="17"/>
      <c r="AR24" s="17"/>
      <c r="AS24" s="17"/>
      <c r="AT24" s="17"/>
      <c r="AU24" s="17"/>
      <c r="AV24" s="17"/>
      <c r="AW24" s="17"/>
      <c r="AX24" s="17"/>
      <c r="AY24" s="17"/>
    </row>
    <row r="25" spans="1:51" x14ac:dyDescent="0.35">
      <c r="A25" s="17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Q25" s="17"/>
      <c r="R25" s="17"/>
      <c r="S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</row>
    <row r="26" spans="1:51" x14ac:dyDescent="0.35">
      <c r="A26" s="17"/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Q26" s="17"/>
      <c r="R26" s="17"/>
      <c r="S26" s="17"/>
      <c r="U26" s="108" t="s">
        <v>1746</v>
      </c>
    </row>
    <row r="27" spans="1:51" x14ac:dyDescent="0.35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Q27" s="17"/>
      <c r="R27" s="17"/>
      <c r="S27" s="17"/>
      <c r="T27" s="108" t="s">
        <v>1760</v>
      </c>
      <c r="U27" t="s">
        <v>20</v>
      </c>
      <c r="V27" t="s">
        <v>76</v>
      </c>
      <c r="W27" t="s">
        <v>32</v>
      </c>
      <c r="X27" t="s">
        <v>141</v>
      </c>
      <c r="Y27" t="s">
        <v>400</v>
      </c>
      <c r="Z27" t="s">
        <v>18</v>
      </c>
      <c r="AA27" t="s">
        <v>37</v>
      </c>
      <c r="AB27" t="s">
        <v>401</v>
      </c>
    </row>
    <row r="28" spans="1:51" x14ac:dyDescent="0.35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Q28" s="17"/>
      <c r="R28" s="17"/>
      <c r="S28" s="17"/>
      <c r="T28" s="109" t="s">
        <v>1751</v>
      </c>
      <c r="U28" s="109">
        <v>11.750999999999999</v>
      </c>
      <c r="V28" s="109">
        <v>11.585000000000001</v>
      </c>
      <c r="W28" s="109">
        <v>11.984999999999999</v>
      </c>
      <c r="X28" s="109">
        <v>11.981999999999999</v>
      </c>
      <c r="Y28" s="109">
        <v>12.332000000000001</v>
      </c>
      <c r="Z28" s="109">
        <v>12.066000000000001</v>
      </c>
      <c r="AA28" s="109">
        <v>12.037000000000001</v>
      </c>
      <c r="AB28" s="109">
        <v>12.06</v>
      </c>
    </row>
    <row r="29" spans="1:51" x14ac:dyDescent="0.35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Q29" s="17"/>
      <c r="R29" s="17"/>
      <c r="S29" s="17"/>
      <c r="T29" s="109" t="s">
        <v>1752</v>
      </c>
      <c r="U29" s="109">
        <v>18.98</v>
      </c>
      <c r="V29" s="109">
        <v>18.818000000000001</v>
      </c>
      <c r="W29" s="109">
        <v>19.420000000000002</v>
      </c>
      <c r="X29" s="109">
        <v>19.541</v>
      </c>
      <c r="Y29" s="109">
        <v>19.742000000000001</v>
      </c>
      <c r="Z29" s="109">
        <v>19.489999999999998</v>
      </c>
      <c r="AA29" s="109">
        <v>19.465</v>
      </c>
      <c r="AB29" s="109">
        <v>19.463999999999999</v>
      </c>
    </row>
    <row r="30" spans="1:51" x14ac:dyDescent="0.35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Q30" s="17"/>
      <c r="R30" s="17"/>
      <c r="S30" s="17"/>
      <c r="T30" s="109" t="s">
        <v>1753</v>
      </c>
      <c r="U30" s="109">
        <v>25.85</v>
      </c>
      <c r="V30" s="109">
        <v>25.702000000000002</v>
      </c>
      <c r="W30" s="109">
        <v>26.622</v>
      </c>
      <c r="X30" s="109">
        <v>26.876000000000001</v>
      </c>
      <c r="Y30" s="109">
        <v>26.843</v>
      </c>
      <c r="Z30" s="109">
        <v>26.524999999999999</v>
      </c>
      <c r="AA30" s="109">
        <v>26.454999999999998</v>
      </c>
      <c r="AB30" s="109">
        <v>26.626999999999999</v>
      </c>
    </row>
    <row r="31" spans="1:51" x14ac:dyDescent="0.35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Q31" s="17"/>
      <c r="R31" s="17"/>
      <c r="S31" s="17"/>
      <c r="T31" s="109" t="s">
        <v>1754</v>
      </c>
      <c r="U31" s="109">
        <v>32.951999999999998</v>
      </c>
      <c r="V31" s="109">
        <v>32.957000000000001</v>
      </c>
      <c r="W31" s="109">
        <v>34.018000000000001</v>
      </c>
      <c r="X31" s="109">
        <v>34.49</v>
      </c>
      <c r="Y31" s="109">
        <v>34.101999999999997</v>
      </c>
      <c r="Z31" s="109">
        <v>33.710999999999999</v>
      </c>
      <c r="AA31" s="109">
        <v>33.539000000000001</v>
      </c>
      <c r="AB31" s="109">
        <v>34.073999999999998</v>
      </c>
    </row>
    <row r="32" spans="1:51" x14ac:dyDescent="0.35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Q32" s="17"/>
      <c r="R32" s="17"/>
      <c r="S32" s="17"/>
      <c r="AQ32" s="17"/>
      <c r="AR32" s="17"/>
      <c r="AS32" s="17"/>
      <c r="AT32" s="17"/>
      <c r="AU32" s="17"/>
      <c r="AV32" s="17"/>
      <c r="AW32" s="17"/>
      <c r="AX32" s="17"/>
      <c r="AY32" s="17"/>
    </row>
    <row r="33" spans="1:51" x14ac:dyDescent="0.35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Q33" s="17"/>
      <c r="R33" s="17"/>
      <c r="S33" s="17"/>
      <c r="AQ33" s="17"/>
      <c r="AR33" s="17"/>
      <c r="AS33" s="17"/>
      <c r="AT33" s="17"/>
      <c r="AU33" s="17"/>
      <c r="AV33" s="17"/>
      <c r="AW33" s="17"/>
      <c r="AX33" s="17"/>
      <c r="AY33" s="17"/>
    </row>
    <row r="34" spans="1:51" x14ac:dyDescent="0.35">
      <c r="A34" s="17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Q34" s="17"/>
      <c r="R34" s="17"/>
      <c r="S34" s="17"/>
      <c r="AQ34" s="17"/>
      <c r="AR34" s="17"/>
      <c r="AS34" s="17"/>
      <c r="AT34" s="17"/>
      <c r="AU34" s="17"/>
      <c r="AV34" s="17"/>
      <c r="AW34" s="17"/>
      <c r="AX34" s="17"/>
      <c r="AY34" s="17"/>
    </row>
    <row r="35" spans="1:51" x14ac:dyDescent="0.35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Q35" s="17"/>
      <c r="R35" s="17"/>
      <c r="S35" s="17"/>
      <c r="AQ35" s="17"/>
      <c r="AR35" s="17"/>
      <c r="AS35" s="17"/>
      <c r="AT35" s="17"/>
      <c r="AU35" s="17"/>
      <c r="AV35" s="17"/>
      <c r="AW35" s="17"/>
      <c r="AX35" s="17"/>
      <c r="AY35" s="17"/>
    </row>
    <row r="36" spans="1:51" x14ac:dyDescent="0.35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Q36" s="17"/>
      <c r="R36" s="17"/>
      <c r="S36" s="17"/>
      <c r="AQ36" s="17"/>
      <c r="AR36" s="17"/>
      <c r="AS36" s="17"/>
      <c r="AT36" s="17"/>
      <c r="AU36" s="17"/>
      <c r="AV36" s="17"/>
      <c r="AW36" s="17"/>
      <c r="AX36" s="17"/>
      <c r="AY36" s="17"/>
    </row>
    <row r="37" spans="1:51" x14ac:dyDescent="0.35">
      <c r="B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Q37" s="17"/>
      <c r="R37" s="17"/>
      <c r="S37" s="17"/>
      <c r="AQ37" s="17"/>
      <c r="AR37" s="17"/>
      <c r="AS37" s="17"/>
      <c r="AT37" s="17"/>
      <c r="AU37" s="17"/>
      <c r="AV37" s="17"/>
      <c r="AW37" s="17"/>
      <c r="AX37" s="17"/>
      <c r="AY37" s="17"/>
    </row>
    <row r="38" spans="1:51" ht="23.5" x14ac:dyDescent="0.55000000000000004">
      <c r="A38" s="124" t="s">
        <v>1755</v>
      </c>
      <c r="B38" s="79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Q38" s="17"/>
      <c r="R38" s="17"/>
      <c r="S38" s="17"/>
      <c r="AQ38" s="17"/>
      <c r="AR38" s="17"/>
      <c r="AS38" s="17"/>
      <c r="AT38" s="17"/>
      <c r="AU38" s="17"/>
      <c r="AV38" s="17"/>
      <c r="AW38" s="17"/>
      <c r="AX38" s="17"/>
      <c r="AY38" s="17"/>
    </row>
    <row r="39" spans="1:51" x14ac:dyDescent="0.35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Q39" s="17"/>
      <c r="R39" s="17"/>
      <c r="S39" s="17"/>
      <c r="AQ39" s="17"/>
      <c r="AR39" s="17"/>
      <c r="AS39" s="17"/>
      <c r="AT39" s="17"/>
      <c r="AU39" s="17"/>
      <c r="AV39" s="17"/>
      <c r="AW39" s="17"/>
      <c r="AX39" s="17"/>
      <c r="AY39" s="17"/>
    </row>
    <row r="40" spans="1:51" x14ac:dyDescent="0.35">
      <c r="A40" s="79" t="s">
        <v>4</v>
      </c>
      <c r="B40" s="79" t="s">
        <v>52</v>
      </c>
      <c r="C40" t="s">
        <v>1757</v>
      </c>
      <c r="D40" s="17" t="s">
        <v>1758</v>
      </c>
      <c r="E40" s="17"/>
      <c r="F40" s="17"/>
      <c r="G40" s="17"/>
      <c r="H40" s="17"/>
      <c r="I40" s="17"/>
      <c r="J40" s="17"/>
      <c r="K40" s="17"/>
      <c r="L40" s="17"/>
      <c r="M40" s="17"/>
      <c r="Q40" s="17"/>
      <c r="R40" s="17"/>
      <c r="S40" s="17"/>
      <c r="AQ40" s="17"/>
      <c r="AR40" s="17"/>
      <c r="AS40" s="17"/>
      <c r="AT40" s="17"/>
      <c r="AU40" s="17"/>
      <c r="AV40" s="17"/>
      <c r="AW40" s="17"/>
      <c r="AX40" s="17"/>
      <c r="AY40" s="17"/>
    </row>
    <row r="41" spans="1:51" x14ac:dyDescent="0.35">
      <c r="A41" s="79" t="s">
        <v>3</v>
      </c>
      <c r="B41" s="79" t="s">
        <v>1745</v>
      </c>
      <c r="C41" t="s">
        <v>1757</v>
      </c>
      <c r="D41" s="17" t="s">
        <v>1759</v>
      </c>
      <c r="E41" s="17"/>
      <c r="F41" s="17"/>
      <c r="G41" s="17"/>
      <c r="H41" s="17"/>
      <c r="I41" s="17"/>
      <c r="J41" s="17"/>
      <c r="K41" s="17"/>
      <c r="L41" s="17"/>
      <c r="M41" s="17"/>
      <c r="Q41" s="17"/>
      <c r="R41" s="17"/>
      <c r="S41" s="17"/>
      <c r="AQ41" s="17"/>
      <c r="AR41" s="17"/>
      <c r="AS41" s="17"/>
      <c r="AT41" s="17"/>
      <c r="AU41" s="17"/>
      <c r="AV41" s="17"/>
      <c r="AW41" s="17"/>
      <c r="AX41" s="17"/>
      <c r="AY41" s="17"/>
    </row>
    <row r="42" spans="1:51" x14ac:dyDescent="0.35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Q42" s="17"/>
      <c r="R42" s="17"/>
      <c r="S42" s="17"/>
      <c r="AQ42" s="17"/>
      <c r="AR42" s="17"/>
      <c r="AS42" s="17"/>
      <c r="AT42" s="17"/>
      <c r="AU42" s="17"/>
      <c r="AV42" s="17"/>
      <c r="AW42" s="17"/>
      <c r="AX42" s="17"/>
      <c r="AY42" s="17"/>
    </row>
    <row r="43" spans="1:51" x14ac:dyDescent="0.35">
      <c r="A43" s="79" t="s">
        <v>1755</v>
      </c>
      <c r="B43" s="79" t="s">
        <v>1750</v>
      </c>
      <c r="C43" s="79"/>
      <c r="D43" s="79"/>
      <c r="E43" s="79"/>
      <c r="F43" s="79"/>
      <c r="G43" s="79"/>
      <c r="H43" s="79"/>
      <c r="I43" s="79"/>
      <c r="J43" s="79"/>
      <c r="K43" s="79"/>
      <c r="L43" s="79"/>
      <c r="M43" s="79"/>
      <c r="N43" s="79"/>
      <c r="O43" s="79"/>
      <c r="P43" s="79"/>
      <c r="Q43" s="17"/>
      <c r="R43" s="17"/>
      <c r="S43" s="17"/>
      <c r="AQ43" s="17"/>
      <c r="AR43" s="17"/>
      <c r="AS43" s="17"/>
      <c r="AT43" s="17"/>
      <c r="AU43" s="17"/>
      <c r="AV43" s="17"/>
      <c r="AW43" s="17"/>
      <c r="AX43" s="17"/>
      <c r="AY43" s="17"/>
    </row>
    <row r="44" spans="1:51" x14ac:dyDescent="0.35">
      <c r="A44" s="79"/>
      <c r="B44" s="79" t="s">
        <v>110</v>
      </c>
      <c r="C44" s="79"/>
      <c r="D44" s="79" t="s">
        <v>176</v>
      </c>
      <c r="E44" s="79"/>
      <c r="F44" s="79" t="s">
        <v>12</v>
      </c>
      <c r="G44" s="79" t="s">
        <v>94</v>
      </c>
      <c r="H44" s="79"/>
      <c r="I44" s="79" t="s">
        <v>130</v>
      </c>
      <c r="J44" s="79"/>
      <c r="K44" s="79" t="s">
        <v>103</v>
      </c>
      <c r="L44" s="79"/>
      <c r="M44" s="79" t="s">
        <v>134</v>
      </c>
      <c r="N44" s="79"/>
      <c r="O44" s="79"/>
      <c r="P44" s="79"/>
      <c r="Q44" s="17"/>
      <c r="R44" s="17"/>
      <c r="S44" s="17"/>
      <c r="AQ44" s="17"/>
      <c r="AR44" s="17"/>
      <c r="AS44" s="17"/>
      <c r="AT44" s="17"/>
      <c r="AU44" s="17"/>
      <c r="AV44" s="17"/>
      <c r="AW44" s="17"/>
      <c r="AX44" s="17"/>
      <c r="AY44" s="17"/>
    </row>
    <row r="45" spans="1:51" x14ac:dyDescent="0.35">
      <c r="A45" s="79"/>
      <c r="B45" s="79">
        <v>2021</v>
      </c>
      <c r="C45" s="79"/>
      <c r="D45" s="79">
        <v>2019</v>
      </c>
      <c r="E45" s="79"/>
      <c r="F45" s="79">
        <v>2022</v>
      </c>
      <c r="G45" s="79">
        <v>2022</v>
      </c>
      <c r="H45" s="79"/>
      <c r="I45" s="79">
        <v>2021</v>
      </c>
      <c r="J45" s="79"/>
      <c r="K45" s="79">
        <v>2022</v>
      </c>
      <c r="L45" s="79"/>
      <c r="M45" s="79">
        <v>2018</v>
      </c>
      <c r="N45" s="79"/>
      <c r="O45" s="79">
        <v>2020</v>
      </c>
      <c r="P45" s="79"/>
      <c r="Q45" s="17"/>
      <c r="R45" s="17"/>
      <c r="S45" s="17"/>
      <c r="AQ45" s="17"/>
      <c r="AR45" s="17"/>
      <c r="AS45" s="17"/>
      <c r="AT45" s="17"/>
      <c r="AU45" s="17"/>
      <c r="AV45" s="17"/>
      <c r="AW45" s="17"/>
      <c r="AX45" s="17"/>
      <c r="AY45" s="17"/>
    </row>
    <row r="46" spans="1:51" x14ac:dyDescent="0.35">
      <c r="A46" s="79" t="s">
        <v>1747</v>
      </c>
      <c r="B46" s="79" t="s">
        <v>209</v>
      </c>
      <c r="C46" s="79" t="s">
        <v>395</v>
      </c>
      <c r="D46" s="79" t="s">
        <v>209</v>
      </c>
      <c r="E46" s="79" t="s">
        <v>395</v>
      </c>
      <c r="F46" s="79" t="s">
        <v>395</v>
      </c>
      <c r="G46" s="79" t="s">
        <v>209</v>
      </c>
      <c r="H46" s="79" t="s">
        <v>395</v>
      </c>
      <c r="I46" s="79" t="s">
        <v>209</v>
      </c>
      <c r="J46" s="79" t="s">
        <v>395</v>
      </c>
      <c r="K46" s="79" t="s">
        <v>209</v>
      </c>
      <c r="L46" s="79" t="s">
        <v>395</v>
      </c>
      <c r="M46" s="79" t="s">
        <v>209</v>
      </c>
      <c r="N46" s="79" t="s">
        <v>395</v>
      </c>
      <c r="O46" s="79" t="s">
        <v>209</v>
      </c>
      <c r="P46" s="79" t="s">
        <v>395</v>
      </c>
      <c r="Q46" s="17"/>
      <c r="R46" s="17"/>
      <c r="S46" s="17"/>
      <c r="AQ46" s="17"/>
      <c r="AR46" s="17"/>
      <c r="AS46" s="17"/>
      <c r="AT46" s="17"/>
      <c r="AU46" s="17"/>
      <c r="AV46" s="17"/>
      <c r="AW46" s="17"/>
      <c r="AX46" s="17"/>
      <c r="AY46" s="17"/>
    </row>
    <row r="47" spans="1:51" x14ac:dyDescent="0.35">
      <c r="A47" s="120" t="s">
        <v>391</v>
      </c>
      <c r="B47" s="120">
        <v>11.635999999999999</v>
      </c>
      <c r="C47" s="120">
        <v>11.682</v>
      </c>
      <c r="D47" s="120">
        <v>11.829000000000001</v>
      </c>
      <c r="E47" s="120">
        <v>11.792</v>
      </c>
      <c r="F47" s="120">
        <v>12.457000000000001</v>
      </c>
      <c r="G47" s="120">
        <v>11.896000000000001</v>
      </c>
      <c r="H47" s="120">
        <v>11.875999999999999</v>
      </c>
      <c r="I47" s="120">
        <v>11.708</v>
      </c>
      <c r="J47" s="120">
        <v>11.872999999999999</v>
      </c>
      <c r="K47" s="120">
        <v>11.94</v>
      </c>
      <c r="L47" s="120">
        <v>12.031000000000001</v>
      </c>
      <c r="M47" s="120">
        <v>11.958</v>
      </c>
      <c r="N47" s="120">
        <v>12.079000000000001</v>
      </c>
      <c r="O47" s="120">
        <v>11.395</v>
      </c>
      <c r="P47" s="120">
        <v>11.598000000000001</v>
      </c>
      <c r="Q47" s="17"/>
      <c r="R47" s="17"/>
      <c r="S47" s="17"/>
      <c r="AQ47" s="17"/>
      <c r="AR47" s="17"/>
      <c r="AS47" s="17"/>
      <c r="AT47" s="17"/>
      <c r="AU47" s="17"/>
      <c r="AV47" s="17"/>
      <c r="AW47" s="17"/>
      <c r="AX47" s="17"/>
      <c r="AY47" s="17"/>
    </row>
    <row r="48" spans="1:51" x14ac:dyDescent="0.35">
      <c r="A48" s="120" t="s">
        <v>392</v>
      </c>
      <c r="B48" s="120">
        <v>18.952000000000002</v>
      </c>
      <c r="C48" s="120">
        <v>19.033000000000001</v>
      </c>
      <c r="D48" s="120">
        <v>19.343</v>
      </c>
      <c r="E48" s="120">
        <v>19.279</v>
      </c>
      <c r="F48" s="120">
        <v>19.748999999999999</v>
      </c>
      <c r="G48" s="120">
        <v>19.268999999999998</v>
      </c>
      <c r="H48" s="120">
        <v>19.27</v>
      </c>
      <c r="I48" s="120">
        <v>19.196000000000002</v>
      </c>
      <c r="J48" s="120">
        <v>19.359000000000002</v>
      </c>
      <c r="K48" s="120">
        <v>19.311</v>
      </c>
      <c r="L48" s="120">
        <v>19.381</v>
      </c>
      <c r="M48" s="120">
        <v>19.494</v>
      </c>
      <c r="N48" s="120">
        <v>19.63</v>
      </c>
      <c r="O48" s="120">
        <v>18.706</v>
      </c>
      <c r="P48" s="120">
        <v>18.927</v>
      </c>
      <c r="Q48" s="17"/>
      <c r="R48" s="17"/>
      <c r="S48" s="17"/>
      <c r="AQ48" s="17"/>
      <c r="AR48" s="17"/>
      <c r="AS48" s="17"/>
      <c r="AT48" s="17"/>
      <c r="AU48" s="17"/>
      <c r="AV48" s="17"/>
      <c r="AW48" s="17"/>
      <c r="AX48" s="17"/>
      <c r="AY48" s="17"/>
    </row>
    <row r="49" spans="1:51" x14ac:dyDescent="0.35">
      <c r="A49" s="120" t="s">
        <v>393</v>
      </c>
      <c r="B49" s="120">
        <v>26.059000000000001</v>
      </c>
      <c r="C49" s="120">
        <v>26.13</v>
      </c>
      <c r="D49" s="120">
        <v>26.649000000000001</v>
      </c>
      <c r="E49" s="120">
        <v>26.582999999999998</v>
      </c>
      <c r="F49" s="120">
        <v>26.867000000000001</v>
      </c>
      <c r="G49" s="120">
        <v>26.382999999999999</v>
      </c>
      <c r="H49" s="120">
        <v>26.48</v>
      </c>
      <c r="I49" s="120">
        <v>26.501999999999999</v>
      </c>
      <c r="J49" s="120">
        <v>26.626999999999999</v>
      </c>
      <c r="K49" s="120">
        <v>26.481000000000002</v>
      </c>
      <c r="L49" s="120">
        <v>26.481999999999999</v>
      </c>
      <c r="M49" s="120">
        <v>26.812999999999999</v>
      </c>
      <c r="N49" s="120">
        <v>26.956</v>
      </c>
      <c r="O49" s="120">
        <v>25.827999999999999</v>
      </c>
      <c r="P49" s="120">
        <v>26.068000000000001</v>
      </c>
      <c r="Q49" s="17"/>
      <c r="R49" s="17"/>
      <c r="S49" s="17"/>
      <c r="AQ49" s="17"/>
      <c r="AR49" s="17"/>
      <c r="AS49" s="17"/>
      <c r="AT49" s="17"/>
      <c r="AU49" s="17"/>
      <c r="AV49" s="17"/>
      <c r="AW49" s="17"/>
      <c r="AX49" s="17"/>
      <c r="AY49" s="17"/>
    </row>
    <row r="50" spans="1:51" x14ac:dyDescent="0.35">
      <c r="A50" s="120" t="s">
        <v>394</v>
      </c>
      <c r="B50" s="120">
        <v>33.299999999999997</v>
      </c>
      <c r="C50" s="120">
        <v>33.374000000000002</v>
      </c>
      <c r="D50" s="120">
        <v>34.247</v>
      </c>
      <c r="E50" s="120">
        <v>34.127000000000002</v>
      </c>
      <c r="F50" s="120">
        <v>34.301000000000002</v>
      </c>
      <c r="G50" s="120">
        <v>33.688000000000002</v>
      </c>
      <c r="H50" s="120">
        <v>33.881</v>
      </c>
      <c r="I50" s="120">
        <v>34.021999999999998</v>
      </c>
      <c r="J50" s="120">
        <v>34.094000000000001</v>
      </c>
      <c r="K50" s="120">
        <v>33.850999999999999</v>
      </c>
      <c r="L50" s="120">
        <v>33.774000000000001</v>
      </c>
      <c r="M50" s="120">
        <v>34.39</v>
      </c>
      <c r="N50" s="120">
        <v>34.433999999999997</v>
      </c>
      <c r="O50" s="120">
        <v>33.170999999999999</v>
      </c>
      <c r="P50" s="120">
        <v>33.409999999999997</v>
      </c>
      <c r="Q50" s="17"/>
      <c r="R50" s="17"/>
      <c r="S50" s="17"/>
      <c r="AQ50" s="17"/>
      <c r="AR50" s="17"/>
      <c r="AS50" s="17"/>
      <c r="AT50" s="17"/>
      <c r="AU50" s="17"/>
      <c r="AV50" s="17"/>
      <c r="AW50" s="17"/>
      <c r="AX50" s="17"/>
      <c r="AY50" s="17"/>
    </row>
    <row r="51" spans="1:51" x14ac:dyDescent="0.35">
      <c r="G51" s="17"/>
      <c r="H51" s="17"/>
      <c r="I51" s="17"/>
      <c r="J51" s="17"/>
      <c r="K51" s="17"/>
      <c r="L51" s="17"/>
      <c r="M51" s="17"/>
      <c r="Q51" s="17"/>
      <c r="R51" s="17"/>
      <c r="S51" s="17"/>
      <c r="AQ51" s="17"/>
      <c r="AR51" s="17"/>
      <c r="AS51" s="17"/>
      <c r="AT51" s="17"/>
      <c r="AU51" s="17"/>
      <c r="AV51" s="17"/>
      <c r="AW51" s="17"/>
      <c r="AX51" s="17"/>
      <c r="AY51" s="17"/>
    </row>
    <row r="52" spans="1:51" x14ac:dyDescent="0.35">
      <c r="G52" s="17"/>
      <c r="H52" s="17"/>
      <c r="I52" s="17"/>
      <c r="J52" s="17"/>
      <c r="K52" s="17"/>
      <c r="L52" s="17"/>
      <c r="M52" s="17"/>
      <c r="Q52" s="17"/>
      <c r="R52" s="17"/>
      <c r="S52" s="17"/>
      <c r="AQ52" s="17"/>
      <c r="AR52" s="17"/>
      <c r="AS52" s="17"/>
      <c r="AT52" s="17"/>
      <c r="AU52" s="17"/>
      <c r="AV52" s="17"/>
      <c r="AW52" s="17"/>
      <c r="AX52" s="17"/>
      <c r="AY52" s="17"/>
    </row>
    <row r="53" spans="1:51" x14ac:dyDescent="0.35">
      <c r="G53" s="17"/>
      <c r="H53" s="17"/>
      <c r="I53" s="17"/>
      <c r="J53" s="17"/>
      <c r="K53" s="17"/>
      <c r="L53" s="17"/>
      <c r="M53" s="17"/>
      <c r="Q53" s="17"/>
      <c r="R53" s="17"/>
      <c r="S53" s="17"/>
      <c r="AQ53" s="17"/>
      <c r="AR53" s="17"/>
      <c r="AS53" s="17"/>
      <c r="AT53" s="17"/>
      <c r="AU53" s="17"/>
      <c r="AV53" s="17"/>
      <c r="AW53" s="17"/>
      <c r="AX53" s="17"/>
      <c r="AY53" s="17"/>
    </row>
    <row r="54" spans="1:51" x14ac:dyDescent="0.35">
      <c r="G54" s="17"/>
      <c r="H54" s="17"/>
      <c r="I54" s="17"/>
      <c r="J54" s="17"/>
      <c r="K54" s="17"/>
      <c r="L54" s="17"/>
      <c r="M54" s="17"/>
      <c r="Q54" s="17"/>
      <c r="R54" s="17"/>
      <c r="S54" s="17"/>
      <c r="AQ54" s="17"/>
      <c r="AR54" s="17"/>
      <c r="AS54" s="17"/>
      <c r="AT54" s="17"/>
      <c r="AU54" s="17"/>
      <c r="AV54" s="17"/>
      <c r="AW54" s="17"/>
      <c r="AX54" s="17"/>
      <c r="AY54" s="17"/>
    </row>
    <row r="55" spans="1:51" x14ac:dyDescent="0.35">
      <c r="G55" s="17"/>
      <c r="H55" s="17"/>
      <c r="I55" s="17"/>
      <c r="J55" s="17"/>
      <c r="K55" s="17"/>
      <c r="L55" s="17"/>
      <c r="M55" s="17"/>
      <c r="Q55" s="17"/>
      <c r="R55" s="17"/>
      <c r="S55" s="17"/>
      <c r="AQ55" s="17"/>
      <c r="AR55" s="17"/>
      <c r="AS55" s="17"/>
      <c r="AT55" s="17"/>
      <c r="AU55" s="17"/>
      <c r="AV55" s="17"/>
      <c r="AW55" s="17"/>
      <c r="AX55" s="17"/>
      <c r="AY55" s="17"/>
    </row>
    <row r="56" spans="1:51" x14ac:dyDescent="0.35">
      <c r="G56" s="17"/>
      <c r="H56" s="17"/>
      <c r="I56" s="17"/>
      <c r="J56" s="17"/>
      <c r="K56" s="17"/>
      <c r="L56" s="17"/>
      <c r="M56" s="17"/>
      <c r="Q56" s="17"/>
      <c r="R56" s="17"/>
      <c r="S56" s="17"/>
      <c r="AQ56" s="17"/>
      <c r="AR56" s="17"/>
      <c r="AS56" s="17"/>
      <c r="AT56" s="17"/>
      <c r="AU56" s="17"/>
      <c r="AV56" s="17"/>
      <c r="AW56" s="17"/>
      <c r="AX56" s="17"/>
      <c r="AY56" s="17"/>
    </row>
    <row r="57" spans="1:51" x14ac:dyDescent="0.35"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AQ57" s="17"/>
      <c r="AR57" s="17"/>
      <c r="AS57" s="17"/>
      <c r="AT57" s="17"/>
      <c r="AU57" s="17"/>
      <c r="AV57" s="17"/>
      <c r="AW57" s="17"/>
      <c r="AX57" s="17"/>
      <c r="AY57" s="17"/>
    </row>
    <row r="58" spans="1:51" x14ac:dyDescent="0.35"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AQ58" s="17"/>
      <c r="AR58" s="17"/>
      <c r="AS58" s="17"/>
      <c r="AT58" s="17"/>
      <c r="AU58" s="17"/>
      <c r="AV58" s="17"/>
      <c r="AW58" s="17"/>
      <c r="AX58" s="17"/>
      <c r="AY58" s="17"/>
    </row>
    <row r="69" spans="1:29" x14ac:dyDescent="0.35">
      <c r="V69" s="17"/>
      <c r="W69" s="17"/>
      <c r="X69" s="17"/>
      <c r="Y69" s="17"/>
      <c r="Z69" s="17"/>
      <c r="AA69" s="17"/>
      <c r="AB69" s="17"/>
    </row>
    <row r="70" spans="1:29" x14ac:dyDescent="0.35">
      <c r="V70" s="17"/>
      <c r="W70" s="17"/>
      <c r="X70" s="17"/>
      <c r="Y70" s="17"/>
      <c r="Z70" s="17"/>
      <c r="AA70" s="17"/>
      <c r="AB70" s="17"/>
    </row>
    <row r="71" spans="1:29" ht="36" x14ac:dyDescent="0.8">
      <c r="V71" s="17"/>
      <c r="X71" s="17"/>
      <c r="Y71" s="17"/>
      <c r="Z71" s="17"/>
      <c r="AA71" s="17"/>
      <c r="AB71" s="17"/>
      <c r="AC71" s="126" t="s">
        <v>1765</v>
      </c>
    </row>
    <row r="72" spans="1:29" x14ac:dyDescent="0.35">
      <c r="T72" s="108" t="s">
        <v>7</v>
      </c>
      <c r="U72" s="109">
        <v>3</v>
      </c>
      <c r="V72" t="s">
        <v>1767</v>
      </c>
      <c r="W72" t="s">
        <v>1766</v>
      </c>
    </row>
    <row r="74" spans="1:29" x14ac:dyDescent="0.35">
      <c r="T74" s="108" t="s">
        <v>1744</v>
      </c>
      <c r="U74" t="s">
        <v>1754</v>
      </c>
    </row>
    <row r="75" spans="1:29" x14ac:dyDescent="0.35">
      <c r="T75" s="109">
        <v>2019</v>
      </c>
      <c r="U75" s="109"/>
    </row>
    <row r="76" spans="1:29" x14ac:dyDescent="0.35">
      <c r="T76" s="110" t="s">
        <v>176</v>
      </c>
      <c r="U76" s="109"/>
    </row>
    <row r="77" spans="1:29" x14ac:dyDescent="0.35">
      <c r="T77" s="111" t="s">
        <v>13</v>
      </c>
      <c r="U77" s="109"/>
    </row>
    <row r="78" spans="1:29" x14ac:dyDescent="0.35">
      <c r="T78" s="113" t="s">
        <v>209</v>
      </c>
      <c r="U78" s="109">
        <v>33.418999999999997</v>
      </c>
    </row>
    <row r="79" spans="1:29" x14ac:dyDescent="0.35">
      <c r="T79" s="113" t="s">
        <v>395</v>
      </c>
      <c r="U79" s="109">
        <v>33.597999999999999</v>
      </c>
    </row>
    <row r="80" spans="1:29" ht="23.5" x14ac:dyDescent="0.55000000000000004">
      <c r="A80" s="124" t="s">
        <v>1761</v>
      </c>
      <c r="B80" s="79"/>
      <c r="C80" s="79"/>
      <c r="T80" s="109">
        <v>2020</v>
      </c>
      <c r="U80" s="109"/>
    </row>
    <row r="81" spans="1:21" x14ac:dyDescent="0.35">
      <c r="T81" s="110" t="s">
        <v>134</v>
      </c>
      <c r="U81" s="109"/>
    </row>
    <row r="82" spans="1:21" x14ac:dyDescent="0.35">
      <c r="A82" s="79" t="s">
        <v>4</v>
      </c>
      <c r="B82" s="79" t="s">
        <v>52</v>
      </c>
      <c r="C82" t="s">
        <v>1757</v>
      </c>
      <c r="D82" s="17" t="s">
        <v>1758</v>
      </c>
      <c r="E82" s="17"/>
      <c r="T82" s="111" t="s">
        <v>13</v>
      </c>
      <c r="U82" s="109"/>
    </row>
    <row r="83" spans="1:21" x14ac:dyDescent="0.35">
      <c r="A83" s="79" t="s">
        <v>3</v>
      </c>
      <c r="B83" s="79" t="s">
        <v>1745</v>
      </c>
      <c r="C83" t="s">
        <v>1757</v>
      </c>
      <c r="D83" s="17" t="s">
        <v>1759</v>
      </c>
      <c r="E83" s="17"/>
      <c r="T83" s="113" t="s">
        <v>209</v>
      </c>
      <c r="U83" s="109">
        <v>33.170999999999999</v>
      </c>
    </row>
    <row r="84" spans="1:21" x14ac:dyDescent="0.35">
      <c r="A84" s="17"/>
      <c r="B84" s="17"/>
      <c r="C84" s="17"/>
      <c r="D84" s="17"/>
      <c r="E84" s="17"/>
      <c r="T84" s="113" t="s">
        <v>395</v>
      </c>
      <c r="U84" s="109">
        <v>33.298999999999999</v>
      </c>
    </row>
    <row r="85" spans="1:21" x14ac:dyDescent="0.35">
      <c r="A85" s="79" t="s">
        <v>218</v>
      </c>
      <c r="B85" s="79" t="s">
        <v>218</v>
      </c>
      <c r="C85" s="79"/>
      <c r="T85" s="109">
        <v>2021</v>
      </c>
      <c r="U85" s="109"/>
    </row>
    <row r="86" spans="1:21" x14ac:dyDescent="0.35">
      <c r="A86" s="79" t="s">
        <v>1747</v>
      </c>
      <c r="B86" s="79" t="s">
        <v>391</v>
      </c>
      <c r="C86" s="79" t="s">
        <v>394</v>
      </c>
      <c r="T86" s="110" t="s">
        <v>110</v>
      </c>
      <c r="U86" s="109"/>
    </row>
    <row r="87" spans="1:21" x14ac:dyDescent="0.35">
      <c r="A87" s="123">
        <v>21.728767123287671</v>
      </c>
      <c r="B87" s="120">
        <v>11.958</v>
      </c>
      <c r="C87" s="120">
        <v>34.39</v>
      </c>
      <c r="T87" s="111" t="s">
        <v>13</v>
      </c>
      <c r="U87" s="109"/>
    </row>
    <row r="88" spans="1:21" x14ac:dyDescent="0.35">
      <c r="A88" s="123">
        <v>21.975342465753425</v>
      </c>
      <c r="B88" s="120">
        <v>11.792</v>
      </c>
      <c r="C88" s="120">
        <v>34.127000000000002</v>
      </c>
      <c r="T88" s="113" t="s">
        <v>209</v>
      </c>
      <c r="U88" s="109">
        <v>33.164000000000001</v>
      </c>
    </row>
    <row r="89" spans="1:21" x14ac:dyDescent="0.35">
      <c r="A89" s="123">
        <v>22.972602739726028</v>
      </c>
      <c r="B89" s="120">
        <v>11.395</v>
      </c>
      <c r="C89" s="120">
        <v>33.170999999999999</v>
      </c>
      <c r="T89" s="113" t="s">
        <v>395</v>
      </c>
      <c r="U89" s="109">
        <v>33.369</v>
      </c>
    </row>
    <row r="90" spans="1:21" x14ac:dyDescent="0.35">
      <c r="A90" s="123">
        <v>24.18082191780822</v>
      </c>
      <c r="B90" s="120">
        <v>11.708</v>
      </c>
      <c r="C90" s="120">
        <v>34.021999999999998</v>
      </c>
      <c r="T90" s="109">
        <v>2022</v>
      </c>
      <c r="U90" s="109"/>
    </row>
    <row r="91" spans="1:21" x14ac:dyDescent="0.35">
      <c r="A91" s="123">
        <v>24.621917808219177</v>
      </c>
      <c r="B91" s="120">
        <v>11.635999999999999</v>
      </c>
      <c r="C91" s="120">
        <v>33.299999999999997</v>
      </c>
      <c r="T91" s="110" t="s">
        <v>12</v>
      </c>
      <c r="U91" s="109"/>
    </row>
    <row r="92" spans="1:21" x14ac:dyDescent="0.35">
      <c r="A92" s="123">
        <v>25.12054794520548</v>
      </c>
      <c r="B92" s="120">
        <v>11.94</v>
      </c>
      <c r="C92" s="120">
        <v>33.774000000000001</v>
      </c>
      <c r="T92" s="111" t="s">
        <v>13</v>
      </c>
      <c r="U92" s="109"/>
    </row>
    <row r="93" spans="1:21" x14ac:dyDescent="0.35">
      <c r="A93" s="123">
        <v>25.17808219178082</v>
      </c>
      <c r="B93" s="120">
        <v>11.875999999999999</v>
      </c>
      <c r="C93" s="120">
        <v>33.688000000000002</v>
      </c>
      <c r="T93" s="113" t="s">
        <v>209</v>
      </c>
      <c r="U93" s="109">
        <v>33.213999999999999</v>
      </c>
    </row>
    <row r="94" spans="1:21" x14ac:dyDescent="0.35">
      <c r="A94" s="123">
        <v>25.6</v>
      </c>
      <c r="B94" s="120">
        <v>12.457000000000001</v>
      </c>
      <c r="C94" s="120">
        <v>34.301000000000002</v>
      </c>
      <c r="T94" s="113" t="s">
        <v>395</v>
      </c>
      <c r="U94" s="109">
        <v>33.177999999999997</v>
      </c>
    </row>
    <row r="109" spans="1:13" ht="31" x14ac:dyDescent="0.7">
      <c r="A109" s="4" t="s">
        <v>4</v>
      </c>
      <c r="B109" s="4" t="s">
        <v>52</v>
      </c>
      <c r="C109" t="s">
        <v>1757</v>
      </c>
      <c r="D109" s="17" t="s">
        <v>1758</v>
      </c>
      <c r="E109" s="17"/>
      <c r="F109" s="127" t="s">
        <v>1764</v>
      </c>
      <c r="G109" s="17"/>
      <c r="H109" s="17"/>
      <c r="I109" s="17"/>
      <c r="J109" s="17"/>
      <c r="K109" s="17"/>
      <c r="L109" s="17"/>
      <c r="M109" s="17"/>
    </row>
    <row r="110" spans="1:13" x14ac:dyDescent="0.35">
      <c r="A110" s="4" t="s">
        <v>3</v>
      </c>
      <c r="B110" s="4" t="s">
        <v>1745</v>
      </c>
      <c r="C110" t="s">
        <v>1757</v>
      </c>
      <c r="D110" s="17" t="s">
        <v>1759</v>
      </c>
      <c r="E110" s="17"/>
      <c r="F110" s="17"/>
      <c r="G110" s="17"/>
      <c r="H110" s="17"/>
      <c r="I110" s="17"/>
      <c r="J110" s="17"/>
      <c r="K110" s="17"/>
      <c r="L110" s="17"/>
      <c r="M110" s="17"/>
    </row>
    <row r="111" spans="1:13" x14ac:dyDescent="0.35">
      <c r="A111" s="17"/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</row>
    <row r="112" spans="1:13" x14ac:dyDescent="0.35">
      <c r="A112" s="4" t="s">
        <v>1762</v>
      </c>
      <c r="B112" s="4" t="s">
        <v>1750</v>
      </c>
    </row>
    <row r="113" spans="1:2" x14ac:dyDescent="0.35">
      <c r="A113" s="4" t="s">
        <v>1747</v>
      </c>
      <c r="B113" s="4" t="s">
        <v>394</v>
      </c>
    </row>
    <row r="114" spans="1:2" x14ac:dyDescent="0.35">
      <c r="A114" s="63">
        <v>2018</v>
      </c>
      <c r="B114" s="63"/>
    </row>
    <row r="115" spans="1:2" x14ac:dyDescent="0.35">
      <c r="A115" s="125" t="s">
        <v>134</v>
      </c>
      <c r="B115" s="63"/>
    </row>
    <row r="116" spans="1:2" x14ac:dyDescent="0.35">
      <c r="A116" s="128" t="s">
        <v>209</v>
      </c>
      <c r="B116" s="63">
        <v>8</v>
      </c>
    </row>
    <row r="117" spans="1:2" x14ac:dyDescent="0.35">
      <c r="A117" s="128" t="s">
        <v>395</v>
      </c>
      <c r="B117" s="63">
        <v>8</v>
      </c>
    </row>
    <row r="118" spans="1:2" x14ac:dyDescent="0.35">
      <c r="A118" s="63">
        <v>2019</v>
      </c>
      <c r="B118" s="63"/>
    </row>
    <row r="119" spans="1:2" x14ac:dyDescent="0.35">
      <c r="A119" s="125" t="s">
        <v>176</v>
      </c>
      <c r="B119" s="63"/>
    </row>
    <row r="120" spans="1:2" x14ac:dyDescent="0.35">
      <c r="A120" s="128" t="s">
        <v>209</v>
      </c>
      <c r="B120" s="63">
        <v>8</v>
      </c>
    </row>
    <row r="121" spans="1:2" x14ac:dyDescent="0.35">
      <c r="A121" s="128" t="s">
        <v>395</v>
      </c>
      <c r="B121" s="63">
        <v>8</v>
      </c>
    </row>
    <row r="122" spans="1:2" x14ac:dyDescent="0.35">
      <c r="A122" s="63">
        <v>2020</v>
      </c>
      <c r="B122" s="63"/>
    </row>
    <row r="123" spans="1:2" x14ac:dyDescent="0.35">
      <c r="A123" s="125" t="s">
        <v>134</v>
      </c>
      <c r="B123" s="63"/>
    </row>
    <row r="124" spans="1:2" x14ac:dyDescent="0.35">
      <c r="A124" s="128" t="s">
        <v>209</v>
      </c>
      <c r="B124" s="63">
        <v>3</v>
      </c>
    </row>
    <row r="125" spans="1:2" x14ac:dyDescent="0.35">
      <c r="A125" s="128" t="s">
        <v>395</v>
      </c>
      <c r="B125" s="63">
        <v>4</v>
      </c>
    </row>
    <row r="126" spans="1:2" x14ac:dyDescent="0.35">
      <c r="A126" s="63">
        <v>2021</v>
      </c>
      <c r="B126" s="63"/>
    </row>
    <row r="127" spans="1:2" x14ac:dyDescent="0.35">
      <c r="A127" s="125" t="s">
        <v>110</v>
      </c>
      <c r="B127" s="63"/>
    </row>
    <row r="128" spans="1:2" x14ac:dyDescent="0.35">
      <c r="A128" s="128" t="s">
        <v>209</v>
      </c>
      <c r="B128" s="63">
        <v>5</v>
      </c>
    </row>
    <row r="129" spans="1:2" x14ac:dyDescent="0.35">
      <c r="A129" s="128" t="s">
        <v>395</v>
      </c>
      <c r="B129" s="63">
        <v>4</v>
      </c>
    </row>
    <row r="130" spans="1:2" x14ac:dyDescent="0.35">
      <c r="A130" s="125" t="s">
        <v>130</v>
      </c>
      <c r="B130" s="63"/>
    </row>
    <row r="131" spans="1:2" x14ac:dyDescent="0.35">
      <c r="A131" s="128" t="s">
        <v>209</v>
      </c>
      <c r="B131" s="63">
        <v>1</v>
      </c>
    </row>
    <row r="132" spans="1:2" x14ac:dyDescent="0.35">
      <c r="A132" s="128" t="s">
        <v>395</v>
      </c>
      <c r="B132" s="63">
        <v>1</v>
      </c>
    </row>
    <row r="133" spans="1:2" x14ac:dyDescent="0.35">
      <c r="A133" s="63">
        <v>2022</v>
      </c>
      <c r="B133" s="63"/>
    </row>
    <row r="134" spans="1:2" x14ac:dyDescent="0.35">
      <c r="A134" s="125" t="s">
        <v>12</v>
      </c>
      <c r="B134" s="63"/>
    </row>
    <row r="135" spans="1:2" x14ac:dyDescent="0.35">
      <c r="A135" s="128" t="s">
        <v>395</v>
      </c>
      <c r="B135" s="63">
        <v>17</v>
      </c>
    </row>
    <row r="136" spans="1:2" x14ac:dyDescent="0.35">
      <c r="A136" s="125" t="s">
        <v>94</v>
      </c>
      <c r="B136" s="63"/>
    </row>
    <row r="137" spans="1:2" x14ac:dyDescent="0.35">
      <c r="A137" s="128" t="s">
        <v>209</v>
      </c>
      <c r="B137" s="63">
        <v>3</v>
      </c>
    </row>
    <row r="138" spans="1:2" x14ac:dyDescent="0.35">
      <c r="A138" s="128" t="s">
        <v>395</v>
      </c>
      <c r="B138" s="63">
        <v>5</v>
      </c>
    </row>
    <row r="139" spans="1:2" x14ac:dyDescent="0.35">
      <c r="A139" s="125" t="s">
        <v>103</v>
      </c>
      <c r="B139" s="63"/>
    </row>
    <row r="140" spans="1:2" x14ac:dyDescent="0.35">
      <c r="A140" s="128" t="s">
        <v>209</v>
      </c>
      <c r="B140" s="63">
        <v>2</v>
      </c>
    </row>
    <row r="141" spans="1:2" x14ac:dyDescent="0.35">
      <c r="A141" s="128" t="s">
        <v>395</v>
      </c>
      <c r="B141" s="63">
        <v>3</v>
      </c>
    </row>
  </sheetData>
  <pageMargins left="0.7" right="0.7" top="0.75" bottom="0.75" header="0.3" footer="0.3"/>
  <pageSetup paperSize="9" orientation="portrait" r:id="rId7"/>
  <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8C0A0-A023-4789-B9E0-8F776BEFA349}">
  <dimension ref="A1:L1077"/>
  <sheetViews>
    <sheetView topLeftCell="A48" zoomScale="85" zoomScaleNormal="85" workbookViewId="0">
      <selection activeCell="G67" sqref="G67"/>
    </sheetView>
  </sheetViews>
  <sheetFormatPr defaultRowHeight="14.5" x14ac:dyDescent="0.35"/>
  <cols>
    <col min="1" max="1" width="11.81640625" bestFit="1" customWidth="1"/>
    <col min="2" max="2" width="6.81640625" bestFit="1" customWidth="1"/>
    <col min="3" max="3" width="14.54296875" bestFit="1" customWidth="1"/>
    <col min="4" max="4" width="7.81640625" bestFit="1" customWidth="1"/>
    <col min="5" max="5" width="7.6328125" bestFit="1" customWidth="1"/>
    <col min="6" max="6" width="28.90625" bestFit="1" customWidth="1"/>
    <col min="7" max="7" width="9.81640625" bestFit="1" customWidth="1"/>
    <col min="8" max="8" width="11.81640625" bestFit="1" customWidth="1"/>
    <col min="9" max="9" width="7.26953125" bestFit="1" customWidth="1"/>
    <col min="10" max="10" width="9.26953125" bestFit="1" customWidth="1"/>
    <col min="11" max="11" width="14" bestFit="1" customWidth="1"/>
    <col min="12" max="12" width="6.81640625" bestFit="1" customWidth="1"/>
  </cols>
  <sheetData>
    <row r="1" spans="1:12" x14ac:dyDescent="0.35">
      <c r="A1" s="119" t="s">
        <v>0</v>
      </c>
      <c r="B1" s="119" t="s">
        <v>1</v>
      </c>
      <c r="C1" s="119" t="s">
        <v>2</v>
      </c>
      <c r="D1" s="119" t="s">
        <v>3</v>
      </c>
      <c r="E1" s="119" t="s">
        <v>390</v>
      </c>
      <c r="F1" s="119" t="s">
        <v>4</v>
      </c>
      <c r="G1" s="119" t="s">
        <v>5</v>
      </c>
      <c r="H1" s="119" t="s">
        <v>6</v>
      </c>
      <c r="I1" s="119" t="s">
        <v>7</v>
      </c>
      <c r="J1" s="119" t="s">
        <v>1747</v>
      </c>
      <c r="K1" s="119" t="s">
        <v>1748</v>
      </c>
      <c r="L1" s="119" t="s">
        <v>1749</v>
      </c>
    </row>
    <row r="2" spans="1:12" x14ac:dyDescent="0.35">
      <c r="A2" s="114" t="s">
        <v>12</v>
      </c>
      <c r="B2" s="114">
        <v>2022</v>
      </c>
      <c r="C2" s="115">
        <v>44849</v>
      </c>
      <c r="D2" s="114" t="s">
        <v>13</v>
      </c>
      <c r="E2" s="114" t="s">
        <v>395</v>
      </c>
      <c r="F2" s="114" t="s">
        <v>23</v>
      </c>
      <c r="G2" s="114" t="s">
        <v>15</v>
      </c>
      <c r="H2" s="114">
        <v>25.093150684931508</v>
      </c>
      <c r="I2" s="114">
        <v>1</v>
      </c>
      <c r="J2" s="114" t="s">
        <v>391</v>
      </c>
      <c r="K2" s="114">
        <v>11.855</v>
      </c>
      <c r="L2" s="114">
        <f>K2</f>
        <v>11.855</v>
      </c>
    </row>
    <row r="3" spans="1:12" x14ac:dyDescent="0.35">
      <c r="A3" s="116" t="s">
        <v>12</v>
      </c>
      <c r="B3" s="116">
        <v>2022</v>
      </c>
      <c r="C3" s="117">
        <v>44849</v>
      </c>
      <c r="D3" s="116" t="s">
        <v>13</v>
      </c>
      <c r="E3" s="116" t="s">
        <v>395</v>
      </c>
      <c r="F3" s="116" t="s">
        <v>23</v>
      </c>
      <c r="G3" s="116" t="s">
        <v>15</v>
      </c>
      <c r="H3" s="116">
        <v>25.093150684931508</v>
      </c>
      <c r="I3" s="116">
        <v>1</v>
      </c>
      <c r="J3" s="116" t="s">
        <v>392</v>
      </c>
      <c r="K3" s="116">
        <v>19.196999999999999</v>
      </c>
      <c r="L3" s="116">
        <f>K3-K2</f>
        <v>7.3419999999999987</v>
      </c>
    </row>
    <row r="4" spans="1:12" x14ac:dyDescent="0.35">
      <c r="A4" s="114" t="s">
        <v>12</v>
      </c>
      <c r="B4" s="114">
        <v>2022</v>
      </c>
      <c r="C4" s="115">
        <v>44849</v>
      </c>
      <c r="D4" s="114" t="s">
        <v>13</v>
      </c>
      <c r="E4" s="114" t="s">
        <v>395</v>
      </c>
      <c r="F4" s="114" t="s">
        <v>23</v>
      </c>
      <c r="G4" s="114" t="s">
        <v>15</v>
      </c>
      <c r="H4" s="114">
        <v>25.093150684931508</v>
      </c>
      <c r="I4" s="114">
        <v>1</v>
      </c>
      <c r="J4" s="114" t="s">
        <v>393</v>
      </c>
      <c r="K4" s="114">
        <v>26.074000000000002</v>
      </c>
      <c r="L4" s="116">
        <f t="shared" ref="L4:L5" si="0">K4-K3</f>
        <v>6.8770000000000024</v>
      </c>
    </row>
    <row r="5" spans="1:12" x14ac:dyDescent="0.35">
      <c r="A5" s="116" t="s">
        <v>12</v>
      </c>
      <c r="B5" s="116">
        <v>2022</v>
      </c>
      <c r="C5" s="117">
        <v>44849</v>
      </c>
      <c r="D5" s="116" t="s">
        <v>13</v>
      </c>
      <c r="E5" s="116" t="s">
        <v>395</v>
      </c>
      <c r="F5" s="116" t="s">
        <v>23</v>
      </c>
      <c r="G5" s="116" t="s">
        <v>15</v>
      </c>
      <c r="H5" s="116">
        <v>25.093150684931508</v>
      </c>
      <c r="I5" s="116">
        <v>1</v>
      </c>
      <c r="J5" s="116" t="s">
        <v>394</v>
      </c>
      <c r="K5" s="116">
        <v>32.968000000000004</v>
      </c>
      <c r="L5" s="116">
        <f t="shared" si="0"/>
        <v>6.8940000000000019</v>
      </c>
    </row>
    <row r="6" spans="1:12" x14ac:dyDescent="0.35">
      <c r="A6" s="114" t="s">
        <v>12</v>
      </c>
      <c r="B6" s="114">
        <v>2022</v>
      </c>
      <c r="C6" s="115">
        <v>44849</v>
      </c>
      <c r="D6" s="114" t="s">
        <v>13</v>
      </c>
      <c r="E6" s="114" t="s">
        <v>395</v>
      </c>
      <c r="F6" s="114" t="s">
        <v>32</v>
      </c>
      <c r="G6" s="114" t="s">
        <v>17</v>
      </c>
      <c r="H6" s="114">
        <v>25.093150684931508</v>
      </c>
      <c r="I6" s="114">
        <v>2</v>
      </c>
      <c r="J6" s="114" t="s">
        <v>391</v>
      </c>
      <c r="K6" s="114">
        <v>11.913</v>
      </c>
      <c r="L6" s="114">
        <f t="shared" ref="L6" si="1">K6</f>
        <v>11.913</v>
      </c>
    </row>
    <row r="7" spans="1:12" x14ac:dyDescent="0.35">
      <c r="A7" s="116" t="s">
        <v>12</v>
      </c>
      <c r="B7" s="116">
        <v>2022</v>
      </c>
      <c r="C7" s="117">
        <v>44849</v>
      </c>
      <c r="D7" s="116" t="s">
        <v>13</v>
      </c>
      <c r="E7" s="116" t="s">
        <v>395</v>
      </c>
      <c r="F7" s="116" t="s">
        <v>32</v>
      </c>
      <c r="G7" s="116" t="s">
        <v>17</v>
      </c>
      <c r="H7" s="116">
        <v>25.093150684931508</v>
      </c>
      <c r="I7" s="116">
        <v>2</v>
      </c>
      <c r="J7" s="116" t="s">
        <v>392</v>
      </c>
      <c r="K7" s="116">
        <v>19.172000000000001</v>
      </c>
      <c r="L7" s="116">
        <f t="shared" ref="L7:L69" si="2">K7-K6</f>
        <v>7.2590000000000003</v>
      </c>
    </row>
    <row r="8" spans="1:12" x14ac:dyDescent="0.35">
      <c r="A8" s="114" t="s">
        <v>12</v>
      </c>
      <c r="B8" s="114">
        <v>2022</v>
      </c>
      <c r="C8" s="115">
        <v>44849</v>
      </c>
      <c r="D8" s="114" t="s">
        <v>13</v>
      </c>
      <c r="E8" s="114" t="s">
        <v>395</v>
      </c>
      <c r="F8" s="114" t="s">
        <v>32</v>
      </c>
      <c r="G8" s="114" t="s">
        <v>17</v>
      </c>
      <c r="H8" s="114">
        <v>25.093150684931508</v>
      </c>
      <c r="I8" s="114">
        <v>2</v>
      </c>
      <c r="J8" s="114" t="s">
        <v>393</v>
      </c>
      <c r="K8" s="114">
        <v>26.097000000000001</v>
      </c>
      <c r="L8" s="116">
        <f t="shared" si="2"/>
        <v>6.9250000000000007</v>
      </c>
    </row>
    <row r="9" spans="1:12" x14ac:dyDescent="0.35">
      <c r="A9" s="116" t="s">
        <v>12</v>
      </c>
      <c r="B9" s="116">
        <v>2022</v>
      </c>
      <c r="C9" s="117">
        <v>44849</v>
      </c>
      <c r="D9" s="116" t="s">
        <v>13</v>
      </c>
      <c r="E9" s="116" t="s">
        <v>395</v>
      </c>
      <c r="F9" s="116" t="s">
        <v>32</v>
      </c>
      <c r="G9" s="116" t="s">
        <v>17</v>
      </c>
      <c r="H9" s="116">
        <v>25.093150684931508</v>
      </c>
      <c r="I9" s="116">
        <v>2</v>
      </c>
      <c r="J9" s="116" t="s">
        <v>394</v>
      </c>
      <c r="K9" s="116">
        <v>33.158999999999999</v>
      </c>
      <c r="L9" s="116">
        <f t="shared" si="2"/>
        <v>7.0619999999999976</v>
      </c>
    </row>
    <row r="10" spans="1:12" x14ac:dyDescent="0.35">
      <c r="A10" s="114" t="s">
        <v>12</v>
      </c>
      <c r="B10" s="114">
        <v>2022</v>
      </c>
      <c r="C10" s="115">
        <v>44849</v>
      </c>
      <c r="D10" s="114" t="s">
        <v>13</v>
      </c>
      <c r="E10" s="114" t="s">
        <v>395</v>
      </c>
      <c r="F10" s="114" t="s">
        <v>35</v>
      </c>
      <c r="G10" s="114" t="s">
        <v>36</v>
      </c>
      <c r="H10" s="114">
        <v>122.87397260273973</v>
      </c>
      <c r="I10" s="114">
        <v>3</v>
      </c>
      <c r="J10" s="114" t="s">
        <v>391</v>
      </c>
      <c r="K10" s="114">
        <v>11.632</v>
      </c>
      <c r="L10" s="114">
        <f t="shared" ref="L10" si="3">K10</f>
        <v>11.632</v>
      </c>
    </row>
    <row r="11" spans="1:12" x14ac:dyDescent="0.35">
      <c r="A11" s="116" t="s">
        <v>12</v>
      </c>
      <c r="B11" s="116">
        <v>2022</v>
      </c>
      <c r="C11" s="117">
        <v>44849</v>
      </c>
      <c r="D11" s="116" t="s">
        <v>13</v>
      </c>
      <c r="E11" s="116" t="s">
        <v>395</v>
      </c>
      <c r="F11" s="116" t="s">
        <v>35</v>
      </c>
      <c r="G11" s="116" t="s">
        <v>36</v>
      </c>
      <c r="H11" s="116">
        <v>122.87397260273973</v>
      </c>
      <c r="I11" s="116">
        <v>3</v>
      </c>
      <c r="J11" s="116" t="s">
        <v>392</v>
      </c>
      <c r="K11" s="116">
        <v>18.954999999999998</v>
      </c>
      <c r="L11" s="116">
        <f t="shared" ref="L11" si="4">K11-K10</f>
        <v>7.3229999999999986</v>
      </c>
    </row>
    <row r="12" spans="1:12" x14ac:dyDescent="0.35">
      <c r="A12" s="114" t="s">
        <v>12</v>
      </c>
      <c r="B12" s="114">
        <v>2022</v>
      </c>
      <c r="C12" s="115">
        <v>44849</v>
      </c>
      <c r="D12" s="114" t="s">
        <v>13</v>
      </c>
      <c r="E12" s="114" t="s">
        <v>395</v>
      </c>
      <c r="F12" s="114" t="s">
        <v>35</v>
      </c>
      <c r="G12" s="114" t="s">
        <v>36</v>
      </c>
      <c r="H12" s="114">
        <v>122.87397260273973</v>
      </c>
      <c r="I12" s="114">
        <v>3</v>
      </c>
      <c r="J12" s="114" t="s">
        <v>393</v>
      </c>
      <c r="K12" s="114">
        <v>26.026</v>
      </c>
      <c r="L12" s="116">
        <f t="shared" si="2"/>
        <v>7.0710000000000015</v>
      </c>
    </row>
    <row r="13" spans="1:12" x14ac:dyDescent="0.35">
      <c r="A13" s="116" t="s">
        <v>12</v>
      </c>
      <c r="B13" s="116">
        <v>2022</v>
      </c>
      <c r="C13" s="117">
        <v>44849</v>
      </c>
      <c r="D13" s="116" t="s">
        <v>13</v>
      </c>
      <c r="E13" s="116" t="s">
        <v>395</v>
      </c>
      <c r="F13" s="116" t="s">
        <v>35</v>
      </c>
      <c r="G13" s="116" t="s">
        <v>36</v>
      </c>
      <c r="H13" s="116">
        <v>122.87397260273973</v>
      </c>
      <c r="I13" s="116">
        <v>3</v>
      </c>
      <c r="J13" s="116" t="s">
        <v>394</v>
      </c>
      <c r="K13" s="116">
        <v>33.177999999999997</v>
      </c>
      <c r="L13" s="116">
        <f t="shared" si="2"/>
        <v>7.1519999999999975</v>
      </c>
    </row>
    <row r="14" spans="1:12" x14ac:dyDescent="0.35">
      <c r="A14" s="114" t="s">
        <v>12</v>
      </c>
      <c r="B14" s="114">
        <v>2022</v>
      </c>
      <c r="C14" s="115">
        <v>44849</v>
      </c>
      <c r="D14" s="114" t="s">
        <v>13</v>
      </c>
      <c r="E14" s="114" t="s">
        <v>395</v>
      </c>
      <c r="F14" s="114" t="s">
        <v>18</v>
      </c>
      <c r="G14" s="114" t="s">
        <v>19</v>
      </c>
      <c r="H14" s="114">
        <v>24.397260273972602</v>
      </c>
      <c r="I14" s="114">
        <v>4</v>
      </c>
      <c r="J14" s="114" t="s">
        <v>391</v>
      </c>
      <c r="K14" s="114">
        <v>11.951000000000001</v>
      </c>
      <c r="L14" s="114">
        <f t="shared" ref="L14" si="5">K14</f>
        <v>11.951000000000001</v>
      </c>
    </row>
    <row r="15" spans="1:12" x14ac:dyDescent="0.35">
      <c r="A15" s="116" t="s">
        <v>12</v>
      </c>
      <c r="B15" s="116">
        <v>2022</v>
      </c>
      <c r="C15" s="117">
        <v>44849</v>
      </c>
      <c r="D15" s="116" t="s">
        <v>13</v>
      </c>
      <c r="E15" s="116" t="s">
        <v>395</v>
      </c>
      <c r="F15" s="116" t="s">
        <v>18</v>
      </c>
      <c r="G15" s="116" t="s">
        <v>19</v>
      </c>
      <c r="H15" s="116">
        <v>24.397260273972602</v>
      </c>
      <c r="I15" s="116">
        <v>4</v>
      </c>
      <c r="J15" s="116" t="s">
        <v>392</v>
      </c>
      <c r="K15" s="116">
        <v>19.23</v>
      </c>
      <c r="L15" s="116">
        <f t="shared" ref="L15" si="6">K15-K14</f>
        <v>7.2789999999999999</v>
      </c>
    </row>
    <row r="16" spans="1:12" x14ac:dyDescent="0.35">
      <c r="A16" s="114" t="s">
        <v>12</v>
      </c>
      <c r="B16" s="114">
        <v>2022</v>
      </c>
      <c r="C16" s="115">
        <v>44849</v>
      </c>
      <c r="D16" s="114" t="s">
        <v>13</v>
      </c>
      <c r="E16" s="114" t="s">
        <v>395</v>
      </c>
      <c r="F16" s="114" t="s">
        <v>18</v>
      </c>
      <c r="G16" s="114" t="s">
        <v>19</v>
      </c>
      <c r="H16" s="114">
        <v>24.397260273972602</v>
      </c>
      <c r="I16" s="114">
        <v>4</v>
      </c>
      <c r="J16" s="114" t="s">
        <v>393</v>
      </c>
      <c r="K16" s="114">
        <v>26.155000000000001</v>
      </c>
      <c r="L16" s="116">
        <f t="shared" si="2"/>
        <v>6.9250000000000007</v>
      </c>
    </row>
    <row r="17" spans="1:12" x14ac:dyDescent="0.35">
      <c r="A17" s="116" t="s">
        <v>12</v>
      </c>
      <c r="B17" s="116">
        <v>2022</v>
      </c>
      <c r="C17" s="117">
        <v>44849</v>
      </c>
      <c r="D17" s="116" t="s">
        <v>13</v>
      </c>
      <c r="E17" s="116" t="s">
        <v>395</v>
      </c>
      <c r="F17" s="116" t="s">
        <v>18</v>
      </c>
      <c r="G17" s="116" t="s">
        <v>19</v>
      </c>
      <c r="H17" s="116">
        <v>24.397260273972602</v>
      </c>
      <c r="I17" s="116">
        <v>4</v>
      </c>
      <c r="J17" s="116" t="s">
        <v>394</v>
      </c>
      <c r="K17" s="116">
        <v>33.183</v>
      </c>
      <c r="L17" s="116">
        <f t="shared" si="2"/>
        <v>7.0279999999999987</v>
      </c>
    </row>
    <row r="18" spans="1:12" x14ac:dyDescent="0.35">
      <c r="A18" s="114" t="s">
        <v>12</v>
      </c>
      <c r="B18" s="114">
        <v>2022</v>
      </c>
      <c r="C18" s="115">
        <v>44849</v>
      </c>
      <c r="D18" s="114" t="s">
        <v>13</v>
      </c>
      <c r="E18" s="114" t="s">
        <v>395</v>
      </c>
      <c r="F18" s="114" t="s">
        <v>20</v>
      </c>
      <c r="G18" s="114" t="s">
        <v>21</v>
      </c>
      <c r="H18" s="114">
        <v>27.194520547945206</v>
      </c>
      <c r="I18" s="114">
        <v>5</v>
      </c>
      <c r="J18" s="114" t="s">
        <v>391</v>
      </c>
      <c r="K18" s="114">
        <v>11.82</v>
      </c>
      <c r="L18" s="114">
        <f t="shared" ref="L18" si="7">K18</f>
        <v>11.82</v>
      </c>
    </row>
    <row r="19" spans="1:12" x14ac:dyDescent="0.35">
      <c r="A19" s="116" t="s">
        <v>12</v>
      </c>
      <c r="B19" s="116">
        <v>2022</v>
      </c>
      <c r="C19" s="117">
        <v>44849</v>
      </c>
      <c r="D19" s="116" t="s">
        <v>13</v>
      </c>
      <c r="E19" s="116" t="s">
        <v>395</v>
      </c>
      <c r="F19" s="116" t="s">
        <v>20</v>
      </c>
      <c r="G19" s="116" t="s">
        <v>21</v>
      </c>
      <c r="H19" s="116">
        <v>27.194520547945206</v>
      </c>
      <c r="I19" s="116">
        <v>5</v>
      </c>
      <c r="J19" s="116" t="s">
        <v>392</v>
      </c>
      <c r="K19" s="116">
        <v>19.059000000000001</v>
      </c>
      <c r="L19" s="116">
        <f t="shared" ref="L19" si="8">K19-K18</f>
        <v>7.2390000000000008</v>
      </c>
    </row>
    <row r="20" spans="1:12" x14ac:dyDescent="0.35">
      <c r="A20" s="114" t="s">
        <v>12</v>
      </c>
      <c r="B20" s="114">
        <v>2022</v>
      </c>
      <c r="C20" s="115">
        <v>44849</v>
      </c>
      <c r="D20" s="114" t="s">
        <v>13</v>
      </c>
      <c r="E20" s="114" t="s">
        <v>395</v>
      </c>
      <c r="F20" s="114" t="s">
        <v>20</v>
      </c>
      <c r="G20" s="114" t="s">
        <v>21</v>
      </c>
      <c r="H20" s="114">
        <v>27.194520547945206</v>
      </c>
      <c r="I20" s="114">
        <v>5</v>
      </c>
      <c r="J20" s="114" t="s">
        <v>393</v>
      </c>
      <c r="K20" s="114">
        <v>26.048999999999999</v>
      </c>
      <c r="L20" s="116">
        <f t="shared" si="2"/>
        <v>6.9899999999999984</v>
      </c>
    </row>
    <row r="21" spans="1:12" x14ac:dyDescent="0.35">
      <c r="A21" s="116" t="s">
        <v>12</v>
      </c>
      <c r="B21" s="116">
        <v>2022</v>
      </c>
      <c r="C21" s="117">
        <v>44849</v>
      </c>
      <c r="D21" s="116" t="s">
        <v>13</v>
      </c>
      <c r="E21" s="116" t="s">
        <v>395</v>
      </c>
      <c r="F21" s="116" t="s">
        <v>20</v>
      </c>
      <c r="G21" s="116" t="s">
        <v>21</v>
      </c>
      <c r="H21" s="116">
        <v>27.194520547945206</v>
      </c>
      <c r="I21" s="116">
        <v>5</v>
      </c>
      <c r="J21" s="116" t="s">
        <v>394</v>
      </c>
      <c r="K21" s="116">
        <v>33.234999999999999</v>
      </c>
      <c r="L21" s="116">
        <f t="shared" si="2"/>
        <v>7.1859999999999999</v>
      </c>
    </row>
    <row r="22" spans="1:12" x14ac:dyDescent="0.35">
      <c r="A22" s="114" t="s">
        <v>12</v>
      </c>
      <c r="B22" s="114">
        <v>2022</v>
      </c>
      <c r="C22" s="115">
        <v>44849</v>
      </c>
      <c r="D22" s="114" t="s">
        <v>13</v>
      </c>
      <c r="E22" s="114" t="s">
        <v>395</v>
      </c>
      <c r="F22" s="114" t="s">
        <v>33</v>
      </c>
      <c r="G22" s="114" t="s">
        <v>27</v>
      </c>
      <c r="H22" s="114">
        <v>28.904109589041095</v>
      </c>
      <c r="I22" s="114">
        <v>6</v>
      </c>
      <c r="J22" s="114" t="s">
        <v>391</v>
      </c>
      <c r="K22" s="114">
        <v>11.933</v>
      </c>
      <c r="L22" s="114">
        <f t="shared" ref="L22" si="9">K22</f>
        <v>11.933</v>
      </c>
    </row>
    <row r="23" spans="1:12" x14ac:dyDescent="0.35">
      <c r="A23" s="116" t="s">
        <v>12</v>
      </c>
      <c r="B23" s="116">
        <v>2022</v>
      </c>
      <c r="C23" s="117">
        <v>44849</v>
      </c>
      <c r="D23" s="116" t="s">
        <v>13</v>
      </c>
      <c r="E23" s="116" t="s">
        <v>395</v>
      </c>
      <c r="F23" s="116" t="s">
        <v>33</v>
      </c>
      <c r="G23" s="116" t="s">
        <v>27</v>
      </c>
      <c r="H23" s="116">
        <v>28.904109589041095</v>
      </c>
      <c r="I23" s="116">
        <v>6</v>
      </c>
      <c r="J23" s="116" t="s">
        <v>392</v>
      </c>
      <c r="K23" s="116">
        <v>19.148</v>
      </c>
      <c r="L23" s="116">
        <f t="shared" ref="L23" si="10">K23-K22</f>
        <v>7.2149999999999999</v>
      </c>
    </row>
    <row r="24" spans="1:12" x14ac:dyDescent="0.35">
      <c r="A24" s="114" t="s">
        <v>12</v>
      </c>
      <c r="B24" s="114">
        <v>2022</v>
      </c>
      <c r="C24" s="115">
        <v>44849</v>
      </c>
      <c r="D24" s="114" t="s">
        <v>13</v>
      </c>
      <c r="E24" s="114" t="s">
        <v>395</v>
      </c>
      <c r="F24" s="114" t="s">
        <v>33</v>
      </c>
      <c r="G24" s="114" t="s">
        <v>27</v>
      </c>
      <c r="H24" s="114">
        <v>28.904109589041095</v>
      </c>
      <c r="I24" s="114">
        <v>6</v>
      </c>
      <c r="J24" s="114" t="s">
        <v>393</v>
      </c>
      <c r="K24" s="114">
        <v>26.113</v>
      </c>
      <c r="L24" s="116">
        <f t="shared" si="2"/>
        <v>6.9649999999999999</v>
      </c>
    </row>
    <row r="25" spans="1:12" x14ac:dyDescent="0.35">
      <c r="A25" s="116" t="s">
        <v>12</v>
      </c>
      <c r="B25" s="116">
        <v>2022</v>
      </c>
      <c r="C25" s="117">
        <v>44849</v>
      </c>
      <c r="D25" s="116" t="s">
        <v>13</v>
      </c>
      <c r="E25" s="116" t="s">
        <v>395</v>
      </c>
      <c r="F25" s="116" t="s">
        <v>33</v>
      </c>
      <c r="G25" s="116" t="s">
        <v>27</v>
      </c>
      <c r="H25" s="116">
        <v>28.904109589041095</v>
      </c>
      <c r="I25" s="116">
        <v>6</v>
      </c>
      <c r="J25" s="116" t="s">
        <v>394</v>
      </c>
      <c r="K25" s="116">
        <v>33.268000000000001</v>
      </c>
      <c r="L25" s="116">
        <f t="shared" si="2"/>
        <v>7.1550000000000011</v>
      </c>
    </row>
    <row r="26" spans="1:12" x14ac:dyDescent="0.35">
      <c r="A26" s="114" t="s">
        <v>12</v>
      </c>
      <c r="B26" s="114">
        <v>2022</v>
      </c>
      <c r="C26" s="115">
        <v>44849</v>
      </c>
      <c r="D26" s="114" t="s">
        <v>13</v>
      </c>
      <c r="E26" s="114" t="s">
        <v>395</v>
      </c>
      <c r="F26" s="114" t="s">
        <v>76</v>
      </c>
      <c r="G26" s="114" t="s">
        <v>38</v>
      </c>
      <c r="H26" s="114">
        <v>122.87397260273973</v>
      </c>
      <c r="I26" s="114">
        <v>7</v>
      </c>
      <c r="J26" s="114" t="s">
        <v>391</v>
      </c>
      <c r="K26" s="114">
        <v>11.606999999999999</v>
      </c>
      <c r="L26" s="114">
        <f t="shared" ref="L26" si="11">K26</f>
        <v>11.606999999999999</v>
      </c>
    </row>
    <row r="27" spans="1:12" x14ac:dyDescent="0.35">
      <c r="A27" s="116" t="s">
        <v>12</v>
      </c>
      <c r="B27" s="116">
        <v>2022</v>
      </c>
      <c r="C27" s="117">
        <v>44849</v>
      </c>
      <c r="D27" s="116" t="s">
        <v>13</v>
      </c>
      <c r="E27" s="116" t="s">
        <v>395</v>
      </c>
      <c r="F27" s="116" t="s">
        <v>76</v>
      </c>
      <c r="G27" s="116" t="s">
        <v>38</v>
      </c>
      <c r="H27" s="116">
        <v>122.87397260273973</v>
      </c>
      <c r="I27" s="116">
        <v>7</v>
      </c>
      <c r="J27" s="116" t="s">
        <v>392</v>
      </c>
      <c r="K27" s="116">
        <v>18.858000000000001</v>
      </c>
      <c r="L27" s="116">
        <f t="shared" ref="L27" si="12">K27-K26</f>
        <v>7.2510000000000012</v>
      </c>
    </row>
    <row r="28" spans="1:12" x14ac:dyDescent="0.35">
      <c r="A28" s="114" t="s">
        <v>12</v>
      </c>
      <c r="B28" s="114">
        <v>2022</v>
      </c>
      <c r="C28" s="115">
        <v>44849</v>
      </c>
      <c r="D28" s="114" t="s">
        <v>13</v>
      </c>
      <c r="E28" s="114" t="s">
        <v>395</v>
      </c>
      <c r="F28" s="114" t="s">
        <v>76</v>
      </c>
      <c r="G28" s="114" t="s">
        <v>38</v>
      </c>
      <c r="H28" s="114">
        <v>122.87397260273973</v>
      </c>
      <c r="I28" s="114">
        <v>7</v>
      </c>
      <c r="J28" s="114" t="s">
        <v>393</v>
      </c>
      <c r="K28" s="114">
        <v>25.905000000000001</v>
      </c>
      <c r="L28" s="116">
        <f t="shared" si="2"/>
        <v>7.0470000000000006</v>
      </c>
    </row>
    <row r="29" spans="1:12" x14ac:dyDescent="0.35">
      <c r="A29" s="116" t="s">
        <v>12</v>
      </c>
      <c r="B29" s="116">
        <v>2022</v>
      </c>
      <c r="C29" s="117">
        <v>44849</v>
      </c>
      <c r="D29" s="116" t="s">
        <v>13</v>
      </c>
      <c r="E29" s="116" t="s">
        <v>395</v>
      </c>
      <c r="F29" s="116" t="s">
        <v>76</v>
      </c>
      <c r="G29" s="116" t="s">
        <v>38</v>
      </c>
      <c r="H29" s="116">
        <v>122.87397260273973</v>
      </c>
      <c r="I29" s="116">
        <v>7</v>
      </c>
      <c r="J29" s="116" t="s">
        <v>394</v>
      </c>
      <c r="K29" s="116">
        <v>33.295000000000002</v>
      </c>
      <c r="L29" s="116">
        <f t="shared" si="2"/>
        <v>7.3900000000000006</v>
      </c>
    </row>
    <row r="30" spans="1:12" x14ac:dyDescent="0.35">
      <c r="A30" s="114" t="s">
        <v>12</v>
      </c>
      <c r="B30" s="114">
        <v>2022</v>
      </c>
      <c r="C30" s="115">
        <v>44849</v>
      </c>
      <c r="D30" s="114" t="s">
        <v>13</v>
      </c>
      <c r="E30" s="114" t="s">
        <v>395</v>
      </c>
      <c r="F30" s="114" t="s">
        <v>396</v>
      </c>
      <c r="G30" s="114" t="s">
        <v>19</v>
      </c>
      <c r="H30" s="114">
        <v>26.517808219178082</v>
      </c>
      <c r="I30" s="114">
        <v>8</v>
      </c>
      <c r="J30" s="114" t="s">
        <v>391</v>
      </c>
      <c r="K30" s="114">
        <v>11.587</v>
      </c>
      <c r="L30" s="114">
        <f t="shared" ref="L30" si="13">K30</f>
        <v>11.587</v>
      </c>
    </row>
    <row r="31" spans="1:12" x14ac:dyDescent="0.35">
      <c r="A31" s="116" t="s">
        <v>12</v>
      </c>
      <c r="B31" s="116">
        <v>2022</v>
      </c>
      <c r="C31" s="117">
        <v>44849</v>
      </c>
      <c r="D31" s="116" t="s">
        <v>13</v>
      </c>
      <c r="E31" s="116" t="s">
        <v>395</v>
      </c>
      <c r="F31" s="116" t="s">
        <v>396</v>
      </c>
      <c r="G31" s="116" t="s">
        <v>19</v>
      </c>
      <c r="H31" s="116">
        <v>26.517808219178082</v>
      </c>
      <c r="I31" s="116">
        <v>8</v>
      </c>
      <c r="J31" s="116" t="s">
        <v>392</v>
      </c>
      <c r="K31" s="116">
        <v>18.893999999999998</v>
      </c>
      <c r="L31" s="116">
        <f t="shared" ref="L31" si="14">K31-K30</f>
        <v>7.3069999999999986</v>
      </c>
    </row>
    <row r="32" spans="1:12" x14ac:dyDescent="0.35">
      <c r="A32" s="114" t="s">
        <v>12</v>
      </c>
      <c r="B32" s="114">
        <v>2022</v>
      </c>
      <c r="C32" s="115">
        <v>44849</v>
      </c>
      <c r="D32" s="114" t="s">
        <v>13</v>
      </c>
      <c r="E32" s="114" t="s">
        <v>395</v>
      </c>
      <c r="F32" s="114" t="s">
        <v>396</v>
      </c>
      <c r="G32" s="114" t="s">
        <v>19</v>
      </c>
      <c r="H32" s="114">
        <v>26.517808219178082</v>
      </c>
      <c r="I32" s="114">
        <v>8</v>
      </c>
      <c r="J32" s="114" t="s">
        <v>393</v>
      </c>
      <c r="K32" s="114">
        <v>26.013000000000002</v>
      </c>
      <c r="L32" s="116">
        <f t="shared" si="2"/>
        <v>7.1190000000000033</v>
      </c>
    </row>
    <row r="33" spans="1:12" x14ac:dyDescent="0.35">
      <c r="A33" s="116" t="s">
        <v>12</v>
      </c>
      <c r="B33" s="116">
        <v>2022</v>
      </c>
      <c r="C33" s="117">
        <v>44849</v>
      </c>
      <c r="D33" s="116" t="s">
        <v>13</v>
      </c>
      <c r="E33" s="116" t="s">
        <v>395</v>
      </c>
      <c r="F33" s="116" t="s">
        <v>396</v>
      </c>
      <c r="G33" s="116" t="s">
        <v>19</v>
      </c>
      <c r="H33" s="116">
        <v>26.517808219178082</v>
      </c>
      <c r="I33" s="116">
        <v>8</v>
      </c>
      <c r="J33" s="116" t="s">
        <v>394</v>
      </c>
      <c r="K33" s="116">
        <v>33.313000000000002</v>
      </c>
      <c r="L33" s="116">
        <f t="shared" si="2"/>
        <v>7.3000000000000007</v>
      </c>
    </row>
    <row r="34" spans="1:12" x14ac:dyDescent="0.35">
      <c r="A34" s="114" t="s">
        <v>12</v>
      </c>
      <c r="B34" s="114">
        <v>2022</v>
      </c>
      <c r="C34" s="115">
        <v>44849</v>
      </c>
      <c r="D34" s="114" t="s">
        <v>13</v>
      </c>
      <c r="E34" s="114" t="s">
        <v>395</v>
      </c>
      <c r="F34" s="114" t="s">
        <v>14</v>
      </c>
      <c r="G34" s="114" t="s">
        <v>15</v>
      </c>
      <c r="H34" s="114">
        <v>122.87397260273973</v>
      </c>
      <c r="I34" s="114">
        <v>9</v>
      </c>
      <c r="J34" s="114" t="s">
        <v>391</v>
      </c>
      <c r="K34" s="114">
        <v>12.048</v>
      </c>
      <c r="L34" s="114">
        <f t="shared" ref="L34" si="15">K34</f>
        <v>12.048</v>
      </c>
    </row>
    <row r="35" spans="1:12" x14ac:dyDescent="0.35">
      <c r="A35" s="116" t="s">
        <v>12</v>
      </c>
      <c r="B35" s="116">
        <v>2022</v>
      </c>
      <c r="C35" s="117">
        <v>44849</v>
      </c>
      <c r="D35" s="116" t="s">
        <v>13</v>
      </c>
      <c r="E35" s="116" t="s">
        <v>395</v>
      </c>
      <c r="F35" s="116" t="s">
        <v>14</v>
      </c>
      <c r="G35" s="116" t="s">
        <v>15</v>
      </c>
      <c r="H35" s="116">
        <v>122.87397260273973</v>
      </c>
      <c r="I35" s="116">
        <v>9</v>
      </c>
      <c r="J35" s="116" t="s">
        <v>392</v>
      </c>
      <c r="K35" s="116">
        <v>19.334</v>
      </c>
      <c r="L35" s="116">
        <f t="shared" ref="L35" si="16">K35-K34</f>
        <v>7.2859999999999996</v>
      </c>
    </row>
    <row r="36" spans="1:12" x14ac:dyDescent="0.35">
      <c r="A36" s="114" t="s">
        <v>12</v>
      </c>
      <c r="B36" s="114">
        <v>2022</v>
      </c>
      <c r="C36" s="115">
        <v>44849</v>
      </c>
      <c r="D36" s="114" t="s">
        <v>13</v>
      </c>
      <c r="E36" s="114" t="s">
        <v>395</v>
      </c>
      <c r="F36" s="114" t="s">
        <v>14</v>
      </c>
      <c r="G36" s="114" t="s">
        <v>15</v>
      </c>
      <c r="H36" s="114">
        <v>122.87397260273973</v>
      </c>
      <c r="I36" s="114">
        <v>9</v>
      </c>
      <c r="J36" s="114" t="s">
        <v>393</v>
      </c>
      <c r="K36" s="114">
        <v>26.291</v>
      </c>
      <c r="L36" s="116">
        <f t="shared" si="2"/>
        <v>6.9570000000000007</v>
      </c>
    </row>
    <row r="37" spans="1:12" x14ac:dyDescent="0.35">
      <c r="A37" s="116" t="s">
        <v>12</v>
      </c>
      <c r="B37" s="116">
        <v>2022</v>
      </c>
      <c r="C37" s="117">
        <v>44849</v>
      </c>
      <c r="D37" s="116" t="s">
        <v>13</v>
      </c>
      <c r="E37" s="116" t="s">
        <v>395</v>
      </c>
      <c r="F37" s="116" t="s">
        <v>14</v>
      </c>
      <c r="G37" s="116" t="s">
        <v>15</v>
      </c>
      <c r="H37" s="116">
        <v>122.87397260273973</v>
      </c>
      <c r="I37" s="116">
        <v>9</v>
      </c>
      <c r="J37" s="116" t="s">
        <v>394</v>
      </c>
      <c r="K37" s="116">
        <v>33.32</v>
      </c>
      <c r="L37" s="116">
        <f t="shared" si="2"/>
        <v>7.0289999999999999</v>
      </c>
    </row>
    <row r="38" spans="1:12" x14ac:dyDescent="0.35">
      <c r="A38" s="114" t="s">
        <v>12</v>
      </c>
      <c r="B38" s="114">
        <v>2022</v>
      </c>
      <c r="C38" s="115">
        <v>44849</v>
      </c>
      <c r="D38" s="114" t="s">
        <v>13</v>
      </c>
      <c r="E38" s="114" t="s">
        <v>395</v>
      </c>
      <c r="F38" s="114" t="s">
        <v>22</v>
      </c>
      <c r="G38" s="114" t="s">
        <v>15</v>
      </c>
      <c r="H38" s="114">
        <v>122.87397260273973</v>
      </c>
      <c r="I38" s="114">
        <v>10</v>
      </c>
      <c r="J38" s="114" t="s">
        <v>391</v>
      </c>
      <c r="K38" s="114">
        <v>12.07</v>
      </c>
      <c r="L38" s="114">
        <f t="shared" ref="L38" si="17">K38</f>
        <v>12.07</v>
      </c>
    </row>
    <row r="39" spans="1:12" x14ac:dyDescent="0.35">
      <c r="A39" s="116" t="s">
        <v>12</v>
      </c>
      <c r="B39" s="116">
        <v>2022</v>
      </c>
      <c r="C39" s="117">
        <v>44849</v>
      </c>
      <c r="D39" s="116" t="s">
        <v>13</v>
      </c>
      <c r="E39" s="116" t="s">
        <v>395</v>
      </c>
      <c r="F39" s="116" t="s">
        <v>22</v>
      </c>
      <c r="G39" s="116" t="s">
        <v>15</v>
      </c>
      <c r="H39" s="116">
        <v>122.87397260273973</v>
      </c>
      <c r="I39" s="116">
        <v>10</v>
      </c>
      <c r="J39" s="116" t="s">
        <v>392</v>
      </c>
      <c r="K39" s="116">
        <v>19.408000000000001</v>
      </c>
      <c r="L39" s="116">
        <f t="shared" ref="L39" si="18">K39-K38</f>
        <v>7.338000000000001</v>
      </c>
    </row>
    <row r="40" spans="1:12" x14ac:dyDescent="0.35">
      <c r="A40" s="114" t="s">
        <v>12</v>
      </c>
      <c r="B40" s="114">
        <v>2022</v>
      </c>
      <c r="C40" s="115">
        <v>44849</v>
      </c>
      <c r="D40" s="114" t="s">
        <v>13</v>
      </c>
      <c r="E40" s="114" t="s">
        <v>395</v>
      </c>
      <c r="F40" s="114" t="s">
        <v>22</v>
      </c>
      <c r="G40" s="114" t="s">
        <v>15</v>
      </c>
      <c r="H40" s="114">
        <v>122.87397260273973</v>
      </c>
      <c r="I40" s="114">
        <v>10</v>
      </c>
      <c r="J40" s="114" t="s">
        <v>393</v>
      </c>
      <c r="K40" s="114">
        <v>26.350999999999999</v>
      </c>
      <c r="L40" s="116">
        <f t="shared" si="2"/>
        <v>6.9429999999999978</v>
      </c>
    </row>
    <row r="41" spans="1:12" x14ac:dyDescent="0.35">
      <c r="A41" s="116" t="s">
        <v>12</v>
      </c>
      <c r="B41" s="116">
        <v>2022</v>
      </c>
      <c r="C41" s="117">
        <v>44849</v>
      </c>
      <c r="D41" s="116" t="s">
        <v>13</v>
      </c>
      <c r="E41" s="116" t="s">
        <v>395</v>
      </c>
      <c r="F41" s="116" t="s">
        <v>22</v>
      </c>
      <c r="G41" s="116" t="s">
        <v>15</v>
      </c>
      <c r="H41" s="116">
        <v>122.87397260273973</v>
      </c>
      <c r="I41" s="116">
        <v>10</v>
      </c>
      <c r="J41" s="116" t="s">
        <v>394</v>
      </c>
      <c r="K41" s="116">
        <v>33.378</v>
      </c>
      <c r="L41" s="116">
        <f t="shared" si="2"/>
        <v>7.027000000000001</v>
      </c>
    </row>
    <row r="42" spans="1:12" x14ac:dyDescent="0.35">
      <c r="A42" s="114" t="s">
        <v>12</v>
      </c>
      <c r="B42" s="114">
        <v>2022</v>
      </c>
      <c r="C42" s="115">
        <v>44849</v>
      </c>
      <c r="D42" s="114" t="s">
        <v>13</v>
      </c>
      <c r="E42" s="114" t="s">
        <v>395</v>
      </c>
      <c r="F42" s="114" t="s">
        <v>397</v>
      </c>
      <c r="G42" s="114" t="s">
        <v>25</v>
      </c>
      <c r="H42" s="114">
        <v>400</v>
      </c>
      <c r="I42" s="114">
        <v>11</v>
      </c>
      <c r="J42" s="114" t="s">
        <v>391</v>
      </c>
      <c r="K42" s="114">
        <v>12.031000000000001</v>
      </c>
      <c r="L42" s="114">
        <f t="shared" ref="L42" si="19">K42</f>
        <v>12.031000000000001</v>
      </c>
    </row>
    <row r="43" spans="1:12" x14ac:dyDescent="0.35">
      <c r="A43" s="116" t="s">
        <v>12</v>
      </c>
      <c r="B43" s="116">
        <v>2022</v>
      </c>
      <c r="C43" s="117">
        <v>44849</v>
      </c>
      <c r="D43" s="116" t="s">
        <v>13</v>
      </c>
      <c r="E43" s="116" t="s">
        <v>395</v>
      </c>
      <c r="F43" s="116" t="s">
        <v>397</v>
      </c>
      <c r="G43" s="116" t="s">
        <v>25</v>
      </c>
      <c r="H43" s="116">
        <v>400</v>
      </c>
      <c r="I43" s="116">
        <v>11</v>
      </c>
      <c r="J43" s="116" t="s">
        <v>392</v>
      </c>
      <c r="K43" s="116">
        <v>19.344999999999999</v>
      </c>
      <c r="L43" s="116">
        <f t="shared" ref="L43" si="20">K43-K42</f>
        <v>7.3139999999999983</v>
      </c>
    </row>
    <row r="44" spans="1:12" x14ac:dyDescent="0.35">
      <c r="A44" s="114" t="s">
        <v>12</v>
      </c>
      <c r="B44" s="114">
        <v>2022</v>
      </c>
      <c r="C44" s="115">
        <v>44849</v>
      </c>
      <c r="D44" s="114" t="s">
        <v>13</v>
      </c>
      <c r="E44" s="114" t="s">
        <v>395</v>
      </c>
      <c r="F44" s="114" t="s">
        <v>397</v>
      </c>
      <c r="G44" s="114" t="s">
        <v>25</v>
      </c>
      <c r="H44" s="114">
        <v>400</v>
      </c>
      <c r="I44" s="114">
        <v>11</v>
      </c>
      <c r="J44" s="114" t="s">
        <v>393</v>
      </c>
      <c r="K44" s="114">
        <v>26.404</v>
      </c>
      <c r="L44" s="116">
        <f t="shared" si="2"/>
        <v>7.0590000000000011</v>
      </c>
    </row>
    <row r="45" spans="1:12" x14ac:dyDescent="0.35">
      <c r="A45" s="116" t="s">
        <v>12</v>
      </c>
      <c r="B45" s="116">
        <v>2022</v>
      </c>
      <c r="C45" s="117">
        <v>44849</v>
      </c>
      <c r="D45" s="116" t="s">
        <v>13</v>
      </c>
      <c r="E45" s="116" t="s">
        <v>395</v>
      </c>
      <c r="F45" s="116" t="s">
        <v>397</v>
      </c>
      <c r="G45" s="116" t="s">
        <v>25</v>
      </c>
      <c r="H45" s="116">
        <v>400</v>
      </c>
      <c r="I45" s="116">
        <v>11</v>
      </c>
      <c r="J45" s="116" t="s">
        <v>394</v>
      </c>
      <c r="K45" s="116">
        <v>33.658999999999999</v>
      </c>
      <c r="L45" s="116">
        <f t="shared" si="2"/>
        <v>7.254999999999999</v>
      </c>
    </row>
    <row r="46" spans="1:12" x14ac:dyDescent="0.35">
      <c r="A46" s="114" t="s">
        <v>12</v>
      </c>
      <c r="B46" s="114">
        <v>2022</v>
      </c>
      <c r="C46" s="115">
        <v>44849</v>
      </c>
      <c r="D46" s="114" t="s">
        <v>13</v>
      </c>
      <c r="E46" s="114" t="s">
        <v>395</v>
      </c>
      <c r="F46" s="114" t="s">
        <v>102</v>
      </c>
      <c r="G46" s="114" t="s">
        <v>25</v>
      </c>
      <c r="H46" s="114">
        <v>400</v>
      </c>
      <c r="I46" s="114">
        <v>12</v>
      </c>
      <c r="J46" s="114" t="s">
        <v>391</v>
      </c>
      <c r="K46" s="114">
        <v>11.922000000000001</v>
      </c>
      <c r="L46" s="114">
        <f t="shared" ref="L46" si="21">K46</f>
        <v>11.922000000000001</v>
      </c>
    </row>
    <row r="47" spans="1:12" x14ac:dyDescent="0.35">
      <c r="A47" s="116" t="s">
        <v>12</v>
      </c>
      <c r="B47" s="116">
        <v>2022</v>
      </c>
      <c r="C47" s="117">
        <v>44849</v>
      </c>
      <c r="D47" s="116" t="s">
        <v>13</v>
      </c>
      <c r="E47" s="116" t="s">
        <v>395</v>
      </c>
      <c r="F47" s="116" t="s">
        <v>102</v>
      </c>
      <c r="G47" s="116" t="s">
        <v>25</v>
      </c>
      <c r="H47" s="116">
        <v>400</v>
      </c>
      <c r="I47" s="116">
        <v>12</v>
      </c>
      <c r="J47" s="116" t="s">
        <v>392</v>
      </c>
      <c r="K47" s="116">
        <v>19.280999999999999</v>
      </c>
      <c r="L47" s="116">
        <f t="shared" ref="L47" si="22">K47-K46</f>
        <v>7.3589999999999982</v>
      </c>
    </row>
    <row r="48" spans="1:12" x14ac:dyDescent="0.35">
      <c r="A48" s="114" t="s">
        <v>12</v>
      </c>
      <c r="B48" s="114">
        <v>2022</v>
      </c>
      <c r="C48" s="115">
        <v>44849</v>
      </c>
      <c r="D48" s="114" t="s">
        <v>13</v>
      </c>
      <c r="E48" s="114" t="s">
        <v>395</v>
      </c>
      <c r="F48" s="114" t="s">
        <v>102</v>
      </c>
      <c r="G48" s="114" t="s">
        <v>25</v>
      </c>
      <c r="H48" s="114">
        <v>400</v>
      </c>
      <c r="I48" s="114">
        <v>12</v>
      </c>
      <c r="J48" s="114" t="s">
        <v>393</v>
      </c>
      <c r="K48" s="114">
        <v>26.495000000000001</v>
      </c>
      <c r="L48" s="116">
        <f t="shared" si="2"/>
        <v>7.2140000000000022</v>
      </c>
    </row>
    <row r="49" spans="1:12" x14ac:dyDescent="0.35">
      <c r="A49" s="116" t="s">
        <v>12</v>
      </c>
      <c r="B49" s="116">
        <v>2022</v>
      </c>
      <c r="C49" s="117">
        <v>44849</v>
      </c>
      <c r="D49" s="116" t="s">
        <v>13</v>
      </c>
      <c r="E49" s="116" t="s">
        <v>395</v>
      </c>
      <c r="F49" s="116" t="s">
        <v>102</v>
      </c>
      <c r="G49" s="116" t="s">
        <v>25</v>
      </c>
      <c r="H49" s="116">
        <v>400</v>
      </c>
      <c r="I49" s="116">
        <v>12</v>
      </c>
      <c r="J49" s="116" t="s">
        <v>394</v>
      </c>
      <c r="K49" s="116">
        <v>33.914999999999999</v>
      </c>
      <c r="L49" s="116">
        <f t="shared" si="2"/>
        <v>7.4199999999999982</v>
      </c>
    </row>
    <row r="50" spans="1:12" x14ac:dyDescent="0.35">
      <c r="A50" s="114" t="s">
        <v>12</v>
      </c>
      <c r="B50" s="114">
        <v>2022</v>
      </c>
      <c r="C50" s="115">
        <v>44849</v>
      </c>
      <c r="D50" s="114" t="s">
        <v>13</v>
      </c>
      <c r="E50" s="114" t="s">
        <v>395</v>
      </c>
      <c r="F50" s="114" t="s">
        <v>100</v>
      </c>
      <c r="G50" s="114" t="s">
        <v>47</v>
      </c>
      <c r="H50" s="114">
        <v>400</v>
      </c>
      <c r="I50" s="114">
        <v>13</v>
      </c>
      <c r="J50" s="114" t="s">
        <v>391</v>
      </c>
      <c r="K50" s="114">
        <v>11.772</v>
      </c>
      <c r="L50" s="114">
        <f t="shared" ref="L50" si="23">K50</f>
        <v>11.772</v>
      </c>
    </row>
    <row r="51" spans="1:12" x14ac:dyDescent="0.35">
      <c r="A51" s="116" t="s">
        <v>12</v>
      </c>
      <c r="B51" s="116">
        <v>2022</v>
      </c>
      <c r="C51" s="117">
        <v>44849</v>
      </c>
      <c r="D51" s="116" t="s">
        <v>13</v>
      </c>
      <c r="E51" s="116" t="s">
        <v>395</v>
      </c>
      <c r="F51" s="116" t="s">
        <v>100</v>
      </c>
      <c r="G51" s="116" t="s">
        <v>47</v>
      </c>
      <c r="H51" s="116">
        <v>400</v>
      </c>
      <c r="I51" s="116">
        <v>13</v>
      </c>
      <c r="J51" s="116" t="s">
        <v>392</v>
      </c>
      <c r="K51" s="116">
        <v>19.172999999999998</v>
      </c>
      <c r="L51" s="116">
        <f t="shared" ref="L51" si="24">K51-K50</f>
        <v>7.400999999999998</v>
      </c>
    </row>
    <row r="52" spans="1:12" x14ac:dyDescent="0.35">
      <c r="A52" s="114" t="s">
        <v>12</v>
      </c>
      <c r="B52" s="114">
        <v>2022</v>
      </c>
      <c r="C52" s="115">
        <v>44849</v>
      </c>
      <c r="D52" s="114" t="s">
        <v>13</v>
      </c>
      <c r="E52" s="114" t="s">
        <v>395</v>
      </c>
      <c r="F52" s="114" t="s">
        <v>100</v>
      </c>
      <c r="G52" s="114" t="s">
        <v>47</v>
      </c>
      <c r="H52" s="114">
        <v>400</v>
      </c>
      <c r="I52" s="114">
        <v>13</v>
      </c>
      <c r="J52" s="114" t="s">
        <v>393</v>
      </c>
      <c r="K52" s="114">
        <v>26.446000000000002</v>
      </c>
      <c r="L52" s="116">
        <f t="shared" si="2"/>
        <v>7.2730000000000032</v>
      </c>
    </row>
    <row r="53" spans="1:12" x14ac:dyDescent="0.35">
      <c r="A53" s="116" t="s">
        <v>12</v>
      </c>
      <c r="B53" s="116">
        <v>2022</v>
      </c>
      <c r="C53" s="117">
        <v>44849</v>
      </c>
      <c r="D53" s="116" t="s">
        <v>13</v>
      </c>
      <c r="E53" s="116" t="s">
        <v>395</v>
      </c>
      <c r="F53" s="116" t="s">
        <v>100</v>
      </c>
      <c r="G53" s="116" t="s">
        <v>47</v>
      </c>
      <c r="H53" s="116">
        <v>400</v>
      </c>
      <c r="I53" s="116">
        <v>13</v>
      </c>
      <c r="J53" s="116" t="s">
        <v>394</v>
      </c>
      <c r="K53" s="116">
        <v>33.954999999999998</v>
      </c>
      <c r="L53" s="116">
        <f t="shared" si="2"/>
        <v>7.5089999999999968</v>
      </c>
    </row>
    <row r="54" spans="1:12" x14ac:dyDescent="0.35">
      <c r="A54" s="114" t="s">
        <v>12</v>
      </c>
      <c r="B54" s="114">
        <v>2022</v>
      </c>
      <c r="C54" s="115">
        <v>44849</v>
      </c>
      <c r="D54" s="114" t="s">
        <v>13</v>
      </c>
      <c r="E54" s="114" t="s">
        <v>395</v>
      </c>
      <c r="F54" s="114" t="s">
        <v>101</v>
      </c>
      <c r="G54" s="114" t="s">
        <v>47</v>
      </c>
      <c r="H54" s="114">
        <v>400</v>
      </c>
      <c r="I54" s="114">
        <v>14</v>
      </c>
      <c r="J54" s="114" t="s">
        <v>391</v>
      </c>
      <c r="K54" s="114">
        <v>11.975</v>
      </c>
      <c r="L54" s="114">
        <f t="shared" ref="L54" si="25">K54</f>
        <v>11.975</v>
      </c>
    </row>
    <row r="55" spans="1:12" x14ac:dyDescent="0.35">
      <c r="A55" s="116" t="s">
        <v>12</v>
      </c>
      <c r="B55" s="116">
        <v>2022</v>
      </c>
      <c r="C55" s="117">
        <v>44849</v>
      </c>
      <c r="D55" s="116" t="s">
        <v>13</v>
      </c>
      <c r="E55" s="116" t="s">
        <v>395</v>
      </c>
      <c r="F55" s="116" t="s">
        <v>101</v>
      </c>
      <c r="G55" s="116" t="s">
        <v>47</v>
      </c>
      <c r="H55" s="116">
        <v>400</v>
      </c>
      <c r="I55" s="116">
        <v>14</v>
      </c>
      <c r="J55" s="116" t="s">
        <v>392</v>
      </c>
      <c r="K55" s="116">
        <v>19.456</v>
      </c>
      <c r="L55" s="116">
        <f t="shared" ref="L55" si="26">K55-K54</f>
        <v>7.4809999999999999</v>
      </c>
    </row>
    <row r="56" spans="1:12" x14ac:dyDescent="0.35">
      <c r="A56" s="114" t="s">
        <v>12</v>
      </c>
      <c r="B56" s="114">
        <v>2022</v>
      </c>
      <c r="C56" s="115">
        <v>44849</v>
      </c>
      <c r="D56" s="114" t="s">
        <v>13</v>
      </c>
      <c r="E56" s="114" t="s">
        <v>395</v>
      </c>
      <c r="F56" s="114" t="s">
        <v>101</v>
      </c>
      <c r="G56" s="114" t="s">
        <v>47</v>
      </c>
      <c r="H56" s="114">
        <v>400</v>
      </c>
      <c r="I56" s="114">
        <v>14</v>
      </c>
      <c r="J56" s="114" t="s">
        <v>393</v>
      </c>
      <c r="K56" s="114">
        <v>26.620999999999999</v>
      </c>
      <c r="L56" s="116">
        <f t="shared" si="2"/>
        <v>7.1649999999999991</v>
      </c>
    </row>
    <row r="57" spans="1:12" x14ac:dyDescent="0.35">
      <c r="A57" s="116" t="s">
        <v>12</v>
      </c>
      <c r="B57" s="116">
        <v>2022</v>
      </c>
      <c r="C57" s="117">
        <v>44849</v>
      </c>
      <c r="D57" s="116" t="s">
        <v>13</v>
      </c>
      <c r="E57" s="116" t="s">
        <v>395</v>
      </c>
      <c r="F57" s="116" t="s">
        <v>101</v>
      </c>
      <c r="G57" s="116" t="s">
        <v>47</v>
      </c>
      <c r="H57" s="116">
        <v>400</v>
      </c>
      <c r="I57" s="116">
        <v>14</v>
      </c>
      <c r="J57" s="116" t="s">
        <v>394</v>
      </c>
      <c r="K57" s="116">
        <v>33.957000000000001</v>
      </c>
      <c r="L57" s="116">
        <f t="shared" si="2"/>
        <v>7.3360000000000021</v>
      </c>
    </row>
    <row r="58" spans="1:12" x14ac:dyDescent="0.35">
      <c r="A58" s="114" t="s">
        <v>12</v>
      </c>
      <c r="B58" s="114">
        <v>2022</v>
      </c>
      <c r="C58" s="115">
        <v>44849</v>
      </c>
      <c r="D58" s="114" t="s">
        <v>13</v>
      </c>
      <c r="E58" s="114" t="s">
        <v>395</v>
      </c>
      <c r="F58" s="114" t="s">
        <v>398</v>
      </c>
      <c r="G58" s="114" t="s">
        <v>15</v>
      </c>
      <c r="H58" s="114">
        <v>400</v>
      </c>
      <c r="I58" s="114">
        <v>15</v>
      </c>
      <c r="J58" s="114" t="s">
        <v>391</v>
      </c>
      <c r="K58" s="114">
        <v>12.3</v>
      </c>
      <c r="L58" s="114">
        <f t="shared" ref="L58" si="27">K58</f>
        <v>12.3</v>
      </c>
    </row>
    <row r="59" spans="1:12" x14ac:dyDescent="0.35">
      <c r="A59" s="116" t="s">
        <v>12</v>
      </c>
      <c r="B59" s="116">
        <v>2022</v>
      </c>
      <c r="C59" s="117">
        <v>44849</v>
      </c>
      <c r="D59" s="116" t="s">
        <v>13</v>
      </c>
      <c r="E59" s="116" t="s">
        <v>395</v>
      </c>
      <c r="F59" s="116" t="s">
        <v>398</v>
      </c>
      <c r="G59" s="116" t="s">
        <v>15</v>
      </c>
      <c r="H59" s="116">
        <v>400</v>
      </c>
      <c r="I59" s="116">
        <v>15</v>
      </c>
      <c r="J59" s="116" t="s">
        <v>392</v>
      </c>
      <c r="K59" s="116">
        <v>19.704000000000001</v>
      </c>
      <c r="L59" s="116">
        <f t="shared" ref="L59" si="28">K59-K58</f>
        <v>7.4039999999999999</v>
      </c>
    </row>
    <row r="60" spans="1:12" x14ac:dyDescent="0.35">
      <c r="A60" s="114" t="s">
        <v>12</v>
      </c>
      <c r="B60" s="114">
        <v>2022</v>
      </c>
      <c r="C60" s="115">
        <v>44849</v>
      </c>
      <c r="D60" s="114" t="s">
        <v>13</v>
      </c>
      <c r="E60" s="114" t="s">
        <v>395</v>
      </c>
      <c r="F60" s="114" t="s">
        <v>398</v>
      </c>
      <c r="G60" s="114" t="s">
        <v>15</v>
      </c>
      <c r="H60" s="114">
        <v>400</v>
      </c>
      <c r="I60" s="114">
        <v>15</v>
      </c>
      <c r="J60" s="114" t="s">
        <v>393</v>
      </c>
      <c r="K60" s="114">
        <v>26.797000000000001</v>
      </c>
      <c r="L60" s="116">
        <f t="shared" si="2"/>
        <v>7.093</v>
      </c>
    </row>
    <row r="61" spans="1:12" x14ac:dyDescent="0.35">
      <c r="A61" s="116" t="s">
        <v>12</v>
      </c>
      <c r="B61" s="116">
        <v>2022</v>
      </c>
      <c r="C61" s="117">
        <v>44849</v>
      </c>
      <c r="D61" s="116" t="s">
        <v>13</v>
      </c>
      <c r="E61" s="116" t="s">
        <v>395</v>
      </c>
      <c r="F61" s="116" t="s">
        <v>398</v>
      </c>
      <c r="G61" s="116" t="s">
        <v>15</v>
      </c>
      <c r="H61" s="116">
        <v>400</v>
      </c>
      <c r="I61" s="116">
        <v>15</v>
      </c>
      <c r="J61" s="116" t="s">
        <v>394</v>
      </c>
      <c r="K61" s="116">
        <v>34.015000000000001</v>
      </c>
      <c r="L61" s="116">
        <f t="shared" si="2"/>
        <v>7.218</v>
      </c>
    </row>
    <row r="62" spans="1:12" x14ac:dyDescent="0.35">
      <c r="A62" s="114" t="s">
        <v>12</v>
      </c>
      <c r="B62" s="114">
        <v>2022</v>
      </c>
      <c r="C62" s="115">
        <v>44849</v>
      </c>
      <c r="D62" s="114" t="s">
        <v>13</v>
      </c>
      <c r="E62" s="114" t="s">
        <v>395</v>
      </c>
      <c r="F62" s="114" t="s">
        <v>81</v>
      </c>
      <c r="G62" s="114" t="s">
        <v>17</v>
      </c>
      <c r="H62" s="114">
        <v>400</v>
      </c>
      <c r="I62" s="114">
        <v>16</v>
      </c>
      <c r="J62" s="114" t="s">
        <v>391</v>
      </c>
      <c r="K62" s="114">
        <v>12.189</v>
      </c>
      <c r="L62" s="114">
        <f t="shared" ref="L62" si="29">K62</f>
        <v>12.189</v>
      </c>
    </row>
    <row r="63" spans="1:12" x14ac:dyDescent="0.35">
      <c r="A63" s="116" t="s">
        <v>12</v>
      </c>
      <c r="B63" s="116">
        <v>2022</v>
      </c>
      <c r="C63" s="117">
        <v>44849</v>
      </c>
      <c r="D63" s="116" t="s">
        <v>13</v>
      </c>
      <c r="E63" s="116" t="s">
        <v>395</v>
      </c>
      <c r="F63" s="116" t="s">
        <v>81</v>
      </c>
      <c r="G63" s="116" t="s">
        <v>17</v>
      </c>
      <c r="H63" s="116">
        <v>400</v>
      </c>
      <c r="I63" s="116">
        <v>16</v>
      </c>
      <c r="J63" s="116" t="s">
        <v>392</v>
      </c>
      <c r="K63" s="116">
        <v>19.666</v>
      </c>
      <c r="L63" s="116">
        <f t="shared" ref="L63" si="30">K63-K62</f>
        <v>7.4770000000000003</v>
      </c>
    </row>
    <row r="64" spans="1:12" x14ac:dyDescent="0.35">
      <c r="A64" s="114" t="s">
        <v>12</v>
      </c>
      <c r="B64" s="114">
        <v>2022</v>
      </c>
      <c r="C64" s="115">
        <v>44849</v>
      </c>
      <c r="D64" s="114" t="s">
        <v>13</v>
      </c>
      <c r="E64" s="114" t="s">
        <v>395</v>
      </c>
      <c r="F64" s="114" t="s">
        <v>81</v>
      </c>
      <c r="G64" s="114" t="s">
        <v>17</v>
      </c>
      <c r="H64" s="114">
        <v>400</v>
      </c>
      <c r="I64" s="114">
        <v>16</v>
      </c>
      <c r="J64" s="114" t="s">
        <v>393</v>
      </c>
      <c r="K64" s="114">
        <v>26.827000000000002</v>
      </c>
      <c r="L64" s="116">
        <f t="shared" si="2"/>
        <v>7.1610000000000014</v>
      </c>
    </row>
    <row r="65" spans="1:12" x14ac:dyDescent="0.35">
      <c r="A65" s="116" t="s">
        <v>12</v>
      </c>
      <c r="B65" s="116">
        <v>2022</v>
      </c>
      <c r="C65" s="117">
        <v>44849</v>
      </c>
      <c r="D65" s="116" t="s">
        <v>13</v>
      </c>
      <c r="E65" s="116" t="s">
        <v>395</v>
      </c>
      <c r="F65" s="116" t="s">
        <v>81</v>
      </c>
      <c r="G65" s="116" t="s">
        <v>17</v>
      </c>
      <c r="H65" s="116">
        <v>400</v>
      </c>
      <c r="I65" s="116">
        <v>16</v>
      </c>
      <c r="J65" s="116" t="s">
        <v>394</v>
      </c>
      <c r="K65" s="116">
        <v>34.088999999999999</v>
      </c>
      <c r="L65" s="116">
        <f t="shared" si="2"/>
        <v>7.2619999999999969</v>
      </c>
    </row>
    <row r="66" spans="1:12" x14ac:dyDescent="0.35">
      <c r="A66" s="114" t="s">
        <v>12</v>
      </c>
      <c r="B66" s="114">
        <v>2022</v>
      </c>
      <c r="C66" s="115">
        <v>44849</v>
      </c>
      <c r="D66" s="114" t="s">
        <v>13</v>
      </c>
      <c r="E66" s="114" t="s">
        <v>395</v>
      </c>
      <c r="F66" s="114" t="s">
        <v>52</v>
      </c>
      <c r="G66" s="114" t="s">
        <v>53</v>
      </c>
      <c r="H66" s="114">
        <v>25.6</v>
      </c>
      <c r="I66" s="114">
        <v>17</v>
      </c>
      <c r="J66" s="114" t="s">
        <v>391</v>
      </c>
      <c r="K66" s="114">
        <v>12.457000000000001</v>
      </c>
      <c r="L66" s="114">
        <f t="shared" ref="L66" si="31">K66</f>
        <v>12.457000000000001</v>
      </c>
    </row>
    <row r="67" spans="1:12" x14ac:dyDescent="0.35">
      <c r="A67" s="116" t="s">
        <v>12</v>
      </c>
      <c r="B67" s="116">
        <v>2022</v>
      </c>
      <c r="C67" s="117">
        <v>44849</v>
      </c>
      <c r="D67" s="116" t="s">
        <v>13</v>
      </c>
      <c r="E67" s="116" t="s">
        <v>395</v>
      </c>
      <c r="F67" s="116" t="s">
        <v>52</v>
      </c>
      <c r="G67" s="116" t="s">
        <v>53</v>
      </c>
      <c r="H67" s="116">
        <v>25.6</v>
      </c>
      <c r="I67" s="116">
        <v>17</v>
      </c>
      <c r="J67" s="116" t="s">
        <v>392</v>
      </c>
      <c r="K67" s="116">
        <v>19.748999999999999</v>
      </c>
      <c r="L67" s="116">
        <f t="shared" ref="L67" si="32">K67-K66</f>
        <v>7.291999999999998</v>
      </c>
    </row>
    <row r="68" spans="1:12" x14ac:dyDescent="0.35">
      <c r="A68" s="114" t="s">
        <v>12</v>
      </c>
      <c r="B68" s="114">
        <v>2022</v>
      </c>
      <c r="C68" s="115">
        <v>44849</v>
      </c>
      <c r="D68" s="114" t="s">
        <v>13</v>
      </c>
      <c r="E68" s="114" t="s">
        <v>395</v>
      </c>
      <c r="F68" s="114" t="s">
        <v>52</v>
      </c>
      <c r="G68" s="114" t="s">
        <v>53</v>
      </c>
      <c r="H68" s="114">
        <v>25.6</v>
      </c>
      <c r="I68" s="114">
        <v>17</v>
      </c>
      <c r="J68" s="114" t="s">
        <v>393</v>
      </c>
      <c r="K68" s="114">
        <v>26.867000000000001</v>
      </c>
      <c r="L68" s="116">
        <f t="shared" si="2"/>
        <v>7.1180000000000021</v>
      </c>
    </row>
    <row r="69" spans="1:12" x14ac:dyDescent="0.35">
      <c r="A69" s="116" t="s">
        <v>12</v>
      </c>
      <c r="B69" s="116">
        <v>2022</v>
      </c>
      <c r="C69" s="117">
        <v>44849</v>
      </c>
      <c r="D69" s="116" t="s">
        <v>13</v>
      </c>
      <c r="E69" s="116" t="s">
        <v>395</v>
      </c>
      <c r="F69" s="116" t="s">
        <v>52</v>
      </c>
      <c r="G69" s="116" t="s">
        <v>53</v>
      </c>
      <c r="H69" s="116">
        <v>25.6</v>
      </c>
      <c r="I69" s="116">
        <v>17</v>
      </c>
      <c r="J69" s="116" t="s">
        <v>394</v>
      </c>
      <c r="K69" s="116">
        <v>34.301000000000002</v>
      </c>
      <c r="L69" s="116">
        <f t="shared" si="2"/>
        <v>7.4340000000000011</v>
      </c>
    </row>
    <row r="70" spans="1:12" x14ac:dyDescent="0.35">
      <c r="A70" s="114" t="s">
        <v>12</v>
      </c>
      <c r="B70" s="114">
        <v>2022</v>
      </c>
      <c r="C70" s="115">
        <v>44849</v>
      </c>
      <c r="D70" s="114" t="s">
        <v>13</v>
      </c>
      <c r="E70" s="114" t="s">
        <v>395</v>
      </c>
      <c r="F70" s="114" t="s">
        <v>48</v>
      </c>
      <c r="G70" s="114" t="s">
        <v>49</v>
      </c>
      <c r="H70" s="114">
        <v>400</v>
      </c>
      <c r="I70" s="114">
        <v>18</v>
      </c>
      <c r="J70" s="114" t="s">
        <v>391</v>
      </c>
      <c r="K70" s="114">
        <v>12.042</v>
      </c>
      <c r="L70" s="114">
        <f t="shared" ref="L70" si="33">K70</f>
        <v>12.042</v>
      </c>
    </row>
    <row r="71" spans="1:12" x14ac:dyDescent="0.35">
      <c r="A71" s="116" t="s">
        <v>12</v>
      </c>
      <c r="B71" s="116">
        <v>2022</v>
      </c>
      <c r="C71" s="117">
        <v>44849</v>
      </c>
      <c r="D71" s="116" t="s">
        <v>13</v>
      </c>
      <c r="E71" s="116" t="s">
        <v>395</v>
      </c>
      <c r="F71" s="116" t="s">
        <v>48</v>
      </c>
      <c r="G71" s="116" t="s">
        <v>49</v>
      </c>
      <c r="H71" s="116">
        <v>400</v>
      </c>
      <c r="I71" s="116">
        <v>18</v>
      </c>
      <c r="J71" s="116" t="s">
        <v>392</v>
      </c>
      <c r="K71" s="116">
        <v>19.565000000000001</v>
      </c>
      <c r="L71" s="116">
        <f t="shared" ref="L71:L133" si="34">K71-K70</f>
        <v>7.5230000000000015</v>
      </c>
    </row>
    <row r="72" spans="1:12" x14ac:dyDescent="0.35">
      <c r="A72" s="114" t="s">
        <v>12</v>
      </c>
      <c r="B72" s="114">
        <v>2022</v>
      </c>
      <c r="C72" s="115">
        <v>44849</v>
      </c>
      <c r="D72" s="114" t="s">
        <v>13</v>
      </c>
      <c r="E72" s="114" t="s">
        <v>395</v>
      </c>
      <c r="F72" s="114" t="s">
        <v>48</v>
      </c>
      <c r="G72" s="114" t="s">
        <v>49</v>
      </c>
      <c r="H72" s="114">
        <v>400</v>
      </c>
      <c r="I72" s="114">
        <v>18</v>
      </c>
      <c r="J72" s="114" t="s">
        <v>393</v>
      </c>
      <c r="K72" s="114">
        <v>26.872</v>
      </c>
      <c r="L72" s="116">
        <f t="shared" si="34"/>
        <v>7.3069999999999986</v>
      </c>
    </row>
    <row r="73" spans="1:12" x14ac:dyDescent="0.35">
      <c r="A73" s="116" t="s">
        <v>12</v>
      </c>
      <c r="B73" s="116">
        <v>2022</v>
      </c>
      <c r="C73" s="117">
        <v>44849</v>
      </c>
      <c r="D73" s="116" t="s">
        <v>13</v>
      </c>
      <c r="E73" s="116" t="s">
        <v>395</v>
      </c>
      <c r="F73" s="116" t="s">
        <v>48</v>
      </c>
      <c r="G73" s="116" t="s">
        <v>49</v>
      </c>
      <c r="H73" s="116">
        <v>400</v>
      </c>
      <c r="I73" s="116">
        <v>18</v>
      </c>
      <c r="J73" s="116" t="s">
        <v>394</v>
      </c>
      <c r="K73" s="116">
        <v>34.381999999999998</v>
      </c>
      <c r="L73" s="116">
        <f t="shared" si="34"/>
        <v>7.509999999999998</v>
      </c>
    </row>
    <row r="74" spans="1:12" x14ac:dyDescent="0.35">
      <c r="A74" s="114" t="s">
        <v>12</v>
      </c>
      <c r="B74" s="114">
        <v>2022</v>
      </c>
      <c r="C74" s="115">
        <v>44849</v>
      </c>
      <c r="D74" s="114" t="s">
        <v>13</v>
      </c>
      <c r="E74" s="114" t="s">
        <v>395</v>
      </c>
      <c r="F74" s="114" t="s">
        <v>41</v>
      </c>
      <c r="G74" s="114" t="s">
        <v>27</v>
      </c>
      <c r="H74" s="114">
        <v>27</v>
      </c>
      <c r="I74" s="114">
        <v>19</v>
      </c>
      <c r="J74" s="114" t="s">
        <v>391</v>
      </c>
      <c r="K74" s="114">
        <v>12.145</v>
      </c>
      <c r="L74" s="114">
        <f t="shared" ref="L74" si="35">K74</f>
        <v>12.145</v>
      </c>
    </row>
    <row r="75" spans="1:12" x14ac:dyDescent="0.35">
      <c r="A75" s="116" t="s">
        <v>12</v>
      </c>
      <c r="B75" s="116">
        <v>2022</v>
      </c>
      <c r="C75" s="117">
        <v>44849</v>
      </c>
      <c r="D75" s="116" t="s">
        <v>13</v>
      </c>
      <c r="E75" s="116" t="s">
        <v>395</v>
      </c>
      <c r="F75" s="116" t="s">
        <v>41</v>
      </c>
      <c r="G75" s="116" t="s">
        <v>27</v>
      </c>
      <c r="H75" s="116">
        <v>27</v>
      </c>
      <c r="I75" s="116">
        <v>19</v>
      </c>
      <c r="J75" s="116" t="s">
        <v>392</v>
      </c>
      <c r="K75" s="116">
        <v>19.654</v>
      </c>
      <c r="L75" s="116">
        <f t="shared" ref="L75" si="36">K75-K74</f>
        <v>7.5090000000000003</v>
      </c>
    </row>
    <row r="76" spans="1:12" x14ac:dyDescent="0.35">
      <c r="A76" s="114" t="s">
        <v>12</v>
      </c>
      <c r="B76" s="114">
        <v>2022</v>
      </c>
      <c r="C76" s="115">
        <v>44849</v>
      </c>
      <c r="D76" s="114" t="s">
        <v>13</v>
      </c>
      <c r="E76" s="114" t="s">
        <v>395</v>
      </c>
      <c r="F76" s="114" t="s">
        <v>41</v>
      </c>
      <c r="G76" s="114" t="s">
        <v>27</v>
      </c>
      <c r="H76" s="114">
        <v>27</v>
      </c>
      <c r="I76" s="114">
        <v>19</v>
      </c>
      <c r="J76" s="114" t="s">
        <v>393</v>
      </c>
      <c r="K76" s="114">
        <v>26.960999999999999</v>
      </c>
      <c r="L76" s="116">
        <f t="shared" si="34"/>
        <v>7.3069999999999986</v>
      </c>
    </row>
    <row r="77" spans="1:12" x14ac:dyDescent="0.35">
      <c r="A77" s="116" t="s">
        <v>12</v>
      </c>
      <c r="B77" s="116">
        <v>2022</v>
      </c>
      <c r="C77" s="117">
        <v>44849</v>
      </c>
      <c r="D77" s="116" t="s">
        <v>13</v>
      </c>
      <c r="E77" s="116" t="s">
        <v>395</v>
      </c>
      <c r="F77" s="116" t="s">
        <v>41</v>
      </c>
      <c r="G77" s="116" t="s">
        <v>27</v>
      </c>
      <c r="H77" s="116">
        <v>27</v>
      </c>
      <c r="I77" s="116">
        <v>19</v>
      </c>
      <c r="J77" s="116" t="s">
        <v>394</v>
      </c>
      <c r="K77" s="116">
        <v>34.499000000000002</v>
      </c>
      <c r="L77" s="116">
        <f t="shared" si="34"/>
        <v>7.5380000000000038</v>
      </c>
    </row>
    <row r="78" spans="1:12" x14ac:dyDescent="0.35">
      <c r="A78" s="114" t="s">
        <v>12</v>
      </c>
      <c r="B78" s="114">
        <v>2022</v>
      </c>
      <c r="C78" s="115">
        <v>44849</v>
      </c>
      <c r="D78" s="114" t="s">
        <v>13</v>
      </c>
      <c r="E78" s="114" t="s">
        <v>395</v>
      </c>
      <c r="F78" s="114" t="s">
        <v>60</v>
      </c>
      <c r="G78" s="114" t="s">
        <v>61</v>
      </c>
      <c r="H78" s="114">
        <v>34.249315068493154</v>
      </c>
      <c r="I78" s="114">
        <v>20</v>
      </c>
      <c r="J78" s="114" t="s">
        <v>391</v>
      </c>
      <c r="K78" s="114">
        <v>12.221</v>
      </c>
      <c r="L78" s="114">
        <f t="shared" ref="L78" si="37">K78</f>
        <v>12.221</v>
      </c>
    </row>
    <row r="79" spans="1:12" x14ac:dyDescent="0.35">
      <c r="A79" s="116" t="s">
        <v>12</v>
      </c>
      <c r="B79" s="116">
        <v>2022</v>
      </c>
      <c r="C79" s="117">
        <v>44849</v>
      </c>
      <c r="D79" s="116" t="s">
        <v>13</v>
      </c>
      <c r="E79" s="116" t="s">
        <v>395</v>
      </c>
      <c r="F79" s="116" t="s">
        <v>60</v>
      </c>
      <c r="G79" s="116" t="s">
        <v>61</v>
      </c>
      <c r="H79" s="116">
        <v>34.249315068493154</v>
      </c>
      <c r="I79" s="116">
        <v>20</v>
      </c>
      <c r="J79" s="116" t="s">
        <v>392</v>
      </c>
      <c r="K79" s="116">
        <v>19.722999999999999</v>
      </c>
      <c r="L79" s="116">
        <f t="shared" ref="L79" si="38">K79-K78</f>
        <v>7.5019999999999989</v>
      </c>
    </row>
    <row r="80" spans="1:12" x14ac:dyDescent="0.35">
      <c r="A80" s="114" t="s">
        <v>12</v>
      </c>
      <c r="B80" s="114">
        <v>2022</v>
      </c>
      <c r="C80" s="115">
        <v>44849</v>
      </c>
      <c r="D80" s="114" t="s">
        <v>13</v>
      </c>
      <c r="E80" s="114" t="s">
        <v>395</v>
      </c>
      <c r="F80" s="114" t="s">
        <v>60</v>
      </c>
      <c r="G80" s="114" t="s">
        <v>61</v>
      </c>
      <c r="H80" s="114">
        <v>34.249315068493154</v>
      </c>
      <c r="I80" s="114">
        <v>20</v>
      </c>
      <c r="J80" s="114" t="s">
        <v>393</v>
      </c>
      <c r="K80" s="114">
        <v>27.04</v>
      </c>
      <c r="L80" s="116">
        <f t="shared" si="34"/>
        <v>7.3170000000000002</v>
      </c>
    </row>
    <row r="81" spans="1:12" x14ac:dyDescent="0.35">
      <c r="A81" s="116" t="s">
        <v>12</v>
      </c>
      <c r="B81" s="116">
        <v>2022</v>
      </c>
      <c r="C81" s="117">
        <v>44849</v>
      </c>
      <c r="D81" s="116" t="s">
        <v>13</v>
      </c>
      <c r="E81" s="116" t="s">
        <v>395</v>
      </c>
      <c r="F81" s="116" t="s">
        <v>60</v>
      </c>
      <c r="G81" s="116" t="s">
        <v>61</v>
      </c>
      <c r="H81" s="116">
        <v>34.249315068493154</v>
      </c>
      <c r="I81" s="116">
        <v>20</v>
      </c>
      <c r="J81" s="116" t="s">
        <v>394</v>
      </c>
      <c r="K81" s="116">
        <v>34.554000000000002</v>
      </c>
      <c r="L81" s="116">
        <f t="shared" si="34"/>
        <v>7.5140000000000029</v>
      </c>
    </row>
    <row r="82" spans="1:12" x14ac:dyDescent="0.35">
      <c r="A82" s="114" t="s">
        <v>12</v>
      </c>
      <c r="B82" s="114">
        <v>2022</v>
      </c>
      <c r="C82" s="115">
        <v>44849</v>
      </c>
      <c r="D82" s="114" t="s">
        <v>13</v>
      </c>
      <c r="E82" s="114" t="s">
        <v>395</v>
      </c>
      <c r="F82" s="114" t="s">
        <v>55</v>
      </c>
      <c r="G82" s="114" t="s">
        <v>56</v>
      </c>
      <c r="H82" s="114">
        <v>400</v>
      </c>
      <c r="I82" s="114">
        <v>21</v>
      </c>
      <c r="J82" s="114" t="s">
        <v>391</v>
      </c>
      <c r="K82" s="114">
        <v>12.753</v>
      </c>
      <c r="L82" s="114">
        <f t="shared" ref="L82" si="39">K82</f>
        <v>12.753</v>
      </c>
    </row>
    <row r="83" spans="1:12" x14ac:dyDescent="0.35">
      <c r="A83" s="116" t="s">
        <v>12</v>
      </c>
      <c r="B83" s="116">
        <v>2022</v>
      </c>
      <c r="C83" s="117">
        <v>44849</v>
      </c>
      <c r="D83" s="116" t="s">
        <v>13</v>
      </c>
      <c r="E83" s="116" t="s">
        <v>395</v>
      </c>
      <c r="F83" s="116" t="s">
        <v>55</v>
      </c>
      <c r="G83" s="116" t="s">
        <v>56</v>
      </c>
      <c r="H83" s="116">
        <v>400</v>
      </c>
      <c r="I83" s="116">
        <v>21</v>
      </c>
      <c r="J83" s="116" t="s">
        <v>392</v>
      </c>
      <c r="K83" s="116">
        <v>20.192</v>
      </c>
      <c r="L83" s="116">
        <f t="shared" ref="L83" si="40">K83-K82</f>
        <v>7.4390000000000001</v>
      </c>
    </row>
    <row r="84" spans="1:12" x14ac:dyDescent="0.35">
      <c r="A84" s="114" t="s">
        <v>12</v>
      </c>
      <c r="B84" s="114">
        <v>2022</v>
      </c>
      <c r="C84" s="115">
        <v>44849</v>
      </c>
      <c r="D84" s="114" t="s">
        <v>13</v>
      </c>
      <c r="E84" s="114" t="s">
        <v>395</v>
      </c>
      <c r="F84" s="114" t="s">
        <v>55</v>
      </c>
      <c r="G84" s="114" t="s">
        <v>56</v>
      </c>
      <c r="H84" s="114">
        <v>400</v>
      </c>
      <c r="I84" s="114">
        <v>21</v>
      </c>
      <c r="J84" s="114" t="s">
        <v>393</v>
      </c>
      <c r="K84" s="114">
        <v>27.335000000000001</v>
      </c>
      <c r="L84" s="116">
        <f t="shared" si="34"/>
        <v>7.1430000000000007</v>
      </c>
    </row>
    <row r="85" spans="1:12" x14ac:dyDescent="0.35">
      <c r="A85" s="116" t="s">
        <v>12</v>
      </c>
      <c r="B85" s="116">
        <v>2022</v>
      </c>
      <c r="C85" s="117">
        <v>44849</v>
      </c>
      <c r="D85" s="116" t="s">
        <v>13</v>
      </c>
      <c r="E85" s="116" t="s">
        <v>395</v>
      </c>
      <c r="F85" s="116" t="s">
        <v>55</v>
      </c>
      <c r="G85" s="116" t="s">
        <v>56</v>
      </c>
      <c r="H85" s="116">
        <v>400</v>
      </c>
      <c r="I85" s="116">
        <v>21</v>
      </c>
      <c r="J85" s="116" t="s">
        <v>394</v>
      </c>
      <c r="K85" s="116">
        <v>34.765000000000001</v>
      </c>
      <c r="L85" s="116">
        <f t="shared" si="34"/>
        <v>7.43</v>
      </c>
    </row>
    <row r="86" spans="1:12" x14ac:dyDescent="0.35">
      <c r="A86" s="114" t="s">
        <v>12</v>
      </c>
      <c r="B86" s="114">
        <v>2022</v>
      </c>
      <c r="C86" s="115">
        <v>44849</v>
      </c>
      <c r="D86" s="114" t="s">
        <v>13</v>
      </c>
      <c r="E86" s="114" t="s">
        <v>395</v>
      </c>
      <c r="F86" s="114" t="s">
        <v>58</v>
      </c>
      <c r="G86" s="114" t="s">
        <v>59</v>
      </c>
      <c r="H86" s="114">
        <v>24.75068493150685</v>
      </c>
      <c r="I86" s="114">
        <v>22</v>
      </c>
      <c r="J86" s="114" t="s">
        <v>391</v>
      </c>
      <c r="K86" s="114">
        <v>12.801</v>
      </c>
      <c r="L86" s="114">
        <f t="shared" ref="L86" si="41">K86</f>
        <v>12.801</v>
      </c>
    </row>
    <row r="87" spans="1:12" x14ac:dyDescent="0.35">
      <c r="A87" s="116" t="s">
        <v>12</v>
      </c>
      <c r="B87" s="116">
        <v>2022</v>
      </c>
      <c r="C87" s="117">
        <v>44849</v>
      </c>
      <c r="D87" s="116" t="s">
        <v>13</v>
      </c>
      <c r="E87" s="116" t="s">
        <v>395</v>
      </c>
      <c r="F87" s="116" t="s">
        <v>58</v>
      </c>
      <c r="G87" s="116" t="s">
        <v>59</v>
      </c>
      <c r="H87" s="116">
        <v>24.75068493150685</v>
      </c>
      <c r="I87" s="116">
        <v>22</v>
      </c>
      <c r="J87" s="116" t="s">
        <v>392</v>
      </c>
      <c r="K87" s="116">
        <v>20.402000000000001</v>
      </c>
      <c r="L87" s="116">
        <f t="shared" ref="L87" si="42">K87-K86</f>
        <v>7.6010000000000009</v>
      </c>
    </row>
    <row r="88" spans="1:12" x14ac:dyDescent="0.35">
      <c r="A88" s="114" t="s">
        <v>12</v>
      </c>
      <c r="B88" s="114">
        <v>2022</v>
      </c>
      <c r="C88" s="115">
        <v>44849</v>
      </c>
      <c r="D88" s="114" t="s">
        <v>13</v>
      </c>
      <c r="E88" s="114" t="s">
        <v>395</v>
      </c>
      <c r="F88" s="114" t="s">
        <v>58</v>
      </c>
      <c r="G88" s="114" t="s">
        <v>59</v>
      </c>
      <c r="H88" s="114">
        <v>24.75068493150685</v>
      </c>
      <c r="I88" s="114">
        <v>22</v>
      </c>
      <c r="J88" s="114" t="s">
        <v>393</v>
      </c>
      <c r="K88" s="114">
        <v>27.771999999999998</v>
      </c>
      <c r="L88" s="116">
        <f t="shared" si="34"/>
        <v>7.3699999999999974</v>
      </c>
    </row>
    <row r="89" spans="1:12" x14ac:dyDescent="0.35">
      <c r="A89" s="116" t="s">
        <v>12</v>
      </c>
      <c r="B89" s="116">
        <v>2022</v>
      </c>
      <c r="C89" s="117">
        <v>44849</v>
      </c>
      <c r="D89" s="116" t="s">
        <v>13</v>
      </c>
      <c r="E89" s="116" t="s">
        <v>395</v>
      </c>
      <c r="F89" s="116" t="s">
        <v>58</v>
      </c>
      <c r="G89" s="116" t="s">
        <v>59</v>
      </c>
      <c r="H89" s="116">
        <v>24.75068493150685</v>
      </c>
      <c r="I89" s="116">
        <v>22</v>
      </c>
      <c r="J89" s="116" t="s">
        <v>394</v>
      </c>
      <c r="K89" s="116">
        <v>35.348999999999997</v>
      </c>
      <c r="L89" s="116">
        <f t="shared" si="34"/>
        <v>7.5769999999999982</v>
      </c>
    </row>
    <row r="90" spans="1:12" x14ac:dyDescent="0.35">
      <c r="A90" s="114" t="s">
        <v>12</v>
      </c>
      <c r="B90" s="114">
        <v>2022</v>
      </c>
      <c r="C90" s="115">
        <v>44849</v>
      </c>
      <c r="D90" s="114" t="s">
        <v>13</v>
      </c>
      <c r="E90" s="114" t="s">
        <v>395</v>
      </c>
      <c r="F90" s="114" t="s">
        <v>109</v>
      </c>
      <c r="G90" s="114" t="s">
        <v>59</v>
      </c>
      <c r="H90" s="114">
        <v>400</v>
      </c>
      <c r="I90" s="114">
        <v>23</v>
      </c>
      <c r="J90" s="114" t="s">
        <v>391</v>
      </c>
      <c r="K90" s="114">
        <v>12.913</v>
      </c>
      <c r="L90" s="114">
        <f t="shared" ref="L90" si="43">K90</f>
        <v>12.913</v>
      </c>
    </row>
    <row r="91" spans="1:12" x14ac:dyDescent="0.35">
      <c r="A91" s="116" t="s">
        <v>12</v>
      </c>
      <c r="B91" s="116">
        <v>2022</v>
      </c>
      <c r="C91" s="117">
        <v>44849</v>
      </c>
      <c r="D91" s="116" t="s">
        <v>13</v>
      </c>
      <c r="E91" s="116" t="s">
        <v>395</v>
      </c>
      <c r="F91" s="116" t="s">
        <v>109</v>
      </c>
      <c r="G91" s="116" t="s">
        <v>59</v>
      </c>
      <c r="H91" s="116">
        <v>400</v>
      </c>
      <c r="I91" s="116">
        <v>23</v>
      </c>
      <c r="J91" s="116" t="s">
        <v>392</v>
      </c>
      <c r="K91" s="116">
        <v>20.54</v>
      </c>
      <c r="L91" s="116">
        <f t="shared" ref="L91" si="44">K91-K90</f>
        <v>7.6269999999999989</v>
      </c>
    </row>
    <row r="92" spans="1:12" x14ac:dyDescent="0.35">
      <c r="A92" s="114" t="s">
        <v>12</v>
      </c>
      <c r="B92" s="114">
        <v>2022</v>
      </c>
      <c r="C92" s="115">
        <v>44849</v>
      </c>
      <c r="D92" s="114" t="s">
        <v>13</v>
      </c>
      <c r="E92" s="114" t="s">
        <v>395</v>
      </c>
      <c r="F92" s="114" t="s">
        <v>109</v>
      </c>
      <c r="G92" s="114" t="s">
        <v>59</v>
      </c>
      <c r="H92" s="114">
        <v>400</v>
      </c>
      <c r="I92" s="114">
        <v>23</v>
      </c>
      <c r="J92" s="114" t="s">
        <v>393</v>
      </c>
      <c r="K92" s="114">
        <v>27.882999999999999</v>
      </c>
      <c r="L92" s="116">
        <f t="shared" si="34"/>
        <v>7.343</v>
      </c>
    </row>
    <row r="93" spans="1:12" x14ac:dyDescent="0.35">
      <c r="A93" s="116" t="s">
        <v>12</v>
      </c>
      <c r="B93" s="116">
        <v>2022</v>
      </c>
      <c r="C93" s="117">
        <v>44849</v>
      </c>
      <c r="D93" s="116" t="s">
        <v>13</v>
      </c>
      <c r="E93" s="116" t="s">
        <v>395</v>
      </c>
      <c r="F93" s="116" t="s">
        <v>109</v>
      </c>
      <c r="G93" s="116" t="s">
        <v>59</v>
      </c>
      <c r="H93" s="116">
        <v>400</v>
      </c>
      <c r="I93" s="116">
        <v>23</v>
      </c>
      <c r="J93" s="116" t="s">
        <v>394</v>
      </c>
      <c r="K93" s="116">
        <v>35.512999999999998</v>
      </c>
      <c r="L93" s="116">
        <f t="shared" si="34"/>
        <v>7.629999999999999</v>
      </c>
    </row>
    <row r="94" spans="1:12" x14ac:dyDescent="0.35">
      <c r="A94" s="114" t="s">
        <v>12</v>
      </c>
      <c r="B94" s="114">
        <v>2022</v>
      </c>
      <c r="C94" s="115">
        <v>44849</v>
      </c>
      <c r="D94" s="114" t="s">
        <v>13</v>
      </c>
      <c r="E94" s="114" t="s">
        <v>395</v>
      </c>
      <c r="F94" s="114" t="s">
        <v>399</v>
      </c>
      <c r="G94" s="114" t="s">
        <v>59</v>
      </c>
      <c r="H94" s="114">
        <v>400</v>
      </c>
      <c r="I94" s="114">
        <v>24</v>
      </c>
      <c r="J94" s="114" t="s">
        <v>391</v>
      </c>
      <c r="K94" s="114">
        <v>13.451000000000001</v>
      </c>
      <c r="L94" s="114">
        <f t="shared" ref="L94" si="45">K94</f>
        <v>13.451000000000001</v>
      </c>
    </row>
    <row r="95" spans="1:12" x14ac:dyDescent="0.35">
      <c r="A95" s="116" t="s">
        <v>12</v>
      </c>
      <c r="B95" s="116">
        <v>2022</v>
      </c>
      <c r="C95" s="117">
        <v>44849</v>
      </c>
      <c r="D95" s="116" t="s">
        <v>13</v>
      </c>
      <c r="E95" s="116" t="s">
        <v>395</v>
      </c>
      <c r="F95" s="116" t="s">
        <v>399</v>
      </c>
      <c r="G95" s="116" t="s">
        <v>59</v>
      </c>
      <c r="H95" s="116">
        <v>400</v>
      </c>
      <c r="I95" s="116">
        <v>24</v>
      </c>
      <c r="J95" s="116" t="s">
        <v>392</v>
      </c>
      <c r="K95" s="116">
        <v>21.375</v>
      </c>
      <c r="L95" s="116">
        <f t="shared" ref="L95" si="46">K95-K94</f>
        <v>7.9239999999999995</v>
      </c>
    </row>
    <row r="96" spans="1:12" x14ac:dyDescent="0.35">
      <c r="A96" s="114" t="s">
        <v>12</v>
      </c>
      <c r="B96" s="114">
        <v>2022</v>
      </c>
      <c r="C96" s="115">
        <v>44849</v>
      </c>
      <c r="D96" s="114" t="s">
        <v>13</v>
      </c>
      <c r="E96" s="114" t="s">
        <v>395</v>
      </c>
      <c r="F96" s="114" t="s">
        <v>399</v>
      </c>
      <c r="G96" s="114" t="s">
        <v>59</v>
      </c>
      <c r="H96" s="114">
        <v>400</v>
      </c>
      <c r="I96" s="114">
        <v>24</v>
      </c>
      <c r="J96" s="114" t="s">
        <v>393</v>
      </c>
      <c r="K96" s="114">
        <v>29.027999999999999</v>
      </c>
      <c r="L96" s="116">
        <f t="shared" si="34"/>
        <v>7.6529999999999987</v>
      </c>
    </row>
    <row r="97" spans="1:12" x14ac:dyDescent="0.35">
      <c r="A97" s="116" t="s">
        <v>12</v>
      </c>
      <c r="B97" s="116">
        <v>2022</v>
      </c>
      <c r="C97" s="117">
        <v>44849</v>
      </c>
      <c r="D97" s="116" t="s">
        <v>13</v>
      </c>
      <c r="E97" s="116" t="s">
        <v>395</v>
      </c>
      <c r="F97" s="116" t="s">
        <v>399</v>
      </c>
      <c r="G97" s="116" t="s">
        <v>59</v>
      </c>
      <c r="H97" s="116">
        <v>400</v>
      </c>
      <c r="I97" s="116">
        <v>24</v>
      </c>
      <c r="J97" s="116" t="s">
        <v>394</v>
      </c>
      <c r="K97" s="116">
        <v>36.936</v>
      </c>
      <c r="L97" s="116">
        <f t="shared" si="34"/>
        <v>7.9080000000000013</v>
      </c>
    </row>
    <row r="98" spans="1:12" x14ac:dyDescent="0.35">
      <c r="A98" s="114" t="s">
        <v>12</v>
      </c>
      <c r="B98" s="114">
        <v>2022</v>
      </c>
      <c r="C98" s="115">
        <v>44849</v>
      </c>
      <c r="D98" s="114" t="s">
        <v>13</v>
      </c>
      <c r="E98" s="114" t="s">
        <v>395</v>
      </c>
      <c r="F98" s="114" t="s">
        <v>69</v>
      </c>
      <c r="G98" s="114" t="s">
        <v>70</v>
      </c>
      <c r="H98" s="114">
        <v>400</v>
      </c>
      <c r="I98" s="114">
        <v>25</v>
      </c>
      <c r="J98" s="114" t="s">
        <v>391</v>
      </c>
      <c r="K98" s="114">
        <v>15.103999999999999</v>
      </c>
      <c r="L98" s="114">
        <f t="shared" ref="L98" si="47">K98</f>
        <v>15.103999999999999</v>
      </c>
    </row>
    <row r="99" spans="1:12" x14ac:dyDescent="0.35">
      <c r="A99" s="116" t="s">
        <v>12</v>
      </c>
      <c r="B99" s="116">
        <v>2022</v>
      </c>
      <c r="C99" s="117">
        <v>44849</v>
      </c>
      <c r="D99" s="116" t="s">
        <v>13</v>
      </c>
      <c r="E99" s="116" t="s">
        <v>395</v>
      </c>
      <c r="F99" s="116" t="s">
        <v>69</v>
      </c>
      <c r="G99" s="116" t="s">
        <v>70</v>
      </c>
      <c r="H99" s="116">
        <v>400</v>
      </c>
      <c r="I99" s="116">
        <v>25</v>
      </c>
      <c r="J99" s="116" t="s">
        <v>392</v>
      </c>
      <c r="K99" s="116">
        <v>23.622</v>
      </c>
      <c r="L99" s="116">
        <f t="shared" ref="L99" si="48">K99-K98</f>
        <v>8.5180000000000007</v>
      </c>
    </row>
    <row r="100" spans="1:12" x14ac:dyDescent="0.35">
      <c r="A100" s="114" t="s">
        <v>12</v>
      </c>
      <c r="B100" s="114">
        <v>2022</v>
      </c>
      <c r="C100" s="115">
        <v>44849</v>
      </c>
      <c r="D100" s="114" t="s">
        <v>13</v>
      </c>
      <c r="E100" s="114" t="s">
        <v>395</v>
      </c>
      <c r="F100" s="114" t="s">
        <v>69</v>
      </c>
      <c r="G100" s="114" t="s">
        <v>70</v>
      </c>
      <c r="H100" s="114">
        <v>400</v>
      </c>
      <c r="I100" s="114">
        <v>25</v>
      </c>
      <c r="J100" s="114" t="s">
        <v>393</v>
      </c>
      <c r="K100" s="114">
        <v>31.85</v>
      </c>
      <c r="L100" s="116">
        <f t="shared" si="34"/>
        <v>8.2280000000000015</v>
      </c>
    </row>
    <row r="101" spans="1:12" x14ac:dyDescent="0.35">
      <c r="A101" s="116" t="s">
        <v>12</v>
      </c>
      <c r="B101" s="116">
        <v>2022</v>
      </c>
      <c r="C101" s="117">
        <v>44849</v>
      </c>
      <c r="D101" s="116" t="s">
        <v>13</v>
      </c>
      <c r="E101" s="116" t="s">
        <v>395</v>
      </c>
      <c r="F101" s="116" t="s">
        <v>69</v>
      </c>
      <c r="G101" s="116" t="s">
        <v>70</v>
      </c>
      <c r="H101" s="116">
        <v>400</v>
      </c>
      <c r="I101" s="116">
        <v>25</v>
      </c>
      <c r="J101" s="116" t="s">
        <v>394</v>
      </c>
      <c r="K101" s="116">
        <v>40.219000000000001</v>
      </c>
      <c r="L101" s="116">
        <f t="shared" si="34"/>
        <v>8.3689999999999998</v>
      </c>
    </row>
    <row r="102" spans="1:12" x14ac:dyDescent="0.35">
      <c r="A102" s="114" t="s">
        <v>12</v>
      </c>
      <c r="B102" s="114">
        <v>2022</v>
      </c>
      <c r="C102" s="115">
        <v>44849</v>
      </c>
      <c r="D102" s="114" t="s">
        <v>13</v>
      </c>
      <c r="E102" s="114" t="s">
        <v>209</v>
      </c>
      <c r="F102" s="114" t="s">
        <v>32</v>
      </c>
      <c r="G102" s="114" t="s">
        <v>17</v>
      </c>
      <c r="H102" s="114">
        <v>400</v>
      </c>
      <c r="I102" s="114">
        <v>1</v>
      </c>
      <c r="J102" s="114" t="s">
        <v>391</v>
      </c>
      <c r="K102" s="114">
        <v>11.717000000000001</v>
      </c>
      <c r="L102" s="114">
        <f t="shared" ref="L102" si="49">K102</f>
        <v>11.717000000000001</v>
      </c>
    </row>
    <row r="103" spans="1:12" x14ac:dyDescent="0.35">
      <c r="A103" s="116" t="s">
        <v>12</v>
      </c>
      <c r="B103" s="116">
        <v>2022</v>
      </c>
      <c r="C103" s="117">
        <v>44849</v>
      </c>
      <c r="D103" s="116" t="s">
        <v>13</v>
      </c>
      <c r="E103" s="116" t="s">
        <v>209</v>
      </c>
      <c r="F103" s="116" t="s">
        <v>32</v>
      </c>
      <c r="G103" s="116" t="s">
        <v>17</v>
      </c>
      <c r="H103" s="116">
        <v>400</v>
      </c>
      <c r="I103" s="116">
        <v>1</v>
      </c>
      <c r="J103" s="116" t="s">
        <v>392</v>
      </c>
      <c r="K103" s="116">
        <v>18.939</v>
      </c>
      <c r="L103" s="116">
        <f t="shared" ref="L103" si="50">K103-K102</f>
        <v>7.2219999999999995</v>
      </c>
    </row>
    <row r="104" spans="1:12" x14ac:dyDescent="0.35">
      <c r="A104" s="114" t="s">
        <v>12</v>
      </c>
      <c r="B104" s="114">
        <v>2022</v>
      </c>
      <c r="C104" s="115">
        <v>44849</v>
      </c>
      <c r="D104" s="114" t="s">
        <v>13</v>
      </c>
      <c r="E104" s="114" t="s">
        <v>209</v>
      </c>
      <c r="F104" s="114" t="s">
        <v>32</v>
      </c>
      <c r="G104" s="114" t="s">
        <v>17</v>
      </c>
      <c r="H104" s="114">
        <v>400</v>
      </c>
      <c r="I104" s="114">
        <v>1</v>
      </c>
      <c r="J104" s="114" t="s">
        <v>393</v>
      </c>
      <c r="K104" s="114">
        <v>25.811</v>
      </c>
      <c r="L104" s="116">
        <f t="shared" si="34"/>
        <v>6.8719999999999999</v>
      </c>
    </row>
    <row r="105" spans="1:12" x14ac:dyDescent="0.35">
      <c r="A105" s="116" t="s">
        <v>12</v>
      </c>
      <c r="B105" s="116">
        <v>2022</v>
      </c>
      <c r="C105" s="117">
        <v>44849</v>
      </c>
      <c r="D105" s="116" t="s">
        <v>13</v>
      </c>
      <c r="E105" s="116" t="s">
        <v>209</v>
      </c>
      <c r="F105" s="116" t="s">
        <v>32</v>
      </c>
      <c r="G105" s="116" t="s">
        <v>17</v>
      </c>
      <c r="H105" s="116">
        <v>400</v>
      </c>
      <c r="I105" s="116">
        <v>1</v>
      </c>
      <c r="J105" s="116" t="s">
        <v>394</v>
      </c>
      <c r="K105" s="116">
        <v>32.835000000000001</v>
      </c>
      <c r="L105" s="116">
        <f t="shared" si="34"/>
        <v>7.0240000000000009</v>
      </c>
    </row>
    <row r="106" spans="1:12" x14ac:dyDescent="0.35">
      <c r="A106" s="114" t="s">
        <v>12</v>
      </c>
      <c r="B106" s="114">
        <v>2022</v>
      </c>
      <c r="C106" s="115">
        <v>44849</v>
      </c>
      <c r="D106" s="114" t="s">
        <v>13</v>
      </c>
      <c r="E106" s="114" t="s">
        <v>209</v>
      </c>
      <c r="F106" s="114" t="s">
        <v>23</v>
      </c>
      <c r="G106" s="114" t="s">
        <v>15</v>
      </c>
      <c r="H106" s="114">
        <v>25.093150684931508</v>
      </c>
      <c r="I106" s="114">
        <v>2</v>
      </c>
      <c r="J106" s="114" t="s">
        <v>391</v>
      </c>
      <c r="K106" s="114">
        <v>11.936</v>
      </c>
      <c r="L106" s="114">
        <f t="shared" ref="L106" si="51">K106</f>
        <v>11.936</v>
      </c>
    </row>
    <row r="107" spans="1:12" x14ac:dyDescent="0.35">
      <c r="A107" s="116" t="s">
        <v>12</v>
      </c>
      <c r="B107" s="116">
        <v>2022</v>
      </c>
      <c r="C107" s="117">
        <v>44849</v>
      </c>
      <c r="D107" s="116" t="s">
        <v>13</v>
      </c>
      <c r="E107" s="116" t="s">
        <v>209</v>
      </c>
      <c r="F107" s="116" t="s">
        <v>23</v>
      </c>
      <c r="G107" s="116" t="s">
        <v>15</v>
      </c>
      <c r="H107" s="116">
        <v>25.093150684931508</v>
      </c>
      <c r="I107" s="116">
        <v>2</v>
      </c>
      <c r="J107" s="116" t="s">
        <v>392</v>
      </c>
      <c r="K107" s="116">
        <v>19.300999999999998</v>
      </c>
      <c r="L107" s="116">
        <f t="shared" ref="L107" si="52">K107-K106</f>
        <v>7.3649999999999984</v>
      </c>
    </row>
    <row r="108" spans="1:12" x14ac:dyDescent="0.35">
      <c r="A108" s="114" t="s">
        <v>12</v>
      </c>
      <c r="B108" s="114">
        <v>2022</v>
      </c>
      <c r="C108" s="115">
        <v>44849</v>
      </c>
      <c r="D108" s="114" t="s">
        <v>13</v>
      </c>
      <c r="E108" s="114" t="s">
        <v>209</v>
      </c>
      <c r="F108" s="114" t="s">
        <v>23</v>
      </c>
      <c r="G108" s="114" t="s">
        <v>15</v>
      </c>
      <c r="H108" s="114">
        <v>25.093150684931508</v>
      </c>
      <c r="I108" s="114">
        <v>2</v>
      </c>
      <c r="J108" s="114" t="s">
        <v>393</v>
      </c>
      <c r="K108" s="114">
        <v>26.17</v>
      </c>
      <c r="L108" s="116">
        <f t="shared" si="34"/>
        <v>6.8690000000000033</v>
      </c>
    </row>
    <row r="109" spans="1:12" x14ac:dyDescent="0.35">
      <c r="A109" s="116" t="s">
        <v>12</v>
      </c>
      <c r="B109" s="116">
        <v>2022</v>
      </c>
      <c r="C109" s="117">
        <v>44849</v>
      </c>
      <c r="D109" s="116" t="s">
        <v>13</v>
      </c>
      <c r="E109" s="116" t="s">
        <v>209</v>
      </c>
      <c r="F109" s="116" t="s">
        <v>23</v>
      </c>
      <c r="G109" s="116" t="s">
        <v>15</v>
      </c>
      <c r="H109" s="116">
        <v>25.093150684931508</v>
      </c>
      <c r="I109" s="116">
        <v>2</v>
      </c>
      <c r="J109" s="116" t="s">
        <v>394</v>
      </c>
      <c r="K109" s="116">
        <v>33.051000000000002</v>
      </c>
      <c r="L109" s="116">
        <f t="shared" si="34"/>
        <v>6.8810000000000002</v>
      </c>
    </row>
    <row r="110" spans="1:12" x14ac:dyDescent="0.35">
      <c r="A110" s="114" t="s">
        <v>12</v>
      </c>
      <c r="B110" s="114">
        <v>2022</v>
      </c>
      <c r="C110" s="115">
        <v>44849</v>
      </c>
      <c r="D110" s="114" t="s">
        <v>13</v>
      </c>
      <c r="E110" s="114" t="s">
        <v>209</v>
      </c>
      <c r="F110" s="114" t="s">
        <v>76</v>
      </c>
      <c r="G110" s="114" t="s">
        <v>38</v>
      </c>
      <c r="H110" s="114">
        <v>122.87397260273973</v>
      </c>
      <c r="I110" s="114">
        <v>3</v>
      </c>
      <c r="J110" s="114" t="s">
        <v>391</v>
      </c>
      <c r="K110" s="114">
        <v>11.62</v>
      </c>
      <c r="L110" s="114">
        <f t="shared" ref="L110" si="53">K110</f>
        <v>11.62</v>
      </c>
    </row>
    <row r="111" spans="1:12" x14ac:dyDescent="0.35">
      <c r="A111" s="116" t="s">
        <v>12</v>
      </c>
      <c r="B111" s="116">
        <v>2022</v>
      </c>
      <c r="C111" s="117">
        <v>44849</v>
      </c>
      <c r="D111" s="116" t="s">
        <v>13</v>
      </c>
      <c r="E111" s="116" t="s">
        <v>209</v>
      </c>
      <c r="F111" s="116" t="s">
        <v>76</v>
      </c>
      <c r="G111" s="116" t="s">
        <v>38</v>
      </c>
      <c r="H111" s="116">
        <v>122.87397260273973</v>
      </c>
      <c r="I111" s="116">
        <v>3</v>
      </c>
      <c r="J111" s="116" t="s">
        <v>392</v>
      </c>
      <c r="K111" s="116">
        <v>18.888999999999999</v>
      </c>
      <c r="L111" s="116">
        <f t="shared" ref="L111" si="54">K111-K110</f>
        <v>7.2690000000000001</v>
      </c>
    </row>
    <row r="112" spans="1:12" x14ac:dyDescent="0.35">
      <c r="A112" s="114" t="s">
        <v>12</v>
      </c>
      <c r="B112" s="114">
        <v>2022</v>
      </c>
      <c r="C112" s="115">
        <v>44849</v>
      </c>
      <c r="D112" s="114" t="s">
        <v>13</v>
      </c>
      <c r="E112" s="114" t="s">
        <v>209</v>
      </c>
      <c r="F112" s="114" t="s">
        <v>76</v>
      </c>
      <c r="G112" s="114" t="s">
        <v>38</v>
      </c>
      <c r="H112" s="114">
        <v>122.87397260273973</v>
      </c>
      <c r="I112" s="114">
        <v>3</v>
      </c>
      <c r="J112" s="114" t="s">
        <v>393</v>
      </c>
      <c r="K112" s="114">
        <v>25.867000000000001</v>
      </c>
      <c r="L112" s="116">
        <f t="shared" si="34"/>
        <v>6.9780000000000015</v>
      </c>
    </row>
    <row r="113" spans="1:12" x14ac:dyDescent="0.35">
      <c r="A113" s="116" t="s">
        <v>12</v>
      </c>
      <c r="B113" s="116">
        <v>2022</v>
      </c>
      <c r="C113" s="117">
        <v>44849</v>
      </c>
      <c r="D113" s="116" t="s">
        <v>13</v>
      </c>
      <c r="E113" s="116" t="s">
        <v>209</v>
      </c>
      <c r="F113" s="116" t="s">
        <v>76</v>
      </c>
      <c r="G113" s="116" t="s">
        <v>38</v>
      </c>
      <c r="H113" s="116">
        <v>122.87397260273973</v>
      </c>
      <c r="I113" s="116">
        <v>3</v>
      </c>
      <c r="J113" s="116" t="s">
        <v>394</v>
      </c>
      <c r="K113" s="116">
        <v>33.213999999999999</v>
      </c>
      <c r="L113" s="116">
        <f t="shared" si="34"/>
        <v>7.3469999999999978</v>
      </c>
    </row>
    <row r="114" spans="1:12" x14ac:dyDescent="0.35">
      <c r="A114" s="114" t="s">
        <v>12</v>
      </c>
      <c r="B114" s="114">
        <v>2022</v>
      </c>
      <c r="C114" s="115">
        <v>44849</v>
      </c>
      <c r="D114" s="114" t="s">
        <v>13</v>
      </c>
      <c r="E114" s="114" t="s">
        <v>209</v>
      </c>
      <c r="F114" s="114" t="s">
        <v>18</v>
      </c>
      <c r="G114" s="114" t="s">
        <v>19</v>
      </c>
      <c r="H114" s="114">
        <v>24.397260273972602</v>
      </c>
      <c r="I114" s="114">
        <v>4</v>
      </c>
      <c r="J114" s="114" t="s">
        <v>391</v>
      </c>
      <c r="K114" s="114">
        <v>11.944000000000001</v>
      </c>
      <c r="L114" s="114">
        <f t="shared" ref="L114" si="55">K114</f>
        <v>11.944000000000001</v>
      </c>
    </row>
    <row r="115" spans="1:12" x14ac:dyDescent="0.35">
      <c r="A115" s="116" t="s">
        <v>12</v>
      </c>
      <c r="B115" s="116">
        <v>2022</v>
      </c>
      <c r="C115" s="117">
        <v>44849</v>
      </c>
      <c r="D115" s="116" t="s">
        <v>13</v>
      </c>
      <c r="E115" s="116" t="s">
        <v>209</v>
      </c>
      <c r="F115" s="116" t="s">
        <v>18</v>
      </c>
      <c r="G115" s="116" t="s">
        <v>19</v>
      </c>
      <c r="H115" s="116">
        <v>24.397260273972602</v>
      </c>
      <c r="I115" s="116">
        <v>4</v>
      </c>
      <c r="J115" s="116" t="s">
        <v>392</v>
      </c>
      <c r="K115" s="116">
        <v>19.263999999999999</v>
      </c>
      <c r="L115" s="116">
        <f t="shared" ref="L115" si="56">K115-K114</f>
        <v>7.3199999999999985</v>
      </c>
    </row>
    <row r="116" spans="1:12" x14ac:dyDescent="0.35">
      <c r="A116" s="114" t="s">
        <v>12</v>
      </c>
      <c r="B116" s="114">
        <v>2022</v>
      </c>
      <c r="C116" s="115">
        <v>44849</v>
      </c>
      <c r="D116" s="114" t="s">
        <v>13</v>
      </c>
      <c r="E116" s="114" t="s">
        <v>209</v>
      </c>
      <c r="F116" s="114" t="s">
        <v>18</v>
      </c>
      <c r="G116" s="114" t="s">
        <v>19</v>
      </c>
      <c r="H116" s="114">
        <v>24.397260273972602</v>
      </c>
      <c r="I116" s="114">
        <v>4</v>
      </c>
      <c r="J116" s="114" t="s">
        <v>393</v>
      </c>
      <c r="K116" s="114">
        <v>26.195</v>
      </c>
      <c r="L116" s="116">
        <f t="shared" si="34"/>
        <v>6.9310000000000009</v>
      </c>
    </row>
    <row r="117" spans="1:12" x14ac:dyDescent="0.35">
      <c r="A117" s="116" t="s">
        <v>12</v>
      </c>
      <c r="B117" s="116">
        <v>2022</v>
      </c>
      <c r="C117" s="117">
        <v>44849</v>
      </c>
      <c r="D117" s="116" t="s">
        <v>13</v>
      </c>
      <c r="E117" s="116" t="s">
        <v>209</v>
      </c>
      <c r="F117" s="116" t="s">
        <v>18</v>
      </c>
      <c r="G117" s="116" t="s">
        <v>19</v>
      </c>
      <c r="H117" s="116">
        <v>24.397260273972602</v>
      </c>
      <c r="I117" s="116">
        <v>4</v>
      </c>
      <c r="J117" s="116" t="s">
        <v>394</v>
      </c>
      <c r="K117" s="116">
        <v>33.243000000000002</v>
      </c>
      <c r="L117" s="116">
        <f t="shared" si="34"/>
        <v>7.0480000000000018</v>
      </c>
    </row>
    <row r="118" spans="1:12" x14ac:dyDescent="0.35">
      <c r="A118" s="114" t="s">
        <v>12</v>
      </c>
      <c r="B118" s="114">
        <v>2022</v>
      </c>
      <c r="C118" s="115">
        <v>44849</v>
      </c>
      <c r="D118" s="114" t="s">
        <v>13</v>
      </c>
      <c r="E118" s="114" t="s">
        <v>209</v>
      </c>
      <c r="F118" s="114" t="s">
        <v>35</v>
      </c>
      <c r="G118" s="114" t="s">
        <v>36</v>
      </c>
      <c r="H118" s="114">
        <v>122.87397260273973</v>
      </c>
      <c r="I118" s="114">
        <v>5</v>
      </c>
      <c r="J118" s="114" t="s">
        <v>391</v>
      </c>
      <c r="K118" s="114">
        <v>11.473000000000001</v>
      </c>
      <c r="L118" s="114">
        <f t="shared" ref="L118" si="57">K118</f>
        <v>11.473000000000001</v>
      </c>
    </row>
    <row r="119" spans="1:12" x14ac:dyDescent="0.35">
      <c r="A119" s="116" t="s">
        <v>12</v>
      </c>
      <c r="B119" s="116">
        <v>2022</v>
      </c>
      <c r="C119" s="117">
        <v>44849</v>
      </c>
      <c r="D119" s="116" t="s">
        <v>13</v>
      </c>
      <c r="E119" s="116" t="s">
        <v>209</v>
      </c>
      <c r="F119" s="116" t="s">
        <v>35</v>
      </c>
      <c r="G119" s="116" t="s">
        <v>36</v>
      </c>
      <c r="H119" s="116">
        <v>122.87397260273973</v>
      </c>
      <c r="I119" s="116">
        <v>5</v>
      </c>
      <c r="J119" s="116" t="s">
        <v>392</v>
      </c>
      <c r="K119" s="116">
        <v>18.850999999999999</v>
      </c>
      <c r="L119" s="116">
        <f t="shared" ref="L119" si="58">K119-K118</f>
        <v>7.3779999999999983</v>
      </c>
    </row>
    <row r="120" spans="1:12" x14ac:dyDescent="0.35">
      <c r="A120" s="114" t="s">
        <v>12</v>
      </c>
      <c r="B120" s="114">
        <v>2022</v>
      </c>
      <c r="C120" s="115">
        <v>44849</v>
      </c>
      <c r="D120" s="114" t="s">
        <v>13</v>
      </c>
      <c r="E120" s="114" t="s">
        <v>209</v>
      </c>
      <c r="F120" s="114" t="s">
        <v>35</v>
      </c>
      <c r="G120" s="114" t="s">
        <v>36</v>
      </c>
      <c r="H120" s="114">
        <v>122.87397260273973</v>
      </c>
      <c r="I120" s="114">
        <v>5</v>
      </c>
      <c r="J120" s="114" t="s">
        <v>393</v>
      </c>
      <c r="K120" s="114">
        <v>25.974</v>
      </c>
      <c r="L120" s="116">
        <f t="shared" si="34"/>
        <v>7.1230000000000011</v>
      </c>
    </row>
    <row r="121" spans="1:12" x14ac:dyDescent="0.35">
      <c r="A121" s="116" t="s">
        <v>12</v>
      </c>
      <c r="B121" s="116">
        <v>2022</v>
      </c>
      <c r="C121" s="117">
        <v>44849</v>
      </c>
      <c r="D121" s="116" t="s">
        <v>13</v>
      </c>
      <c r="E121" s="116" t="s">
        <v>209</v>
      </c>
      <c r="F121" s="116" t="s">
        <v>35</v>
      </c>
      <c r="G121" s="116" t="s">
        <v>36</v>
      </c>
      <c r="H121" s="116">
        <v>122.87397260273973</v>
      </c>
      <c r="I121" s="116">
        <v>5</v>
      </c>
      <c r="J121" s="116" t="s">
        <v>394</v>
      </c>
      <c r="K121" s="116">
        <v>33.295000000000002</v>
      </c>
      <c r="L121" s="116">
        <f t="shared" si="34"/>
        <v>7.3210000000000015</v>
      </c>
    </row>
    <row r="122" spans="1:12" x14ac:dyDescent="0.35">
      <c r="A122" s="114" t="s">
        <v>12</v>
      </c>
      <c r="B122" s="114">
        <v>2022</v>
      </c>
      <c r="C122" s="115">
        <v>44849</v>
      </c>
      <c r="D122" s="114" t="s">
        <v>13</v>
      </c>
      <c r="E122" s="114" t="s">
        <v>209</v>
      </c>
      <c r="F122" s="114" t="s">
        <v>20</v>
      </c>
      <c r="G122" s="114" t="s">
        <v>21</v>
      </c>
      <c r="H122" s="114">
        <v>27.194520547945206</v>
      </c>
      <c r="I122" s="114">
        <v>6</v>
      </c>
      <c r="J122" s="114" t="s">
        <v>391</v>
      </c>
      <c r="K122" s="114">
        <v>11.957000000000001</v>
      </c>
      <c r="L122" s="114">
        <f t="shared" ref="L122" si="59">K122</f>
        <v>11.957000000000001</v>
      </c>
    </row>
    <row r="123" spans="1:12" x14ac:dyDescent="0.35">
      <c r="A123" s="116" t="s">
        <v>12</v>
      </c>
      <c r="B123" s="116">
        <v>2022</v>
      </c>
      <c r="C123" s="117">
        <v>44849</v>
      </c>
      <c r="D123" s="116" t="s">
        <v>13</v>
      </c>
      <c r="E123" s="116" t="s">
        <v>209</v>
      </c>
      <c r="F123" s="116" t="s">
        <v>20</v>
      </c>
      <c r="G123" s="116" t="s">
        <v>21</v>
      </c>
      <c r="H123" s="116">
        <v>27.194520547945206</v>
      </c>
      <c r="I123" s="116">
        <v>6</v>
      </c>
      <c r="J123" s="116" t="s">
        <v>392</v>
      </c>
      <c r="K123" s="116">
        <v>19.183</v>
      </c>
      <c r="L123" s="116">
        <f t="shared" ref="L123" si="60">K123-K122</f>
        <v>7.2259999999999991</v>
      </c>
    </row>
    <row r="124" spans="1:12" x14ac:dyDescent="0.35">
      <c r="A124" s="114" t="s">
        <v>12</v>
      </c>
      <c r="B124" s="114">
        <v>2022</v>
      </c>
      <c r="C124" s="115">
        <v>44849</v>
      </c>
      <c r="D124" s="114" t="s">
        <v>13</v>
      </c>
      <c r="E124" s="114" t="s">
        <v>209</v>
      </c>
      <c r="F124" s="114" t="s">
        <v>20</v>
      </c>
      <c r="G124" s="114" t="s">
        <v>21</v>
      </c>
      <c r="H124" s="114">
        <v>27.194520547945206</v>
      </c>
      <c r="I124" s="114">
        <v>6</v>
      </c>
      <c r="J124" s="114" t="s">
        <v>393</v>
      </c>
      <c r="K124" s="114">
        <v>26.161000000000001</v>
      </c>
      <c r="L124" s="116">
        <f t="shared" si="34"/>
        <v>6.9780000000000015</v>
      </c>
    </row>
    <row r="125" spans="1:12" x14ac:dyDescent="0.35">
      <c r="A125" s="116" t="s">
        <v>12</v>
      </c>
      <c r="B125" s="116">
        <v>2022</v>
      </c>
      <c r="C125" s="117">
        <v>44849</v>
      </c>
      <c r="D125" s="116" t="s">
        <v>13</v>
      </c>
      <c r="E125" s="116" t="s">
        <v>209</v>
      </c>
      <c r="F125" s="116" t="s">
        <v>20</v>
      </c>
      <c r="G125" s="116" t="s">
        <v>21</v>
      </c>
      <c r="H125" s="116">
        <v>27.194520547945206</v>
      </c>
      <c r="I125" s="116">
        <v>6</v>
      </c>
      <c r="J125" s="116" t="s">
        <v>394</v>
      </c>
      <c r="K125" s="116">
        <v>33.347000000000001</v>
      </c>
      <c r="L125" s="116">
        <f t="shared" si="34"/>
        <v>7.1859999999999999</v>
      </c>
    </row>
    <row r="126" spans="1:12" x14ac:dyDescent="0.35">
      <c r="A126" s="114" t="s">
        <v>12</v>
      </c>
      <c r="B126" s="114">
        <v>2022</v>
      </c>
      <c r="C126" s="115">
        <v>44849</v>
      </c>
      <c r="D126" s="114" t="s">
        <v>13</v>
      </c>
      <c r="E126" s="114" t="s">
        <v>209</v>
      </c>
      <c r="F126" s="114" t="s">
        <v>33</v>
      </c>
      <c r="G126" s="114" t="s">
        <v>27</v>
      </c>
      <c r="H126" s="114">
        <v>28.904109589041095</v>
      </c>
      <c r="I126" s="114">
        <v>7</v>
      </c>
      <c r="J126" s="114" t="s">
        <v>391</v>
      </c>
      <c r="K126" s="114">
        <v>11.897</v>
      </c>
      <c r="L126" s="114">
        <f t="shared" ref="L126" si="61">K126</f>
        <v>11.897</v>
      </c>
    </row>
    <row r="127" spans="1:12" x14ac:dyDescent="0.35">
      <c r="A127" s="116" t="s">
        <v>12</v>
      </c>
      <c r="B127" s="116">
        <v>2022</v>
      </c>
      <c r="C127" s="117">
        <v>44849</v>
      </c>
      <c r="D127" s="116" t="s">
        <v>13</v>
      </c>
      <c r="E127" s="116" t="s">
        <v>209</v>
      </c>
      <c r="F127" s="116" t="s">
        <v>33</v>
      </c>
      <c r="G127" s="116" t="s">
        <v>27</v>
      </c>
      <c r="H127" s="116">
        <v>28.904109589041095</v>
      </c>
      <c r="I127" s="116">
        <v>7</v>
      </c>
      <c r="J127" s="116" t="s">
        <v>392</v>
      </c>
      <c r="K127" s="116">
        <v>19.178999999999998</v>
      </c>
      <c r="L127" s="116">
        <f t="shared" ref="L127" si="62">K127-K126</f>
        <v>7.2819999999999983</v>
      </c>
    </row>
    <row r="128" spans="1:12" x14ac:dyDescent="0.35">
      <c r="A128" s="114" t="s">
        <v>12</v>
      </c>
      <c r="B128" s="114">
        <v>2022</v>
      </c>
      <c r="C128" s="115">
        <v>44849</v>
      </c>
      <c r="D128" s="114" t="s">
        <v>13</v>
      </c>
      <c r="E128" s="114" t="s">
        <v>209</v>
      </c>
      <c r="F128" s="114" t="s">
        <v>33</v>
      </c>
      <c r="G128" s="114" t="s">
        <v>27</v>
      </c>
      <c r="H128" s="114">
        <v>28.904109589041095</v>
      </c>
      <c r="I128" s="114">
        <v>7</v>
      </c>
      <c r="J128" s="114" t="s">
        <v>393</v>
      </c>
      <c r="K128" s="114">
        <v>26.177</v>
      </c>
      <c r="L128" s="116">
        <f t="shared" si="34"/>
        <v>6.9980000000000011</v>
      </c>
    </row>
    <row r="129" spans="1:12" x14ac:dyDescent="0.35">
      <c r="A129" s="116" t="s">
        <v>12</v>
      </c>
      <c r="B129" s="116">
        <v>2022</v>
      </c>
      <c r="C129" s="117">
        <v>44849</v>
      </c>
      <c r="D129" s="116" t="s">
        <v>13</v>
      </c>
      <c r="E129" s="116" t="s">
        <v>209</v>
      </c>
      <c r="F129" s="116" t="s">
        <v>33</v>
      </c>
      <c r="G129" s="116" t="s">
        <v>27</v>
      </c>
      <c r="H129" s="116">
        <v>28.904109589041095</v>
      </c>
      <c r="I129" s="116">
        <v>7</v>
      </c>
      <c r="J129" s="116" t="s">
        <v>394</v>
      </c>
      <c r="K129" s="116">
        <v>33.359000000000002</v>
      </c>
      <c r="L129" s="116">
        <f t="shared" si="34"/>
        <v>7.1820000000000022</v>
      </c>
    </row>
    <row r="130" spans="1:12" x14ac:dyDescent="0.35">
      <c r="A130" s="114" t="s">
        <v>12</v>
      </c>
      <c r="B130" s="114">
        <v>2022</v>
      </c>
      <c r="C130" s="115">
        <v>44849</v>
      </c>
      <c r="D130" s="114" t="s">
        <v>13</v>
      </c>
      <c r="E130" s="114" t="s">
        <v>209</v>
      </c>
      <c r="F130" s="114" t="s">
        <v>396</v>
      </c>
      <c r="G130" s="114" t="s">
        <v>19</v>
      </c>
      <c r="H130" s="114">
        <v>26.517808219178082</v>
      </c>
      <c r="I130" s="114">
        <v>8</v>
      </c>
      <c r="J130" s="114" t="s">
        <v>391</v>
      </c>
      <c r="K130" s="114">
        <v>11.747</v>
      </c>
      <c r="L130" s="114">
        <f t="shared" ref="L130" si="63">K130</f>
        <v>11.747</v>
      </c>
    </row>
    <row r="131" spans="1:12" x14ac:dyDescent="0.35">
      <c r="A131" s="116" t="s">
        <v>12</v>
      </c>
      <c r="B131" s="116">
        <v>2022</v>
      </c>
      <c r="C131" s="117">
        <v>44849</v>
      </c>
      <c r="D131" s="116" t="s">
        <v>13</v>
      </c>
      <c r="E131" s="116" t="s">
        <v>209</v>
      </c>
      <c r="F131" s="116" t="s">
        <v>396</v>
      </c>
      <c r="G131" s="116" t="s">
        <v>19</v>
      </c>
      <c r="H131" s="116">
        <v>26.517808219178082</v>
      </c>
      <c r="I131" s="116">
        <v>8</v>
      </c>
      <c r="J131" s="116" t="s">
        <v>392</v>
      </c>
      <c r="K131" s="116">
        <v>19.135000000000002</v>
      </c>
      <c r="L131" s="116">
        <f t="shared" ref="L131" si="64">K131-K130</f>
        <v>7.3880000000000017</v>
      </c>
    </row>
    <row r="132" spans="1:12" x14ac:dyDescent="0.35">
      <c r="A132" s="114" t="s">
        <v>12</v>
      </c>
      <c r="B132" s="114">
        <v>2022</v>
      </c>
      <c r="C132" s="115">
        <v>44849</v>
      </c>
      <c r="D132" s="114" t="s">
        <v>13</v>
      </c>
      <c r="E132" s="114" t="s">
        <v>209</v>
      </c>
      <c r="F132" s="114" t="s">
        <v>396</v>
      </c>
      <c r="G132" s="114" t="s">
        <v>19</v>
      </c>
      <c r="H132" s="114">
        <v>26.517808219178082</v>
      </c>
      <c r="I132" s="114">
        <v>8</v>
      </c>
      <c r="J132" s="114" t="s">
        <v>393</v>
      </c>
      <c r="K132" s="114">
        <v>26.312999999999999</v>
      </c>
      <c r="L132" s="116">
        <f t="shared" si="34"/>
        <v>7.1779999999999973</v>
      </c>
    </row>
    <row r="133" spans="1:12" x14ac:dyDescent="0.35">
      <c r="A133" s="116" t="s">
        <v>12</v>
      </c>
      <c r="B133" s="116">
        <v>2022</v>
      </c>
      <c r="C133" s="117">
        <v>44849</v>
      </c>
      <c r="D133" s="116" t="s">
        <v>13</v>
      </c>
      <c r="E133" s="116" t="s">
        <v>209</v>
      </c>
      <c r="F133" s="116" t="s">
        <v>396</v>
      </c>
      <c r="G133" s="116" t="s">
        <v>19</v>
      </c>
      <c r="H133" s="116">
        <v>26.517808219178082</v>
      </c>
      <c r="I133" s="116">
        <v>8</v>
      </c>
      <c r="J133" s="116" t="s">
        <v>394</v>
      </c>
      <c r="K133" s="116">
        <v>33.703000000000003</v>
      </c>
      <c r="L133" s="116">
        <f t="shared" si="34"/>
        <v>7.3900000000000041</v>
      </c>
    </row>
    <row r="134" spans="1:12" x14ac:dyDescent="0.35">
      <c r="A134" s="114" t="s">
        <v>71</v>
      </c>
      <c r="B134" s="114">
        <v>2022</v>
      </c>
      <c r="C134" s="115">
        <v>44751</v>
      </c>
      <c r="D134" s="114" t="s">
        <v>72</v>
      </c>
      <c r="E134" s="114" t="s">
        <v>395</v>
      </c>
      <c r="F134" s="114" t="s">
        <v>20</v>
      </c>
      <c r="G134" s="114" t="s">
        <v>21</v>
      </c>
      <c r="H134" s="114">
        <v>26.926027397260274</v>
      </c>
      <c r="I134" s="114">
        <v>1</v>
      </c>
      <c r="J134" s="114" t="s">
        <v>391</v>
      </c>
      <c r="K134" s="114">
        <v>11.881</v>
      </c>
      <c r="L134" s="114">
        <f t="shared" ref="L134" si="65">K134</f>
        <v>11.881</v>
      </c>
    </row>
    <row r="135" spans="1:12" x14ac:dyDescent="0.35">
      <c r="A135" s="116" t="s">
        <v>71</v>
      </c>
      <c r="B135" s="116">
        <v>2022</v>
      </c>
      <c r="C135" s="117">
        <v>44751</v>
      </c>
      <c r="D135" s="116" t="s">
        <v>72</v>
      </c>
      <c r="E135" s="116" t="s">
        <v>395</v>
      </c>
      <c r="F135" s="116" t="s">
        <v>20</v>
      </c>
      <c r="G135" s="116" t="s">
        <v>21</v>
      </c>
      <c r="H135" s="116">
        <v>26.926027397260274</v>
      </c>
      <c r="I135" s="116">
        <v>1</v>
      </c>
      <c r="J135" s="116" t="s">
        <v>392</v>
      </c>
      <c r="K135" s="116">
        <v>19.100000000000001</v>
      </c>
      <c r="L135" s="116">
        <f t="shared" ref="L135:L197" si="66">K135-K134</f>
        <v>7.2190000000000012</v>
      </c>
    </row>
    <row r="136" spans="1:12" x14ac:dyDescent="0.35">
      <c r="A136" s="114" t="s">
        <v>71</v>
      </c>
      <c r="B136" s="114">
        <v>2022</v>
      </c>
      <c r="C136" s="115">
        <v>44751</v>
      </c>
      <c r="D136" s="114" t="s">
        <v>72</v>
      </c>
      <c r="E136" s="114" t="s">
        <v>395</v>
      </c>
      <c r="F136" s="114" t="s">
        <v>20</v>
      </c>
      <c r="G136" s="114" t="s">
        <v>21</v>
      </c>
      <c r="H136" s="114">
        <v>26.926027397260274</v>
      </c>
      <c r="I136" s="114">
        <v>1</v>
      </c>
      <c r="J136" s="114" t="s">
        <v>393</v>
      </c>
      <c r="K136" s="114">
        <v>26.055</v>
      </c>
      <c r="L136" s="116">
        <f t="shared" si="66"/>
        <v>6.9549999999999983</v>
      </c>
    </row>
    <row r="137" spans="1:12" x14ac:dyDescent="0.35">
      <c r="A137" s="116" t="s">
        <v>71</v>
      </c>
      <c r="B137" s="116">
        <v>2022</v>
      </c>
      <c r="C137" s="117">
        <v>44751</v>
      </c>
      <c r="D137" s="116" t="s">
        <v>72</v>
      </c>
      <c r="E137" s="116" t="s">
        <v>395</v>
      </c>
      <c r="F137" s="116" t="s">
        <v>20</v>
      </c>
      <c r="G137" s="116" t="s">
        <v>21</v>
      </c>
      <c r="H137" s="116">
        <v>26.926027397260274</v>
      </c>
      <c r="I137" s="116">
        <v>1</v>
      </c>
      <c r="J137" s="116" t="s">
        <v>394</v>
      </c>
      <c r="K137" s="116">
        <v>33.170999999999999</v>
      </c>
      <c r="L137" s="116">
        <f t="shared" si="66"/>
        <v>7.1159999999999997</v>
      </c>
    </row>
    <row r="138" spans="1:12" x14ac:dyDescent="0.35">
      <c r="A138" s="114" t="s">
        <v>71</v>
      </c>
      <c r="B138" s="114">
        <v>2022</v>
      </c>
      <c r="C138" s="115">
        <v>44751</v>
      </c>
      <c r="D138" s="114" t="s">
        <v>72</v>
      </c>
      <c r="E138" s="114" t="s">
        <v>395</v>
      </c>
      <c r="F138" s="114" t="s">
        <v>76</v>
      </c>
      <c r="G138" s="114" t="s">
        <v>77</v>
      </c>
      <c r="H138" s="114">
        <v>122.60547945205479</v>
      </c>
      <c r="I138" s="114">
        <v>2</v>
      </c>
      <c r="J138" s="114" t="s">
        <v>391</v>
      </c>
      <c r="K138" s="114">
        <v>11.911</v>
      </c>
      <c r="L138" s="114">
        <f t="shared" ref="L138" si="67">K138</f>
        <v>11.911</v>
      </c>
    </row>
    <row r="139" spans="1:12" x14ac:dyDescent="0.35">
      <c r="A139" s="116" t="s">
        <v>71</v>
      </c>
      <c r="B139" s="116">
        <v>2022</v>
      </c>
      <c r="C139" s="117">
        <v>44751</v>
      </c>
      <c r="D139" s="116" t="s">
        <v>72</v>
      </c>
      <c r="E139" s="116" t="s">
        <v>395</v>
      </c>
      <c r="F139" s="116" t="s">
        <v>76</v>
      </c>
      <c r="G139" s="116" t="s">
        <v>77</v>
      </c>
      <c r="H139" s="116">
        <v>122.60547945205479</v>
      </c>
      <c r="I139" s="116">
        <v>2</v>
      </c>
      <c r="J139" s="116" t="s">
        <v>392</v>
      </c>
      <c r="K139" s="116">
        <v>19.222000000000001</v>
      </c>
      <c r="L139" s="116">
        <f t="shared" ref="L139" si="68">K139-K138</f>
        <v>7.3110000000000017</v>
      </c>
    </row>
    <row r="140" spans="1:12" x14ac:dyDescent="0.35">
      <c r="A140" s="114" t="s">
        <v>71</v>
      </c>
      <c r="B140" s="114">
        <v>2022</v>
      </c>
      <c r="C140" s="115">
        <v>44751</v>
      </c>
      <c r="D140" s="114" t="s">
        <v>72</v>
      </c>
      <c r="E140" s="114" t="s">
        <v>395</v>
      </c>
      <c r="F140" s="114" t="s">
        <v>76</v>
      </c>
      <c r="G140" s="114" t="s">
        <v>77</v>
      </c>
      <c r="H140" s="114">
        <v>122.60547945205479</v>
      </c>
      <c r="I140" s="114">
        <v>2</v>
      </c>
      <c r="J140" s="114" t="s">
        <v>393</v>
      </c>
      <c r="K140" s="114">
        <v>26.170999999999999</v>
      </c>
      <c r="L140" s="116">
        <f t="shared" si="66"/>
        <v>6.9489999999999981</v>
      </c>
    </row>
    <row r="141" spans="1:12" x14ac:dyDescent="0.35">
      <c r="A141" s="116" t="s">
        <v>71</v>
      </c>
      <c r="B141" s="116">
        <v>2022</v>
      </c>
      <c r="C141" s="117">
        <v>44751</v>
      </c>
      <c r="D141" s="116" t="s">
        <v>72</v>
      </c>
      <c r="E141" s="116" t="s">
        <v>395</v>
      </c>
      <c r="F141" s="116" t="s">
        <v>76</v>
      </c>
      <c r="G141" s="116" t="s">
        <v>77</v>
      </c>
      <c r="H141" s="116">
        <v>122.60547945205479</v>
      </c>
      <c r="I141" s="116">
        <v>2</v>
      </c>
      <c r="J141" s="116" t="s">
        <v>394</v>
      </c>
      <c r="K141" s="116">
        <v>33.281999999999996</v>
      </c>
      <c r="L141" s="116">
        <f t="shared" si="66"/>
        <v>7.1109999999999971</v>
      </c>
    </row>
    <row r="142" spans="1:12" x14ac:dyDescent="0.35">
      <c r="A142" s="114" t="s">
        <v>71</v>
      </c>
      <c r="B142" s="114">
        <v>2022</v>
      </c>
      <c r="C142" s="115">
        <v>44751</v>
      </c>
      <c r="D142" s="114" t="s">
        <v>72</v>
      </c>
      <c r="E142" s="114" t="s">
        <v>395</v>
      </c>
      <c r="F142" s="114" t="s">
        <v>18</v>
      </c>
      <c r="G142" s="114" t="s">
        <v>19</v>
      </c>
      <c r="H142" s="114">
        <v>24.12876712328767</v>
      </c>
      <c r="I142" s="114">
        <v>3</v>
      </c>
      <c r="J142" s="114" t="s">
        <v>391</v>
      </c>
      <c r="K142" s="114">
        <v>12.23</v>
      </c>
      <c r="L142" s="114">
        <f t="shared" ref="L142" si="69">K142</f>
        <v>12.23</v>
      </c>
    </row>
    <row r="143" spans="1:12" x14ac:dyDescent="0.35">
      <c r="A143" s="116" t="s">
        <v>71</v>
      </c>
      <c r="B143" s="116">
        <v>2022</v>
      </c>
      <c r="C143" s="117">
        <v>44751</v>
      </c>
      <c r="D143" s="116" t="s">
        <v>72</v>
      </c>
      <c r="E143" s="116" t="s">
        <v>395</v>
      </c>
      <c r="F143" s="116" t="s">
        <v>18</v>
      </c>
      <c r="G143" s="116" t="s">
        <v>19</v>
      </c>
      <c r="H143" s="116">
        <v>24.12876712328767</v>
      </c>
      <c r="I143" s="116">
        <v>3</v>
      </c>
      <c r="J143" s="116" t="s">
        <v>392</v>
      </c>
      <c r="K143" s="116">
        <v>19.61</v>
      </c>
      <c r="L143" s="116">
        <f t="shared" ref="L143" si="70">K143-K142</f>
        <v>7.379999999999999</v>
      </c>
    </row>
    <row r="144" spans="1:12" x14ac:dyDescent="0.35">
      <c r="A144" s="114" t="s">
        <v>71</v>
      </c>
      <c r="B144" s="114">
        <v>2022</v>
      </c>
      <c r="C144" s="115">
        <v>44751</v>
      </c>
      <c r="D144" s="114" t="s">
        <v>72</v>
      </c>
      <c r="E144" s="114" t="s">
        <v>395</v>
      </c>
      <c r="F144" s="114" t="s">
        <v>18</v>
      </c>
      <c r="G144" s="114" t="s">
        <v>19</v>
      </c>
      <c r="H144" s="114">
        <v>24.12876712328767</v>
      </c>
      <c r="I144" s="114">
        <v>3</v>
      </c>
      <c r="J144" s="114" t="s">
        <v>393</v>
      </c>
      <c r="K144" s="114">
        <v>26.696000000000002</v>
      </c>
      <c r="L144" s="116">
        <f t="shared" si="66"/>
        <v>7.0860000000000021</v>
      </c>
    </row>
    <row r="145" spans="1:12" x14ac:dyDescent="0.35">
      <c r="A145" s="116" t="s">
        <v>71</v>
      </c>
      <c r="B145" s="116">
        <v>2022</v>
      </c>
      <c r="C145" s="117">
        <v>44751</v>
      </c>
      <c r="D145" s="116" t="s">
        <v>72</v>
      </c>
      <c r="E145" s="116" t="s">
        <v>395</v>
      </c>
      <c r="F145" s="116" t="s">
        <v>18</v>
      </c>
      <c r="G145" s="116" t="s">
        <v>19</v>
      </c>
      <c r="H145" s="116">
        <v>24.12876712328767</v>
      </c>
      <c r="I145" s="116">
        <v>3</v>
      </c>
      <c r="J145" s="116" t="s">
        <v>394</v>
      </c>
      <c r="K145" s="116">
        <v>33.843000000000004</v>
      </c>
      <c r="L145" s="116">
        <f t="shared" si="66"/>
        <v>7.147000000000002</v>
      </c>
    </row>
    <row r="146" spans="1:12" x14ac:dyDescent="0.35">
      <c r="A146" s="114" t="s">
        <v>71</v>
      </c>
      <c r="B146" s="114">
        <v>2022</v>
      </c>
      <c r="C146" s="115">
        <v>44751</v>
      </c>
      <c r="D146" s="114" t="s">
        <v>72</v>
      </c>
      <c r="E146" s="114" t="s">
        <v>395</v>
      </c>
      <c r="F146" s="114" t="s">
        <v>32</v>
      </c>
      <c r="G146" s="114" t="s">
        <v>79</v>
      </c>
      <c r="H146" s="114">
        <v>400</v>
      </c>
      <c r="I146" s="114">
        <v>4</v>
      </c>
      <c r="J146" s="114" t="s">
        <v>391</v>
      </c>
      <c r="K146" s="114">
        <v>12.045</v>
      </c>
      <c r="L146" s="114">
        <f t="shared" ref="L146" si="71">K146</f>
        <v>12.045</v>
      </c>
    </row>
    <row r="147" spans="1:12" x14ac:dyDescent="0.35">
      <c r="A147" s="116" t="s">
        <v>71</v>
      </c>
      <c r="B147" s="116">
        <v>2022</v>
      </c>
      <c r="C147" s="117">
        <v>44751</v>
      </c>
      <c r="D147" s="116" t="s">
        <v>72</v>
      </c>
      <c r="E147" s="116" t="s">
        <v>395</v>
      </c>
      <c r="F147" s="116" t="s">
        <v>32</v>
      </c>
      <c r="G147" s="116" t="s">
        <v>79</v>
      </c>
      <c r="H147" s="116">
        <v>400</v>
      </c>
      <c r="I147" s="116">
        <v>4</v>
      </c>
      <c r="J147" s="116" t="s">
        <v>392</v>
      </c>
      <c r="K147" s="116">
        <v>19.463999999999999</v>
      </c>
      <c r="L147" s="116">
        <f t="shared" ref="L147" si="72">K147-K146</f>
        <v>7.4189999999999987</v>
      </c>
    </row>
    <row r="148" spans="1:12" x14ac:dyDescent="0.35">
      <c r="A148" s="114" t="s">
        <v>71</v>
      </c>
      <c r="B148" s="114">
        <v>2022</v>
      </c>
      <c r="C148" s="115">
        <v>44751</v>
      </c>
      <c r="D148" s="114" t="s">
        <v>72</v>
      </c>
      <c r="E148" s="114" t="s">
        <v>395</v>
      </c>
      <c r="F148" s="114" t="s">
        <v>32</v>
      </c>
      <c r="G148" s="114" t="s">
        <v>79</v>
      </c>
      <c r="H148" s="114">
        <v>400</v>
      </c>
      <c r="I148" s="114">
        <v>4</v>
      </c>
      <c r="J148" s="114" t="s">
        <v>393</v>
      </c>
      <c r="K148" s="114">
        <v>26.582000000000001</v>
      </c>
      <c r="L148" s="116">
        <f t="shared" si="66"/>
        <v>7.1180000000000021</v>
      </c>
    </row>
    <row r="149" spans="1:12" x14ac:dyDescent="0.35">
      <c r="A149" s="116" t="s">
        <v>71</v>
      </c>
      <c r="B149" s="116">
        <v>2022</v>
      </c>
      <c r="C149" s="117">
        <v>44751</v>
      </c>
      <c r="D149" s="116" t="s">
        <v>72</v>
      </c>
      <c r="E149" s="116" t="s">
        <v>395</v>
      </c>
      <c r="F149" s="116" t="s">
        <v>32</v>
      </c>
      <c r="G149" s="116" t="s">
        <v>79</v>
      </c>
      <c r="H149" s="116">
        <v>400</v>
      </c>
      <c r="I149" s="116">
        <v>4</v>
      </c>
      <c r="J149" s="116" t="s">
        <v>394</v>
      </c>
      <c r="K149" s="116">
        <v>33.918999999999997</v>
      </c>
      <c r="L149" s="116">
        <f t="shared" si="66"/>
        <v>7.3369999999999962</v>
      </c>
    </row>
    <row r="150" spans="1:12" x14ac:dyDescent="0.35">
      <c r="A150" s="114" t="s">
        <v>71</v>
      </c>
      <c r="B150" s="114">
        <v>2022</v>
      </c>
      <c r="C150" s="115">
        <v>44751</v>
      </c>
      <c r="D150" s="114" t="s">
        <v>72</v>
      </c>
      <c r="E150" s="114" t="s">
        <v>395</v>
      </c>
      <c r="F150" s="114" t="s">
        <v>400</v>
      </c>
      <c r="G150" s="114" t="s">
        <v>19</v>
      </c>
      <c r="H150" s="114">
        <v>22.843835616438355</v>
      </c>
      <c r="I150" s="114">
        <v>5</v>
      </c>
      <c r="J150" s="114" t="s">
        <v>391</v>
      </c>
      <c r="K150" s="114">
        <v>12.271000000000001</v>
      </c>
      <c r="L150" s="114">
        <f t="shared" ref="L150" si="73">K150</f>
        <v>12.271000000000001</v>
      </c>
    </row>
    <row r="151" spans="1:12" x14ac:dyDescent="0.35">
      <c r="A151" s="116" t="s">
        <v>71</v>
      </c>
      <c r="B151" s="116">
        <v>2022</v>
      </c>
      <c r="C151" s="117">
        <v>44751</v>
      </c>
      <c r="D151" s="116" t="s">
        <v>72</v>
      </c>
      <c r="E151" s="116" t="s">
        <v>395</v>
      </c>
      <c r="F151" s="116" t="s">
        <v>400</v>
      </c>
      <c r="G151" s="116" t="s">
        <v>19</v>
      </c>
      <c r="H151" s="116">
        <v>22.843835616438355</v>
      </c>
      <c r="I151" s="116">
        <v>5</v>
      </c>
      <c r="J151" s="116" t="s">
        <v>392</v>
      </c>
      <c r="K151" s="116">
        <v>19.651</v>
      </c>
      <c r="L151" s="116">
        <f t="shared" ref="L151" si="74">K151-K150</f>
        <v>7.379999999999999</v>
      </c>
    </row>
    <row r="152" spans="1:12" x14ac:dyDescent="0.35">
      <c r="A152" s="114" t="s">
        <v>71</v>
      </c>
      <c r="B152" s="114">
        <v>2022</v>
      </c>
      <c r="C152" s="115">
        <v>44751</v>
      </c>
      <c r="D152" s="114" t="s">
        <v>72</v>
      </c>
      <c r="E152" s="114" t="s">
        <v>395</v>
      </c>
      <c r="F152" s="114" t="s">
        <v>400</v>
      </c>
      <c r="G152" s="114" t="s">
        <v>19</v>
      </c>
      <c r="H152" s="114">
        <v>22.843835616438355</v>
      </c>
      <c r="I152" s="114">
        <v>5</v>
      </c>
      <c r="J152" s="114" t="s">
        <v>393</v>
      </c>
      <c r="K152" s="114">
        <v>26.725999999999999</v>
      </c>
      <c r="L152" s="116">
        <f t="shared" si="66"/>
        <v>7.0749999999999993</v>
      </c>
    </row>
    <row r="153" spans="1:12" x14ac:dyDescent="0.35">
      <c r="A153" s="116" t="s">
        <v>71</v>
      </c>
      <c r="B153" s="116">
        <v>2022</v>
      </c>
      <c r="C153" s="117">
        <v>44751</v>
      </c>
      <c r="D153" s="116" t="s">
        <v>72</v>
      </c>
      <c r="E153" s="116" t="s">
        <v>395</v>
      </c>
      <c r="F153" s="116" t="s">
        <v>400</v>
      </c>
      <c r="G153" s="116" t="s">
        <v>19</v>
      </c>
      <c r="H153" s="116">
        <v>22.843835616438355</v>
      </c>
      <c r="I153" s="116">
        <v>5</v>
      </c>
      <c r="J153" s="116" t="s">
        <v>394</v>
      </c>
      <c r="K153" s="116">
        <v>33.939</v>
      </c>
      <c r="L153" s="116">
        <f t="shared" si="66"/>
        <v>7.213000000000001</v>
      </c>
    </row>
    <row r="154" spans="1:12" x14ac:dyDescent="0.35">
      <c r="A154" s="114" t="s">
        <v>71</v>
      </c>
      <c r="B154" s="114">
        <v>2022</v>
      </c>
      <c r="C154" s="115">
        <v>44751</v>
      </c>
      <c r="D154" s="114" t="s">
        <v>72</v>
      </c>
      <c r="E154" s="114" t="s">
        <v>395</v>
      </c>
      <c r="F154" s="114" t="s">
        <v>401</v>
      </c>
      <c r="G154" s="114" t="s">
        <v>38</v>
      </c>
      <c r="H154" s="114">
        <v>25.035616438356165</v>
      </c>
      <c r="I154" s="114">
        <v>6</v>
      </c>
      <c r="J154" s="114" t="s">
        <v>391</v>
      </c>
      <c r="K154" s="114">
        <v>12.07</v>
      </c>
      <c r="L154" s="114">
        <f t="shared" ref="L154" si="75">K154</f>
        <v>12.07</v>
      </c>
    </row>
    <row r="155" spans="1:12" x14ac:dyDescent="0.35">
      <c r="A155" s="116" t="s">
        <v>71</v>
      </c>
      <c r="B155" s="116">
        <v>2022</v>
      </c>
      <c r="C155" s="117">
        <v>44751</v>
      </c>
      <c r="D155" s="116" t="s">
        <v>72</v>
      </c>
      <c r="E155" s="116" t="s">
        <v>395</v>
      </c>
      <c r="F155" s="116" t="s">
        <v>401</v>
      </c>
      <c r="G155" s="116" t="s">
        <v>38</v>
      </c>
      <c r="H155" s="116">
        <v>25.035616438356165</v>
      </c>
      <c r="I155" s="116">
        <v>6</v>
      </c>
      <c r="J155" s="116" t="s">
        <v>392</v>
      </c>
      <c r="K155" s="116">
        <v>19.434999999999999</v>
      </c>
      <c r="L155" s="116">
        <f t="shared" ref="L155" si="76">K155-K154</f>
        <v>7.3649999999999984</v>
      </c>
    </row>
    <row r="156" spans="1:12" x14ac:dyDescent="0.35">
      <c r="A156" s="114" t="s">
        <v>71</v>
      </c>
      <c r="B156" s="114">
        <v>2022</v>
      </c>
      <c r="C156" s="115">
        <v>44751</v>
      </c>
      <c r="D156" s="114" t="s">
        <v>72</v>
      </c>
      <c r="E156" s="114" t="s">
        <v>395</v>
      </c>
      <c r="F156" s="114" t="s">
        <v>401</v>
      </c>
      <c r="G156" s="114" t="s">
        <v>38</v>
      </c>
      <c r="H156" s="114">
        <v>25.035616438356165</v>
      </c>
      <c r="I156" s="114">
        <v>6</v>
      </c>
      <c r="J156" s="114" t="s">
        <v>393</v>
      </c>
      <c r="K156" s="114">
        <v>26.562000000000001</v>
      </c>
      <c r="L156" s="116">
        <f t="shared" si="66"/>
        <v>7.1270000000000024</v>
      </c>
    </row>
    <row r="157" spans="1:12" x14ac:dyDescent="0.35">
      <c r="A157" s="116" t="s">
        <v>71</v>
      </c>
      <c r="B157" s="116">
        <v>2022</v>
      </c>
      <c r="C157" s="117">
        <v>44751</v>
      </c>
      <c r="D157" s="116" t="s">
        <v>72</v>
      </c>
      <c r="E157" s="116" t="s">
        <v>395</v>
      </c>
      <c r="F157" s="116" t="s">
        <v>401</v>
      </c>
      <c r="G157" s="116" t="s">
        <v>38</v>
      </c>
      <c r="H157" s="116">
        <v>25.035616438356165</v>
      </c>
      <c r="I157" s="116">
        <v>6</v>
      </c>
      <c r="J157" s="116" t="s">
        <v>394</v>
      </c>
      <c r="K157" s="116">
        <v>33.973999999999997</v>
      </c>
      <c r="L157" s="116">
        <f t="shared" si="66"/>
        <v>7.4119999999999955</v>
      </c>
    </row>
    <row r="158" spans="1:12" x14ac:dyDescent="0.35">
      <c r="A158" s="114" t="s">
        <v>71</v>
      </c>
      <c r="B158" s="114">
        <v>2022</v>
      </c>
      <c r="C158" s="115">
        <v>44751</v>
      </c>
      <c r="D158" s="114" t="s">
        <v>72</v>
      </c>
      <c r="E158" s="114" t="s">
        <v>395</v>
      </c>
      <c r="F158" s="114" t="s">
        <v>37</v>
      </c>
      <c r="G158" s="114" t="s">
        <v>38</v>
      </c>
      <c r="H158" s="114">
        <v>400</v>
      </c>
      <c r="I158" s="114">
        <v>7</v>
      </c>
      <c r="J158" s="114" t="s">
        <v>391</v>
      </c>
      <c r="K158" s="114">
        <v>12.269</v>
      </c>
      <c r="L158" s="114">
        <f t="shared" ref="L158" si="77">K158</f>
        <v>12.269</v>
      </c>
    </row>
    <row r="159" spans="1:12" x14ac:dyDescent="0.35">
      <c r="A159" s="116" t="s">
        <v>71</v>
      </c>
      <c r="B159" s="116">
        <v>2022</v>
      </c>
      <c r="C159" s="117">
        <v>44751</v>
      </c>
      <c r="D159" s="116" t="s">
        <v>72</v>
      </c>
      <c r="E159" s="116" t="s">
        <v>395</v>
      </c>
      <c r="F159" s="116" t="s">
        <v>37</v>
      </c>
      <c r="G159" s="116" t="s">
        <v>38</v>
      </c>
      <c r="H159" s="116">
        <v>400</v>
      </c>
      <c r="I159" s="116">
        <v>7</v>
      </c>
      <c r="J159" s="116" t="s">
        <v>392</v>
      </c>
      <c r="K159" s="116">
        <v>19.780999999999999</v>
      </c>
      <c r="L159" s="116">
        <f t="shared" ref="L159" si="78">K159-K158</f>
        <v>7.5119999999999987</v>
      </c>
    </row>
    <row r="160" spans="1:12" x14ac:dyDescent="0.35">
      <c r="A160" s="114" t="s">
        <v>71</v>
      </c>
      <c r="B160" s="114">
        <v>2022</v>
      </c>
      <c r="C160" s="115">
        <v>44751</v>
      </c>
      <c r="D160" s="114" t="s">
        <v>72</v>
      </c>
      <c r="E160" s="114" t="s">
        <v>395</v>
      </c>
      <c r="F160" s="114" t="s">
        <v>37</v>
      </c>
      <c r="G160" s="114" t="s">
        <v>38</v>
      </c>
      <c r="H160" s="114">
        <v>400</v>
      </c>
      <c r="I160" s="114">
        <v>7</v>
      </c>
      <c r="J160" s="114" t="s">
        <v>393</v>
      </c>
      <c r="K160" s="114">
        <v>26.888999999999999</v>
      </c>
      <c r="L160" s="116">
        <f t="shared" si="66"/>
        <v>7.1080000000000005</v>
      </c>
    </row>
    <row r="161" spans="1:12" x14ac:dyDescent="0.35">
      <c r="A161" s="116" t="s">
        <v>71</v>
      </c>
      <c r="B161" s="116">
        <v>2022</v>
      </c>
      <c r="C161" s="117">
        <v>44751</v>
      </c>
      <c r="D161" s="116" t="s">
        <v>72</v>
      </c>
      <c r="E161" s="116" t="s">
        <v>395</v>
      </c>
      <c r="F161" s="116" t="s">
        <v>37</v>
      </c>
      <c r="G161" s="116" t="s">
        <v>38</v>
      </c>
      <c r="H161" s="116">
        <v>400</v>
      </c>
      <c r="I161" s="116">
        <v>7</v>
      </c>
      <c r="J161" s="116" t="s">
        <v>394</v>
      </c>
      <c r="K161" s="116">
        <v>34.110999999999997</v>
      </c>
      <c r="L161" s="116">
        <f t="shared" si="66"/>
        <v>7.2219999999999978</v>
      </c>
    </row>
    <row r="162" spans="1:12" x14ac:dyDescent="0.35">
      <c r="A162" s="114" t="s">
        <v>71</v>
      </c>
      <c r="B162" s="114">
        <v>2022</v>
      </c>
      <c r="C162" s="115">
        <v>44751</v>
      </c>
      <c r="D162" s="114" t="s">
        <v>72</v>
      </c>
      <c r="E162" s="114" t="s">
        <v>395</v>
      </c>
      <c r="F162" s="114" t="s">
        <v>141</v>
      </c>
      <c r="G162" s="114" t="s">
        <v>44</v>
      </c>
      <c r="H162" s="114">
        <v>32.0027397260274</v>
      </c>
      <c r="I162" s="114">
        <v>8</v>
      </c>
      <c r="J162" s="114" t="s">
        <v>391</v>
      </c>
      <c r="K162" s="114">
        <v>12.071</v>
      </c>
      <c r="L162" s="114">
        <f t="shared" ref="L162" si="79">K162</f>
        <v>12.071</v>
      </c>
    </row>
    <row r="163" spans="1:12" x14ac:dyDescent="0.35">
      <c r="A163" s="116" t="s">
        <v>71</v>
      </c>
      <c r="B163" s="116">
        <v>2022</v>
      </c>
      <c r="C163" s="117">
        <v>44751</v>
      </c>
      <c r="D163" s="116" t="s">
        <v>72</v>
      </c>
      <c r="E163" s="116" t="s">
        <v>395</v>
      </c>
      <c r="F163" s="116" t="s">
        <v>141</v>
      </c>
      <c r="G163" s="116" t="s">
        <v>44</v>
      </c>
      <c r="H163" s="116">
        <v>32.0027397260274</v>
      </c>
      <c r="I163" s="116">
        <v>8</v>
      </c>
      <c r="J163" s="116" t="s">
        <v>392</v>
      </c>
      <c r="K163" s="116">
        <v>19.541</v>
      </c>
      <c r="L163" s="116">
        <f t="shared" ref="L163" si="80">K163-K162</f>
        <v>7.4700000000000006</v>
      </c>
    </row>
    <row r="164" spans="1:12" x14ac:dyDescent="0.35">
      <c r="A164" s="114" t="s">
        <v>71</v>
      </c>
      <c r="B164" s="114">
        <v>2022</v>
      </c>
      <c r="C164" s="115">
        <v>44751</v>
      </c>
      <c r="D164" s="114" t="s">
        <v>72</v>
      </c>
      <c r="E164" s="114" t="s">
        <v>395</v>
      </c>
      <c r="F164" s="114" t="s">
        <v>141</v>
      </c>
      <c r="G164" s="114" t="s">
        <v>44</v>
      </c>
      <c r="H164" s="114">
        <v>32.0027397260274</v>
      </c>
      <c r="I164" s="114">
        <v>8</v>
      </c>
      <c r="J164" s="114" t="s">
        <v>393</v>
      </c>
      <c r="K164" s="114">
        <v>26.867000000000001</v>
      </c>
      <c r="L164" s="116">
        <f t="shared" si="66"/>
        <v>7.3260000000000005</v>
      </c>
    </row>
    <row r="165" spans="1:12" x14ac:dyDescent="0.35">
      <c r="A165" s="116" t="s">
        <v>71</v>
      </c>
      <c r="B165" s="116">
        <v>2022</v>
      </c>
      <c r="C165" s="117">
        <v>44751</v>
      </c>
      <c r="D165" s="116" t="s">
        <v>72</v>
      </c>
      <c r="E165" s="116" t="s">
        <v>395</v>
      </c>
      <c r="F165" s="116" t="s">
        <v>141</v>
      </c>
      <c r="G165" s="116" t="s">
        <v>44</v>
      </c>
      <c r="H165" s="116">
        <v>32.0027397260274</v>
      </c>
      <c r="I165" s="116">
        <v>8</v>
      </c>
      <c r="J165" s="116" t="s">
        <v>394</v>
      </c>
      <c r="K165" s="116">
        <v>34.392000000000003</v>
      </c>
      <c r="L165" s="116">
        <f t="shared" si="66"/>
        <v>7.5250000000000021</v>
      </c>
    </row>
    <row r="166" spans="1:12" x14ac:dyDescent="0.35">
      <c r="A166" s="114" t="s">
        <v>71</v>
      </c>
      <c r="B166" s="114">
        <v>2022</v>
      </c>
      <c r="C166" s="115">
        <v>44751</v>
      </c>
      <c r="D166" s="114" t="s">
        <v>72</v>
      </c>
      <c r="E166" s="114" t="s">
        <v>395</v>
      </c>
      <c r="F166" s="114" t="s">
        <v>119</v>
      </c>
      <c r="G166" s="114" t="s">
        <v>21</v>
      </c>
      <c r="H166" s="114">
        <v>26.139726027397259</v>
      </c>
      <c r="I166" s="114">
        <v>9</v>
      </c>
      <c r="J166" s="114" t="s">
        <v>391</v>
      </c>
      <c r="K166" s="114">
        <v>12.214</v>
      </c>
      <c r="L166" s="114">
        <f t="shared" ref="L166" si="81">K166</f>
        <v>12.214</v>
      </c>
    </row>
    <row r="167" spans="1:12" x14ac:dyDescent="0.35">
      <c r="A167" s="116" t="s">
        <v>71</v>
      </c>
      <c r="B167" s="116">
        <v>2022</v>
      </c>
      <c r="C167" s="117">
        <v>44751</v>
      </c>
      <c r="D167" s="116" t="s">
        <v>72</v>
      </c>
      <c r="E167" s="116" t="s">
        <v>395</v>
      </c>
      <c r="F167" s="116" t="s">
        <v>119</v>
      </c>
      <c r="G167" s="116" t="s">
        <v>21</v>
      </c>
      <c r="H167" s="116">
        <v>26.139726027397259</v>
      </c>
      <c r="I167" s="116">
        <v>9</v>
      </c>
      <c r="J167" s="116" t="s">
        <v>392</v>
      </c>
      <c r="K167" s="116">
        <v>19.696999999999999</v>
      </c>
      <c r="L167" s="116">
        <f t="shared" ref="L167" si="82">K167-K166</f>
        <v>7.4829999999999988</v>
      </c>
    </row>
    <row r="168" spans="1:12" x14ac:dyDescent="0.35">
      <c r="A168" s="114" t="s">
        <v>71</v>
      </c>
      <c r="B168" s="114">
        <v>2022</v>
      </c>
      <c r="C168" s="115">
        <v>44751</v>
      </c>
      <c r="D168" s="114" t="s">
        <v>72</v>
      </c>
      <c r="E168" s="114" t="s">
        <v>395</v>
      </c>
      <c r="F168" s="114" t="s">
        <v>119</v>
      </c>
      <c r="G168" s="114" t="s">
        <v>21</v>
      </c>
      <c r="H168" s="114">
        <v>26.139726027397259</v>
      </c>
      <c r="I168" s="114">
        <v>9</v>
      </c>
      <c r="J168" s="114" t="s">
        <v>393</v>
      </c>
      <c r="K168" s="114">
        <v>27.015999999999998</v>
      </c>
      <c r="L168" s="116">
        <f t="shared" si="66"/>
        <v>7.3189999999999991</v>
      </c>
    </row>
    <row r="169" spans="1:12" x14ac:dyDescent="0.35">
      <c r="A169" s="116" t="s">
        <v>71</v>
      </c>
      <c r="B169" s="116">
        <v>2022</v>
      </c>
      <c r="C169" s="117">
        <v>44751</v>
      </c>
      <c r="D169" s="116" t="s">
        <v>72</v>
      </c>
      <c r="E169" s="116" t="s">
        <v>395</v>
      </c>
      <c r="F169" s="116" t="s">
        <v>119</v>
      </c>
      <c r="G169" s="116" t="s">
        <v>21</v>
      </c>
      <c r="H169" s="116">
        <v>26.139726027397259</v>
      </c>
      <c r="I169" s="116">
        <v>9</v>
      </c>
      <c r="J169" s="116" t="s">
        <v>394</v>
      </c>
      <c r="K169" s="116">
        <v>34.447000000000003</v>
      </c>
      <c r="L169" s="116">
        <f t="shared" si="66"/>
        <v>7.4310000000000045</v>
      </c>
    </row>
    <row r="170" spans="1:12" x14ac:dyDescent="0.35">
      <c r="A170" s="114" t="s">
        <v>71</v>
      </c>
      <c r="B170" s="114">
        <v>2022</v>
      </c>
      <c r="C170" s="115">
        <v>44751</v>
      </c>
      <c r="D170" s="114" t="s">
        <v>72</v>
      </c>
      <c r="E170" s="114" t="s">
        <v>395</v>
      </c>
      <c r="F170" s="114" t="s">
        <v>55</v>
      </c>
      <c r="G170" s="114" t="s">
        <v>56</v>
      </c>
      <c r="H170" s="114">
        <v>400</v>
      </c>
      <c r="I170" s="114">
        <v>10</v>
      </c>
      <c r="J170" s="114" t="s">
        <v>391</v>
      </c>
      <c r="K170" s="114">
        <v>12.675000000000001</v>
      </c>
      <c r="L170" s="114">
        <f t="shared" ref="L170" si="83">K170</f>
        <v>12.675000000000001</v>
      </c>
    </row>
    <row r="171" spans="1:12" x14ac:dyDescent="0.35">
      <c r="A171" s="116" t="s">
        <v>71</v>
      </c>
      <c r="B171" s="116">
        <v>2022</v>
      </c>
      <c r="C171" s="117">
        <v>44751</v>
      </c>
      <c r="D171" s="116" t="s">
        <v>72</v>
      </c>
      <c r="E171" s="116" t="s">
        <v>395</v>
      </c>
      <c r="F171" s="116" t="s">
        <v>55</v>
      </c>
      <c r="G171" s="116" t="s">
        <v>56</v>
      </c>
      <c r="H171" s="116">
        <v>400</v>
      </c>
      <c r="I171" s="116">
        <v>10</v>
      </c>
      <c r="J171" s="116" t="s">
        <v>392</v>
      </c>
      <c r="K171" s="116">
        <v>20.085000000000001</v>
      </c>
      <c r="L171" s="116">
        <f t="shared" ref="L171" si="84">K171-K170</f>
        <v>7.41</v>
      </c>
    </row>
    <row r="172" spans="1:12" x14ac:dyDescent="0.35">
      <c r="A172" s="114" t="s">
        <v>71</v>
      </c>
      <c r="B172" s="114">
        <v>2022</v>
      </c>
      <c r="C172" s="115">
        <v>44751</v>
      </c>
      <c r="D172" s="114" t="s">
        <v>72</v>
      </c>
      <c r="E172" s="114" t="s">
        <v>395</v>
      </c>
      <c r="F172" s="114" t="s">
        <v>55</v>
      </c>
      <c r="G172" s="114" t="s">
        <v>56</v>
      </c>
      <c r="H172" s="114">
        <v>400</v>
      </c>
      <c r="I172" s="114">
        <v>10</v>
      </c>
      <c r="J172" s="114" t="s">
        <v>393</v>
      </c>
      <c r="K172" s="114">
        <v>27.132999999999999</v>
      </c>
      <c r="L172" s="116">
        <f t="shared" si="66"/>
        <v>7.0479999999999983</v>
      </c>
    </row>
    <row r="173" spans="1:12" x14ac:dyDescent="0.35">
      <c r="A173" s="116" t="s">
        <v>71</v>
      </c>
      <c r="B173" s="116">
        <v>2022</v>
      </c>
      <c r="C173" s="117">
        <v>44751</v>
      </c>
      <c r="D173" s="116" t="s">
        <v>72</v>
      </c>
      <c r="E173" s="116" t="s">
        <v>395</v>
      </c>
      <c r="F173" s="116" t="s">
        <v>55</v>
      </c>
      <c r="G173" s="116" t="s">
        <v>56</v>
      </c>
      <c r="H173" s="116">
        <v>400</v>
      </c>
      <c r="I173" s="116">
        <v>10</v>
      </c>
      <c r="J173" s="116" t="s">
        <v>394</v>
      </c>
      <c r="K173" s="116">
        <v>34.468000000000004</v>
      </c>
      <c r="L173" s="116">
        <f t="shared" si="66"/>
        <v>7.3350000000000044</v>
      </c>
    </row>
    <row r="174" spans="1:12" x14ac:dyDescent="0.35">
      <c r="A174" s="114" t="s">
        <v>71</v>
      </c>
      <c r="B174" s="114">
        <v>2022</v>
      </c>
      <c r="C174" s="115">
        <v>44751</v>
      </c>
      <c r="D174" s="114" t="s">
        <v>72</v>
      </c>
      <c r="E174" s="114" t="s">
        <v>395</v>
      </c>
      <c r="F174" s="114" t="s">
        <v>81</v>
      </c>
      <c r="G174" s="114" t="s">
        <v>17</v>
      </c>
      <c r="H174" s="114">
        <v>400</v>
      </c>
      <c r="I174" s="114">
        <v>11</v>
      </c>
      <c r="J174" s="114" t="s">
        <v>391</v>
      </c>
      <c r="K174" s="114">
        <v>12.484999999999999</v>
      </c>
      <c r="L174" s="114">
        <f t="shared" ref="L174" si="85">K174</f>
        <v>12.484999999999999</v>
      </c>
    </row>
    <row r="175" spans="1:12" x14ac:dyDescent="0.35">
      <c r="A175" s="116" t="s">
        <v>71</v>
      </c>
      <c r="B175" s="116">
        <v>2022</v>
      </c>
      <c r="C175" s="117">
        <v>44751</v>
      </c>
      <c r="D175" s="116" t="s">
        <v>72</v>
      </c>
      <c r="E175" s="116" t="s">
        <v>395</v>
      </c>
      <c r="F175" s="116" t="s">
        <v>81</v>
      </c>
      <c r="G175" s="116" t="s">
        <v>17</v>
      </c>
      <c r="H175" s="116">
        <v>400</v>
      </c>
      <c r="I175" s="116">
        <v>11</v>
      </c>
      <c r="J175" s="116" t="s">
        <v>392</v>
      </c>
      <c r="K175" s="116">
        <v>20.087</v>
      </c>
      <c r="L175" s="116">
        <f t="shared" ref="L175" si="86">K175-K174</f>
        <v>7.6020000000000003</v>
      </c>
    </row>
    <row r="176" spans="1:12" x14ac:dyDescent="0.35">
      <c r="A176" s="114" t="s">
        <v>71</v>
      </c>
      <c r="B176" s="114">
        <v>2022</v>
      </c>
      <c r="C176" s="115">
        <v>44751</v>
      </c>
      <c r="D176" s="114" t="s">
        <v>72</v>
      </c>
      <c r="E176" s="114" t="s">
        <v>395</v>
      </c>
      <c r="F176" s="114" t="s">
        <v>81</v>
      </c>
      <c r="G176" s="114" t="s">
        <v>17</v>
      </c>
      <c r="H176" s="114">
        <v>400</v>
      </c>
      <c r="I176" s="114">
        <v>11</v>
      </c>
      <c r="J176" s="114" t="s">
        <v>393</v>
      </c>
      <c r="K176" s="114">
        <v>27.327999999999999</v>
      </c>
      <c r="L176" s="116">
        <f t="shared" si="66"/>
        <v>7.2409999999999997</v>
      </c>
    </row>
    <row r="177" spans="1:12" x14ac:dyDescent="0.35">
      <c r="A177" s="116" t="s">
        <v>71</v>
      </c>
      <c r="B177" s="116">
        <v>2022</v>
      </c>
      <c r="C177" s="117">
        <v>44751</v>
      </c>
      <c r="D177" s="116" t="s">
        <v>72</v>
      </c>
      <c r="E177" s="116" t="s">
        <v>395</v>
      </c>
      <c r="F177" s="116" t="s">
        <v>81</v>
      </c>
      <c r="G177" s="116" t="s">
        <v>17</v>
      </c>
      <c r="H177" s="116">
        <v>400</v>
      </c>
      <c r="I177" s="116">
        <v>11</v>
      </c>
      <c r="J177" s="116" t="s">
        <v>394</v>
      </c>
      <c r="K177" s="116">
        <v>34.648000000000003</v>
      </c>
      <c r="L177" s="116">
        <f t="shared" si="66"/>
        <v>7.3200000000000038</v>
      </c>
    </row>
    <row r="178" spans="1:12" x14ac:dyDescent="0.35">
      <c r="A178" s="114" t="s">
        <v>71</v>
      </c>
      <c r="B178" s="114">
        <v>2022</v>
      </c>
      <c r="C178" s="115">
        <v>44751</v>
      </c>
      <c r="D178" s="114" t="s">
        <v>72</v>
      </c>
      <c r="E178" s="114" t="s">
        <v>395</v>
      </c>
      <c r="F178" s="114" t="s">
        <v>64</v>
      </c>
      <c r="G178" s="114" t="s">
        <v>65</v>
      </c>
      <c r="H178" s="114">
        <v>400</v>
      </c>
      <c r="I178" s="114">
        <v>12</v>
      </c>
      <c r="J178" s="114" t="s">
        <v>391</v>
      </c>
      <c r="K178" s="114">
        <v>12.169</v>
      </c>
      <c r="L178" s="114">
        <f t="shared" ref="L178" si="87">K178</f>
        <v>12.169</v>
      </c>
    </row>
    <row r="179" spans="1:12" x14ac:dyDescent="0.35">
      <c r="A179" s="116" t="s">
        <v>71</v>
      </c>
      <c r="B179" s="116">
        <v>2022</v>
      </c>
      <c r="C179" s="117">
        <v>44751</v>
      </c>
      <c r="D179" s="116" t="s">
        <v>72</v>
      </c>
      <c r="E179" s="116" t="s">
        <v>395</v>
      </c>
      <c r="F179" s="116" t="s">
        <v>64</v>
      </c>
      <c r="G179" s="116" t="s">
        <v>65</v>
      </c>
      <c r="H179" s="116">
        <v>400</v>
      </c>
      <c r="I179" s="116">
        <v>12</v>
      </c>
      <c r="J179" s="116" t="s">
        <v>392</v>
      </c>
      <c r="K179" s="116">
        <v>19.826000000000001</v>
      </c>
      <c r="L179" s="116">
        <f t="shared" ref="L179" si="88">K179-K178</f>
        <v>7.657</v>
      </c>
    </row>
    <row r="180" spans="1:12" x14ac:dyDescent="0.35">
      <c r="A180" s="114" t="s">
        <v>71</v>
      </c>
      <c r="B180" s="114">
        <v>2022</v>
      </c>
      <c r="C180" s="115">
        <v>44751</v>
      </c>
      <c r="D180" s="114" t="s">
        <v>72</v>
      </c>
      <c r="E180" s="114" t="s">
        <v>395</v>
      </c>
      <c r="F180" s="114" t="s">
        <v>64</v>
      </c>
      <c r="G180" s="114" t="s">
        <v>65</v>
      </c>
      <c r="H180" s="114">
        <v>400</v>
      </c>
      <c r="I180" s="114">
        <v>12</v>
      </c>
      <c r="J180" s="114" t="s">
        <v>393</v>
      </c>
      <c r="K180" s="114">
        <v>27.338999999999999</v>
      </c>
      <c r="L180" s="116">
        <f t="shared" si="66"/>
        <v>7.5129999999999981</v>
      </c>
    </row>
    <row r="181" spans="1:12" x14ac:dyDescent="0.35">
      <c r="A181" s="116" t="s">
        <v>71</v>
      </c>
      <c r="B181" s="116">
        <v>2022</v>
      </c>
      <c r="C181" s="117">
        <v>44751</v>
      </c>
      <c r="D181" s="116" t="s">
        <v>72</v>
      </c>
      <c r="E181" s="116" t="s">
        <v>395</v>
      </c>
      <c r="F181" s="116" t="s">
        <v>64</v>
      </c>
      <c r="G181" s="116" t="s">
        <v>65</v>
      </c>
      <c r="H181" s="116">
        <v>400</v>
      </c>
      <c r="I181" s="116">
        <v>12</v>
      </c>
      <c r="J181" s="116" t="s">
        <v>394</v>
      </c>
      <c r="K181" s="116">
        <v>35.115000000000002</v>
      </c>
      <c r="L181" s="116">
        <f t="shared" si="66"/>
        <v>7.7760000000000034</v>
      </c>
    </row>
    <row r="182" spans="1:12" x14ac:dyDescent="0.35">
      <c r="A182" s="114" t="s">
        <v>71</v>
      </c>
      <c r="B182" s="114">
        <v>2022</v>
      </c>
      <c r="C182" s="115">
        <v>44751</v>
      </c>
      <c r="D182" s="114" t="s">
        <v>72</v>
      </c>
      <c r="E182" s="114" t="s">
        <v>395</v>
      </c>
      <c r="F182" s="114" t="s">
        <v>93</v>
      </c>
      <c r="G182" s="114" t="s">
        <v>90</v>
      </c>
      <c r="H182" s="114">
        <v>400</v>
      </c>
      <c r="I182" s="114">
        <v>13</v>
      </c>
      <c r="J182" s="114" t="s">
        <v>391</v>
      </c>
      <c r="K182" s="114">
        <v>12.502000000000001</v>
      </c>
      <c r="L182" s="114">
        <f t="shared" ref="L182" si="89">K182</f>
        <v>12.502000000000001</v>
      </c>
    </row>
    <row r="183" spans="1:12" x14ac:dyDescent="0.35">
      <c r="A183" s="116" t="s">
        <v>71</v>
      </c>
      <c r="B183" s="116">
        <v>2022</v>
      </c>
      <c r="C183" s="117">
        <v>44751</v>
      </c>
      <c r="D183" s="116" t="s">
        <v>72</v>
      </c>
      <c r="E183" s="116" t="s">
        <v>395</v>
      </c>
      <c r="F183" s="116" t="s">
        <v>93</v>
      </c>
      <c r="G183" s="116" t="s">
        <v>90</v>
      </c>
      <c r="H183" s="116">
        <v>400</v>
      </c>
      <c r="I183" s="116">
        <v>13</v>
      </c>
      <c r="J183" s="116" t="s">
        <v>392</v>
      </c>
      <c r="K183" s="116">
        <v>20.155000000000001</v>
      </c>
      <c r="L183" s="116">
        <f t="shared" ref="L183" si="90">K183-K182</f>
        <v>7.6530000000000005</v>
      </c>
    </row>
    <row r="184" spans="1:12" x14ac:dyDescent="0.35">
      <c r="A184" s="114" t="s">
        <v>71</v>
      </c>
      <c r="B184" s="114">
        <v>2022</v>
      </c>
      <c r="C184" s="115">
        <v>44751</v>
      </c>
      <c r="D184" s="114" t="s">
        <v>72</v>
      </c>
      <c r="E184" s="114" t="s">
        <v>395</v>
      </c>
      <c r="F184" s="114" t="s">
        <v>93</v>
      </c>
      <c r="G184" s="114" t="s">
        <v>90</v>
      </c>
      <c r="H184" s="114">
        <v>400</v>
      </c>
      <c r="I184" s="114">
        <v>13</v>
      </c>
      <c r="J184" s="114" t="s">
        <v>393</v>
      </c>
      <c r="K184" s="114">
        <v>27.623999999999999</v>
      </c>
      <c r="L184" s="116">
        <f t="shared" si="66"/>
        <v>7.4689999999999976</v>
      </c>
    </row>
    <row r="185" spans="1:12" x14ac:dyDescent="0.35">
      <c r="A185" s="116" t="s">
        <v>71</v>
      </c>
      <c r="B185" s="116">
        <v>2022</v>
      </c>
      <c r="C185" s="117">
        <v>44751</v>
      </c>
      <c r="D185" s="116" t="s">
        <v>72</v>
      </c>
      <c r="E185" s="116" t="s">
        <v>395</v>
      </c>
      <c r="F185" s="116" t="s">
        <v>93</v>
      </c>
      <c r="G185" s="116" t="s">
        <v>90</v>
      </c>
      <c r="H185" s="116">
        <v>400</v>
      </c>
      <c r="I185" s="116">
        <v>13</v>
      </c>
      <c r="J185" s="116" t="s">
        <v>394</v>
      </c>
      <c r="K185" s="116">
        <v>35.277000000000001</v>
      </c>
      <c r="L185" s="116">
        <f t="shared" si="66"/>
        <v>7.6530000000000022</v>
      </c>
    </row>
    <row r="186" spans="1:12" x14ac:dyDescent="0.35">
      <c r="A186" s="114" t="s">
        <v>71</v>
      </c>
      <c r="B186" s="114">
        <v>2022</v>
      </c>
      <c r="C186" s="115">
        <v>44751</v>
      </c>
      <c r="D186" s="114" t="s">
        <v>72</v>
      </c>
      <c r="E186" s="114" t="s">
        <v>395</v>
      </c>
      <c r="F186" s="114" t="s">
        <v>60</v>
      </c>
      <c r="G186" s="114" t="s">
        <v>61</v>
      </c>
      <c r="H186" s="114">
        <v>33.980821917808221</v>
      </c>
      <c r="I186" s="114">
        <v>14</v>
      </c>
      <c r="J186" s="114" t="s">
        <v>391</v>
      </c>
      <c r="K186" s="114">
        <v>12.664</v>
      </c>
      <c r="L186" s="114">
        <f t="shared" ref="L186" si="91">K186</f>
        <v>12.664</v>
      </c>
    </row>
    <row r="187" spans="1:12" x14ac:dyDescent="0.35">
      <c r="A187" s="116" t="s">
        <v>71</v>
      </c>
      <c r="B187" s="116">
        <v>2022</v>
      </c>
      <c r="C187" s="117">
        <v>44751</v>
      </c>
      <c r="D187" s="116" t="s">
        <v>72</v>
      </c>
      <c r="E187" s="116" t="s">
        <v>395</v>
      </c>
      <c r="F187" s="116" t="s">
        <v>60</v>
      </c>
      <c r="G187" s="116" t="s">
        <v>61</v>
      </c>
      <c r="H187" s="116">
        <v>33.980821917808221</v>
      </c>
      <c r="I187" s="116">
        <v>14</v>
      </c>
      <c r="J187" s="116" t="s">
        <v>392</v>
      </c>
      <c r="K187" s="116">
        <v>20.295000000000002</v>
      </c>
      <c r="L187" s="116">
        <f t="shared" ref="L187" si="92">K187-K186</f>
        <v>7.631000000000002</v>
      </c>
    </row>
    <row r="188" spans="1:12" x14ac:dyDescent="0.35">
      <c r="A188" s="114" t="s">
        <v>71</v>
      </c>
      <c r="B188" s="114">
        <v>2022</v>
      </c>
      <c r="C188" s="115">
        <v>44751</v>
      </c>
      <c r="D188" s="114" t="s">
        <v>72</v>
      </c>
      <c r="E188" s="114" t="s">
        <v>395</v>
      </c>
      <c r="F188" s="114" t="s">
        <v>60</v>
      </c>
      <c r="G188" s="114" t="s">
        <v>61</v>
      </c>
      <c r="H188" s="114">
        <v>33.980821917808221</v>
      </c>
      <c r="I188" s="114">
        <v>14</v>
      </c>
      <c r="J188" s="114" t="s">
        <v>393</v>
      </c>
      <c r="K188" s="114">
        <v>27.741</v>
      </c>
      <c r="L188" s="116">
        <f t="shared" si="66"/>
        <v>7.445999999999998</v>
      </c>
    </row>
    <row r="189" spans="1:12" x14ac:dyDescent="0.35">
      <c r="A189" s="116" t="s">
        <v>71</v>
      </c>
      <c r="B189" s="116">
        <v>2022</v>
      </c>
      <c r="C189" s="117">
        <v>44751</v>
      </c>
      <c r="D189" s="116" t="s">
        <v>72</v>
      </c>
      <c r="E189" s="116" t="s">
        <v>395</v>
      </c>
      <c r="F189" s="116" t="s">
        <v>60</v>
      </c>
      <c r="G189" s="116" t="s">
        <v>61</v>
      </c>
      <c r="H189" s="116">
        <v>33.980821917808221</v>
      </c>
      <c r="I189" s="116">
        <v>14</v>
      </c>
      <c r="J189" s="116" t="s">
        <v>394</v>
      </c>
      <c r="K189" s="116">
        <v>35.4</v>
      </c>
      <c r="L189" s="116">
        <f t="shared" si="66"/>
        <v>7.6589999999999989</v>
      </c>
    </row>
    <row r="190" spans="1:12" x14ac:dyDescent="0.35">
      <c r="A190" s="114" t="s">
        <v>71</v>
      </c>
      <c r="B190" s="114">
        <v>2022</v>
      </c>
      <c r="C190" s="115">
        <v>44751</v>
      </c>
      <c r="D190" s="114" t="s">
        <v>72</v>
      </c>
      <c r="E190" s="114" t="s">
        <v>395</v>
      </c>
      <c r="F190" s="114" t="s">
        <v>89</v>
      </c>
      <c r="G190" s="114" t="s">
        <v>90</v>
      </c>
      <c r="H190" s="114">
        <v>400</v>
      </c>
      <c r="I190" s="114">
        <v>15</v>
      </c>
      <c r="J190" s="114" t="s">
        <v>391</v>
      </c>
      <c r="K190" s="114">
        <v>13.239000000000001</v>
      </c>
      <c r="L190" s="114">
        <f t="shared" ref="L190" si="93">K190</f>
        <v>13.239000000000001</v>
      </c>
    </row>
    <row r="191" spans="1:12" x14ac:dyDescent="0.35">
      <c r="A191" s="116" t="s">
        <v>71</v>
      </c>
      <c r="B191" s="116">
        <v>2022</v>
      </c>
      <c r="C191" s="117">
        <v>44751</v>
      </c>
      <c r="D191" s="116" t="s">
        <v>72</v>
      </c>
      <c r="E191" s="116" t="s">
        <v>395</v>
      </c>
      <c r="F191" s="116" t="s">
        <v>89</v>
      </c>
      <c r="G191" s="116" t="s">
        <v>90</v>
      </c>
      <c r="H191" s="116">
        <v>400</v>
      </c>
      <c r="I191" s="116">
        <v>15</v>
      </c>
      <c r="J191" s="116" t="s">
        <v>392</v>
      </c>
      <c r="K191" s="116">
        <v>20.783000000000001</v>
      </c>
      <c r="L191" s="116">
        <f t="shared" ref="L191" si="94">K191-K190</f>
        <v>7.5440000000000005</v>
      </c>
    </row>
    <row r="192" spans="1:12" x14ac:dyDescent="0.35">
      <c r="A192" s="114" t="s">
        <v>71</v>
      </c>
      <c r="B192" s="114">
        <v>2022</v>
      </c>
      <c r="C192" s="115">
        <v>44751</v>
      </c>
      <c r="D192" s="114" t="s">
        <v>72</v>
      </c>
      <c r="E192" s="114" t="s">
        <v>395</v>
      </c>
      <c r="F192" s="114" t="s">
        <v>89</v>
      </c>
      <c r="G192" s="114" t="s">
        <v>90</v>
      </c>
      <c r="H192" s="114">
        <v>400</v>
      </c>
      <c r="I192" s="114">
        <v>15</v>
      </c>
      <c r="J192" s="114" t="s">
        <v>393</v>
      </c>
      <c r="K192" s="114">
        <v>28.181999999999999</v>
      </c>
      <c r="L192" s="116">
        <f t="shared" si="66"/>
        <v>7.3989999999999974</v>
      </c>
    </row>
    <row r="193" spans="1:12" x14ac:dyDescent="0.35">
      <c r="A193" s="116" t="s">
        <v>71</v>
      </c>
      <c r="B193" s="116">
        <v>2022</v>
      </c>
      <c r="C193" s="117">
        <v>44751</v>
      </c>
      <c r="D193" s="116" t="s">
        <v>72</v>
      </c>
      <c r="E193" s="116" t="s">
        <v>395</v>
      </c>
      <c r="F193" s="116" t="s">
        <v>89</v>
      </c>
      <c r="G193" s="116" t="s">
        <v>90</v>
      </c>
      <c r="H193" s="116">
        <v>400</v>
      </c>
      <c r="I193" s="116">
        <v>15</v>
      </c>
      <c r="J193" s="116" t="s">
        <v>394</v>
      </c>
      <c r="K193" s="116">
        <v>35.774000000000001</v>
      </c>
      <c r="L193" s="116">
        <f t="shared" si="66"/>
        <v>7.5920000000000023</v>
      </c>
    </row>
    <row r="194" spans="1:12" x14ac:dyDescent="0.35">
      <c r="A194" s="114" t="s">
        <v>71</v>
      </c>
      <c r="B194" s="114">
        <v>2022</v>
      </c>
      <c r="C194" s="115">
        <v>44751</v>
      </c>
      <c r="D194" s="114" t="s">
        <v>72</v>
      </c>
      <c r="E194" s="114" t="s">
        <v>395</v>
      </c>
      <c r="F194" s="114" t="s">
        <v>402</v>
      </c>
      <c r="G194" s="114" t="s">
        <v>44</v>
      </c>
      <c r="H194" s="114">
        <v>400</v>
      </c>
      <c r="I194" s="114">
        <v>16</v>
      </c>
      <c r="J194" s="114" t="s">
        <v>391</v>
      </c>
      <c r="K194" s="114">
        <v>12.313000000000001</v>
      </c>
      <c r="L194" s="114">
        <f t="shared" ref="L194" si="95">K194</f>
        <v>12.313000000000001</v>
      </c>
    </row>
    <row r="195" spans="1:12" x14ac:dyDescent="0.35">
      <c r="A195" s="116" t="s">
        <v>71</v>
      </c>
      <c r="B195" s="116">
        <v>2022</v>
      </c>
      <c r="C195" s="117">
        <v>44751</v>
      </c>
      <c r="D195" s="116" t="s">
        <v>72</v>
      </c>
      <c r="E195" s="116" t="s">
        <v>395</v>
      </c>
      <c r="F195" s="116" t="s">
        <v>402</v>
      </c>
      <c r="G195" s="116" t="s">
        <v>44</v>
      </c>
      <c r="H195" s="116">
        <v>400</v>
      </c>
      <c r="I195" s="116">
        <v>16</v>
      </c>
      <c r="J195" s="116" t="s">
        <v>392</v>
      </c>
      <c r="K195" s="116">
        <v>20.164000000000001</v>
      </c>
      <c r="L195" s="116">
        <f t="shared" ref="L195" si="96">K195-K194</f>
        <v>7.8510000000000009</v>
      </c>
    </row>
    <row r="196" spans="1:12" x14ac:dyDescent="0.35">
      <c r="A196" s="114" t="s">
        <v>71</v>
      </c>
      <c r="B196" s="114">
        <v>2022</v>
      </c>
      <c r="C196" s="115">
        <v>44751</v>
      </c>
      <c r="D196" s="114" t="s">
        <v>72</v>
      </c>
      <c r="E196" s="114" t="s">
        <v>395</v>
      </c>
      <c r="F196" s="114" t="s">
        <v>402</v>
      </c>
      <c r="G196" s="114" t="s">
        <v>44</v>
      </c>
      <c r="H196" s="114">
        <v>400</v>
      </c>
      <c r="I196" s="114">
        <v>16</v>
      </c>
      <c r="J196" s="114" t="s">
        <v>393</v>
      </c>
      <c r="K196" s="114">
        <v>27.975000000000001</v>
      </c>
      <c r="L196" s="116">
        <f t="shared" si="66"/>
        <v>7.8109999999999999</v>
      </c>
    </row>
    <row r="197" spans="1:12" x14ac:dyDescent="0.35">
      <c r="A197" s="116" t="s">
        <v>71</v>
      </c>
      <c r="B197" s="116">
        <v>2022</v>
      </c>
      <c r="C197" s="117">
        <v>44751</v>
      </c>
      <c r="D197" s="116" t="s">
        <v>72</v>
      </c>
      <c r="E197" s="116" t="s">
        <v>395</v>
      </c>
      <c r="F197" s="116" t="s">
        <v>402</v>
      </c>
      <c r="G197" s="116" t="s">
        <v>44</v>
      </c>
      <c r="H197" s="116">
        <v>400</v>
      </c>
      <c r="I197" s="116">
        <v>16</v>
      </c>
      <c r="J197" s="116" t="s">
        <v>394</v>
      </c>
      <c r="K197" s="116">
        <v>36.020000000000003</v>
      </c>
      <c r="L197" s="116">
        <f t="shared" si="66"/>
        <v>8.0450000000000017</v>
      </c>
    </row>
    <row r="198" spans="1:12" x14ac:dyDescent="0.35">
      <c r="A198" s="114" t="s">
        <v>71</v>
      </c>
      <c r="B198" s="114">
        <v>2022</v>
      </c>
      <c r="C198" s="115">
        <v>44751</v>
      </c>
      <c r="D198" s="114" t="s">
        <v>72</v>
      </c>
      <c r="E198" s="114" t="s">
        <v>395</v>
      </c>
      <c r="F198" s="114" t="s">
        <v>87</v>
      </c>
      <c r="G198" s="114" t="s">
        <v>88</v>
      </c>
      <c r="H198" s="114">
        <v>400</v>
      </c>
      <c r="I198" s="114">
        <v>17</v>
      </c>
      <c r="J198" s="114" t="s">
        <v>391</v>
      </c>
      <c r="K198" s="114">
        <v>13.257999999999999</v>
      </c>
      <c r="L198" s="114">
        <f t="shared" ref="L198" si="97">K198</f>
        <v>13.257999999999999</v>
      </c>
    </row>
    <row r="199" spans="1:12" x14ac:dyDescent="0.35">
      <c r="A199" s="116" t="s">
        <v>71</v>
      </c>
      <c r="B199" s="116">
        <v>2022</v>
      </c>
      <c r="C199" s="117">
        <v>44751</v>
      </c>
      <c r="D199" s="116" t="s">
        <v>72</v>
      </c>
      <c r="E199" s="116" t="s">
        <v>395</v>
      </c>
      <c r="F199" s="116" t="s">
        <v>87</v>
      </c>
      <c r="G199" s="116" t="s">
        <v>88</v>
      </c>
      <c r="H199" s="116">
        <v>400</v>
      </c>
      <c r="I199" s="116">
        <v>17</v>
      </c>
      <c r="J199" s="116" t="s">
        <v>392</v>
      </c>
      <c r="K199" s="116">
        <v>21.114000000000001</v>
      </c>
      <c r="L199" s="116">
        <f t="shared" ref="L199:L261" si="98">K199-K198</f>
        <v>7.8560000000000016</v>
      </c>
    </row>
    <row r="200" spans="1:12" x14ac:dyDescent="0.35">
      <c r="A200" s="114" t="s">
        <v>71</v>
      </c>
      <c r="B200" s="114">
        <v>2022</v>
      </c>
      <c r="C200" s="115">
        <v>44751</v>
      </c>
      <c r="D200" s="114" t="s">
        <v>72</v>
      </c>
      <c r="E200" s="114" t="s">
        <v>395</v>
      </c>
      <c r="F200" s="114" t="s">
        <v>87</v>
      </c>
      <c r="G200" s="114" t="s">
        <v>88</v>
      </c>
      <c r="H200" s="114">
        <v>400</v>
      </c>
      <c r="I200" s="114">
        <v>17</v>
      </c>
      <c r="J200" s="114" t="s">
        <v>393</v>
      </c>
      <c r="K200" s="114">
        <v>28.776</v>
      </c>
      <c r="L200" s="116">
        <f t="shared" si="98"/>
        <v>7.661999999999999</v>
      </c>
    </row>
    <row r="201" spans="1:12" x14ac:dyDescent="0.35">
      <c r="A201" s="116" t="s">
        <v>71</v>
      </c>
      <c r="B201" s="116">
        <v>2022</v>
      </c>
      <c r="C201" s="117">
        <v>44751</v>
      </c>
      <c r="D201" s="116" t="s">
        <v>72</v>
      </c>
      <c r="E201" s="116" t="s">
        <v>395</v>
      </c>
      <c r="F201" s="116" t="s">
        <v>87</v>
      </c>
      <c r="G201" s="116" t="s">
        <v>88</v>
      </c>
      <c r="H201" s="116">
        <v>400</v>
      </c>
      <c r="I201" s="116">
        <v>17</v>
      </c>
      <c r="J201" s="116" t="s">
        <v>394</v>
      </c>
      <c r="K201" s="116">
        <v>36.795999999999999</v>
      </c>
      <c r="L201" s="116">
        <f t="shared" si="98"/>
        <v>8.02</v>
      </c>
    </row>
    <row r="202" spans="1:12" x14ac:dyDescent="0.35">
      <c r="A202" s="114" t="s">
        <v>71</v>
      </c>
      <c r="B202" s="114">
        <v>2022</v>
      </c>
      <c r="C202" s="115">
        <v>44751</v>
      </c>
      <c r="D202" s="114" t="s">
        <v>72</v>
      </c>
      <c r="E202" s="114" t="s">
        <v>395</v>
      </c>
      <c r="F202" s="114" t="s">
        <v>403</v>
      </c>
      <c r="G202" s="114" t="s">
        <v>65</v>
      </c>
      <c r="H202" s="114">
        <v>400</v>
      </c>
      <c r="I202" s="114">
        <v>18</v>
      </c>
      <c r="J202" s="114" t="s">
        <v>391</v>
      </c>
      <c r="K202" s="114">
        <v>13.401</v>
      </c>
      <c r="L202" s="114">
        <f t="shared" ref="L202" si="99">K202</f>
        <v>13.401</v>
      </c>
    </row>
    <row r="203" spans="1:12" x14ac:dyDescent="0.35">
      <c r="A203" s="116" t="s">
        <v>71</v>
      </c>
      <c r="B203" s="116">
        <v>2022</v>
      </c>
      <c r="C203" s="117">
        <v>44751</v>
      </c>
      <c r="D203" s="116" t="s">
        <v>72</v>
      </c>
      <c r="E203" s="116" t="s">
        <v>395</v>
      </c>
      <c r="F203" s="116" t="s">
        <v>403</v>
      </c>
      <c r="G203" s="116" t="s">
        <v>65</v>
      </c>
      <c r="H203" s="116">
        <v>400</v>
      </c>
      <c r="I203" s="116">
        <v>18</v>
      </c>
      <c r="J203" s="116" t="s">
        <v>392</v>
      </c>
      <c r="K203" s="116">
        <v>21.488</v>
      </c>
      <c r="L203" s="116">
        <f t="shared" ref="L203" si="100">K203-K202</f>
        <v>8.0869999999999997</v>
      </c>
    </row>
    <row r="204" spans="1:12" x14ac:dyDescent="0.35">
      <c r="A204" s="114" t="s">
        <v>71</v>
      </c>
      <c r="B204" s="114">
        <v>2022</v>
      </c>
      <c r="C204" s="115">
        <v>44751</v>
      </c>
      <c r="D204" s="114" t="s">
        <v>72</v>
      </c>
      <c r="E204" s="114" t="s">
        <v>395</v>
      </c>
      <c r="F204" s="114" t="s">
        <v>403</v>
      </c>
      <c r="G204" s="114" t="s">
        <v>65</v>
      </c>
      <c r="H204" s="114">
        <v>400</v>
      </c>
      <c r="I204" s="114">
        <v>18</v>
      </c>
      <c r="J204" s="114" t="s">
        <v>393</v>
      </c>
      <c r="K204" s="114">
        <v>29.282</v>
      </c>
      <c r="L204" s="116">
        <f t="shared" si="98"/>
        <v>7.7940000000000005</v>
      </c>
    </row>
    <row r="205" spans="1:12" x14ac:dyDescent="0.35">
      <c r="A205" s="116" t="s">
        <v>71</v>
      </c>
      <c r="B205" s="116">
        <v>2022</v>
      </c>
      <c r="C205" s="117">
        <v>44751</v>
      </c>
      <c r="D205" s="116" t="s">
        <v>72</v>
      </c>
      <c r="E205" s="116" t="s">
        <v>395</v>
      </c>
      <c r="F205" s="116" t="s">
        <v>403</v>
      </c>
      <c r="G205" s="116" t="s">
        <v>65</v>
      </c>
      <c r="H205" s="116">
        <v>400</v>
      </c>
      <c r="I205" s="116">
        <v>18</v>
      </c>
      <c r="J205" s="116" t="s">
        <v>394</v>
      </c>
      <c r="K205" s="116">
        <v>37.344999999999999</v>
      </c>
      <c r="L205" s="116">
        <f t="shared" si="98"/>
        <v>8.0629999999999988</v>
      </c>
    </row>
    <row r="206" spans="1:12" x14ac:dyDescent="0.35">
      <c r="A206" s="114" t="s">
        <v>71</v>
      </c>
      <c r="B206" s="114">
        <v>2022</v>
      </c>
      <c r="C206" s="115">
        <v>44751</v>
      </c>
      <c r="D206" s="114" t="s">
        <v>72</v>
      </c>
      <c r="E206" s="114" t="s">
        <v>395</v>
      </c>
      <c r="F206" s="114" t="s">
        <v>308</v>
      </c>
      <c r="G206" s="114" t="s">
        <v>53</v>
      </c>
      <c r="H206" s="114">
        <v>22.980821917808218</v>
      </c>
      <c r="I206" s="114">
        <v>19</v>
      </c>
      <c r="J206" s="114" t="s">
        <v>391</v>
      </c>
      <c r="K206" s="114">
        <v>13.813000000000001</v>
      </c>
      <c r="L206" s="114">
        <f t="shared" ref="L206" si="101">K206</f>
        <v>13.813000000000001</v>
      </c>
    </row>
    <row r="207" spans="1:12" x14ac:dyDescent="0.35">
      <c r="A207" s="116" t="s">
        <v>71</v>
      </c>
      <c r="B207" s="116">
        <v>2022</v>
      </c>
      <c r="C207" s="117">
        <v>44751</v>
      </c>
      <c r="D207" s="116" t="s">
        <v>72</v>
      </c>
      <c r="E207" s="116" t="s">
        <v>395</v>
      </c>
      <c r="F207" s="116" t="s">
        <v>308</v>
      </c>
      <c r="G207" s="116" t="s">
        <v>53</v>
      </c>
      <c r="H207" s="116">
        <v>22.980821917808218</v>
      </c>
      <c r="I207" s="116">
        <v>19</v>
      </c>
      <c r="J207" s="116" t="s">
        <v>392</v>
      </c>
      <c r="K207" s="116">
        <v>21.963999999999999</v>
      </c>
      <c r="L207" s="116">
        <f t="shared" ref="L207" si="102">K207-K206</f>
        <v>8.150999999999998</v>
      </c>
    </row>
    <row r="208" spans="1:12" x14ac:dyDescent="0.35">
      <c r="A208" s="114" t="s">
        <v>71</v>
      </c>
      <c r="B208" s="114">
        <v>2022</v>
      </c>
      <c r="C208" s="115">
        <v>44751</v>
      </c>
      <c r="D208" s="114" t="s">
        <v>72</v>
      </c>
      <c r="E208" s="114" t="s">
        <v>395</v>
      </c>
      <c r="F208" s="114" t="s">
        <v>308</v>
      </c>
      <c r="G208" s="114" t="s">
        <v>53</v>
      </c>
      <c r="H208" s="114">
        <v>22.980821917808218</v>
      </c>
      <c r="I208" s="114">
        <v>19</v>
      </c>
      <c r="J208" s="114" t="s">
        <v>393</v>
      </c>
      <c r="K208" s="114">
        <v>29.745000000000001</v>
      </c>
      <c r="L208" s="116">
        <f t="shared" si="98"/>
        <v>7.7810000000000024</v>
      </c>
    </row>
    <row r="209" spans="1:12" x14ac:dyDescent="0.35">
      <c r="A209" s="116" t="s">
        <v>71</v>
      </c>
      <c r="B209" s="116">
        <v>2022</v>
      </c>
      <c r="C209" s="117">
        <v>44751</v>
      </c>
      <c r="D209" s="116" t="s">
        <v>72</v>
      </c>
      <c r="E209" s="116" t="s">
        <v>395</v>
      </c>
      <c r="F209" s="116" t="s">
        <v>308</v>
      </c>
      <c r="G209" s="116" t="s">
        <v>53</v>
      </c>
      <c r="H209" s="116">
        <v>22.980821917808218</v>
      </c>
      <c r="I209" s="116">
        <v>19</v>
      </c>
      <c r="J209" s="116" t="s">
        <v>394</v>
      </c>
      <c r="K209" s="116">
        <v>37.406999999999996</v>
      </c>
      <c r="L209" s="116">
        <f t="shared" si="98"/>
        <v>7.6619999999999955</v>
      </c>
    </row>
    <row r="210" spans="1:12" x14ac:dyDescent="0.35">
      <c r="A210" s="114" t="s">
        <v>71</v>
      </c>
      <c r="B210" s="114">
        <v>2022</v>
      </c>
      <c r="C210" s="115">
        <v>44751</v>
      </c>
      <c r="D210" s="114" t="s">
        <v>72</v>
      </c>
      <c r="E210" s="114" t="s">
        <v>209</v>
      </c>
      <c r="F210" s="114" t="s">
        <v>20</v>
      </c>
      <c r="G210" s="114" t="s">
        <v>21</v>
      </c>
      <c r="H210" s="114">
        <v>26.926027397260274</v>
      </c>
      <c r="I210" s="114">
        <v>1</v>
      </c>
      <c r="J210" s="114" t="s">
        <v>391</v>
      </c>
      <c r="K210" s="114">
        <v>11.750999999999999</v>
      </c>
      <c r="L210" s="114">
        <f t="shared" ref="L210" si="103">K210</f>
        <v>11.750999999999999</v>
      </c>
    </row>
    <row r="211" spans="1:12" x14ac:dyDescent="0.35">
      <c r="A211" s="116" t="s">
        <v>71</v>
      </c>
      <c r="B211" s="116">
        <v>2022</v>
      </c>
      <c r="C211" s="117">
        <v>44751</v>
      </c>
      <c r="D211" s="116" t="s">
        <v>72</v>
      </c>
      <c r="E211" s="116" t="s">
        <v>209</v>
      </c>
      <c r="F211" s="116" t="s">
        <v>20</v>
      </c>
      <c r="G211" s="116" t="s">
        <v>21</v>
      </c>
      <c r="H211" s="116">
        <v>26.926027397260274</v>
      </c>
      <c r="I211" s="116">
        <v>1</v>
      </c>
      <c r="J211" s="116" t="s">
        <v>392</v>
      </c>
      <c r="K211" s="116">
        <v>18.98</v>
      </c>
      <c r="L211" s="116">
        <f t="shared" ref="L211" si="104">K211-K210</f>
        <v>7.229000000000001</v>
      </c>
    </row>
    <row r="212" spans="1:12" x14ac:dyDescent="0.35">
      <c r="A212" s="114" t="s">
        <v>71</v>
      </c>
      <c r="B212" s="114">
        <v>2022</v>
      </c>
      <c r="C212" s="115">
        <v>44751</v>
      </c>
      <c r="D212" s="114" t="s">
        <v>72</v>
      </c>
      <c r="E212" s="114" t="s">
        <v>209</v>
      </c>
      <c r="F212" s="114" t="s">
        <v>20</v>
      </c>
      <c r="G212" s="114" t="s">
        <v>21</v>
      </c>
      <c r="H212" s="114">
        <v>26.926027397260274</v>
      </c>
      <c r="I212" s="114">
        <v>1</v>
      </c>
      <c r="J212" s="114" t="s">
        <v>393</v>
      </c>
      <c r="K212" s="114">
        <v>25.85</v>
      </c>
      <c r="L212" s="116">
        <f t="shared" si="98"/>
        <v>6.870000000000001</v>
      </c>
    </row>
    <row r="213" spans="1:12" x14ac:dyDescent="0.35">
      <c r="A213" s="116" t="s">
        <v>71</v>
      </c>
      <c r="B213" s="116">
        <v>2022</v>
      </c>
      <c r="C213" s="117">
        <v>44751</v>
      </c>
      <c r="D213" s="116" t="s">
        <v>72</v>
      </c>
      <c r="E213" s="116" t="s">
        <v>209</v>
      </c>
      <c r="F213" s="116" t="s">
        <v>20</v>
      </c>
      <c r="G213" s="116" t="s">
        <v>21</v>
      </c>
      <c r="H213" s="116">
        <v>26.926027397260274</v>
      </c>
      <c r="I213" s="116">
        <v>1</v>
      </c>
      <c r="J213" s="116" t="s">
        <v>394</v>
      </c>
      <c r="K213" s="116">
        <v>32.951999999999998</v>
      </c>
      <c r="L213" s="116">
        <f t="shared" si="98"/>
        <v>7.1019999999999968</v>
      </c>
    </row>
    <row r="214" spans="1:12" x14ac:dyDescent="0.35">
      <c r="A214" s="114" t="s">
        <v>71</v>
      </c>
      <c r="B214" s="114">
        <v>2022</v>
      </c>
      <c r="C214" s="115">
        <v>44751</v>
      </c>
      <c r="D214" s="114" t="s">
        <v>72</v>
      </c>
      <c r="E214" s="114" t="s">
        <v>209</v>
      </c>
      <c r="F214" s="114" t="s">
        <v>76</v>
      </c>
      <c r="G214" s="114" t="s">
        <v>77</v>
      </c>
      <c r="H214" s="114">
        <v>122.60547945205479</v>
      </c>
      <c r="I214" s="114">
        <v>2</v>
      </c>
      <c r="J214" s="114" t="s">
        <v>391</v>
      </c>
      <c r="K214" s="114">
        <v>11.585000000000001</v>
      </c>
      <c r="L214" s="114">
        <f t="shared" ref="L214" si="105">K214</f>
        <v>11.585000000000001</v>
      </c>
    </row>
    <row r="215" spans="1:12" x14ac:dyDescent="0.35">
      <c r="A215" s="116" t="s">
        <v>71</v>
      </c>
      <c r="B215" s="116">
        <v>2022</v>
      </c>
      <c r="C215" s="117">
        <v>44751</v>
      </c>
      <c r="D215" s="116" t="s">
        <v>72</v>
      </c>
      <c r="E215" s="116" t="s">
        <v>209</v>
      </c>
      <c r="F215" s="116" t="s">
        <v>76</v>
      </c>
      <c r="G215" s="116" t="s">
        <v>77</v>
      </c>
      <c r="H215" s="116">
        <v>122.60547945205479</v>
      </c>
      <c r="I215" s="116">
        <v>2</v>
      </c>
      <c r="J215" s="116" t="s">
        <v>392</v>
      </c>
      <c r="K215" s="116">
        <v>18.818000000000001</v>
      </c>
      <c r="L215" s="116">
        <f t="shared" ref="L215" si="106">K215-K214</f>
        <v>7.2330000000000005</v>
      </c>
    </row>
    <row r="216" spans="1:12" x14ac:dyDescent="0.35">
      <c r="A216" s="114" t="s">
        <v>71</v>
      </c>
      <c r="B216" s="114">
        <v>2022</v>
      </c>
      <c r="C216" s="115">
        <v>44751</v>
      </c>
      <c r="D216" s="114" t="s">
        <v>72</v>
      </c>
      <c r="E216" s="114" t="s">
        <v>209</v>
      </c>
      <c r="F216" s="114" t="s">
        <v>76</v>
      </c>
      <c r="G216" s="114" t="s">
        <v>77</v>
      </c>
      <c r="H216" s="114">
        <v>122.60547945205479</v>
      </c>
      <c r="I216" s="114">
        <v>2</v>
      </c>
      <c r="J216" s="114" t="s">
        <v>393</v>
      </c>
      <c r="K216" s="114">
        <v>25.702000000000002</v>
      </c>
      <c r="L216" s="116">
        <f t="shared" si="98"/>
        <v>6.8840000000000003</v>
      </c>
    </row>
    <row r="217" spans="1:12" x14ac:dyDescent="0.35">
      <c r="A217" s="116" t="s">
        <v>71</v>
      </c>
      <c r="B217" s="116">
        <v>2022</v>
      </c>
      <c r="C217" s="117">
        <v>44751</v>
      </c>
      <c r="D217" s="116" t="s">
        <v>72</v>
      </c>
      <c r="E217" s="116" t="s">
        <v>209</v>
      </c>
      <c r="F217" s="116" t="s">
        <v>76</v>
      </c>
      <c r="G217" s="116" t="s">
        <v>77</v>
      </c>
      <c r="H217" s="116">
        <v>122.60547945205479</v>
      </c>
      <c r="I217" s="116">
        <v>2</v>
      </c>
      <c r="J217" s="116" t="s">
        <v>394</v>
      </c>
      <c r="K217" s="116">
        <v>32.957000000000001</v>
      </c>
      <c r="L217" s="116">
        <f t="shared" si="98"/>
        <v>7.254999999999999</v>
      </c>
    </row>
    <row r="218" spans="1:12" x14ac:dyDescent="0.35">
      <c r="A218" s="114" t="s">
        <v>71</v>
      </c>
      <c r="B218" s="114">
        <v>2022</v>
      </c>
      <c r="C218" s="115">
        <v>44751</v>
      </c>
      <c r="D218" s="114" t="s">
        <v>72</v>
      </c>
      <c r="E218" s="114" t="s">
        <v>209</v>
      </c>
      <c r="F218" s="114" t="s">
        <v>37</v>
      </c>
      <c r="G218" s="114" t="s">
        <v>38</v>
      </c>
      <c r="H218" s="114">
        <v>400</v>
      </c>
      <c r="I218" s="114">
        <v>3</v>
      </c>
      <c r="J218" s="114" t="s">
        <v>391</v>
      </c>
      <c r="K218" s="114">
        <v>12.037000000000001</v>
      </c>
      <c r="L218" s="114">
        <f t="shared" ref="L218" si="107">K218</f>
        <v>12.037000000000001</v>
      </c>
    </row>
    <row r="219" spans="1:12" x14ac:dyDescent="0.35">
      <c r="A219" s="116" t="s">
        <v>71</v>
      </c>
      <c r="B219" s="116">
        <v>2022</v>
      </c>
      <c r="C219" s="117">
        <v>44751</v>
      </c>
      <c r="D219" s="116" t="s">
        <v>72</v>
      </c>
      <c r="E219" s="116" t="s">
        <v>209</v>
      </c>
      <c r="F219" s="116" t="s">
        <v>37</v>
      </c>
      <c r="G219" s="116" t="s">
        <v>38</v>
      </c>
      <c r="H219" s="116">
        <v>400</v>
      </c>
      <c r="I219" s="116">
        <v>3</v>
      </c>
      <c r="J219" s="116" t="s">
        <v>392</v>
      </c>
      <c r="K219" s="116">
        <v>19.465</v>
      </c>
      <c r="L219" s="116">
        <f t="shared" ref="L219" si="108">K219-K218</f>
        <v>7.427999999999999</v>
      </c>
    </row>
    <row r="220" spans="1:12" x14ac:dyDescent="0.35">
      <c r="A220" s="114" t="s">
        <v>71</v>
      </c>
      <c r="B220" s="114">
        <v>2022</v>
      </c>
      <c r="C220" s="115">
        <v>44751</v>
      </c>
      <c r="D220" s="114" t="s">
        <v>72</v>
      </c>
      <c r="E220" s="114" t="s">
        <v>209</v>
      </c>
      <c r="F220" s="114" t="s">
        <v>37</v>
      </c>
      <c r="G220" s="114" t="s">
        <v>38</v>
      </c>
      <c r="H220" s="114">
        <v>400</v>
      </c>
      <c r="I220" s="114">
        <v>3</v>
      </c>
      <c r="J220" s="114" t="s">
        <v>393</v>
      </c>
      <c r="K220" s="114">
        <v>26.454999999999998</v>
      </c>
      <c r="L220" s="116">
        <f t="shared" si="98"/>
        <v>6.9899999999999984</v>
      </c>
    </row>
    <row r="221" spans="1:12" x14ac:dyDescent="0.35">
      <c r="A221" s="116" t="s">
        <v>71</v>
      </c>
      <c r="B221" s="116">
        <v>2022</v>
      </c>
      <c r="C221" s="117">
        <v>44751</v>
      </c>
      <c r="D221" s="116" t="s">
        <v>72</v>
      </c>
      <c r="E221" s="116" t="s">
        <v>209</v>
      </c>
      <c r="F221" s="116" t="s">
        <v>37</v>
      </c>
      <c r="G221" s="116" t="s">
        <v>38</v>
      </c>
      <c r="H221" s="116">
        <v>400</v>
      </c>
      <c r="I221" s="116">
        <v>3</v>
      </c>
      <c r="J221" s="116" t="s">
        <v>394</v>
      </c>
      <c r="K221" s="116">
        <v>33.539000000000001</v>
      </c>
      <c r="L221" s="116">
        <f t="shared" si="98"/>
        <v>7.0840000000000032</v>
      </c>
    </row>
    <row r="222" spans="1:12" x14ac:dyDescent="0.35">
      <c r="A222" s="114" t="s">
        <v>71</v>
      </c>
      <c r="B222" s="114">
        <v>2022</v>
      </c>
      <c r="C222" s="115">
        <v>44751</v>
      </c>
      <c r="D222" s="114" t="s">
        <v>72</v>
      </c>
      <c r="E222" s="114" t="s">
        <v>209</v>
      </c>
      <c r="F222" s="114" t="s">
        <v>18</v>
      </c>
      <c r="G222" s="114" t="s">
        <v>19</v>
      </c>
      <c r="H222" s="114">
        <v>24.12876712328767</v>
      </c>
      <c r="I222" s="114">
        <v>4</v>
      </c>
      <c r="J222" s="114" t="s">
        <v>391</v>
      </c>
      <c r="K222" s="114">
        <v>12.066000000000001</v>
      </c>
      <c r="L222" s="114">
        <f t="shared" ref="L222" si="109">K222</f>
        <v>12.066000000000001</v>
      </c>
    </row>
    <row r="223" spans="1:12" x14ac:dyDescent="0.35">
      <c r="A223" s="116" t="s">
        <v>71</v>
      </c>
      <c r="B223" s="116">
        <v>2022</v>
      </c>
      <c r="C223" s="117">
        <v>44751</v>
      </c>
      <c r="D223" s="116" t="s">
        <v>72</v>
      </c>
      <c r="E223" s="116" t="s">
        <v>209</v>
      </c>
      <c r="F223" s="116" t="s">
        <v>18</v>
      </c>
      <c r="G223" s="116" t="s">
        <v>19</v>
      </c>
      <c r="H223" s="116">
        <v>24.12876712328767</v>
      </c>
      <c r="I223" s="116">
        <v>4</v>
      </c>
      <c r="J223" s="116" t="s">
        <v>392</v>
      </c>
      <c r="K223" s="116">
        <v>19.489999999999998</v>
      </c>
      <c r="L223" s="116">
        <f t="shared" ref="L223" si="110">K223-K222</f>
        <v>7.4239999999999977</v>
      </c>
    </row>
    <row r="224" spans="1:12" x14ac:dyDescent="0.35">
      <c r="A224" s="114" t="s">
        <v>71</v>
      </c>
      <c r="B224" s="114">
        <v>2022</v>
      </c>
      <c r="C224" s="115">
        <v>44751</v>
      </c>
      <c r="D224" s="114" t="s">
        <v>72</v>
      </c>
      <c r="E224" s="114" t="s">
        <v>209</v>
      </c>
      <c r="F224" s="114" t="s">
        <v>18</v>
      </c>
      <c r="G224" s="114" t="s">
        <v>19</v>
      </c>
      <c r="H224" s="114">
        <v>24.12876712328767</v>
      </c>
      <c r="I224" s="114">
        <v>4</v>
      </c>
      <c r="J224" s="114" t="s">
        <v>393</v>
      </c>
      <c r="K224" s="114">
        <v>26.524999999999999</v>
      </c>
      <c r="L224" s="116">
        <f t="shared" si="98"/>
        <v>7.0350000000000001</v>
      </c>
    </row>
    <row r="225" spans="1:12" x14ac:dyDescent="0.35">
      <c r="A225" s="116" t="s">
        <v>71</v>
      </c>
      <c r="B225" s="116">
        <v>2022</v>
      </c>
      <c r="C225" s="117">
        <v>44751</v>
      </c>
      <c r="D225" s="116" t="s">
        <v>72</v>
      </c>
      <c r="E225" s="116" t="s">
        <v>209</v>
      </c>
      <c r="F225" s="116" t="s">
        <v>18</v>
      </c>
      <c r="G225" s="116" t="s">
        <v>19</v>
      </c>
      <c r="H225" s="116">
        <v>24.12876712328767</v>
      </c>
      <c r="I225" s="116">
        <v>4</v>
      </c>
      <c r="J225" s="116" t="s">
        <v>394</v>
      </c>
      <c r="K225" s="116">
        <v>33.710999999999999</v>
      </c>
      <c r="L225" s="116">
        <f t="shared" si="98"/>
        <v>7.1859999999999999</v>
      </c>
    </row>
    <row r="226" spans="1:12" x14ac:dyDescent="0.35">
      <c r="A226" s="114" t="s">
        <v>71</v>
      </c>
      <c r="B226" s="114">
        <v>2022</v>
      </c>
      <c r="C226" s="115">
        <v>44751</v>
      </c>
      <c r="D226" s="114" t="s">
        <v>72</v>
      </c>
      <c r="E226" s="114" t="s">
        <v>209</v>
      </c>
      <c r="F226" s="114" t="s">
        <v>32</v>
      </c>
      <c r="G226" s="114" t="s">
        <v>79</v>
      </c>
      <c r="H226" s="114">
        <v>400</v>
      </c>
      <c r="I226" s="114">
        <v>5</v>
      </c>
      <c r="J226" s="114" t="s">
        <v>391</v>
      </c>
      <c r="K226" s="114">
        <v>11.984999999999999</v>
      </c>
      <c r="L226" s="114">
        <f t="shared" ref="L226" si="111">K226</f>
        <v>11.984999999999999</v>
      </c>
    </row>
    <row r="227" spans="1:12" x14ac:dyDescent="0.35">
      <c r="A227" s="116" t="s">
        <v>71</v>
      </c>
      <c r="B227" s="116">
        <v>2022</v>
      </c>
      <c r="C227" s="117">
        <v>44751</v>
      </c>
      <c r="D227" s="116" t="s">
        <v>72</v>
      </c>
      <c r="E227" s="116" t="s">
        <v>209</v>
      </c>
      <c r="F227" s="116" t="s">
        <v>32</v>
      </c>
      <c r="G227" s="116" t="s">
        <v>79</v>
      </c>
      <c r="H227" s="116">
        <v>400</v>
      </c>
      <c r="I227" s="116">
        <v>5</v>
      </c>
      <c r="J227" s="116" t="s">
        <v>392</v>
      </c>
      <c r="K227" s="116">
        <v>19.420000000000002</v>
      </c>
      <c r="L227" s="116">
        <f t="shared" ref="L227" si="112">K227-K226</f>
        <v>7.4350000000000023</v>
      </c>
    </row>
    <row r="228" spans="1:12" x14ac:dyDescent="0.35">
      <c r="A228" s="114" t="s">
        <v>71</v>
      </c>
      <c r="B228" s="114">
        <v>2022</v>
      </c>
      <c r="C228" s="115">
        <v>44751</v>
      </c>
      <c r="D228" s="114" t="s">
        <v>72</v>
      </c>
      <c r="E228" s="114" t="s">
        <v>209</v>
      </c>
      <c r="F228" s="114" t="s">
        <v>32</v>
      </c>
      <c r="G228" s="114" t="s">
        <v>79</v>
      </c>
      <c r="H228" s="114">
        <v>400</v>
      </c>
      <c r="I228" s="114">
        <v>5</v>
      </c>
      <c r="J228" s="114" t="s">
        <v>393</v>
      </c>
      <c r="K228" s="114">
        <v>26.622</v>
      </c>
      <c r="L228" s="116">
        <f t="shared" si="98"/>
        <v>7.2019999999999982</v>
      </c>
    </row>
    <row r="229" spans="1:12" x14ac:dyDescent="0.35">
      <c r="A229" s="116" t="s">
        <v>71</v>
      </c>
      <c r="B229" s="116">
        <v>2022</v>
      </c>
      <c r="C229" s="117">
        <v>44751</v>
      </c>
      <c r="D229" s="116" t="s">
        <v>72</v>
      </c>
      <c r="E229" s="116" t="s">
        <v>209</v>
      </c>
      <c r="F229" s="116" t="s">
        <v>32</v>
      </c>
      <c r="G229" s="116" t="s">
        <v>79</v>
      </c>
      <c r="H229" s="116">
        <v>400</v>
      </c>
      <c r="I229" s="116">
        <v>5</v>
      </c>
      <c r="J229" s="116" t="s">
        <v>394</v>
      </c>
      <c r="K229" s="116">
        <v>34.018000000000001</v>
      </c>
      <c r="L229" s="116">
        <f t="shared" si="98"/>
        <v>7.3960000000000008</v>
      </c>
    </row>
    <row r="230" spans="1:12" x14ac:dyDescent="0.35">
      <c r="A230" s="114" t="s">
        <v>71</v>
      </c>
      <c r="B230" s="114">
        <v>2022</v>
      </c>
      <c r="C230" s="115">
        <v>44751</v>
      </c>
      <c r="D230" s="114" t="s">
        <v>72</v>
      </c>
      <c r="E230" s="114" t="s">
        <v>209</v>
      </c>
      <c r="F230" s="114" t="s">
        <v>401</v>
      </c>
      <c r="G230" s="114" t="s">
        <v>38</v>
      </c>
      <c r="H230" s="114">
        <v>25.035616438356165</v>
      </c>
      <c r="I230" s="114">
        <v>6</v>
      </c>
      <c r="J230" s="114" t="s">
        <v>391</v>
      </c>
      <c r="K230" s="114">
        <v>12.06</v>
      </c>
      <c r="L230" s="114">
        <f t="shared" ref="L230" si="113">K230</f>
        <v>12.06</v>
      </c>
    </row>
    <row r="231" spans="1:12" x14ac:dyDescent="0.35">
      <c r="A231" s="116" t="s">
        <v>71</v>
      </c>
      <c r="B231" s="116">
        <v>2022</v>
      </c>
      <c r="C231" s="117">
        <v>44751</v>
      </c>
      <c r="D231" s="116" t="s">
        <v>72</v>
      </c>
      <c r="E231" s="116" t="s">
        <v>209</v>
      </c>
      <c r="F231" s="116" t="s">
        <v>401</v>
      </c>
      <c r="G231" s="116" t="s">
        <v>38</v>
      </c>
      <c r="H231" s="116">
        <v>25.035616438356165</v>
      </c>
      <c r="I231" s="116">
        <v>6</v>
      </c>
      <c r="J231" s="116" t="s">
        <v>392</v>
      </c>
      <c r="K231" s="116">
        <v>19.463999999999999</v>
      </c>
      <c r="L231" s="116">
        <f t="shared" ref="L231" si="114">K231-K230</f>
        <v>7.4039999999999981</v>
      </c>
    </row>
    <row r="232" spans="1:12" x14ac:dyDescent="0.35">
      <c r="A232" s="114" t="s">
        <v>71</v>
      </c>
      <c r="B232" s="114">
        <v>2022</v>
      </c>
      <c r="C232" s="115">
        <v>44751</v>
      </c>
      <c r="D232" s="114" t="s">
        <v>72</v>
      </c>
      <c r="E232" s="114" t="s">
        <v>209</v>
      </c>
      <c r="F232" s="114" t="s">
        <v>401</v>
      </c>
      <c r="G232" s="114" t="s">
        <v>38</v>
      </c>
      <c r="H232" s="114">
        <v>25.035616438356165</v>
      </c>
      <c r="I232" s="114">
        <v>6</v>
      </c>
      <c r="J232" s="114" t="s">
        <v>393</v>
      </c>
      <c r="K232" s="114">
        <v>26.626999999999999</v>
      </c>
      <c r="L232" s="116">
        <f t="shared" si="98"/>
        <v>7.1630000000000003</v>
      </c>
    </row>
    <row r="233" spans="1:12" x14ac:dyDescent="0.35">
      <c r="A233" s="116" t="s">
        <v>71</v>
      </c>
      <c r="B233" s="116">
        <v>2022</v>
      </c>
      <c r="C233" s="117">
        <v>44751</v>
      </c>
      <c r="D233" s="116" t="s">
        <v>72</v>
      </c>
      <c r="E233" s="116" t="s">
        <v>209</v>
      </c>
      <c r="F233" s="116" t="s">
        <v>401</v>
      </c>
      <c r="G233" s="116" t="s">
        <v>38</v>
      </c>
      <c r="H233" s="116">
        <v>25.035616438356165</v>
      </c>
      <c r="I233" s="116">
        <v>6</v>
      </c>
      <c r="J233" s="116" t="s">
        <v>394</v>
      </c>
      <c r="K233" s="116">
        <v>34.073999999999998</v>
      </c>
      <c r="L233" s="116">
        <f t="shared" si="98"/>
        <v>7.4469999999999992</v>
      </c>
    </row>
    <row r="234" spans="1:12" x14ac:dyDescent="0.35">
      <c r="A234" s="114" t="s">
        <v>71</v>
      </c>
      <c r="B234" s="114">
        <v>2022</v>
      </c>
      <c r="C234" s="115">
        <v>44751</v>
      </c>
      <c r="D234" s="114" t="s">
        <v>72</v>
      </c>
      <c r="E234" s="114" t="s">
        <v>209</v>
      </c>
      <c r="F234" s="114" t="s">
        <v>400</v>
      </c>
      <c r="G234" s="114" t="s">
        <v>19</v>
      </c>
      <c r="H234" s="114">
        <v>22.843835616438355</v>
      </c>
      <c r="I234" s="114">
        <v>7</v>
      </c>
      <c r="J234" s="114" t="s">
        <v>391</v>
      </c>
      <c r="K234" s="114">
        <v>12.332000000000001</v>
      </c>
      <c r="L234" s="114">
        <f t="shared" ref="L234" si="115">K234</f>
        <v>12.332000000000001</v>
      </c>
    </row>
    <row r="235" spans="1:12" x14ac:dyDescent="0.35">
      <c r="A235" s="116" t="s">
        <v>71</v>
      </c>
      <c r="B235" s="116">
        <v>2022</v>
      </c>
      <c r="C235" s="117">
        <v>44751</v>
      </c>
      <c r="D235" s="116" t="s">
        <v>72</v>
      </c>
      <c r="E235" s="116" t="s">
        <v>209</v>
      </c>
      <c r="F235" s="116" t="s">
        <v>400</v>
      </c>
      <c r="G235" s="116" t="s">
        <v>19</v>
      </c>
      <c r="H235" s="116">
        <v>22.843835616438355</v>
      </c>
      <c r="I235" s="116">
        <v>7</v>
      </c>
      <c r="J235" s="116" t="s">
        <v>392</v>
      </c>
      <c r="K235" s="116">
        <v>19.742000000000001</v>
      </c>
      <c r="L235" s="116">
        <f t="shared" ref="L235" si="116">K235-K234</f>
        <v>7.41</v>
      </c>
    </row>
    <row r="236" spans="1:12" x14ac:dyDescent="0.35">
      <c r="A236" s="114" t="s">
        <v>71</v>
      </c>
      <c r="B236" s="114">
        <v>2022</v>
      </c>
      <c r="C236" s="115">
        <v>44751</v>
      </c>
      <c r="D236" s="114" t="s">
        <v>72</v>
      </c>
      <c r="E236" s="114" t="s">
        <v>209</v>
      </c>
      <c r="F236" s="114" t="s">
        <v>400</v>
      </c>
      <c r="G236" s="114" t="s">
        <v>19</v>
      </c>
      <c r="H236" s="114">
        <v>22.843835616438355</v>
      </c>
      <c r="I236" s="114">
        <v>7</v>
      </c>
      <c r="J236" s="114" t="s">
        <v>393</v>
      </c>
      <c r="K236" s="114">
        <v>26.843</v>
      </c>
      <c r="L236" s="116">
        <f t="shared" si="98"/>
        <v>7.1009999999999991</v>
      </c>
    </row>
    <row r="237" spans="1:12" x14ac:dyDescent="0.35">
      <c r="A237" s="116" t="s">
        <v>71</v>
      </c>
      <c r="B237" s="116">
        <v>2022</v>
      </c>
      <c r="C237" s="117">
        <v>44751</v>
      </c>
      <c r="D237" s="116" t="s">
        <v>72</v>
      </c>
      <c r="E237" s="116" t="s">
        <v>209</v>
      </c>
      <c r="F237" s="116" t="s">
        <v>400</v>
      </c>
      <c r="G237" s="116" t="s">
        <v>19</v>
      </c>
      <c r="H237" s="116">
        <v>22.843835616438355</v>
      </c>
      <c r="I237" s="116">
        <v>7</v>
      </c>
      <c r="J237" s="116" t="s">
        <v>394</v>
      </c>
      <c r="K237" s="116">
        <v>34.101999999999997</v>
      </c>
      <c r="L237" s="116">
        <f t="shared" si="98"/>
        <v>7.2589999999999968</v>
      </c>
    </row>
    <row r="238" spans="1:12" x14ac:dyDescent="0.35">
      <c r="A238" s="114" t="s">
        <v>71</v>
      </c>
      <c r="B238" s="114">
        <v>2022</v>
      </c>
      <c r="C238" s="115">
        <v>44751</v>
      </c>
      <c r="D238" s="114" t="s">
        <v>72</v>
      </c>
      <c r="E238" s="114" t="s">
        <v>209</v>
      </c>
      <c r="F238" s="114" t="s">
        <v>141</v>
      </c>
      <c r="G238" s="114" t="s">
        <v>44</v>
      </c>
      <c r="H238" s="114">
        <v>32.0027397260274</v>
      </c>
      <c r="I238" s="114">
        <v>8</v>
      </c>
      <c r="J238" s="114" t="s">
        <v>391</v>
      </c>
      <c r="K238" s="114">
        <v>11.981999999999999</v>
      </c>
      <c r="L238" s="114">
        <f t="shared" ref="L238" si="117">K238</f>
        <v>11.981999999999999</v>
      </c>
    </row>
    <row r="239" spans="1:12" x14ac:dyDescent="0.35">
      <c r="A239" s="116" t="s">
        <v>71</v>
      </c>
      <c r="B239" s="116">
        <v>2022</v>
      </c>
      <c r="C239" s="117">
        <v>44751</v>
      </c>
      <c r="D239" s="116" t="s">
        <v>72</v>
      </c>
      <c r="E239" s="116" t="s">
        <v>209</v>
      </c>
      <c r="F239" s="116" t="s">
        <v>141</v>
      </c>
      <c r="G239" s="116" t="s">
        <v>44</v>
      </c>
      <c r="H239" s="116">
        <v>32.0027397260274</v>
      </c>
      <c r="I239" s="116">
        <v>8</v>
      </c>
      <c r="J239" s="116" t="s">
        <v>392</v>
      </c>
      <c r="K239" s="116">
        <v>19.541</v>
      </c>
      <c r="L239" s="116">
        <f t="shared" ref="L239" si="118">K239-K238</f>
        <v>7.5590000000000011</v>
      </c>
    </row>
    <row r="240" spans="1:12" x14ac:dyDescent="0.35">
      <c r="A240" s="114" t="s">
        <v>71</v>
      </c>
      <c r="B240" s="114">
        <v>2022</v>
      </c>
      <c r="C240" s="115">
        <v>44751</v>
      </c>
      <c r="D240" s="114" t="s">
        <v>72</v>
      </c>
      <c r="E240" s="114" t="s">
        <v>209</v>
      </c>
      <c r="F240" s="114" t="s">
        <v>141</v>
      </c>
      <c r="G240" s="114" t="s">
        <v>44</v>
      </c>
      <c r="H240" s="114">
        <v>32.0027397260274</v>
      </c>
      <c r="I240" s="114">
        <v>8</v>
      </c>
      <c r="J240" s="114" t="s">
        <v>393</v>
      </c>
      <c r="K240" s="114">
        <v>26.876000000000001</v>
      </c>
      <c r="L240" s="116">
        <f t="shared" si="98"/>
        <v>7.3350000000000009</v>
      </c>
    </row>
    <row r="241" spans="1:12" x14ac:dyDescent="0.35">
      <c r="A241" s="116" t="s">
        <v>71</v>
      </c>
      <c r="B241" s="116">
        <v>2022</v>
      </c>
      <c r="C241" s="117">
        <v>44751</v>
      </c>
      <c r="D241" s="116" t="s">
        <v>72</v>
      </c>
      <c r="E241" s="116" t="s">
        <v>209</v>
      </c>
      <c r="F241" s="116" t="s">
        <v>141</v>
      </c>
      <c r="G241" s="116" t="s">
        <v>44</v>
      </c>
      <c r="H241" s="116">
        <v>32.0027397260274</v>
      </c>
      <c r="I241" s="116">
        <v>8</v>
      </c>
      <c r="J241" s="116" t="s">
        <v>394</v>
      </c>
      <c r="K241" s="116">
        <v>34.49</v>
      </c>
      <c r="L241" s="116">
        <f t="shared" si="98"/>
        <v>7.6140000000000008</v>
      </c>
    </row>
    <row r="242" spans="1:12" x14ac:dyDescent="0.35">
      <c r="A242" s="114" t="s">
        <v>94</v>
      </c>
      <c r="B242" s="114">
        <v>2022</v>
      </c>
      <c r="C242" s="115">
        <v>44695</v>
      </c>
      <c r="D242" s="114" t="s">
        <v>72</v>
      </c>
      <c r="E242" s="114" t="s">
        <v>395</v>
      </c>
      <c r="F242" s="114" t="s">
        <v>35</v>
      </c>
      <c r="G242" s="114" t="s">
        <v>36</v>
      </c>
      <c r="H242" s="114">
        <v>122.45205479452055</v>
      </c>
      <c r="I242" s="114">
        <v>1</v>
      </c>
      <c r="J242" s="114" t="s">
        <v>391</v>
      </c>
      <c r="K242" s="114">
        <v>11.42</v>
      </c>
      <c r="L242" s="114">
        <f t="shared" ref="L242" si="119">K242</f>
        <v>11.42</v>
      </c>
    </row>
    <row r="243" spans="1:12" x14ac:dyDescent="0.35">
      <c r="A243" s="116" t="s">
        <v>94</v>
      </c>
      <c r="B243" s="116">
        <v>2022</v>
      </c>
      <c r="C243" s="117">
        <v>44695</v>
      </c>
      <c r="D243" s="116" t="s">
        <v>72</v>
      </c>
      <c r="E243" s="116" t="s">
        <v>395</v>
      </c>
      <c r="F243" s="116" t="s">
        <v>35</v>
      </c>
      <c r="G243" s="116" t="s">
        <v>36</v>
      </c>
      <c r="H243" s="116">
        <v>122.45205479452055</v>
      </c>
      <c r="I243" s="116">
        <v>1</v>
      </c>
      <c r="J243" s="116" t="s">
        <v>392</v>
      </c>
      <c r="K243" s="116">
        <v>18.733000000000001</v>
      </c>
      <c r="L243" s="116">
        <f t="shared" ref="L243" si="120">K243-K242</f>
        <v>7.3130000000000006</v>
      </c>
    </row>
    <row r="244" spans="1:12" x14ac:dyDescent="0.35">
      <c r="A244" s="114" t="s">
        <v>94</v>
      </c>
      <c r="B244" s="114">
        <v>2022</v>
      </c>
      <c r="C244" s="115">
        <v>44695</v>
      </c>
      <c r="D244" s="114" t="s">
        <v>72</v>
      </c>
      <c r="E244" s="114" t="s">
        <v>395</v>
      </c>
      <c r="F244" s="114" t="s">
        <v>35</v>
      </c>
      <c r="G244" s="114" t="s">
        <v>36</v>
      </c>
      <c r="H244" s="114">
        <v>122.45205479452055</v>
      </c>
      <c r="I244" s="114">
        <v>1</v>
      </c>
      <c r="J244" s="114" t="s">
        <v>393</v>
      </c>
      <c r="K244" s="114">
        <v>25.756</v>
      </c>
      <c r="L244" s="116">
        <f t="shared" si="98"/>
        <v>7.0229999999999997</v>
      </c>
    </row>
    <row r="245" spans="1:12" x14ac:dyDescent="0.35">
      <c r="A245" s="116" t="s">
        <v>94</v>
      </c>
      <c r="B245" s="116">
        <v>2022</v>
      </c>
      <c r="C245" s="117">
        <v>44695</v>
      </c>
      <c r="D245" s="116" t="s">
        <v>72</v>
      </c>
      <c r="E245" s="116" t="s">
        <v>395</v>
      </c>
      <c r="F245" s="116" t="s">
        <v>35</v>
      </c>
      <c r="G245" s="116" t="s">
        <v>36</v>
      </c>
      <c r="H245" s="116">
        <v>122.45205479452055</v>
      </c>
      <c r="I245" s="116">
        <v>1</v>
      </c>
      <c r="J245" s="116" t="s">
        <v>394</v>
      </c>
      <c r="K245" s="116">
        <v>32.911000000000001</v>
      </c>
      <c r="L245" s="116">
        <f t="shared" si="98"/>
        <v>7.1550000000000011</v>
      </c>
    </row>
    <row r="246" spans="1:12" x14ac:dyDescent="0.35">
      <c r="A246" s="114" t="s">
        <v>94</v>
      </c>
      <c r="B246" s="114">
        <v>2022</v>
      </c>
      <c r="C246" s="115">
        <v>44695</v>
      </c>
      <c r="D246" s="114" t="s">
        <v>72</v>
      </c>
      <c r="E246" s="114" t="s">
        <v>395</v>
      </c>
      <c r="F246" s="114" t="s">
        <v>22</v>
      </c>
      <c r="G246" s="114" t="s">
        <v>15</v>
      </c>
      <c r="H246" s="114">
        <v>122.45205479452055</v>
      </c>
      <c r="I246" s="114">
        <v>2</v>
      </c>
      <c r="J246" s="114" t="s">
        <v>391</v>
      </c>
      <c r="K246" s="114">
        <v>11.852</v>
      </c>
      <c r="L246" s="114">
        <f t="shared" ref="L246" si="121">K246</f>
        <v>11.852</v>
      </c>
    </row>
    <row r="247" spans="1:12" x14ac:dyDescent="0.35">
      <c r="A247" s="116" t="s">
        <v>94</v>
      </c>
      <c r="B247" s="116">
        <v>2022</v>
      </c>
      <c r="C247" s="117">
        <v>44695</v>
      </c>
      <c r="D247" s="116" t="s">
        <v>72</v>
      </c>
      <c r="E247" s="116" t="s">
        <v>395</v>
      </c>
      <c r="F247" s="116" t="s">
        <v>22</v>
      </c>
      <c r="G247" s="116" t="s">
        <v>15</v>
      </c>
      <c r="H247" s="116">
        <v>122.45205479452055</v>
      </c>
      <c r="I247" s="116">
        <v>2</v>
      </c>
      <c r="J247" s="116" t="s">
        <v>392</v>
      </c>
      <c r="K247" s="116">
        <v>19.206</v>
      </c>
      <c r="L247" s="116">
        <f t="shared" ref="L247" si="122">K247-K246</f>
        <v>7.3539999999999992</v>
      </c>
    </row>
    <row r="248" spans="1:12" x14ac:dyDescent="0.35">
      <c r="A248" s="114" t="s">
        <v>94</v>
      </c>
      <c r="B248" s="114">
        <v>2022</v>
      </c>
      <c r="C248" s="115">
        <v>44695</v>
      </c>
      <c r="D248" s="114" t="s">
        <v>72</v>
      </c>
      <c r="E248" s="114" t="s">
        <v>395</v>
      </c>
      <c r="F248" s="114" t="s">
        <v>22</v>
      </c>
      <c r="G248" s="114" t="s">
        <v>15</v>
      </c>
      <c r="H248" s="114">
        <v>122.45205479452055</v>
      </c>
      <c r="I248" s="114">
        <v>2</v>
      </c>
      <c r="J248" s="114" t="s">
        <v>393</v>
      </c>
      <c r="K248" s="114">
        <v>26.283000000000001</v>
      </c>
      <c r="L248" s="116">
        <f t="shared" si="98"/>
        <v>7.0770000000000017</v>
      </c>
    </row>
    <row r="249" spans="1:12" x14ac:dyDescent="0.35">
      <c r="A249" s="116" t="s">
        <v>94</v>
      </c>
      <c r="B249" s="116">
        <v>2022</v>
      </c>
      <c r="C249" s="117">
        <v>44695</v>
      </c>
      <c r="D249" s="116" t="s">
        <v>72</v>
      </c>
      <c r="E249" s="116" t="s">
        <v>395</v>
      </c>
      <c r="F249" s="116" t="s">
        <v>22</v>
      </c>
      <c r="G249" s="116" t="s">
        <v>15</v>
      </c>
      <c r="H249" s="116">
        <v>122.45205479452055</v>
      </c>
      <c r="I249" s="116">
        <v>2</v>
      </c>
      <c r="J249" s="116" t="s">
        <v>394</v>
      </c>
      <c r="K249" s="116">
        <v>33.503999999999998</v>
      </c>
      <c r="L249" s="116">
        <f t="shared" si="98"/>
        <v>7.2209999999999965</v>
      </c>
    </row>
    <row r="250" spans="1:12" x14ac:dyDescent="0.35">
      <c r="A250" s="114" t="s">
        <v>94</v>
      </c>
      <c r="B250" s="114">
        <v>2022</v>
      </c>
      <c r="C250" s="115">
        <v>44695</v>
      </c>
      <c r="D250" s="114" t="s">
        <v>72</v>
      </c>
      <c r="E250" s="114" t="s">
        <v>395</v>
      </c>
      <c r="F250" s="114" t="s">
        <v>396</v>
      </c>
      <c r="G250" s="114" t="s">
        <v>19</v>
      </c>
      <c r="H250" s="114">
        <v>26.095890410958905</v>
      </c>
      <c r="I250" s="114">
        <v>3</v>
      </c>
      <c r="J250" s="114" t="s">
        <v>391</v>
      </c>
      <c r="K250" s="114">
        <v>11.702999999999999</v>
      </c>
      <c r="L250" s="114">
        <f t="shared" ref="L250" si="123">K250</f>
        <v>11.702999999999999</v>
      </c>
    </row>
    <row r="251" spans="1:12" x14ac:dyDescent="0.35">
      <c r="A251" s="116" t="s">
        <v>94</v>
      </c>
      <c r="B251" s="116">
        <v>2022</v>
      </c>
      <c r="C251" s="117">
        <v>44695</v>
      </c>
      <c r="D251" s="116" t="s">
        <v>72</v>
      </c>
      <c r="E251" s="116" t="s">
        <v>395</v>
      </c>
      <c r="F251" s="116" t="s">
        <v>396</v>
      </c>
      <c r="G251" s="116" t="s">
        <v>19</v>
      </c>
      <c r="H251" s="116">
        <v>26.095890410958905</v>
      </c>
      <c r="I251" s="116">
        <v>3</v>
      </c>
      <c r="J251" s="116" t="s">
        <v>392</v>
      </c>
      <c r="K251" s="116">
        <v>19.087</v>
      </c>
      <c r="L251" s="116">
        <f t="shared" ref="L251" si="124">K251-K250</f>
        <v>7.3840000000000003</v>
      </c>
    </row>
    <row r="252" spans="1:12" x14ac:dyDescent="0.35">
      <c r="A252" s="114" t="s">
        <v>94</v>
      </c>
      <c r="B252" s="114">
        <v>2022</v>
      </c>
      <c r="C252" s="115">
        <v>44695</v>
      </c>
      <c r="D252" s="114" t="s">
        <v>72</v>
      </c>
      <c r="E252" s="114" t="s">
        <v>395</v>
      </c>
      <c r="F252" s="114" t="s">
        <v>396</v>
      </c>
      <c r="G252" s="114" t="s">
        <v>19</v>
      </c>
      <c r="H252" s="114">
        <v>26.095890410958905</v>
      </c>
      <c r="I252" s="114">
        <v>3</v>
      </c>
      <c r="J252" s="114" t="s">
        <v>393</v>
      </c>
      <c r="K252" s="114">
        <v>26.302</v>
      </c>
      <c r="L252" s="116">
        <f t="shared" si="98"/>
        <v>7.2149999999999999</v>
      </c>
    </row>
    <row r="253" spans="1:12" x14ac:dyDescent="0.35">
      <c r="A253" s="116" t="s">
        <v>94</v>
      </c>
      <c r="B253" s="116">
        <v>2022</v>
      </c>
      <c r="C253" s="117">
        <v>44695</v>
      </c>
      <c r="D253" s="116" t="s">
        <v>72</v>
      </c>
      <c r="E253" s="116" t="s">
        <v>395</v>
      </c>
      <c r="F253" s="116" t="s">
        <v>396</v>
      </c>
      <c r="G253" s="116" t="s">
        <v>19</v>
      </c>
      <c r="H253" s="116">
        <v>26.095890410958905</v>
      </c>
      <c r="I253" s="116">
        <v>3</v>
      </c>
      <c r="J253" s="116" t="s">
        <v>394</v>
      </c>
      <c r="K253" s="116">
        <v>33.755000000000003</v>
      </c>
      <c r="L253" s="116">
        <f t="shared" si="98"/>
        <v>7.453000000000003</v>
      </c>
    </row>
    <row r="254" spans="1:12" x14ac:dyDescent="0.35">
      <c r="A254" s="114" t="s">
        <v>94</v>
      </c>
      <c r="B254" s="114">
        <v>2022</v>
      </c>
      <c r="C254" s="115">
        <v>44695</v>
      </c>
      <c r="D254" s="114" t="s">
        <v>72</v>
      </c>
      <c r="E254" s="114" t="s">
        <v>395</v>
      </c>
      <c r="F254" s="114" t="s">
        <v>20</v>
      </c>
      <c r="G254" s="114" t="s">
        <v>21</v>
      </c>
      <c r="H254" s="114">
        <v>26.772602739726029</v>
      </c>
      <c r="I254" s="114">
        <v>4</v>
      </c>
      <c r="J254" s="114" t="s">
        <v>391</v>
      </c>
      <c r="K254" s="114">
        <v>12.148</v>
      </c>
      <c r="L254" s="114">
        <f t="shared" ref="L254" si="125">K254</f>
        <v>12.148</v>
      </c>
    </row>
    <row r="255" spans="1:12" x14ac:dyDescent="0.35">
      <c r="A255" s="116" t="s">
        <v>94</v>
      </c>
      <c r="B255" s="116">
        <v>2022</v>
      </c>
      <c r="C255" s="117">
        <v>44695</v>
      </c>
      <c r="D255" s="116" t="s">
        <v>72</v>
      </c>
      <c r="E255" s="116" t="s">
        <v>395</v>
      </c>
      <c r="F255" s="116" t="s">
        <v>20</v>
      </c>
      <c r="G255" s="116" t="s">
        <v>21</v>
      </c>
      <c r="H255" s="116">
        <v>26.772602739726029</v>
      </c>
      <c r="I255" s="116">
        <v>4</v>
      </c>
      <c r="J255" s="116" t="s">
        <v>392</v>
      </c>
      <c r="K255" s="116">
        <v>19.492000000000001</v>
      </c>
      <c r="L255" s="116">
        <f t="shared" ref="L255" si="126">K255-K254</f>
        <v>7.3440000000000012</v>
      </c>
    </row>
    <row r="256" spans="1:12" x14ac:dyDescent="0.35">
      <c r="A256" s="114" t="s">
        <v>94</v>
      </c>
      <c r="B256" s="114">
        <v>2022</v>
      </c>
      <c r="C256" s="115">
        <v>44695</v>
      </c>
      <c r="D256" s="114" t="s">
        <v>72</v>
      </c>
      <c r="E256" s="114" t="s">
        <v>395</v>
      </c>
      <c r="F256" s="114" t="s">
        <v>20</v>
      </c>
      <c r="G256" s="114" t="s">
        <v>21</v>
      </c>
      <c r="H256" s="114">
        <v>26.772602739726029</v>
      </c>
      <c r="I256" s="114">
        <v>4</v>
      </c>
      <c r="J256" s="114" t="s">
        <v>393</v>
      </c>
      <c r="K256" s="114">
        <v>26.579000000000001</v>
      </c>
      <c r="L256" s="116">
        <f t="shared" si="98"/>
        <v>7.0869999999999997</v>
      </c>
    </row>
    <row r="257" spans="1:12" x14ac:dyDescent="0.35">
      <c r="A257" s="116" t="s">
        <v>94</v>
      </c>
      <c r="B257" s="116">
        <v>2022</v>
      </c>
      <c r="C257" s="117">
        <v>44695</v>
      </c>
      <c r="D257" s="116" t="s">
        <v>72</v>
      </c>
      <c r="E257" s="116" t="s">
        <v>395</v>
      </c>
      <c r="F257" s="116" t="s">
        <v>20</v>
      </c>
      <c r="G257" s="116" t="s">
        <v>21</v>
      </c>
      <c r="H257" s="116">
        <v>26.772602739726029</v>
      </c>
      <c r="I257" s="116">
        <v>4</v>
      </c>
      <c r="J257" s="116" t="s">
        <v>394</v>
      </c>
      <c r="K257" s="116">
        <v>33.853000000000002</v>
      </c>
      <c r="L257" s="116">
        <f t="shared" si="98"/>
        <v>7.2740000000000009</v>
      </c>
    </row>
    <row r="258" spans="1:12" x14ac:dyDescent="0.35">
      <c r="A258" s="114" t="s">
        <v>94</v>
      </c>
      <c r="B258" s="114">
        <v>2022</v>
      </c>
      <c r="C258" s="115">
        <v>44695</v>
      </c>
      <c r="D258" s="114" t="s">
        <v>72</v>
      </c>
      <c r="E258" s="114" t="s">
        <v>395</v>
      </c>
      <c r="F258" s="114" t="s">
        <v>52</v>
      </c>
      <c r="G258" s="114" t="s">
        <v>53</v>
      </c>
      <c r="H258" s="114">
        <v>25.17808219178082</v>
      </c>
      <c r="I258" s="114">
        <v>5</v>
      </c>
      <c r="J258" s="114" t="s">
        <v>391</v>
      </c>
      <c r="K258" s="114">
        <v>11.875999999999999</v>
      </c>
      <c r="L258" s="114">
        <f t="shared" ref="L258" si="127">K258</f>
        <v>11.875999999999999</v>
      </c>
    </row>
    <row r="259" spans="1:12" x14ac:dyDescent="0.35">
      <c r="A259" s="116" t="s">
        <v>94</v>
      </c>
      <c r="B259" s="116">
        <v>2022</v>
      </c>
      <c r="C259" s="117">
        <v>44695</v>
      </c>
      <c r="D259" s="116" t="s">
        <v>72</v>
      </c>
      <c r="E259" s="116" t="s">
        <v>395</v>
      </c>
      <c r="F259" s="116" t="s">
        <v>52</v>
      </c>
      <c r="G259" s="116" t="s">
        <v>53</v>
      </c>
      <c r="H259" s="116">
        <v>25.17808219178082</v>
      </c>
      <c r="I259" s="116">
        <v>5</v>
      </c>
      <c r="J259" s="116" t="s">
        <v>392</v>
      </c>
      <c r="K259" s="116">
        <v>19.27</v>
      </c>
      <c r="L259" s="116">
        <f t="shared" ref="L259" si="128">K259-K258</f>
        <v>7.3940000000000001</v>
      </c>
    </row>
    <row r="260" spans="1:12" x14ac:dyDescent="0.35">
      <c r="A260" s="114" t="s">
        <v>94</v>
      </c>
      <c r="B260" s="114">
        <v>2022</v>
      </c>
      <c r="C260" s="115">
        <v>44695</v>
      </c>
      <c r="D260" s="114" t="s">
        <v>72</v>
      </c>
      <c r="E260" s="114" t="s">
        <v>395</v>
      </c>
      <c r="F260" s="114" t="s">
        <v>52</v>
      </c>
      <c r="G260" s="114" t="s">
        <v>53</v>
      </c>
      <c r="H260" s="114">
        <v>25.17808219178082</v>
      </c>
      <c r="I260" s="114">
        <v>5</v>
      </c>
      <c r="J260" s="114" t="s">
        <v>393</v>
      </c>
      <c r="K260" s="114">
        <v>26.48</v>
      </c>
      <c r="L260" s="116">
        <f t="shared" si="98"/>
        <v>7.2100000000000009</v>
      </c>
    </row>
    <row r="261" spans="1:12" x14ac:dyDescent="0.35">
      <c r="A261" s="116" t="s">
        <v>94</v>
      </c>
      <c r="B261" s="116">
        <v>2022</v>
      </c>
      <c r="C261" s="117">
        <v>44695</v>
      </c>
      <c r="D261" s="116" t="s">
        <v>72</v>
      </c>
      <c r="E261" s="116" t="s">
        <v>395</v>
      </c>
      <c r="F261" s="116" t="s">
        <v>52</v>
      </c>
      <c r="G261" s="116" t="s">
        <v>53</v>
      </c>
      <c r="H261" s="116">
        <v>25.17808219178082</v>
      </c>
      <c r="I261" s="116">
        <v>5</v>
      </c>
      <c r="J261" s="116" t="s">
        <v>394</v>
      </c>
      <c r="K261" s="116">
        <v>33.881</v>
      </c>
      <c r="L261" s="116">
        <f t="shared" si="98"/>
        <v>7.4009999999999998</v>
      </c>
    </row>
    <row r="262" spans="1:12" x14ac:dyDescent="0.35">
      <c r="A262" s="114" t="s">
        <v>94</v>
      </c>
      <c r="B262" s="114">
        <v>2022</v>
      </c>
      <c r="C262" s="115">
        <v>44695</v>
      </c>
      <c r="D262" s="114" t="s">
        <v>72</v>
      </c>
      <c r="E262" s="114" t="s">
        <v>395</v>
      </c>
      <c r="F262" s="114" t="s">
        <v>401</v>
      </c>
      <c r="G262" s="114" t="s">
        <v>38</v>
      </c>
      <c r="H262" s="114">
        <v>24.882191780821916</v>
      </c>
      <c r="I262" s="114">
        <v>6</v>
      </c>
      <c r="J262" s="114" t="s">
        <v>391</v>
      </c>
      <c r="K262" s="114">
        <v>12.007</v>
      </c>
      <c r="L262" s="114">
        <f t="shared" ref="L262" si="129">K262</f>
        <v>12.007</v>
      </c>
    </row>
    <row r="263" spans="1:12" x14ac:dyDescent="0.35">
      <c r="A263" s="116" t="s">
        <v>94</v>
      </c>
      <c r="B263" s="116">
        <v>2022</v>
      </c>
      <c r="C263" s="117">
        <v>44695</v>
      </c>
      <c r="D263" s="116" t="s">
        <v>72</v>
      </c>
      <c r="E263" s="116" t="s">
        <v>395</v>
      </c>
      <c r="F263" s="116" t="s">
        <v>401</v>
      </c>
      <c r="G263" s="116" t="s">
        <v>38</v>
      </c>
      <c r="H263" s="116">
        <v>24.882191780821916</v>
      </c>
      <c r="I263" s="116">
        <v>6</v>
      </c>
      <c r="J263" s="116" t="s">
        <v>392</v>
      </c>
      <c r="K263" s="116">
        <v>19.385000000000002</v>
      </c>
      <c r="L263" s="116">
        <f t="shared" ref="L263:L325" si="130">K263-K262</f>
        <v>7.3780000000000019</v>
      </c>
    </row>
    <row r="264" spans="1:12" x14ac:dyDescent="0.35">
      <c r="A264" s="114" t="s">
        <v>94</v>
      </c>
      <c r="B264" s="114">
        <v>2022</v>
      </c>
      <c r="C264" s="115">
        <v>44695</v>
      </c>
      <c r="D264" s="114" t="s">
        <v>72</v>
      </c>
      <c r="E264" s="114" t="s">
        <v>395</v>
      </c>
      <c r="F264" s="114" t="s">
        <v>401</v>
      </c>
      <c r="G264" s="114" t="s">
        <v>38</v>
      </c>
      <c r="H264" s="114">
        <v>24.882191780821916</v>
      </c>
      <c r="I264" s="114">
        <v>6</v>
      </c>
      <c r="J264" s="114" t="s">
        <v>393</v>
      </c>
      <c r="K264" s="114">
        <v>26.584</v>
      </c>
      <c r="L264" s="116">
        <f t="shared" si="130"/>
        <v>7.1989999999999981</v>
      </c>
    </row>
    <row r="265" spans="1:12" x14ac:dyDescent="0.35">
      <c r="A265" s="116" t="s">
        <v>94</v>
      </c>
      <c r="B265" s="116">
        <v>2022</v>
      </c>
      <c r="C265" s="117">
        <v>44695</v>
      </c>
      <c r="D265" s="116" t="s">
        <v>72</v>
      </c>
      <c r="E265" s="116" t="s">
        <v>395</v>
      </c>
      <c r="F265" s="116" t="s">
        <v>401</v>
      </c>
      <c r="G265" s="116" t="s">
        <v>38</v>
      </c>
      <c r="H265" s="116">
        <v>24.882191780821916</v>
      </c>
      <c r="I265" s="116">
        <v>6</v>
      </c>
      <c r="J265" s="116" t="s">
        <v>394</v>
      </c>
      <c r="K265" s="116">
        <v>34.076000000000001</v>
      </c>
      <c r="L265" s="116">
        <f t="shared" si="130"/>
        <v>7.4920000000000009</v>
      </c>
    </row>
    <row r="266" spans="1:12" x14ac:dyDescent="0.35">
      <c r="A266" s="114" t="s">
        <v>94</v>
      </c>
      <c r="B266" s="114">
        <v>2022</v>
      </c>
      <c r="C266" s="115">
        <v>44695</v>
      </c>
      <c r="D266" s="114" t="s">
        <v>72</v>
      </c>
      <c r="E266" s="114" t="s">
        <v>395</v>
      </c>
      <c r="F266" s="114" t="s">
        <v>181</v>
      </c>
      <c r="G266" s="114" t="s">
        <v>38</v>
      </c>
      <c r="H266" s="114">
        <v>400</v>
      </c>
      <c r="I266" s="114">
        <v>7</v>
      </c>
      <c r="J266" s="114" t="s">
        <v>391</v>
      </c>
      <c r="K266" s="114">
        <v>12.032</v>
      </c>
      <c r="L266" s="114">
        <f t="shared" ref="L266" si="131">K266</f>
        <v>12.032</v>
      </c>
    </row>
    <row r="267" spans="1:12" x14ac:dyDescent="0.35">
      <c r="A267" s="116" t="s">
        <v>94</v>
      </c>
      <c r="B267" s="116">
        <v>2022</v>
      </c>
      <c r="C267" s="117">
        <v>44695</v>
      </c>
      <c r="D267" s="116" t="s">
        <v>72</v>
      </c>
      <c r="E267" s="116" t="s">
        <v>395</v>
      </c>
      <c r="F267" s="116" t="s">
        <v>181</v>
      </c>
      <c r="G267" s="116" t="s">
        <v>38</v>
      </c>
      <c r="H267" s="116">
        <v>400</v>
      </c>
      <c r="I267" s="116">
        <v>7</v>
      </c>
      <c r="J267" s="116" t="s">
        <v>392</v>
      </c>
      <c r="K267" s="116">
        <v>19.407</v>
      </c>
      <c r="L267" s="116">
        <f t="shared" ref="L267" si="132">K267-K266</f>
        <v>7.375</v>
      </c>
    </row>
    <row r="268" spans="1:12" x14ac:dyDescent="0.35">
      <c r="A268" s="114" t="s">
        <v>94</v>
      </c>
      <c r="B268" s="114">
        <v>2022</v>
      </c>
      <c r="C268" s="115">
        <v>44695</v>
      </c>
      <c r="D268" s="114" t="s">
        <v>72</v>
      </c>
      <c r="E268" s="114" t="s">
        <v>395</v>
      </c>
      <c r="F268" s="114" t="s">
        <v>181</v>
      </c>
      <c r="G268" s="114" t="s">
        <v>38</v>
      </c>
      <c r="H268" s="114">
        <v>400</v>
      </c>
      <c r="I268" s="114">
        <v>7</v>
      </c>
      <c r="J268" s="114" t="s">
        <v>393</v>
      </c>
      <c r="K268" s="114">
        <v>26.614999999999998</v>
      </c>
      <c r="L268" s="116">
        <f t="shared" si="130"/>
        <v>7.2079999999999984</v>
      </c>
    </row>
    <row r="269" spans="1:12" x14ac:dyDescent="0.35">
      <c r="A269" s="116" t="s">
        <v>94</v>
      </c>
      <c r="B269" s="116">
        <v>2022</v>
      </c>
      <c r="C269" s="117">
        <v>44695</v>
      </c>
      <c r="D269" s="116" t="s">
        <v>72</v>
      </c>
      <c r="E269" s="116" t="s">
        <v>395</v>
      </c>
      <c r="F269" s="116" t="s">
        <v>181</v>
      </c>
      <c r="G269" s="116" t="s">
        <v>38</v>
      </c>
      <c r="H269" s="116">
        <v>400</v>
      </c>
      <c r="I269" s="116">
        <v>7</v>
      </c>
      <c r="J269" s="116" t="s">
        <v>394</v>
      </c>
      <c r="K269" s="116">
        <v>34.079000000000001</v>
      </c>
      <c r="L269" s="116">
        <f t="shared" si="130"/>
        <v>7.4640000000000022</v>
      </c>
    </row>
    <row r="270" spans="1:12" x14ac:dyDescent="0.35">
      <c r="A270" s="114" t="s">
        <v>94</v>
      </c>
      <c r="B270" s="114">
        <v>2022</v>
      </c>
      <c r="C270" s="115">
        <v>44695</v>
      </c>
      <c r="D270" s="114" t="s">
        <v>72</v>
      </c>
      <c r="E270" s="114" t="s">
        <v>395</v>
      </c>
      <c r="F270" s="114" t="s">
        <v>397</v>
      </c>
      <c r="G270" s="114" t="s">
        <v>25</v>
      </c>
      <c r="H270" s="114">
        <v>400</v>
      </c>
      <c r="I270" s="114">
        <v>8</v>
      </c>
      <c r="J270" s="114" t="s">
        <v>391</v>
      </c>
      <c r="K270" s="114">
        <v>12.218</v>
      </c>
      <c r="L270" s="114">
        <f t="shared" ref="L270" si="133">K270</f>
        <v>12.218</v>
      </c>
    </row>
    <row r="271" spans="1:12" x14ac:dyDescent="0.35">
      <c r="A271" s="116" t="s">
        <v>94</v>
      </c>
      <c r="B271" s="116">
        <v>2022</v>
      </c>
      <c r="C271" s="117">
        <v>44695</v>
      </c>
      <c r="D271" s="116" t="s">
        <v>72</v>
      </c>
      <c r="E271" s="116" t="s">
        <v>395</v>
      </c>
      <c r="F271" s="116" t="s">
        <v>397</v>
      </c>
      <c r="G271" s="116" t="s">
        <v>25</v>
      </c>
      <c r="H271" s="116">
        <v>400</v>
      </c>
      <c r="I271" s="116">
        <v>8</v>
      </c>
      <c r="J271" s="116" t="s">
        <v>392</v>
      </c>
      <c r="K271" s="116">
        <v>19.716000000000001</v>
      </c>
      <c r="L271" s="116">
        <f t="shared" ref="L271" si="134">K271-K270</f>
        <v>7.4980000000000011</v>
      </c>
    </row>
    <row r="272" spans="1:12" x14ac:dyDescent="0.35">
      <c r="A272" s="114" t="s">
        <v>94</v>
      </c>
      <c r="B272" s="114">
        <v>2022</v>
      </c>
      <c r="C272" s="115">
        <v>44695</v>
      </c>
      <c r="D272" s="114" t="s">
        <v>72</v>
      </c>
      <c r="E272" s="114" t="s">
        <v>395</v>
      </c>
      <c r="F272" s="114" t="s">
        <v>397</v>
      </c>
      <c r="G272" s="114" t="s">
        <v>25</v>
      </c>
      <c r="H272" s="114">
        <v>400</v>
      </c>
      <c r="I272" s="114">
        <v>8</v>
      </c>
      <c r="J272" s="114" t="s">
        <v>393</v>
      </c>
      <c r="K272" s="114">
        <v>26.986999999999998</v>
      </c>
      <c r="L272" s="116">
        <f t="shared" si="130"/>
        <v>7.2709999999999972</v>
      </c>
    </row>
    <row r="273" spans="1:12" x14ac:dyDescent="0.35">
      <c r="A273" s="116" t="s">
        <v>94</v>
      </c>
      <c r="B273" s="116">
        <v>2022</v>
      </c>
      <c r="C273" s="117">
        <v>44695</v>
      </c>
      <c r="D273" s="116" t="s">
        <v>72</v>
      </c>
      <c r="E273" s="116" t="s">
        <v>395</v>
      </c>
      <c r="F273" s="116" t="s">
        <v>397</v>
      </c>
      <c r="G273" s="116" t="s">
        <v>25</v>
      </c>
      <c r="H273" s="116">
        <v>400</v>
      </c>
      <c r="I273" s="116">
        <v>8</v>
      </c>
      <c r="J273" s="116" t="s">
        <v>394</v>
      </c>
      <c r="K273" s="116">
        <v>34.497</v>
      </c>
      <c r="L273" s="116">
        <f t="shared" si="130"/>
        <v>7.5100000000000016</v>
      </c>
    </row>
    <row r="274" spans="1:12" x14ac:dyDescent="0.35">
      <c r="A274" s="114" t="s">
        <v>94</v>
      </c>
      <c r="B274" s="114">
        <v>2022</v>
      </c>
      <c r="C274" s="115">
        <v>44695</v>
      </c>
      <c r="D274" s="114" t="s">
        <v>72</v>
      </c>
      <c r="E274" s="114" t="s">
        <v>395</v>
      </c>
      <c r="F274" s="114" t="s">
        <v>102</v>
      </c>
      <c r="G274" s="114" t="s">
        <v>25</v>
      </c>
      <c r="H274" s="114">
        <v>400</v>
      </c>
      <c r="I274" s="114">
        <v>9</v>
      </c>
      <c r="J274" s="114" t="s">
        <v>391</v>
      </c>
      <c r="K274" s="114">
        <v>12.054</v>
      </c>
      <c r="L274" s="114">
        <f t="shared" ref="L274" si="135">K274</f>
        <v>12.054</v>
      </c>
    </row>
    <row r="275" spans="1:12" x14ac:dyDescent="0.35">
      <c r="A275" s="116" t="s">
        <v>94</v>
      </c>
      <c r="B275" s="116">
        <v>2022</v>
      </c>
      <c r="C275" s="117">
        <v>44695</v>
      </c>
      <c r="D275" s="116" t="s">
        <v>72</v>
      </c>
      <c r="E275" s="116" t="s">
        <v>395</v>
      </c>
      <c r="F275" s="116" t="s">
        <v>102</v>
      </c>
      <c r="G275" s="116" t="s">
        <v>25</v>
      </c>
      <c r="H275" s="116">
        <v>400</v>
      </c>
      <c r="I275" s="116">
        <v>9</v>
      </c>
      <c r="J275" s="116" t="s">
        <v>392</v>
      </c>
      <c r="K275" s="116">
        <v>19.556999999999999</v>
      </c>
      <c r="L275" s="116">
        <f t="shared" ref="L275" si="136">K275-K274</f>
        <v>7.5029999999999983</v>
      </c>
    </row>
    <row r="276" spans="1:12" x14ac:dyDescent="0.35">
      <c r="A276" s="114" t="s">
        <v>94</v>
      </c>
      <c r="B276" s="114">
        <v>2022</v>
      </c>
      <c r="C276" s="115">
        <v>44695</v>
      </c>
      <c r="D276" s="114" t="s">
        <v>72</v>
      </c>
      <c r="E276" s="114" t="s">
        <v>395</v>
      </c>
      <c r="F276" s="114" t="s">
        <v>102</v>
      </c>
      <c r="G276" s="114" t="s">
        <v>25</v>
      </c>
      <c r="H276" s="114">
        <v>400</v>
      </c>
      <c r="I276" s="114">
        <v>9</v>
      </c>
      <c r="J276" s="114" t="s">
        <v>393</v>
      </c>
      <c r="K276" s="114">
        <v>26.922000000000001</v>
      </c>
      <c r="L276" s="116">
        <f t="shared" si="130"/>
        <v>7.365000000000002</v>
      </c>
    </row>
    <row r="277" spans="1:12" x14ac:dyDescent="0.35">
      <c r="A277" s="116" t="s">
        <v>94</v>
      </c>
      <c r="B277" s="116">
        <v>2022</v>
      </c>
      <c r="C277" s="117">
        <v>44695</v>
      </c>
      <c r="D277" s="116" t="s">
        <v>72</v>
      </c>
      <c r="E277" s="116" t="s">
        <v>395</v>
      </c>
      <c r="F277" s="116" t="s">
        <v>102</v>
      </c>
      <c r="G277" s="116" t="s">
        <v>25</v>
      </c>
      <c r="H277" s="116">
        <v>400</v>
      </c>
      <c r="I277" s="116">
        <v>9</v>
      </c>
      <c r="J277" s="116" t="s">
        <v>394</v>
      </c>
      <c r="K277" s="116">
        <v>34.508000000000003</v>
      </c>
      <c r="L277" s="116">
        <f t="shared" si="130"/>
        <v>7.5860000000000021</v>
      </c>
    </row>
    <row r="278" spans="1:12" x14ac:dyDescent="0.35">
      <c r="A278" s="114" t="s">
        <v>94</v>
      </c>
      <c r="B278" s="114">
        <v>2022</v>
      </c>
      <c r="C278" s="115">
        <v>44695</v>
      </c>
      <c r="D278" s="114" t="s">
        <v>72</v>
      </c>
      <c r="E278" s="114" t="s">
        <v>395</v>
      </c>
      <c r="F278" s="114" t="s">
        <v>186</v>
      </c>
      <c r="G278" s="114" t="s">
        <v>280</v>
      </c>
      <c r="H278" s="114">
        <v>22.56986301369863</v>
      </c>
      <c r="I278" s="114">
        <v>10</v>
      </c>
      <c r="J278" s="114" t="s">
        <v>391</v>
      </c>
      <c r="K278" s="114">
        <v>12.302</v>
      </c>
      <c r="L278" s="114">
        <f t="shared" ref="L278" si="137">K278</f>
        <v>12.302</v>
      </c>
    </row>
    <row r="279" spans="1:12" x14ac:dyDescent="0.35">
      <c r="A279" s="116" t="s">
        <v>94</v>
      </c>
      <c r="B279" s="116">
        <v>2022</v>
      </c>
      <c r="C279" s="117">
        <v>44695</v>
      </c>
      <c r="D279" s="116" t="s">
        <v>72</v>
      </c>
      <c r="E279" s="116" t="s">
        <v>395</v>
      </c>
      <c r="F279" s="116" t="s">
        <v>186</v>
      </c>
      <c r="G279" s="116" t="s">
        <v>280</v>
      </c>
      <c r="H279" s="116">
        <v>22.56986301369863</v>
      </c>
      <c r="I279" s="116">
        <v>10</v>
      </c>
      <c r="J279" s="116" t="s">
        <v>392</v>
      </c>
      <c r="K279" s="116">
        <v>19.853000000000002</v>
      </c>
      <c r="L279" s="116">
        <f t="shared" ref="L279" si="138">K279-K278</f>
        <v>7.5510000000000019</v>
      </c>
    </row>
    <row r="280" spans="1:12" x14ac:dyDescent="0.35">
      <c r="A280" s="114" t="s">
        <v>94</v>
      </c>
      <c r="B280" s="114">
        <v>2022</v>
      </c>
      <c r="C280" s="115">
        <v>44695</v>
      </c>
      <c r="D280" s="114" t="s">
        <v>72</v>
      </c>
      <c r="E280" s="114" t="s">
        <v>395</v>
      </c>
      <c r="F280" s="114" t="s">
        <v>186</v>
      </c>
      <c r="G280" s="114" t="s">
        <v>280</v>
      </c>
      <c r="H280" s="114">
        <v>22.56986301369863</v>
      </c>
      <c r="I280" s="114">
        <v>10</v>
      </c>
      <c r="J280" s="114" t="s">
        <v>393</v>
      </c>
      <c r="K280" s="114">
        <v>27.172000000000001</v>
      </c>
      <c r="L280" s="116">
        <f t="shared" si="130"/>
        <v>7.3189999999999991</v>
      </c>
    </row>
    <row r="281" spans="1:12" x14ac:dyDescent="0.35">
      <c r="A281" s="116" t="s">
        <v>94</v>
      </c>
      <c r="B281" s="116">
        <v>2022</v>
      </c>
      <c r="C281" s="117">
        <v>44695</v>
      </c>
      <c r="D281" s="116" t="s">
        <v>72</v>
      </c>
      <c r="E281" s="116" t="s">
        <v>395</v>
      </c>
      <c r="F281" s="116" t="s">
        <v>186</v>
      </c>
      <c r="G281" s="116" t="s">
        <v>280</v>
      </c>
      <c r="H281" s="116">
        <v>22.56986301369863</v>
      </c>
      <c r="I281" s="116">
        <v>10</v>
      </c>
      <c r="J281" s="116" t="s">
        <v>394</v>
      </c>
      <c r="K281" s="116">
        <v>34.655000000000001</v>
      </c>
      <c r="L281" s="116">
        <f t="shared" si="130"/>
        <v>7.4830000000000005</v>
      </c>
    </row>
    <row r="282" spans="1:12" x14ac:dyDescent="0.35">
      <c r="A282" s="114" t="s">
        <v>94</v>
      </c>
      <c r="B282" s="114">
        <v>2022</v>
      </c>
      <c r="C282" s="115">
        <v>44695</v>
      </c>
      <c r="D282" s="114" t="s">
        <v>72</v>
      </c>
      <c r="E282" s="114" t="s">
        <v>395</v>
      </c>
      <c r="F282" s="114" t="s">
        <v>57</v>
      </c>
      <c r="G282" s="114" t="s">
        <v>47</v>
      </c>
      <c r="H282" s="114">
        <v>400</v>
      </c>
      <c r="I282" s="114">
        <v>11</v>
      </c>
      <c r="J282" s="114" t="s">
        <v>391</v>
      </c>
      <c r="K282" s="114">
        <v>12.303000000000001</v>
      </c>
      <c r="L282" s="114">
        <f t="shared" ref="L282" si="139">K282</f>
        <v>12.303000000000001</v>
      </c>
    </row>
    <row r="283" spans="1:12" x14ac:dyDescent="0.35">
      <c r="A283" s="116" t="s">
        <v>94</v>
      </c>
      <c r="B283" s="116">
        <v>2022</v>
      </c>
      <c r="C283" s="117">
        <v>44695</v>
      </c>
      <c r="D283" s="116" t="s">
        <v>72</v>
      </c>
      <c r="E283" s="116" t="s">
        <v>395</v>
      </c>
      <c r="F283" s="116" t="s">
        <v>57</v>
      </c>
      <c r="G283" s="116" t="s">
        <v>47</v>
      </c>
      <c r="H283" s="116">
        <v>400</v>
      </c>
      <c r="I283" s="116">
        <v>11</v>
      </c>
      <c r="J283" s="116" t="s">
        <v>392</v>
      </c>
      <c r="K283" s="116">
        <v>19.946000000000002</v>
      </c>
      <c r="L283" s="116">
        <f t="shared" ref="L283" si="140">K283-K282</f>
        <v>7.6430000000000007</v>
      </c>
    </row>
    <row r="284" spans="1:12" x14ac:dyDescent="0.35">
      <c r="A284" s="114" t="s">
        <v>94</v>
      </c>
      <c r="B284" s="114">
        <v>2022</v>
      </c>
      <c r="C284" s="115">
        <v>44695</v>
      </c>
      <c r="D284" s="114" t="s">
        <v>72</v>
      </c>
      <c r="E284" s="114" t="s">
        <v>395</v>
      </c>
      <c r="F284" s="114" t="s">
        <v>57</v>
      </c>
      <c r="G284" s="114" t="s">
        <v>47</v>
      </c>
      <c r="H284" s="114">
        <v>400</v>
      </c>
      <c r="I284" s="114">
        <v>11</v>
      </c>
      <c r="J284" s="114" t="s">
        <v>393</v>
      </c>
      <c r="K284" s="114">
        <v>27.289000000000001</v>
      </c>
      <c r="L284" s="116">
        <f t="shared" si="130"/>
        <v>7.343</v>
      </c>
    </row>
    <row r="285" spans="1:12" x14ac:dyDescent="0.35">
      <c r="A285" s="116" t="s">
        <v>94</v>
      </c>
      <c r="B285" s="116">
        <v>2022</v>
      </c>
      <c r="C285" s="117">
        <v>44695</v>
      </c>
      <c r="D285" s="116" t="s">
        <v>72</v>
      </c>
      <c r="E285" s="116" t="s">
        <v>395</v>
      </c>
      <c r="F285" s="116" t="s">
        <v>57</v>
      </c>
      <c r="G285" s="116" t="s">
        <v>47</v>
      </c>
      <c r="H285" s="116">
        <v>400</v>
      </c>
      <c r="I285" s="116">
        <v>11</v>
      </c>
      <c r="J285" s="116" t="s">
        <v>394</v>
      </c>
      <c r="K285" s="116">
        <v>34.664999999999999</v>
      </c>
      <c r="L285" s="116">
        <f t="shared" si="130"/>
        <v>7.3759999999999977</v>
      </c>
    </row>
    <row r="286" spans="1:12" x14ac:dyDescent="0.35">
      <c r="A286" s="114" t="s">
        <v>94</v>
      </c>
      <c r="B286" s="114">
        <v>2022</v>
      </c>
      <c r="C286" s="115">
        <v>44695</v>
      </c>
      <c r="D286" s="114" t="s">
        <v>72</v>
      </c>
      <c r="E286" s="114" t="s">
        <v>395</v>
      </c>
      <c r="F286" s="114" t="s">
        <v>55</v>
      </c>
      <c r="G286" s="114" t="s">
        <v>56</v>
      </c>
      <c r="H286" s="114">
        <v>400</v>
      </c>
      <c r="I286" s="114">
        <v>12</v>
      </c>
      <c r="J286" s="114" t="s">
        <v>391</v>
      </c>
      <c r="K286" s="114">
        <v>12.722</v>
      </c>
      <c r="L286" s="114">
        <f t="shared" ref="L286" si="141">K286</f>
        <v>12.722</v>
      </c>
    </row>
    <row r="287" spans="1:12" x14ac:dyDescent="0.35">
      <c r="A287" s="116" t="s">
        <v>94</v>
      </c>
      <c r="B287" s="116">
        <v>2022</v>
      </c>
      <c r="C287" s="117">
        <v>44695</v>
      </c>
      <c r="D287" s="116" t="s">
        <v>72</v>
      </c>
      <c r="E287" s="116" t="s">
        <v>395</v>
      </c>
      <c r="F287" s="116" t="s">
        <v>55</v>
      </c>
      <c r="G287" s="116" t="s">
        <v>56</v>
      </c>
      <c r="H287" s="116">
        <v>400</v>
      </c>
      <c r="I287" s="116">
        <v>12</v>
      </c>
      <c r="J287" s="116" t="s">
        <v>392</v>
      </c>
      <c r="K287" s="116">
        <v>20.14</v>
      </c>
      <c r="L287" s="116">
        <f t="shared" ref="L287" si="142">K287-K286</f>
        <v>7.418000000000001</v>
      </c>
    </row>
    <row r="288" spans="1:12" x14ac:dyDescent="0.35">
      <c r="A288" s="114" t="s">
        <v>94</v>
      </c>
      <c r="B288" s="114">
        <v>2022</v>
      </c>
      <c r="C288" s="115">
        <v>44695</v>
      </c>
      <c r="D288" s="114" t="s">
        <v>72</v>
      </c>
      <c r="E288" s="114" t="s">
        <v>395</v>
      </c>
      <c r="F288" s="114" t="s">
        <v>55</v>
      </c>
      <c r="G288" s="114" t="s">
        <v>56</v>
      </c>
      <c r="H288" s="114">
        <v>400</v>
      </c>
      <c r="I288" s="114">
        <v>12</v>
      </c>
      <c r="J288" s="114" t="s">
        <v>393</v>
      </c>
      <c r="K288" s="114">
        <v>27.349</v>
      </c>
      <c r="L288" s="116">
        <f t="shared" si="130"/>
        <v>7.2089999999999996</v>
      </c>
    </row>
    <row r="289" spans="1:12" x14ac:dyDescent="0.35">
      <c r="A289" s="116" t="s">
        <v>94</v>
      </c>
      <c r="B289" s="116">
        <v>2022</v>
      </c>
      <c r="C289" s="117">
        <v>44695</v>
      </c>
      <c r="D289" s="116" t="s">
        <v>72</v>
      </c>
      <c r="E289" s="116" t="s">
        <v>395</v>
      </c>
      <c r="F289" s="116" t="s">
        <v>55</v>
      </c>
      <c r="G289" s="116" t="s">
        <v>56</v>
      </c>
      <c r="H289" s="116">
        <v>400</v>
      </c>
      <c r="I289" s="116">
        <v>12</v>
      </c>
      <c r="J289" s="116" t="s">
        <v>394</v>
      </c>
      <c r="K289" s="116">
        <v>34.857999999999997</v>
      </c>
      <c r="L289" s="116">
        <f t="shared" si="130"/>
        <v>7.5089999999999968</v>
      </c>
    </row>
    <row r="290" spans="1:12" x14ac:dyDescent="0.35">
      <c r="A290" s="114" t="s">
        <v>94</v>
      </c>
      <c r="B290" s="114">
        <v>2022</v>
      </c>
      <c r="C290" s="115">
        <v>44695</v>
      </c>
      <c r="D290" s="114" t="s">
        <v>72</v>
      </c>
      <c r="E290" s="114" t="s">
        <v>395</v>
      </c>
      <c r="F290" s="114" t="s">
        <v>141</v>
      </c>
      <c r="G290" s="114" t="s">
        <v>44</v>
      </c>
      <c r="H290" s="114">
        <v>31.849315068493151</v>
      </c>
      <c r="I290" s="114">
        <v>13</v>
      </c>
      <c r="J290" s="114" t="s">
        <v>391</v>
      </c>
      <c r="K290" s="114">
        <v>12.111000000000001</v>
      </c>
      <c r="L290" s="114">
        <f t="shared" ref="L290" si="143">K290</f>
        <v>12.111000000000001</v>
      </c>
    </row>
    <row r="291" spans="1:12" x14ac:dyDescent="0.35">
      <c r="A291" s="116" t="s">
        <v>94</v>
      </c>
      <c r="B291" s="116">
        <v>2022</v>
      </c>
      <c r="C291" s="117">
        <v>44695</v>
      </c>
      <c r="D291" s="116" t="s">
        <v>72</v>
      </c>
      <c r="E291" s="116" t="s">
        <v>395</v>
      </c>
      <c r="F291" s="116" t="s">
        <v>141</v>
      </c>
      <c r="G291" s="116" t="s">
        <v>44</v>
      </c>
      <c r="H291" s="116">
        <v>31.849315068493151</v>
      </c>
      <c r="I291" s="116">
        <v>13</v>
      </c>
      <c r="J291" s="116" t="s">
        <v>392</v>
      </c>
      <c r="K291" s="116">
        <v>19.716999999999999</v>
      </c>
      <c r="L291" s="116">
        <f t="shared" ref="L291" si="144">K291-K290</f>
        <v>7.6059999999999981</v>
      </c>
    </row>
    <row r="292" spans="1:12" x14ac:dyDescent="0.35">
      <c r="A292" s="114" t="s">
        <v>94</v>
      </c>
      <c r="B292" s="114">
        <v>2022</v>
      </c>
      <c r="C292" s="115">
        <v>44695</v>
      </c>
      <c r="D292" s="114" t="s">
        <v>72</v>
      </c>
      <c r="E292" s="114" t="s">
        <v>395</v>
      </c>
      <c r="F292" s="114" t="s">
        <v>141</v>
      </c>
      <c r="G292" s="114" t="s">
        <v>44</v>
      </c>
      <c r="H292" s="114">
        <v>31.849315068493151</v>
      </c>
      <c r="I292" s="114">
        <v>13</v>
      </c>
      <c r="J292" s="114" t="s">
        <v>393</v>
      </c>
      <c r="K292" s="114">
        <v>27.192</v>
      </c>
      <c r="L292" s="116">
        <f t="shared" si="130"/>
        <v>7.4750000000000014</v>
      </c>
    </row>
    <row r="293" spans="1:12" x14ac:dyDescent="0.35">
      <c r="A293" s="116" t="s">
        <v>94</v>
      </c>
      <c r="B293" s="116">
        <v>2022</v>
      </c>
      <c r="C293" s="117">
        <v>44695</v>
      </c>
      <c r="D293" s="116" t="s">
        <v>72</v>
      </c>
      <c r="E293" s="116" t="s">
        <v>395</v>
      </c>
      <c r="F293" s="116" t="s">
        <v>141</v>
      </c>
      <c r="G293" s="116" t="s">
        <v>44</v>
      </c>
      <c r="H293" s="116">
        <v>31.849315068493151</v>
      </c>
      <c r="I293" s="116">
        <v>13</v>
      </c>
      <c r="J293" s="116" t="s">
        <v>394</v>
      </c>
      <c r="K293" s="116">
        <v>34.898000000000003</v>
      </c>
      <c r="L293" s="116">
        <f t="shared" si="130"/>
        <v>7.7060000000000031</v>
      </c>
    </row>
    <row r="294" spans="1:12" x14ac:dyDescent="0.35">
      <c r="A294" s="114" t="s">
        <v>94</v>
      </c>
      <c r="B294" s="114">
        <v>2022</v>
      </c>
      <c r="C294" s="115">
        <v>44695</v>
      </c>
      <c r="D294" s="114" t="s">
        <v>72</v>
      </c>
      <c r="E294" s="114" t="s">
        <v>395</v>
      </c>
      <c r="F294" s="114" t="s">
        <v>41</v>
      </c>
      <c r="G294" s="114" t="s">
        <v>27</v>
      </c>
      <c r="H294" s="114">
        <v>26.578082191780823</v>
      </c>
      <c r="I294" s="114">
        <v>14</v>
      </c>
      <c r="J294" s="114" t="s">
        <v>391</v>
      </c>
      <c r="K294" s="114">
        <v>12.388</v>
      </c>
      <c r="L294" s="114">
        <f t="shared" ref="L294" si="145">K294</f>
        <v>12.388</v>
      </c>
    </row>
    <row r="295" spans="1:12" x14ac:dyDescent="0.35">
      <c r="A295" s="116" t="s">
        <v>94</v>
      </c>
      <c r="B295" s="116">
        <v>2022</v>
      </c>
      <c r="C295" s="117">
        <v>44695</v>
      </c>
      <c r="D295" s="116" t="s">
        <v>72</v>
      </c>
      <c r="E295" s="116" t="s">
        <v>395</v>
      </c>
      <c r="F295" s="116" t="s">
        <v>41</v>
      </c>
      <c r="G295" s="116" t="s">
        <v>27</v>
      </c>
      <c r="H295" s="116">
        <v>26.578082191780823</v>
      </c>
      <c r="I295" s="116">
        <v>14</v>
      </c>
      <c r="J295" s="116" t="s">
        <v>392</v>
      </c>
      <c r="K295" s="116">
        <v>19.925000000000001</v>
      </c>
      <c r="L295" s="116">
        <f t="shared" ref="L295" si="146">K295-K294</f>
        <v>7.5370000000000008</v>
      </c>
    </row>
    <row r="296" spans="1:12" x14ac:dyDescent="0.35">
      <c r="A296" s="114" t="s">
        <v>94</v>
      </c>
      <c r="B296" s="114">
        <v>2022</v>
      </c>
      <c r="C296" s="115">
        <v>44695</v>
      </c>
      <c r="D296" s="114" t="s">
        <v>72</v>
      </c>
      <c r="E296" s="114" t="s">
        <v>395</v>
      </c>
      <c r="F296" s="114" t="s">
        <v>41</v>
      </c>
      <c r="G296" s="114" t="s">
        <v>27</v>
      </c>
      <c r="H296" s="114">
        <v>26.578082191780823</v>
      </c>
      <c r="I296" s="114">
        <v>14</v>
      </c>
      <c r="J296" s="114" t="s">
        <v>393</v>
      </c>
      <c r="K296" s="114">
        <v>27.291</v>
      </c>
      <c r="L296" s="116">
        <f t="shared" si="130"/>
        <v>7.3659999999999997</v>
      </c>
    </row>
    <row r="297" spans="1:12" x14ac:dyDescent="0.35">
      <c r="A297" s="116" t="s">
        <v>94</v>
      </c>
      <c r="B297" s="116">
        <v>2022</v>
      </c>
      <c r="C297" s="117">
        <v>44695</v>
      </c>
      <c r="D297" s="116" t="s">
        <v>72</v>
      </c>
      <c r="E297" s="116" t="s">
        <v>395</v>
      </c>
      <c r="F297" s="116" t="s">
        <v>41</v>
      </c>
      <c r="G297" s="116" t="s">
        <v>27</v>
      </c>
      <c r="H297" s="116">
        <v>26.578082191780823</v>
      </c>
      <c r="I297" s="116">
        <v>14</v>
      </c>
      <c r="J297" s="116" t="s">
        <v>394</v>
      </c>
      <c r="K297" s="116">
        <v>34.966000000000001</v>
      </c>
      <c r="L297" s="116">
        <f t="shared" si="130"/>
        <v>7.6750000000000007</v>
      </c>
    </row>
    <row r="298" spans="1:12" x14ac:dyDescent="0.35">
      <c r="A298" s="114" t="s">
        <v>94</v>
      </c>
      <c r="B298" s="114">
        <v>2022</v>
      </c>
      <c r="C298" s="115">
        <v>44695</v>
      </c>
      <c r="D298" s="114" t="s">
        <v>72</v>
      </c>
      <c r="E298" s="114" t="s">
        <v>395</v>
      </c>
      <c r="F298" s="114" t="s">
        <v>118</v>
      </c>
      <c r="G298" s="114" t="s">
        <v>27</v>
      </c>
      <c r="H298" s="114">
        <v>400</v>
      </c>
      <c r="I298" s="114">
        <v>15</v>
      </c>
      <c r="J298" s="114" t="s">
        <v>391</v>
      </c>
      <c r="K298" s="114">
        <v>12.375</v>
      </c>
      <c r="L298" s="114">
        <f t="shared" ref="L298" si="147">K298</f>
        <v>12.375</v>
      </c>
    </row>
    <row r="299" spans="1:12" x14ac:dyDescent="0.35">
      <c r="A299" s="116" t="s">
        <v>94</v>
      </c>
      <c r="B299" s="116">
        <v>2022</v>
      </c>
      <c r="C299" s="117">
        <v>44695</v>
      </c>
      <c r="D299" s="116" t="s">
        <v>72</v>
      </c>
      <c r="E299" s="116" t="s">
        <v>395</v>
      </c>
      <c r="F299" s="116" t="s">
        <v>118</v>
      </c>
      <c r="G299" s="116" t="s">
        <v>27</v>
      </c>
      <c r="H299" s="116">
        <v>400</v>
      </c>
      <c r="I299" s="116">
        <v>15</v>
      </c>
      <c r="J299" s="116" t="s">
        <v>392</v>
      </c>
      <c r="K299" s="116">
        <v>19.888999999999999</v>
      </c>
      <c r="L299" s="116">
        <f t="shared" ref="L299" si="148">K299-K298</f>
        <v>7.5139999999999993</v>
      </c>
    </row>
    <row r="300" spans="1:12" x14ac:dyDescent="0.35">
      <c r="A300" s="114" t="s">
        <v>94</v>
      </c>
      <c r="B300" s="114">
        <v>2022</v>
      </c>
      <c r="C300" s="115">
        <v>44695</v>
      </c>
      <c r="D300" s="114" t="s">
        <v>72</v>
      </c>
      <c r="E300" s="114" t="s">
        <v>395</v>
      </c>
      <c r="F300" s="114" t="s">
        <v>118</v>
      </c>
      <c r="G300" s="114" t="s">
        <v>27</v>
      </c>
      <c r="H300" s="114">
        <v>400</v>
      </c>
      <c r="I300" s="114">
        <v>15</v>
      </c>
      <c r="J300" s="114" t="s">
        <v>393</v>
      </c>
      <c r="K300" s="114">
        <v>27.268999999999998</v>
      </c>
      <c r="L300" s="116">
        <f t="shared" si="130"/>
        <v>7.379999999999999</v>
      </c>
    </row>
    <row r="301" spans="1:12" x14ac:dyDescent="0.35">
      <c r="A301" s="116" t="s">
        <v>94</v>
      </c>
      <c r="B301" s="116">
        <v>2022</v>
      </c>
      <c r="C301" s="117">
        <v>44695</v>
      </c>
      <c r="D301" s="116" t="s">
        <v>72</v>
      </c>
      <c r="E301" s="116" t="s">
        <v>395</v>
      </c>
      <c r="F301" s="116" t="s">
        <v>118</v>
      </c>
      <c r="G301" s="116" t="s">
        <v>27</v>
      </c>
      <c r="H301" s="116">
        <v>400</v>
      </c>
      <c r="I301" s="116">
        <v>15</v>
      </c>
      <c r="J301" s="116" t="s">
        <v>394</v>
      </c>
      <c r="K301" s="116">
        <v>34.970999999999997</v>
      </c>
      <c r="L301" s="116">
        <f t="shared" si="130"/>
        <v>7.7019999999999982</v>
      </c>
    </row>
    <row r="302" spans="1:12" x14ac:dyDescent="0.35">
      <c r="A302" s="114" t="s">
        <v>94</v>
      </c>
      <c r="B302" s="114">
        <v>2022</v>
      </c>
      <c r="C302" s="115">
        <v>44695</v>
      </c>
      <c r="D302" s="114" t="s">
        <v>72</v>
      </c>
      <c r="E302" s="114" t="s">
        <v>395</v>
      </c>
      <c r="F302" s="114" t="s">
        <v>404</v>
      </c>
      <c r="G302" s="114" t="s">
        <v>67</v>
      </c>
      <c r="H302" s="114">
        <v>400</v>
      </c>
      <c r="I302" s="114">
        <v>16</v>
      </c>
      <c r="J302" s="114" t="s">
        <v>391</v>
      </c>
      <c r="K302" s="114">
        <v>12.339</v>
      </c>
      <c r="L302" s="114">
        <f t="shared" ref="L302" si="149">K302</f>
        <v>12.339</v>
      </c>
    </row>
    <row r="303" spans="1:12" x14ac:dyDescent="0.35">
      <c r="A303" s="116" t="s">
        <v>94</v>
      </c>
      <c r="B303" s="116">
        <v>2022</v>
      </c>
      <c r="C303" s="117">
        <v>44695</v>
      </c>
      <c r="D303" s="116" t="s">
        <v>72</v>
      </c>
      <c r="E303" s="116" t="s">
        <v>395</v>
      </c>
      <c r="F303" s="116" t="s">
        <v>404</v>
      </c>
      <c r="G303" s="116" t="s">
        <v>67</v>
      </c>
      <c r="H303" s="116">
        <v>400</v>
      </c>
      <c r="I303" s="116">
        <v>16</v>
      </c>
      <c r="J303" s="116" t="s">
        <v>392</v>
      </c>
      <c r="K303" s="116">
        <v>20.077999999999999</v>
      </c>
      <c r="L303" s="116">
        <f t="shared" ref="L303" si="150">K303-K302</f>
        <v>7.738999999999999</v>
      </c>
    </row>
    <row r="304" spans="1:12" x14ac:dyDescent="0.35">
      <c r="A304" s="114" t="s">
        <v>94</v>
      </c>
      <c r="B304" s="114">
        <v>2022</v>
      </c>
      <c r="C304" s="115">
        <v>44695</v>
      </c>
      <c r="D304" s="114" t="s">
        <v>72</v>
      </c>
      <c r="E304" s="114" t="s">
        <v>395</v>
      </c>
      <c r="F304" s="114" t="s">
        <v>404</v>
      </c>
      <c r="G304" s="114" t="s">
        <v>67</v>
      </c>
      <c r="H304" s="114">
        <v>400</v>
      </c>
      <c r="I304" s="114">
        <v>16</v>
      </c>
      <c r="J304" s="114" t="s">
        <v>393</v>
      </c>
      <c r="K304" s="114">
        <v>27.63</v>
      </c>
      <c r="L304" s="116">
        <f t="shared" si="130"/>
        <v>7.5519999999999996</v>
      </c>
    </row>
    <row r="305" spans="1:12" x14ac:dyDescent="0.35">
      <c r="A305" s="116" t="s">
        <v>94</v>
      </c>
      <c r="B305" s="116">
        <v>2022</v>
      </c>
      <c r="C305" s="117">
        <v>44695</v>
      </c>
      <c r="D305" s="116" t="s">
        <v>72</v>
      </c>
      <c r="E305" s="116" t="s">
        <v>395</v>
      </c>
      <c r="F305" s="116" t="s">
        <v>404</v>
      </c>
      <c r="G305" s="116" t="s">
        <v>67</v>
      </c>
      <c r="H305" s="116">
        <v>400</v>
      </c>
      <c r="I305" s="116">
        <v>16</v>
      </c>
      <c r="J305" s="116" t="s">
        <v>394</v>
      </c>
      <c r="K305" s="116">
        <v>35.365000000000002</v>
      </c>
      <c r="L305" s="116">
        <f t="shared" si="130"/>
        <v>7.735000000000003</v>
      </c>
    </row>
    <row r="306" spans="1:12" x14ac:dyDescent="0.35">
      <c r="A306" s="114" t="s">
        <v>94</v>
      </c>
      <c r="B306" s="114">
        <v>2022</v>
      </c>
      <c r="C306" s="115">
        <v>44695</v>
      </c>
      <c r="D306" s="114" t="s">
        <v>72</v>
      </c>
      <c r="E306" s="114" t="s">
        <v>395</v>
      </c>
      <c r="F306" s="114" t="s">
        <v>48</v>
      </c>
      <c r="G306" s="114" t="s">
        <v>49</v>
      </c>
      <c r="H306" s="114">
        <v>400</v>
      </c>
      <c r="I306" s="114">
        <v>17</v>
      </c>
      <c r="J306" s="114" t="s">
        <v>391</v>
      </c>
      <c r="K306" s="114">
        <v>12.462</v>
      </c>
      <c r="L306" s="114">
        <f t="shared" ref="L306" si="151">K306</f>
        <v>12.462</v>
      </c>
    </row>
    <row r="307" spans="1:12" x14ac:dyDescent="0.35">
      <c r="A307" s="116" t="s">
        <v>94</v>
      </c>
      <c r="B307" s="116">
        <v>2022</v>
      </c>
      <c r="C307" s="117">
        <v>44695</v>
      </c>
      <c r="D307" s="116" t="s">
        <v>72</v>
      </c>
      <c r="E307" s="116" t="s">
        <v>395</v>
      </c>
      <c r="F307" s="116" t="s">
        <v>48</v>
      </c>
      <c r="G307" s="116" t="s">
        <v>49</v>
      </c>
      <c r="H307" s="116">
        <v>400</v>
      </c>
      <c r="I307" s="116">
        <v>17</v>
      </c>
      <c r="J307" s="116" t="s">
        <v>392</v>
      </c>
      <c r="K307" s="116">
        <v>20.128</v>
      </c>
      <c r="L307" s="116">
        <f t="shared" ref="L307" si="152">K307-K306</f>
        <v>7.6660000000000004</v>
      </c>
    </row>
    <row r="308" spans="1:12" x14ac:dyDescent="0.35">
      <c r="A308" s="114" t="s">
        <v>94</v>
      </c>
      <c r="B308" s="114">
        <v>2022</v>
      </c>
      <c r="C308" s="115">
        <v>44695</v>
      </c>
      <c r="D308" s="114" t="s">
        <v>72</v>
      </c>
      <c r="E308" s="114" t="s">
        <v>395</v>
      </c>
      <c r="F308" s="114" t="s">
        <v>48</v>
      </c>
      <c r="G308" s="114" t="s">
        <v>49</v>
      </c>
      <c r="H308" s="114">
        <v>400</v>
      </c>
      <c r="I308" s="114">
        <v>17</v>
      </c>
      <c r="J308" s="114" t="s">
        <v>393</v>
      </c>
      <c r="K308" s="114">
        <v>27.620999999999999</v>
      </c>
      <c r="L308" s="116">
        <f t="shared" si="130"/>
        <v>7.4929999999999986</v>
      </c>
    </row>
    <row r="309" spans="1:12" x14ac:dyDescent="0.35">
      <c r="A309" s="116" t="s">
        <v>94</v>
      </c>
      <c r="B309" s="116">
        <v>2022</v>
      </c>
      <c r="C309" s="117">
        <v>44695</v>
      </c>
      <c r="D309" s="116" t="s">
        <v>72</v>
      </c>
      <c r="E309" s="116" t="s">
        <v>395</v>
      </c>
      <c r="F309" s="116" t="s">
        <v>48</v>
      </c>
      <c r="G309" s="116" t="s">
        <v>49</v>
      </c>
      <c r="H309" s="116">
        <v>400</v>
      </c>
      <c r="I309" s="116">
        <v>17</v>
      </c>
      <c r="J309" s="116" t="s">
        <v>394</v>
      </c>
      <c r="K309" s="116">
        <v>35.387999999999998</v>
      </c>
      <c r="L309" s="116">
        <f t="shared" si="130"/>
        <v>7.7669999999999995</v>
      </c>
    </row>
    <row r="310" spans="1:12" x14ac:dyDescent="0.35">
      <c r="A310" s="114" t="s">
        <v>94</v>
      </c>
      <c r="B310" s="114">
        <v>2022</v>
      </c>
      <c r="C310" s="115">
        <v>44695</v>
      </c>
      <c r="D310" s="114" t="s">
        <v>72</v>
      </c>
      <c r="E310" s="114" t="s">
        <v>395</v>
      </c>
      <c r="F310" s="114" t="s">
        <v>46</v>
      </c>
      <c r="G310" s="114" t="s">
        <v>47</v>
      </c>
      <c r="H310" s="114">
        <v>400</v>
      </c>
      <c r="I310" s="114">
        <v>18</v>
      </c>
      <c r="J310" s="114" t="s">
        <v>391</v>
      </c>
      <c r="K310" s="114">
        <v>12.57</v>
      </c>
      <c r="L310" s="114">
        <f t="shared" ref="L310" si="153">K310</f>
        <v>12.57</v>
      </c>
    </row>
    <row r="311" spans="1:12" x14ac:dyDescent="0.35">
      <c r="A311" s="116" t="s">
        <v>94</v>
      </c>
      <c r="B311" s="116">
        <v>2022</v>
      </c>
      <c r="C311" s="117">
        <v>44695</v>
      </c>
      <c r="D311" s="116" t="s">
        <v>72</v>
      </c>
      <c r="E311" s="116" t="s">
        <v>395</v>
      </c>
      <c r="F311" s="116" t="s">
        <v>46</v>
      </c>
      <c r="G311" s="116" t="s">
        <v>47</v>
      </c>
      <c r="H311" s="116">
        <v>400</v>
      </c>
      <c r="I311" s="116">
        <v>18</v>
      </c>
      <c r="J311" s="116" t="s">
        <v>392</v>
      </c>
      <c r="K311" s="116">
        <v>20.36</v>
      </c>
      <c r="L311" s="116">
        <f t="shared" ref="L311" si="154">K311-K310</f>
        <v>7.7899999999999991</v>
      </c>
    </row>
    <row r="312" spans="1:12" x14ac:dyDescent="0.35">
      <c r="A312" s="114" t="s">
        <v>94</v>
      </c>
      <c r="B312" s="114">
        <v>2022</v>
      </c>
      <c r="C312" s="115">
        <v>44695</v>
      </c>
      <c r="D312" s="114" t="s">
        <v>72</v>
      </c>
      <c r="E312" s="114" t="s">
        <v>395</v>
      </c>
      <c r="F312" s="114" t="s">
        <v>46</v>
      </c>
      <c r="G312" s="114" t="s">
        <v>47</v>
      </c>
      <c r="H312" s="114">
        <v>400</v>
      </c>
      <c r="I312" s="114">
        <v>18</v>
      </c>
      <c r="J312" s="114" t="s">
        <v>393</v>
      </c>
      <c r="K312" s="114">
        <v>27.893999999999998</v>
      </c>
      <c r="L312" s="116">
        <f t="shared" si="130"/>
        <v>7.5339999999999989</v>
      </c>
    </row>
    <row r="313" spans="1:12" x14ac:dyDescent="0.35">
      <c r="A313" s="116" t="s">
        <v>94</v>
      </c>
      <c r="B313" s="116">
        <v>2022</v>
      </c>
      <c r="C313" s="117">
        <v>44695</v>
      </c>
      <c r="D313" s="116" t="s">
        <v>72</v>
      </c>
      <c r="E313" s="116" t="s">
        <v>395</v>
      </c>
      <c r="F313" s="116" t="s">
        <v>46</v>
      </c>
      <c r="G313" s="116" t="s">
        <v>47</v>
      </c>
      <c r="H313" s="116">
        <v>400</v>
      </c>
      <c r="I313" s="116">
        <v>18</v>
      </c>
      <c r="J313" s="116" t="s">
        <v>394</v>
      </c>
      <c r="K313" s="116">
        <v>35.588999999999999</v>
      </c>
      <c r="L313" s="116">
        <f t="shared" si="130"/>
        <v>7.6950000000000003</v>
      </c>
    </row>
    <row r="314" spans="1:12" x14ac:dyDescent="0.35">
      <c r="A314" s="114" t="s">
        <v>94</v>
      </c>
      <c r="B314" s="114">
        <v>2022</v>
      </c>
      <c r="C314" s="115">
        <v>44695</v>
      </c>
      <c r="D314" s="114" t="s">
        <v>72</v>
      </c>
      <c r="E314" s="114" t="s">
        <v>395</v>
      </c>
      <c r="F314" s="114" t="s">
        <v>402</v>
      </c>
      <c r="G314" s="114" t="s">
        <v>44</v>
      </c>
      <c r="H314" s="114">
        <v>400</v>
      </c>
      <c r="I314" s="114">
        <v>19</v>
      </c>
      <c r="J314" s="114" t="s">
        <v>391</v>
      </c>
      <c r="K314" s="114">
        <v>12.076000000000001</v>
      </c>
      <c r="L314" s="114">
        <f t="shared" ref="L314" si="155">K314</f>
        <v>12.076000000000001</v>
      </c>
    </row>
    <row r="315" spans="1:12" x14ac:dyDescent="0.35">
      <c r="A315" s="116" t="s">
        <v>94</v>
      </c>
      <c r="B315" s="116">
        <v>2022</v>
      </c>
      <c r="C315" s="117">
        <v>44695</v>
      </c>
      <c r="D315" s="116" t="s">
        <v>72</v>
      </c>
      <c r="E315" s="116" t="s">
        <v>395</v>
      </c>
      <c r="F315" s="116" t="s">
        <v>402</v>
      </c>
      <c r="G315" s="116" t="s">
        <v>44</v>
      </c>
      <c r="H315" s="116">
        <v>400</v>
      </c>
      <c r="I315" s="116">
        <v>19</v>
      </c>
      <c r="J315" s="116" t="s">
        <v>392</v>
      </c>
      <c r="K315" s="116">
        <v>19.792000000000002</v>
      </c>
      <c r="L315" s="116">
        <f t="shared" ref="L315" si="156">K315-K314</f>
        <v>7.7160000000000011</v>
      </c>
    </row>
    <row r="316" spans="1:12" x14ac:dyDescent="0.35">
      <c r="A316" s="114" t="s">
        <v>94</v>
      </c>
      <c r="B316" s="114">
        <v>2022</v>
      </c>
      <c r="C316" s="115">
        <v>44695</v>
      </c>
      <c r="D316" s="114" t="s">
        <v>72</v>
      </c>
      <c r="E316" s="114" t="s">
        <v>395</v>
      </c>
      <c r="F316" s="114" t="s">
        <v>402</v>
      </c>
      <c r="G316" s="114" t="s">
        <v>44</v>
      </c>
      <c r="H316" s="114">
        <v>400</v>
      </c>
      <c r="I316" s="114">
        <v>19</v>
      </c>
      <c r="J316" s="114" t="s">
        <v>393</v>
      </c>
      <c r="K316" s="114">
        <v>27.488</v>
      </c>
      <c r="L316" s="116">
        <f t="shared" si="130"/>
        <v>7.695999999999998</v>
      </c>
    </row>
    <row r="317" spans="1:12" x14ac:dyDescent="0.35">
      <c r="A317" s="116" t="s">
        <v>94</v>
      </c>
      <c r="B317" s="116">
        <v>2022</v>
      </c>
      <c r="C317" s="117">
        <v>44695</v>
      </c>
      <c r="D317" s="116" t="s">
        <v>72</v>
      </c>
      <c r="E317" s="116" t="s">
        <v>395</v>
      </c>
      <c r="F317" s="116" t="s">
        <v>402</v>
      </c>
      <c r="G317" s="116" t="s">
        <v>44</v>
      </c>
      <c r="H317" s="116">
        <v>400</v>
      </c>
      <c r="I317" s="116">
        <v>19</v>
      </c>
      <c r="J317" s="116" t="s">
        <v>394</v>
      </c>
      <c r="K317" s="116">
        <v>35.603999999999999</v>
      </c>
      <c r="L317" s="116">
        <f t="shared" si="130"/>
        <v>8.1159999999999997</v>
      </c>
    </row>
    <row r="318" spans="1:12" x14ac:dyDescent="0.35">
      <c r="A318" s="114" t="s">
        <v>94</v>
      </c>
      <c r="B318" s="114">
        <v>2022</v>
      </c>
      <c r="C318" s="115">
        <v>44695</v>
      </c>
      <c r="D318" s="114" t="s">
        <v>72</v>
      </c>
      <c r="E318" s="114" t="s">
        <v>395</v>
      </c>
      <c r="F318" s="114" t="s">
        <v>405</v>
      </c>
      <c r="G318" s="114" t="s">
        <v>53</v>
      </c>
      <c r="H318" s="114">
        <v>22.536986301369861</v>
      </c>
      <c r="I318" s="114">
        <v>20</v>
      </c>
      <c r="J318" s="114" t="s">
        <v>391</v>
      </c>
      <c r="K318" s="114">
        <v>12.943</v>
      </c>
      <c r="L318" s="114">
        <f t="shared" ref="L318" si="157">K318</f>
        <v>12.943</v>
      </c>
    </row>
    <row r="319" spans="1:12" x14ac:dyDescent="0.35">
      <c r="A319" s="116" t="s">
        <v>94</v>
      </c>
      <c r="B319" s="116">
        <v>2022</v>
      </c>
      <c r="C319" s="117">
        <v>44695</v>
      </c>
      <c r="D319" s="116" t="s">
        <v>72</v>
      </c>
      <c r="E319" s="116" t="s">
        <v>395</v>
      </c>
      <c r="F319" s="116" t="s">
        <v>405</v>
      </c>
      <c r="G319" s="116" t="s">
        <v>53</v>
      </c>
      <c r="H319" s="116">
        <v>22.536986301369861</v>
      </c>
      <c r="I319" s="116">
        <v>20</v>
      </c>
      <c r="J319" s="116" t="s">
        <v>392</v>
      </c>
      <c r="K319" s="116">
        <v>20.745000000000001</v>
      </c>
      <c r="L319" s="116">
        <f t="shared" ref="L319" si="158">K319-K318</f>
        <v>7.8020000000000014</v>
      </c>
    </row>
    <row r="320" spans="1:12" x14ac:dyDescent="0.35">
      <c r="A320" s="114" t="s">
        <v>94</v>
      </c>
      <c r="B320" s="114">
        <v>2022</v>
      </c>
      <c r="C320" s="115">
        <v>44695</v>
      </c>
      <c r="D320" s="114" t="s">
        <v>72</v>
      </c>
      <c r="E320" s="114" t="s">
        <v>395</v>
      </c>
      <c r="F320" s="114" t="s">
        <v>405</v>
      </c>
      <c r="G320" s="114" t="s">
        <v>53</v>
      </c>
      <c r="H320" s="114">
        <v>22.536986301369861</v>
      </c>
      <c r="I320" s="114">
        <v>20</v>
      </c>
      <c r="J320" s="114" t="s">
        <v>393</v>
      </c>
      <c r="K320" s="114">
        <v>28.184999999999999</v>
      </c>
      <c r="L320" s="116">
        <f t="shared" si="130"/>
        <v>7.4399999999999977</v>
      </c>
    </row>
    <row r="321" spans="1:12" x14ac:dyDescent="0.35">
      <c r="A321" s="116" t="s">
        <v>94</v>
      </c>
      <c r="B321" s="116">
        <v>2022</v>
      </c>
      <c r="C321" s="117">
        <v>44695</v>
      </c>
      <c r="D321" s="116" t="s">
        <v>72</v>
      </c>
      <c r="E321" s="116" t="s">
        <v>395</v>
      </c>
      <c r="F321" s="116" t="s">
        <v>405</v>
      </c>
      <c r="G321" s="116" t="s">
        <v>53</v>
      </c>
      <c r="H321" s="116">
        <v>22.536986301369861</v>
      </c>
      <c r="I321" s="116">
        <v>20</v>
      </c>
      <c r="J321" s="116" t="s">
        <v>394</v>
      </c>
      <c r="K321" s="116">
        <v>35.65</v>
      </c>
      <c r="L321" s="116">
        <f t="shared" si="130"/>
        <v>7.4649999999999999</v>
      </c>
    </row>
    <row r="322" spans="1:12" x14ac:dyDescent="0.35">
      <c r="A322" s="114" t="s">
        <v>94</v>
      </c>
      <c r="B322" s="114">
        <v>2022</v>
      </c>
      <c r="C322" s="115">
        <v>44695</v>
      </c>
      <c r="D322" s="114" t="s">
        <v>72</v>
      </c>
      <c r="E322" s="114" t="s">
        <v>209</v>
      </c>
      <c r="F322" s="114" t="s">
        <v>35</v>
      </c>
      <c r="G322" s="114" t="s">
        <v>36</v>
      </c>
      <c r="H322" s="114">
        <v>122.45205479452055</v>
      </c>
      <c r="I322" s="114">
        <v>1</v>
      </c>
      <c r="J322" s="114" t="s">
        <v>391</v>
      </c>
      <c r="K322" s="114">
        <v>11.465999999999999</v>
      </c>
      <c r="L322" s="114">
        <f t="shared" ref="L322" si="159">K322</f>
        <v>11.465999999999999</v>
      </c>
    </row>
    <row r="323" spans="1:12" x14ac:dyDescent="0.35">
      <c r="A323" s="116" t="s">
        <v>94</v>
      </c>
      <c r="B323" s="116">
        <v>2022</v>
      </c>
      <c r="C323" s="117">
        <v>44695</v>
      </c>
      <c r="D323" s="116" t="s">
        <v>72</v>
      </c>
      <c r="E323" s="116" t="s">
        <v>209</v>
      </c>
      <c r="F323" s="116" t="s">
        <v>35</v>
      </c>
      <c r="G323" s="116" t="s">
        <v>36</v>
      </c>
      <c r="H323" s="116">
        <v>122.45205479452055</v>
      </c>
      <c r="I323" s="116">
        <v>1</v>
      </c>
      <c r="J323" s="116" t="s">
        <v>392</v>
      </c>
      <c r="K323" s="116">
        <v>18.762</v>
      </c>
      <c r="L323" s="116">
        <f t="shared" ref="L323" si="160">K323-K322</f>
        <v>7.2960000000000012</v>
      </c>
    </row>
    <row r="324" spans="1:12" x14ac:dyDescent="0.35">
      <c r="A324" s="114" t="s">
        <v>94</v>
      </c>
      <c r="B324" s="114">
        <v>2022</v>
      </c>
      <c r="C324" s="115">
        <v>44695</v>
      </c>
      <c r="D324" s="114" t="s">
        <v>72</v>
      </c>
      <c r="E324" s="114" t="s">
        <v>209</v>
      </c>
      <c r="F324" s="114" t="s">
        <v>35</v>
      </c>
      <c r="G324" s="114" t="s">
        <v>36</v>
      </c>
      <c r="H324" s="114">
        <v>122.45205479452055</v>
      </c>
      <c r="I324" s="114">
        <v>1</v>
      </c>
      <c r="J324" s="114" t="s">
        <v>393</v>
      </c>
      <c r="K324" s="114">
        <v>25.802</v>
      </c>
      <c r="L324" s="116">
        <f t="shared" si="130"/>
        <v>7.0399999999999991</v>
      </c>
    </row>
    <row r="325" spans="1:12" x14ac:dyDescent="0.35">
      <c r="A325" s="116" t="s">
        <v>94</v>
      </c>
      <c r="B325" s="116">
        <v>2022</v>
      </c>
      <c r="C325" s="117">
        <v>44695</v>
      </c>
      <c r="D325" s="116" t="s">
        <v>72</v>
      </c>
      <c r="E325" s="116" t="s">
        <v>209</v>
      </c>
      <c r="F325" s="116" t="s">
        <v>35</v>
      </c>
      <c r="G325" s="116" t="s">
        <v>36</v>
      </c>
      <c r="H325" s="116">
        <v>122.45205479452055</v>
      </c>
      <c r="I325" s="116">
        <v>1</v>
      </c>
      <c r="J325" s="116" t="s">
        <v>394</v>
      </c>
      <c r="K325" s="116">
        <v>32.987000000000002</v>
      </c>
      <c r="L325" s="116">
        <f t="shared" si="130"/>
        <v>7.1850000000000023</v>
      </c>
    </row>
    <row r="326" spans="1:12" x14ac:dyDescent="0.35">
      <c r="A326" s="114" t="s">
        <v>94</v>
      </c>
      <c r="B326" s="114">
        <v>2022</v>
      </c>
      <c r="C326" s="115">
        <v>44695</v>
      </c>
      <c r="D326" s="114" t="s">
        <v>72</v>
      </c>
      <c r="E326" s="114" t="s">
        <v>209</v>
      </c>
      <c r="F326" s="114" t="s">
        <v>22</v>
      </c>
      <c r="G326" s="114" t="s">
        <v>15</v>
      </c>
      <c r="H326" s="114">
        <v>122.45205479452055</v>
      </c>
      <c r="I326" s="114">
        <v>2</v>
      </c>
      <c r="J326" s="114" t="s">
        <v>391</v>
      </c>
      <c r="K326" s="114">
        <v>11.754</v>
      </c>
      <c r="L326" s="114">
        <f t="shared" ref="L326" si="161">K326</f>
        <v>11.754</v>
      </c>
    </row>
    <row r="327" spans="1:12" x14ac:dyDescent="0.35">
      <c r="A327" s="116" t="s">
        <v>94</v>
      </c>
      <c r="B327" s="116">
        <v>2022</v>
      </c>
      <c r="C327" s="117">
        <v>44695</v>
      </c>
      <c r="D327" s="116" t="s">
        <v>72</v>
      </c>
      <c r="E327" s="116" t="s">
        <v>209</v>
      </c>
      <c r="F327" s="116" t="s">
        <v>22</v>
      </c>
      <c r="G327" s="116" t="s">
        <v>15</v>
      </c>
      <c r="H327" s="116">
        <v>122.45205479452055</v>
      </c>
      <c r="I327" s="116">
        <v>2</v>
      </c>
      <c r="J327" s="116" t="s">
        <v>392</v>
      </c>
      <c r="K327" s="116">
        <v>19.120999999999999</v>
      </c>
      <c r="L327" s="116">
        <f t="shared" ref="L327:L389" si="162">K327-K326</f>
        <v>7.3669999999999991</v>
      </c>
    </row>
    <row r="328" spans="1:12" x14ac:dyDescent="0.35">
      <c r="A328" s="114" t="s">
        <v>94</v>
      </c>
      <c r="B328" s="114">
        <v>2022</v>
      </c>
      <c r="C328" s="115">
        <v>44695</v>
      </c>
      <c r="D328" s="114" t="s">
        <v>72</v>
      </c>
      <c r="E328" s="114" t="s">
        <v>209</v>
      </c>
      <c r="F328" s="114" t="s">
        <v>22</v>
      </c>
      <c r="G328" s="114" t="s">
        <v>15</v>
      </c>
      <c r="H328" s="114">
        <v>122.45205479452055</v>
      </c>
      <c r="I328" s="114">
        <v>2</v>
      </c>
      <c r="J328" s="114" t="s">
        <v>393</v>
      </c>
      <c r="K328" s="114">
        <v>26.222999999999999</v>
      </c>
      <c r="L328" s="116">
        <f t="shared" si="162"/>
        <v>7.1020000000000003</v>
      </c>
    </row>
    <row r="329" spans="1:12" x14ac:dyDescent="0.35">
      <c r="A329" s="116" t="s">
        <v>94</v>
      </c>
      <c r="B329" s="116">
        <v>2022</v>
      </c>
      <c r="C329" s="117">
        <v>44695</v>
      </c>
      <c r="D329" s="116" t="s">
        <v>72</v>
      </c>
      <c r="E329" s="116" t="s">
        <v>209</v>
      </c>
      <c r="F329" s="116" t="s">
        <v>22</v>
      </c>
      <c r="G329" s="116" t="s">
        <v>15</v>
      </c>
      <c r="H329" s="116">
        <v>122.45205479452055</v>
      </c>
      <c r="I329" s="116">
        <v>2</v>
      </c>
      <c r="J329" s="116" t="s">
        <v>394</v>
      </c>
      <c r="K329" s="116">
        <v>33.46</v>
      </c>
      <c r="L329" s="116">
        <f t="shared" si="162"/>
        <v>7.2370000000000019</v>
      </c>
    </row>
    <row r="330" spans="1:12" x14ac:dyDescent="0.35">
      <c r="A330" s="114" t="s">
        <v>94</v>
      </c>
      <c r="B330" s="114">
        <v>2022</v>
      </c>
      <c r="C330" s="115">
        <v>44695</v>
      </c>
      <c r="D330" s="114" t="s">
        <v>72</v>
      </c>
      <c r="E330" s="114" t="s">
        <v>209</v>
      </c>
      <c r="F330" s="114" t="s">
        <v>52</v>
      </c>
      <c r="G330" s="114" t="s">
        <v>53</v>
      </c>
      <c r="H330" s="114">
        <v>25.17808219178082</v>
      </c>
      <c r="I330" s="114">
        <v>3</v>
      </c>
      <c r="J330" s="114" t="s">
        <v>391</v>
      </c>
      <c r="K330" s="114">
        <v>11.896000000000001</v>
      </c>
      <c r="L330" s="114">
        <f t="shared" ref="L330" si="163">K330</f>
        <v>11.896000000000001</v>
      </c>
    </row>
    <row r="331" spans="1:12" x14ac:dyDescent="0.35">
      <c r="A331" s="116" t="s">
        <v>94</v>
      </c>
      <c r="B331" s="116">
        <v>2022</v>
      </c>
      <c r="C331" s="117">
        <v>44695</v>
      </c>
      <c r="D331" s="116" t="s">
        <v>72</v>
      </c>
      <c r="E331" s="116" t="s">
        <v>209</v>
      </c>
      <c r="F331" s="116" t="s">
        <v>52</v>
      </c>
      <c r="G331" s="116" t="s">
        <v>53</v>
      </c>
      <c r="H331" s="116">
        <v>25.17808219178082</v>
      </c>
      <c r="I331" s="116">
        <v>3</v>
      </c>
      <c r="J331" s="116" t="s">
        <v>392</v>
      </c>
      <c r="K331" s="116">
        <v>19.268999999999998</v>
      </c>
      <c r="L331" s="116">
        <f t="shared" ref="L331" si="164">K331-K330</f>
        <v>7.3729999999999976</v>
      </c>
    </row>
    <row r="332" spans="1:12" x14ac:dyDescent="0.35">
      <c r="A332" s="114" t="s">
        <v>94</v>
      </c>
      <c r="B332" s="114">
        <v>2022</v>
      </c>
      <c r="C332" s="115">
        <v>44695</v>
      </c>
      <c r="D332" s="114" t="s">
        <v>72</v>
      </c>
      <c r="E332" s="114" t="s">
        <v>209</v>
      </c>
      <c r="F332" s="114" t="s">
        <v>52</v>
      </c>
      <c r="G332" s="114" t="s">
        <v>53</v>
      </c>
      <c r="H332" s="114">
        <v>25.17808219178082</v>
      </c>
      <c r="I332" s="114">
        <v>3</v>
      </c>
      <c r="J332" s="114" t="s">
        <v>393</v>
      </c>
      <c r="K332" s="114">
        <v>26.382999999999999</v>
      </c>
      <c r="L332" s="116">
        <f t="shared" si="162"/>
        <v>7.1140000000000008</v>
      </c>
    </row>
    <row r="333" spans="1:12" x14ac:dyDescent="0.35">
      <c r="A333" s="116" t="s">
        <v>94</v>
      </c>
      <c r="B333" s="116">
        <v>2022</v>
      </c>
      <c r="C333" s="117">
        <v>44695</v>
      </c>
      <c r="D333" s="116" t="s">
        <v>72</v>
      </c>
      <c r="E333" s="116" t="s">
        <v>209</v>
      </c>
      <c r="F333" s="116" t="s">
        <v>52</v>
      </c>
      <c r="G333" s="116" t="s">
        <v>53</v>
      </c>
      <c r="H333" s="116">
        <v>25.17808219178082</v>
      </c>
      <c r="I333" s="116">
        <v>3</v>
      </c>
      <c r="J333" s="116" t="s">
        <v>394</v>
      </c>
      <c r="K333" s="116">
        <v>33.688000000000002</v>
      </c>
      <c r="L333" s="116">
        <f t="shared" si="162"/>
        <v>7.3050000000000033</v>
      </c>
    </row>
    <row r="334" spans="1:12" x14ac:dyDescent="0.35">
      <c r="A334" s="114" t="s">
        <v>94</v>
      </c>
      <c r="B334" s="114">
        <v>2022</v>
      </c>
      <c r="C334" s="115">
        <v>44695</v>
      </c>
      <c r="D334" s="114" t="s">
        <v>72</v>
      </c>
      <c r="E334" s="114" t="s">
        <v>209</v>
      </c>
      <c r="F334" s="114" t="s">
        <v>396</v>
      </c>
      <c r="G334" s="114" t="s">
        <v>19</v>
      </c>
      <c r="H334" s="114">
        <v>26.095890410958905</v>
      </c>
      <c r="I334" s="114">
        <v>4</v>
      </c>
      <c r="J334" s="114" t="s">
        <v>391</v>
      </c>
      <c r="K334" s="114">
        <v>11.667</v>
      </c>
      <c r="L334" s="114">
        <f t="shared" ref="L334" si="165">K334</f>
        <v>11.667</v>
      </c>
    </row>
    <row r="335" spans="1:12" x14ac:dyDescent="0.35">
      <c r="A335" s="116" t="s">
        <v>94</v>
      </c>
      <c r="B335" s="116">
        <v>2022</v>
      </c>
      <c r="C335" s="117">
        <v>44695</v>
      </c>
      <c r="D335" s="116" t="s">
        <v>72</v>
      </c>
      <c r="E335" s="116" t="s">
        <v>209</v>
      </c>
      <c r="F335" s="116" t="s">
        <v>396</v>
      </c>
      <c r="G335" s="116" t="s">
        <v>19</v>
      </c>
      <c r="H335" s="116">
        <v>26.095890410958905</v>
      </c>
      <c r="I335" s="116">
        <v>4</v>
      </c>
      <c r="J335" s="116" t="s">
        <v>392</v>
      </c>
      <c r="K335" s="116">
        <v>19.081</v>
      </c>
      <c r="L335" s="116">
        <f t="shared" ref="L335" si="166">K335-K334</f>
        <v>7.4139999999999997</v>
      </c>
    </row>
    <row r="336" spans="1:12" x14ac:dyDescent="0.35">
      <c r="A336" s="114" t="s">
        <v>94</v>
      </c>
      <c r="B336" s="114">
        <v>2022</v>
      </c>
      <c r="C336" s="115">
        <v>44695</v>
      </c>
      <c r="D336" s="114" t="s">
        <v>72</v>
      </c>
      <c r="E336" s="114" t="s">
        <v>209</v>
      </c>
      <c r="F336" s="114" t="s">
        <v>396</v>
      </c>
      <c r="G336" s="114" t="s">
        <v>19</v>
      </c>
      <c r="H336" s="114">
        <v>26.095890410958905</v>
      </c>
      <c r="I336" s="114">
        <v>4</v>
      </c>
      <c r="J336" s="114" t="s">
        <v>393</v>
      </c>
      <c r="K336" s="114">
        <v>26.303999999999998</v>
      </c>
      <c r="L336" s="116">
        <f t="shared" si="162"/>
        <v>7.222999999999999</v>
      </c>
    </row>
    <row r="337" spans="1:12" x14ac:dyDescent="0.35">
      <c r="A337" s="116" t="s">
        <v>94</v>
      </c>
      <c r="B337" s="116">
        <v>2022</v>
      </c>
      <c r="C337" s="117">
        <v>44695</v>
      </c>
      <c r="D337" s="116" t="s">
        <v>72</v>
      </c>
      <c r="E337" s="116" t="s">
        <v>209</v>
      </c>
      <c r="F337" s="116" t="s">
        <v>396</v>
      </c>
      <c r="G337" s="116" t="s">
        <v>19</v>
      </c>
      <c r="H337" s="116">
        <v>26.095890410958905</v>
      </c>
      <c r="I337" s="116">
        <v>4</v>
      </c>
      <c r="J337" s="116" t="s">
        <v>394</v>
      </c>
      <c r="K337" s="116">
        <v>33.811999999999998</v>
      </c>
      <c r="L337" s="116">
        <f t="shared" si="162"/>
        <v>7.5079999999999991</v>
      </c>
    </row>
    <row r="338" spans="1:12" x14ac:dyDescent="0.35">
      <c r="A338" s="114" t="s">
        <v>94</v>
      </c>
      <c r="B338" s="114">
        <v>2022</v>
      </c>
      <c r="C338" s="115">
        <v>44695</v>
      </c>
      <c r="D338" s="114" t="s">
        <v>72</v>
      </c>
      <c r="E338" s="114" t="s">
        <v>209</v>
      </c>
      <c r="F338" s="114" t="s">
        <v>20</v>
      </c>
      <c r="G338" s="114" t="s">
        <v>21</v>
      </c>
      <c r="H338" s="114">
        <v>26.772602739726029</v>
      </c>
      <c r="I338" s="114">
        <v>5</v>
      </c>
      <c r="J338" s="114" t="s">
        <v>391</v>
      </c>
      <c r="K338" s="114">
        <v>12.166</v>
      </c>
      <c r="L338" s="114">
        <f t="shared" ref="L338" si="167">K338</f>
        <v>12.166</v>
      </c>
    </row>
    <row r="339" spans="1:12" x14ac:dyDescent="0.35">
      <c r="A339" s="116" t="s">
        <v>94</v>
      </c>
      <c r="B339" s="116">
        <v>2022</v>
      </c>
      <c r="C339" s="117">
        <v>44695</v>
      </c>
      <c r="D339" s="116" t="s">
        <v>72</v>
      </c>
      <c r="E339" s="116" t="s">
        <v>209</v>
      </c>
      <c r="F339" s="116" t="s">
        <v>20</v>
      </c>
      <c r="G339" s="116" t="s">
        <v>21</v>
      </c>
      <c r="H339" s="116">
        <v>26.772602739726029</v>
      </c>
      <c r="I339" s="116">
        <v>5</v>
      </c>
      <c r="J339" s="116" t="s">
        <v>392</v>
      </c>
      <c r="K339" s="116">
        <v>19.535</v>
      </c>
      <c r="L339" s="116">
        <f t="shared" ref="L339" si="168">K339-K338</f>
        <v>7.3689999999999998</v>
      </c>
    </row>
    <row r="340" spans="1:12" x14ac:dyDescent="0.35">
      <c r="A340" s="114" t="s">
        <v>94</v>
      </c>
      <c r="B340" s="114">
        <v>2022</v>
      </c>
      <c r="C340" s="115">
        <v>44695</v>
      </c>
      <c r="D340" s="114" t="s">
        <v>72</v>
      </c>
      <c r="E340" s="114" t="s">
        <v>209</v>
      </c>
      <c r="F340" s="114" t="s">
        <v>20</v>
      </c>
      <c r="G340" s="114" t="s">
        <v>21</v>
      </c>
      <c r="H340" s="114">
        <v>26.772602739726029</v>
      </c>
      <c r="I340" s="114">
        <v>5</v>
      </c>
      <c r="J340" s="114" t="s">
        <v>393</v>
      </c>
      <c r="K340" s="114">
        <v>26.626000000000001</v>
      </c>
      <c r="L340" s="116">
        <f t="shared" si="162"/>
        <v>7.0910000000000011</v>
      </c>
    </row>
    <row r="341" spans="1:12" x14ac:dyDescent="0.35">
      <c r="A341" s="116" t="s">
        <v>94</v>
      </c>
      <c r="B341" s="116">
        <v>2022</v>
      </c>
      <c r="C341" s="117">
        <v>44695</v>
      </c>
      <c r="D341" s="116" t="s">
        <v>72</v>
      </c>
      <c r="E341" s="116" t="s">
        <v>209</v>
      </c>
      <c r="F341" s="116" t="s">
        <v>20</v>
      </c>
      <c r="G341" s="116" t="s">
        <v>21</v>
      </c>
      <c r="H341" s="116">
        <v>26.772602739726029</v>
      </c>
      <c r="I341" s="116">
        <v>5</v>
      </c>
      <c r="J341" s="116" t="s">
        <v>394</v>
      </c>
      <c r="K341" s="116">
        <v>33.865000000000002</v>
      </c>
      <c r="L341" s="116">
        <f t="shared" si="162"/>
        <v>7.2390000000000008</v>
      </c>
    </row>
    <row r="342" spans="1:12" x14ac:dyDescent="0.35">
      <c r="A342" s="114" t="s">
        <v>94</v>
      </c>
      <c r="B342" s="114">
        <v>2022</v>
      </c>
      <c r="C342" s="115">
        <v>44695</v>
      </c>
      <c r="D342" s="114" t="s">
        <v>72</v>
      </c>
      <c r="E342" s="114" t="s">
        <v>209</v>
      </c>
      <c r="F342" s="114" t="s">
        <v>401</v>
      </c>
      <c r="G342" s="114" t="s">
        <v>38</v>
      </c>
      <c r="H342" s="114">
        <v>24.882191780821916</v>
      </c>
      <c r="I342" s="114">
        <v>6</v>
      </c>
      <c r="J342" s="114" t="s">
        <v>391</v>
      </c>
      <c r="K342" s="114">
        <v>12.013999999999999</v>
      </c>
      <c r="L342" s="114">
        <f t="shared" ref="L342" si="169">K342</f>
        <v>12.013999999999999</v>
      </c>
    </row>
    <row r="343" spans="1:12" x14ac:dyDescent="0.35">
      <c r="A343" s="116" t="s">
        <v>94</v>
      </c>
      <c r="B343" s="116">
        <v>2022</v>
      </c>
      <c r="C343" s="117">
        <v>44695</v>
      </c>
      <c r="D343" s="116" t="s">
        <v>72</v>
      </c>
      <c r="E343" s="116" t="s">
        <v>209</v>
      </c>
      <c r="F343" s="116" t="s">
        <v>401</v>
      </c>
      <c r="G343" s="116" t="s">
        <v>38</v>
      </c>
      <c r="H343" s="116">
        <v>24.882191780821916</v>
      </c>
      <c r="I343" s="116">
        <v>6</v>
      </c>
      <c r="J343" s="116" t="s">
        <v>392</v>
      </c>
      <c r="K343" s="116">
        <v>19.344000000000001</v>
      </c>
      <c r="L343" s="116">
        <f t="shared" ref="L343" si="170">K343-K342</f>
        <v>7.3300000000000018</v>
      </c>
    </row>
    <row r="344" spans="1:12" x14ac:dyDescent="0.35">
      <c r="A344" s="114" t="s">
        <v>94</v>
      </c>
      <c r="B344" s="114">
        <v>2022</v>
      </c>
      <c r="C344" s="115">
        <v>44695</v>
      </c>
      <c r="D344" s="114" t="s">
        <v>72</v>
      </c>
      <c r="E344" s="114" t="s">
        <v>209</v>
      </c>
      <c r="F344" s="114" t="s">
        <v>401</v>
      </c>
      <c r="G344" s="114" t="s">
        <v>38</v>
      </c>
      <c r="H344" s="114">
        <v>24.882191780821916</v>
      </c>
      <c r="I344" s="114">
        <v>6</v>
      </c>
      <c r="J344" s="114" t="s">
        <v>393</v>
      </c>
      <c r="K344" s="114">
        <v>26.527999999999999</v>
      </c>
      <c r="L344" s="116">
        <f t="shared" si="162"/>
        <v>7.1839999999999975</v>
      </c>
    </row>
    <row r="345" spans="1:12" x14ac:dyDescent="0.35">
      <c r="A345" s="116" t="s">
        <v>94</v>
      </c>
      <c r="B345" s="116">
        <v>2022</v>
      </c>
      <c r="C345" s="117">
        <v>44695</v>
      </c>
      <c r="D345" s="116" t="s">
        <v>72</v>
      </c>
      <c r="E345" s="116" t="s">
        <v>209</v>
      </c>
      <c r="F345" s="116" t="s">
        <v>401</v>
      </c>
      <c r="G345" s="116" t="s">
        <v>38</v>
      </c>
      <c r="H345" s="116">
        <v>24.882191780821916</v>
      </c>
      <c r="I345" s="116">
        <v>6</v>
      </c>
      <c r="J345" s="116" t="s">
        <v>394</v>
      </c>
      <c r="K345" s="116">
        <v>34.023000000000003</v>
      </c>
      <c r="L345" s="116">
        <f t="shared" si="162"/>
        <v>7.4950000000000045</v>
      </c>
    </row>
    <row r="346" spans="1:12" x14ac:dyDescent="0.35">
      <c r="A346" s="114" t="s">
        <v>94</v>
      </c>
      <c r="B346" s="114">
        <v>2022</v>
      </c>
      <c r="C346" s="115">
        <v>44695</v>
      </c>
      <c r="D346" s="114" t="s">
        <v>72</v>
      </c>
      <c r="E346" s="114" t="s">
        <v>209</v>
      </c>
      <c r="F346" s="114" t="s">
        <v>181</v>
      </c>
      <c r="G346" s="114" t="s">
        <v>38</v>
      </c>
      <c r="H346" s="114">
        <v>400</v>
      </c>
      <c r="I346" s="114">
        <v>7</v>
      </c>
      <c r="J346" s="114" t="s">
        <v>391</v>
      </c>
      <c r="K346" s="114">
        <v>11.875999999999999</v>
      </c>
      <c r="L346" s="114">
        <f t="shared" ref="L346" si="171">K346</f>
        <v>11.875999999999999</v>
      </c>
    </row>
    <row r="347" spans="1:12" x14ac:dyDescent="0.35">
      <c r="A347" s="116" t="s">
        <v>94</v>
      </c>
      <c r="B347" s="116">
        <v>2022</v>
      </c>
      <c r="C347" s="117">
        <v>44695</v>
      </c>
      <c r="D347" s="116" t="s">
        <v>72</v>
      </c>
      <c r="E347" s="116" t="s">
        <v>209</v>
      </c>
      <c r="F347" s="116" t="s">
        <v>181</v>
      </c>
      <c r="G347" s="116" t="s">
        <v>38</v>
      </c>
      <c r="H347" s="116">
        <v>400</v>
      </c>
      <c r="I347" s="116">
        <v>7</v>
      </c>
      <c r="J347" s="116" t="s">
        <v>392</v>
      </c>
      <c r="K347" s="116">
        <v>19.271999999999998</v>
      </c>
      <c r="L347" s="116">
        <f t="shared" ref="L347" si="172">K347-K346</f>
        <v>7.395999999999999</v>
      </c>
    </row>
    <row r="348" spans="1:12" x14ac:dyDescent="0.35">
      <c r="A348" s="114" t="s">
        <v>94</v>
      </c>
      <c r="B348" s="114">
        <v>2022</v>
      </c>
      <c r="C348" s="115">
        <v>44695</v>
      </c>
      <c r="D348" s="114" t="s">
        <v>72</v>
      </c>
      <c r="E348" s="114" t="s">
        <v>209</v>
      </c>
      <c r="F348" s="114" t="s">
        <v>181</v>
      </c>
      <c r="G348" s="114" t="s">
        <v>38</v>
      </c>
      <c r="H348" s="114">
        <v>400</v>
      </c>
      <c r="I348" s="114">
        <v>7</v>
      </c>
      <c r="J348" s="114" t="s">
        <v>393</v>
      </c>
      <c r="K348" s="114">
        <v>26.58</v>
      </c>
      <c r="L348" s="116">
        <f t="shared" si="162"/>
        <v>7.3079999999999998</v>
      </c>
    </row>
    <row r="349" spans="1:12" x14ac:dyDescent="0.35">
      <c r="A349" s="116" t="s">
        <v>94</v>
      </c>
      <c r="B349" s="116">
        <v>2022</v>
      </c>
      <c r="C349" s="117">
        <v>44695</v>
      </c>
      <c r="D349" s="116" t="s">
        <v>72</v>
      </c>
      <c r="E349" s="116" t="s">
        <v>209</v>
      </c>
      <c r="F349" s="116" t="s">
        <v>181</v>
      </c>
      <c r="G349" s="116" t="s">
        <v>38</v>
      </c>
      <c r="H349" s="116">
        <v>400</v>
      </c>
      <c r="I349" s="116">
        <v>7</v>
      </c>
      <c r="J349" s="116" t="s">
        <v>394</v>
      </c>
      <c r="K349" s="116">
        <v>34.189</v>
      </c>
      <c r="L349" s="116">
        <f t="shared" si="162"/>
        <v>7.6090000000000018</v>
      </c>
    </row>
    <row r="350" spans="1:12" x14ac:dyDescent="0.35">
      <c r="A350" s="114" t="s">
        <v>94</v>
      </c>
      <c r="B350" s="114">
        <v>2022</v>
      </c>
      <c r="C350" s="115">
        <v>44695</v>
      </c>
      <c r="D350" s="114" t="s">
        <v>72</v>
      </c>
      <c r="E350" s="114" t="s">
        <v>209</v>
      </c>
      <c r="F350" s="114" t="s">
        <v>397</v>
      </c>
      <c r="G350" s="114" t="s">
        <v>25</v>
      </c>
      <c r="H350" s="114">
        <v>400</v>
      </c>
      <c r="I350" s="114">
        <v>8</v>
      </c>
      <c r="J350" s="114" t="s">
        <v>391</v>
      </c>
      <c r="K350" s="114">
        <v>12.176</v>
      </c>
      <c r="L350" s="114">
        <f t="shared" ref="L350" si="173">K350</f>
        <v>12.176</v>
      </c>
    </row>
    <row r="351" spans="1:12" x14ac:dyDescent="0.35">
      <c r="A351" s="116" t="s">
        <v>94</v>
      </c>
      <c r="B351" s="116">
        <v>2022</v>
      </c>
      <c r="C351" s="117">
        <v>44695</v>
      </c>
      <c r="D351" s="116" t="s">
        <v>72</v>
      </c>
      <c r="E351" s="116" t="s">
        <v>209</v>
      </c>
      <c r="F351" s="116" t="s">
        <v>397</v>
      </c>
      <c r="G351" s="116" t="s">
        <v>25</v>
      </c>
      <c r="H351" s="116">
        <v>400</v>
      </c>
      <c r="I351" s="116">
        <v>8</v>
      </c>
      <c r="J351" s="116" t="s">
        <v>392</v>
      </c>
      <c r="K351" s="116">
        <v>19.696999999999999</v>
      </c>
      <c r="L351" s="116">
        <f t="shared" ref="L351" si="174">K351-K350</f>
        <v>7.520999999999999</v>
      </c>
    </row>
    <row r="352" spans="1:12" x14ac:dyDescent="0.35">
      <c r="A352" s="114" t="s">
        <v>94</v>
      </c>
      <c r="B352" s="114">
        <v>2022</v>
      </c>
      <c r="C352" s="115">
        <v>44695</v>
      </c>
      <c r="D352" s="114" t="s">
        <v>72</v>
      </c>
      <c r="E352" s="114" t="s">
        <v>209</v>
      </c>
      <c r="F352" s="114" t="s">
        <v>397</v>
      </c>
      <c r="G352" s="114" t="s">
        <v>25</v>
      </c>
      <c r="H352" s="114">
        <v>400</v>
      </c>
      <c r="I352" s="114">
        <v>8</v>
      </c>
      <c r="J352" s="114" t="s">
        <v>393</v>
      </c>
      <c r="K352" s="114">
        <v>26.995999999999999</v>
      </c>
      <c r="L352" s="116">
        <f t="shared" si="162"/>
        <v>7.2989999999999995</v>
      </c>
    </row>
    <row r="353" spans="1:12" x14ac:dyDescent="0.35">
      <c r="A353" s="116" t="s">
        <v>94</v>
      </c>
      <c r="B353" s="116">
        <v>2022</v>
      </c>
      <c r="C353" s="117">
        <v>44695</v>
      </c>
      <c r="D353" s="116" t="s">
        <v>72</v>
      </c>
      <c r="E353" s="116" t="s">
        <v>209</v>
      </c>
      <c r="F353" s="116" t="s">
        <v>397</v>
      </c>
      <c r="G353" s="116" t="s">
        <v>25</v>
      </c>
      <c r="H353" s="116">
        <v>400</v>
      </c>
      <c r="I353" s="116">
        <v>8</v>
      </c>
      <c r="J353" s="116" t="s">
        <v>394</v>
      </c>
      <c r="K353" s="116">
        <v>34.523000000000003</v>
      </c>
      <c r="L353" s="116">
        <f t="shared" si="162"/>
        <v>7.5270000000000046</v>
      </c>
    </row>
    <row r="354" spans="1:12" x14ac:dyDescent="0.35">
      <c r="A354" s="114" t="s">
        <v>103</v>
      </c>
      <c r="B354" s="114">
        <v>2022</v>
      </c>
      <c r="C354" s="115">
        <v>44674</v>
      </c>
      <c r="D354" s="114" t="s">
        <v>72</v>
      </c>
      <c r="E354" s="114" t="s">
        <v>395</v>
      </c>
      <c r="F354" s="114" t="s">
        <v>20</v>
      </c>
      <c r="G354" s="114" t="s">
        <v>21</v>
      </c>
      <c r="H354" s="114">
        <v>26.715068493150685</v>
      </c>
      <c r="I354" s="114">
        <v>1</v>
      </c>
      <c r="J354" s="114" t="s">
        <v>391</v>
      </c>
      <c r="K354" s="114">
        <v>11.887</v>
      </c>
      <c r="L354" s="114">
        <f t="shared" ref="L354" si="175">K354</f>
        <v>11.887</v>
      </c>
    </row>
    <row r="355" spans="1:12" x14ac:dyDescent="0.35">
      <c r="A355" s="116" t="s">
        <v>103</v>
      </c>
      <c r="B355" s="116">
        <v>2022</v>
      </c>
      <c r="C355" s="117">
        <v>44674</v>
      </c>
      <c r="D355" s="116" t="s">
        <v>72</v>
      </c>
      <c r="E355" s="116" t="s">
        <v>395</v>
      </c>
      <c r="F355" s="116" t="s">
        <v>20</v>
      </c>
      <c r="G355" s="116" t="s">
        <v>21</v>
      </c>
      <c r="H355" s="116">
        <v>26.715068493150685</v>
      </c>
      <c r="I355" s="116">
        <v>1</v>
      </c>
      <c r="J355" s="116" t="s">
        <v>392</v>
      </c>
      <c r="K355" s="116">
        <v>19.169</v>
      </c>
      <c r="L355" s="116">
        <f t="shared" ref="L355" si="176">K355-K354</f>
        <v>7.282</v>
      </c>
    </row>
    <row r="356" spans="1:12" x14ac:dyDescent="0.35">
      <c r="A356" s="114" t="s">
        <v>103</v>
      </c>
      <c r="B356" s="114">
        <v>2022</v>
      </c>
      <c r="C356" s="115">
        <v>44674</v>
      </c>
      <c r="D356" s="114" t="s">
        <v>72</v>
      </c>
      <c r="E356" s="114" t="s">
        <v>395</v>
      </c>
      <c r="F356" s="114" t="s">
        <v>20</v>
      </c>
      <c r="G356" s="114" t="s">
        <v>21</v>
      </c>
      <c r="H356" s="114">
        <v>26.715068493150685</v>
      </c>
      <c r="I356" s="114">
        <v>1</v>
      </c>
      <c r="J356" s="114" t="s">
        <v>393</v>
      </c>
      <c r="K356" s="114">
        <v>26.202999999999999</v>
      </c>
      <c r="L356" s="116">
        <f t="shared" si="162"/>
        <v>7.0339999999999989</v>
      </c>
    </row>
    <row r="357" spans="1:12" x14ac:dyDescent="0.35">
      <c r="A357" s="116" t="s">
        <v>103</v>
      </c>
      <c r="B357" s="116">
        <v>2022</v>
      </c>
      <c r="C357" s="117">
        <v>44674</v>
      </c>
      <c r="D357" s="116" t="s">
        <v>72</v>
      </c>
      <c r="E357" s="116" t="s">
        <v>395</v>
      </c>
      <c r="F357" s="116" t="s">
        <v>20</v>
      </c>
      <c r="G357" s="116" t="s">
        <v>21</v>
      </c>
      <c r="H357" s="116">
        <v>26.715068493150685</v>
      </c>
      <c r="I357" s="116">
        <v>1</v>
      </c>
      <c r="J357" s="116" t="s">
        <v>394</v>
      </c>
      <c r="K357" s="116">
        <v>33.387</v>
      </c>
      <c r="L357" s="116">
        <f t="shared" si="162"/>
        <v>7.1840000000000011</v>
      </c>
    </row>
    <row r="358" spans="1:12" x14ac:dyDescent="0.35">
      <c r="A358" s="114" t="s">
        <v>103</v>
      </c>
      <c r="B358" s="114">
        <v>2022</v>
      </c>
      <c r="C358" s="115">
        <v>44674</v>
      </c>
      <c r="D358" s="114" t="s">
        <v>72</v>
      </c>
      <c r="E358" s="114" t="s">
        <v>395</v>
      </c>
      <c r="F358" s="114" t="s">
        <v>396</v>
      </c>
      <c r="G358" s="114" t="s">
        <v>19</v>
      </c>
      <c r="H358" s="114">
        <v>26.038356164383561</v>
      </c>
      <c r="I358" s="114">
        <v>2</v>
      </c>
      <c r="J358" s="114" t="s">
        <v>391</v>
      </c>
      <c r="K358" s="114">
        <v>11.731999999999999</v>
      </c>
      <c r="L358" s="114">
        <f t="shared" ref="L358" si="177">K358</f>
        <v>11.731999999999999</v>
      </c>
    </row>
    <row r="359" spans="1:12" x14ac:dyDescent="0.35">
      <c r="A359" s="116" t="s">
        <v>103</v>
      </c>
      <c r="B359" s="116">
        <v>2022</v>
      </c>
      <c r="C359" s="117">
        <v>44674</v>
      </c>
      <c r="D359" s="116" t="s">
        <v>72</v>
      </c>
      <c r="E359" s="116" t="s">
        <v>395</v>
      </c>
      <c r="F359" s="116" t="s">
        <v>396</v>
      </c>
      <c r="G359" s="116" t="s">
        <v>19</v>
      </c>
      <c r="H359" s="116">
        <v>26.038356164383561</v>
      </c>
      <c r="I359" s="116">
        <v>2</v>
      </c>
      <c r="J359" s="116" t="s">
        <v>392</v>
      </c>
      <c r="K359" s="116">
        <v>19.114000000000001</v>
      </c>
      <c r="L359" s="116">
        <f t="shared" ref="L359" si="178">K359-K358</f>
        <v>7.3820000000000014</v>
      </c>
    </row>
    <row r="360" spans="1:12" x14ac:dyDescent="0.35">
      <c r="A360" s="114" t="s">
        <v>103</v>
      </c>
      <c r="B360" s="114">
        <v>2022</v>
      </c>
      <c r="C360" s="115">
        <v>44674</v>
      </c>
      <c r="D360" s="114" t="s">
        <v>72</v>
      </c>
      <c r="E360" s="114" t="s">
        <v>395</v>
      </c>
      <c r="F360" s="114" t="s">
        <v>396</v>
      </c>
      <c r="G360" s="114" t="s">
        <v>19</v>
      </c>
      <c r="H360" s="114">
        <v>26.038356164383561</v>
      </c>
      <c r="I360" s="114">
        <v>2</v>
      </c>
      <c r="J360" s="114" t="s">
        <v>393</v>
      </c>
      <c r="K360" s="114">
        <v>26.297999999999998</v>
      </c>
      <c r="L360" s="116">
        <f t="shared" si="162"/>
        <v>7.1839999999999975</v>
      </c>
    </row>
    <row r="361" spans="1:12" x14ac:dyDescent="0.35">
      <c r="A361" s="116" t="s">
        <v>103</v>
      </c>
      <c r="B361" s="116">
        <v>2022</v>
      </c>
      <c r="C361" s="117">
        <v>44674</v>
      </c>
      <c r="D361" s="116" t="s">
        <v>72</v>
      </c>
      <c r="E361" s="116" t="s">
        <v>395</v>
      </c>
      <c r="F361" s="116" t="s">
        <v>396</v>
      </c>
      <c r="G361" s="116" t="s">
        <v>19</v>
      </c>
      <c r="H361" s="116">
        <v>26.038356164383561</v>
      </c>
      <c r="I361" s="116">
        <v>2</v>
      </c>
      <c r="J361" s="116" t="s">
        <v>394</v>
      </c>
      <c r="K361" s="116">
        <v>33.691000000000003</v>
      </c>
      <c r="L361" s="116">
        <f t="shared" si="162"/>
        <v>7.3930000000000042</v>
      </c>
    </row>
    <row r="362" spans="1:12" x14ac:dyDescent="0.35">
      <c r="A362" s="114" t="s">
        <v>103</v>
      </c>
      <c r="B362" s="114">
        <v>2022</v>
      </c>
      <c r="C362" s="115">
        <v>44674</v>
      </c>
      <c r="D362" s="114" t="s">
        <v>72</v>
      </c>
      <c r="E362" s="114" t="s">
        <v>395</v>
      </c>
      <c r="F362" s="114" t="s">
        <v>52</v>
      </c>
      <c r="G362" s="114" t="s">
        <v>53</v>
      </c>
      <c r="H362" s="114">
        <v>25.12054794520548</v>
      </c>
      <c r="I362" s="114">
        <v>3</v>
      </c>
      <c r="J362" s="114" t="s">
        <v>391</v>
      </c>
      <c r="K362" s="114">
        <v>12.031000000000001</v>
      </c>
      <c r="L362" s="114">
        <f t="shared" ref="L362" si="179">K362</f>
        <v>12.031000000000001</v>
      </c>
    </row>
    <row r="363" spans="1:12" x14ac:dyDescent="0.35">
      <c r="A363" s="116" t="s">
        <v>103</v>
      </c>
      <c r="B363" s="116">
        <v>2022</v>
      </c>
      <c r="C363" s="117">
        <v>44674</v>
      </c>
      <c r="D363" s="116" t="s">
        <v>72</v>
      </c>
      <c r="E363" s="116" t="s">
        <v>395</v>
      </c>
      <c r="F363" s="116" t="s">
        <v>52</v>
      </c>
      <c r="G363" s="116" t="s">
        <v>53</v>
      </c>
      <c r="H363" s="116">
        <v>25.12054794520548</v>
      </c>
      <c r="I363" s="116">
        <v>3</v>
      </c>
      <c r="J363" s="116" t="s">
        <v>392</v>
      </c>
      <c r="K363" s="116">
        <v>19.381</v>
      </c>
      <c r="L363" s="116">
        <f t="shared" ref="L363" si="180">K363-K362</f>
        <v>7.35</v>
      </c>
    </row>
    <row r="364" spans="1:12" x14ac:dyDescent="0.35">
      <c r="A364" s="114" t="s">
        <v>103</v>
      </c>
      <c r="B364" s="114">
        <v>2022</v>
      </c>
      <c r="C364" s="115">
        <v>44674</v>
      </c>
      <c r="D364" s="114" t="s">
        <v>72</v>
      </c>
      <c r="E364" s="114" t="s">
        <v>395</v>
      </c>
      <c r="F364" s="114" t="s">
        <v>52</v>
      </c>
      <c r="G364" s="114" t="s">
        <v>53</v>
      </c>
      <c r="H364" s="114">
        <v>25.12054794520548</v>
      </c>
      <c r="I364" s="114">
        <v>3</v>
      </c>
      <c r="J364" s="114" t="s">
        <v>393</v>
      </c>
      <c r="K364" s="114">
        <v>26.481999999999999</v>
      </c>
      <c r="L364" s="116">
        <f t="shared" si="162"/>
        <v>7.1009999999999991</v>
      </c>
    </row>
    <row r="365" spans="1:12" x14ac:dyDescent="0.35">
      <c r="A365" s="116" t="s">
        <v>103</v>
      </c>
      <c r="B365" s="116">
        <v>2022</v>
      </c>
      <c r="C365" s="117">
        <v>44674</v>
      </c>
      <c r="D365" s="116" t="s">
        <v>72</v>
      </c>
      <c r="E365" s="116" t="s">
        <v>395</v>
      </c>
      <c r="F365" s="116" t="s">
        <v>52</v>
      </c>
      <c r="G365" s="116" t="s">
        <v>53</v>
      </c>
      <c r="H365" s="116">
        <v>25.12054794520548</v>
      </c>
      <c r="I365" s="116">
        <v>3</v>
      </c>
      <c r="J365" s="116" t="s">
        <v>394</v>
      </c>
      <c r="K365" s="116">
        <v>33.774000000000001</v>
      </c>
      <c r="L365" s="116">
        <f t="shared" si="162"/>
        <v>7.2920000000000016</v>
      </c>
    </row>
    <row r="366" spans="1:12" x14ac:dyDescent="0.35">
      <c r="A366" s="114" t="s">
        <v>103</v>
      </c>
      <c r="B366" s="114">
        <v>2022</v>
      </c>
      <c r="C366" s="115">
        <v>44674</v>
      </c>
      <c r="D366" s="114" t="s">
        <v>72</v>
      </c>
      <c r="E366" s="114" t="s">
        <v>395</v>
      </c>
      <c r="F366" s="114" t="s">
        <v>101</v>
      </c>
      <c r="G366" s="114" t="s">
        <v>47</v>
      </c>
      <c r="H366" s="114">
        <v>400</v>
      </c>
      <c r="I366" s="114">
        <v>4</v>
      </c>
      <c r="J366" s="114" t="s">
        <v>391</v>
      </c>
      <c r="K366" s="114">
        <v>11.750999999999999</v>
      </c>
      <c r="L366" s="114">
        <f t="shared" ref="L366" si="181">K366</f>
        <v>11.750999999999999</v>
      </c>
    </row>
    <row r="367" spans="1:12" x14ac:dyDescent="0.35">
      <c r="A367" s="116" t="s">
        <v>103</v>
      </c>
      <c r="B367" s="116">
        <v>2022</v>
      </c>
      <c r="C367" s="117">
        <v>44674</v>
      </c>
      <c r="D367" s="116" t="s">
        <v>72</v>
      </c>
      <c r="E367" s="116" t="s">
        <v>395</v>
      </c>
      <c r="F367" s="116" t="s">
        <v>101</v>
      </c>
      <c r="G367" s="116" t="s">
        <v>47</v>
      </c>
      <c r="H367" s="116">
        <v>400</v>
      </c>
      <c r="I367" s="116">
        <v>4</v>
      </c>
      <c r="J367" s="116" t="s">
        <v>392</v>
      </c>
      <c r="K367" s="116">
        <v>19.184999999999999</v>
      </c>
      <c r="L367" s="116">
        <f t="shared" ref="L367" si="182">K367-K366</f>
        <v>7.4339999999999993</v>
      </c>
    </row>
    <row r="368" spans="1:12" x14ac:dyDescent="0.35">
      <c r="A368" s="114" t="s">
        <v>103</v>
      </c>
      <c r="B368" s="114">
        <v>2022</v>
      </c>
      <c r="C368" s="115">
        <v>44674</v>
      </c>
      <c r="D368" s="114" t="s">
        <v>72</v>
      </c>
      <c r="E368" s="114" t="s">
        <v>395</v>
      </c>
      <c r="F368" s="114" t="s">
        <v>101</v>
      </c>
      <c r="G368" s="114" t="s">
        <v>47</v>
      </c>
      <c r="H368" s="114">
        <v>400</v>
      </c>
      <c r="I368" s="114">
        <v>4</v>
      </c>
      <c r="J368" s="114" t="s">
        <v>393</v>
      </c>
      <c r="K368" s="114">
        <v>26.37</v>
      </c>
      <c r="L368" s="116">
        <f t="shared" si="162"/>
        <v>7.1850000000000023</v>
      </c>
    </row>
    <row r="369" spans="1:12" x14ac:dyDescent="0.35">
      <c r="A369" s="116" t="s">
        <v>103</v>
      </c>
      <c r="B369" s="116">
        <v>2022</v>
      </c>
      <c r="C369" s="117">
        <v>44674</v>
      </c>
      <c r="D369" s="116" t="s">
        <v>72</v>
      </c>
      <c r="E369" s="116" t="s">
        <v>395</v>
      </c>
      <c r="F369" s="116" t="s">
        <v>101</v>
      </c>
      <c r="G369" s="116" t="s">
        <v>47</v>
      </c>
      <c r="H369" s="116">
        <v>400</v>
      </c>
      <c r="I369" s="116">
        <v>4</v>
      </c>
      <c r="J369" s="116" t="s">
        <v>394</v>
      </c>
      <c r="K369" s="116">
        <v>33.779000000000003</v>
      </c>
      <c r="L369" s="116">
        <f t="shared" si="162"/>
        <v>7.4090000000000025</v>
      </c>
    </row>
    <row r="370" spans="1:12" x14ac:dyDescent="0.35">
      <c r="A370" s="114" t="s">
        <v>103</v>
      </c>
      <c r="B370" s="114">
        <v>2022</v>
      </c>
      <c r="C370" s="115">
        <v>44674</v>
      </c>
      <c r="D370" s="114" t="s">
        <v>72</v>
      </c>
      <c r="E370" s="114" t="s">
        <v>395</v>
      </c>
      <c r="F370" s="114" t="s">
        <v>100</v>
      </c>
      <c r="G370" s="114" t="s">
        <v>47</v>
      </c>
      <c r="H370" s="114">
        <v>400</v>
      </c>
      <c r="I370" s="114">
        <v>5</v>
      </c>
      <c r="J370" s="114" t="s">
        <v>391</v>
      </c>
      <c r="K370" s="114">
        <v>11.773</v>
      </c>
      <c r="L370" s="114">
        <f t="shared" ref="L370" si="183">K370</f>
        <v>11.773</v>
      </c>
    </row>
    <row r="371" spans="1:12" x14ac:dyDescent="0.35">
      <c r="A371" s="116" t="s">
        <v>103</v>
      </c>
      <c r="B371" s="116">
        <v>2022</v>
      </c>
      <c r="C371" s="117">
        <v>44674</v>
      </c>
      <c r="D371" s="116" t="s">
        <v>72</v>
      </c>
      <c r="E371" s="116" t="s">
        <v>395</v>
      </c>
      <c r="F371" s="116" t="s">
        <v>100</v>
      </c>
      <c r="G371" s="116" t="s">
        <v>47</v>
      </c>
      <c r="H371" s="116">
        <v>400</v>
      </c>
      <c r="I371" s="116">
        <v>5</v>
      </c>
      <c r="J371" s="116" t="s">
        <v>392</v>
      </c>
      <c r="K371" s="116">
        <v>19.164000000000001</v>
      </c>
      <c r="L371" s="116">
        <f t="shared" ref="L371" si="184">K371-K370</f>
        <v>7.3910000000000018</v>
      </c>
    </row>
    <row r="372" spans="1:12" x14ac:dyDescent="0.35">
      <c r="A372" s="114" t="s">
        <v>103</v>
      </c>
      <c r="B372" s="114">
        <v>2022</v>
      </c>
      <c r="C372" s="115">
        <v>44674</v>
      </c>
      <c r="D372" s="114" t="s">
        <v>72</v>
      </c>
      <c r="E372" s="114" t="s">
        <v>395</v>
      </c>
      <c r="F372" s="114" t="s">
        <v>100</v>
      </c>
      <c r="G372" s="114" t="s">
        <v>47</v>
      </c>
      <c r="H372" s="114">
        <v>400</v>
      </c>
      <c r="I372" s="114">
        <v>5</v>
      </c>
      <c r="J372" s="114" t="s">
        <v>393</v>
      </c>
      <c r="K372" s="114">
        <v>26.39</v>
      </c>
      <c r="L372" s="116">
        <f t="shared" si="162"/>
        <v>7.2259999999999991</v>
      </c>
    </row>
    <row r="373" spans="1:12" x14ac:dyDescent="0.35">
      <c r="A373" s="116" t="s">
        <v>103</v>
      </c>
      <c r="B373" s="116">
        <v>2022</v>
      </c>
      <c r="C373" s="117">
        <v>44674</v>
      </c>
      <c r="D373" s="116" t="s">
        <v>72</v>
      </c>
      <c r="E373" s="116" t="s">
        <v>395</v>
      </c>
      <c r="F373" s="116" t="s">
        <v>100</v>
      </c>
      <c r="G373" s="116" t="s">
        <v>47</v>
      </c>
      <c r="H373" s="116">
        <v>400</v>
      </c>
      <c r="I373" s="116">
        <v>5</v>
      </c>
      <c r="J373" s="116" t="s">
        <v>394</v>
      </c>
      <c r="K373" s="116">
        <v>33.847000000000001</v>
      </c>
      <c r="L373" s="116">
        <f t="shared" si="162"/>
        <v>7.4570000000000007</v>
      </c>
    </row>
    <row r="374" spans="1:12" x14ac:dyDescent="0.35">
      <c r="A374" s="114" t="s">
        <v>103</v>
      </c>
      <c r="B374" s="114">
        <v>2022</v>
      </c>
      <c r="C374" s="115">
        <v>44674</v>
      </c>
      <c r="D374" s="114" t="s">
        <v>72</v>
      </c>
      <c r="E374" s="114" t="s">
        <v>395</v>
      </c>
      <c r="F374" s="114" t="s">
        <v>22</v>
      </c>
      <c r="G374" s="114" t="s">
        <v>15</v>
      </c>
      <c r="H374" s="114">
        <v>122.39452054794521</v>
      </c>
      <c r="I374" s="114">
        <v>6</v>
      </c>
      <c r="J374" s="114" t="s">
        <v>391</v>
      </c>
      <c r="K374" s="114">
        <v>12.01</v>
      </c>
      <c r="L374" s="114">
        <f t="shared" ref="L374" si="185">K374</f>
        <v>12.01</v>
      </c>
    </row>
    <row r="375" spans="1:12" x14ac:dyDescent="0.35">
      <c r="A375" s="116" t="s">
        <v>103</v>
      </c>
      <c r="B375" s="116">
        <v>2022</v>
      </c>
      <c r="C375" s="117">
        <v>44674</v>
      </c>
      <c r="D375" s="116" t="s">
        <v>72</v>
      </c>
      <c r="E375" s="116" t="s">
        <v>395</v>
      </c>
      <c r="F375" s="116" t="s">
        <v>22</v>
      </c>
      <c r="G375" s="116" t="s">
        <v>15</v>
      </c>
      <c r="H375" s="116">
        <v>122.39452054794521</v>
      </c>
      <c r="I375" s="116">
        <v>6</v>
      </c>
      <c r="J375" s="116" t="s">
        <v>392</v>
      </c>
      <c r="K375" s="116">
        <v>19.468</v>
      </c>
      <c r="L375" s="116">
        <f t="shared" ref="L375" si="186">K375-K374</f>
        <v>7.4580000000000002</v>
      </c>
    </row>
    <row r="376" spans="1:12" x14ac:dyDescent="0.35">
      <c r="A376" s="114" t="s">
        <v>103</v>
      </c>
      <c r="B376" s="114">
        <v>2022</v>
      </c>
      <c r="C376" s="115">
        <v>44674</v>
      </c>
      <c r="D376" s="114" t="s">
        <v>72</v>
      </c>
      <c r="E376" s="114" t="s">
        <v>395</v>
      </c>
      <c r="F376" s="114" t="s">
        <v>22</v>
      </c>
      <c r="G376" s="114" t="s">
        <v>15</v>
      </c>
      <c r="H376" s="114">
        <v>122.39452054794521</v>
      </c>
      <c r="I376" s="114">
        <v>6</v>
      </c>
      <c r="J376" s="114" t="s">
        <v>393</v>
      </c>
      <c r="K376" s="114">
        <v>26.638000000000002</v>
      </c>
      <c r="L376" s="116">
        <f t="shared" si="162"/>
        <v>7.1700000000000017</v>
      </c>
    </row>
    <row r="377" spans="1:12" x14ac:dyDescent="0.35">
      <c r="A377" s="116" t="s">
        <v>103</v>
      </c>
      <c r="B377" s="116">
        <v>2022</v>
      </c>
      <c r="C377" s="117">
        <v>44674</v>
      </c>
      <c r="D377" s="116" t="s">
        <v>72</v>
      </c>
      <c r="E377" s="116" t="s">
        <v>395</v>
      </c>
      <c r="F377" s="116" t="s">
        <v>22</v>
      </c>
      <c r="G377" s="116" t="s">
        <v>15</v>
      </c>
      <c r="H377" s="116">
        <v>122.39452054794521</v>
      </c>
      <c r="I377" s="116">
        <v>6</v>
      </c>
      <c r="J377" s="116" t="s">
        <v>394</v>
      </c>
      <c r="K377" s="116">
        <v>33.89</v>
      </c>
      <c r="L377" s="116">
        <f t="shared" si="162"/>
        <v>7.2519999999999989</v>
      </c>
    </row>
    <row r="378" spans="1:12" x14ac:dyDescent="0.35">
      <c r="A378" s="114" t="s">
        <v>103</v>
      </c>
      <c r="B378" s="114">
        <v>2022</v>
      </c>
      <c r="C378" s="115">
        <v>44674</v>
      </c>
      <c r="D378" s="114" t="s">
        <v>72</v>
      </c>
      <c r="E378" s="114" t="s">
        <v>395</v>
      </c>
      <c r="F378" s="114" t="s">
        <v>186</v>
      </c>
      <c r="G378" s="114" t="s">
        <v>25</v>
      </c>
      <c r="H378" s="114">
        <v>22.512328767123286</v>
      </c>
      <c r="I378" s="114">
        <v>7</v>
      </c>
      <c r="J378" s="114" t="s">
        <v>391</v>
      </c>
      <c r="K378" s="114">
        <v>11.968999999999999</v>
      </c>
      <c r="L378" s="114">
        <f t="shared" ref="L378" si="187">K378</f>
        <v>11.968999999999999</v>
      </c>
    </row>
    <row r="379" spans="1:12" x14ac:dyDescent="0.35">
      <c r="A379" s="116" t="s">
        <v>103</v>
      </c>
      <c r="B379" s="116">
        <v>2022</v>
      </c>
      <c r="C379" s="117">
        <v>44674</v>
      </c>
      <c r="D379" s="116" t="s">
        <v>72</v>
      </c>
      <c r="E379" s="116" t="s">
        <v>395</v>
      </c>
      <c r="F379" s="116" t="s">
        <v>186</v>
      </c>
      <c r="G379" s="116" t="s">
        <v>25</v>
      </c>
      <c r="H379" s="116">
        <v>22.512328767123286</v>
      </c>
      <c r="I379" s="116">
        <v>7</v>
      </c>
      <c r="J379" s="116" t="s">
        <v>392</v>
      </c>
      <c r="K379" s="116">
        <v>19.414999999999999</v>
      </c>
      <c r="L379" s="116">
        <f t="shared" ref="L379" si="188">K379-K378</f>
        <v>7.4459999999999997</v>
      </c>
    </row>
    <row r="380" spans="1:12" x14ac:dyDescent="0.35">
      <c r="A380" s="114" t="s">
        <v>103</v>
      </c>
      <c r="B380" s="114">
        <v>2022</v>
      </c>
      <c r="C380" s="115">
        <v>44674</v>
      </c>
      <c r="D380" s="114" t="s">
        <v>72</v>
      </c>
      <c r="E380" s="114" t="s">
        <v>395</v>
      </c>
      <c r="F380" s="114" t="s">
        <v>186</v>
      </c>
      <c r="G380" s="114" t="s">
        <v>25</v>
      </c>
      <c r="H380" s="114">
        <v>22.512328767123286</v>
      </c>
      <c r="I380" s="114">
        <v>7</v>
      </c>
      <c r="J380" s="114" t="s">
        <v>393</v>
      </c>
      <c r="K380" s="114">
        <v>26.64</v>
      </c>
      <c r="L380" s="116">
        <f t="shared" si="162"/>
        <v>7.2250000000000014</v>
      </c>
    </row>
    <row r="381" spans="1:12" x14ac:dyDescent="0.35">
      <c r="A381" s="116" t="s">
        <v>103</v>
      </c>
      <c r="B381" s="116">
        <v>2022</v>
      </c>
      <c r="C381" s="117">
        <v>44674</v>
      </c>
      <c r="D381" s="116" t="s">
        <v>72</v>
      </c>
      <c r="E381" s="116" t="s">
        <v>395</v>
      </c>
      <c r="F381" s="116" t="s">
        <v>186</v>
      </c>
      <c r="G381" s="116" t="s">
        <v>25</v>
      </c>
      <c r="H381" s="116">
        <v>22.512328767123286</v>
      </c>
      <c r="I381" s="116">
        <v>7</v>
      </c>
      <c r="J381" s="116" t="s">
        <v>394</v>
      </c>
      <c r="K381" s="116">
        <v>34.094999999999999</v>
      </c>
      <c r="L381" s="116">
        <f t="shared" si="162"/>
        <v>7.4549999999999983</v>
      </c>
    </row>
    <row r="382" spans="1:12" x14ac:dyDescent="0.35">
      <c r="A382" s="114" t="s">
        <v>103</v>
      </c>
      <c r="B382" s="114">
        <v>2022</v>
      </c>
      <c r="C382" s="115">
        <v>44674</v>
      </c>
      <c r="D382" s="114" t="s">
        <v>72</v>
      </c>
      <c r="E382" s="114" t="s">
        <v>395</v>
      </c>
      <c r="F382" s="114" t="s">
        <v>397</v>
      </c>
      <c r="G382" s="114" t="s">
        <v>106</v>
      </c>
      <c r="H382" s="114">
        <v>400</v>
      </c>
      <c r="I382" s="114">
        <v>8</v>
      </c>
      <c r="J382" s="114" t="s">
        <v>391</v>
      </c>
      <c r="K382" s="114">
        <v>12.163</v>
      </c>
      <c r="L382" s="114">
        <f t="shared" ref="L382" si="189">K382</f>
        <v>12.163</v>
      </c>
    </row>
    <row r="383" spans="1:12" x14ac:dyDescent="0.35">
      <c r="A383" s="116" t="s">
        <v>103</v>
      </c>
      <c r="B383" s="116">
        <v>2022</v>
      </c>
      <c r="C383" s="117">
        <v>44674</v>
      </c>
      <c r="D383" s="116" t="s">
        <v>72</v>
      </c>
      <c r="E383" s="116" t="s">
        <v>395</v>
      </c>
      <c r="F383" s="116" t="s">
        <v>397</v>
      </c>
      <c r="G383" s="116" t="s">
        <v>106</v>
      </c>
      <c r="H383" s="116">
        <v>400</v>
      </c>
      <c r="I383" s="116">
        <v>8</v>
      </c>
      <c r="J383" s="116" t="s">
        <v>392</v>
      </c>
      <c r="K383" s="116">
        <v>19.533999999999999</v>
      </c>
      <c r="L383" s="116">
        <f t="shared" ref="L383" si="190">K383-K382</f>
        <v>7.3709999999999987</v>
      </c>
    </row>
    <row r="384" spans="1:12" x14ac:dyDescent="0.35">
      <c r="A384" s="114" t="s">
        <v>103</v>
      </c>
      <c r="B384" s="114">
        <v>2022</v>
      </c>
      <c r="C384" s="115">
        <v>44674</v>
      </c>
      <c r="D384" s="114" t="s">
        <v>72</v>
      </c>
      <c r="E384" s="114" t="s">
        <v>395</v>
      </c>
      <c r="F384" s="114" t="s">
        <v>397</v>
      </c>
      <c r="G384" s="114" t="s">
        <v>106</v>
      </c>
      <c r="H384" s="114">
        <v>400</v>
      </c>
      <c r="I384" s="114">
        <v>8</v>
      </c>
      <c r="J384" s="114" t="s">
        <v>393</v>
      </c>
      <c r="K384" s="114">
        <v>26.713999999999999</v>
      </c>
      <c r="L384" s="116">
        <f t="shared" si="162"/>
        <v>7.18</v>
      </c>
    </row>
    <row r="385" spans="1:12" x14ac:dyDescent="0.35">
      <c r="A385" s="116" t="s">
        <v>103</v>
      </c>
      <c r="B385" s="116">
        <v>2022</v>
      </c>
      <c r="C385" s="117">
        <v>44674</v>
      </c>
      <c r="D385" s="116" t="s">
        <v>72</v>
      </c>
      <c r="E385" s="116" t="s">
        <v>395</v>
      </c>
      <c r="F385" s="116" t="s">
        <v>397</v>
      </c>
      <c r="G385" s="116" t="s">
        <v>106</v>
      </c>
      <c r="H385" s="116">
        <v>400</v>
      </c>
      <c r="I385" s="116">
        <v>8</v>
      </c>
      <c r="J385" s="116" t="s">
        <v>394</v>
      </c>
      <c r="K385" s="116">
        <v>34.106999999999999</v>
      </c>
      <c r="L385" s="116">
        <f t="shared" si="162"/>
        <v>7.3930000000000007</v>
      </c>
    </row>
    <row r="386" spans="1:12" x14ac:dyDescent="0.35">
      <c r="A386" s="114" t="s">
        <v>103</v>
      </c>
      <c r="B386" s="114">
        <v>2022</v>
      </c>
      <c r="C386" s="115">
        <v>44674</v>
      </c>
      <c r="D386" s="114" t="s">
        <v>72</v>
      </c>
      <c r="E386" s="114" t="s">
        <v>395</v>
      </c>
      <c r="F386" s="114" t="s">
        <v>104</v>
      </c>
      <c r="G386" s="114" t="s">
        <v>36</v>
      </c>
      <c r="H386" s="114">
        <v>400</v>
      </c>
      <c r="I386" s="114">
        <v>9</v>
      </c>
      <c r="J386" s="114" t="s">
        <v>391</v>
      </c>
      <c r="K386" s="114">
        <v>12.025</v>
      </c>
      <c r="L386" s="114">
        <f t="shared" ref="L386" si="191">K386</f>
        <v>12.025</v>
      </c>
    </row>
    <row r="387" spans="1:12" x14ac:dyDescent="0.35">
      <c r="A387" s="116" t="s">
        <v>103</v>
      </c>
      <c r="B387" s="116">
        <v>2022</v>
      </c>
      <c r="C387" s="117">
        <v>44674</v>
      </c>
      <c r="D387" s="116" t="s">
        <v>72</v>
      </c>
      <c r="E387" s="116" t="s">
        <v>395</v>
      </c>
      <c r="F387" s="116" t="s">
        <v>104</v>
      </c>
      <c r="G387" s="116" t="s">
        <v>36</v>
      </c>
      <c r="H387" s="116">
        <v>400</v>
      </c>
      <c r="I387" s="116">
        <v>9</v>
      </c>
      <c r="J387" s="116" t="s">
        <v>392</v>
      </c>
      <c r="K387" s="116">
        <v>19.556999999999999</v>
      </c>
      <c r="L387" s="116">
        <f t="shared" ref="L387" si="192">K387-K386</f>
        <v>7.5319999999999983</v>
      </c>
    </row>
    <row r="388" spans="1:12" x14ac:dyDescent="0.35">
      <c r="A388" s="114" t="s">
        <v>103</v>
      </c>
      <c r="B388" s="114">
        <v>2022</v>
      </c>
      <c r="C388" s="115">
        <v>44674</v>
      </c>
      <c r="D388" s="114" t="s">
        <v>72</v>
      </c>
      <c r="E388" s="114" t="s">
        <v>395</v>
      </c>
      <c r="F388" s="114" t="s">
        <v>104</v>
      </c>
      <c r="G388" s="114" t="s">
        <v>36</v>
      </c>
      <c r="H388" s="114">
        <v>400</v>
      </c>
      <c r="I388" s="114">
        <v>9</v>
      </c>
      <c r="J388" s="114" t="s">
        <v>393</v>
      </c>
      <c r="K388" s="114">
        <v>26.806000000000001</v>
      </c>
      <c r="L388" s="116">
        <f t="shared" si="162"/>
        <v>7.2490000000000023</v>
      </c>
    </row>
    <row r="389" spans="1:12" x14ac:dyDescent="0.35">
      <c r="A389" s="116" t="s">
        <v>103</v>
      </c>
      <c r="B389" s="116">
        <v>2022</v>
      </c>
      <c r="C389" s="117">
        <v>44674</v>
      </c>
      <c r="D389" s="116" t="s">
        <v>72</v>
      </c>
      <c r="E389" s="116" t="s">
        <v>395</v>
      </c>
      <c r="F389" s="116" t="s">
        <v>104</v>
      </c>
      <c r="G389" s="116" t="s">
        <v>36</v>
      </c>
      <c r="H389" s="116">
        <v>400</v>
      </c>
      <c r="I389" s="116">
        <v>9</v>
      </c>
      <c r="J389" s="116" t="s">
        <v>394</v>
      </c>
      <c r="K389" s="116">
        <v>34.171999999999997</v>
      </c>
      <c r="L389" s="116">
        <f t="shared" si="162"/>
        <v>7.3659999999999961</v>
      </c>
    </row>
    <row r="390" spans="1:12" x14ac:dyDescent="0.35">
      <c r="A390" s="114" t="s">
        <v>103</v>
      </c>
      <c r="B390" s="114">
        <v>2022</v>
      </c>
      <c r="C390" s="115">
        <v>44674</v>
      </c>
      <c r="D390" s="114" t="s">
        <v>72</v>
      </c>
      <c r="E390" s="114" t="s">
        <v>395</v>
      </c>
      <c r="F390" s="114" t="s">
        <v>406</v>
      </c>
      <c r="G390" s="114" t="s">
        <v>36</v>
      </c>
      <c r="H390" s="114">
        <v>400</v>
      </c>
      <c r="I390" s="114">
        <v>10</v>
      </c>
      <c r="J390" s="114" t="s">
        <v>391</v>
      </c>
      <c r="K390" s="114">
        <v>12.08</v>
      </c>
      <c r="L390" s="114">
        <f t="shared" ref="L390" si="193">K390</f>
        <v>12.08</v>
      </c>
    </row>
    <row r="391" spans="1:12" x14ac:dyDescent="0.35">
      <c r="A391" s="116" t="s">
        <v>103</v>
      </c>
      <c r="B391" s="116">
        <v>2022</v>
      </c>
      <c r="C391" s="117">
        <v>44674</v>
      </c>
      <c r="D391" s="116" t="s">
        <v>72</v>
      </c>
      <c r="E391" s="116" t="s">
        <v>395</v>
      </c>
      <c r="F391" s="116" t="s">
        <v>406</v>
      </c>
      <c r="G391" s="116" t="s">
        <v>36</v>
      </c>
      <c r="H391" s="116">
        <v>400</v>
      </c>
      <c r="I391" s="116">
        <v>10</v>
      </c>
      <c r="J391" s="116" t="s">
        <v>392</v>
      </c>
      <c r="K391" s="116">
        <v>19.548999999999999</v>
      </c>
      <c r="L391" s="116">
        <f t="shared" ref="L391:L453" si="194">K391-K390</f>
        <v>7.4689999999999994</v>
      </c>
    </row>
    <row r="392" spans="1:12" x14ac:dyDescent="0.35">
      <c r="A392" s="114" t="s">
        <v>103</v>
      </c>
      <c r="B392" s="114">
        <v>2022</v>
      </c>
      <c r="C392" s="115">
        <v>44674</v>
      </c>
      <c r="D392" s="114" t="s">
        <v>72</v>
      </c>
      <c r="E392" s="114" t="s">
        <v>395</v>
      </c>
      <c r="F392" s="114" t="s">
        <v>406</v>
      </c>
      <c r="G392" s="114" t="s">
        <v>36</v>
      </c>
      <c r="H392" s="114">
        <v>400</v>
      </c>
      <c r="I392" s="114">
        <v>10</v>
      </c>
      <c r="J392" s="114" t="s">
        <v>393</v>
      </c>
      <c r="K392" s="114">
        <v>26.792999999999999</v>
      </c>
      <c r="L392" s="116">
        <f t="shared" si="194"/>
        <v>7.2439999999999998</v>
      </c>
    </row>
    <row r="393" spans="1:12" x14ac:dyDescent="0.35">
      <c r="A393" s="116" t="s">
        <v>103</v>
      </c>
      <c r="B393" s="116">
        <v>2022</v>
      </c>
      <c r="C393" s="117">
        <v>44674</v>
      </c>
      <c r="D393" s="116" t="s">
        <v>72</v>
      </c>
      <c r="E393" s="116" t="s">
        <v>395</v>
      </c>
      <c r="F393" s="116" t="s">
        <v>406</v>
      </c>
      <c r="G393" s="116" t="s">
        <v>36</v>
      </c>
      <c r="H393" s="116">
        <v>400</v>
      </c>
      <c r="I393" s="116">
        <v>10</v>
      </c>
      <c r="J393" s="116" t="s">
        <v>394</v>
      </c>
      <c r="K393" s="116">
        <v>34.234999999999999</v>
      </c>
      <c r="L393" s="116">
        <f t="shared" si="194"/>
        <v>7.4420000000000002</v>
      </c>
    </row>
    <row r="394" spans="1:12" x14ac:dyDescent="0.35">
      <c r="A394" s="114" t="s">
        <v>103</v>
      </c>
      <c r="B394" s="114">
        <v>2022</v>
      </c>
      <c r="C394" s="115">
        <v>44674</v>
      </c>
      <c r="D394" s="114" t="s">
        <v>72</v>
      </c>
      <c r="E394" s="114" t="s">
        <v>395</v>
      </c>
      <c r="F394" s="114" t="s">
        <v>407</v>
      </c>
      <c r="G394" s="114" t="s">
        <v>106</v>
      </c>
      <c r="H394" s="114">
        <v>400</v>
      </c>
      <c r="I394" s="114">
        <v>11</v>
      </c>
      <c r="J394" s="114" t="s">
        <v>391</v>
      </c>
      <c r="K394" s="114">
        <v>11.922000000000001</v>
      </c>
      <c r="L394" s="114">
        <f t="shared" ref="L394" si="195">K394</f>
        <v>11.922000000000001</v>
      </c>
    </row>
    <row r="395" spans="1:12" x14ac:dyDescent="0.35">
      <c r="A395" s="116" t="s">
        <v>103</v>
      </c>
      <c r="B395" s="116">
        <v>2022</v>
      </c>
      <c r="C395" s="117">
        <v>44674</v>
      </c>
      <c r="D395" s="116" t="s">
        <v>72</v>
      </c>
      <c r="E395" s="116" t="s">
        <v>395</v>
      </c>
      <c r="F395" s="116" t="s">
        <v>407</v>
      </c>
      <c r="G395" s="116" t="s">
        <v>106</v>
      </c>
      <c r="H395" s="116">
        <v>400</v>
      </c>
      <c r="I395" s="116">
        <v>11</v>
      </c>
      <c r="J395" s="116" t="s">
        <v>392</v>
      </c>
      <c r="K395" s="116">
        <v>19.445</v>
      </c>
      <c r="L395" s="116">
        <f t="shared" ref="L395" si="196">K395-K394</f>
        <v>7.5229999999999997</v>
      </c>
    </row>
    <row r="396" spans="1:12" x14ac:dyDescent="0.35">
      <c r="A396" s="114" t="s">
        <v>103</v>
      </c>
      <c r="B396" s="114">
        <v>2022</v>
      </c>
      <c r="C396" s="115">
        <v>44674</v>
      </c>
      <c r="D396" s="114" t="s">
        <v>72</v>
      </c>
      <c r="E396" s="114" t="s">
        <v>395</v>
      </c>
      <c r="F396" s="114" t="s">
        <v>407</v>
      </c>
      <c r="G396" s="114" t="s">
        <v>106</v>
      </c>
      <c r="H396" s="114">
        <v>400</v>
      </c>
      <c r="I396" s="114">
        <v>11</v>
      </c>
      <c r="J396" s="114" t="s">
        <v>393</v>
      </c>
      <c r="K396" s="114">
        <v>26.792000000000002</v>
      </c>
      <c r="L396" s="116">
        <f t="shared" si="194"/>
        <v>7.3470000000000013</v>
      </c>
    </row>
    <row r="397" spans="1:12" x14ac:dyDescent="0.35">
      <c r="A397" s="116" t="s">
        <v>103</v>
      </c>
      <c r="B397" s="116">
        <v>2022</v>
      </c>
      <c r="C397" s="117">
        <v>44674</v>
      </c>
      <c r="D397" s="116" t="s">
        <v>72</v>
      </c>
      <c r="E397" s="116" t="s">
        <v>395</v>
      </c>
      <c r="F397" s="116" t="s">
        <v>407</v>
      </c>
      <c r="G397" s="116" t="s">
        <v>106</v>
      </c>
      <c r="H397" s="116">
        <v>400</v>
      </c>
      <c r="I397" s="116">
        <v>11</v>
      </c>
      <c r="J397" s="116" t="s">
        <v>394</v>
      </c>
      <c r="K397" s="116">
        <v>34.406999999999996</v>
      </c>
      <c r="L397" s="116">
        <f t="shared" si="194"/>
        <v>7.6149999999999949</v>
      </c>
    </row>
    <row r="398" spans="1:12" x14ac:dyDescent="0.35">
      <c r="A398" s="114" t="s">
        <v>103</v>
      </c>
      <c r="B398" s="114">
        <v>2022</v>
      </c>
      <c r="C398" s="115">
        <v>44674</v>
      </c>
      <c r="D398" s="114" t="s">
        <v>72</v>
      </c>
      <c r="E398" s="114" t="s">
        <v>395</v>
      </c>
      <c r="F398" s="114" t="s">
        <v>408</v>
      </c>
      <c r="G398" s="114" t="s">
        <v>25</v>
      </c>
      <c r="H398" s="114">
        <v>23.298630136986301</v>
      </c>
      <c r="I398" s="114">
        <v>12</v>
      </c>
      <c r="J398" s="114" t="s">
        <v>391</v>
      </c>
      <c r="K398" s="114">
        <v>11.667999999999999</v>
      </c>
      <c r="L398" s="114">
        <f t="shared" ref="L398" si="197">K398</f>
        <v>11.667999999999999</v>
      </c>
    </row>
    <row r="399" spans="1:12" x14ac:dyDescent="0.35">
      <c r="A399" s="116" t="s">
        <v>103</v>
      </c>
      <c r="B399" s="116">
        <v>2022</v>
      </c>
      <c r="C399" s="117">
        <v>44674</v>
      </c>
      <c r="D399" s="116" t="s">
        <v>72</v>
      </c>
      <c r="E399" s="116" t="s">
        <v>395</v>
      </c>
      <c r="F399" s="116" t="s">
        <v>408</v>
      </c>
      <c r="G399" s="116" t="s">
        <v>25</v>
      </c>
      <c r="H399" s="116">
        <v>23.298630136986301</v>
      </c>
      <c r="I399" s="116">
        <v>12</v>
      </c>
      <c r="J399" s="116" t="s">
        <v>392</v>
      </c>
      <c r="K399" s="116">
        <v>19.181000000000001</v>
      </c>
      <c r="L399" s="116">
        <f t="shared" ref="L399" si="198">K399-K398</f>
        <v>7.5130000000000017</v>
      </c>
    </row>
    <row r="400" spans="1:12" x14ac:dyDescent="0.35">
      <c r="A400" s="114" t="s">
        <v>103</v>
      </c>
      <c r="B400" s="114">
        <v>2022</v>
      </c>
      <c r="C400" s="115">
        <v>44674</v>
      </c>
      <c r="D400" s="114" t="s">
        <v>72</v>
      </c>
      <c r="E400" s="114" t="s">
        <v>395</v>
      </c>
      <c r="F400" s="114" t="s">
        <v>408</v>
      </c>
      <c r="G400" s="114" t="s">
        <v>25</v>
      </c>
      <c r="H400" s="114">
        <v>23.298630136986301</v>
      </c>
      <c r="I400" s="114">
        <v>12</v>
      </c>
      <c r="J400" s="114" t="s">
        <v>393</v>
      </c>
      <c r="K400" s="114">
        <v>26.648</v>
      </c>
      <c r="L400" s="116">
        <f t="shared" si="194"/>
        <v>7.4669999999999987</v>
      </c>
    </row>
    <row r="401" spans="1:12" x14ac:dyDescent="0.35">
      <c r="A401" s="116" t="s">
        <v>103</v>
      </c>
      <c r="B401" s="116">
        <v>2022</v>
      </c>
      <c r="C401" s="117">
        <v>44674</v>
      </c>
      <c r="D401" s="116" t="s">
        <v>72</v>
      </c>
      <c r="E401" s="116" t="s">
        <v>395</v>
      </c>
      <c r="F401" s="116" t="s">
        <v>408</v>
      </c>
      <c r="G401" s="116" t="s">
        <v>25</v>
      </c>
      <c r="H401" s="116">
        <v>23.298630136986301</v>
      </c>
      <c r="I401" s="116">
        <v>12</v>
      </c>
      <c r="J401" s="116" t="s">
        <v>394</v>
      </c>
      <c r="K401" s="116">
        <v>34.47</v>
      </c>
      <c r="L401" s="116">
        <f t="shared" si="194"/>
        <v>7.8219999999999992</v>
      </c>
    </row>
    <row r="402" spans="1:12" x14ac:dyDescent="0.35">
      <c r="A402" s="114" t="s">
        <v>103</v>
      </c>
      <c r="B402" s="114">
        <v>2022</v>
      </c>
      <c r="C402" s="115">
        <v>44674</v>
      </c>
      <c r="D402" s="114" t="s">
        <v>72</v>
      </c>
      <c r="E402" s="114" t="s">
        <v>395</v>
      </c>
      <c r="F402" s="114" t="s">
        <v>32</v>
      </c>
      <c r="G402" s="114" t="s">
        <v>79</v>
      </c>
      <c r="H402" s="114">
        <v>400</v>
      </c>
      <c r="I402" s="114">
        <v>13</v>
      </c>
      <c r="J402" s="114" t="s">
        <v>391</v>
      </c>
      <c r="K402" s="114">
        <v>12.144</v>
      </c>
      <c r="L402" s="114">
        <f t="shared" ref="L402" si="199">K402</f>
        <v>12.144</v>
      </c>
    </row>
    <row r="403" spans="1:12" x14ac:dyDescent="0.35">
      <c r="A403" s="116" t="s">
        <v>103</v>
      </c>
      <c r="B403" s="116">
        <v>2022</v>
      </c>
      <c r="C403" s="117">
        <v>44674</v>
      </c>
      <c r="D403" s="116" t="s">
        <v>72</v>
      </c>
      <c r="E403" s="116" t="s">
        <v>395</v>
      </c>
      <c r="F403" s="116" t="s">
        <v>32</v>
      </c>
      <c r="G403" s="116" t="s">
        <v>79</v>
      </c>
      <c r="H403" s="116">
        <v>400</v>
      </c>
      <c r="I403" s="116">
        <v>13</v>
      </c>
      <c r="J403" s="116" t="s">
        <v>392</v>
      </c>
      <c r="K403" s="116">
        <v>19.672000000000001</v>
      </c>
      <c r="L403" s="116">
        <f t="shared" ref="L403" si="200">K403-K402</f>
        <v>7.5280000000000005</v>
      </c>
    </row>
    <row r="404" spans="1:12" x14ac:dyDescent="0.35">
      <c r="A404" s="114" t="s">
        <v>103</v>
      </c>
      <c r="B404" s="114">
        <v>2022</v>
      </c>
      <c r="C404" s="115">
        <v>44674</v>
      </c>
      <c r="D404" s="114" t="s">
        <v>72</v>
      </c>
      <c r="E404" s="114" t="s">
        <v>395</v>
      </c>
      <c r="F404" s="114" t="s">
        <v>32</v>
      </c>
      <c r="G404" s="114" t="s">
        <v>79</v>
      </c>
      <c r="H404" s="114">
        <v>400</v>
      </c>
      <c r="I404" s="114">
        <v>13</v>
      </c>
      <c r="J404" s="114" t="s">
        <v>393</v>
      </c>
      <c r="K404" s="114">
        <v>27.067</v>
      </c>
      <c r="L404" s="116">
        <f t="shared" si="194"/>
        <v>7.3949999999999996</v>
      </c>
    </row>
    <row r="405" spans="1:12" x14ac:dyDescent="0.35">
      <c r="A405" s="116" t="s">
        <v>103</v>
      </c>
      <c r="B405" s="116">
        <v>2022</v>
      </c>
      <c r="C405" s="117">
        <v>44674</v>
      </c>
      <c r="D405" s="116" t="s">
        <v>72</v>
      </c>
      <c r="E405" s="116" t="s">
        <v>395</v>
      </c>
      <c r="F405" s="116" t="s">
        <v>32</v>
      </c>
      <c r="G405" s="116" t="s">
        <v>79</v>
      </c>
      <c r="H405" s="116">
        <v>400</v>
      </c>
      <c r="I405" s="116">
        <v>13</v>
      </c>
      <c r="J405" s="116" t="s">
        <v>394</v>
      </c>
      <c r="K405" s="116">
        <v>34.691000000000003</v>
      </c>
      <c r="L405" s="116">
        <f t="shared" si="194"/>
        <v>7.6240000000000023</v>
      </c>
    </row>
    <row r="406" spans="1:12" x14ac:dyDescent="0.35">
      <c r="A406" s="114" t="s">
        <v>103</v>
      </c>
      <c r="B406" s="114">
        <v>2022</v>
      </c>
      <c r="C406" s="115">
        <v>44674</v>
      </c>
      <c r="D406" s="114" t="s">
        <v>72</v>
      </c>
      <c r="E406" s="114" t="s">
        <v>395</v>
      </c>
      <c r="F406" s="114" t="s">
        <v>41</v>
      </c>
      <c r="G406" s="114" t="s">
        <v>27</v>
      </c>
      <c r="H406" s="114">
        <v>26.520547945205479</v>
      </c>
      <c r="I406" s="114">
        <v>14</v>
      </c>
      <c r="J406" s="114" t="s">
        <v>391</v>
      </c>
      <c r="K406" s="114">
        <v>12.32</v>
      </c>
      <c r="L406" s="114">
        <f t="shared" ref="L406" si="201">K406</f>
        <v>12.32</v>
      </c>
    </row>
    <row r="407" spans="1:12" x14ac:dyDescent="0.35">
      <c r="A407" s="116" t="s">
        <v>103</v>
      </c>
      <c r="B407" s="116">
        <v>2022</v>
      </c>
      <c r="C407" s="117">
        <v>44674</v>
      </c>
      <c r="D407" s="116" t="s">
        <v>72</v>
      </c>
      <c r="E407" s="116" t="s">
        <v>395</v>
      </c>
      <c r="F407" s="116" t="s">
        <v>41</v>
      </c>
      <c r="G407" s="116" t="s">
        <v>27</v>
      </c>
      <c r="H407" s="116">
        <v>26.520547945205479</v>
      </c>
      <c r="I407" s="116">
        <v>14</v>
      </c>
      <c r="J407" s="116" t="s">
        <v>392</v>
      </c>
      <c r="K407" s="116">
        <v>19.847999999999999</v>
      </c>
      <c r="L407" s="116">
        <f t="shared" ref="L407" si="202">K407-K406</f>
        <v>7.5279999999999987</v>
      </c>
    </row>
    <row r="408" spans="1:12" x14ac:dyDescent="0.35">
      <c r="A408" s="114" t="s">
        <v>103</v>
      </c>
      <c r="B408" s="114">
        <v>2022</v>
      </c>
      <c r="C408" s="115">
        <v>44674</v>
      </c>
      <c r="D408" s="114" t="s">
        <v>72</v>
      </c>
      <c r="E408" s="114" t="s">
        <v>395</v>
      </c>
      <c r="F408" s="114" t="s">
        <v>41</v>
      </c>
      <c r="G408" s="114" t="s">
        <v>27</v>
      </c>
      <c r="H408" s="114">
        <v>26.520547945205479</v>
      </c>
      <c r="I408" s="114">
        <v>14</v>
      </c>
      <c r="J408" s="114" t="s">
        <v>393</v>
      </c>
      <c r="K408" s="114">
        <v>27.181999999999999</v>
      </c>
      <c r="L408" s="116">
        <f t="shared" si="194"/>
        <v>7.3339999999999996</v>
      </c>
    </row>
    <row r="409" spans="1:12" x14ac:dyDescent="0.35">
      <c r="A409" s="116" t="s">
        <v>103</v>
      </c>
      <c r="B409" s="116">
        <v>2022</v>
      </c>
      <c r="C409" s="117">
        <v>44674</v>
      </c>
      <c r="D409" s="116" t="s">
        <v>72</v>
      </c>
      <c r="E409" s="116" t="s">
        <v>395</v>
      </c>
      <c r="F409" s="116" t="s">
        <v>41</v>
      </c>
      <c r="G409" s="116" t="s">
        <v>27</v>
      </c>
      <c r="H409" s="116">
        <v>26.520547945205479</v>
      </c>
      <c r="I409" s="116">
        <v>14</v>
      </c>
      <c r="J409" s="116" t="s">
        <v>394</v>
      </c>
      <c r="K409" s="116">
        <v>34.729999999999997</v>
      </c>
      <c r="L409" s="116">
        <f t="shared" si="194"/>
        <v>7.5479999999999983</v>
      </c>
    </row>
    <row r="410" spans="1:12" x14ac:dyDescent="0.35">
      <c r="A410" s="114" t="s">
        <v>103</v>
      </c>
      <c r="B410" s="114">
        <v>2022</v>
      </c>
      <c r="C410" s="115">
        <v>44674</v>
      </c>
      <c r="D410" s="114" t="s">
        <v>72</v>
      </c>
      <c r="E410" s="114" t="s">
        <v>395</v>
      </c>
      <c r="F410" s="114" t="s">
        <v>86</v>
      </c>
      <c r="G410" s="114" t="s">
        <v>21</v>
      </c>
      <c r="H410" s="114">
        <v>23.123287671232877</v>
      </c>
      <c r="I410" s="114">
        <v>15</v>
      </c>
      <c r="J410" s="114" t="s">
        <v>391</v>
      </c>
      <c r="K410" s="114">
        <v>12.395</v>
      </c>
      <c r="L410" s="114">
        <f t="shared" ref="L410" si="203">K410</f>
        <v>12.395</v>
      </c>
    </row>
    <row r="411" spans="1:12" x14ac:dyDescent="0.35">
      <c r="A411" s="116" t="s">
        <v>103</v>
      </c>
      <c r="B411" s="116">
        <v>2022</v>
      </c>
      <c r="C411" s="117">
        <v>44674</v>
      </c>
      <c r="D411" s="116" t="s">
        <v>72</v>
      </c>
      <c r="E411" s="116" t="s">
        <v>395</v>
      </c>
      <c r="F411" s="116" t="s">
        <v>86</v>
      </c>
      <c r="G411" s="116" t="s">
        <v>21</v>
      </c>
      <c r="H411" s="116">
        <v>23.123287671232877</v>
      </c>
      <c r="I411" s="116">
        <v>15</v>
      </c>
      <c r="J411" s="116" t="s">
        <v>392</v>
      </c>
      <c r="K411" s="116">
        <v>20.079000000000001</v>
      </c>
      <c r="L411" s="116">
        <f t="shared" ref="L411" si="204">K411-K410</f>
        <v>7.6840000000000011</v>
      </c>
    </row>
    <row r="412" spans="1:12" x14ac:dyDescent="0.35">
      <c r="A412" s="114" t="s">
        <v>103</v>
      </c>
      <c r="B412" s="114">
        <v>2022</v>
      </c>
      <c r="C412" s="115">
        <v>44674</v>
      </c>
      <c r="D412" s="114" t="s">
        <v>72</v>
      </c>
      <c r="E412" s="114" t="s">
        <v>395</v>
      </c>
      <c r="F412" s="114" t="s">
        <v>86</v>
      </c>
      <c r="G412" s="114" t="s">
        <v>21</v>
      </c>
      <c r="H412" s="114">
        <v>23.123287671232877</v>
      </c>
      <c r="I412" s="114">
        <v>15</v>
      </c>
      <c r="J412" s="114" t="s">
        <v>393</v>
      </c>
      <c r="K412" s="114">
        <v>27.494</v>
      </c>
      <c r="L412" s="116">
        <f t="shared" si="194"/>
        <v>7.4149999999999991</v>
      </c>
    </row>
    <row r="413" spans="1:12" x14ac:dyDescent="0.35">
      <c r="A413" s="116" t="s">
        <v>103</v>
      </c>
      <c r="B413" s="116">
        <v>2022</v>
      </c>
      <c r="C413" s="117">
        <v>44674</v>
      </c>
      <c r="D413" s="116" t="s">
        <v>72</v>
      </c>
      <c r="E413" s="116" t="s">
        <v>395</v>
      </c>
      <c r="F413" s="116" t="s">
        <v>86</v>
      </c>
      <c r="G413" s="116" t="s">
        <v>21</v>
      </c>
      <c r="H413" s="116">
        <v>23.123287671232877</v>
      </c>
      <c r="I413" s="116">
        <v>15</v>
      </c>
      <c r="J413" s="116" t="s">
        <v>394</v>
      </c>
      <c r="K413" s="116">
        <v>35.015000000000001</v>
      </c>
      <c r="L413" s="116">
        <f t="shared" si="194"/>
        <v>7.5210000000000008</v>
      </c>
    </row>
    <row r="414" spans="1:12" x14ac:dyDescent="0.35">
      <c r="A414" s="114" t="s">
        <v>103</v>
      </c>
      <c r="B414" s="114">
        <v>2022</v>
      </c>
      <c r="C414" s="115">
        <v>44674</v>
      </c>
      <c r="D414" s="114" t="s">
        <v>72</v>
      </c>
      <c r="E414" s="114" t="s">
        <v>395</v>
      </c>
      <c r="F414" s="114" t="s">
        <v>81</v>
      </c>
      <c r="G414" s="114" t="s">
        <v>17</v>
      </c>
      <c r="H414" s="114">
        <v>400</v>
      </c>
      <c r="I414" s="114">
        <v>16</v>
      </c>
      <c r="J414" s="114" t="s">
        <v>391</v>
      </c>
      <c r="K414" s="114">
        <v>12.705</v>
      </c>
      <c r="L414" s="114">
        <f t="shared" ref="L414" si="205">K414</f>
        <v>12.705</v>
      </c>
    </row>
    <row r="415" spans="1:12" x14ac:dyDescent="0.35">
      <c r="A415" s="116" t="s">
        <v>103</v>
      </c>
      <c r="B415" s="116">
        <v>2022</v>
      </c>
      <c r="C415" s="117">
        <v>44674</v>
      </c>
      <c r="D415" s="116" t="s">
        <v>72</v>
      </c>
      <c r="E415" s="116" t="s">
        <v>395</v>
      </c>
      <c r="F415" s="116" t="s">
        <v>81</v>
      </c>
      <c r="G415" s="116" t="s">
        <v>17</v>
      </c>
      <c r="H415" s="116">
        <v>400</v>
      </c>
      <c r="I415" s="116">
        <v>16</v>
      </c>
      <c r="J415" s="116" t="s">
        <v>392</v>
      </c>
      <c r="K415" s="116">
        <v>20.469000000000001</v>
      </c>
      <c r="L415" s="116">
        <f t="shared" ref="L415" si="206">K415-K414</f>
        <v>7.7640000000000011</v>
      </c>
    </row>
    <row r="416" spans="1:12" x14ac:dyDescent="0.35">
      <c r="A416" s="114" t="s">
        <v>103</v>
      </c>
      <c r="B416" s="114">
        <v>2022</v>
      </c>
      <c r="C416" s="115">
        <v>44674</v>
      </c>
      <c r="D416" s="114" t="s">
        <v>72</v>
      </c>
      <c r="E416" s="114" t="s">
        <v>395</v>
      </c>
      <c r="F416" s="114" t="s">
        <v>81</v>
      </c>
      <c r="G416" s="114" t="s">
        <v>17</v>
      </c>
      <c r="H416" s="114">
        <v>400</v>
      </c>
      <c r="I416" s="114">
        <v>16</v>
      </c>
      <c r="J416" s="114" t="s">
        <v>393</v>
      </c>
      <c r="K416" s="114">
        <v>27.946000000000002</v>
      </c>
      <c r="L416" s="116">
        <f t="shared" si="194"/>
        <v>7.4770000000000003</v>
      </c>
    </row>
    <row r="417" spans="1:12" x14ac:dyDescent="0.35">
      <c r="A417" s="116" t="s">
        <v>103</v>
      </c>
      <c r="B417" s="116">
        <v>2022</v>
      </c>
      <c r="C417" s="117">
        <v>44674</v>
      </c>
      <c r="D417" s="116" t="s">
        <v>72</v>
      </c>
      <c r="E417" s="116" t="s">
        <v>395</v>
      </c>
      <c r="F417" s="116" t="s">
        <v>81</v>
      </c>
      <c r="G417" s="116" t="s">
        <v>17</v>
      </c>
      <c r="H417" s="116">
        <v>400</v>
      </c>
      <c r="I417" s="116">
        <v>16</v>
      </c>
      <c r="J417" s="116" t="s">
        <v>394</v>
      </c>
      <c r="K417" s="116">
        <v>35.520000000000003</v>
      </c>
      <c r="L417" s="116">
        <f t="shared" si="194"/>
        <v>7.5740000000000016</v>
      </c>
    </row>
    <row r="418" spans="1:12" x14ac:dyDescent="0.35">
      <c r="A418" s="114" t="s">
        <v>103</v>
      </c>
      <c r="B418" s="114">
        <v>2022</v>
      </c>
      <c r="C418" s="115">
        <v>44674</v>
      </c>
      <c r="D418" s="114" t="s">
        <v>72</v>
      </c>
      <c r="E418" s="114" t="s">
        <v>395</v>
      </c>
      <c r="F418" s="114" t="s">
        <v>109</v>
      </c>
      <c r="G418" s="114" t="s">
        <v>59</v>
      </c>
      <c r="H418" s="114">
        <v>400</v>
      </c>
      <c r="I418" s="114">
        <v>17</v>
      </c>
      <c r="J418" s="114" t="s">
        <v>391</v>
      </c>
      <c r="K418" s="114">
        <v>12.907</v>
      </c>
      <c r="L418" s="114">
        <f t="shared" ref="L418" si="207">K418</f>
        <v>12.907</v>
      </c>
    </row>
    <row r="419" spans="1:12" x14ac:dyDescent="0.35">
      <c r="A419" s="116" t="s">
        <v>103</v>
      </c>
      <c r="B419" s="116">
        <v>2022</v>
      </c>
      <c r="C419" s="117">
        <v>44674</v>
      </c>
      <c r="D419" s="116" t="s">
        <v>72</v>
      </c>
      <c r="E419" s="116" t="s">
        <v>395</v>
      </c>
      <c r="F419" s="116" t="s">
        <v>109</v>
      </c>
      <c r="G419" s="116" t="s">
        <v>59</v>
      </c>
      <c r="H419" s="116">
        <v>400</v>
      </c>
      <c r="I419" s="116">
        <v>17</v>
      </c>
      <c r="J419" s="116" t="s">
        <v>392</v>
      </c>
      <c r="K419" s="116">
        <v>20.548999999999999</v>
      </c>
      <c r="L419" s="116">
        <f t="shared" ref="L419" si="208">K419-K418</f>
        <v>7.6419999999999995</v>
      </c>
    </row>
    <row r="420" spans="1:12" x14ac:dyDescent="0.35">
      <c r="A420" s="114" t="s">
        <v>103</v>
      </c>
      <c r="B420" s="114">
        <v>2022</v>
      </c>
      <c r="C420" s="115">
        <v>44674</v>
      </c>
      <c r="D420" s="114" t="s">
        <v>72</v>
      </c>
      <c r="E420" s="114" t="s">
        <v>395</v>
      </c>
      <c r="F420" s="114" t="s">
        <v>109</v>
      </c>
      <c r="G420" s="114" t="s">
        <v>59</v>
      </c>
      <c r="H420" s="114">
        <v>400</v>
      </c>
      <c r="I420" s="114">
        <v>17</v>
      </c>
      <c r="J420" s="114" t="s">
        <v>393</v>
      </c>
      <c r="K420" s="114">
        <v>27.908999999999999</v>
      </c>
      <c r="L420" s="116">
        <f t="shared" si="194"/>
        <v>7.3599999999999994</v>
      </c>
    </row>
    <row r="421" spans="1:12" x14ac:dyDescent="0.35">
      <c r="A421" s="116" t="s">
        <v>103</v>
      </c>
      <c r="B421" s="116">
        <v>2022</v>
      </c>
      <c r="C421" s="117">
        <v>44674</v>
      </c>
      <c r="D421" s="116" t="s">
        <v>72</v>
      </c>
      <c r="E421" s="116" t="s">
        <v>395</v>
      </c>
      <c r="F421" s="116" t="s">
        <v>109</v>
      </c>
      <c r="G421" s="116" t="s">
        <v>59</v>
      </c>
      <c r="H421" s="116">
        <v>400</v>
      </c>
      <c r="I421" s="116">
        <v>17</v>
      </c>
      <c r="J421" s="116" t="s">
        <v>394</v>
      </c>
      <c r="K421" s="116">
        <v>35.573</v>
      </c>
      <c r="L421" s="116">
        <f t="shared" si="194"/>
        <v>7.6640000000000015</v>
      </c>
    </row>
    <row r="422" spans="1:12" x14ac:dyDescent="0.35">
      <c r="A422" s="114" t="s">
        <v>103</v>
      </c>
      <c r="B422" s="114">
        <v>2022</v>
      </c>
      <c r="C422" s="115">
        <v>44674</v>
      </c>
      <c r="D422" s="114" t="s">
        <v>72</v>
      </c>
      <c r="E422" s="114" t="s">
        <v>395</v>
      </c>
      <c r="F422" s="114" t="s">
        <v>87</v>
      </c>
      <c r="G422" s="114" t="s">
        <v>88</v>
      </c>
      <c r="H422" s="114">
        <v>400</v>
      </c>
      <c r="I422" s="114">
        <v>18</v>
      </c>
      <c r="J422" s="114" t="s">
        <v>391</v>
      </c>
      <c r="K422" s="114">
        <v>13.167</v>
      </c>
      <c r="L422" s="114">
        <f t="shared" ref="L422" si="209">K422</f>
        <v>13.167</v>
      </c>
    </row>
    <row r="423" spans="1:12" x14ac:dyDescent="0.35">
      <c r="A423" s="116" t="s">
        <v>103</v>
      </c>
      <c r="B423" s="116">
        <v>2022</v>
      </c>
      <c r="C423" s="117">
        <v>44674</v>
      </c>
      <c r="D423" s="116" t="s">
        <v>72</v>
      </c>
      <c r="E423" s="116" t="s">
        <v>395</v>
      </c>
      <c r="F423" s="116" t="s">
        <v>87</v>
      </c>
      <c r="G423" s="116" t="s">
        <v>88</v>
      </c>
      <c r="H423" s="116">
        <v>400</v>
      </c>
      <c r="I423" s="116">
        <v>18</v>
      </c>
      <c r="J423" s="116" t="s">
        <v>392</v>
      </c>
      <c r="K423" s="116">
        <v>21.100999999999999</v>
      </c>
      <c r="L423" s="116">
        <f t="shared" ref="L423" si="210">K423-K422</f>
        <v>7.9339999999999993</v>
      </c>
    </row>
    <row r="424" spans="1:12" x14ac:dyDescent="0.35">
      <c r="A424" s="114" t="s">
        <v>103</v>
      </c>
      <c r="B424" s="114">
        <v>2022</v>
      </c>
      <c r="C424" s="115">
        <v>44674</v>
      </c>
      <c r="D424" s="114" t="s">
        <v>72</v>
      </c>
      <c r="E424" s="114" t="s">
        <v>395</v>
      </c>
      <c r="F424" s="114" t="s">
        <v>87</v>
      </c>
      <c r="G424" s="114" t="s">
        <v>88</v>
      </c>
      <c r="H424" s="114">
        <v>400</v>
      </c>
      <c r="I424" s="114">
        <v>18</v>
      </c>
      <c r="J424" s="114" t="s">
        <v>393</v>
      </c>
      <c r="K424" s="114">
        <v>28.841999999999999</v>
      </c>
      <c r="L424" s="116">
        <f t="shared" si="194"/>
        <v>7.7409999999999997</v>
      </c>
    </row>
    <row r="425" spans="1:12" x14ac:dyDescent="0.35">
      <c r="A425" s="116" t="s">
        <v>103</v>
      </c>
      <c r="B425" s="116">
        <v>2022</v>
      </c>
      <c r="C425" s="117">
        <v>44674</v>
      </c>
      <c r="D425" s="116" t="s">
        <v>72</v>
      </c>
      <c r="E425" s="116" t="s">
        <v>395</v>
      </c>
      <c r="F425" s="116" t="s">
        <v>87</v>
      </c>
      <c r="G425" s="116" t="s">
        <v>88</v>
      </c>
      <c r="H425" s="116">
        <v>400</v>
      </c>
      <c r="I425" s="116">
        <v>18</v>
      </c>
      <c r="J425" s="116" t="s">
        <v>394</v>
      </c>
      <c r="K425" s="116">
        <v>36.878999999999998</v>
      </c>
      <c r="L425" s="116">
        <f t="shared" si="194"/>
        <v>8.036999999999999</v>
      </c>
    </row>
    <row r="426" spans="1:12" x14ac:dyDescent="0.35">
      <c r="A426" s="114" t="s">
        <v>103</v>
      </c>
      <c r="B426" s="114">
        <v>2022</v>
      </c>
      <c r="C426" s="115">
        <v>44674</v>
      </c>
      <c r="D426" s="114" t="s">
        <v>72</v>
      </c>
      <c r="E426" s="114" t="s">
        <v>395</v>
      </c>
      <c r="F426" s="114" t="s">
        <v>399</v>
      </c>
      <c r="G426" s="114" t="s">
        <v>59</v>
      </c>
      <c r="H426" s="114">
        <v>400</v>
      </c>
      <c r="I426" s="114">
        <v>19</v>
      </c>
      <c r="J426" s="114" t="s">
        <v>391</v>
      </c>
      <c r="K426" s="114">
        <v>13.209</v>
      </c>
      <c r="L426" s="114">
        <f t="shared" ref="L426" si="211">K426</f>
        <v>13.209</v>
      </c>
    </row>
    <row r="427" spans="1:12" x14ac:dyDescent="0.35">
      <c r="A427" s="116" t="s">
        <v>103</v>
      </c>
      <c r="B427" s="116">
        <v>2022</v>
      </c>
      <c r="C427" s="117">
        <v>44674</v>
      </c>
      <c r="D427" s="116" t="s">
        <v>72</v>
      </c>
      <c r="E427" s="116" t="s">
        <v>395</v>
      </c>
      <c r="F427" s="116" t="s">
        <v>399</v>
      </c>
      <c r="G427" s="116" t="s">
        <v>59</v>
      </c>
      <c r="H427" s="116">
        <v>400</v>
      </c>
      <c r="I427" s="116">
        <v>19</v>
      </c>
      <c r="J427" s="116" t="s">
        <v>392</v>
      </c>
      <c r="K427" s="116">
        <v>21.257999999999999</v>
      </c>
      <c r="L427" s="116">
        <f t="shared" ref="L427" si="212">K427-K426</f>
        <v>8.0489999999999995</v>
      </c>
    </row>
    <row r="428" spans="1:12" x14ac:dyDescent="0.35">
      <c r="A428" s="114" t="s">
        <v>103</v>
      </c>
      <c r="B428" s="114">
        <v>2022</v>
      </c>
      <c r="C428" s="115">
        <v>44674</v>
      </c>
      <c r="D428" s="114" t="s">
        <v>72</v>
      </c>
      <c r="E428" s="114" t="s">
        <v>395</v>
      </c>
      <c r="F428" s="114" t="s">
        <v>399</v>
      </c>
      <c r="G428" s="114" t="s">
        <v>59</v>
      </c>
      <c r="H428" s="114">
        <v>400</v>
      </c>
      <c r="I428" s="114">
        <v>19</v>
      </c>
      <c r="J428" s="114" t="s">
        <v>393</v>
      </c>
      <c r="K428" s="114">
        <v>29.152000000000001</v>
      </c>
      <c r="L428" s="116">
        <f t="shared" si="194"/>
        <v>7.8940000000000019</v>
      </c>
    </row>
    <row r="429" spans="1:12" x14ac:dyDescent="0.35">
      <c r="A429" s="116" t="s">
        <v>103</v>
      </c>
      <c r="B429" s="116">
        <v>2022</v>
      </c>
      <c r="C429" s="117">
        <v>44674</v>
      </c>
      <c r="D429" s="116" t="s">
        <v>72</v>
      </c>
      <c r="E429" s="116" t="s">
        <v>395</v>
      </c>
      <c r="F429" s="116" t="s">
        <v>399</v>
      </c>
      <c r="G429" s="116" t="s">
        <v>59</v>
      </c>
      <c r="H429" s="116">
        <v>400</v>
      </c>
      <c r="I429" s="116">
        <v>19</v>
      </c>
      <c r="J429" s="116" t="s">
        <v>394</v>
      </c>
      <c r="K429" s="116">
        <v>37.316000000000003</v>
      </c>
      <c r="L429" s="116">
        <f t="shared" si="194"/>
        <v>8.1640000000000015</v>
      </c>
    </row>
    <row r="430" spans="1:12" x14ac:dyDescent="0.35">
      <c r="A430" s="114" t="s">
        <v>103</v>
      </c>
      <c r="B430" s="114">
        <v>2022</v>
      </c>
      <c r="C430" s="115">
        <v>44674</v>
      </c>
      <c r="D430" s="114" t="s">
        <v>72</v>
      </c>
      <c r="E430" s="114" t="s">
        <v>395</v>
      </c>
      <c r="F430" s="114" t="s">
        <v>409</v>
      </c>
      <c r="G430" s="114" t="s">
        <v>70</v>
      </c>
      <c r="H430" s="114">
        <v>20.663013698630138</v>
      </c>
      <c r="I430" s="114">
        <v>20</v>
      </c>
      <c r="J430" s="114" t="s">
        <v>391</v>
      </c>
      <c r="K430" s="114">
        <v>14.391</v>
      </c>
      <c r="L430" s="114">
        <f t="shared" ref="L430" si="213">K430</f>
        <v>14.391</v>
      </c>
    </row>
    <row r="431" spans="1:12" x14ac:dyDescent="0.35">
      <c r="A431" s="116" t="s">
        <v>103</v>
      </c>
      <c r="B431" s="116">
        <v>2022</v>
      </c>
      <c r="C431" s="117">
        <v>44674</v>
      </c>
      <c r="D431" s="116" t="s">
        <v>72</v>
      </c>
      <c r="E431" s="116" t="s">
        <v>395</v>
      </c>
      <c r="F431" s="116" t="s">
        <v>409</v>
      </c>
      <c r="G431" s="116" t="s">
        <v>70</v>
      </c>
      <c r="H431" s="116">
        <v>20.663013698630138</v>
      </c>
      <c r="I431" s="116">
        <v>20</v>
      </c>
      <c r="J431" s="116" t="s">
        <v>392</v>
      </c>
      <c r="K431" s="116">
        <v>23.033999999999999</v>
      </c>
      <c r="L431" s="116">
        <f t="shared" ref="L431" si="214">K431-K430</f>
        <v>8.6429999999999989</v>
      </c>
    </row>
    <row r="432" spans="1:12" x14ac:dyDescent="0.35">
      <c r="A432" s="114" t="s">
        <v>103</v>
      </c>
      <c r="B432" s="114">
        <v>2022</v>
      </c>
      <c r="C432" s="115">
        <v>44674</v>
      </c>
      <c r="D432" s="114" t="s">
        <v>72</v>
      </c>
      <c r="E432" s="114" t="s">
        <v>395</v>
      </c>
      <c r="F432" s="114" t="s">
        <v>409</v>
      </c>
      <c r="G432" s="114" t="s">
        <v>70</v>
      </c>
      <c r="H432" s="114">
        <v>20.663013698630138</v>
      </c>
      <c r="I432" s="114">
        <v>20</v>
      </c>
      <c r="J432" s="114" t="s">
        <v>393</v>
      </c>
      <c r="K432" s="114">
        <v>31.356999999999999</v>
      </c>
      <c r="L432" s="116">
        <f t="shared" si="194"/>
        <v>8.3230000000000004</v>
      </c>
    </row>
    <row r="433" spans="1:12" x14ac:dyDescent="0.35">
      <c r="A433" s="116" t="s">
        <v>103</v>
      </c>
      <c r="B433" s="116">
        <v>2022</v>
      </c>
      <c r="C433" s="117">
        <v>44674</v>
      </c>
      <c r="D433" s="116" t="s">
        <v>72</v>
      </c>
      <c r="E433" s="116" t="s">
        <v>395</v>
      </c>
      <c r="F433" s="116" t="s">
        <v>409</v>
      </c>
      <c r="G433" s="116" t="s">
        <v>70</v>
      </c>
      <c r="H433" s="116">
        <v>20.663013698630138</v>
      </c>
      <c r="I433" s="116">
        <v>20</v>
      </c>
      <c r="J433" s="116" t="s">
        <v>394</v>
      </c>
      <c r="K433" s="116">
        <v>39.941000000000003</v>
      </c>
      <c r="L433" s="116">
        <f t="shared" si="194"/>
        <v>8.5840000000000032</v>
      </c>
    </row>
    <row r="434" spans="1:12" x14ac:dyDescent="0.35">
      <c r="A434" s="114" t="s">
        <v>103</v>
      </c>
      <c r="B434" s="114">
        <v>2022</v>
      </c>
      <c r="C434" s="115">
        <v>44674</v>
      </c>
      <c r="D434" s="114" t="s">
        <v>72</v>
      </c>
      <c r="E434" s="114" t="s">
        <v>395</v>
      </c>
      <c r="F434" s="114" t="s">
        <v>410</v>
      </c>
      <c r="G434" s="114" t="s">
        <v>70</v>
      </c>
      <c r="H434" s="114">
        <v>19.482191780821918</v>
      </c>
      <c r="I434" s="114">
        <v>21</v>
      </c>
      <c r="J434" s="114" t="s">
        <v>391</v>
      </c>
      <c r="K434" s="114">
        <v>14.756</v>
      </c>
      <c r="L434" s="114">
        <f t="shared" ref="L434" si="215">K434</f>
        <v>14.756</v>
      </c>
    </row>
    <row r="435" spans="1:12" x14ac:dyDescent="0.35">
      <c r="A435" s="116" t="s">
        <v>103</v>
      </c>
      <c r="B435" s="116">
        <v>2022</v>
      </c>
      <c r="C435" s="117">
        <v>44674</v>
      </c>
      <c r="D435" s="116" t="s">
        <v>72</v>
      </c>
      <c r="E435" s="116" t="s">
        <v>395</v>
      </c>
      <c r="F435" s="116" t="s">
        <v>410</v>
      </c>
      <c r="G435" s="116" t="s">
        <v>70</v>
      </c>
      <c r="H435" s="116">
        <v>19.482191780821918</v>
      </c>
      <c r="I435" s="116">
        <v>21</v>
      </c>
      <c r="J435" s="116" t="s">
        <v>392</v>
      </c>
      <c r="K435" s="116">
        <v>23.196000000000002</v>
      </c>
      <c r="L435" s="116">
        <f t="shared" ref="L435" si="216">K435-K434</f>
        <v>8.4400000000000013</v>
      </c>
    </row>
    <row r="436" spans="1:12" x14ac:dyDescent="0.35">
      <c r="A436" s="114" t="s">
        <v>103</v>
      </c>
      <c r="B436" s="114">
        <v>2022</v>
      </c>
      <c r="C436" s="115">
        <v>44674</v>
      </c>
      <c r="D436" s="114" t="s">
        <v>72</v>
      </c>
      <c r="E436" s="114" t="s">
        <v>395</v>
      </c>
      <c r="F436" s="114" t="s">
        <v>410</v>
      </c>
      <c r="G436" s="114" t="s">
        <v>70</v>
      </c>
      <c r="H436" s="114">
        <v>19.482191780821918</v>
      </c>
      <c r="I436" s="114">
        <v>21</v>
      </c>
      <c r="J436" s="114" t="s">
        <v>393</v>
      </c>
      <c r="K436" s="114">
        <v>31.501000000000001</v>
      </c>
      <c r="L436" s="116">
        <f t="shared" si="194"/>
        <v>8.3049999999999997</v>
      </c>
    </row>
    <row r="437" spans="1:12" x14ac:dyDescent="0.35">
      <c r="A437" s="116" t="s">
        <v>103</v>
      </c>
      <c r="B437" s="116">
        <v>2022</v>
      </c>
      <c r="C437" s="117">
        <v>44674</v>
      </c>
      <c r="D437" s="116" t="s">
        <v>72</v>
      </c>
      <c r="E437" s="116" t="s">
        <v>395</v>
      </c>
      <c r="F437" s="116" t="s">
        <v>410</v>
      </c>
      <c r="G437" s="116" t="s">
        <v>70</v>
      </c>
      <c r="H437" s="116">
        <v>19.482191780821918</v>
      </c>
      <c r="I437" s="116">
        <v>21</v>
      </c>
      <c r="J437" s="116" t="s">
        <v>394</v>
      </c>
      <c r="K437" s="116">
        <v>40.180999999999997</v>
      </c>
      <c r="L437" s="116">
        <f t="shared" si="194"/>
        <v>8.6799999999999962</v>
      </c>
    </row>
    <row r="438" spans="1:12" x14ac:dyDescent="0.35">
      <c r="A438" s="114" t="s">
        <v>103</v>
      </c>
      <c r="B438" s="114">
        <v>2022</v>
      </c>
      <c r="C438" s="115">
        <v>44674</v>
      </c>
      <c r="D438" s="114" t="s">
        <v>72</v>
      </c>
      <c r="E438" s="114" t="s">
        <v>209</v>
      </c>
      <c r="F438" s="114" t="s">
        <v>20</v>
      </c>
      <c r="G438" s="114" t="s">
        <v>21</v>
      </c>
      <c r="H438" s="114">
        <v>26.715068493150685</v>
      </c>
      <c r="I438" s="114">
        <v>1</v>
      </c>
      <c r="J438" s="114" t="s">
        <v>391</v>
      </c>
      <c r="K438" s="114">
        <v>11.871</v>
      </c>
      <c r="L438" s="114">
        <f t="shared" ref="L438" si="217">K438</f>
        <v>11.871</v>
      </c>
    </row>
    <row r="439" spans="1:12" x14ac:dyDescent="0.35">
      <c r="A439" s="116" t="s">
        <v>103</v>
      </c>
      <c r="B439" s="116">
        <v>2022</v>
      </c>
      <c r="C439" s="117">
        <v>44674</v>
      </c>
      <c r="D439" s="116" t="s">
        <v>72</v>
      </c>
      <c r="E439" s="116" t="s">
        <v>209</v>
      </c>
      <c r="F439" s="116" t="s">
        <v>20</v>
      </c>
      <c r="G439" s="116" t="s">
        <v>21</v>
      </c>
      <c r="H439" s="116">
        <v>26.715068493150685</v>
      </c>
      <c r="I439" s="116">
        <v>1</v>
      </c>
      <c r="J439" s="116" t="s">
        <v>392</v>
      </c>
      <c r="K439" s="116">
        <v>19.155999999999999</v>
      </c>
      <c r="L439" s="116">
        <f t="shared" ref="L439" si="218">K439-K438</f>
        <v>7.2849999999999984</v>
      </c>
    </row>
    <row r="440" spans="1:12" x14ac:dyDescent="0.35">
      <c r="A440" s="114" t="s">
        <v>103</v>
      </c>
      <c r="B440" s="114">
        <v>2022</v>
      </c>
      <c r="C440" s="115">
        <v>44674</v>
      </c>
      <c r="D440" s="114" t="s">
        <v>72</v>
      </c>
      <c r="E440" s="114" t="s">
        <v>209</v>
      </c>
      <c r="F440" s="114" t="s">
        <v>20</v>
      </c>
      <c r="G440" s="114" t="s">
        <v>21</v>
      </c>
      <c r="H440" s="114">
        <v>26.715068493150685</v>
      </c>
      <c r="I440" s="114">
        <v>1</v>
      </c>
      <c r="J440" s="114" t="s">
        <v>393</v>
      </c>
      <c r="K440" s="114">
        <v>26.23</v>
      </c>
      <c r="L440" s="116">
        <f t="shared" si="194"/>
        <v>7.0740000000000016</v>
      </c>
    </row>
    <row r="441" spans="1:12" x14ac:dyDescent="0.35">
      <c r="A441" s="116" t="s">
        <v>103</v>
      </c>
      <c r="B441" s="116">
        <v>2022</v>
      </c>
      <c r="C441" s="117">
        <v>44674</v>
      </c>
      <c r="D441" s="116" t="s">
        <v>72</v>
      </c>
      <c r="E441" s="116" t="s">
        <v>209</v>
      </c>
      <c r="F441" s="116" t="s">
        <v>20</v>
      </c>
      <c r="G441" s="116" t="s">
        <v>21</v>
      </c>
      <c r="H441" s="116">
        <v>26.715068493150685</v>
      </c>
      <c r="I441" s="116">
        <v>1</v>
      </c>
      <c r="J441" s="116" t="s">
        <v>394</v>
      </c>
      <c r="K441" s="116">
        <v>33.472999999999999</v>
      </c>
      <c r="L441" s="116">
        <f t="shared" si="194"/>
        <v>7.2429999999999986</v>
      </c>
    </row>
    <row r="442" spans="1:12" x14ac:dyDescent="0.35">
      <c r="A442" s="114" t="s">
        <v>103</v>
      </c>
      <c r="B442" s="114">
        <v>2022</v>
      </c>
      <c r="C442" s="115">
        <v>44674</v>
      </c>
      <c r="D442" s="114" t="s">
        <v>72</v>
      </c>
      <c r="E442" s="114" t="s">
        <v>209</v>
      </c>
      <c r="F442" s="114" t="s">
        <v>52</v>
      </c>
      <c r="G442" s="114" t="s">
        <v>53</v>
      </c>
      <c r="H442" s="114">
        <v>25.12054794520548</v>
      </c>
      <c r="I442" s="114">
        <v>2</v>
      </c>
      <c r="J442" s="114" t="s">
        <v>391</v>
      </c>
      <c r="K442" s="114">
        <v>11.94</v>
      </c>
      <c r="L442" s="114">
        <f t="shared" ref="L442" si="219">K442</f>
        <v>11.94</v>
      </c>
    </row>
    <row r="443" spans="1:12" x14ac:dyDescent="0.35">
      <c r="A443" s="116" t="s">
        <v>103</v>
      </c>
      <c r="B443" s="116">
        <v>2022</v>
      </c>
      <c r="C443" s="117">
        <v>44674</v>
      </c>
      <c r="D443" s="116" t="s">
        <v>72</v>
      </c>
      <c r="E443" s="116" t="s">
        <v>209</v>
      </c>
      <c r="F443" s="116" t="s">
        <v>52</v>
      </c>
      <c r="G443" s="116" t="s">
        <v>53</v>
      </c>
      <c r="H443" s="116">
        <v>25.12054794520548</v>
      </c>
      <c r="I443" s="116">
        <v>2</v>
      </c>
      <c r="J443" s="116" t="s">
        <v>392</v>
      </c>
      <c r="K443" s="116">
        <v>19.311</v>
      </c>
      <c r="L443" s="116">
        <f t="shared" ref="L443" si="220">K443-K442</f>
        <v>7.3710000000000004</v>
      </c>
    </row>
    <row r="444" spans="1:12" x14ac:dyDescent="0.35">
      <c r="A444" s="114" t="s">
        <v>103</v>
      </c>
      <c r="B444" s="114">
        <v>2022</v>
      </c>
      <c r="C444" s="115">
        <v>44674</v>
      </c>
      <c r="D444" s="114" t="s">
        <v>72</v>
      </c>
      <c r="E444" s="114" t="s">
        <v>209</v>
      </c>
      <c r="F444" s="114" t="s">
        <v>52</v>
      </c>
      <c r="G444" s="114" t="s">
        <v>53</v>
      </c>
      <c r="H444" s="114">
        <v>25.12054794520548</v>
      </c>
      <c r="I444" s="114">
        <v>2</v>
      </c>
      <c r="J444" s="114" t="s">
        <v>393</v>
      </c>
      <c r="K444" s="114">
        <v>26.481000000000002</v>
      </c>
      <c r="L444" s="116">
        <f t="shared" si="194"/>
        <v>7.1700000000000017</v>
      </c>
    </row>
    <row r="445" spans="1:12" x14ac:dyDescent="0.35">
      <c r="A445" s="116" t="s">
        <v>103</v>
      </c>
      <c r="B445" s="116">
        <v>2022</v>
      </c>
      <c r="C445" s="117">
        <v>44674</v>
      </c>
      <c r="D445" s="116" t="s">
        <v>72</v>
      </c>
      <c r="E445" s="116" t="s">
        <v>209</v>
      </c>
      <c r="F445" s="116" t="s">
        <v>52</v>
      </c>
      <c r="G445" s="116" t="s">
        <v>53</v>
      </c>
      <c r="H445" s="116">
        <v>25.12054794520548</v>
      </c>
      <c r="I445" s="116">
        <v>2</v>
      </c>
      <c r="J445" s="116" t="s">
        <v>394</v>
      </c>
      <c r="K445" s="116">
        <v>33.850999999999999</v>
      </c>
      <c r="L445" s="116">
        <f t="shared" si="194"/>
        <v>7.3699999999999974</v>
      </c>
    </row>
    <row r="446" spans="1:12" x14ac:dyDescent="0.35">
      <c r="A446" s="114" t="s">
        <v>103</v>
      </c>
      <c r="B446" s="114">
        <v>2022</v>
      </c>
      <c r="C446" s="115">
        <v>44674</v>
      </c>
      <c r="D446" s="114" t="s">
        <v>72</v>
      </c>
      <c r="E446" s="114" t="s">
        <v>209</v>
      </c>
      <c r="F446" s="114" t="s">
        <v>396</v>
      </c>
      <c r="G446" s="114" t="s">
        <v>19</v>
      </c>
      <c r="H446" s="114">
        <v>26.038356164383561</v>
      </c>
      <c r="I446" s="114">
        <v>3</v>
      </c>
      <c r="J446" s="114" t="s">
        <v>391</v>
      </c>
      <c r="K446" s="114">
        <v>11.722</v>
      </c>
      <c r="L446" s="114">
        <f t="shared" ref="L446" si="221">K446</f>
        <v>11.722</v>
      </c>
    </row>
    <row r="447" spans="1:12" x14ac:dyDescent="0.35">
      <c r="A447" s="116" t="s">
        <v>103</v>
      </c>
      <c r="B447" s="116">
        <v>2022</v>
      </c>
      <c r="C447" s="117">
        <v>44674</v>
      </c>
      <c r="D447" s="116" t="s">
        <v>72</v>
      </c>
      <c r="E447" s="116" t="s">
        <v>209</v>
      </c>
      <c r="F447" s="116" t="s">
        <v>396</v>
      </c>
      <c r="G447" s="116" t="s">
        <v>19</v>
      </c>
      <c r="H447" s="116">
        <v>26.038356164383561</v>
      </c>
      <c r="I447" s="116">
        <v>3</v>
      </c>
      <c r="J447" s="116" t="s">
        <v>392</v>
      </c>
      <c r="K447" s="116">
        <v>19.111000000000001</v>
      </c>
      <c r="L447" s="116">
        <f t="shared" ref="L447" si="222">K447-K446</f>
        <v>7.3890000000000011</v>
      </c>
    </row>
    <row r="448" spans="1:12" x14ac:dyDescent="0.35">
      <c r="A448" s="114" t="s">
        <v>103</v>
      </c>
      <c r="B448" s="114">
        <v>2022</v>
      </c>
      <c r="C448" s="115">
        <v>44674</v>
      </c>
      <c r="D448" s="114" t="s">
        <v>72</v>
      </c>
      <c r="E448" s="114" t="s">
        <v>209</v>
      </c>
      <c r="F448" s="114" t="s">
        <v>396</v>
      </c>
      <c r="G448" s="114" t="s">
        <v>19</v>
      </c>
      <c r="H448" s="114">
        <v>26.038356164383561</v>
      </c>
      <c r="I448" s="114">
        <v>3</v>
      </c>
      <c r="J448" s="114" t="s">
        <v>393</v>
      </c>
      <c r="K448" s="114">
        <v>26.364000000000001</v>
      </c>
      <c r="L448" s="116">
        <f t="shared" si="194"/>
        <v>7.2530000000000001</v>
      </c>
    </row>
    <row r="449" spans="1:12" x14ac:dyDescent="0.35">
      <c r="A449" s="116" t="s">
        <v>103</v>
      </c>
      <c r="B449" s="116">
        <v>2022</v>
      </c>
      <c r="C449" s="117">
        <v>44674</v>
      </c>
      <c r="D449" s="116" t="s">
        <v>72</v>
      </c>
      <c r="E449" s="116" t="s">
        <v>209</v>
      </c>
      <c r="F449" s="116" t="s">
        <v>396</v>
      </c>
      <c r="G449" s="116" t="s">
        <v>19</v>
      </c>
      <c r="H449" s="116">
        <v>26.038356164383561</v>
      </c>
      <c r="I449" s="116">
        <v>3</v>
      </c>
      <c r="J449" s="116" t="s">
        <v>394</v>
      </c>
      <c r="K449" s="116">
        <v>33.872999999999998</v>
      </c>
      <c r="L449" s="116">
        <f t="shared" si="194"/>
        <v>7.5089999999999968</v>
      </c>
    </row>
    <row r="450" spans="1:12" x14ac:dyDescent="0.35">
      <c r="A450" s="114" t="s">
        <v>103</v>
      </c>
      <c r="B450" s="114">
        <v>2022</v>
      </c>
      <c r="C450" s="115">
        <v>44674</v>
      </c>
      <c r="D450" s="114" t="s">
        <v>72</v>
      </c>
      <c r="E450" s="114" t="s">
        <v>209</v>
      </c>
      <c r="F450" s="114" t="s">
        <v>100</v>
      </c>
      <c r="G450" s="114" t="s">
        <v>47</v>
      </c>
      <c r="H450" s="114">
        <v>400</v>
      </c>
      <c r="I450" s="114">
        <v>4</v>
      </c>
      <c r="J450" s="114" t="s">
        <v>391</v>
      </c>
      <c r="K450" s="114">
        <v>11.702999999999999</v>
      </c>
      <c r="L450" s="114">
        <f t="shared" ref="L450" si="223">K450</f>
        <v>11.702999999999999</v>
      </c>
    </row>
    <row r="451" spans="1:12" x14ac:dyDescent="0.35">
      <c r="A451" s="116" t="s">
        <v>103</v>
      </c>
      <c r="B451" s="116">
        <v>2022</v>
      </c>
      <c r="C451" s="117">
        <v>44674</v>
      </c>
      <c r="D451" s="116" t="s">
        <v>72</v>
      </c>
      <c r="E451" s="116" t="s">
        <v>209</v>
      </c>
      <c r="F451" s="116" t="s">
        <v>100</v>
      </c>
      <c r="G451" s="116" t="s">
        <v>47</v>
      </c>
      <c r="H451" s="116">
        <v>400</v>
      </c>
      <c r="I451" s="116">
        <v>4</v>
      </c>
      <c r="J451" s="116" t="s">
        <v>392</v>
      </c>
      <c r="K451" s="116">
        <v>19.097999999999999</v>
      </c>
      <c r="L451" s="116">
        <f t="shared" ref="L451" si="224">K451-K450</f>
        <v>7.3949999999999996</v>
      </c>
    </row>
    <row r="452" spans="1:12" x14ac:dyDescent="0.35">
      <c r="A452" s="114" t="s">
        <v>103</v>
      </c>
      <c r="B452" s="114">
        <v>2022</v>
      </c>
      <c r="C452" s="115">
        <v>44674</v>
      </c>
      <c r="D452" s="114" t="s">
        <v>72</v>
      </c>
      <c r="E452" s="114" t="s">
        <v>209</v>
      </c>
      <c r="F452" s="114" t="s">
        <v>100</v>
      </c>
      <c r="G452" s="114" t="s">
        <v>47</v>
      </c>
      <c r="H452" s="114">
        <v>400</v>
      </c>
      <c r="I452" s="114">
        <v>4</v>
      </c>
      <c r="J452" s="114" t="s">
        <v>393</v>
      </c>
      <c r="K452" s="114">
        <v>26.35</v>
      </c>
      <c r="L452" s="116">
        <f t="shared" si="194"/>
        <v>7.2520000000000024</v>
      </c>
    </row>
    <row r="453" spans="1:12" x14ac:dyDescent="0.35">
      <c r="A453" s="116" t="s">
        <v>103</v>
      </c>
      <c r="B453" s="116">
        <v>2022</v>
      </c>
      <c r="C453" s="117">
        <v>44674</v>
      </c>
      <c r="D453" s="116" t="s">
        <v>72</v>
      </c>
      <c r="E453" s="116" t="s">
        <v>209</v>
      </c>
      <c r="F453" s="116" t="s">
        <v>100</v>
      </c>
      <c r="G453" s="116" t="s">
        <v>47</v>
      </c>
      <c r="H453" s="116">
        <v>400</v>
      </c>
      <c r="I453" s="116">
        <v>4</v>
      </c>
      <c r="J453" s="116" t="s">
        <v>394</v>
      </c>
      <c r="K453" s="116">
        <v>33.893000000000001</v>
      </c>
      <c r="L453" s="116">
        <f t="shared" si="194"/>
        <v>7.5429999999999993</v>
      </c>
    </row>
    <row r="454" spans="1:12" x14ac:dyDescent="0.35">
      <c r="A454" s="114" t="s">
        <v>103</v>
      </c>
      <c r="B454" s="114">
        <v>2022</v>
      </c>
      <c r="C454" s="115">
        <v>44674</v>
      </c>
      <c r="D454" s="114" t="s">
        <v>72</v>
      </c>
      <c r="E454" s="114" t="s">
        <v>209</v>
      </c>
      <c r="F454" s="114" t="s">
        <v>101</v>
      </c>
      <c r="G454" s="114" t="s">
        <v>47</v>
      </c>
      <c r="H454" s="114">
        <v>400</v>
      </c>
      <c r="I454" s="114">
        <v>5</v>
      </c>
      <c r="J454" s="114" t="s">
        <v>391</v>
      </c>
      <c r="K454" s="114">
        <v>11.798</v>
      </c>
      <c r="L454" s="114">
        <f t="shared" ref="L454" si="225">K454</f>
        <v>11.798</v>
      </c>
    </row>
    <row r="455" spans="1:12" x14ac:dyDescent="0.35">
      <c r="A455" s="116" t="s">
        <v>103</v>
      </c>
      <c r="B455" s="116">
        <v>2022</v>
      </c>
      <c r="C455" s="117">
        <v>44674</v>
      </c>
      <c r="D455" s="116" t="s">
        <v>72</v>
      </c>
      <c r="E455" s="116" t="s">
        <v>209</v>
      </c>
      <c r="F455" s="116" t="s">
        <v>101</v>
      </c>
      <c r="G455" s="116" t="s">
        <v>47</v>
      </c>
      <c r="H455" s="116">
        <v>400</v>
      </c>
      <c r="I455" s="116">
        <v>5</v>
      </c>
      <c r="J455" s="116" t="s">
        <v>392</v>
      </c>
      <c r="K455" s="116">
        <v>19.225999999999999</v>
      </c>
      <c r="L455" s="116">
        <f t="shared" ref="L455:L517" si="226">K455-K454</f>
        <v>7.427999999999999</v>
      </c>
    </row>
    <row r="456" spans="1:12" x14ac:dyDescent="0.35">
      <c r="A456" s="114" t="s">
        <v>103</v>
      </c>
      <c r="B456" s="114">
        <v>2022</v>
      </c>
      <c r="C456" s="115">
        <v>44674</v>
      </c>
      <c r="D456" s="114" t="s">
        <v>72</v>
      </c>
      <c r="E456" s="114" t="s">
        <v>209</v>
      </c>
      <c r="F456" s="114" t="s">
        <v>101</v>
      </c>
      <c r="G456" s="114" t="s">
        <v>47</v>
      </c>
      <c r="H456" s="114">
        <v>400</v>
      </c>
      <c r="I456" s="114">
        <v>5</v>
      </c>
      <c r="J456" s="114" t="s">
        <v>393</v>
      </c>
      <c r="K456" s="114">
        <v>26.449000000000002</v>
      </c>
      <c r="L456" s="116">
        <f t="shared" si="226"/>
        <v>7.2230000000000025</v>
      </c>
    </row>
    <row r="457" spans="1:12" x14ac:dyDescent="0.35">
      <c r="A457" s="116" t="s">
        <v>103</v>
      </c>
      <c r="B457" s="116">
        <v>2022</v>
      </c>
      <c r="C457" s="117">
        <v>44674</v>
      </c>
      <c r="D457" s="116" t="s">
        <v>72</v>
      </c>
      <c r="E457" s="116" t="s">
        <v>209</v>
      </c>
      <c r="F457" s="116" t="s">
        <v>101</v>
      </c>
      <c r="G457" s="116" t="s">
        <v>47</v>
      </c>
      <c r="H457" s="116">
        <v>400</v>
      </c>
      <c r="I457" s="116">
        <v>5</v>
      </c>
      <c r="J457" s="116" t="s">
        <v>394</v>
      </c>
      <c r="K457" s="116">
        <v>33.924999999999997</v>
      </c>
      <c r="L457" s="116">
        <f t="shared" si="226"/>
        <v>7.4759999999999955</v>
      </c>
    </row>
    <row r="458" spans="1:12" x14ac:dyDescent="0.35">
      <c r="A458" s="114" t="s">
        <v>103</v>
      </c>
      <c r="B458" s="114">
        <v>2022</v>
      </c>
      <c r="C458" s="115">
        <v>44674</v>
      </c>
      <c r="D458" s="114" t="s">
        <v>72</v>
      </c>
      <c r="E458" s="114" t="s">
        <v>209</v>
      </c>
      <c r="F458" s="114" t="s">
        <v>22</v>
      </c>
      <c r="G458" s="114" t="s">
        <v>15</v>
      </c>
      <c r="H458" s="114">
        <v>122.39452054794521</v>
      </c>
      <c r="I458" s="114">
        <v>6</v>
      </c>
      <c r="J458" s="114" t="s">
        <v>391</v>
      </c>
      <c r="K458" s="114">
        <v>12.007</v>
      </c>
      <c r="L458" s="114">
        <f t="shared" ref="L458" si="227">K458</f>
        <v>12.007</v>
      </c>
    </row>
    <row r="459" spans="1:12" x14ac:dyDescent="0.35">
      <c r="A459" s="116" t="s">
        <v>103</v>
      </c>
      <c r="B459" s="116">
        <v>2022</v>
      </c>
      <c r="C459" s="117">
        <v>44674</v>
      </c>
      <c r="D459" s="116" t="s">
        <v>72</v>
      </c>
      <c r="E459" s="116" t="s">
        <v>209</v>
      </c>
      <c r="F459" s="116" t="s">
        <v>22</v>
      </c>
      <c r="G459" s="116" t="s">
        <v>15</v>
      </c>
      <c r="H459" s="116">
        <v>122.39452054794521</v>
      </c>
      <c r="I459" s="116">
        <v>6</v>
      </c>
      <c r="J459" s="116" t="s">
        <v>392</v>
      </c>
      <c r="K459" s="116">
        <v>19.53</v>
      </c>
      <c r="L459" s="116">
        <f t="shared" ref="L459" si="228">K459-K458</f>
        <v>7.5230000000000015</v>
      </c>
    </row>
    <row r="460" spans="1:12" x14ac:dyDescent="0.35">
      <c r="A460" s="114" t="s">
        <v>103</v>
      </c>
      <c r="B460" s="114">
        <v>2022</v>
      </c>
      <c r="C460" s="115">
        <v>44674</v>
      </c>
      <c r="D460" s="114" t="s">
        <v>72</v>
      </c>
      <c r="E460" s="114" t="s">
        <v>209</v>
      </c>
      <c r="F460" s="114" t="s">
        <v>22</v>
      </c>
      <c r="G460" s="114" t="s">
        <v>15</v>
      </c>
      <c r="H460" s="114">
        <v>122.39452054794521</v>
      </c>
      <c r="I460" s="114">
        <v>6</v>
      </c>
      <c r="J460" s="114" t="s">
        <v>393</v>
      </c>
      <c r="K460" s="114">
        <v>26.774999999999999</v>
      </c>
      <c r="L460" s="116">
        <f t="shared" si="226"/>
        <v>7.2449999999999974</v>
      </c>
    </row>
    <row r="461" spans="1:12" x14ac:dyDescent="0.35">
      <c r="A461" s="116" t="s">
        <v>103</v>
      </c>
      <c r="B461" s="116">
        <v>2022</v>
      </c>
      <c r="C461" s="117">
        <v>44674</v>
      </c>
      <c r="D461" s="116" t="s">
        <v>72</v>
      </c>
      <c r="E461" s="116" t="s">
        <v>209</v>
      </c>
      <c r="F461" s="116" t="s">
        <v>22</v>
      </c>
      <c r="G461" s="116" t="s">
        <v>15</v>
      </c>
      <c r="H461" s="116">
        <v>122.39452054794521</v>
      </c>
      <c r="I461" s="116">
        <v>6</v>
      </c>
      <c r="J461" s="116" t="s">
        <v>394</v>
      </c>
      <c r="K461" s="116">
        <v>34.143999999999998</v>
      </c>
      <c r="L461" s="116">
        <f t="shared" si="226"/>
        <v>7.3689999999999998</v>
      </c>
    </row>
    <row r="462" spans="1:12" x14ac:dyDescent="0.35">
      <c r="A462" s="114" t="s">
        <v>103</v>
      </c>
      <c r="B462" s="114">
        <v>2022</v>
      </c>
      <c r="C462" s="115">
        <v>44674</v>
      </c>
      <c r="D462" s="114" t="s">
        <v>72</v>
      </c>
      <c r="E462" s="114" t="s">
        <v>209</v>
      </c>
      <c r="F462" s="114" t="s">
        <v>186</v>
      </c>
      <c r="G462" s="114" t="s">
        <v>25</v>
      </c>
      <c r="H462" s="114">
        <v>22.512328767123286</v>
      </c>
      <c r="I462" s="114">
        <v>7</v>
      </c>
      <c r="J462" s="114" t="s">
        <v>391</v>
      </c>
      <c r="K462" s="114">
        <v>12.073</v>
      </c>
      <c r="L462" s="114">
        <f t="shared" ref="L462" si="229">K462</f>
        <v>12.073</v>
      </c>
    </row>
    <row r="463" spans="1:12" x14ac:dyDescent="0.35">
      <c r="A463" s="116" t="s">
        <v>103</v>
      </c>
      <c r="B463" s="116">
        <v>2022</v>
      </c>
      <c r="C463" s="117">
        <v>44674</v>
      </c>
      <c r="D463" s="116" t="s">
        <v>72</v>
      </c>
      <c r="E463" s="116" t="s">
        <v>209</v>
      </c>
      <c r="F463" s="116" t="s">
        <v>186</v>
      </c>
      <c r="G463" s="116" t="s">
        <v>25</v>
      </c>
      <c r="H463" s="116">
        <v>22.512328767123286</v>
      </c>
      <c r="I463" s="116">
        <v>7</v>
      </c>
      <c r="J463" s="116" t="s">
        <v>392</v>
      </c>
      <c r="K463" s="116">
        <v>19.523</v>
      </c>
      <c r="L463" s="116">
        <f t="shared" ref="L463" si="230">K463-K462</f>
        <v>7.4499999999999993</v>
      </c>
    </row>
    <row r="464" spans="1:12" x14ac:dyDescent="0.35">
      <c r="A464" s="114" t="s">
        <v>103</v>
      </c>
      <c r="B464" s="114">
        <v>2022</v>
      </c>
      <c r="C464" s="115">
        <v>44674</v>
      </c>
      <c r="D464" s="114" t="s">
        <v>72</v>
      </c>
      <c r="E464" s="114" t="s">
        <v>209</v>
      </c>
      <c r="F464" s="114" t="s">
        <v>186</v>
      </c>
      <c r="G464" s="114" t="s">
        <v>25</v>
      </c>
      <c r="H464" s="114">
        <v>22.512328767123286</v>
      </c>
      <c r="I464" s="114">
        <v>7</v>
      </c>
      <c r="J464" s="114" t="s">
        <v>393</v>
      </c>
      <c r="K464" s="114">
        <v>26.754999999999999</v>
      </c>
      <c r="L464" s="116">
        <f t="shared" si="226"/>
        <v>7.2319999999999993</v>
      </c>
    </row>
    <row r="465" spans="1:12" x14ac:dyDescent="0.35">
      <c r="A465" s="116" t="s">
        <v>103</v>
      </c>
      <c r="B465" s="116">
        <v>2022</v>
      </c>
      <c r="C465" s="117">
        <v>44674</v>
      </c>
      <c r="D465" s="116" t="s">
        <v>72</v>
      </c>
      <c r="E465" s="116" t="s">
        <v>209</v>
      </c>
      <c r="F465" s="116" t="s">
        <v>186</v>
      </c>
      <c r="G465" s="116" t="s">
        <v>25</v>
      </c>
      <c r="H465" s="116">
        <v>22.512328767123286</v>
      </c>
      <c r="I465" s="116">
        <v>7</v>
      </c>
      <c r="J465" s="116" t="s">
        <v>394</v>
      </c>
      <c r="K465" s="116">
        <v>34.185000000000002</v>
      </c>
      <c r="L465" s="116">
        <f t="shared" si="226"/>
        <v>7.4300000000000033</v>
      </c>
    </row>
    <row r="466" spans="1:12" x14ac:dyDescent="0.35">
      <c r="A466" s="114" t="s">
        <v>103</v>
      </c>
      <c r="B466" s="114">
        <v>2022</v>
      </c>
      <c r="C466" s="115">
        <v>44674</v>
      </c>
      <c r="D466" s="114" t="s">
        <v>72</v>
      </c>
      <c r="E466" s="114" t="s">
        <v>209</v>
      </c>
      <c r="F466" s="114" t="s">
        <v>397</v>
      </c>
      <c r="G466" s="114" t="s">
        <v>106</v>
      </c>
      <c r="H466" s="114">
        <v>400</v>
      </c>
      <c r="I466" s="114">
        <v>8</v>
      </c>
      <c r="J466" s="114" t="s">
        <v>391</v>
      </c>
      <c r="K466" s="114">
        <v>12.364000000000001</v>
      </c>
      <c r="L466" s="114">
        <f t="shared" ref="L466" si="231">K466</f>
        <v>12.364000000000001</v>
      </c>
    </row>
    <row r="467" spans="1:12" x14ac:dyDescent="0.35">
      <c r="A467" s="116" t="s">
        <v>103</v>
      </c>
      <c r="B467" s="116">
        <v>2022</v>
      </c>
      <c r="C467" s="117">
        <v>44674</v>
      </c>
      <c r="D467" s="116" t="s">
        <v>72</v>
      </c>
      <c r="E467" s="116" t="s">
        <v>209</v>
      </c>
      <c r="F467" s="116" t="s">
        <v>397</v>
      </c>
      <c r="G467" s="116" t="s">
        <v>106</v>
      </c>
      <c r="H467" s="116">
        <v>400</v>
      </c>
      <c r="I467" s="116">
        <v>8</v>
      </c>
      <c r="J467" s="116" t="s">
        <v>392</v>
      </c>
      <c r="K467" s="116">
        <v>19.835000000000001</v>
      </c>
      <c r="L467" s="116">
        <f t="shared" ref="L467" si="232">K467-K466</f>
        <v>7.4710000000000001</v>
      </c>
    </row>
    <row r="468" spans="1:12" x14ac:dyDescent="0.35">
      <c r="A468" s="114" t="s">
        <v>103</v>
      </c>
      <c r="B468" s="114">
        <v>2022</v>
      </c>
      <c r="C468" s="115">
        <v>44674</v>
      </c>
      <c r="D468" s="114" t="s">
        <v>72</v>
      </c>
      <c r="E468" s="114" t="s">
        <v>209</v>
      </c>
      <c r="F468" s="114" t="s">
        <v>397</v>
      </c>
      <c r="G468" s="114" t="s">
        <v>106</v>
      </c>
      <c r="H468" s="114">
        <v>400</v>
      </c>
      <c r="I468" s="114">
        <v>8</v>
      </c>
      <c r="J468" s="114" t="s">
        <v>393</v>
      </c>
      <c r="K468" s="114">
        <v>27.08</v>
      </c>
      <c r="L468" s="116">
        <f t="shared" si="226"/>
        <v>7.2449999999999974</v>
      </c>
    </row>
    <row r="469" spans="1:12" x14ac:dyDescent="0.35">
      <c r="A469" s="116" t="s">
        <v>103</v>
      </c>
      <c r="B469" s="116">
        <v>2022</v>
      </c>
      <c r="C469" s="117">
        <v>44674</v>
      </c>
      <c r="D469" s="116" t="s">
        <v>72</v>
      </c>
      <c r="E469" s="116" t="s">
        <v>209</v>
      </c>
      <c r="F469" s="116" t="s">
        <v>397</v>
      </c>
      <c r="G469" s="116" t="s">
        <v>106</v>
      </c>
      <c r="H469" s="116">
        <v>400</v>
      </c>
      <c r="I469" s="116">
        <v>8</v>
      </c>
      <c r="J469" s="116" t="s">
        <v>394</v>
      </c>
      <c r="K469" s="116">
        <v>34.540999999999997</v>
      </c>
      <c r="L469" s="116">
        <f t="shared" si="226"/>
        <v>7.4609999999999985</v>
      </c>
    </row>
    <row r="470" spans="1:12" x14ac:dyDescent="0.35">
      <c r="A470" s="114" t="s">
        <v>110</v>
      </c>
      <c r="B470" s="114">
        <v>2021</v>
      </c>
      <c r="C470" s="115">
        <v>44492</v>
      </c>
      <c r="D470" s="114" t="s">
        <v>13</v>
      </c>
      <c r="E470" s="114" t="s">
        <v>395</v>
      </c>
      <c r="F470" s="114" t="s">
        <v>111</v>
      </c>
      <c r="G470" s="114" t="s">
        <v>112</v>
      </c>
      <c r="H470" s="114">
        <v>400</v>
      </c>
      <c r="I470" s="114">
        <v>1</v>
      </c>
      <c r="J470" s="114" t="s">
        <v>391</v>
      </c>
      <c r="K470" s="114">
        <v>11.709</v>
      </c>
      <c r="L470" s="114">
        <f t="shared" ref="L470" si="233">K470</f>
        <v>11.709</v>
      </c>
    </row>
    <row r="471" spans="1:12" x14ac:dyDescent="0.35">
      <c r="A471" s="116" t="s">
        <v>110</v>
      </c>
      <c r="B471" s="116">
        <v>2021</v>
      </c>
      <c r="C471" s="117">
        <v>44492</v>
      </c>
      <c r="D471" s="116" t="s">
        <v>13</v>
      </c>
      <c r="E471" s="116" t="s">
        <v>395</v>
      </c>
      <c r="F471" s="116" t="s">
        <v>111</v>
      </c>
      <c r="G471" s="116" t="s">
        <v>112</v>
      </c>
      <c r="H471" s="116">
        <v>400</v>
      </c>
      <c r="I471" s="116">
        <v>1</v>
      </c>
      <c r="J471" s="116" t="s">
        <v>392</v>
      </c>
      <c r="K471" s="116">
        <v>18.977</v>
      </c>
      <c r="L471" s="116">
        <f t="shared" ref="L471" si="234">K471-K470</f>
        <v>7.2680000000000007</v>
      </c>
    </row>
    <row r="472" spans="1:12" x14ac:dyDescent="0.35">
      <c r="A472" s="114" t="s">
        <v>110</v>
      </c>
      <c r="B472" s="114">
        <v>2021</v>
      </c>
      <c r="C472" s="115">
        <v>44492</v>
      </c>
      <c r="D472" s="114" t="s">
        <v>13</v>
      </c>
      <c r="E472" s="114" t="s">
        <v>395</v>
      </c>
      <c r="F472" s="114" t="s">
        <v>111</v>
      </c>
      <c r="G472" s="114" t="s">
        <v>112</v>
      </c>
      <c r="H472" s="114">
        <v>400</v>
      </c>
      <c r="I472" s="114">
        <v>1</v>
      </c>
      <c r="J472" s="114" t="s">
        <v>393</v>
      </c>
      <c r="K472" s="114">
        <v>26.01</v>
      </c>
      <c r="L472" s="116">
        <f t="shared" si="226"/>
        <v>7.0330000000000013</v>
      </c>
    </row>
    <row r="473" spans="1:12" x14ac:dyDescent="0.35">
      <c r="A473" s="116" t="s">
        <v>110</v>
      </c>
      <c r="B473" s="116">
        <v>2021</v>
      </c>
      <c r="C473" s="117">
        <v>44492</v>
      </c>
      <c r="D473" s="116" t="s">
        <v>13</v>
      </c>
      <c r="E473" s="116" t="s">
        <v>395</v>
      </c>
      <c r="F473" s="116" t="s">
        <v>111</v>
      </c>
      <c r="G473" s="116" t="s">
        <v>112</v>
      </c>
      <c r="H473" s="116">
        <v>400</v>
      </c>
      <c r="I473" s="116">
        <v>1</v>
      </c>
      <c r="J473" s="116" t="s">
        <v>394</v>
      </c>
      <c r="K473" s="116">
        <v>33.183</v>
      </c>
      <c r="L473" s="116">
        <f t="shared" si="226"/>
        <v>7.1729999999999983</v>
      </c>
    </row>
    <row r="474" spans="1:12" x14ac:dyDescent="0.35">
      <c r="A474" s="114" t="s">
        <v>110</v>
      </c>
      <c r="B474" s="114">
        <v>2021</v>
      </c>
      <c r="C474" s="115">
        <v>44492</v>
      </c>
      <c r="D474" s="114" t="s">
        <v>13</v>
      </c>
      <c r="E474" s="114" t="s">
        <v>395</v>
      </c>
      <c r="F474" s="114" t="s">
        <v>14</v>
      </c>
      <c r="G474" s="114" t="s">
        <v>15</v>
      </c>
      <c r="H474" s="114">
        <v>121.8958904109589</v>
      </c>
      <c r="I474" s="114">
        <v>2</v>
      </c>
      <c r="J474" s="114" t="s">
        <v>391</v>
      </c>
      <c r="K474" s="114">
        <v>12.108000000000001</v>
      </c>
      <c r="L474" s="114">
        <f t="shared" ref="L474" si="235">K474</f>
        <v>12.108000000000001</v>
      </c>
    </row>
    <row r="475" spans="1:12" x14ac:dyDescent="0.35">
      <c r="A475" s="116" t="s">
        <v>110</v>
      </c>
      <c r="B475" s="116">
        <v>2021</v>
      </c>
      <c r="C475" s="117">
        <v>44492</v>
      </c>
      <c r="D475" s="116" t="s">
        <v>13</v>
      </c>
      <c r="E475" s="116" t="s">
        <v>395</v>
      </c>
      <c r="F475" s="116" t="s">
        <v>14</v>
      </c>
      <c r="G475" s="116" t="s">
        <v>15</v>
      </c>
      <c r="H475" s="116">
        <v>121.8958904109589</v>
      </c>
      <c r="I475" s="116">
        <v>2</v>
      </c>
      <c r="J475" s="116" t="s">
        <v>392</v>
      </c>
      <c r="K475" s="116">
        <v>19.411000000000001</v>
      </c>
      <c r="L475" s="116">
        <f t="shared" ref="L475" si="236">K475-K474</f>
        <v>7.3030000000000008</v>
      </c>
    </row>
    <row r="476" spans="1:12" x14ac:dyDescent="0.35">
      <c r="A476" s="114" t="s">
        <v>110</v>
      </c>
      <c r="B476" s="114">
        <v>2021</v>
      </c>
      <c r="C476" s="115">
        <v>44492</v>
      </c>
      <c r="D476" s="114" t="s">
        <v>13</v>
      </c>
      <c r="E476" s="114" t="s">
        <v>395</v>
      </c>
      <c r="F476" s="114" t="s">
        <v>14</v>
      </c>
      <c r="G476" s="114" t="s">
        <v>15</v>
      </c>
      <c r="H476" s="114">
        <v>121.8958904109589</v>
      </c>
      <c r="I476" s="114">
        <v>2</v>
      </c>
      <c r="J476" s="114" t="s">
        <v>393</v>
      </c>
      <c r="K476" s="114">
        <v>26.346</v>
      </c>
      <c r="L476" s="116">
        <f t="shared" si="226"/>
        <v>6.9349999999999987</v>
      </c>
    </row>
    <row r="477" spans="1:12" x14ac:dyDescent="0.35">
      <c r="A477" s="116" t="s">
        <v>110</v>
      </c>
      <c r="B477" s="116">
        <v>2021</v>
      </c>
      <c r="C477" s="117">
        <v>44492</v>
      </c>
      <c r="D477" s="116" t="s">
        <v>13</v>
      </c>
      <c r="E477" s="116" t="s">
        <v>395</v>
      </c>
      <c r="F477" s="116" t="s">
        <v>14</v>
      </c>
      <c r="G477" s="116" t="s">
        <v>15</v>
      </c>
      <c r="H477" s="116">
        <v>121.8958904109589</v>
      </c>
      <c r="I477" s="116">
        <v>2</v>
      </c>
      <c r="J477" s="116" t="s">
        <v>394</v>
      </c>
      <c r="K477" s="116">
        <v>33.357999999999997</v>
      </c>
      <c r="L477" s="116">
        <f t="shared" si="226"/>
        <v>7.0119999999999969</v>
      </c>
    </row>
    <row r="478" spans="1:12" x14ac:dyDescent="0.35">
      <c r="A478" s="114" t="s">
        <v>110</v>
      </c>
      <c r="B478" s="114">
        <v>2021</v>
      </c>
      <c r="C478" s="115">
        <v>44492</v>
      </c>
      <c r="D478" s="114" t="s">
        <v>13</v>
      </c>
      <c r="E478" s="114" t="s">
        <v>395</v>
      </c>
      <c r="F478" s="114" t="s">
        <v>113</v>
      </c>
      <c r="G478" s="114" t="s">
        <v>112</v>
      </c>
      <c r="H478" s="114">
        <v>400</v>
      </c>
      <c r="I478" s="114">
        <v>3</v>
      </c>
      <c r="J478" s="114" t="s">
        <v>391</v>
      </c>
      <c r="K478" s="114">
        <v>11.577999999999999</v>
      </c>
      <c r="L478" s="114">
        <f t="shared" ref="L478" si="237">K478</f>
        <v>11.577999999999999</v>
      </c>
    </row>
    <row r="479" spans="1:12" x14ac:dyDescent="0.35">
      <c r="A479" s="116" t="s">
        <v>110</v>
      </c>
      <c r="B479" s="116">
        <v>2021</v>
      </c>
      <c r="C479" s="117">
        <v>44492</v>
      </c>
      <c r="D479" s="116" t="s">
        <v>13</v>
      </c>
      <c r="E479" s="116" t="s">
        <v>395</v>
      </c>
      <c r="F479" s="116" t="s">
        <v>113</v>
      </c>
      <c r="G479" s="116" t="s">
        <v>112</v>
      </c>
      <c r="H479" s="116">
        <v>400</v>
      </c>
      <c r="I479" s="116">
        <v>3</v>
      </c>
      <c r="J479" s="116" t="s">
        <v>392</v>
      </c>
      <c r="K479" s="116">
        <v>18.887</v>
      </c>
      <c r="L479" s="116">
        <f t="shared" ref="L479" si="238">K479-K478</f>
        <v>7.3090000000000011</v>
      </c>
    </row>
    <row r="480" spans="1:12" x14ac:dyDescent="0.35">
      <c r="A480" s="114" t="s">
        <v>110</v>
      </c>
      <c r="B480" s="114">
        <v>2021</v>
      </c>
      <c r="C480" s="115">
        <v>44492</v>
      </c>
      <c r="D480" s="114" t="s">
        <v>13</v>
      </c>
      <c r="E480" s="114" t="s">
        <v>395</v>
      </c>
      <c r="F480" s="114" t="s">
        <v>113</v>
      </c>
      <c r="G480" s="114" t="s">
        <v>112</v>
      </c>
      <c r="H480" s="114">
        <v>400</v>
      </c>
      <c r="I480" s="114">
        <v>3</v>
      </c>
      <c r="J480" s="114" t="s">
        <v>393</v>
      </c>
      <c r="K480" s="114">
        <v>26.026</v>
      </c>
      <c r="L480" s="116">
        <f t="shared" si="226"/>
        <v>7.1389999999999993</v>
      </c>
    </row>
    <row r="481" spans="1:12" x14ac:dyDescent="0.35">
      <c r="A481" s="116" t="s">
        <v>110</v>
      </c>
      <c r="B481" s="116">
        <v>2021</v>
      </c>
      <c r="C481" s="117">
        <v>44492</v>
      </c>
      <c r="D481" s="116" t="s">
        <v>13</v>
      </c>
      <c r="E481" s="116" t="s">
        <v>395</v>
      </c>
      <c r="F481" s="116" t="s">
        <v>113</v>
      </c>
      <c r="G481" s="116" t="s">
        <v>112</v>
      </c>
      <c r="H481" s="116">
        <v>400</v>
      </c>
      <c r="I481" s="116">
        <v>3</v>
      </c>
      <c r="J481" s="116" t="s">
        <v>394</v>
      </c>
      <c r="K481" s="116">
        <v>33.369</v>
      </c>
      <c r="L481" s="116">
        <f t="shared" si="226"/>
        <v>7.343</v>
      </c>
    </row>
    <row r="482" spans="1:12" x14ac:dyDescent="0.35">
      <c r="A482" s="114" t="s">
        <v>110</v>
      </c>
      <c r="B482" s="114">
        <v>2021</v>
      </c>
      <c r="C482" s="115">
        <v>44492</v>
      </c>
      <c r="D482" s="114" t="s">
        <v>13</v>
      </c>
      <c r="E482" s="114" t="s">
        <v>395</v>
      </c>
      <c r="F482" s="114" t="s">
        <v>52</v>
      </c>
      <c r="G482" s="114" t="s">
        <v>53</v>
      </c>
      <c r="H482" s="114">
        <v>24.621917808219177</v>
      </c>
      <c r="I482" s="114">
        <v>4</v>
      </c>
      <c r="J482" s="114" t="s">
        <v>391</v>
      </c>
      <c r="K482" s="114">
        <v>11.682</v>
      </c>
      <c r="L482" s="114">
        <f t="shared" ref="L482" si="239">K482</f>
        <v>11.682</v>
      </c>
    </row>
    <row r="483" spans="1:12" x14ac:dyDescent="0.35">
      <c r="A483" s="116" t="s">
        <v>110</v>
      </c>
      <c r="B483" s="116">
        <v>2021</v>
      </c>
      <c r="C483" s="117">
        <v>44492</v>
      </c>
      <c r="D483" s="116" t="s">
        <v>13</v>
      </c>
      <c r="E483" s="116" t="s">
        <v>395</v>
      </c>
      <c r="F483" s="116" t="s">
        <v>52</v>
      </c>
      <c r="G483" s="116" t="s">
        <v>53</v>
      </c>
      <c r="H483" s="116">
        <v>24.621917808219177</v>
      </c>
      <c r="I483" s="116">
        <v>4</v>
      </c>
      <c r="J483" s="116" t="s">
        <v>392</v>
      </c>
      <c r="K483" s="116">
        <v>19.033000000000001</v>
      </c>
      <c r="L483" s="116">
        <f t="shared" ref="L483" si="240">K483-K482</f>
        <v>7.3510000000000009</v>
      </c>
    </row>
    <row r="484" spans="1:12" x14ac:dyDescent="0.35">
      <c r="A484" s="114" t="s">
        <v>110</v>
      </c>
      <c r="B484" s="114">
        <v>2021</v>
      </c>
      <c r="C484" s="115">
        <v>44492</v>
      </c>
      <c r="D484" s="114" t="s">
        <v>13</v>
      </c>
      <c r="E484" s="114" t="s">
        <v>395</v>
      </c>
      <c r="F484" s="114" t="s">
        <v>52</v>
      </c>
      <c r="G484" s="114" t="s">
        <v>53</v>
      </c>
      <c r="H484" s="114">
        <v>24.621917808219177</v>
      </c>
      <c r="I484" s="114">
        <v>4</v>
      </c>
      <c r="J484" s="114" t="s">
        <v>393</v>
      </c>
      <c r="K484" s="114">
        <v>26.13</v>
      </c>
      <c r="L484" s="116">
        <f t="shared" si="226"/>
        <v>7.0969999999999978</v>
      </c>
    </row>
    <row r="485" spans="1:12" x14ac:dyDescent="0.35">
      <c r="A485" s="116" t="s">
        <v>110</v>
      </c>
      <c r="B485" s="116">
        <v>2021</v>
      </c>
      <c r="C485" s="117">
        <v>44492</v>
      </c>
      <c r="D485" s="116" t="s">
        <v>13</v>
      </c>
      <c r="E485" s="116" t="s">
        <v>395</v>
      </c>
      <c r="F485" s="116" t="s">
        <v>52</v>
      </c>
      <c r="G485" s="116" t="s">
        <v>53</v>
      </c>
      <c r="H485" s="116">
        <v>24.621917808219177</v>
      </c>
      <c r="I485" s="116">
        <v>4</v>
      </c>
      <c r="J485" s="116" t="s">
        <v>394</v>
      </c>
      <c r="K485" s="116">
        <v>33.374000000000002</v>
      </c>
      <c r="L485" s="116">
        <f t="shared" si="226"/>
        <v>7.2440000000000033</v>
      </c>
    </row>
    <row r="486" spans="1:12" x14ac:dyDescent="0.35">
      <c r="A486" s="114" t="s">
        <v>110</v>
      </c>
      <c r="B486" s="114">
        <v>2021</v>
      </c>
      <c r="C486" s="115">
        <v>44492</v>
      </c>
      <c r="D486" s="114" t="s">
        <v>13</v>
      </c>
      <c r="E486" s="114" t="s">
        <v>395</v>
      </c>
      <c r="F486" s="114" t="s">
        <v>22</v>
      </c>
      <c r="G486" s="114" t="s">
        <v>15</v>
      </c>
      <c r="H486" s="114">
        <v>121.8958904109589</v>
      </c>
      <c r="I486" s="114">
        <v>5</v>
      </c>
      <c r="J486" s="114" t="s">
        <v>391</v>
      </c>
      <c r="K486" s="114">
        <v>11.878</v>
      </c>
      <c r="L486" s="114">
        <f t="shared" ref="L486" si="241">K486</f>
        <v>11.878</v>
      </c>
    </row>
    <row r="487" spans="1:12" x14ac:dyDescent="0.35">
      <c r="A487" s="116" t="s">
        <v>110</v>
      </c>
      <c r="B487" s="116">
        <v>2021</v>
      </c>
      <c r="C487" s="117">
        <v>44492</v>
      </c>
      <c r="D487" s="116" t="s">
        <v>13</v>
      </c>
      <c r="E487" s="116" t="s">
        <v>395</v>
      </c>
      <c r="F487" s="116" t="s">
        <v>22</v>
      </c>
      <c r="G487" s="116" t="s">
        <v>15</v>
      </c>
      <c r="H487" s="116">
        <v>121.8958904109589</v>
      </c>
      <c r="I487" s="116">
        <v>5</v>
      </c>
      <c r="J487" s="116" t="s">
        <v>392</v>
      </c>
      <c r="K487" s="116">
        <v>19.231999999999999</v>
      </c>
      <c r="L487" s="116">
        <f t="shared" ref="L487" si="242">K487-K486</f>
        <v>7.3539999999999992</v>
      </c>
    </row>
    <row r="488" spans="1:12" x14ac:dyDescent="0.35">
      <c r="A488" s="114" t="s">
        <v>110</v>
      </c>
      <c r="B488" s="114">
        <v>2021</v>
      </c>
      <c r="C488" s="115">
        <v>44492</v>
      </c>
      <c r="D488" s="114" t="s">
        <v>13</v>
      </c>
      <c r="E488" s="114" t="s">
        <v>395</v>
      </c>
      <c r="F488" s="114" t="s">
        <v>22</v>
      </c>
      <c r="G488" s="114" t="s">
        <v>15</v>
      </c>
      <c r="H488" s="114">
        <v>121.8958904109589</v>
      </c>
      <c r="I488" s="114">
        <v>5</v>
      </c>
      <c r="J488" s="114" t="s">
        <v>393</v>
      </c>
      <c r="K488" s="114">
        <v>26.271999999999998</v>
      </c>
      <c r="L488" s="116">
        <f t="shared" si="226"/>
        <v>7.0399999999999991</v>
      </c>
    </row>
    <row r="489" spans="1:12" x14ac:dyDescent="0.35">
      <c r="A489" s="116" t="s">
        <v>110</v>
      </c>
      <c r="B489" s="116">
        <v>2021</v>
      </c>
      <c r="C489" s="117">
        <v>44492</v>
      </c>
      <c r="D489" s="116" t="s">
        <v>13</v>
      </c>
      <c r="E489" s="116" t="s">
        <v>395</v>
      </c>
      <c r="F489" s="116" t="s">
        <v>22</v>
      </c>
      <c r="G489" s="116" t="s">
        <v>15</v>
      </c>
      <c r="H489" s="116">
        <v>121.8958904109589</v>
      </c>
      <c r="I489" s="116">
        <v>5</v>
      </c>
      <c r="J489" s="116" t="s">
        <v>394</v>
      </c>
      <c r="K489" s="116">
        <v>33.438000000000002</v>
      </c>
      <c r="L489" s="116">
        <f t="shared" si="226"/>
        <v>7.1660000000000039</v>
      </c>
    </row>
    <row r="490" spans="1:12" x14ac:dyDescent="0.35">
      <c r="A490" s="114" t="s">
        <v>110</v>
      </c>
      <c r="B490" s="114">
        <v>2021</v>
      </c>
      <c r="C490" s="115">
        <v>44492</v>
      </c>
      <c r="D490" s="114" t="s">
        <v>13</v>
      </c>
      <c r="E490" s="114" t="s">
        <v>395</v>
      </c>
      <c r="F490" s="114" t="s">
        <v>20</v>
      </c>
      <c r="G490" s="114" t="s">
        <v>21</v>
      </c>
      <c r="H490" s="114">
        <v>26.216438356164385</v>
      </c>
      <c r="I490" s="114">
        <v>6</v>
      </c>
      <c r="J490" s="114" t="s">
        <v>391</v>
      </c>
      <c r="K490" s="114">
        <v>11.930999999999999</v>
      </c>
      <c r="L490" s="114">
        <f t="shared" ref="L490" si="243">K490</f>
        <v>11.930999999999999</v>
      </c>
    </row>
    <row r="491" spans="1:12" x14ac:dyDescent="0.35">
      <c r="A491" s="116" t="s">
        <v>110</v>
      </c>
      <c r="B491" s="116">
        <v>2021</v>
      </c>
      <c r="C491" s="117">
        <v>44492</v>
      </c>
      <c r="D491" s="116" t="s">
        <v>13</v>
      </c>
      <c r="E491" s="116" t="s">
        <v>395</v>
      </c>
      <c r="F491" s="116" t="s">
        <v>20</v>
      </c>
      <c r="G491" s="116" t="s">
        <v>21</v>
      </c>
      <c r="H491" s="116">
        <v>26.216438356164385</v>
      </c>
      <c r="I491" s="116">
        <v>6</v>
      </c>
      <c r="J491" s="116" t="s">
        <v>392</v>
      </c>
      <c r="K491" s="116">
        <v>19.234999999999999</v>
      </c>
      <c r="L491" s="116">
        <f t="shared" ref="L491" si="244">K491-K490</f>
        <v>7.3040000000000003</v>
      </c>
    </row>
    <row r="492" spans="1:12" x14ac:dyDescent="0.35">
      <c r="A492" s="114" t="s">
        <v>110</v>
      </c>
      <c r="B492" s="114">
        <v>2021</v>
      </c>
      <c r="C492" s="115">
        <v>44492</v>
      </c>
      <c r="D492" s="114" t="s">
        <v>13</v>
      </c>
      <c r="E492" s="114" t="s">
        <v>395</v>
      </c>
      <c r="F492" s="114" t="s">
        <v>20</v>
      </c>
      <c r="G492" s="114" t="s">
        <v>21</v>
      </c>
      <c r="H492" s="114">
        <v>26.216438356164385</v>
      </c>
      <c r="I492" s="114">
        <v>6</v>
      </c>
      <c r="J492" s="114" t="s">
        <v>393</v>
      </c>
      <c r="K492" s="114">
        <v>26.300999999999998</v>
      </c>
      <c r="L492" s="116">
        <f t="shared" si="226"/>
        <v>7.0659999999999989</v>
      </c>
    </row>
    <row r="493" spans="1:12" x14ac:dyDescent="0.35">
      <c r="A493" s="116" t="s">
        <v>110</v>
      </c>
      <c r="B493" s="116">
        <v>2021</v>
      </c>
      <c r="C493" s="117">
        <v>44492</v>
      </c>
      <c r="D493" s="116" t="s">
        <v>13</v>
      </c>
      <c r="E493" s="116" t="s">
        <v>395</v>
      </c>
      <c r="F493" s="116" t="s">
        <v>20</v>
      </c>
      <c r="G493" s="116" t="s">
        <v>21</v>
      </c>
      <c r="H493" s="116">
        <v>26.216438356164385</v>
      </c>
      <c r="I493" s="116">
        <v>6</v>
      </c>
      <c r="J493" s="116" t="s">
        <v>394</v>
      </c>
      <c r="K493" s="116">
        <v>33.552</v>
      </c>
      <c r="L493" s="116">
        <f t="shared" si="226"/>
        <v>7.2510000000000012</v>
      </c>
    </row>
    <row r="494" spans="1:12" x14ac:dyDescent="0.35">
      <c r="A494" s="114" t="s">
        <v>110</v>
      </c>
      <c r="B494" s="114">
        <v>2021</v>
      </c>
      <c r="C494" s="115">
        <v>44492</v>
      </c>
      <c r="D494" s="114" t="s">
        <v>13</v>
      </c>
      <c r="E494" s="114" t="s">
        <v>395</v>
      </c>
      <c r="F494" s="114" t="s">
        <v>125</v>
      </c>
      <c r="G494" s="114" t="s">
        <v>112</v>
      </c>
      <c r="H494" s="114">
        <v>400</v>
      </c>
      <c r="I494" s="114">
        <v>7</v>
      </c>
      <c r="J494" s="114" t="s">
        <v>391</v>
      </c>
      <c r="K494" s="114">
        <v>11.651999999999999</v>
      </c>
      <c r="L494" s="114">
        <f t="shared" ref="L494" si="245">K494</f>
        <v>11.651999999999999</v>
      </c>
    </row>
    <row r="495" spans="1:12" x14ac:dyDescent="0.35">
      <c r="A495" s="116" t="s">
        <v>110</v>
      </c>
      <c r="B495" s="116">
        <v>2021</v>
      </c>
      <c r="C495" s="117">
        <v>44492</v>
      </c>
      <c r="D495" s="116" t="s">
        <v>13</v>
      </c>
      <c r="E495" s="116" t="s">
        <v>395</v>
      </c>
      <c r="F495" s="116" t="s">
        <v>125</v>
      </c>
      <c r="G495" s="116" t="s">
        <v>112</v>
      </c>
      <c r="H495" s="116">
        <v>400</v>
      </c>
      <c r="I495" s="116">
        <v>7</v>
      </c>
      <c r="J495" s="116" t="s">
        <v>392</v>
      </c>
      <c r="K495" s="116">
        <v>19.059999999999999</v>
      </c>
      <c r="L495" s="116">
        <f t="shared" ref="L495" si="246">K495-K494</f>
        <v>7.4079999999999995</v>
      </c>
    </row>
    <row r="496" spans="1:12" x14ac:dyDescent="0.35">
      <c r="A496" s="114" t="s">
        <v>110</v>
      </c>
      <c r="B496" s="114">
        <v>2021</v>
      </c>
      <c r="C496" s="115">
        <v>44492</v>
      </c>
      <c r="D496" s="114" t="s">
        <v>13</v>
      </c>
      <c r="E496" s="114" t="s">
        <v>395</v>
      </c>
      <c r="F496" s="114" t="s">
        <v>125</v>
      </c>
      <c r="G496" s="114" t="s">
        <v>112</v>
      </c>
      <c r="H496" s="114">
        <v>400</v>
      </c>
      <c r="I496" s="114">
        <v>7</v>
      </c>
      <c r="J496" s="114" t="s">
        <v>393</v>
      </c>
      <c r="K496" s="114">
        <v>26.298999999999999</v>
      </c>
      <c r="L496" s="116">
        <f t="shared" si="226"/>
        <v>7.2390000000000008</v>
      </c>
    </row>
    <row r="497" spans="1:12" x14ac:dyDescent="0.35">
      <c r="A497" s="116" t="s">
        <v>110</v>
      </c>
      <c r="B497" s="116">
        <v>2021</v>
      </c>
      <c r="C497" s="117">
        <v>44492</v>
      </c>
      <c r="D497" s="116" t="s">
        <v>13</v>
      </c>
      <c r="E497" s="116" t="s">
        <v>395</v>
      </c>
      <c r="F497" s="116" t="s">
        <v>125</v>
      </c>
      <c r="G497" s="116" t="s">
        <v>112</v>
      </c>
      <c r="H497" s="116">
        <v>400</v>
      </c>
      <c r="I497" s="116">
        <v>7</v>
      </c>
      <c r="J497" s="116" t="s">
        <v>394</v>
      </c>
      <c r="K497" s="116">
        <v>33.659999999999997</v>
      </c>
      <c r="L497" s="116">
        <f t="shared" si="226"/>
        <v>7.3609999999999971</v>
      </c>
    </row>
    <row r="498" spans="1:12" x14ac:dyDescent="0.35">
      <c r="A498" s="114" t="s">
        <v>110</v>
      </c>
      <c r="B498" s="114">
        <v>2021</v>
      </c>
      <c r="C498" s="115">
        <v>44492</v>
      </c>
      <c r="D498" s="114" t="s">
        <v>13</v>
      </c>
      <c r="E498" s="114" t="s">
        <v>395</v>
      </c>
      <c r="F498" s="114" t="s">
        <v>411</v>
      </c>
      <c r="G498" s="114" t="s">
        <v>15</v>
      </c>
      <c r="H498" s="114">
        <v>20.652054794520549</v>
      </c>
      <c r="I498" s="114">
        <v>8</v>
      </c>
      <c r="J498" s="114" t="s">
        <v>391</v>
      </c>
      <c r="K498" s="114">
        <v>12.353999999999999</v>
      </c>
      <c r="L498" s="114">
        <f t="shared" ref="L498" si="247">K498</f>
        <v>12.353999999999999</v>
      </c>
    </row>
    <row r="499" spans="1:12" x14ac:dyDescent="0.35">
      <c r="A499" s="116" t="s">
        <v>110</v>
      </c>
      <c r="B499" s="116">
        <v>2021</v>
      </c>
      <c r="C499" s="117">
        <v>44492</v>
      </c>
      <c r="D499" s="116" t="s">
        <v>13</v>
      </c>
      <c r="E499" s="116" t="s">
        <v>395</v>
      </c>
      <c r="F499" s="116" t="s">
        <v>411</v>
      </c>
      <c r="G499" s="116" t="s">
        <v>15</v>
      </c>
      <c r="H499" s="116">
        <v>20.652054794520549</v>
      </c>
      <c r="I499" s="116">
        <v>8</v>
      </c>
      <c r="J499" s="116" t="s">
        <v>392</v>
      </c>
      <c r="K499" s="116">
        <v>19.898</v>
      </c>
      <c r="L499" s="116">
        <f t="shared" ref="L499" si="248">K499-K498</f>
        <v>7.5440000000000005</v>
      </c>
    </row>
    <row r="500" spans="1:12" x14ac:dyDescent="0.35">
      <c r="A500" s="114" t="s">
        <v>110</v>
      </c>
      <c r="B500" s="114">
        <v>2021</v>
      </c>
      <c r="C500" s="115">
        <v>44492</v>
      </c>
      <c r="D500" s="114" t="s">
        <v>13</v>
      </c>
      <c r="E500" s="114" t="s">
        <v>395</v>
      </c>
      <c r="F500" s="114" t="s">
        <v>411</v>
      </c>
      <c r="G500" s="114" t="s">
        <v>15</v>
      </c>
      <c r="H500" s="114">
        <v>20.652054794520549</v>
      </c>
      <c r="I500" s="114">
        <v>8</v>
      </c>
      <c r="J500" s="114" t="s">
        <v>393</v>
      </c>
      <c r="K500" s="114">
        <v>27.213999999999999</v>
      </c>
      <c r="L500" s="116">
        <f t="shared" si="226"/>
        <v>7.3159999999999989</v>
      </c>
    </row>
    <row r="501" spans="1:12" x14ac:dyDescent="0.35">
      <c r="A501" s="116" t="s">
        <v>110</v>
      </c>
      <c r="B501" s="116">
        <v>2021</v>
      </c>
      <c r="C501" s="117">
        <v>44492</v>
      </c>
      <c r="D501" s="116" t="s">
        <v>13</v>
      </c>
      <c r="E501" s="116" t="s">
        <v>395</v>
      </c>
      <c r="F501" s="116" t="s">
        <v>411</v>
      </c>
      <c r="G501" s="116" t="s">
        <v>15</v>
      </c>
      <c r="H501" s="116">
        <v>20.652054794520549</v>
      </c>
      <c r="I501" s="116">
        <v>8</v>
      </c>
      <c r="J501" s="116" t="s">
        <v>394</v>
      </c>
      <c r="K501" s="116">
        <v>34.673999999999999</v>
      </c>
      <c r="L501" s="116">
        <f t="shared" si="226"/>
        <v>7.4600000000000009</v>
      </c>
    </row>
    <row r="502" spans="1:12" x14ac:dyDescent="0.35">
      <c r="A502" s="114" t="s">
        <v>110</v>
      </c>
      <c r="B502" s="114">
        <v>2021</v>
      </c>
      <c r="C502" s="115">
        <v>44492</v>
      </c>
      <c r="D502" s="114" t="s">
        <v>13</v>
      </c>
      <c r="E502" s="114" t="s">
        <v>395</v>
      </c>
      <c r="F502" s="114" t="s">
        <v>100</v>
      </c>
      <c r="G502" s="114" t="s">
        <v>47</v>
      </c>
      <c r="H502" s="114">
        <v>400</v>
      </c>
      <c r="I502" s="114">
        <v>9</v>
      </c>
      <c r="J502" s="114" t="s">
        <v>391</v>
      </c>
      <c r="K502" s="114">
        <v>12.051</v>
      </c>
      <c r="L502" s="114">
        <f t="shared" ref="L502" si="249">K502</f>
        <v>12.051</v>
      </c>
    </row>
    <row r="503" spans="1:12" x14ac:dyDescent="0.35">
      <c r="A503" s="116" t="s">
        <v>110</v>
      </c>
      <c r="B503" s="116">
        <v>2021</v>
      </c>
      <c r="C503" s="117">
        <v>44492</v>
      </c>
      <c r="D503" s="116" t="s">
        <v>13</v>
      </c>
      <c r="E503" s="116" t="s">
        <v>395</v>
      </c>
      <c r="F503" s="116" t="s">
        <v>100</v>
      </c>
      <c r="G503" s="116" t="s">
        <v>47</v>
      </c>
      <c r="H503" s="116">
        <v>400</v>
      </c>
      <c r="I503" s="116">
        <v>9</v>
      </c>
      <c r="J503" s="116" t="s">
        <v>392</v>
      </c>
      <c r="K503" s="116">
        <v>19.677</v>
      </c>
      <c r="L503" s="116">
        <f t="shared" ref="L503" si="250">K503-K502</f>
        <v>7.6259999999999994</v>
      </c>
    </row>
    <row r="504" spans="1:12" x14ac:dyDescent="0.35">
      <c r="A504" s="114" t="s">
        <v>110</v>
      </c>
      <c r="B504" s="114">
        <v>2021</v>
      </c>
      <c r="C504" s="115">
        <v>44492</v>
      </c>
      <c r="D504" s="114" t="s">
        <v>13</v>
      </c>
      <c r="E504" s="114" t="s">
        <v>395</v>
      </c>
      <c r="F504" s="114" t="s">
        <v>100</v>
      </c>
      <c r="G504" s="114" t="s">
        <v>47</v>
      </c>
      <c r="H504" s="114">
        <v>400</v>
      </c>
      <c r="I504" s="114">
        <v>9</v>
      </c>
      <c r="J504" s="114" t="s">
        <v>393</v>
      </c>
      <c r="K504" s="114">
        <v>27.134</v>
      </c>
      <c r="L504" s="116">
        <f t="shared" si="226"/>
        <v>7.4570000000000007</v>
      </c>
    </row>
    <row r="505" spans="1:12" x14ac:dyDescent="0.35">
      <c r="A505" s="116" t="s">
        <v>110</v>
      </c>
      <c r="B505" s="116">
        <v>2021</v>
      </c>
      <c r="C505" s="117">
        <v>44492</v>
      </c>
      <c r="D505" s="116" t="s">
        <v>13</v>
      </c>
      <c r="E505" s="116" t="s">
        <v>395</v>
      </c>
      <c r="F505" s="116" t="s">
        <v>100</v>
      </c>
      <c r="G505" s="116" t="s">
        <v>47</v>
      </c>
      <c r="H505" s="116">
        <v>400</v>
      </c>
      <c r="I505" s="116">
        <v>9</v>
      </c>
      <c r="J505" s="116" t="s">
        <v>394</v>
      </c>
      <c r="K505" s="116">
        <v>34.832000000000001</v>
      </c>
      <c r="L505" s="116">
        <f t="shared" si="226"/>
        <v>7.6980000000000004</v>
      </c>
    </row>
    <row r="506" spans="1:12" x14ac:dyDescent="0.35">
      <c r="A506" s="114" t="s">
        <v>110</v>
      </c>
      <c r="B506" s="114">
        <v>2021</v>
      </c>
      <c r="C506" s="115">
        <v>44492</v>
      </c>
      <c r="D506" s="114" t="s">
        <v>13</v>
      </c>
      <c r="E506" s="114" t="s">
        <v>395</v>
      </c>
      <c r="F506" s="114" t="s">
        <v>60</v>
      </c>
      <c r="G506" s="114" t="s">
        <v>61</v>
      </c>
      <c r="H506" s="114">
        <v>33.271232876712325</v>
      </c>
      <c r="I506" s="114">
        <v>10</v>
      </c>
      <c r="J506" s="114" t="s">
        <v>391</v>
      </c>
      <c r="K506" s="114">
        <v>12.807</v>
      </c>
      <c r="L506" s="114">
        <f t="shared" ref="L506" si="251">K506</f>
        <v>12.807</v>
      </c>
    </row>
    <row r="507" spans="1:12" x14ac:dyDescent="0.35">
      <c r="A507" s="116" t="s">
        <v>110</v>
      </c>
      <c r="B507" s="116">
        <v>2021</v>
      </c>
      <c r="C507" s="117">
        <v>44492</v>
      </c>
      <c r="D507" s="116" t="s">
        <v>13</v>
      </c>
      <c r="E507" s="116" t="s">
        <v>395</v>
      </c>
      <c r="F507" s="116" t="s">
        <v>60</v>
      </c>
      <c r="G507" s="116" t="s">
        <v>61</v>
      </c>
      <c r="H507" s="116">
        <v>33.271232876712325</v>
      </c>
      <c r="I507" s="116">
        <v>10</v>
      </c>
      <c r="J507" s="116" t="s">
        <v>392</v>
      </c>
      <c r="K507" s="116">
        <v>20.43</v>
      </c>
      <c r="L507" s="116">
        <f t="shared" ref="L507" si="252">K507-K506</f>
        <v>7.6229999999999993</v>
      </c>
    </row>
    <row r="508" spans="1:12" x14ac:dyDescent="0.35">
      <c r="A508" s="114" t="s">
        <v>110</v>
      </c>
      <c r="B508" s="114">
        <v>2021</v>
      </c>
      <c r="C508" s="115">
        <v>44492</v>
      </c>
      <c r="D508" s="114" t="s">
        <v>13</v>
      </c>
      <c r="E508" s="114" t="s">
        <v>395</v>
      </c>
      <c r="F508" s="114" t="s">
        <v>60</v>
      </c>
      <c r="G508" s="114" t="s">
        <v>61</v>
      </c>
      <c r="H508" s="114">
        <v>33.271232876712325</v>
      </c>
      <c r="I508" s="114">
        <v>10</v>
      </c>
      <c r="J508" s="114" t="s">
        <v>393</v>
      </c>
      <c r="K508" s="114">
        <v>27.792000000000002</v>
      </c>
      <c r="L508" s="116">
        <f t="shared" si="226"/>
        <v>7.3620000000000019</v>
      </c>
    </row>
    <row r="509" spans="1:12" x14ac:dyDescent="0.35">
      <c r="A509" s="116" t="s">
        <v>110</v>
      </c>
      <c r="B509" s="116">
        <v>2021</v>
      </c>
      <c r="C509" s="117">
        <v>44492</v>
      </c>
      <c r="D509" s="116" t="s">
        <v>13</v>
      </c>
      <c r="E509" s="116" t="s">
        <v>395</v>
      </c>
      <c r="F509" s="116" t="s">
        <v>60</v>
      </c>
      <c r="G509" s="116" t="s">
        <v>61</v>
      </c>
      <c r="H509" s="116">
        <v>33.271232876712325</v>
      </c>
      <c r="I509" s="116">
        <v>10</v>
      </c>
      <c r="J509" s="116" t="s">
        <v>394</v>
      </c>
      <c r="K509" s="116">
        <v>35.337000000000003</v>
      </c>
      <c r="L509" s="116">
        <f t="shared" si="226"/>
        <v>7.5450000000000017</v>
      </c>
    </row>
    <row r="510" spans="1:12" x14ac:dyDescent="0.35">
      <c r="A510" s="114" t="s">
        <v>110</v>
      </c>
      <c r="B510" s="114">
        <v>2021</v>
      </c>
      <c r="C510" s="115">
        <v>44492</v>
      </c>
      <c r="D510" s="114" t="s">
        <v>13</v>
      </c>
      <c r="E510" s="114" t="s">
        <v>395</v>
      </c>
      <c r="F510" s="114" t="s">
        <v>115</v>
      </c>
      <c r="G510" s="114" t="s">
        <v>31</v>
      </c>
      <c r="H510" s="114">
        <v>400</v>
      </c>
      <c r="I510" s="114">
        <v>11</v>
      </c>
      <c r="J510" s="114" t="s">
        <v>391</v>
      </c>
      <c r="K510" s="114">
        <v>12.478</v>
      </c>
      <c r="L510" s="114">
        <f t="shared" ref="L510" si="253">K510</f>
        <v>12.478</v>
      </c>
    </row>
    <row r="511" spans="1:12" x14ac:dyDescent="0.35">
      <c r="A511" s="116" t="s">
        <v>110</v>
      </c>
      <c r="B511" s="116">
        <v>2021</v>
      </c>
      <c r="C511" s="117">
        <v>44492</v>
      </c>
      <c r="D511" s="116" t="s">
        <v>13</v>
      </c>
      <c r="E511" s="116" t="s">
        <v>395</v>
      </c>
      <c r="F511" s="116" t="s">
        <v>115</v>
      </c>
      <c r="G511" s="116" t="s">
        <v>31</v>
      </c>
      <c r="H511" s="116">
        <v>400</v>
      </c>
      <c r="I511" s="116">
        <v>11</v>
      </c>
      <c r="J511" s="116" t="s">
        <v>392</v>
      </c>
      <c r="K511" s="116">
        <v>20.076000000000001</v>
      </c>
      <c r="L511" s="116">
        <f t="shared" ref="L511" si="254">K511-K510</f>
        <v>7.5980000000000008</v>
      </c>
    </row>
    <row r="512" spans="1:12" x14ac:dyDescent="0.35">
      <c r="A512" s="114" t="s">
        <v>110</v>
      </c>
      <c r="B512" s="114">
        <v>2021</v>
      </c>
      <c r="C512" s="115">
        <v>44492</v>
      </c>
      <c r="D512" s="114" t="s">
        <v>13</v>
      </c>
      <c r="E512" s="114" t="s">
        <v>395</v>
      </c>
      <c r="F512" s="114" t="s">
        <v>115</v>
      </c>
      <c r="G512" s="114" t="s">
        <v>31</v>
      </c>
      <c r="H512" s="114">
        <v>400</v>
      </c>
      <c r="I512" s="114">
        <v>11</v>
      </c>
      <c r="J512" s="114" t="s">
        <v>393</v>
      </c>
      <c r="K512" s="114">
        <v>27.623000000000001</v>
      </c>
      <c r="L512" s="116">
        <f t="shared" si="226"/>
        <v>7.5470000000000006</v>
      </c>
    </row>
    <row r="513" spans="1:12" x14ac:dyDescent="0.35">
      <c r="A513" s="116" t="s">
        <v>110</v>
      </c>
      <c r="B513" s="116">
        <v>2021</v>
      </c>
      <c r="C513" s="117">
        <v>44492</v>
      </c>
      <c r="D513" s="116" t="s">
        <v>13</v>
      </c>
      <c r="E513" s="116" t="s">
        <v>395</v>
      </c>
      <c r="F513" s="116" t="s">
        <v>115</v>
      </c>
      <c r="G513" s="116" t="s">
        <v>31</v>
      </c>
      <c r="H513" s="116">
        <v>400</v>
      </c>
      <c r="I513" s="116">
        <v>11</v>
      </c>
      <c r="J513" s="116" t="s">
        <v>394</v>
      </c>
      <c r="K513" s="116">
        <v>35.575000000000003</v>
      </c>
      <c r="L513" s="116">
        <f t="shared" si="226"/>
        <v>7.9520000000000017</v>
      </c>
    </row>
    <row r="514" spans="1:12" x14ac:dyDescent="0.35">
      <c r="A514" s="114" t="s">
        <v>110</v>
      </c>
      <c r="B514" s="114">
        <v>2021</v>
      </c>
      <c r="C514" s="115">
        <v>44492</v>
      </c>
      <c r="D514" s="114" t="s">
        <v>13</v>
      </c>
      <c r="E514" s="114" t="s">
        <v>395</v>
      </c>
      <c r="F514" s="114" t="s">
        <v>116</v>
      </c>
      <c r="G514" s="114" t="s">
        <v>49</v>
      </c>
      <c r="H514" s="114">
        <v>20.734246575342464</v>
      </c>
      <c r="I514" s="114">
        <v>12</v>
      </c>
      <c r="J514" s="114" t="s">
        <v>391</v>
      </c>
      <c r="K514" s="114">
        <v>12.456</v>
      </c>
      <c r="L514" s="114">
        <f t="shared" ref="L514" si="255">K514</f>
        <v>12.456</v>
      </c>
    </row>
    <row r="515" spans="1:12" x14ac:dyDescent="0.35">
      <c r="A515" s="116" t="s">
        <v>110</v>
      </c>
      <c r="B515" s="116">
        <v>2021</v>
      </c>
      <c r="C515" s="117">
        <v>44492</v>
      </c>
      <c r="D515" s="116" t="s">
        <v>13</v>
      </c>
      <c r="E515" s="116" t="s">
        <v>395</v>
      </c>
      <c r="F515" s="116" t="s">
        <v>116</v>
      </c>
      <c r="G515" s="116" t="s">
        <v>49</v>
      </c>
      <c r="H515" s="116">
        <v>20.734246575342464</v>
      </c>
      <c r="I515" s="116">
        <v>12</v>
      </c>
      <c r="J515" s="116" t="s">
        <v>392</v>
      </c>
      <c r="K515" s="116">
        <v>20.175999999999998</v>
      </c>
      <c r="L515" s="116">
        <f t="shared" ref="L515" si="256">K515-K514</f>
        <v>7.7199999999999989</v>
      </c>
    </row>
    <row r="516" spans="1:12" x14ac:dyDescent="0.35">
      <c r="A516" s="114" t="s">
        <v>110</v>
      </c>
      <c r="B516" s="114">
        <v>2021</v>
      </c>
      <c r="C516" s="115">
        <v>44492</v>
      </c>
      <c r="D516" s="114" t="s">
        <v>13</v>
      </c>
      <c r="E516" s="114" t="s">
        <v>395</v>
      </c>
      <c r="F516" s="114" t="s">
        <v>116</v>
      </c>
      <c r="G516" s="114" t="s">
        <v>49</v>
      </c>
      <c r="H516" s="114">
        <v>20.734246575342464</v>
      </c>
      <c r="I516" s="114">
        <v>12</v>
      </c>
      <c r="J516" s="114" t="s">
        <v>393</v>
      </c>
      <c r="K516" s="114">
        <v>27.783000000000001</v>
      </c>
      <c r="L516" s="116">
        <f t="shared" si="226"/>
        <v>7.6070000000000029</v>
      </c>
    </row>
    <row r="517" spans="1:12" x14ac:dyDescent="0.35">
      <c r="A517" s="116" t="s">
        <v>110</v>
      </c>
      <c r="B517" s="116">
        <v>2021</v>
      </c>
      <c r="C517" s="117">
        <v>44492</v>
      </c>
      <c r="D517" s="116" t="s">
        <v>13</v>
      </c>
      <c r="E517" s="116" t="s">
        <v>395</v>
      </c>
      <c r="F517" s="116" t="s">
        <v>116</v>
      </c>
      <c r="G517" s="116" t="s">
        <v>49</v>
      </c>
      <c r="H517" s="116">
        <v>20.734246575342464</v>
      </c>
      <c r="I517" s="116">
        <v>12</v>
      </c>
      <c r="J517" s="116" t="s">
        <v>394</v>
      </c>
      <c r="K517" s="116">
        <v>35.661999999999999</v>
      </c>
      <c r="L517" s="116">
        <f t="shared" si="226"/>
        <v>7.8789999999999978</v>
      </c>
    </row>
    <row r="518" spans="1:12" x14ac:dyDescent="0.35">
      <c r="A518" s="114" t="s">
        <v>110</v>
      </c>
      <c r="B518" s="114">
        <v>2021</v>
      </c>
      <c r="C518" s="115">
        <v>44492</v>
      </c>
      <c r="D518" s="114" t="s">
        <v>13</v>
      </c>
      <c r="E518" s="114" t="s">
        <v>395</v>
      </c>
      <c r="F518" s="114" t="s">
        <v>86</v>
      </c>
      <c r="G518" s="114" t="s">
        <v>21</v>
      </c>
      <c r="H518" s="114">
        <v>22.624657534246577</v>
      </c>
      <c r="I518" s="114">
        <v>13</v>
      </c>
      <c r="J518" s="114" t="s">
        <v>391</v>
      </c>
      <c r="K518" s="114">
        <v>12.897</v>
      </c>
      <c r="L518" s="114">
        <f t="shared" ref="L518" si="257">K518</f>
        <v>12.897</v>
      </c>
    </row>
    <row r="519" spans="1:12" x14ac:dyDescent="0.35">
      <c r="A519" s="116" t="s">
        <v>110</v>
      </c>
      <c r="B519" s="116">
        <v>2021</v>
      </c>
      <c r="C519" s="117">
        <v>44492</v>
      </c>
      <c r="D519" s="116" t="s">
        <v>13</v>
      </c>
      <c r="E519" s="116" t="s">
        <v>395</v>
      </c>
      <c r="F519" s="116" t="s">
        <v>86</v>
      </c>
      <c r="G519" s="116" t="s">
        <v>21</v>
      </c>
      <c r="H519" s="116">
        <v>22.624657534246577</v>
      </c>
      <c r="I519" s="116">
        <v>13</v>
      </c>
      <c r="J519" s="116" t="s">
        <v>392</v>
      </c>
      <c r="K519" s="116">
        <v>20.815000000000001</v>
      </c>
      <c r="L519" s="116">
        <f t="shared" ref="L519:L581" si="258">K519-K518</f>
        <v>7.918000000000001</v>
      </c>
    </row>
    <row r="520" spans="1:12" x14ac:dyDescent="0.35">
      <c r="A520" s="114" t="s">
        <v>110</v>
      </c>
      <c r="B520" s="114">
        <v>2021</v>
      </c>
      <c r="C520" s="115">
        <v>44492</v>
      </c>
      <c r="D520" s="114" t="s">
        <v>13</v>
      </c>
      <c r="E520" s="114" t="s">
        <v>395</v>
      </c>
      <c r="F520" s="114" t="s">
        <v>86</v>
      </c>
      <c r="G520" s="114" t="s">
        <v>21</v>
      </c>
      <c r="H520" s="114">
        <v>22.624657534246577</v>
      </c>
      <c r="I520" s="114">
        <v>13</v>
      </c>
      <c r="J520" s="114" t="s">
        <v>393</v>
      </c>
      <c r="K520" s="114">
        <v>28.46</v>
      </c>
      <c r="L520" s="116">
        <f t="shared" si="258"/>
        <v>7.6449999999999996</v>
      </c>
    </row>
    <row r="521" spans="1:12" x14ac:dyDescent="0.35">
      <c r="A521" s="116" t="s">
        <v>110</v>
      </c>
      <c r="B521" s="116">
        <v>2021</v>
      </c>
      <c r="C521" s="117">
        <v>44492</v>
      </c>
      <c r="D521" s="116" t="s">
        <v>13</v>
      </c>
      <c r="E521" s="116" t="s">
        <v>395</v>
      </c>
      <c r="F521" s="116" t="s">
        <v>86</v>
      </c>
      <c r="G521" s="116" t="s">
        <v>21</v>
      </c>
      <c r="H521" s="116">
        <v>22.624657534246577</v>
      </c>
      <c r="I521" s="116">
        <v>13</v>
      </c>
      <c r="J521" s="116" t="s">
        <v>394</v>
      </c>
      <c r="K521" s="116">
        <v>36.29</v>
      </c>
      <c r="L521" s="116">
        <f t="shared" si="258"/>
        <v>7.8299999999999983</v>
      </c>
    </row>
    <row r="522" spans="1:12" x14ac:dyDescent="0.35">
      <c r="A522" s="114" t="s">
        <v>110</v>
      </c>
      <c r="B522" s="114">
        <v>2021</v>
      </c>
      <c r="C522" s="115">
        <v>44492</v>
      </c>
      <c r="D522" s="114" t="s">
        <v>13</v>
      </c>
      <c r="E522" s="114" t="s">
        <v>395</v>
      </c>
      <c r="F522" s="114" t="s">
        <v>299</v>
      </c>
      <c r="G522" s="114" t="s">
        <v>70</v>
      </c>
      <c r="H522" s="114">
        <v>22.608219178082191</v>
      </c>
      <c r="I522" s="114">
        <v>14</v>
      </c>
      <c r="J522" s="114" t="s">
        <v>391</v>
      </c>
      <c r="K522" s="114">
        <v>14.183</v>
      </c>
      <c r="L522" s="114">
        <f t="shared" ref="L522" si="259">K522</f>
        <v>14.183</v>
      </c>
    </row>
    <row r="523" spans="1:12" x14ac:dyDescent="0.35">
      <c r="A523" s="116" t="s">
        <v>110</v>
      </c>
      <c r="B523" s="116">
        <v>2021</v>
      </c>
      <c r="C523" s="117">
        <v>44492</v>
      </c>
      <c r="D523" s="116" t="s">
        <v>13</v>
      </c>
      <c r="E523" s="116" t="s">
        <v>395</v>
      </c>
      <c r="F523" s="116" t="s">
        <v>299</v>
      </c>
      <c r="G523" s="116" t="s">
        <v>70</v>
      </c>
      <c r="H523" s="116">
        <v>22.608219178082191</v>
      </c>
      <c r="I523" s="116">
        <v>14</v>
      </c>
      <c r="J523" s="116" t="s">
        <v>392</v>
      </c>
      <c r="K523" s="116">
        <v>22.509</v>
      </c>
      <c r="L523" s="116">
        <f t="shared" ref="L523" si="260">K523-K522</f>
        <v>8.3260000000000005</v>
      </c>
    </row>
    <row r="524" spans="1:12" x14ac:dyDescent="0.35">
      <c r="A524" s="114" t="s">
        <v>110</v>
      </c>
      <c r="B524" s="114">
        <v>2021</v>
      </c>
      <c r="C524" s="115">
        <v>44492</v>
      </c>
      <c r="D524" s="114" t="s">
        <v>13</v>
      </c>
      <c r="E524" s="114" t="s">
        <v>395</v>
      </c>
      <c r="F524" s="114" t="s">
        <v>299</v>
      </c>
      <c r="G524" s="114" t="s">
        <v>70</v>
      </c>
      <c r="H524" s="114">
        <v>22.608219178082191</v>
      </c>
      <c r="I524" s="114">
        <v>14</v>
      </c>
      <c r="J524" s="114" t="s">
        <v>393</v>
      </c>
      <c r="K524" s="114">
        <v>30.518999999999998</v>
      </c>
      <c r="L524" s="116">
        <f t="shared" si="258"/>
        <v>8.009999999999998</v>
      </c>
    </row>
    <row r="525" spans="1:12" x14ac:dyDescent="0.35">
      <c r="A525" s="116" t="s">
        <v>110</v>
      </c>
      <c r="B525" s="116">
        <v>2021</v>
      </c>
      <c r="C525" s="117">
        <v>44492</v>
      </c>
      <c r="D525" s="116" t="s">
        <v>13</v>
      </c>
      <c r="E525" s="116" t="s">
        <v>395</v>
      </c>
      <c r="F525" s="116" t="s">
        <v>299</v>
      </c>
      <c r="G525" s="116" t="s">
        <v>70</v>
      </c>
      <c r="H525" s="116">
        <v>22.608219178082191</v>
      </c>
      <c r="I525" s="116">
        <v>14</v>
      </c>
      <c r="J525" s="116" t="s">
        <v>394</v>
      </c>
      <c r="K525" s="116">
        <v>38.779000000000003</v>
      </c>
      <c r="L525" s="116">
        <f t="shared" si="258"/>
        <v>8.2600000000000051</v>
      </c>
    </row>
    <row r="526" spans="1:12" x14ac:dyDescent="0.35">
      <c r="A526" s="114" t="s">
        <v>110</v>
      </c>
      <c r="B526" s="114">
        <v>2021</v>
      </c>
      <c r="C526" s="115">
        <v>44492</v>
      </c>
      <c r="D526" s="114" t="s">
        <v>13</v>
      </c>
      <c r="E526" s="114" t="s">
        <v>209</v>
      </c>
      <c r="F526" s="114" t="s">
        <v>14</v>
      </c>
      <c r="G526" s="114" t="s">
        <v>15</v>
      </c>
      <c r="H526" s="114">
        <v>121.8958904109589</v>
      </c>
      <c r="I526" s="114">
        <v>1</v>
      </c>
      <c r="J526" s="114" t="s">
        <v>391</v>
      </c>
      <c r="K526" s="114">
        <v>11.901</v>
      </c>
      <c r="L526" s="114">
        <f t="shared" ref="L526" si="261">K526</f>
        <v>11.901</v>
      </c>
    </row>
    <row r="527" spans="1:12" x14ac:dyDescent="0.35">
      <c r="A527" s="116" t="s">
        <v>110</v>
      </c>
      <c r="B527" s="116">
        <v>2021</v>
      </c>
      <c r="C527" s="117">
        <v>44492</v>
      </c>
      <c r="D527" s="116" t="s">
        <v>13</v>
      </c>
      <c r="E527" s="116" t="s">
        <v>209</v>
      </c>
      <c r="F527" s="116" t="s">
        <v>14</v>
      </c>
      <c r="G527" s="116" t="s">
        <v>15</v>
      </c>
      <c r="H527" s="116">
        <v>121.8958904109589</v>
      </c>
      <c r="I527" s="116">
        <v>1</v>
      </c>
      <c r="J527" s="116" t="s">
        <v>392</v>
      </c>
      <c r="K527" s="116">
        <v>19.059000000000001</v>
      </c>
      <c r="L527" s="116">
        <f t="shared" ref="L527" si="262">K527-K526</f>
        <v>7.1580000000000013</v>
      </c>
    </row>
    <row r="528" spans="1:12" x14ac:dyDescent="0.35">
      <c r="A528" s="114" t="s">
        <v>110</v>
      </c>
      <c r="B528" s="114">
        <v>2021</v>
      </c>
      <c r="C528" s="115">
        <v>44492</v>
      </c>
      <c r="D528" s="114" t="s">
        <v>13</v>
      </c>
      <c r="E528" s="114" t="s">
        <v>209</v>
      </c>
      <c r="F528" s="114" t="s">
        <v>14</v>
      </c>
      <c r="G528" s="114" t="s">
        <v>15</v>
      </c>
      <c r="H528" s="114">
        <v>121.8958904109589</v>
      </c>
      <c r="I528" s="114">
        <v>1</v>
      </c>
      <c r="J528" s="114" t="s">
        <v>393</v>
      </c>
      <c r="K528" s="114">
        <v>26.018000000000001</v>
      </c>
      <c r="L528" s="116">
        <f t="shared" si="258"/>
        <v>6.9589999999999996</v>
      </c>
    </row>
    <row r="529" spans="1:12" x14ac:dyDescent="0.35">
      <c r="A529" s="116" t="s">
        <v>110</v>
      </c>
      <c r="B529" s="116">
        <v>2021</v>
      </c>
      <c r="C529" s="117">
        <v>44492</v>
      </c>
      <c r="D529" s="116" t="s">
        <v>13</v>
      </c>
      <c r="E529" s="116" t="s">
        <v>209</v>
      </c>
      <c r="F529" s="116" t="s">
        <v>14</v>
      </c>
      <c r="G529" s="116" t="s">
        <v>15</v>
      </c>
      <c r="H529" s="116">
        <v>121.8958904109589</v>
      </c>
      <c r="I529" s="116">
        <v>1</v>
      </c>
      <c r="J529" s="116" t="s">
        <v>394</v>
      </c>
      <c r="K529" s="116">
        <v>33.057000000000002</v>
      </c>
      <c r="L529" s="116">
        <f t="shared" si="258"/>
        <v>7.0390000000000015</v>
      </c>
    </row>
    <row r="530" spans="1:12" x14ac:dyDescent="0.35">
      <c r="A530" s="114" t="s">
        <v>110</v>
      </c>
      <c r="B530" s="114">
        <v>2021</v>
      </c>
      <c r="C530" s="115">
        <v>44492</v>
      </c>
      <c r="D530" s="114" t="s">
        <v>13</v>
      </c>
      <c r="E530" s="114" t="s">
        <v>209</v>
      </c>
      <c r="F530" s="114" t="s">
        <v>111</v>
      </c>
      <c r="G530" s="114" t="s">
        <v>112</v>
      </c>
      <c r="H530" s="114">
        <v>400</v>
      </c>
      <c r="I530" s="114">
        <v>2</v>
      </c>
      <c r="J530" s="114" t="s">
        <v>391</v>
      </c>
      <c r="K530" s="114">
        <v>11.683</v>
      </c>
      <c r="L530" s="114">
        <f t="shared" ref="L530" si="263">K530</f>
        <v>11.683</v>
      </c>
    </row>
    <row r="531" spans="1:12" x14ac:dyDescent="0.35">
      <c r="A531" s="116" t="s">
        <v>110</v>
      </c>
      <c r="B531" s="116">
        <v>2021</v>
      </c>
      <c r="C531" s="117">
        <v>44492</v>
      </c>
      <c r="D531" s="116" t="s">
        <v>13</v>
      </c>
      <c r="E531" s="116" t="s">
        <v>209</v>
      </c>
      <c r="F531" s="116" t="s">
        <v>111</v>
      </c>
      <c r="G531" s="116" t="s">
        <v>112</v>
      </c>
      <c r="H531" s="116">
        <v>400</v>
      </c>
      <c r="I531" s="116">
        <v>2</v>
      </c>
      <c r="J531" s="116" t="s">
        <v>392</v>
      </c>
      <c r="K531" s="116">
        <v>18.986000000000001</v>
      </c>
      <c r="L531" s="116">
        <f t="shared" ref="L531" si="264">K531-K530</f>
        <v>7.3030000000000008</v>
      </c>
    </row>
    <row r="532" spans="1:12" x14ac:dyDescent="0.35">
      <c r="A532" s="114" t="s">
        <v>110</v>
      </c>
      <c r="B532" s="114">
        <v>2021</v>
      </c>
      <c r="C532" s="115">
        <v>44492</v>
      </c>
      <c r="D532" s="114" t="s">
        <v>13</v>
      </c>
      <c r="E532" s="114" t="s">
        <v>209</v>
      </c>
      <c r="F532" s="114" t="s">
        <v>111</v>
      </c>
      <c r="G532" s="114" t="s">
        <v>112</v>
      </c>
      <c r="H532" s="114">
        <v>400</v>
      </c>
      <c r="I532" s="114">
        <v>2</v>
      </c>
      <c r="J532" s="114" t="s">
        <v>393</v>
      </c>
      <c r="K532" s="114">
        <v>26.018999999999998</v>
      </c>
      <c r="L532" s="116">
        <f t="shared" si="258"/>
        <v>7.0329999999999977</v>
      </c>
    </row>
    <row r="533" spans="1:12" x14ac:dyDescent="0.35">
      <c r="A533" s="116" t="s">
        <v>110</v>
      </c>
      <c r="B533" s="116">
        <v>2021</v>
      </c>
      <c r="C533" s="117">
        <v>44492</v>
      </c>
      <c r="D533" s="116" t="s">
        <v>13</v>
      </c>
      <c r="E533" s="116" t="s">
        <v>209</v>
      </c>
      <c r="F533" s="116" t="s">
        <v>111</v>
      </c>
      <c r="G533" s="116" t="s">
        <v>112</v>
      </c>
      <c r="H533" s="116">
        <v>400</v>
      </c>
      <c r="I533" s="116">
        <v>2</v>
      </c>
      <c r="J533" s="116" t="s">
        <v>394</v>
      </c>
      <c r="K533" s="116">
        <v>33.162999999999997</v>
      </c>
      <c r="L533" s="116">
        <f t="shared" si="258"/>
        <v>7.1439999999999984</v>
      </c>
    </row>
    <row r="534" spans="1:12" x14ac:dyDescent="0.35">
      <c r="A534" s="114" t="s">
        <v>110</v>
      </c>
      <c r="B534" s="114">
        <v>2021</v>
      </c>
      <c r="C534" s="115">
        <v>44492</v>
      </c>
      <c r="D534" s="114" t="s">
        <v>13</v>
      </c>
      <c r="E534" s="114" t="s">
        <v>209</v>
      </c>
      <c r="F534" s="114" t="s">
        <v>113</v>
      </c>
      <c r="G534" s="114" t="s">
        <v>112</v>
      </c>
      <c r="H534" s="114">
        <v>400</v>
      </c>
      <c r="I534" s="114">
        <v>3</v>
      </c>
      <c r="J534" s="114" t="s">
        <v>391</v>
      </c>
      <c r="K534" s="114">
        <v>11.448</v>
      </c>
      <c r="L534" s="114">
        <f t="shared" ref="L534" si="265">K534</f>
        <v>11.448</v>
      </c>
    </row>
    <row r="535" spans="1:12" x14ac:dyDescent="0.35">
      <c r="A535" s="116" t="s">
        <v>110</v>
      </c>
      <c r="B535" s="116">
        <v>2021</v>
      </c>
      <c r="C535" s="117">
        <v>44492</v>
      </c>
      <c r="D535" s="116" t="s">
        <v>13</v>
      </c>
      <c r="E535" s="116" t="s">
        <v>209</v>
      </c>
      <c r="F535" s="116" t="s">
        <v>113</v>
      </c>
      <c r="G535" s="116" t="s">
        <v>112</v>
      </c>
      <c r="H535" s="116">
        <v>400</v>
      </c>
      <c r="I535" s="116">
        <v>3</v>
      </c>
      <c r="J535" s="116" t="s">
        <v>392</v>
      </c>
      <c r="K535" s="116">
        <v>18.716999999999999</v>
      </c>
      <c r="L535" s="116">
        <f t="shared" ref="L535" si="266">K535-K534</f>
        <v>7.2689999999999984</v>
      </c>
    </row>
    <row r="536" spans="1:12" x14ac:dyDescent="0.35">
      <c r="A536" s="114" t="s">
        <v>110</v>
      </c>
      <c r="B536" s="114">
        <v>2021</v>
      </c>
      <c r="C536" s="115">
        <v>44492</v>
      </c>
      <c r="D536" s="114" t="s">
        <v>13</v>
      </c>
      <c r="E536" s="114" t="s">
        <v>209</v>
      </c>
      <c r="F536" s="114" t="s">
        <v>113</v>
      </c>
      <c r="G536" s="114" t="s">
        <v>112</v>
      </c>
      <c r="H536" s="114">
        <v>400</v>
      </c>
      <c r="I536" s="114">
        <v>3</v>
      </c>
      <c r="J536" s="114" t="s">
        <v>393</v>
      </c>
      <c r="K536" s="114">
        <v>25.814</v>
      </c>
      <c r="L536" s="116">
        <f t="shared" si="258"/>
        <v>7.0970000000000013</v>
      </c>
    </row>
    <row r="537" spans="1:12" x14ac:dyDescent="0.35">
      <c r="A537" s="116" t="s">
        <v>110</v>
      </c>
      <c r="B537" s="116">
        <v>2021</v>
      </c>
      <c r="C537" s="117">
        <v>44492</v>
      </c>
      <c r="D537" s="116" t="s">
        <v>13</v>
      </c>
      <c r="E537" s="116" t="s">
        <v>209</v>
      </c>
      <c r="F537" s="116" t="s">
        <v>113</v>
      </c>
      <c r="G537" s="116" t="s">
        <v>112</v>
      </c>
      <c r="H537" s="116">
        <v>400</v>
      </c>
      <c r="I537" s="116">
        <v>3</v>
      </c>
      <c r="J537" s="116" t="s">
        <v>394</v>
      </c>
      <c r="K537" s="116">
        <v>33.164000000000001</v>
      </c>
      <c r="L537" s="116">
        <f t="shared" si="258"/>
        <v>7.3500000000000014</v>
      </c>
    </row>
    <row r="538" spans="1:12" x14ac:dyDescent="0.35">
      <c r="A538" s="114" t="s">
        <v>110</v>
      </c>
      <c r="B538" s="114">
        <v>2021</v>
      </c>
      <c r="C538" s="115">
        <v>44492</v>
      </c>
      <c r="D538" s="114" t="s">
        <v>13</v>
      </c>
      <c r="E538" s="114" t="s">
        <v>209</v>
      </c>
      <c r="F538" s="114" t="s">
        <v>22</v>
      </c>
      <c r="G538" s="114" t="s">
        <v>15</v>
      </c>
      <c r="H538" s="114">
        <v>121.8958904109589</v>
      </c>
      <c r="I538" s="114">
        <v>4</v>
      </c>
      <c r="J538" s="114" t="s">
        <v>391</v>
      </c>
      <c r="K538" s="114">
        <v>11.657</v>
      </c>
      <c r="L538" s="114">
        <f t="shared" ref="L538" si="267">K538</f>
        <v>11.657</v>
      </c>
    </row>
    <row r="539" spans="1:12" x14ac:dyDescent="0.35">
      <c r="A539" s="116" t="s">
        <v>110</v>
      </c>
      <c r="B539" s="116">
        <v>2021</v>
      </c>
      <c r="C539" s="117">
        <v>44492</v>
      </c>
      <c r="D539" s="116" t="s">
        <v>13</v>
      </c>
      <c r="E539" s="116" t="s">
        <v>209</v>
      </c>
      <c r="F539" s="116" t="s">
        <v>22</v>
      </c>
      <c r="G539" s="116" t="s">
        <v>15</v>
      </c>
      <c r="H539" s="116">
        <v>121.8958904109589</v>
      </c>
      <c r="I539" s="116">
        <v>4</v>
      </c>
      <c r="J539" s="116" t="s">
        <v>392</v>
      </c>
      <c r="K539" s="116">
        <v>18.936</v>
      </c>
      <c r="L539" s="116">
        <f t="shared" ref="L539" si="268">K539-K538</f>
        <v>7.2789999999999999</v>
      </c>
    </row>
    <row r="540" spans="1:12" x14ac:dyDescent="0.35">
      <c r="A540" s="114" t="s">
        <v>110</v>
      </c>
      <c r="B540" s="114">
        <v>2021</v>
      </c>
      <c r="C540" s="115">
        <v>44492</v>
      </c>
      <c r="D540" s="114" t="s">
        <v>13</v>
      </c>
      <c r="E540" s="114" t="s">
        <v>209</v>
      </c>
      <c r="F540" s="114" t="s">
        <v>22</v>
      </c>
      <c r="G540" s="114" t="s">
        <v>15</v>
      </c>
      <c r="H540" s="114">
        <v>121.8958904109589</v>
      </c>
      <c r="I540" s="114">
        <v>4</v>
      </c>
      <c r="J540" s="114" t="s">
        <v>393</v>
      </c>
      <c r="K540" s="114">
        <v>25.981000000000002</v>
      </c>
      <c r="L540" s="116">
        <f t="shared" si="258"/>
        <v>7.0450000000000017</v>
      </c>
    </row>
    <row r="541" spans="1:12" x14ac:dyDescent="0.35">
      <c r="A541" s="116" t="s">
        <v>110</v>
      </c>
      <c r="B541" s="116">
        <v>2021</v>
      </c>
      <c r="C541" s="117">
        <v>44492</v>
      </c>
      <c r="D541" s="116" t="s">
        <v>13</v>
      </c>
      <c r="E541" s="116" t="s">
        <v>209</v>
      </c>
      <c r="F541" s="116" t="s">
        <v>22</v>
      </c>
      <c r="G541" s="116" t="s">
        <v>15</v>
      </c>
      <c r="H541" s="116">
        <v>121.8958904109589</v>
      </c>
      <c r="I541" s="116">
        <v>4</v>
      </c>
      <c r="J541" s="116" t="s">
        <v>394</v>
      </c>
      <c r="K541" s="116">
        <v>33.177</v>
      </c>
      <c r="L541" s="116">
        <f t="shared" si="258"/>
        <v>7.195999999999998</v>
      </c>
    </row>
    <row r="542" spans="1:12" x14ac:dyDescent="0.35">
      <c r="A542" s="114" t="s">
        <v>110</v>
      </c>
      <c r="B542" s="114">
        <v>2021</v>
      </c>
      <c r="C542" s="115">
        <v>44492</v>
      </c>
      <c r="D542" s="114" t="s">
        <v>13</v>
      </c>
      <c r="E542" s="114" t="s">
        <v>209</v>
      </c>
      <c r="F542" s="114" t="s">
        <v>52</v>
      </c>
      <c r="G542" s="114" t="s">
        <v>53</v>
      </c>
      <c r="H542" s="114">
        <v>24.621917808219177</v>
      </c>
      <c r="I542" s="114">
        <v>5</v>
      </c>
      <c r="J542" s="114" t="s">
        <v>391</v>
      </c>
      <c r="K542" s="114">
        <v>11.635999999999999</v>
      </c>
      <c r="L542" s="114">
        <f t="shared" ref="L542" si="269">K542</f>
        <v>11.635999999999999</v>
      </c>
    </row>
    <row r="543" spans="1:12" x14ac:dyDescent="0.35">
      <c r="A543" s="116" t="s">
        <v>110</v>
      </c>
      <c r="B543" s="116">
        <v>2021</v>
      </c>
      <c r="C543" s="117">
        <v>44492</v>
      </c>
      <c r="D543" s="116" t="s">
        <v>13</v>
      </c>
      <c r="E543" s="116" t="s">
        <v>209</v>
      </c>
      <c r="F543" s="116" t="s">
        <v>52</v>
      </c>
      <c r="G543" s="116" t="s">
        <v>53</v>
      </c>
      <c r="H543" s="116">
        <v>24.621917808219177</v>
      </c>
      <c r="I543" s="116">
        <v>5</v>
      </c>
      <c r="J543" s="116" t="s">
        <v>392</v>
      </c>
      <c r="K543" s="116">
        <v>18.952000000000002</v>
      </c>
      <c r="L543" s="116">
        <f t="shared" ref="L543" si="270">K543-K542</f>
        <v>7.3160000000000025</v>
      </c>
    </row>
    <row r="544" spans="1:12" x14ac:dyDescent="0.35">
      <c r="A544" s="114" t="s">
        <v>110</v>
      </c>
      <c r="B544" s="114">
        <v>2021</v>
      </c>
      <c r="C544" s="115">
        <v>44492</v>
      </c>
      <c r="D544" s="114" t="s">
        <v>13</v>
      </c>
      <c r="E544" s="114" t="s">
        <v>209</v>
      </c>
      <c r="F544" s="114" t="s">
        <v>52</v>
      </c>
      <c r="G544" s="114" t="s">
        <v>53</v>
      </c>
      <c r="H544" s="114">
        <v>24.621917808219177</v>
      </c>
      <c r="I544" s="114">
        <v>5</v>
      </c>
      <c r="J544" s="114" t="s">
        <v>393</v>
      </c>
      <c r="K544" s="114">
        <v>26.059000000000001</v>
      </c>
      <c r="L544" s="116">
        <f t="shared" si="258"/>
        <v>7.1069999999999993</v>
      </c>
    </row>
    <row r="545" spans="1:12" x14ac:dyDescent="0.35">
      <c r="A545" s="116" t="s">
        <v>110</v>
      </c>
      <c r="B545" s="116">
        <v>2021</v>
      </c>
      <c r="C545" s="117">
        <v>44492</v>
      </c>
      <c r="D545" s="116" t="s">
        <v>13</v>
      </c>
      <c r="E545" s="116" t="s">
        <v>209</v>
      </c>
      <c r="F545" s="116" t="s">
        <v>52</v>
      </c>
      <c r="G545" s="116" t="s">
        <v>53</v>
      </c>
      <c r="H545" s="116">
        <v>24.621917808219177</v>
      </c>
      <c r="I545" s="116">
        <v>5</v>
      </c>
      <c r="J545" s="116" t="s">
        <v>394</v>
      </c>
      <c r="K545" s="116">
        <v>33.299999999999997</v>
      </c>
      <c r="L545" s="116">
        <f t="shared" si="258"/>
        <v>7.2409999999999961</v>
      </c>
    </row>
    <row r="546" spans="1:12" x14ac:dyDescent="0.35">
      <c r="A546" s="114" t="s">
        <v>110</v>
      </c>
      <c r="B546" s="114">
        <v>2021</v>
      </c>
      <c r="C546" s="115">
        <v>44492</v>
      </c>
      <c r="D546" s="114" t="s">
        <v>13</v>
      </c>
      <c r="E546" s="114" t="s">
        <v>209</v>
      </c>
      <c r="F546" s="114" t="s">
        <v>125</v>
      </c>
      <c r="G546" s="114" t="s">
        <v>112</v>
      </c>
      <c r="H546" s="114">
        <v>400</v>
      </c>
      <c r="I546" s="114">
        <v>6</v>
      </c>
      <c r="J546" s="114" t="s">
        <v>391</v>
      </c>
      <c r="K546" s="114">
        <v>11.467000000000001</v>
      </c>
      <c r="L546" s="114">
        <f t="shared" ref="L546" si="271">K546</f>
        <v>11.467000000000001</v>
      </c>
    </row>
    <row r="547" spans="1:12" x14ac:dyDescent="0.35">
      <c r="A547" s="116" t="s">
        <v>110</v>
      </c>
      <c r="B547" s="116">
        <v>2021</v>
      </c>
      <c r="C547" s="117">
        <v>44492</v>
      </c>
      <c r="D547" s="116" t="s">
        <v>13</v>
      </c>
      <c r="E547" s="116" t="s">
        <v>209</v>
      </c>
      <c r="F547" s="116" t="s">
        <v>125</v>
      </c>
      <c r="G547" s="116" t="s">
        <v>112</v>
      </c>
      <c r="H547" s="116">
        <v>400</v>
      </c>
      <c r="I547" s="116">
        <v>6</v>
      </c>
      <c r="J547" s="116" t="s">
        <v>392</v>
      </c>
      <c r="K547" s="116">
        <v>18.806999999999999</v>
      </c>
      <c r="L547" s="116">
        <f t="shared" ref="L547" si="272">K547-K546</f>
        <v>7.3399999999999981</v>
      </c>
    </row>
    <row r="548" spans="1:12" x14ac:dyDescent="0.35">
      <c r="A548" s="114" t="s">
        <v>110</v>
      </c>
      <c r="B548" s="114">
        <v>2021</v>
      </c>
      <c r="C548" s="115">
        <v>44492</v>
      </c>
      <c r="D548" s="114" t="s">
        <v>13</v>
      </c>
      <c r="E548" s="114" t="s">
        <v>209</v>
      </c>
      <c r="F548" s="114" t="s">
        <v>125</v>
      </c>
      <c r="G548" s="114" t="s">
        <v>112</v>
      </c>
      <c r="H548" s="114">
        <v>400</v>
      </c>
      <c r="I548" s="114">
        <v>6</v>
      </c>
      <c r="J548" s="114" t="s">
        <v>393</v>
      </c>
      <c r="K548" s="114">
        <v>26.004000000000001</v>
      </c>
      <c r="L548" s="116">
        <f t="shared" si="258"/>
        <v>7.1970000000000027</v>
      </c>
    </row>
    <row r="549" spans="1:12" x14ac:dyDescent="0.35">
      <c r="A549" s="116" t="s">
        <v>110</v>
      </c>
      <c r="B549" s="116">
        <v>2021</v>
      </c>
      <c r="C549" s="117">
        <v>44492</v>
      </c>
      <c r="D549" s="116" t="s">
        <v>13</v>
      </c>
      <c r="E549" s="116" t="s">
        <v>209</v>
      </c>
      <c r="F549" s="116" t="s">
        <v>125</v>
      </c>
      <c r="G549" s="116" t="s">
        <v>112</v>
      </c>
      <c r="H549" s="116">
        <v>400</v>
      </c>
      <c r="I549" s="116">
        <v>6</v>
      </c>
      <c r="J549" s="116" t="s">
        <v>394</v>
      </c>
      <c r="K549" s="116">
        <v>33.337000000000003</v>
      </c>
      <c r="L549" s="116">
        <f t="shared" si="258"/>
        <v>7.333000000000002</v>
      </c>
    </row>
    <row r="550" spans="1:12" x14ac:dyDescent="0.35">
      <c r="A550" s="114" t="s">
        <v>110</v>
      </c>
      <c r="B550" s="114">
        <v>2021</v>
      </c>
      <c r="C550" s="115">
        <v>44492</v>
      </c>
      <c r="D550" s="114" t="s">
        <v>13</v>
      </c>
      <c r="E550" s="114" t="s">
        <v>209</v>
      </c>
      <c r="F550" s="114" t="s">
        <v>20</v>
      </c>
      <c r="G550" s="114" t="s">
        <v>21</v>
      </c>
      <c r="H550" s="114">
        <v>26.216438356164385</v>
      </c>
      <c r="I550" s="114">
        <v>7</v>
      </c>
      <c r="J550" s="114" t="s">
        <v>391</v>
      </c>
      <c r="K550" s="114">
        <v>11.952999999999999</v>
      </c>
      <c r="L550" s="114">
        <f t="shared" ref="L550" si="273">K550</f>
        <v>11.952999999999999</v>
      </c>
    </row>
    <row r="551" spans="1:12" x14ac:dyDescent="0.35">
      <c r="A551" s="116" t="s">
        <v>110</v>
      </c>
      <c r="B551" s="116">
        <v>2021</v>
      </c>
      <c r="C551" s="117">
        <v>44492</v>
      </c>
      <c r="D551" s="116" t="s">
        <v>13</v>
      </c>
      <c r="E551" s="116" t="s">
        <v>209</v>
      </c>
      <c r="F551" s="116" t="s">
        <v>20</v>
      </c>
      <c r="G551" s="116" t="s">
        <v>21</v>
      </c>
      <c r="H551" s="116">
        <v>26.216438356164385</v>
      </c>
      <c r="I551" s="116">
        <v>7</v>
      </c>
      <c r="J551" s="116" t="s">
        <v>392</v>
      </c>
      <c r="K551" s="116">
        <v>19.247</v>
      </c>
      <c r="L551" s="116">
        <f t="shared" ref="L551" si="274">K551-K550</f>
        <v>7.2940000000000005</v>
      </c>
    </row>
    <row r="552" spans="1:12" x14ac:dyDescent="0.35">
      <c r="A552" s="114" t="s">
        <v>110</v>
      </c>
      <c r="B552" s="114">
        <v>2021</v>
      </c>
      <c r="C552" s="115">
        <v>44492</v>
      </c>
      <c r="D552" s="114" t="s">
        <v>13</v>
      </c>
      <c r="E552" s="114" t="s">
        <v>209</v>
      </c>
      <c r="F552" s="114" t="s">
        <v>20</v>
      </c>
      <c r="G552" s="114" t="s">
        <v>21</v>
      </c>
      <c r="H552" s="114">
        <v>26.216438356164385</v>
      </c>
      <c r="I552" s="114">
        <v>7</v>
      </c>
      <c r="J552" s="114" t="s">
        <v>393</v>
      </c>
      <c r="K552" s="114">
        <v>26.297999999999998</v>
      </c>
      <c r="L552" s="116">
        <f t="shared" si="258"/>
        <v>7.0509999999999984</v>
      </c>
    </row>
    <row r="553" spans="1:12" x14ac:dyDescent="0.35">
      <c r="A553" s="116" t="s">
        <v>110</v>
      </c>
      <c r="B553" s="116">
        <v>2021</v>
      </c>
      <c r="C553" s="117">
        <v>44492</v>
      </c>
      <c r="D553" s="116" t="s">
        <v>13</v>
      </c>
      <c r="E553" s="116" t="s">
        <v>209</v>
      </c>
      <c r="F553" s="116" t="s">
        <v>20</v>
      </c>
      <c r="G553" s="116" t="s">
        <v>21</v>
      </c>
      <c r="H553" s="116">
        <v>26.216438356164385</v>
      </c>
      <c r="I553" s="116">
        <v>7</v>
      </c>
      <c r="J553" s="116" t="s">
        <v>394</v>
      </c>
      <c r="K553" s="116">
        <v>33.545999999999999</v>
      </c>
      <c r="L553" s="116">
        <f t="shared" si="258"/>
        <v>7.2480000000000011</v>
      </c>
    </row>
    <row r="554" spans="1:12" x14ac:dyDescent="0.35">
      <c r="A554" s="114" t="s">
        <v>110</v>
      </c>
      <c r="B554" s="114">
        <v>2021</v>
      </c>
      <c r="C554" s="115">
        <v>44492</v>
      </c>
      <c r="D554" s="114" t="s">
        <v>13</v>
      </c>
      <c r="E554" s="114" t="s">
        <v>209</v>
      </c>
      <c r="F554" s="114" t="s">
        <v>411</v>
      </c>
      <c r="G554" s="114" t="s">
        <v>15</v>
      </c>
      <c r="H554" s="114">
        <v>20.652054794520549</v>
      </c>
      <c r="I554" s="114">
        <v>8</v>
      </c>
      <c r="J554" s="114" t="s">
        <v>391</v>
      </c>
      <c r="K554" s="114">
        <v>12.365</v>
      </c>
      <c r="L554" s="114">
        <f t="shared" ref="L554" si="275">K554</f>
        <v>12.365</v>
      </c>
    </row>
    <row r="555" spans="1:12" x14ac:dyDescent="0.35">
      <c r="A555" s="116" t="s">
        <v>110</v>
      </c>
      <c r="B555" s="116">
        <v>2021</v>
      </c>
      <c r="C555" s="117">
        <v>44492</v>
      </c>
      <c r="D555" s="116" t="s">
        <v>13</v>
      </c>
      <c r="E555" s="116" t="s">
        <v>209</v>
      </c>
      <c r="F555" s="116" t="s">
        <v>411</v>
      </c>
      <c r="G555" s="116" t="s">
        <v>15</v>
      </c>
      <c r="H555" s="116">
        <v>20.652054794520549</v>
      </c>
      <c r="I555" s="116">
        <v>8</v>
      </c>
      <c r="J555" s="116" t="s">
        <v>392</v>
      </c>
      <c r="K555" s="116">
        <v>19.963000000000001</v>
      </c>
      <c r="L555" s="116">
        <f t="shared" ref="L555" si="276">K555-K554</f>
        <v>7.5980000000000008</v>
      </c>
    </row>
    <row r="556" spans="1:12" x14ac:dyDescent="0.35">
      <c r="A556" s="114" t="s">
        <v>110</v>
      </c>
      <c r="B556" s="114">
        <v>2021</v>
      </c>
      <c r="C556" s="115">
        <v>44492</v>
      </c>
      <c r="D556" s="114" t="s">
        <v>13</v>
      </c>
      <c r="E556" s="114" t="s">
        <v>209</v>
      </c>
      <c r="F556" s="114" t="s">
        <v>411</v>
      </c>
      <c r="G556" s="114" t="s">
        <v>15</v>
      </c>
      <c r="H556" s="114">
        <v>20.652054794520549</v>
      </c>
      <c r="I556" s="114">
        <v>8</v>
      </c>
      <c r="J556" s="114" t="s">
        <v>393</v>
      </c>
      <c r="K556" s="114">
        <v>27.294</v>
      </c>
      <c r="L556" s="116">
        <f t="shared" si="258"/>
        <v>7.3309999999999995</v>
      </c>
    </row>
    <row r="557" spans="1:12" x14ac:dyDescent="0.35">
      <c r="A557" s="116" t="s">
        <v>110</v>
      </c>
      <c r="B557" s="116">
        <v>2021</v>
      </c>
      <c r="C557" s="117">
        <v>44492</v>
      </c>
      <c r="D557" s="116" t="s">
        <v>13</v>
      </c>
      <c r="E557" s="116" t="s">
        <v>209</v>
      </c>
      <c r="F557" s="116" t="s">
        <v>411</v>
      </c>
      <c r="G557" s="116" t="s">
        <v>15</v>
      </c>
      <c r="H557" s="116">
        <v>20.652054794520549</v>
      </c>
      <c r="I557" s="116">
        <v>8</v>
      </c>
      <c r="J557" s="116" t="s">
        <v>394</v>
      </c>
      <c r="K557" s="116">
        <v>34.814</v>
      </c>
      <c r="L557" s="116">
        <f t="shared" si="258"/>
        <v>7.52</v>
      </c>
    </row>
    <row r="558" spans="1:12" x14ac:dyDescent="0.35">
      <c r="A558" s="114" t="s">
        <v>71</v>
      </c>
      <c r="B558" s="114">
        <v>2021</v>
      </c>
      <c r="C558" s="115">
        <v>44450</v>
      </c>
      <c r="D558" s="114" t="s">
        <v>72</v>
      </c>
      <c r="E558" s="114" t="s">
        <v>395</v>
      </c>
      <c r="F558" s="114" t="s">
        <v>20</v>
      </c>
      <c r="G558" s="114" t="s">
        <v>21</v>
      </c>
      <c r="H558" s="114">
        <v>26.101369863013698</v>
      </c>
      <c r="I558" s="114">
        <v>1</v>
      </c>
      <c r="J558" s="114" t="s">
        <v>391</v>
      </c>
      <c r="K558" s="114">
        <v>11.837</v>
      </c>
      <c r="L558" s="114">
        <f t="shared" ref="L558" si="277">K558</f>
        <v>11.837</v>
      </c>
    </row>
    <row r="559" spans="1:12" x14ac:dyDescent="0.35">
      <c r="A559" s="116" t="s">
        <v>71</v>
      </c>
      <c r="B559" s="116">
        <v>2021</v>
      </c>
      <c r="C559" s="117">
        <v>44450</v>
      </c>
      <c r="D559" s="116" t="s">
        <v>72</v>
      </c>
      <c r="E559" s="116" t="s">
        <v>395</v>
      </c>
      <c r="F559" s="116" t="s">
        <v>20</v>
      </c>
      <c r="G559" s="116" t="s">
        <v>21</v>
      </c>
      <c r="H559" s="116">
        <v>26.101369863013698</v>
      </c>
      <c r="I559" s="116">
        <v>1</v>
      </c>
      <c r="J559" s="116" t="s">
        <v>392</v>
      </c>
      <c r="K559" s="116">
        <v>19.105</v>
      </c>
      <c r="L559" s="116">
        <f t="shared" ref="L559" si="278">K559-K558</f>
        <v>7.2680000000000007</v>
      </c>
    </row>
    <row r="560" spans="1:12" x14ac:dyDescent="0.35">
      <c r="A560" s="114" t="s">
        <v>71</v>
      </c>
      <c r="B560" s="114">
        <v>2021</v>
      </c>
      <c r="C560" s="115">
        <v>44450</v>
      </c>
      <c r="D560" s="114" t="s">
        <v>72</v>
      </c>
      <c r="E560" s="114" t="s">
        <v>395</v>
      </c>
      <c r="F560" s="114" t="s">
        <v>20</v>
      </c>
      <c r="G560" s="114" t="s">
        <v>21</v>
      </c>
      <c r="H560" s="114">
        <v>26.101369863013698</v>
      </c>
      <c r="I560" s="114">
        <v>1</v>
      </c>
      <c r="J560" s="114" t="s">
        <v>393</v>
      </c>
      <c r="K560" s="114">
        <v>26.024999999999999</v>
      </c>
      <c r="L560" s="116">
        <f t="shared" si="258"/>
        <v>6.9199999999999982</v>
      </c>
    </row>
    <row r="561" spans="1:12" x14ac:dyDescent="0.35">
      <c r="A561" s="116" t="s">
        <v>71</v>
      </c>
      <c r="B561" s="116">
        <v>2021</v>
      </c>
      <c r="C561" s="117">
        <v>44450</v>
      </c>
      <c r="D561" s="116" t="s">
        <v>72</v>
      </c>
      <c r="E561" s="116" t="s">
        <v>395</v>
      </c>
      <c r="F561" s="116" t="s">
        <v>20</v>
      </c>
      <c r="G561" s="116" t="s">
        <v>21</v>
      </c>
      <c r="H561" s="116">
        <v>26.101369863013698</v>
      </c>
      <c r="I561" s="116">
        <v>1</v>
      </c>
      <c r="J561" s="116" t="s">
        <v>394</v>
      </c>
      <c r="K561" s="116">
        <v>33.119999999999997</v>
      </c>
      <c r="L561" s="116">
        <f t="shared" si="258"/>
        <v>7.0949999999999989</v>
      </c>
    </row>
    <row r="562" spans="1:12" x14ac:dyDescent="0.35">
      <c r="A562" s="114" t="s">
        <v>71</v>
      </c>
      <c r="B562" s="114">
        <v>2021</v>
      </c>
      <c r="C562" s="115">
        <v>44450</v>
      </c>
      <c r="D562" s="114" t="s">
        <v>72</v>
      </c>
      <c r="E562" s="114" t="s">
        <v>395</v>
      </c>
      <c r="F562" s="114" t="s">
        <v>16</v>
      </c>
      <c r="G562" s="114" t="s">
        <v>17</v>
      </c>
      <c r="H562" s="114">
        <v>22.391780821917809</v>
      </c>
      <c r="I562" s="114">
        <v>2</v>
      </c>
      <c r="J562" s="114" t="s">
        <v>391</v>
      </c>
      <c r="K562" s="114">
        <v>12.298</v>
      </c>
      <c r="L562" s="114">
        <f t="shared" ref="L562" si="279">K562</f>
        <v>12.298</v>
      </c>
    </row>
    <row r="563" spans="1:12" x14ac:dyDescent="0.35">
      <c r="A563" s="116" t="s">
        <v>71</v>
      </c>
      <c r="B563" s="116">
        <v>2021</v>
      </c>
      <c r="C563" s="117">
        <v>44450</v>
      </c>
      <c r="D563" s="116" t="s">
        <v>72</v>
      </c>
      <c r="E563" s="116" t="s">
        <v>395</v>
      </c>
      <c r="F563" s="116" t="s">
        <v>16</v>
      </c>
      <c r="G563" s="116" t="s">
        <v>17</v>
      </c>
      <c r="H563" s="116">
        <v>22.391780821917809</v>
      </c>
      <c r="I563" s="116">
        <v>2</v>
      </c>
      <c r="J563" s="116" t="s">
        <v>392</v>
      </c>
      <c r="K563" s="116">
        <v>19.760999999999999</v>
      </c>
      <c r="L563" s="116">
        <f t="shared" ref="L563" si="280">K563-K562</f>
        <v>7.4629999999999992</v>
      </c>
    </row>
    <row r="564" spans="1:12" x14ac:dyDescent="0.35">
      <c r="A564" s="114" t="s">
        <v>71</v>
      </c>
      <c r="B564" s="114">
        <v>2021</v>
      </c>
      <c r="C564" s="115">
        <v>44450</v>
      </c>
      <c r="D564" s="114" t="s">
        <v>72</v>
      </c>
      <c r="E564" s="114" t="s">
        <v>395</v>
      </c>
      <c r="F564" s="114" t="s">
        <v>16</v>
      </c>
      <c r="G564" s="114" t="s">
        <v>17</v>
      </c>
      <c r="H564" s="114">
        <v>22.391780821917809</v>
      </c>
      <c r="I564" s="114">
        <v>2</v>
      </c>
      <c r="J564" s="114" t="s">
        <v>393</v>
      </c>
      <c r="K564" s="114">
        <v>26.956</v>
      </c>
      <c r="L564" s="116">
        <f t="shared" si="258"/>
        <v>7.1950000000000003</v>
      </c>
    </row>
    <row r="565" spans="1:12" x14ac:dyDescent="0.35">
      <c r="A565" s="116" t="s">
        <v>71</v>
      </c>
      <c r="B565" s="116">
        <v>2021</v>
      </c>
      <c r="C565" s="117">
        <v>44450</v>
      </c>
      <c r="D565" s="116" t="s">
        <v>72</v>
      </c>
      <c r="E565" s="116" t="s">
        <v>395</v>
      </c>
      <c r="F565" s="116" t="s">
        <v>16</v>
      </c>
      <c r="G565" s="116" t="s">
        <v>17</v>
      </c>
      <c r="H565" s="116">
        <v>22.391780821917809</v>
      </c>
      <c r="I565" s="116">
        <v>2</v>
      </c>
      <c r="J565" s="116" t="s">
        <v>394</v>
      </c>
      <c r="K565" s="116">
        <v>34.235999999999997</v>
      </c>
      <c r="L565" s="116">
        <f t="shared" si="258"/>
        <v>7.2799999999999976</v>
      </c>
    </row>
    <row r="566" spans="1:12" x14ac:dyDescent="0.35">
      <c r="A566" s="114" t="s">
        <v>71</v>
      </c>
      <c r="B566" s="114">
        <v>2021</v>
      </c>
      <c r="C566" s="115">
        <v>44450</v>
      </c>
      <c r="D566" s="114" t="s">
        <v>72</v>
      </c>
      <c r="E566" s="114" t="s">
        <v>395</v>
      </c>
      <c r="F566" s="114" t="s">
        <v>86</v>
      </c>
      <c r="G566" s="114" t="s">
        <v>21</v>
      </c>
      <c r="H566" s="114">
        <v>22.509589041095889</v>
      </c>
      <c r="I566" s="114">
        <v>3</v>
      </c>
      <c r="J566" s="114" t="s">
        <v>391</v>
      </c>
      <c r="K566" s="114">
        <v>12.682</v>
      </c>
      <c r="L566" s="114">
        <f t="shared" ref="L566" si="281">K566</f>
        <v>12.682</v>
      </c>
    </row>
    <row r="567" spans="1:12" x14ac:dyDescent="0.35">
      <c r="A567" s="116" t="s">
        <v>71</v>
      </c>
      <c r="B567" s="116">
        <v>2021</v>
      </c>
      <c r="C567" s="117">
        <v>44450</v>
      </c>
      <c r="D567" s="116" t="s">
        <v>72</v>
      </c>
      <c r="E567" s="116" t="s">
        <v>395</v>
      </c>
      <c r="F567" s="116" t="s">
        <v>86</v>
      </c>
      <c r="G567" s="116" t="s">
        <v>21</v>
      </c>
      <c r="H567" s="116">
        <v>22.509589041095889</v>
      </c>
      <c r="I567" s="116">
        <v>3</v>
      </c>
      <c r="J567" s="116" t="s">
        <v>392</v>
      </c>
      <c r="K567" s="116">
        <v>20.292999999999999</v>
      </c>
      <c r="L567" s="116">
        <f t="shared" ref="L567" si="282">K567-K566</f>
        <v>7.6109999999999989</v>
      </c>
    </row>
    <row r="568" spans="1:12" x14ac:dyDescent="0.35">
      <c r="A568" s="114" t="s">
        <v>71</v>
      </c>
      <c r="B568" s="114">
        <v>2021</v>
      </c>
      <c r="C568" s="115">
        <v>44450</v>
      </c>
      <c r="D568" s="114" t="s">
        <v>72</v>
      </c>
      <c r="E568" s="114" t="s">
        <v>395</v>
      </c>
      <c r="F568" s="114" t="s">
        <v>86</v>
      </c>
      <c r="G568" s="114" t="s">
        <v>21</v>
      </c>
      <c r="H568" s="114">
        <v>22.509589041095889</v>
      </c>
      <c r="I568" s="114">
        <v>3</v>
      </c>
      <c r="J568" s="114" t="s">
        <v>393</v>
      </c>
      <c r="K568" s="114">
        <v>27.588000000000001</v>
      </c>
      <c r="L568" s="116">
        <f t="shared" si="258"/>
        <v>7.2950000000000017</v>
      </c>
    </row>
    <row r="569" spans="1:12" x14ac:dyDescent="0.35">
      <c r="A569" s="116" t="s">
        <v>71</v>
      </c>
      <c r="B569" s="116">
        <v>2021</v>
      </c>
      <c r="C569" s="117">
        <v>44450</v>
      </c>
      <c r="D569" s="116" t="s">
        <v>72</v>
      </c>
      <c r="E569" s="116" t="s">
        <v>395</v>
      </c>
      <c r="F569" s="116" t="s">
        <v>86</v>
      </c>
      <c r="G569" s="116" t="s">
        <v>21</v>
      </c>
      <c r="H569" s="116">
        <v>22.509589041095889</v>
      </c>
      <c r="I569" s="116">
        <v>3</v>
      </c>
      <c r="J569" s="116" t="s">
        <v>394</v>
      </c>
      <c r="K569" s="116">
        <v>34.966000000000001</v>
      </c>
      <c r="L569" s="116">
        <f t="shared" si="258"/>
        <v>7.3780000000000001</v>
      </c>
    </row>
    <row r="570" spans="1:12" x14ac:dyDescent="0.35">
      <c r="A570" s="114" t="s">
        <v>71</v>
      </c>
      <c r="B570" s="114">
        <v>2021</v>
      </c>
      <c r="C570" s="115">
        <v>44450</v>
      </c>
      <c r="D570" s="114" t="s">
        <v>72</v>
      </c>
      <c r="E570" s="114" t="s">
        <v>395</v>
      </c>
      <c r="F570" s="114" t="s">
        <v>58</v>
      </c>
      <c r="G570" s="114" t="s">
        <v>59</v>
      </c>
      <c r="H570" s="114">
        <v>23.657534246575342</v>
      </c>
      <c r="I570" s="114">
        <v>4</v>
      </c>
      <c r="J570" s="114" t="s">
        <v>391</v>
      </c>
      <c r="K570" s="114">
        <v>12.955</v>
      </c>
      <c r="L570" s="114">
        <f t="shared" ref="L570" si="283">K570</f>
        <v>12.955</v>
      </c>
    </row>
    <row r="571" spans="1:12" x14ac:dyDescent="0.35">
      <c r="A571" s="116" t="s">
        <v>71</v>
      </c>
      <c r="B571" s="116">
        <v>2021</v>
      </c>
      <c r="C571" s="117">
        <v>44450</v>
      </c>
      <c r="D571" s="116" t="s">
        <v>72</v>
      </c>
      <c r="E571" s="116" t="s">
        <v>395</v>
      </c>
      <c r="F571" s="116" t="s">
        <v>58</v>
      </c>
      <c r="G571" s="116" t="s">
        <v>59</v>
      </c>
      <c r="H571" s="116">
        <v>23.657534246575342</v>
      </c>
      <c r="I571" s="116">
        <v>4</v>
      </c>
      <c r="J571" s="116" t="s">
        <v>392</v>
      </c>
      <c r="K571" s="116">
        <v>20.465</v>
      </c>
      <c r="L571" s="116">
        <f t="shared" ref="L571" si="284">K571-K570</f>
        <v>7.51</v>
      </c>
    </row>
    <row r="572" spans="1:12" x14ac:dyDescent="0.35">
      <c r="A572" s="114" t="s">
        <v>71</v>
      </c>
      <c r="B572" s="114">
        <v>2021</v>
      </c>
      <c r="C572" s="115">
        <v>44450</v>
      </c>
      <c r="D572" s="114" t="s">
        <v>72</v>
      </c>
      <c r="E572" s="114" t="s">
        <v>395</v>
      </c>
      <c r="F572" s="114" t="s">
        <v>58</v>
      </c>
      <c r="G572" s="114" t="s">
        <v>59</v>
      </c>
      <c r="H572" s="114">
        <v>23.657534246575342</v>
      </c>
      <c r="I572" s="114">
        <v>4</v>
      </c>
      <c r="J572" s="114" t="s">
        <v>393</v>
      </c>
      <c r="K572" s="114">
        <v>27.756</v>
      </c>
      <c r="L572" s="116">
        <f t="shared" si="258"/>
        <v>7.2910000000000004</v>
      </c>
    </row>
    <row r="573" spans="1:12" x14ac:dyDescent="0.35">
      <c r="A573" s="116" t="s">
        <v>71</v>
      </c>
      <c r="B573" s="116">
        <v>2021</v>
      </c>
      <c r="C573" s="117">
        <v>44450</v>
      </c>
      <c r="D573" s="116" t="s">
        <v>72</v>
      </c>
      <c r="E573" s="116" t="s">
        <v>395</v>
      </c>
      <c r="F573" s="116" t="s">
        <v>58</v>
      </c>
      <c r="G573" s="116" t="s">
        <v>59</v>
      </c>
      <c r="H573" s="116">
        <v>23.657534246575342</v>
      </c>
      <c r="I573" s="116">
        <v>4</v>
      </c>
      <c r="J573" s="116" t="s">
        <v>394</v>
      </c>
      <c r="K573" s="116">
        <v>35.08</v>
      </c>
      <c r="L573" s="116">
        <f t="shared" si="258"/>
        <v>7.3239999999999981</v>
      </c>
    </row>
    <row r="574" spans="1:12" x14ac:dyDescent="0.35">
      <c r="A574" s="114" t="s">
        <v>71</v>
      </c>
      <c r="B574" s="114">
        <v>2021</v>
      </c>
      <c r="C574" s="115">
        <v>44450</v>
      </c>
      <c r="D574" s="114" t="s">
        <v>72</v>
      </c>
      <c r="E574" s="114" t="s">
        <v>395</v>
      </c>
      <c r="F574" s="114" t="s">
        <v>116</v>
      </c>
      <c r="G574" s="114" t="s">
        <v>49</v>
      </c>
      <c r="H574" s="114">
        <v>20.61917808219178</v>
      </c>
      <c r="I574" s="114">
        <v>5</v>
      </c>
      <c r="J574" s="114" t="s">
        <v>391</v>
      </c>
      <c r="K574" s="114">
        <v>12.577999999999999</v>
      </c>
      <c r="L574" s="114">
        <f t="shared" ref="L574" si="285">K574</f>
        <v>12.577999999999999</v>
      </c>
    </row>
    <row r="575" spans="1:12" x14ac:dyDescent="0.35">
      <c r="A575" s="116" t="s">
        <v>71</v>
      </c>
      <c r="B575" s="116">
        <v>2021</v>
      </c>
      <c r="C575" s="117">
        <v>44450</v>
      </c>
      <c r="D575" s="116" t="s">
        <v>72</v>
      </c>
      <c r="E575" s="116" t="s">
        <v>395</v>
      </c>
      <c r="F575" s="116" t="s">
        <v>116</v>
      </c>
      <c r="G575" s="116" t="s">
        <v>49</v>
      </c>
      <c r="H575" s="116">
        <v>20.61917808219178</v>
      </c>
      <c r="I575" s="116">
        <v>5</v>
      </c>
      <c r="J575" s="116" t="s">
        <v>392</v>
      </c>
      <c r="K575" s="116">
        <v>20.216999999999999</v>
      </c>
      <c r="L575" s="116">
        <f t="shared" ref="L575" si="286">K575-K574</f>
        <v>7.6389999999999993</v>
      </c>
    </row>
    <row r="576" spans="1:12" x14ac:dyDescent="0.35">
      <c r="A576" s="114" t="s">
        <v>71</v>
      </c>
      <c r="B576" s="114">
        <v>2021</v>
      </c>
      <c r="C576" s="115">
        <v>44450</v>
      </c>
      <c r="D576" s="114" t="s">
        <v>72</v>
      </c>
      <c r="E576" s="114" t="s">
        <v>395</v>
      </c>
      <c r="F576" s="114" t="s">
        <v>116</v>
      </c>
      <c r="G576" s="114" t="s">
        <v>49</v>
      </c>
      <c r="H576" s="114">
        <v>20.61917808219178</v>
      </c>
      <c r="I576" s="114">
        <v>5</v>
      </c>
      <c r="J576" s="114" t="s">
        <v>393</v>
      </c>
      <c r="K576" s="114">
        <v>27.725000000000001</v>
      </c>
      <c r="L576" s="116">
        <f t="shared" si="258"/>
        <v>7.5080000000000027</v>
      </c>
    </row>
    <row r="577" spans="1:12" x14ac:dyDescent="0.35">
      <c r="A577" s="116" t="s">
        <v>71</v>
      </c>
      <c r="B577" s="116">
        <v>2021</v>
      </c>
      <c r="C577" s="117">
        <v>44450</v>
      </c>
      <c r="D577" s="116" t="s">
        <v>72</v>
      </c>
      <c r="E577" s="116" t="s">
        <v>395</v>
      </c>
      <c r="F577" s="116" t="s">
        <v>116</v>
      </c>
      <c r="G577" s="116" t="s">
        <v>49</v>
      </c>
      <c r="H577" s="116">
        <v>20.61917808219178</v>
      </c>
      <c r="I577" s="116">
        <v>5</v>
      </c>
      <c r="J577" s="116" t="s">
        <v>394</v>
      </c>
      <c r="K577" s="116">
        <v>35.445999999999998</v>
      </c>
      <c r="L577" s="116">
        <f t="shared" si="258"/>
        <v>7.7209999999999965</v>
      </c>
    </row>
    <row r="578" spans="1:12" x14ac:dyDescent="0.35">
      <c r="A578" s="114" t="s">
        <v>71</v>
      </c>
      <c r="B578" s="114">
        <v>2021</v>
      </c>
      <c r="C578" s="115">
        <v>44450</v>
      </c>
      <c r="D578" s="114" t="s">
        <v>72</v>
      </c>
      <c r="E578" s="114" t="s">
        <v>395</v>
      </c>
      <c r="F578" s="114" t="s">
        <v>46</v>
      </c>
      <c r="G578" s="114" t="s">
        <v>47</v>
      </c>
      <c r="H578" s="114">
        <v>400</v>
      </c>
      <c r="I578" s="114">
        <v>6</v>
      </c>
      <c r="J578" s="114" t="s">
        <v>391</v>
      </c>
      <c r="K578" s="114">
        <v>12.747999999999999</v>
      </c>
      <c r="L578" s="114">
        <f t="shared" ref="L578" si="287">K578</f>
        <v>12.747999999999999</v>
      </c>
    </row>
    <row r="579" spans="1:12" x14ac:dyDescent="0.35">
      <c r="A579" s="116" t="s">
        <v>71</v>
      </c>
      <c r="B579" s="116">
        <v>2021</v>
      </c>
      <c r="C579" s="117">
        <v>44450</v>
      </c>
      <c r="D579" s="116" t="s">
        <v>72</v>
      </c>
      <c r="E579" s="116" t="s">
        <v>395</v>
      </c>
      <c r="F579" s="116" t="s">
        <v>46</v>
      </c>
      <c r="G579" s="116" t="s">
        <v>47</v>
      </c>
      <c r="H579" s="116">
        <v>400</v>
      </c>
      <c r="I579" s="116">
        <v>6</v>
      </c>
      <c r="J579" s="116" t="s">
        <v>392</v>
      </c>
      <c r="K579" s="116">
        <v>20.547999999999998</v>
      </c>
      <c r="L579" s="116">
        <f t="shared" ref="L579" si="288">K579-K578</f>
        <v>7.7999999999999989</v>
      </c>
    </row>
    <row r="580" spans="1:12" x14ac:dyDescent="0.35">
      <c r="A580" s="114" t="s">
        <v>71</v>
      </c>
      <c r="B580" s="114">
        <v>2021</v>
      </c>
      <c r="C580" s="115">
        <v>44450</v>
      </c>
      <c r="D580" s="114" t="s">
        <v>72</v>
      </c>
      <c r="E580" s="114" t="s">
        <v>395</v>
      </c>
      <c r="F580" s="114" t="s">
        <v>46</v>
      </c>
      <c r="G580" s="114" t="s">
        <v>47</v>
      </c>
      <c r="H580" s="114">
        <v>400</v>
      </c>
      <c r="I580" s="114">
        <v>6</v>
      </c>
      <c r="J580" s="114" t="s">
        <v>393</v>
      </c>
      <c r="K580" s="114">
        <v>28.039000000000001</v>
      </c>
      <c r="L580" s="116">
        <f t="shared" si="258"/>
        <v>7.4910000000000032</v>
      </c>
    </row>
    <row r="581" spans="1:12" x14ac:dyDescent="0.35">
      <c r="A581" s="116" t="s">
        <v>71</v>
      </c>
      <c r="B581" s="116">
        <v>2021</v>
      </c>
      <c r="C581" s="117">
        <v>44450</v>
      </c>
      <c r="D581" s="116" t="s">
        <v>72</v>
      </c>
      <c r="E581" s="116" t="s">
        <v>395</v>
      </c>
      <c r="F581" s="116" t="s">
        <v>46</v>
      </c>
      <c r="G581" s="116" t="s">
        <v>47</v>
      </c>
      <c r="H581" s="116">
        <v>400</v>
      </c>
      <c r="I581" s="116">
        <v>6</v>
      </c>
      <c r="J581" s="116" t="s">
        <v>394</v>
      </c>
      <c r="K581" s="116">
        <v>35.648000000000003</v>
      </c>
      <c r="L581" s="116">
        <f t="shared" si="258"/>
        <v>7.6090000000000018</v>
      </c>
    </row>
    <row r="582" spans="1:12" x14ac:dyDescent="0.35">
      <c r="A582" s="114" t="s">
        <v>71</v>
      </c>
      <c r="B582" s="114">
        <v>2021</v>
      </c>
      <c r="C582" s="115">
        <v>44450</v>
      </c>
      <c r="D582" s="114" t="s">
        <v>72</v>
      </c>
      <c r="E582" s="114" t="s">
        <v>395</v>
      </c>
      <c r="F582" s="114" t="s">
        <v>412</v>
      </c>
      <c r="G582" s="114" t="s">
        <v>59</v>
      </c>
      <c r="H582" s="114">
        <v>400</v>
      </c>
      <c r="I582" s="114">
        <v>7</v>
      </c>
      <c r="J582" s="114" t="s">
        <v>391</v>
      </c>
      <c r="K582" s="114">
        <v>13.528</v>
      </c>
      <c r="L582" s="114">
        <f t="shared" ref="L582" si="289">K582</f>
        <v>13.528</v>
      </c>
    </row>
    <row r="583" spans="1:12" x14ac:dyDescent="0.35">
      <c r="A583" s="116" t="s">
        <v>71</v>
      </c>
      <c r="B583" s="116">
        <v>2021</v>
      </c>
      <c r="C583" s="117">
        <v>44450</v>
      </c>
      <c r="D583" s="116" t="s">
        <v>72</v>
      </c>
      <c r="E583" s="116" t="s">
        <v>395</v>
      </c>
      <c r="F583" s="116" t="s">
        <v>412</v>
      </c>
      <c r="G583" s="116" t="s">
        <v>59</v>
      </c>
      <c r="H583" s="116">
        <v>400</v>
      </c>
      <c r="I583" s="116">
        <v>7</v>
      </c>
      <c r="J583" s="116" t="s">
        <v>392</v>
      </c>
      <c r="K583" s="116">
        <v>21.545000000000002</v>
      </c>
      <c r="L583" s="116">
        <f t="shared" ref="L583:L645" si="290">K583-K582</f>
        <v>8.0170000000000012</v>
      </c>
    </row>
    <row r="584" spans="1:12" x14ac:dyDescent="0.35">
      <c r="A584" s="114" t="s">
        <v>71</v>
      </c>
      <c r="B584" s="114">
        <v>2021</v>
      </c>
      <c r="C584" s="115">
        <v>44450</v>
      </c>
      <c r="D584" s="114" t="s">
        <v>72</v>
      </c>
      <c r="E584" s="114" t="s">
        <v>395</v>
      </c>
      <c r="F584" s="114" t="s">
        <v>412</v>
      </c>
      <c r="G584" s="114" t="s">
        <v>59</v>
      </c>
      <c r="H584" s="114">
        <v>400</v>
      </c>
      <c r="I584" s="114">
        <v>7</v>
      </c>
      <c r="J584" s="114" t="s">
        <v>393</v>
      </c>
      <c r="K584" s="114">
        <v>29.17</v>
      </c>
      <c r="L584" s="116">
        <f t="shared" si="290"/>
        <v>7.625</v>
      </c>
    </row>
    <row r="585" spans="1:12" x14ac:dyDescent="0.35">
      <c r="A585" s="116" t="s">
        <v>71</v>
      </c>
      <c r="B585" s="116">
        <v>2021</v>
      </c>
      <c r="C585" s="117">
        <v>44450</v>
      </c>
      <c r="D585" s="116" t="s">
        <v>72</v>
      </c>
      <c r="E585" s="116" t="s">
        <v>395</v>
      </c>
      <c r="F585" s="116" t="s">
        <v>412</v>
      </c>
      <c r="G585" s="116" t="s">
        <v>59</v>
      </c>
      <c r="H585" s="116">
        <v>400</v>
      </c>
      <c r="I585" s="116">
        <v>7</v>
      </c>
      <c r="J585" s="116" t="s">
        <v>394</v>
      </c>
      <c r="K585" s="116">
        <v>36.917999999999999</v>
      </c>
      <c r="L585" s="116">
        <f t="shared" si="290"/>
        <v>7.7479999999999976</v>
      </c>
    </row>
    <row r="586" spans="1:12" x14ac:dyDescent="0.35">
      <c r="A586" s="114" t="s">
        <v>71</v>
      </c>
      <c r="B586" s="114">
        <v>2021</v>
      </c>
      <c r="C586" s="115">
        <v>44450</v>
      </c>
      <c r="D586" s="114" t="s">
        <v>72</v>
      </c>
      <c r="E586" s="114" t="s">
        <v>395</v>
      </c>
      <c r="F586" s="114" t="s">
        <v>87</v>
      </c>
      <c r="G586" s="114" t="s">
        <v>88</v>
      </c>
      <c r="H586" s="114">
        <v>400</v>
      </c>
      <c r="I586" s="114">
        <v>8</v>
      </c>
      <c r="J586" s="114" t="s">
        <v>391</v>
      </c>
      <c r="K586" s="114">
        <v>13.381</v>
      </c>
      <c r="L586" s="114">
        <f t="shared" ref="L586" si="291">K586</f>
        <v>13.381</v>
      </c>
    </row>
    <row r="587" spans="1:12" x14ac:dyDescent="0.35">
      <c r="A587" s="116" t="s">
        <v>71</v>
      </c>
      <c r="B587" s="116">
        <v>2021</v>
      </c>
      <c r="C587" s="117">
        <v>44450</v>
      </c>
      <c r="D587" s="116" t="s">
        <v>72</v>
      </c>
      <c r="E587" s="116" t="s">
        <v>395</v>
      </c>
      <c r="F587" s="116" t="s">
        <v>87</v>
      </c>
      <c r="G587" s="116" t="s">
        <v>88</v>
      </c>
      <c r="H587" s="116">
        <v>400</v>
      </c>
      <c r="I587" s="116">
        <v>8</v>
      </c>
      <c r="J587" s="116" t="s">
        <v>392</v>
      </c>
      <c r="K587" s="116">
        <v>21.361999999999998</v>
      </c>
      <c r="L587" s="116">
        <f t="shared" ref="L587" si="292">K587-K586</f>
        <v>7.9809999999999981</v>
      </c>
    </row>
    <row r="588" spans="1:12" x14ac:dyDescent="0.35">
      <c r="A588" s="114" t="s">
        <v>71</v>
      </c>
      <c r="B588" s="114">
        <v>2021</v>
      </c>
      <c r="C588" s="115">
        <v>44450</v>
      </c>
      <c r="D588" s="114" t="s">
        <v>72</v>
      </c>
      <c r="E588" s="114" t="s">
        <v>395</v>
      </c>
      <c r="F588" s="114" t="s">
        <v>87</v>
      </c>
      <c r="G588" s="114" t="s">
        <v>88</v>
      </c>
      <c r="H588" s="114">
        <v>400</v>
      </c>
      <c r="I588" s="114">
        <v>8</v>
      </c>
      <c r="J588" s="114" t="s">
        <v>393</v>
      </c>
      <c r="K588" s="114">
        <v>29.195</v>
      </c>
      <c r="L588" s="116">
        <f t="shared" si="290"/>
        <v>7.833000000000002</v>
      </c>
    </row>
    <row r="589" spans="1:12" x14ac:dyDescent="0.35">
      <c r="A589" s="116" t="s">
        <v>71</v>
      </c>
      <c r="B589" s="116">
        <v>2021</v>
      </c>
      <c r="C589" s="117">
        <v>44450</v>
      </c>
      <c r="D589" s="116" t="s">
        <v>72</v>
      </c>
      <c r="E589" s="116" t="s">
        <v>395</v>
      </c>
      <c r="F589" s="116" t="s">
        <v>87</v>
      </c>
      <c r="G589" s="116" t="s">
        <v>88</v>
      </c>
      <c r="H589" s="116">
        <v>400</v>
      </c>
      <c r="I589" s="116">
        <v>8</v>
      </c>
      <c r="J589" s="116" t="s">
        <v>394</v>
      </c>
      <c r="K589" s="116">
        <v>37.354999999999997</v>
      </c>
      <c r="L589" s="116">
        <f t="shared" si="290"/>
        <v>8.1599999999999966</v>
      </c>
    </row>
    <row r="590" spans="1:12" x14ac:dyDescent="0.35">
      <c r="A590" s="114" t="s">
        <v>71</v>
      </c>
      <c r="B590" s="114">
        <v>2021</v>
      </c>
      <c r="C590" s="115">
        <v>44450</v>
      </c>
      <c r="D590" s="114" t="s">
        <v>72</v>
      </c>
      <c r="E590" s="114" t="s">
        <v>395</v>
      </c>
      <c r="F590" s="114" t="s">
        <v>413</v>
      </c>
      <c r="G590" s="114" t="s">
        <v>27</v>
      </c>
      <c r="H590" s="114">
        <v>22.517808219178082</v>
      </c>
      <c r="I590" s="114">
        <v>9</v>
      </c>
      <c r="J590" s="114" t="s">
        <v>391</v>
      </c>
      <c r="K590" s="114">
        <v>13.739000000000001</v>
      </c>
      <c r="L590" s="114">
        <f t="shared" ref="L590" si="293">K590</f>
        <v>13.739000000000001</v>
      </c>
    </row>
    <row r="591" spans="1:12" x14ac:dyDescent="0.35">
      <c r="A591" s="116" t="s">
        <v>71</v>
      </c>
      <c r="B591" s="116">
        <v>2021</v>
      </c>
      <c r="C591" s="117">
        <v>44450</v>
      </c>
      <c r="D591" s="116" t="s">
        <v>72</v>
      </c>
      <c r="E591" s="116" t="s">
        <v>395</v>
      </c>
      <c r="F591" s="116" t="s">
        <v>413</v>
      </c>
      <c r="G591" s="116" t="s">
        <v>27</v>
      </c>
      <c r="H591" s="116">
        <v>22.517808219178082</v>
      </c>
      <c r="I591" s="116">
        <v>9</v>
      </c>
      <c r="J591" s="116" t="s">
        <v>392</v>
      </c>
      <c r="K591" s="116">
        <v>21.832000000000001</v>
      </c>
      <c r="L591" s="116">
        <f t="shared" ref="L591" si="294">K591-K590</f>
        <v>8.093</v>
      </c>
    </row>
    <row r="592" spans="1:12" x14ac:dyDescent="0.35">
      <c r="A592" s="114" t="s">
        <v>71</v>
      </c>
      <c r="B592" s="114">
        <v>2021</v>
      </c>
      <c r="C592" s="115">
        <v>44450</v>
      </c>
      <c r="D592" s="114" t="s">
        <v>72</v>
      </c>
      <c r="E592" s="114" t="s">
        <v>395</v>
      </c>
      <c r="F592" s="114" t="s">
        <v>413</v>
      </c>
      <c r="G592" s="114" t="s">
        <v>27</v>
      </c>
      <c r="H592" s="114">
        <v>22.517808219178082</v>
      </c>
      <c r="I592" s="114">
        <v>9</v>
      </c>
      <c r="J592" s="114" t="s">
        <v>393</v>
      </c>
      <c r="K592" s="114">
        <v>29.931000000000001</v>
      </c>
      <c r="L592" s="116">
        <f t="shared" si="290"/>
        <v>8.0990000000000002</v>
      </c>
    </row>
    <row r="593" spans="1:12" x14ac:dyDescent="0.35">
      <c r="A593" s="116" t="s">
        <v>71</v>
      </c>
      <c r="B593" s="116">
        <v>2021</v>
      </c>
      <c r="C593" s="117">
        <v>44450</v>
      </c>
      <c r="D593" s="116" t="s">
        <v>72</v>
      </c>
      <c r="E593" s="116" t="s">
        <v>395</v>
      </c>
      <c r="F593" s="116" t="s">
        <v>413</v>
      </c>
      <c r="G593" s="116" t="s">
        <v>27</v>
      </c>
      <c r="H593" s="116">
        <v>22.517808219178082</v>
      </c>
      <c r="I593" s="116">
        <v>9</v>
      </c>
      <c r="J593" s="116" t="s">
        <v>394</v>
      </c>
      <c r="K593" s="116">
        <v>37.758000000000003</v>
      </c>
      <c r="L593" s="116">
        <f t="shared" si="290"/>
        <v>7.8270000000000017</v>
      </c>
    </row>
    <row r="594" spans="1:12" x14ac:dyDescent="0.35">
      <c r="A594" s="114" t="s">
        <v>71</v>
      </c>
      <c r="B594" s="114">
        <v>2021</v>
      </c>
      <c r="C594" s="115">
        <v>44450</v>
      </c>
      <c r="D594" s="114" t="s">
        <v>72</v>
      </c>
      <c r="E594" s="114" t="s">
        <v>395</v>
      </c>
      <c r="F594" s="114" t="s">
        <v>414</v>
      </c>
      <c r="G594" s="114" t="s">
        <v>27</v>
      </c>
      <c r="H594" s="114">
        <v>400</v>
      </c>
      <c r="I594" s="114">
        <v>10</v>
      </c>
      <c r="J594" s="114" t="s">
        <v>391</v>
      </c>
      <c r="K594" s="114">
        <v>13.926</v>
      </c>
      <c r="L594" s="114">
        <f t="shared" ref="L594" si="295">K594</f>
        <v>13.926</v>
      </c>
    </row>
    <row r="595" spans="1:12" x14ac:dyDescent="0.35">
      <c r="A595" s="116" t="s">
        <v>71</v>
      </c>
      <c r="B595" s="116">
        <v>2021</v>
      </c>
      <c r="C595" s="117">
        <v>44450</v>
      </c>
      <c r="D595" s="116" t="s">
        <v>72</v>
      </c>
      <c r="E595" s="116" t="s">
        <v>395</v>
      </c>
      <c r="F595" s="116" t="s">
        <v>414</v>
      </c>
      <c r="G595" s="116" t="s">
        <v>27</v>
      </c>
      <c r="H595" s="116">
        <v>400</v>
      </c>
      <c r="I595" s="116">
        <v>10</v>
      </c>
      <c r="J595" s="116" t="s">
        <v>392</v>
      </c>
      <c r="K595" s="116">
        <v>22.222000000000001</v>
      </c>
      <c r="L595" s="116">
        <f t="shared" ref="L595" si="296">K595-K594</f>
        <v>8.2960000000000012</v>
      </c>
    </row>
    <row r="596" spans="1:12" x14ac:dyDescent="0.35">
      <c r="A596" s="114" t="s">
        <v>71</v>
      </c>
      <c r="B596" s="114">
        <v>2021</v>
      </c>
      <c r="C596" s="115">
        <v>44450</v>
      </c>
      <c r="D596" s="114" t="s">
        <v>72</v>
      </c>
      <c r="E596" s="114" t="s">
        <v>395</v>
      </c>
      <c r="F596" s="114" t="s">
        <v>414</v>
      </c>
      <c r="G596" s="114" t="s">
        <v>27</v>
      </c>
      <c r="H596" s="114">
        <v>400</v>
      </c>
      <c r="I596" s="114">
        <v>10</v>
      </c>
      <c r="J596" s="114" t="s">
        <v>393</v>
      </c>
      <c r="K596" s="114">
        <v>30.157</v>
      </c>
      <c r="L596" s="116">
        <f t="shared" si="290"/>
        <v>7.9349999999999987</v>
      </c>
    </row>
    <row r="597" spans="1:12" x14ac:dyDescent="0.35">
      <c r="A597" s="116" t="s">
        <v>71</v>
      </c>
      <c r="B597" s="116">
        <v>2021</v>
      </c>
      <c r="C597" s="117">
        <v>44450</v>
      </c>
      <c r="D597" s="116" t="s">
        <v>72</v>
      </c>
      <c r="E597" s="116" t="s">
        <v>395</v>
      </c>
      <c r="F597" s="116" t="s">
        <v>414</v>
      </c>
      <c r="G597" s="116" t="s">
        <v>27</v>
      </c>
      <c r="H597" s="116">
        <v>400</v>
      </c>
      <c r="I597" s="116">
        <v>10</v>
      </c>
      <c r="J597" s="116" t="s">
        <v>394</v>
      </c>
      <c r="K597" s="116">
        <v>37.987000000000002</v>
      </c>
      <c r="L597" s="116">
        <f t="shared" si="290"/>
        <v>7.8300000000000018</v>
      </c>
    </row>
    <row r="598" spans="1:12" x14ac:dyDescent="0.35">
      <c r="A598" s="114" t="s">
        <v>71</v>
      </c>
      <c r="B598" s="114">
        <v>2021</v>
      </c>
      <c r="C598" s="115">
        <v>44450</v>
      </c>
      <c r="D598" s="114" t="s">
        <v>72</v>
      </c>
      <c r="E598" s="114" t="s">
        <v>395</v>
      </c>
      <c r="F598" s="114" t="s">
        <v>410</v>
      </c>
      <c r="G598" s="114" t="s">
        <v>70</v>
      </c>
      <c r="H598" s="114">
        <v>18.86849315068493</v>
      </c>
      <c r="I598" s="114">
        <v>11</v>
      </c>
      <c r="J598" s="114" t="s">
        <v>391</v>
      </c>
      <c r="K598" s="114">
        <v>14.196</v>
      </c>
      <c r="L598" s="114">
        <f t="shared" ref="L598" si="297">K598</f>
        <v>14.196</v>
      </c>
    </row>
    <row r="599" spans="1:12" x14ac:dyDescent="0.35">
      <c r="A599" s="116" t="s">
        <v>71</v>
      </c>
      <c r="B599" s="116">
        <v>2021</v>
      </c>
      <c r="C599" s="117">
        <v>44450</v>
      </c>
      <c r="D599" s="116" t="s">
        <v>72</v>
      </c>
      <c r="E599" s="116" t="s">
        <v>395</v>
      </c>
      <c r="F599" s="116" t="s">
        <v>410</v>
      </c>
      <c r="G599" s="116" t="s">
        <v>70</v>
      </c>
      <c r="H599" s="116">
        <v>18.86849315068493</v>
      </c>
      <c r="I599" s="116">
        <v>11</v>
      </c>
      <c r="J599" s="116" t="s">
        <v>392</v>
      </c>
      <c r="K599" s="116">
        <v>22.696999999999999</v>
      </c>
      <c r="L599" s="116">
        <f t="shared" ref="L599" si="298">K599-K598</f>
        <v>8.5009999999999994</v>
      </c>
    </row>
    <row r="600" spans="1:12" x14ac:dyDescent="0.35">
      <c r="A600" s="114" t="s">
        <v>71</v>
      </c>
      <c r="B600" s="114">
        <v>2021</v>
      </c>
      <c r="C600" s="115">
        <v>44450</v>
      </c>
      <c r="D600" s="114" t="s">
        <v>72</v>
      </c>
      <c r="E600" s="114" t="s">
        <v>395</v>
      </c>
      <c r="F600" s="114" t="s">
        <v>410</v>
      </c>
      <c r="G600" s="114" t="s">
        <v>70</v>
      </c>
      <c r="H600" s="114">
        <v>18.86849315068493</v>
      </c>
      <c r="I600" s="114">
        <v>11</v>
      </c>
      <c r="J600" s="114" t="s">
        <v>393</v>
      </c>
      <c r="K600" s="114">
        <v>30.975000000000001</v>
      </c>
      <c r="L600" s="116">
        <f t="shared" si="290"/>
        <v>8.2780000000000022</v>
      </c>
    </row>
    <row r="601" spans="1:12" x14ac:dyDescent="0.35">
      <c r="A601" s="116" t="s">
        <v>71</v>
      </c>
      <c r="B601" s="116">
        <v>2021</v>
      </c>
      <c r="C601" s="117">
        <v>44450</v>
      </c>
      <c r="D601" s="116" t="s">
        <v>72</v>
      </c>
      <c r="E601" s="116" t="s">
        <v>395</v>
      </c>
      <c r="F601" s="116" t="s">
        <v>410</v>
      </c>
      <c r="G601" s="116" t="s">
        <v>70</v>
      </c>
      <c r="H601" s="116">
        <v>18.86849315068493</v>
      </c>
      <c r="I601" s="116">
        <v>11</v>
      </c>
      <c r="J601" s="116" t="s">
        <v>394</v>
      </c>
      <c r="K601" s="116">
        <v>39.451000000000001</v>
      </c>
      <c r="L601" s="116">
        <f t="shared" si="290"/>
        <v>8.4759999999999991</v>
      </c>
    </row>
    <row r="602" spans="1:12" x14ac:dyDescent="0.35">
      <c r="A602" s="114" t="s">
        <v>71</v>
      </c>
      <c r="B602" s="114">
        <v>2021</v>
      </c>
      <c r="C602" s="115">
        <v>44450</v>
      </c>
      <c r="D602" s="114" t="s">
        <v>72</v>
      </c>
      <c r="E602" s="114" t="s">
        <v>395</v>
      </c>
      <c r="F602" s="114" t="s">
        <v>409</v>
      </c>
      <c r="G602" s="114" t="s">
        <v>70</v>
      </c>
      <c r="H602" s="114">
        <v>20.049315068493151</v>
      </c>
      <c r="I602" s="114">
        <v>12</v>
      </c>
      <c r="J602" s="114" t="s">
        <v>391</v>
      </c>
      <c r="K602" s="114">
        <v>15.002000000000001</v>
      </c>
      <c r="L602" s="114">
        <f t="shared" ref="L602" si="299">K602</f>
        <v>15.002000000000001</v>
      </c>
    </row>
    <row r="603" spans="1:12" x14ac:dyDescent="0.35">
      <c r="A603" s="116" t="s">
        <v>71</v>
      </c>
      <c r="B603" s="116">
        <v>2021</v>
      </c>
      <c r="C603" s="117">
        <v>44450</v>
      </c>
      <c r="D603" s="116" t="s">
        <v>72</v>
      </c>
      <c r="E603" s="116" t="s">
        <v>395</v>
      </c>
      <c r="F603" s="116" t="s">
        <v>409</v>
      </c>
      <c r="G603" s="116" t="s">
        <v>70</v>
      </c>
      <c r="H603" s="116">
        <v>20.049315068493151</v>
      </c>
      <c r="I603" s="116">
        <v>12</v>
      </c>
      <c r="J603" s="116" t="s">
        <v>392</v>
      </c>
      <c r="K603" s="116">
        <v>23.783999999999999</v>
      </c>
      <c r="L603" s="116">
        <f t="shared" ref="L603" si="300">K603-K602</f>
        <v>8.7819999999999983</v>
      </c>
    </row>
    <row r="604" spans="1:12" x14ac:dyDescent="0.35">
      <c r="A604" s="114" t="s">
        <v>71</v>
      </c>
      <c r="B604" s="114">
        <v>2021</v>
      </c>
      <c r="C604" s="115">
        <v>44450</v>
      </c>
      <c r="D604" s="114" t="s">
        <v>72</v>
      </c>
      <c r="E604" s="114" t="s">
        <v>395</v>
      </c>
      <c r="F604" s="114" t="s">
        <v>409</v>
      </c>
      <c r="G604" s="114" t="s">
        <v>70</v>
      </c>
      <c r="H604" s="114">
        <v>20.049315068493151</v>
      </c>
      <c r="I604" s="114">
        <v>12</v>
      </c>
      <c r="J604" s="114" t="s">
        <v>393</v>
      </c>
      <c r="K604" s="114">
        <v>32.323999999999998</v>
      </c>
      <c r="L604" s="116">
        <f t="shared" si="290"/>
        <v>8.5399999999999991</v>
      </c>
    </row>
    <row r="605" spans="1:12" x14ac:dyDescent="0.35">
      <c r="A605" s="116" t="s">
        <v>71</v>
      </c>
      <c r="B605" s="116">
        <v>2021</v>
      </c>
      <c r="C605" s="117">
        <v>44450</v>
      </c>
      <c r="D605" s="116" t="s">
        <v>72</v>
      </c>
      <c r="E605" s="116" t="s">
        <v>395</v>
      </c>
      <c r="F605" s="116" t="s">
        <v>409</v>
      </c>
      <c r="G605" s="116" t="s">
        <v>70</v>
      </c>
      <c r="H605" s="116">
        <v>20.049315068493151</v>
      </c>
      <c r="I605" s="116">
        <v>12</v>
      </c>
      <c r="J605" s="116" t="s">
        <v>394</v>
      </c>
      <c r="K605" s="116">
        <v>40.890999999999998</v>
      </c>
      <c r="L605" s="116">
        <f t="shared" si="290"/>
        <v>8.5670000000000002</v>
      </c>
    </row>
    <row r="606" spans="1:12" x14ac:dyDescent="0.35">
      <c r="A606" s="114" t="s">
        <v>71</v>
      </c>
      <c r="B606" s="114">
        <v>2021</v>
      </c>
      <c r="C606" s="115">
        <v>44450</v>
      </c>
      <c r="D606" s="114" t="s">
        <v>72</v>
      </c>
      <c r="E606" s="114" t="s">
        <v>209</v>
      </c>
      <c r="F606" s="114" t="s">
        <v>20</v>
      </c>
      <c r="G606" s="114" t="s">
        <v>21</v>
      </c>
      <c r="H606" s="114">
        <v>26.101369863013698</v>
      </c>
      <c r="I606" s="114">
        <v>1</v>
      </c>
      <c r="J606" s="114" t="s">
        <v>391</v>
      </c>
      <c r="K606" s="114">
        <v>11.762</v>
      </c>
      <c r="L606" s="114">
        <f t="shared" ref="L606" si="301">K606</f>
        <v>11.762</v>
      </c>
    </row>
    <row r="607" spans="1:12" x14ac:dyDescent="0.35">
      <c r="A607" s="116" t="s">
        <v>71</v>
      </c>
      <c r="B607" s="116">
        <v>2021</v>
      </c>
      <c r="C607" s="117">
        <v>44450</v>
      </c>
      <c r="D607" s="116" t="s">
        <v>72</v>
      </c>
      <c r="E607" s="116" t="s">
        <v>209</v>
      </c>
      <c r="F607" s="116" t="s">
        <v>20</v>
      </c>
      <c r="G607" s="116" t="s">
        <v>21</v>
      </c>
      <c r="H607" s="116">
        <v>26.101369863013698</v>
      </c>
      <c r="I607" s="116">
        <v>1</v>
      </c>
      <c r="J607" s="116" t="s">
        <v>392</v>
      </c>
      <c r="K607" s="116">
        <v>19.100000000000001</v>
      </c>
      <c r="L607" s="116">
        <f t="shared" ref="L607" si="302">K607-K606</f>
        <v>7.338000000000001</v>
      </c>
    </row>
    <row r="608" spans="1:12" x14ac:dyDescent="0.35">
      <c r="A608" s="114" t="s">
        <v>71</v>
      </c>
      <c r="B608" s="114">
        <v>2021</v>
      </c>
      <c r="C608" s="115">
        <v>44450</v>
      </c>
      <c r="D608" s="114" t="s">
        <v>72</v>
      </c>
      <c r="E608" s="114" t="s">
        <v>209</v>
      </c>
      <c r="F608" s="114" t="s">
        <v>20</v>
      </c>
      <c r="G608" s="114" t="s">
        <v>21</v>
      </c>
      <c r="H608" s="114">
        <v>26.101369863013698</v>
      </c>
      <c r="I608" s="114">
        <v>1</v>
      </c>
      <c r="J608" s="114" t="s">
        <v>393</v>
      </c>
      <c r="K608" s="114">
        <v>26.038</v>
      </c>
      <c r="L608" s="116">
        <f t="shared" si="290"/>
        <v>6.9379999999999988</v>
      </c>
    </row>
    <row r="609" spans="1:12" x14ac:dyDescent="0.35">
      <c r="A609" s="116" t="s">
        <v>71</v>
      </c>
      <c r="B609" s="116">
        <v>2021</v>
      </c>
      <c r="C609" s="117">
        <v>44450</v>
      </c>
      <c r="D609" s="116" t="s">
        <v>72</v>
      </c>
      <c r="E609" s="116" t="s">
        <v>209</v>
      </c>
      <c r="F609" s="116" t="s">
        <v>20</v>
      </c>
      <c r="G609" s="116" t="s">
        <v>21</v>
      </c>
      <c r="H609" s="116">
        <v>26.101369863013698</v>
      </c>
      <c r="I609" s="116">
        <v>1</v>
      </c>
      <c r="J609" s="116" t="s">
        <v>394</v>
      </c>
      <c r="K609" s="116">
        <v>33.232999999999997</v>
      </c>
      <c r="L609" s="116">
        <f t="shared" si="290"/>
        <v>7.1949999999999967</v>
      </c>
    </row>
    <row r="610" spans="1:12" x14ac:dyDescent="0.35">
      <c r="A610" s="114" t="s">
        <v>71</v>
      </c>
      <c r="B610" s="114">
        <v>2021</v>
      </c>
      <c r="C610" s="115">
        <v>44450</v>
      </c>
      <c r="D610" s="114" t="s">
        <v>72</v>
      </c>
      <c r="E610" s="114" t="s">
        <v>209</v>
      </c>
      <c r="F610" s="114" t="s">
        <v>16</v>
      </c>
      <c r="G610" s="114" t="s">
        <v>17</v>
      </c>
      <c r="H610" s="114">
        <v>22.391780821917809</v>
      </c>
      <c r="I610" s="114">
        <v>2</v>
      </c>
      <c r="J610" s="114" t="s">
        <v>391</v>
      </c>
      <c r="K610" s="114">
        <v>12.462</v>
      </c>
      <c r="L610" s="114">
        <f t="shared" ref="L610" si="303">K610</f>
        <v>12.462</v>
      </c>
    </row>
    <row r="611" spans="1:12" x14ac:dyDescent="0.35">
      <c r="A611" s="116" t="s">
        <v>71</v>
      </c>
      <c r="B611" s="116">
        <v>2021</v>
      </c>
      <c r="C611" s="117">
        <v>44450</v>
      </c>
      <c r="D611" s="116" t="s">
        <v>72</v>
      </c>
      <c r="E611" s="116" t="s">
        <v>209</v>
      </c>
      <c r="F611" s="116" t="s">
        <v>16</v>
      </c>
      <c r="G611" s="116" t="s">
        <v>17</v>
      </c>
      <c r="H611" s="116">
        <v>22.391780821917809</v>
      </c>
      <c r="I611" s="116">
        <v>2</v>
      </c>
      <c r="J611" s="116" t="s">
        <v>392</v>
      </c>
      <c r="K611" s="116">
        <v>20.039000000000001</v>
      </c>
      <c r="L611" s="116">
        <f t="shared" ref="L611" si="304">K611-K610</f>
        <v>7.5770000000000017</v>
      </c>
    </row>
    <row r="612" spans="1:12" x14ac:dyDescent="0.35">
      <c r="A612" s="114" t="s">
        <v>71</v>
      </c>
      <c r="B612" s="114">
        <v>2021</v>
      </c>
      <c r="C612" s="115">
        <v>44450</v>
      </c>
      <c r="D612" s="114" t="s">
        <v>72</v>
      </c>
      <c r="E612" s="114" t="s">
        <v>209</v>
      </c>
      <c r="F612" s="114" t="s">
        <v>16</v>
      </c>
      <c r="G612" s="114" t="s">
        <v>17</v>
      </c>
      <c r="H612" s="114">
        <v>22.391780821917809</v>
      </c>
      <c r="I612" s="114">
        <v>2</v>
      </c>
      <c r="J612" s="114" t="s">
        <v>393</v>
      </c>
      <c r="K612" s="114">
        <v>27.215</v>
      </c>
      <c r="L612" s="116">
        <f t="shared" si="290"/>
        <v>7.1759999999999984</v>
      </c>
    </row>
    <row r="613" spans="1:12" x14ac:dyDescent="0.35">
      <c r="A613" s="116" t="s">
        <v>71</v>
      </c>
      <c r="B613" s="116">
        <v>2021</v>
      </c>
      <c r="C613" s="117">
        <v>44450</v>
      </c>
      <c r="D613" s="116" t="s">
        <v>72</v>
      </c>
      <c r="E613" s="116" t="s">
        <v>209</v>
      </c>
      <c r="F613" s="116" t="s">
        <v>16</v>
      </c>
      <c r="G613" s="116" t="s">
        <v>17</v>
      </c>
      <c r="H613" s="116">
        <v>22.391780821917809</v>
      </c>
      <c r="I613" s="116">
        <v>2</v>
      </c>
      <c r="J613" s="116" t="s">
        <v>394</v>
      </c>
      <c r="K613" s="116">
        <v>34.506</v>
      </c>
      <c r="L613" s="116">
        <f t="shared" si="290"/>
        <v>7.2910000000000004</v>
      </c>
    </row>
    <row r="614" spans="1:12" x14ac:dyDescent="0.35">
      <c r="A614" s="114" t="s">
        <v>71</v>
      </c>
      <c r="B614" s="114">
        <v>2021</v>
      </c>
      <c r="C614" s="115">
        <v>44450</v>
      </c>
      <c r="D614" s="114" t="s">
        <v>72</v>
      </c>
      <c r="E614" s="114" t="s">
        <v>209</v>
      </c>
      <c r="F614" s="114" t="s">
        <v>46</v>
      </c>
      <c r="G614" s="114" t="s">
        <v>47</v>
      </c>
      <c r="H614" s="114">
        <v>400</v>
      </c>
      <c r="I614" s="114">
        <v>3</v>
      </c>
      <c r="J614" s="114" t="s">
        <v>391</v>
      </c>
      <c r="K614" s="114">
        <v>12.367000000000001</v>
      </c>
      <c r="L614" s="114">
        <f t="shared" ref="L614" si="305">K614</f>
        <v>12.367000000000001</v>
      </c>
    </row>
    <row r="615" spans="1:12" x14ac:dyDescent="0.35">
      <c r="A615" s="116" t="s">
        <v>71</v>
      </c>
      <c r="B615" s="116">
        <v>2021</v>
      </c>
      <c r="C615" s="117">
        <v>44450</v>
      </c>
      <c r="D615" s="116" t="s">
        <v>72</v>
      </c>
      <c r="E615" s="116" t="s">
        <v>209</v>
      </c>
      <c r="F615" s="116" t="s">
        <v>46</v>
      </c>
      <c r="G615" s="116" t="s">
        <v>47</v>
      </c>
      <c r="H615" s="116">
        <v>400</v>
      </c>
      <c r="I615" s="116">
        <v>3</v>
      </c>
      <c r="J615" s="116" t="s">
        <v>392</v>
      </c>
      <c r="K615" s="116">
        <v>20.084</v>
      </c>
      <c r="L615" s="116">
        <f t="shared" ref="L615" si="306">K615-K614</f>
        <v>7.7169999999999987</v>
      </c>
    </row>
    <row r="616" spans="1:12" x14ac:dyDescent="0.35">
      <c r="A616" s="114" t="s">
        <v>71</v>
      </c>
      <c r="B616" s="114">
        <v>2021</v>
      </c>
      <c r="C616" s="115">
        <v>44450</v>
      </c>
      <c r="D616" s="114" t="s">
        <v>72</v>
      </c>
      <c r="E616" s="114" t="s">
        <v>209</v>
      </c>
      <c r="F616" s="114" t="s">
        <v>46</v>
      </c>
      <c r="G616" s="114" t="s">
        <v>47</v>
      </c>
      <c r="H616" s="114">
        <v>400</v>
      </c>
      <c r="I616" s="114">
        <v>3</v>
      </c>
      <c r="J616" s="114" t="s">
        <v>393</v>
      </c>
      <c r="K616" s="114">
        <v>27.428999999999998</v>
      </c>
      <c r="L616" s="116">
        <f t="shared" si="290"/>
        <v>7.3449999999999989</v>
      </c>
    </row>
    <row r="617" spans="1:12" x14ac:dyDescent="0.35">
      <c r="A617" s="116" t="s">
        <v>71</v>
      </c>
      <c r="B617" s="116">
        <v>2021</v>
      </c>
      <c r="C617" s="117">
        <v>44450</v>
      </c>
      <c r="D617" s="116" t="s">
        <v>72</v>
      </c>
      <c r="E617" s="116" t="s">
        <v>209</v>
      </c>
      <c r="F617" s="116" t="s">
        <v>46</v>
      </c>
      <c r="G617" s="116" t="s">
        <v>47</v>
      </c>
      <c r="H617" s="116">
        <v>400</v>
      </c>
      <c r="I617" s="116">
        <v>3</v>
      </c>
      <c r="J617" s="116" t="s">
        <v>394</v>
      </c>
      <c r="K617" s="116">
        <v>34.954999999999998</v>
      </c>
      <c r="L617" s="116">
        <f t="shared" si="290"/>
        <v>7.5259999999999998</v>
      </c>
    </row>
    <row r="618" spans="1:12" x14ac:dyDescent="0.35">
      <c r="A618" s="114" t="s">
        <v>71</v>
      </c>
      <c r="B618" s="114">
        <v>2021</v>
      </c>
      <c r="C618" s="115">
        <v>44450</v>
      </c>
      <c r="D618" s="114" t="s">
        <v>72</v>
      </c>
      <c r="E618" s="114" t="s">
        <v>209</v>
      </c>
      <c r="F618" s="114" t="s">
        <v>86</v>
      </c>
      <c r="G618" s="114" t="s">
        <v>21</v>
      </c>
      <c r="H618" s="114">
        <v>22.509589041095889</v>
      </c>
      <c r="I618" s="114">
        <v>4</v>
      </c>
      <c r="J618" s="114" t="s">
        <v>391</v>
      </c>
      <c r="K618" s="114">
        <v>12.569000000000001</v>
      </c>
      <c r="L618" s="114">
        <f t="shared" ref="L618" si="307">K618</f>
        <v>12.569000000000001</v>
      </c>
    </row>
    <row r="619" spans="1:12" x14ac:dyDescent="0.35">
      <c r="A619" s="116" t="s">
        <v>71</v>
      </c>
      <c r="B619" s="116">
        <v>2021</v>
      </c>
      <c r="C619" s="117">
        <v>44450</v>
      </c>
      <c r="D619" s="116" t="s">
        <v>72</v>
      </c>
      <c r="E619" s="116" t="s">
        <v>209</v>
      </c>
      <c r="F619" s="116" t="s">
        <v>86</v>
      </c>
      <c r="G619" s="116" t="s">
        <v>21</v>
      </c>
      <c r="H619" s="116">
        <v>22.509589041095889</v>
      </c>
      <c r="I619" s="116">
        <v>4</v>
      </c>
      <c r="J619" s="116" t="s">
        <v>392</v>
      </c>
      <c r="K619" s="116">
        <v>20.300999999999998</v>
      </c>
      <c r="L619" s="116">
        <f t="shared" ref="L619" si="308">K619-K618</f>
        <v>7.7319999999999975</v>
      </c>
    </row>
    <row r="620" spans="1:12" x14ac:dyDescent="0.35">
      <c r="A620" s="114" t="s">
        <v>71</v>
      </c>
      <c r="B620" s="114">
        <v>2021</v>
      </c>
      <c r="C620" s="115">
        <v>44450</v>
      </c>
      <c r="D620" s="114" t="s">
        <v>72</v>
      </c>
      <c r="E620" s="114" t="s">
        <v>209</v>
      </c>
      <c r="F620" s="114" t="s">
        <v>86</v>
      </c>
      <c r="G620" s="114" t="s">
        <v>21</v>
      </c>
      <c r="H620" s="114">
        <v>22.509589041095889</v>
      </c>
      <c r="I620" s="114">
        <v>4</v>
      </c>
      <c r="J620" s="114" t="s">
        <v>393</v>
      </c>
      <c r="K620" s="114">
        <v>27.617999999999999</v>
      </c>
      <c r="L620" s="116">
        <f t="shared" si="290"/>
        <v>7.3170000000000002</v>
      </c>
    </row>
    <row r="621" spans="1:12" x14ac:dyDescent="0.35">
      <c r="A621" s="116" t="s">
        <v>71</v>
      </c>
      <c r="B621" s="116">
        <v>2021</v>
      </c>
      <c r="C621" s="117">
        <v>44450</v>
      </c>
      <c r="D621" s="116" t="s">
        <v>72</v>
      </c>
      <c r="E621" s="116" t="s">
        <v>209</v>
      </c>
      <c r="F621" s="116" t="s">
        <v>86</v>
      </c>
      <c r="G621" s="116" t="s">
        <v>21</v>
      </c>
      <c r="H621" s="116">
        <v>22.509589041095889</v>
      </c>
      <c r="I621" s="116">
        <v>4</v>
      </c>
      <c r="J621" s="116" t="s">
        <v>394</v>
      </c>
      <c r="K621" s="116">
        <v>35.128</v>
      </c>
      <c r="L621" s="116">
        <f t="shared" si="290"/>
        <v>7.5100000000000016</v>
      </c>
    </row>
    <row r="622" spans="1:12" x14ac:dyDescent="0.35">
      <c r="A622" s="114" t="s">
        <v>71</v>
      </c>
      <c r="B622" s="114">
        <v>2021</v>
      </c>
      <c r="C622" s="115">
        <v>44450</v>
      </c>
      <c r="D622" s="114" t="s">
        <v>72</v>
      </c>
      <c r="E622" s="114" t="s">
        <v>209</v>
      </c>
      <c r="F622" s="114" t="s">
        <v>116</v>
      </c>
      <c r="G622" s="114" t="s">
        <v>17</v>
      </c>
      <c r="H622" s="114">
        <v>20.61917808219178</v>
      </c>
      <c r="I622" s="114">
        <v>5</v>
      </c>
      <c r="J622" s="114" t="s">
        <v>391</v>
      </c>
      <c r="K622" s="114">
        <v>12.266</v>
      </c>
      <c r="L622" s="114">
        <f t="shared" ref="L622" si="309">K622</f>
        <v>12.266</v>
      </c>
    </row>
    <row r="623" spans="1:12" x14ac:dyDescent="0.35">
      <c r="A623" s="116" t="s">
        <v>71</v>
      </c>
      <c r="B623" s="116">
        <v>2021</v>
      </c>
      <c r="C623" s="117">
        <v>44450</v>
      </c>
      <c r="D623" s="116" t="s">
        <v>72</v>
      </c>
      <c r="E623" s="116" t="s">
        <v>209</v>
      </c>
      <c r="F623" s="116" t="s">
        <v>116</v>
      </c>
      <c r="G623" s="116" t="s">
        <v>17</v>
      </c>
      <c r="H623" s="116">
        <v>20.61917808219178</v>
      </c>
      <c r="I623" s="116">
        <v>5</v>
      </c>
      <c r="J623" s="116" t="s">
        <v>392</v>
      </c>
      <c r="K623" s="116">
        <v>20.023</v>
      </c>
      <c r="L623" s="116">
        <f t="shared" ref="L623" si="310">K623-K622</f>
        <v>7.7569999999999997</v>
      </c>
    </row>
    <row r="624" spans="1:12" x14ac:dyDescent="0.35">
      <c r="A624" s="114" t="s">
        <v>71</v>
      </c>
      <c r="B624" s="114">
        <v>2021</v>
      </c>
      <c r="C624" s="115">
        <v>44450</v>
      </c>
      <c r="D624" s="114" t="s">
        <v>72</v>
      </c>
      <c r="E624" s="114" t="s">
        <v>209</v>
      </c>
      <c r="F624" s="114" t="s">
        <v>116</v>
      </c>
      <c r="G624" s="114" t="s">
        <v>17</v>
      </c>
      <c r="H624" s="114">
        <v>20.61917808219178</v>
      </c>
      <c r="I624" s="114">
        <v>5</v>
      </c>
      <c r="J624" s="114" t="s">
        <v>393</v>
      </c>
      <c r="K624" s="114">
        <v>27.5</v>
      </c>
      <c r="L624" s="116">
        <f t="shared" si="290"/>
        <v>7.4770000000000003</v>
      </c>
    </row>
    <row r="625" spans="1:12" x14ac:dyDescent="0.35">
      <c r="A625" s="116" t="s">
        <v>71</v>
      </c>
      <c r="B625" s="116">
        <v>2021</v>
      </c>
      <c r="C625" s="117">
        <v>44450</v>
      </c>
      <c r="D625" s="116" t="s">
        <v>72</v>
      </c>
      <c r="E625" s="116" t="s">
        <v>209</v>
      </c>
      <c r="F625" s="116" t="s">
        <v>116</v>
      </c>
      <c r="G625" s="116" t="s">
        <v>17</v>
      </c>
      <c r="H625" s="116">
        <v>20.61917808219178</v>
      </c>
      <c r="I625" s="116">
        <v>5</v>
      </c>
      <c r="J625" s="116" t="s">
        <v>394</v>
      </c>
      <c r="K625" s="116">
        <v>35.295999999999999</v>
      </c>
      <c r="L625" s="116">
        <f t="shared" si="290"/>
        <v>7.7959999999999994</v>
      </c>
    </row>
    <row r="626" spans="1:12" x14ac:dyDescent="0.35">
      <c r="A626" s="114" t="s">
        <v>71</v>
      </c>
      <c r="B626" s="114">
        <v>2021</v>
      </c>
      <c r="C626" s="115">
        <v>44450</v>
      </c>
      <c r="D626" s="114" t="s">
        <v>72</v>
      </c>
      <c r="E626" s="114" t="s">
        <v>209</v>
      </c>
      <c r="F626" s="114" t="s">
        <v>58</v>
      </c>
      <c r="G626" s="114" t="s">
        <v>17</v>
      </c>
      <c r="H626" s="114">
        <v>23.657534246575342</v>
      </c>
      <c r="I626" s="114">
        <v>6</v>
      </c>
      <c r="J626" s="114" t="s">
        <v>391</v>
      </c>
      <c r="K626" s="114">
        <v>12.683</v>
      </c>
      <c r="L626" s="114">
        <f t="shared" ref="L626" si="311">K626</f>
        <v>12.683</v>
      </c>
    </row>
    <row r="627" spans="1:12" x14ac:dyDescent="0.35">
      <c r="A627" s="116" t="s">
        <v>71</v>
      </c>
      <c r="B627" s="116">
        <v>2021</v>
      </c>
      <c r="C627" s="117">
        <v>44450</v>
      </c>
      <c r="D627" s="116" t="s">
        <v>72</v>
      </c>
      <c r="E627" s="116" t="s">
        <v>209</v>
      </c>
      <c r="F627" s="116" t="s">
        <v>58</v>
      </c>
      <c r="G627" s="116" t="s">
        <v>17</v>
      </c>
      <c r="H627" s="116">
        <v>23.657534246575342</v>
      </c>
      <c r="I627" s="116">
        <v>6</v>
      </c>
      <c r="J627" s="116" t="s">
        <v>392</v>
      </c>
      <c r="K627" s="116">
        <v>20.45</v>
      </c>
      <c r="L627" s="116">
        <f t="shared" ref="L627" si="312">K627-K626</f>
        <v>7.7669999999999995</v>
      </c>
    </row>
    <row r="628" spans="1:12" x14ac:dyDescent="0.35">
      <c r="A628" s="114" t="s">
        <v>71</v>
      </c>
      <c r="B628" s="114">
        <v>2021</v>
      </c>
      <c r="C628" s="115">
        <v>44450</v>
      </c>
      <c r="D628" s="114" t="s">
        <v>72</v>
      </c>
      <c r="E628" s="114" t="s">
        <v>209</v>
      </c>
      <c r="F628" s="114" t="s">
        <v>58</v>
      </c>
      <c r="G628" s="114" t="s">
        <v>17</v>
      </c>
      <c r="H628" s="114">
        <v>23.657534246575342</v>
      </c>
      <c r="I628" s="114">
        <v>6</v>
      </c>
      <c r="J628" s="114" t="s">
        <v>393</v>
      </c>
      <c r="K628" s="114">
        <v>27.829000000000001</v>
      </c>
      <c r="L628" s="116">
        <f t="shared" si="290"/>
        <v>7.3790000000000013</v>
      </c>
    </row>
    <row r="629" spans="1:12" x14ac:dyDescent="0.35">
      <c r="A629" s="116" t="s">
        <v>71</v>
      </c>
      <c r="B629" s="116">
        <v>2021</v>
      </c>
      <c r="C629" s="117">
        <v>44450</v>
      </c>
      <c r="D629" s="116" t="s">
        <v>72</v>
      </c>
      <c r="E629" s="116" t="s">
        <v>209</v>
      </c>
      <c r="F629" s="116" t="s">
        <v>58</v>
      </c>
      <c r="G629" s="116" t="s">
        <v>17</v>
      </c>
      <c r="H629" s="116">
        <v>23.657534246575342</v>
      </c>
      <c r="I629" s="116">
        <v>6</v>
      </c>
      <c r="J629" s="116" t="s">
        <v>394</v>
      </c>
      <c r="K629" s="116">
        <v>35.345999999999997</v>
      </c>
      <c r="L629" s="116">
        <f t="shared" si="290"/>
        <v>7.5169999999999959</v>
      </c>
    </row>
    <row r="630" spans="1:12" x14ac:dyDescent="0.35">
      <c r="A630" s="114" t="s">
        <v>71</v>
      </c>
      <c r="B630" s="114">
        <v>2021</v>
      </c>
      <c r="C630" s="115">
        <v>44450</v>
      </c>
      <c r="D630" s="114" t="s">
        <v>72</v>
      </c>
      <c r="E630" s="114" t="s">
        <v>209</v>
      </c>
      <c r="F630" s="114" t="s">
        <v>412</v>
      </c>
      <c r="G630" s="114" t="s">
        <v>21</v>
      </c>
      <c r="H630" s="114">
        <v>400</v>
      </c>
      <c r="I630" s="114">
        <v>7</v>
      </c>
      <c r="J630" s="114" t="s">
        <v>391</v>
      </c>
      <c r="K630" s="114">
        <v>13.465</v>
      </c>
      <c r="L630" s="114">
        <f t="shared" ref="L630" si="313">K630</f>
        <v>13.465</v>
      </c>
    </row>
    <row r="631" spans="1:12" x14ac:dyDescent="0.35">
      <c r="A631" s="116" t="s">
        <v>71</v>
      </c>
      <c r="B631" s="116">
        <v>2021</v>
      </c>
      <c r="C631" s="117">
        <v>44450</v>
      </c>
      <c r="D631" s="116" t="s">
        <v>72</v>
      </c>
      <c r="E631" s="116" t="s">
        <v>209</v>
      </c>
      <c r="F631" s="116" t="s">
        <v>412</v>
      </c>
      <c r="G631" s="116" t="s">
        <v>21</v>
      </c>
      <c r="H631" s="116">
        <v>400</v>
      </c>
      <c r="I631" s="116">
        <v>7</v>
      </c>
      <c r="J631" s="116" t="s">
        <v>392</v>
      </c>
      <c r="K631" s="116">
        <v>21.608000000000001</v>
      </c>
      <c r="L631" s="116">
        <f t="shared" ref="L631" si="314">K631-K630</f>
        <v>8.1430000000000007</v>
      </c>
    </row>
    <row r="632" spans="1:12" x14ac:dyDescent="0.35">
      <c r="A632" s="114" t="s">
        <v>71</v>
      </c>
      <c r="B632" s="114">
        <v>2021</v>
      </c>
      <c r="C632" s="115">
        <v>44450</v>
      </c>
      <c r="D632" s="114" t="s">
        <v>72</v>
      </c>
      <c r="E632" s="114" t="s">
        <v>209</v>
      </c>
      <c r="F632" s="114" t="s">
        <v>412</v>
      </c>
      <c r="G632" s="114" t="s">
        <v>21</v>
      </c>
      <c r="H632" s="114">
        <v>400</v>
      </c>
      <c r="I632" s="114">
        <v>7</v>
      </c>
      <c r="J632" s="114" t="s">
        <v>393</v>
      </c>
      <c r="K632" s="114">
        <v>29.388000000000002</v>
      </c>
      <c r="L632" s="116">
        <f t="shared" si="290"/>
        <v>7.7800000000000011</v>
      </c>
    </row>
    <row r="633" spans="1:12" x14ac:dyDescent="0.35">
      <c r="A633" s="116" t="s">
        <v>71</v>
      </c>
      <c r="B633" s="116">
        <v>2021</v>
      </c>
      <c r="C633" s="117">
        <v>44450</v>
      </c>
      <c r="D633" s="116" t="s">
        <v>72</v>
      </c>
      <c r="E633" s="116" t="s">
        <v>209</v>
      </c>
      <c r="F633" s="116" t="s">
        <v>412</v>
      </c>
      <c r="G633" s="116" t="s">
        <v>21</v>
      </c>
      <c r="H633" s="116">
        <v>400</v>
      </c>
      <c r="I633" s="116">
        <v>7</v>
      </c>
      <c r="J633" s="116" t="s">
        <v>394</v>
      </c>
      <c r="K633" s="116">
        <v>37.36</v>
      </c>
      <c r="L633" s="116">
        <f t="shared" si="290"/>
        <v>7.9719999999999978</v>
      </c>
    </row>
    <row r="634" spans="1:12" x14ac:dyDescent="0.35">
      <c r="A634" s="114" t="s">
        <v>71</v>
      </c>
      <c r="B634" s="114">
        <v>2021</v>
      </c>
      <c r="C634" s="115">
        <v>44450</v>
      </c>
      <c r="D634" s="114" t="s">
        <v>72</v>
      </c>
      <c r="E634" s="114" t="s">
        <v>209</v>
      </c>
      <c r="F634" s="114" t="s">
        <v>87</v>
      </c>
      <c r="G634" s="114" t="s">
        <v>17</v>
      </c>
      <c r="H634" s="114">
        <v>400</v>
      </c>
      <c r="I634" s="114">
        <v>8</v>
      </c>
      <c r="J634" s="114" t="s">
        <v>391</v>
      </c>
      <c r="K634" s="114">
        <v>13.243</v>
      </c>
      <c r="L634" s="114">
        <f t="shared" ref="L634" si="315">K634</f>
        <v>13.243</v>
      </c>
    </row>
    <row r="635" spans="1:12" x14ac:dyDescent="0.35">
      <c r="A635" s="116" t="s">
        <v>71</v>
      </c>
      <c r="B635" s="116">
        <v>2021</v>
      </c>
      <c r="C635" s="117">
        <v>44450</v>
      </c>
      <c r="D635" s="116" t="s">
        <v>72</v>
      </c>
      <c r="E635" s="116" t="s">
        <v>209</v>
      </c>
      <c r="F635" s="116" t="s">
        <v>87</v>
      </c>
      <c r="G635" s="116" t="s">
        <v>17</v>
      </c>
      <c r="H635" s="116">
        <v>400</v>
      </c>
      <c r="I635" s="116">
        <v>8</v>
      </c>
      <c r="J635" s="116" t="s">
        <v>392</v>
      </c>
      <c r="K635" s="116">
        <v>21.324000000000002</v>
      </c>
      <c r="L635" s="116">
        <f t="shared" ref="L635" si="316">K635-K634</f>
        <v>8.0810000000000013</v>
      </c>
    </row>
    <row r="636" spans="1:12" x14ac:dyDescent="0.35">
      <c r="A636" s="114" t="s">
        <v>71</v>
      </c>
      <c r="B636" s="114">
        <v>2021</v>
      </c>
      <c r="C636" s="115">
        <v>44450</v>
      </c>
      <c r="D636" s="114" t="s">
        <v>72</v>
      </c>
      <c r="E636" s="114" t="s">
        <v>209</v>
      </c>
      <c r="F636" s="114" t="s">
        <v>87</v>
      </c>
      <c r="G636" s="114" t="s">
        <v>17</v>
      </c>
      <c r="H636" s="114">
        <v>400</v>
      </c>
      <c r="I636" s="114">
        <v>8</v>
      </c>
      <c r="J636" s="114" t="s">
        <v>393</v>
      </c>
      <c r="K636" s="114">
        <v>29.172999999999998</v>
      </c>
      <c r="L636" s="116">
        <f t="shared" si="290"/>
        <v>7.8489999999999966</v>
      </c>
    </row>
    <row r="637" spans="1:12" x14ac:dyDescent="0.35">
      <c r="A637" s="116" t="s">
        <v>71</v>
      </c>
      <c r="B637" s="116">
        <v>2021</v>
      </c>
      <c r="C637" s="117">
        <v>44450</v>
      </c>
      <c r="D637" s="116" t="s">
        <v>72</v>
      </c>
      <c r="E637" s="116" t="s">
        <v>209</v>
      </c>
      <c r="F637" s="116" t="s">
        <v>87</v>
      </c>
      <c r="G637" s="116" t="s">
        <v>17</v>
      </c>
      <c r="H637" s="116">
        <v>400</v>
      </c>
      <c r="I637" s="116">
        <v>8</v>
      </c>
      <c r="J637" s="116" t="s">
        <v>394</v>
      </c>
      <c r="K637" s="116">
        <v>37.439</v>
      </c>
      <c r="L637" s="116">
        <f t="shared" si="290"/>
        <v>8.2660000000000018</v>
      </c>
    </row>
    <row r="638" spans="1:12" x14ac:dyDescent="0.35">
      <c r="A638" s="114" t="s">
        <v>120</v>
      </c>
      <c r="B638" s="114">
        <v>2021</v>
      </c>
      <c r="C638" s="115">
        <v>44387</v>
      </c>
      <c r="D638" s="114" t="s">
        <v>72</v>
      </c>
      <c r="E638" s="114" t="s">
        <v>395</v>
      </c>
      <c r="F638" s="114" t="s">
        <v>415</v>
      </c>
      <c r="G638" s="114" t="s">
        <v>121</v>
      </c>
      <c r="H638" s="114">
        <v>400</v>
      </c>
      <c r="I638" s="114">
        <v>1</v>
      </c>
      <c r="J638" s="114" t="s">
        <v>391</v>
      </c>
      <c r="K638" s="114">
        <v>11.965999999999999</v>
      </c>
      <c r="L638" s="114">
        <f t="shared" ref="L638" si="317">K638</f>
        <v>11.965999999999999</v>
      </c>
    </row>
    <row r="639" spans="1:12" x14ac:dyDescent="0.35">
      <c r="A639" s="116" t="s">
        <v>120</v>
      </c>
      <c r="B639" s="116">
        <v>2021</v>
      </c>
      <c r="C639" s="117">
        <v>44387</v>
      </c>
      <c r="D639" s="116" t="s">
        <v>72</v>
      </c>
      <c r="E639" s="116" t="s">
        <v>395</v>
      </c>
      <c r="F639" s="116" t="s">
        <v>415</v>
      </c>
      <c r="G639" s="116" t="s">
        <v>121</v>
      </c>
      <c r="H639" s="116">
        <v>400</v>
      </c>
      <c r="I639" s="116">
        <v>1</v>
      </c>
      <c r="J639" s="116" t="s">
        <v>392</v>
      </c>
      <c r="K639" s="116">
        <v>19.324000000000002</v>
      </c>
      <c r="L639" s="116">
        <f t="shared" ref="L639" si="318">K639-K638</f>
        <v>7.3580000000000023</v>
      </c>
    </row>
    <row r="640" spans="1:12" x14ac:dyDescent="0.35">
      <c r="A640" s="114" t="s">
        <v>120</v>
      </c>
      <c r="B640" s="114">
        <v>2021</v>
      </c>
      <c r="C640" s="115">
        <v>44387</v>
      </c>
      <c r="D640" s="114" t="s">
        <v>72</v>
      </c>
      <c r="E640" s="114" t="s">
        <v>395</v>
      </c>
      <c r="F640" s="114" t="s">
        <v>415</v>
      </c>
      <c r="G640" s="114" t="s">
        <v>121</v>
      </c>
      <c r="H640" s="114">
        <v>400</v>
      </c>
      <c r="I640" s="114">
        <v>1</v>
      </c>
      <c r="J640" s="114" t="s">
        <v>393</v>
      </c>
      <c r="K640" s="114">
        <v>26.51</v>
      </c>
      <c r="L640" s="116">
        <f t="shared" si="290"/>
        <v>7.1859999999999999</v>
      </c>
    </row>
    <row r="641" spans="1:12" x14ac:dyDescent="0.35">
      <c r="A641" s="116" t="s">
        <v>120</v>
      </c>
      <c r="B641" s="116">
        <v>2021</v>
      </c>
      <c r="C641" s="117">
        <v>44387</v>
      </c>
      <c r="D641" s="116" t="s">
        <v>72</v>
      </c>
      <c r="E641" s="116" t="s">
        <v>395</v>
      </c>
      <c r="F641" s="116" t="s">
        <v>415</v>
      </c>
      <c r="G641" s="116" t="s">
        <v>121</v>
      </c>
      <c r="H641" s="116">
        <v>400</v>
      </c>
      <c r="I641" s="116">
        <v>1</v>
      </c>
      <c r="J641" s="116" t="s">
        <v>394</v>
      </c>
      <c r="K641" s="116">
        <v>33.954000000000001</v>
      </c>
      <c r="L641" s="116">
        <f t="shared" si="290"/>
        <v>7.4439999999999991</v>
      </c>
    </row>
    <row r="642" spans="1:12" x14ac:dyDescent="0.35">
      <c r="A642" s="114" t="s">
        <v>120</v>
      </c>
      <c r="B642" s="114">
        <v>2021</v>
      </c>
      <c r="C642" s="115">
        <v>44387</v>
      </c>
      <c r="D642" s="114" t="s">
        <v>72</v>
      </c>
      <c r="E642" s="114" t="s">
        <v>395</v>
      </c>
      <c r="F642" s="114" t="s">
        <v>20</v>
      </c>
      <c r="G642" s="114" t="s">
        <v>21</v>
      </c>
      <c r="H642" s="114">
        <v>25.92876712328767</v>
      </c>
      <c r="I642" s="114">
        <v>2</v>
      </c>
      <c r="J642" s="114" t="s">
        <v>391</v>
      </c>
      <c r="K642" s="114">
        <v>12.212999999999999</v>
      </c>
      <c r="L642" s="114">
        <f t="shared" ref="L642" si="319">K642</f>
        <v>12.212999999999999</v>
      </c>
    </row>
    <row r="643" spans="1:12" x14ac:dyDescent="0.35">
      <c r="A643" s="116" t="s">
        <v>120</v>
      </c>
      <c r="B643" s="116">
        <v>2021</v>
      </c>
      <c r="C643" s="117">
        <v>44387</v>
      </c>
      <c r="D643" s="116" t="s">
        <v>72</v>
      </c>
      <c r="E643" s="116" t="s">
        <v>395</v>
      </c>
      <c r="F643" s="116" t="s">
        <v>20</v>
      </c>
      <c r="G643" s="116" t="s">
        <v>21</v>
      </c>
      <c r="H643" s="116">
        <v>25.92876712328767</v>
      </c>
      <c r="I643" s="116">
        <v>2</v>
      </c>
      <c r="J643" s="116" t="s">
        <v>392</v>
      </c>
      <c r="K643" s="116">
        <v>19.66</v>
      </c>
      <c r="L643" s="116">
        <f t="shared" ref="L643" si="320">K643-K642</f>
        <v>7.447000000000001</v>
      </c>
    </row>
    <row r="644" spans="1:12" x14ac:dyDescent="0.35">
      <c r="A644" s="114" t="s">
        <v>120</v>
      </c>
      <c r="B644" s="114">
        <v>2021</v>
      </c>
      <c r="C644" s="115">
        <v>44387</v>
      </c>
      <c r="D644" s="114" t="s">
        <v>72</v>
      </c>
      <c r="E644" s="114" t="s">
        <v>395</v>
      </c>
      <c r="F644" s="114" t="s">
        <v>20</v>
      </c>
      <c r="G644" s="114" t="s">
        <v>21</v>
      </c>
      <c r="H644" s="114">
        <v>25.92876712328767</v>
      </c>
      <c r="I644" s="114">
        <v>2</v>
      </c>
      <c r="J644" s="114" t="s">
        <v>393</v>
      </c>
      <c r="K644" s="114">
        <v>26.768999999999998</v>
      </c>
      <c r="L644" s="116">
        <f t="shared" si="290"/>
        <v>7.1089999999999982</v>
      </c>
    </row>
    <row r="645" spans="1:12" x14ac:dyDescent="0.35">
      <c r="A645" s="116" t="s">
        <v>120</v>
      </c>
      <c r="B645" s="116">
        <v>2021</v>
      </c>
      <c r="C645" s="117">
        <v>44387</v>
      </c>
      <c r="D645" s="116" t="s">
        <v>72</v>
      </c>
      <c r="E645" s="116" t="s">
        <v>395</v>
      </c>
      <c r="F645" s="116" t="s">
        <v>20</v>
      </c>
      <c r="G645" s="116" t="s">
        <v>21</v>
      </c>
      <c r="H645" s="116">
        <v>25.92876712328767</v>
      </c>
      <c r="I645" s="116">
        <v>2</v>
      </c>
      <c r="J645" s="116" t="s">
        <v>394</v>
      </c>
      <c r="K645" s="116">
        <v>34.026000000000003</v>
      </c>
      <c r="L645" s="116">
        <f t="shared" si="290"/>
        <v>7.257000000000005</v>
      </c>
    </row>
    <row r="646" spans="1:12" x14ac:dyDescent="0.35">
      <c r="A646" s="114" t="s">
        <v>120</v>
      </c>
      <c r="B646" s="114">
        <v>2021</v>
      </c>
      <c r="C646" s="115">
        <v>44387</v>
      </c>
      <c r="D646" s="114" t="s">
        <v>72</v>
      </c>
      <c r="E646" s="114" t="s">
        <v>395</v>
      </c>
      <c r="F646" s="114" t="s">
        <v>416</v>
      </c>
      <c r="G646" s="114" t="s">
        <v>121</v>
      </c>
      <c r="H646" s="114">
        <v>400</v>
      </c>
      <c r="I646" s="114">
        <v>3</v>
      </c>
      <c r="J646" s="114" t="s">
        <v>391</v>
      </c>
      <c r="K646" s="114">
        <v>11.663</v>
      </c>
      <c r="L646" s="114">
        <f t="shared" ref="L646" si="321">K646</f>
        <v>11.663</v>
      </c>
    </row>
    <row r="647" spans="1:12" x14ac:dyDescent="0.35">
      <c r="A647" s="116" t="s">
        <v>120</v>
      </c>
      <c r="B647" s="116">
        <v>2021</v>
      </c>
      <c r="C647" s="117">
        <v>44387</v>
      </c>
      <c r="D647" s="116" t="s">
        <v>72</v>
      </c>
      <c r="E647" s="116" t="s">
        <v>395</v>
      </c>
      <c r="F647" s="116" t="s">
        <v>416</v>
      </c>
      <c r="G647" s="116" t="s">
        <v>121</v>
      </c>
      <c r="H647" s="116">
        <v>400</v>
      </c>
      <c r="I647" s="116">
        <v>3</v>
      </c>
      <c r="J647" s="116" t="s">
        <v>392</v>
      </c>
      <c r="K647" s="116">
        <v>19.045000000000002</v>
      </c>
      <c r="L647" s="116">
        <f t="shared" ref="L647:L709" si="322">K647-K646</f>
        <v>7.3820000000000014</v>
      </c>
    </row>
    <row r="648" spans="1:12" x14ac:dyDescent="0.35">
      <c r="A648" s="114" t="s">
        <v>120</v>
      </c>
      <c r="B648" s="114">
        <v>2021</v>
      </c>
      <c r="C648" s="115">
        <v>44387</v>
      </c>
      <c r="D648" s="114" t="s">
        <v>72</v>
      </c>
      <c r="E648" s="114" t="s">
        <v>395</v>
      </c>
      <c r="F648" s="114" t="s">
        <v>416</v>
      </c>
      <c r="G648" s="114" t="s">
        <v>121</v>
      </c>
      <c r="H648" s="114">
        <v>400</v>
      </c>
      <c r="I648" s="114">
        <v>3</v>
      </c>
      <c r="J648" s="114" t="s">
        <v>393</v>
      </c>
      <c r="K648" s="114">
        <v>26.408999999999999</v>
      </c>
      <c r="L648" s="116">
        <f t="shared" si="322"/>
        <v>7.3639999999999972</v>
      </c>
    </row>
    <row r="649" spans="1:12" x14ac:dyDescent="0.35">
      <c r="A649" s="116" t="s">
        <v>120</v>
      </c>
      <c r="B649" s="116">
        <v>2021</v>
      </c>
      <c r="C649" s="117">
        <v>44387</v>
      </c>
      <c r="D649" s="116" t="s">
        <v>72</v>
      </c>
      <c r="E649" s="116" t="s">
        <v>395</v>
      </c>
      <c r="F649" s="116" t="s">
        <v>416</v>
      </c>
      <c r="G649" s="116" t="s">
        <v>121</v>
      </c>
      <c r="H649" s="116">
        <v>400</v>
      </c>
      <c r="I649" s="116">
        <v>3</v>
      </c>
      <c r="J649" s="116" t="s">
        <v>394</v>
      </c>
      <c r="K649" s="116">
        <v>34.22</v>
      </c>
      <c r="L649" s="116">
        <f t="shared" si="322"/>
        <v>7.8109999999999999</v>
      </c>
    </row>
    <row r="650" spans="1:12" x14ac:dyDescent="0.35">
      <c r="A650" s="114" t="s">
        <v>120</v>
      </c>
      <c r="B650" s="114">
        <v>2021</v>
      </c>
      <c r="C650" s="115">
        <v>44387</v>
      </c>
      <c r="D650" s="114" t="s">
        <v>72</v>
      </c>
      <c r="E650" s="114" t="s">
        <v>395</v>
      </c>
      <c r="F650" s="114" t="s">
        <v>126</v>
      </c>
      <c r="G650" s="114" t="s">
        <v>127</v>
      </c>
      <c r="H650" s="114">
        <v>400</v>
      </c>
      <c r="I650" s="114">
        <v>4</v>
      </c>
      <c r="J650" s="114" t="s">
        <v>391</v>
      </c>
      <c r="K650" s="114">
        <v>12.164999999999999</v>
      </c>
      <c r="L650" s="114">
        <f t="shared" ref="L650" si="323">K650</f>
        <v>12.164999999999999</v>
      </c>
    </row>
    <row r="651" spans="1:12" x14ac:dyDescent="0.35">
      <c r="A651" s="116" t="s">
        <v>120</v>
      </c>
      <c r="B651" s="116">
        <v>2021</v>
      </c>
      <c r="C651" s="117">
        <v>44387</v>
      </c>
      <c r="D651" s="116" t="s">
        <v>72</v>
      </c>
      <c r="E651" s="116" t="s">
        <v>395</v>
      </c>
      <c r="F651" s="116" t="s">
        <v>126</v>
      </c>
      <c r="G651" s="116" t="s">
        <v>127</v>
      </c>
      <c r="H651" s="116">
        <v>400</v>
      </c>
      <c r="I651" s="116">
        <v>4</v>
      </c>
      <c r="J651" s="116" t="s">
        <v>392</v>
      </c>
      <c r="K651" s="116">
        <v>19.638999999999999</v>
      </c>
      <c r="L651" s="116">
        <f t="shared" ref="L651" si="324">K651-K650</f>
        <v>7.4740000000000002</v>
      </c>
    </row>
    <row r="652" spans="1:12" x14ac:dyDescent="0.35">
      <c r="A652" s="114" t="s">
        <v>120</v>
      </c>
      <c r="B652" s="114">
        <v>2021</v>
      </c>
      <c r="C652" s="115">
        <v>44387</v>
      </c>
      <c r="D652" s="114" t="s">
        <v>72</v>
      </c>
      <c r="E652" s="114" t="s">
        <v>395</v>
      </c>
      <c r="F652" s="114" t="s">
        <v>126</v>
      </c>
      <c r="G652" s="114" t="s">
        <v>127</v>
      </c>
      <c r="H652" s="114">
        <v>400</v>
      </c>
      <c r="I652" s="114">
        <v>4</v>
      </c>
      <c r="J652" s="114" t="s">
        <v>393</v>
      </c>
      <c r="K652" s="114">
        <v>26.969000000000001</v>
      </c>
      <c r="L652" s="116">
        <f t="shared" si="322"/>
        <v>7.3300000000000018</v>
      </c>
    </row>
    <row r="653" spans="1:12" x14ac:dyDescent="0.35">
      <c r="A653" s="116" t="s">
        <v>120</v>
      </c>
      <c r="B653" s="116">
        <v>2021</v>
      </c>
      <c r="C653" s="117">
        <v>44387</v>
      </c>
      <c r="D653" s="116" t="s">
        <v>72</v>
      </c>
      <c r="E653" s="116" t="s">
        <v>395</v>
      </c>
      <c r="F653" s="116" t="s">
        <v>126</v>
      </c>
      <c r="G653" s="116" t="s">
        <v>127</v>
      </c>
      <c r="H653" s="116">
        <v>400</v>
      </c>
      <c r="I653" s="116">
        <v>4</v>
      </c>
      <c r="J653" s="116" t="s">
        <v>394</v>
      </c>
      <c r="K653" s="116">
        <v>34.542999999999999</v>
      </c>
      <c r="L653" s="116">
        <f t="shared" si="322"/>
        <v>7.5739999999999981</v>
      </c>
    </row>
    <row r="654" spans="1:12" x14ac:dyDescent="0.35">
      <c r="A654" s="114" t="s">
        <v>120</v>
      </c>
      <c r="B654" s="114">
        <v>2021</v>
      </c>
      <c r="C654" s="115">
        <v>44387</v>
      </c>
      <c r="D654" s="114" t="s">
        <v>72</v>
      </c>
      <c r="E654" s="114" t="s">
        <v>395</v>
      </c>
      <c r="F654" s="114" t="s">
        <v>55</v>
      </c>
      <c r="G654" s="114" t="s">
        <v>56</v>
      </c>
      <c r="H654" s="114">
        <v>400</v>
      </c>
      <c r="I654" s="114">
        <v>5</v>
      </c>
      <c r="J654" s="114" t="s">
        <v>391</v>
      </c>
      <c r="K654" s="114">
        <v>12.827</v>
      </c>
      <c r="L654" s="114">
        <f t="shared" ref="L654" si="325">K654</f>
        <v>12.827</v>
      </c>
    </row>
    <row r="655" spans="1:12" x14ac:dyDescent="0.35">
      <c r="A655" s="116" t="s">
        <v>120</v>
      </c>
      <c r="B655" s="116">
        <v>2021</v>
      </c>
      <c r="C655" s="117">
        <v>44387</v>
      </c>
      <c r="D655" s="116" t="s">
        <v>72</v>
      </c>
      <c r="E655" s="116" t="s">
        <v>395</v>
      </c>
      <c r="F655" s="116" t="s">
        <v>55</v>
      </c>
      <c r="G655" s="116" t="s">
        <v>56</v>
      </c>
      <c r="H655" s="116">
        <v>400</v>
      </c>
      <c r="I655" s="116">
        <v>5</v>
      </c>
      <c r="J655" s="116" t="s">
        <v>392</v>
      </c>
      <c r="K655" s="116">
        <v>20.302</v>
      </c>
      <c r="L655" s="116">
        <f t="shared" ref="L655" si="326">K655-K654</f>
        <v>7.4749999999999996</v>
      </c>
    </row>
    <row r="656" spans="1:12" x14ac:dyDescent="0.35">
      <c r="A656" s="114" t="s">
        <v>120</v>
      </c>
      <c r="B656" s="114">
        <v>2021</v>
      </c>
      <c r="C656" s="115">
        <v>44387</v>
      </c>
      <c r="D656" s="114" t="s">
        <v>72</v>
      </c>
      <c r="E656" s="114" t="s">
        <v>395</v>
      </c>
      <c r="F656" s="114" t="s">
        <v>55</v>
      </c>
      <c r="G656" s="114" t="s">
        <v>56</v>
      </c>
      <c r="H656" s="114">
        <v>400</v>
      </c>
      <c r="I656" s="114">
        <v>5</v>
      </c>
      <c r="J656" s="114" t="s">
        <v>393</v>
      </c>
      <c r="K656" s="114">
        <v>27.553000000000001</v>
      </c>
      <c r="L656" s="116">
        <f t="shared" si="322"/>
        <v>7.2510000000000012</v>
      </c>
    </row>
    <row r="657" spans="1:12" x14ac:dyDescent="0.35">
      <c r="A657" s="116" t="s">
        <v>120</v>
      </c>
      <c r="B657" s="116">
        <v>2021</v>
      </c>
      <c r="C657" s="117">
        <v>44387</v>
      </c>
      <c r="D657" s="116" t="s">
        <v>72</v>
      </c>
      <c r="E657" s="116" t="s">
        <v>395</v>
      </c>
      <c r="F657" s="116" t="s">
        <v>55</v>
      </c>
      <c r="G657" s="116" t="s">
        <v>56</v>
      </c>
      <c r="H657" s="116">
        <v>400</v>
      </c>
      <c r="I657" s="116">
        <v>5</v>
      </c>
      <c r="J657" s="116" t="s">
        <v>394</v>
      </c>
      <c r="K657" s="116">
        <v>35.103000000000002</v>
      </c>
      <c r="L657" s="116">
        <f t="shared" si="322"/>
        <v>7.5500000000000007</v>
      </c>
    </row>
    <row r="658" spans="1:12" x14ac:dyDescent="0.35">
      <c r="A658" s="114" t="s">
        <v>120</v>
      </c>
      <c r="B658" s="114">
        <v>2021</v>
      </c>
      <c r="C658" s="115">
        <v>44387</v>
      </c>
      <c r="D658" s="114" t="s">
        <v>72</v>
      </c>
      <c r="E658" s="114" t="s">
        <v>395</v>
      </c>
      <c r="F658" s="114" t="s">
        <v>417</v>
      </c>
      <c r="G658" s="114" t="s">
        <v>15</v>
      </c>
      <c r="H658" s="114">
        <v>400</v>
      </c>
      <c r="I658" s="114">
        <v>6</v>
      </c>
      <c r="J658" s="114" t="s">
        <v>391</v>
      </c>
      <c r="K658" s="114">
        <v>12.342000000000001</v>
      </c>
      <c r="L658" s="114">
        <f t="shared" ref="L658" si="327">K658</f>
        <v>12.342000000000001</v>
      </c>
    </row>
    <row r="659" spans="1:12" x14ac:dyDescent="0.35">
      <c r="A659" s="116" t="s">
        <v>120</v>
      </c>
      <c r="B659" s="116">
        <v>2021</v>
      </c>
      <c r="C659" s="117">
        <v>44387</v>
      </c>
      <c r="D659" s="116" t="s">
        <v>72</v>
      </c>
      <c r="E659" s="116" t="s">
        <v>395</v>
      </c>
      <c r="F659" s="116" t="s">
        <v>417</v>
      </c>
      <c r="G659" s="116" t="s">
        <v>15</v>
      </c>
      <c r="H659" s="116">
        <v>400</v>
      </c>
      <c r="I659" s="116">
        <v>6</v>
      </c>
      <c r="J659" s="116" t="s">
        <v>392</v>
      </c>
      <c r="K659" s="116">
        <v>20.07</v>
      </c>
      <c r="L659" s="116">
        <f t="shared" ref="L659" si="328">K659-K658</f>
        <v>7.7279999999999998</v>
      </c>
    </row>
    <row r="660" spans="1:12" x14ac:dyDescent="0.35">
      <c r="A660" s="114" t="s">
        <v>120</v>
      </c>
      <c r="B660" s="114">
        <v>2021</v>
      </c>
      <c r="C660" s="115">
        <v>44387</v>
      </c>
      <c r="D660" s="114" t="s">
        <v>72</v>
      </c>
      <c r="E660" s="114" t="s">
        <v>395</v>
      </c>
      <c r="F660" s="114" t="s">
        <v>417</v>
      </c>
      <c r="G660" s="114" t="s">
        <v>15</v>
      </c>
      <c r="H660" s="114">
        <v>400</v>
      </c>
      <c r="I660" s="114">
        <v>6</v>
      </c>
      <c r="J660" s="114" t="s">
        <v>393</v>
      </c>
      <c r="K660" s="114">
        <v>27.637</v>
      </c>
      <c r="L660" s="116">
        <f t="shared" si="322"/>
        <v>7.5670000000000002</v>
      </c>
    </row>
    <row r="661" spans="1:12" x14ac:dyDescent="0.35">
      <c r="A661" s="116" t="s">
        <v>120</v>
      </c>
      <c r="B661" s="116">
        <v>2021</v>
      </c>
      <c r="C661" s="117">
        <v>44387</v>
      </c>
      <c r="D661" s="116" t="s">
        <v>72</v>
      </c>
      <c r="E661" s="116" t="s">
        <v>395</v>
      </c>
      <c r="F661" s="116" t="s">
        <v>417</v>
      </c>
      <c r="G661" s="116" t="s">
        <v>15</v>
      </c>
      <c r="H661" s="116">
        <v>400</v>
      </c>
      <c r="I661" s="116">
        <v>6</v>
      </c>
      <c r="J661" s="116" t="s">
        <v>394</v>
      </c>
      <c r="K661" s="116">
        <v>35.387999999999998</v>
      </c>
      <c r="L661" s="116">
        <f t="shared" si="322"/>
        <v>7.7509999999999977</v>
      </c>
    </row>
    <row r="662" spans="1:12" x14ac:dyDescent="0.35">
      <c r="A662" s="114" t="s">
        <v>120</v>
      </c>
      <c r="B662" s="114">
        <v>2021</v>
      </c>
      <c r="C662" s="115">
        <v>44387</v>
      </c>
      <c r="D662" s="114" t="s">
        <v>72</v>
      </c>
      <c r="E662" s="114" t="s">
        <v>395</v>
      </c>
      <c r="F662" s="114" t="s">
        <v>128</v>
      </c>
      <c r="G662" s="114" t="s">
        <v>15</v>
      </c>
      <c r="H662" s="114">
        <v>400</v>
      </c>
      <c r="I662" s="114">
        <v>7</v>
      </c>
      <c r="J662" s="114" t="s">
        <v>391</v>
      </c>
      <c r="K662" s="114">
        <v>13.118</v>
      </c>
      <c r="L662" s="114">
        <f t="shared" ref="L662" si="329">K662</f>
        <v>13.118</v>
      </c>
    </row>
    <row r="663" spans="1:12" x14ac:dyDescent="0.35">
      <c r="A663" s="116" t="s">
        <v>120</v>
      </c>
      <c r="B663" s="116">
        <v>2021</v>
      </c>
      <c r="C663" s="117">
        <v>44387</v>
      </c>
      <c r="D663" s="116" t="s">
        <v>72</v>
      </c>
      <c r="E663" s="116" t="s">
        <v>395</v>
      </c>
      <c r="F663" s="116" t="s">
        <v>128</v>
      </c>
      <c r="G663" s="116" t="s">
        <v>15</v>
      </c>
      <c r="H663" s="116">
        <v>400</v>
      </c>
      <c r="I663" s="116">
        <v>7</v>
      </c>
      <c r="J663" s="116" t="s">
        <v>392</v>
      </c>
      <c r="K663" s="116">
        <v>21.129000000000001</v>
      </c>
      <c r="L663" s="116">
        <f t="shared" ref="L663" si="330">K663-K662</f>
        <v>8.011000000000001</v>
      </c>
    </row>
    <row r="664" spans="1:12" x14ac:dyDescent="0.35">
      <c r="A664" s="114" t="s">
        <v>120</v>
      </c>
      <c r="B664" s="114">
        <v>2021</v>
      </c>
      <c r="C664" s="115">
        <v>44387</v>
      </c>
      <c r="D664" s="114" t="s">
        <v>72</v>
      </c>
      <c r="E664" s="114" t="s">
        <v>395</v>
      </c>
      <c r="F664" s="114" t="s">
        <v>128</v>
      </c>
      <c r="G664" s="114" t="s">
        <v>15</v>
      </c>
      <c r="H664" s="114">
        <v>400</v>
      </c>
      <c r="I664" s="114">
        <v>7</v>
      </c>
      <c r="J664" s="114" t="s">
        <v>393</v>
      </c>
      <c r="K664" s="114">
        <v>28.741</v>
      </c>
      <c r="L664" s="116">
        <f t="shared" si="322"/>
        <v>7.6119999999999983</v>
      </c>
    </row>
    <row r="665" spans="1:12" x14ac:dyDescent="0.35">
      <c r="A665" s="116" t="s">
        <v>120</v>
      </c>
      <c r="B665" s="116">
        <v>2021</v>
      </c>
      <c r="C665" s="117">
        <v>44387</v>
      </c>
      <c r="D665" s="116" t="s">
        <v>72</v>
      </c>
      <c r="E665" s="116" t="s">
        <v>395</v>
      </c>
      <c r="F665" s="116" t="s">
        <v>128</v>
      </c>
      <c r="G665" s="116" t="s">
        <v>15</v>
      </c>
      <c r="H665" s="116">
        <v>400</v>
      </c>
      <c r="I665" s="116">
        <v>7</v>
      </c>
      <c r="J665" s="116" t="s">
        <v>394</v>
      </c>
      <c r="K665" s="116">
        <v>36.360999999999997</v>
      </c>
      <c r="L665" s="116">
        <f t="shared" si="322"/>
        <v>7.6199999999999974</v>
      </c>
    </row>
    <row r="666" spans="1:12" x14ac:dyDescent="0.35">
      <c r="A666" s="114" t="s">
        <v>120</v>
      </c>
      <c r="B666" s="114">
        <v>2021</v>
      </c>
      <c r="C666" s="115">
        <v>44387</v>
      </c>
      <c r="D666" s="114" t="s">
        <v>72</v>
      </c>
      <c r="E666" s="114" t="s">
        <v>395</v>
      </c>
      <c r="F666" s="114" t="s">
        <v>115</v>
      </c>
      <c r="G666" s="114" t="s">
        <v>31</v>
      </c>
      <c r="H666" s="114">
        <v>400</v>
      </c>
      <c r="I666" s="114">
        <v>8</v>
      </c>
      <c r="J666" s="114" t="s">
        <v>391</v>
      </c>
      <c r="K666" s="114">
        <v>13.553000000000001</v>
      </c>
      <c r="L666" s="114">
        <f t="shared" ref="L666" si="331">K666</f>
        <v>13.553000000000001</v>
      </c>
    </row>
    <row r="667" spans="1:12" x14ac:dyDescent="0.35">
      <c r="A667" s="116" t="s">
        <v>120</v>
      </c>
      <c r="B667" s="116">
        <v>2021</v>
      </c>
      <c r="C667" s="117">
        <v>44387</v>
      </c>
      <c r="D667" s="116" t="s">
        <v>72</v>
      </c>
      <c r="E667" s="116" t="s">
        <v>395</v>
      </c>
      <c r="F667" s="116" t="s">
        <v>115</v>
      </c>
      <c r="G667" s="116" t="s">
        <v>31</v>
      </c>
      <c r="H667" s="116">
        <v>400</v>
      </c>
      <c r="I667" s="116">
        <v>8</v>
      </c>
      <c r="J667" s="116" t="s">
        <v>392</v>
      </c>
      <c r="K667" s="116">
        <v>21.315999999999999</v>
      </c>
      <c r="L667" s="116">
        <f t="shared" ref="L667" si="332">K667-K666</f>
        <v>7.7629999999999981</v>
      </c>
    </row>
    <row r="668" spans="1:12" x14ac:dyDescent="0.35">
      <c r="A668" s="114" t="s">
        <v>120</v>
      </c>
      <c r="B668" s="114">
        <v>2021</v>
      </c>
      <c r="C668" s="115">
        <v>44387</v>
      </c>
      <c r="D668" s="114" t="s">
        <v>72</v>
      </c>
      <c r="E668" s="114" t="s">
        <v>395</v>
      </c>
      <c r="F668" s="114" t="s">
        <v>115</v>
      </c>
      <c r="G668" s="114" t="s">
        <v>31</v>
      </c>
      <c r="H668" s="114">
        <v>400</v>
      </c>
      <c r="I668" s="114">
        <v>8</v>
      </c>
      <c r="J668" s="114" t="s">
        <v>393</v>
      </c>
      <c r="K668" s="114">
        <v>29.018999999999998</v>
      </c>
      <c r="L668" s="116">
        <f t="shared" si="322"/>
        <v>7.7029999999999994</v>
      </c>
    </row>
    <row r="669" spans="1:12" x14ac:dyDescent="0.35">
      <c r="A669" s="116" t="s">
        <v>120</v>
      </c>
      <c r="B669" s="116">
        <v>2021</v>
      </c>
      <c r="C669" s="117">
        <v>44387</v>
      </c>
      <c r="D669" s="116" t="s">
        <v>72</v>
      </c>
      <c r="E669" s="116" t="s">
        <v>395</v>
      </c>
      <c r="F669" s="116" t="s">
        <v>115</v>
      </c>
      <c r="G669" s="116" t="s">
        <v>31</v>
      </c>
      <c r="H669" s="116">
        <v>400</v>
      </c>
      <c r="I669" s="116">
        <v>8</v>
      </c>
      <c r="J669" s="116" t="s">
        <v>394</v>
      </c>
      <c r="K669" s="116">
        <v>37.03</v>
      </c>
      <c r="L669" s="116">
        <f t="shared" si="322"/>
        <v>8.0110000000000028</v>
      </c>
    </row>
    <row r="670" spans="1:12" x14ac:dyDescent="0.35">
      <c r="A670" s="114" t="s">
        <v>120</v>
      </c>
      <c r="B670" s="114">
        <v>2021</v>
      </c>
      <c r="C670" s="115">
        <v>44387</v>
      </c>
      <c r="D670" s="114" t="s">
        <v>72</v>
      </c>
      <c r="E670" s="114" t="s">
        <v>395</v>
      </c>
      <c r="F670" s="114" t="s">
        <v>238</v>
      </c>
      <c r="G670" s="114" t="s">
        <v>239</v>
      </c>
      <c r="H670" s="114">
        <v>400</v>
      </c>
      <c r="I670" s="114">
        <v>9</v>
      </c>
      <c r="J670" s="114" t="s">
        <v>391</v>
      </c>
      <c r="K670" s="114">
        <v>13.512</v>
      </c>
      <c r="L670" s="114">
        <f t="shared" ref="L670" si="333">K670</f>
        <v>13.512</v>
      </c>
    </row>
    <row r="671" spans="1:12" x14ac:dyDescent="0.35">
      <c r="A671" s="116" t="s">
        <v>120</v>
      </c>
      <c r="B671" s="116">
        <v>2021</v>
      </c>
      <c r="C671" s="117">
        <v>44387</v>
      </c>
      <c r="D671" s="116" t="s">
        <v>72</v>
      </c>
      <c r="E671" s="116" t="s">
        <v>395</v>
      </c>
      <c r="F671" s="116" t="s">
        <v>238</v>
      </c>
      <c r="G671" s="116" t="s">
        <v>239</v>
      </c>
      <c r="H671" s="116">
        <v>400</v>
      </c>
      <c r="I671" s="116">
        <v>9</v>
      </c>
      <c r="J671" s="116" t="s">
        <v>392</v>
      </c>
      <c r="K671" s="116">
        <v>21.565000000000001</v>
      </c>
      <c r="L671" s="116">
        <f t="shared" ref="L671" si="334">K671-K670</f>
        <v>8.0530000000000008</v>
      </c>
    </row>
    <row r="672" spans="1:12" x14ac:dyDescent="0.35">
      <c r="A672" s="114" t="s">
        <v>120</v>
      </c>
      <c r="B672" s="114">
        <v>2021</v>
      </c>
      <c r="C672" s="115">
        <v>44387</v>
      </c>
      <c r="D672" s="114" t="s">
        <v>72</v>
      </c>
      <c r="E672" s="114" t="s">
        <v>395</v>
      </c>
      <c r="F672" s="114" t="s">
        <v>238</v>
      </c>
      <c r="G672" s="114" t="s">
        <v>239</v>
      </c>
      <c r="H672" s="114">
        <v>400</v>
      </c>
      <c r="I672" s="114">
        <v>9</v>
      </c>
      <c r="J672" s="114" t="s">
        <v>393</v>
      </c>
      <c r="K672" s="114">
        <v>29.402999999999999</v>
      </c>
      <c r="L672" s="116">
        <f t="shared" si="322"/>
        <v>7.8379999999999974</v>
      </c>
    </row>
    <row r="673" spans="1:12" x14ac:dyDescent="0.35">
      <c r="A673" s="116" t="s">
        <v>120</v>
      </c>
      <c r="B673" s="116">
        <v>2021</v>
      </c>
      <c r="C673" s="117">
        <v>44387</v>
      </c>
      <c r="D673" s="116" t="s">
        <v>72</v>
      </c>
      <c r="E673" s="116" t="s">
        <v>395</v>
      </c>
      <c r="F673" s="116" t="s">
        <v>238</v>
      </c>
      <c r="G673" s="116" t="s">
        <v>239</v>
      </c>
      <c r="H673" s="116">
        <v>400</v>
      </c>
      <c r="I673" s="116">
        <v>9</v>
      </c>
      <c r="J673" s="116" t="s">
        <v>394</v>
      </c>
      <c r="K673" s="116">
        <v>37.237000000000002</v>
      </c>
      <c r="L673" s="116">
        <f t="shared" si="322"/>
        <v>7.8340000000000032</v>
      </c>
    </row>
    <row r="674" spans="1:12" x14ac:dyDescent="0.35">
      <c r="A674" s="114" t="s">
        <v>120</v>
      </c>
      <c r="B674" s="114">
        <v>2021</v>
      </c>
      <c r="C674" s="115">
        <v>44387</v>
      </c>
      <c r="D674" s="114" t="s">
        <v>72</v>
      </c>
      <c r="E674" s="114" t="s">
        <v>395</v>
      </c>
      <c r="F674" s="114" t="s">
        <v>418</v>
      </c>
      <c r="G674" s="114" t="s">
        <v>239</v>
      </c>
      <c r="H674" s="114">
        <v>400</v>
      </c>
      <c r="I674" s="114">
        <v>10</v>
      </c>
      <c r="J674" s="114" t="s">
        <v>391</v>
      </c>
      <c r="K674" s="114">
        <v>14.208</v>
      </c>
      <c r="L674" s="114">
        <f t="shared" ref="L674" si="335">K674</f>
        <v>14.208</v>
      </c>
    </row>
    <row r="675" spans="1:12" x14ac:dyDescent="0.35">
      <c r="A675" s="116" t="s">
        <v>120</v>
      </c>
      <c r="B675" s="116">
        <v>2021</v>
      </c>
      <c r="C675" s="117">
        <v>44387</v>
      </c>
      <c r="D675" s="116" t="s">
        <v>72</v>
      </c>
      <c r="E675" s="116" t="s">
        <v>395</v>
      </c>
      <c r="F675" s="116" t="s">
        <v>418</v>
      </c>
      <c r="G675" s="116" t="s">
        <v>239</v>
      </c>
      <c r="H675" s="116">
        <v>400</v>
      </c>
      <c r="I675" s="116">
        <v>10</v>
      </c>
      <c r="J675" s="116" t="s">
        <v>392</v>
      </c>
      <c r="K675" s="116">
        <v>22.771000000000001</v>
      </c>
      <c r="L675" s="116">
        <f t="shared" ref="L675" si="336">K675-K674</f>
        <v>8.5630000000000006</v>
      </c>
    </row>
    <row r="676" spans="1:12" x14ac:dyDescent="0.35">
      <c r="A676" s="114" t="s">
        <v>120</v>
      </c>
      <c r="B676" s="114">
        <v>2021</v>
      </c>
      <c r="C676" s="115">
        <v>44387</v>
      </c>
      <c r="D676" s="114" t="s">
        <v>72</v>
      </c>
      <c r="E676" s="114" t="s">
        <v>395</v>
      </c>
      <c r="F676" s="114" t="s">
        <v>418</v>
      </c>
      <c r="G676" s="114" t="s">
        <v>239</v>
      </c>
      <c r="H676" s="114">
        <v>400</v>
      </c>
      <c r="I676" s="114">
        <v>10</v>
      </c>
      <c r="J676" s="114" t="s">
        <v>393</v>
      </c>
      <c r="K676" s="114">
        <v>30.800999999999998</v>
      </c>
      <c r="L676" s="116">
        <f t="shared" si="322"/>
        <v>8.0299999999999976</v>
      </c>
    </row>
    <row r="677" spans="1:12" x14ac:dyDescent="0.35">
      <c r="A677" s="116" t="s">
        <v>120</v>
      </c>
      <c r="B677" s="116">
        <v>2021</v>
      </c>
      <c r="C677" s="117">
        <v>44387</v>
      </c>
      <c r="D677" s="116" t="s">
        <v>72</v>
      </c>
      <c r="E677" s="116" t="s">
        <v>395</v>
      </c>
      <c r="F677" s="116" t="s">
        <v>418</v>
      </c>
      <c r="G677" s="116" t="s">
        <v>239</v>
      </c>
      <c r="H677" s="116">
        <v>400</v>
      </c>
      <c r="I677" s="116">
        <v>10</v>
      </c>
      <c r="J677" s="116" t="s">
        <v>394</v>
      </c>
      <c r="K677" s="116">
        <v>38.808</v>
      </c>
      <c r="L677" s="116">
        <f t="shared" si="322"/>
        <v>8.0070000000000014</v>
      </c>
    </row>
    <row r="678" spans="1:12" x14ac:dyDescent="0.35">
      <c r="A678" s="114" t="s">
        <v>120</v>
      </c>
      <c r="B678" s="114">
        <v>2021</v>
      </c>
      <c r="C678" s="115">
        <v>44387</v>
      </c>
      <c r="D678" s="114" t="s">
        <v>72</v>
      </c>
      <c r="E678" s="114" t="s">
        <v>209</v>
      </c>
      <c r="F678" s="114" t="s">
        <v>20</v>
      </c>
      <c r="G678" s="114" t="s">
        <v>21</v>
      </c>
      <c r="H678" s="114">
        <v>25.92876712328767</v>
      </c>
      <c r="I678" s="114">
        <v>1</v>
      </c>
      <c r="J678" s="114" t="s">
        <v>391</v>
      </c>
      <c r="K678" s="114">
        <v>12.023</v>
      </c>
      <c r="L678" s="114">
        <f t="shared" ref="L678" si="337">K678</f>
        <v>12.023</v>
      </c>
    </row>
    <row r="679" spans="1:12" x14ac:dyDescent="0.35">
      <c r="A679" s="116" t="s">
        <v>120</v>
      </c>
      <c r="B679" s="116">
        <v>2021</v>
      </c>
      <c r="C679" s="117">
        <v>44387</v>
      </c>
      <c r="D679" s="116" t="s">
        <v>72</v>
      </c>
      <c r="E679" s="116" t="s">
        <v>209</v>
      </c>
      <c r="F679" s="116" t="s">
        <v>20</v>
      </c>
      <c r="G679" s="116" t="s">
        <v>21</v>
      </c>
      <c r="H679" s="116">
        <v>25.92876712328767</v>
      </c>
      <c r="I679" s="116">
        <v>1</v>
      </c>
      <c r="J679" s="116" t="s">
        <v>392</v>
      </c>
      <c r="K679" s="116">
        <v>19.414000000000001</v>
      </c>
      <c r="L679" s="116">
        <f t="shared" ref="L679" si="338">K679-K678</f>
        <v>7.3910000000000018</v>
      </c>
    </row>
    <row r="680" spans="1:12" x14ac:dyDescent="0.35">
      <c r="A680" s="114" t="s">
        <v>120</v>
      </c>
      <c r="B680" s="114">
        <v>2021</v>
      </c>
      <c r="C680" s="115">
        <v>44387</v>
      </c>
      <c r="D680" s="114" t="s">
        <v>72</v>
      </c>
      <c r="E680" s="114" t="s">
        <v>209</v>
      </c>
      <c r="F680" s="114" t="s">
        <v>20</v>
      </c>
      <c r="G680" s="114" t="s">
        <v>21</v>
      </c>
      <c r="H680" s="114">
        <v>25.92876712328767</v>
      </c>
      <c r="I680" s="114">
        <v>1</v>
      </c>
      <c r="J680" s="114" t="s">
        <v>393</v>
      </c>
      <c r="K680" s="114">
        <v>26.527000000000001</v>
      </c>
      <c r="L680" s="116">
        <f t="shared" si="322"/>
        <v>7.1129999999999995</v>
      </c>
    </row>
    <row r="681" spans="1:12" x14ac:dyDescent="0.35">
      <c r="A681" s="116" t="s">
        <v>120</v>
      </c>
      <c r="B681" s="116">
        <v>2021</v>
      </c>
      <c r="C681" s="117">
        <v>44387</v>
      </c>
      <c r="D681" s="116" t="s">
        <v>72</v>
      </c>
      <c r="E681" s="116" t="s">
        <v>209</v>
      </c>
      <c r="F681" s="116" t="s">
        <v>20</v>
      </c>
      <c r="G681" s="116" t="s">
        <v>21</v>
      </c>
      <c r="H681" s="116">
        <v>25.92876712328767</v>
      </c>
      <c r="I681" s="116">
        <v>1</v>
      </c>
      <c r="J681" s="116" t="s">
        <v>394</v>
      </c>
      <c r="K681" s="116">
        <v>33.805999999999997</v>
      </c>
      <c r="L681" s="116">
        <f t="shared" si="322"/>
        <v>7.2789999999999964</v>
      </c>
    </row>
    <row r="682" spans="1:12" x14ac:dyDescent="0.35">
      <c r="A682" s="114" t="s">
        <v>120</v>
      </c>
      <c r="B682" s="114">
        <v>2021</v>
      </c>
      <c r="C682" s="115">
        <v>44387</v>
      </c>
      <c r="D682" s="114" t="s">
        <v>72</v>
      </c>
      <c r="E682" s="114" t="s">
        <v>209</v>
      </c>
      <c r="F682" s="114" t="s">
        <v>415</v>
      </c>
      <c r="G682" s="114" t="s">
        <v>121</v>
      </c>
      <c r="H682" s="114">
        <v>400</v>
      </c>
      <c r="I682" s="114">
        <v>2</v>
      </c>
      <c r="J682" s="114" t="s">
        <v>391</v>
      </c>
      <c r="K682" s="114">
        <v>11.98</v>
      </c>
      <c r="L682" s="114">
        <f t="shared" ref="L682" si="339">K682</f>
        <v>11.98</v>
      </c>
    </row>
    <row r="683" spans="1:12" x14ac:dyDescent="0.35">
      <c r="A683" s="116" t="s">
        <v>120</v>
      </c>
      <c r="B683" s="116">
        <v>2021</v>
      </c>
      <c r="C683" s="117">
        <v>44387</v>
      </c>
      <c r="D683" s="116" t="s">
        <v>72</v>
      </c>
      <c r="E683" s="116" t="s">
        <v>209</v>
      </c>
      <c r="F683" s="116" t="s">
        <v>415</v>
      </c>
      <c r="G683" s="116" t="s">
        <v>121</v>
      </c>
      <c r="H683" s="116">
        <v>400</v>
      </c>
      <c r="I683" s="116">
        <v>2</v>
      </c>
      <c r="J683" s="116" t="s">
        <v>392</v>
      </c>
      <c r="K683" s="116">
        <v>19.347999999999999</v>
      </c>
      <c r="L683" s="116">
        <f t="shared" ref="L683" si="340">K683-K682</f>
        <v>7.3679999999999986</v>
      </c>
    </row>
    <row r="684" spans="1:12" x14ac:dyDescent="0.35">
      <c r="A684" s="114" t="s">
        <v>120</v>
      </c>
      <c r="B684" s="114">
        <v>2021</v>
      </c>
      <c r="C684" s="115">
        <v>44387</v>
      </c>
      <c r="D684" s="114" t="s">
        <v>72</v>
      </c>
      <c r="E684" s="114" t="s">
        <v>209</v>
      </c>
      <c r="F684" s="114" t="s">
        <v>415</v>
      </c>
      <c r="G684" s="114" t="s">
        <v>121</v>
      </c>
      <c r="H684" s="114">
        <v>400</v>
      </c>
      <c r="I684" s="114">
        <v>2</v>
      </c>
      <c r="J684" s="114" t="s">
        <v>393</v>
      </c>
      <c r="K684" s="114">
        <v>26.492000000000001</v>
      </c>
      <c r="L684" s="116">
        <f t="shared" si="322"/>
        <v>7.1440000000000019</v>
      </c>
    </row>
    <row r="685" spans="1:12" x14ac:dyDescent="0.35">
      <c r="A685" s="116" t="s">
        <v>120</v>
      </c>
      <c r="B685" s="116">
        <v>2021</v>
      </c>
      <c r="C685" s="117">
        <v>44387</v>
      </c>
      <c r="D685" s="116" t="s">
        <v>72</v>
      </c>
      <c r="E685" s="116" t="s">
        <v>209</v>
      </c>
      <c r="F685" s="116" t="s">
        <v>415</v>
      </c>
      <c r="G685" s="116" t="s">
        <v>121</v>
      </c>
      <c r="H685" s="116">
        <v>400</v>
      </c>
      <c r="I685" s="116">
        <v>2</v>
      </c>
      <c r="J685" s="116" t="s">
        <v>394</v>
      </c>
      <c r="K685" s="116">
        <v>33.844000000000001</v>
      </c>
      <c r="L685" s="116">
        <f t="shared" si="322"/>
        <v>7.3520000000000003</v>
      </c>
    </row>
    <row r="686" spans="1:12" x14ac:dyDescent="0.35">
      <c r="A686" s="114" t="s">
        <v>120</v>
      </c>
      <c r="B686" s="114">
        <v>2021</v>
      </c>
      <c r="C686" s="115">
        <v>44387</v>
      </c>
      <c r="D686" s="114" t="s">
        <v>72</v>
      </c>
      <c r="E686" s="114" t="s">
        <v>209</v>
      </c>
      <c r="F686" s="114" t="s">
        <v>416</v>
      </c>
      <c r="G686" s="114" t="s">
        <v>121</v>
      </c>
      <c r="H686" s="114">
        <v>400</v>
      </c>
      <c r="I686" s="114">
        <v>3</v>
      </c>
      <c r="J686" s="114" t="s">
        <v>391</v>
      </c>
      <c r="K686" s="114">
        <v>11.714</v>
      </c>
      <c r="L686" s="114">
        <f t="shared" ref="L686" si="341">K686</f>
        <v>11.714</v>
      </c>
    </row>
    <row r="687" spans="1:12" x14ac:dyDescent="0.35">
      <c r="A687" s="116" t="s">
        <v>120</v>
      </c>
      <c r="B687" s="116">
        <v>2021</v>
      </c>
      <c r="C687" s="117">
        <v>44387</v>
      </c>
      <c r="D687" s="116" t="s">
        <v>72</v>
      </c>
      <c r="E687" s="116" t="s">
        <v>209</v>
      </c>
      <c r="F687" s="116" t="s">
        <v>416</v>
      </c>
      <c r="G687" s="116" t="s">
        <v>121</v>
      </c>
      <c r="H687" s="116">
        <v>400</v>
      </c>
      <c r="I687" s="116">
        <v>3</v>
      </c>
      <c r="J687" s="116" t="s">
        <v>392</v>
      </c>
      <c r="K687" s="116">
        <v>19.091000000000001</v>
      </c>
      <c r="L687" s="116">
        <f t="shared" ref="L687" si="342">K687-K686</f>
        <v>7.3770000000000007</v>
      </c>
    </row>
    <row r="688" spans="1:12" x14ac:dyDescent="0.35">
      <c r="A688" s="114" t="s">
        <v>120</v>
      </c>
      <c r="B688" s="114">
        <v>2021</v>
      </c>
      <c r="C688" s="115">
        <v>44387</v>
      </c>
      <c r="D688" s="114" t="s">
        <v>72</v>
      </c>
      <c r="E688" s="114" t="s">
        <v>209</v>
      </c>
      <c r="F688" s="114" t="s">
        <v>416</v>
      </c>
      <c r="G688" s="114" t="s">
        <v>121</v>
      </c>
      <c r="H688" s="114">
        <v>400</v>
      </c>
      <c r="I688" s="114">
        <v>3</v>
      </c>
      <c r="J688" s="114" t="s">
        <v>393</v>
      </c>
      <c r="K688" s="114">
        <v>26.443999999999999</v>
      </c>
      <c r="L688" s="116">
        <f t="shared" si="322"/>
        <v>7.352999999999998</v>
      </c>
    </row>
    <row r="689" spans="1:12" x14ac:dyDescent="0.35">
      <c r="A689" s="116" t="s">
        <v>120</v>
      </c>
      <c r="B689" s="116">
        <v>2021</v>
      </c>
      <c r="C689" s="117">
        <v>44387</v>
      </c>
      <c r="D689" s="116" t="s">
        <v>72</v>
      </c>
      <c r="E689" s="116" t="s">
        <v>209</v>
      </c>
      <c r="F689" s="116" t="s">
        <v>416</v>
      </c>
      <c r="G689" s="116" t="s">
        <v>121</v>
      </c>
      <c r="H689" s="116">
        <v>400</v>
      </c>
      <c r="I689" s="116">
        <v>3</v>
      </c>
      <c r="J689" s="116" t="s">
        <v>394</v>
      </c>
      <c r="K689" s="116">
        <v>34.265999999999998</v>
      </c>
      <c r="L689" s="116">
        <f t="shared" si="322"/>
        <v>7.8219999999999992</v>
      </c>
    </row>
    <row r="690" spans="1:12" x14ac:dyDescent="0.35">
      <c r="A690" s="114" t="s">
        <v>120</v>
      </c>
      <c r="B690" s="114">
        <v>2021</v>
      </c>
      <c r="C690" s="115">
        <v>44387</v>
      </c>
      <c r="D690" s="114" t="s">
        <v>72</v>
      </c>
      <c r="E690" s="114" t="s">
        <v>209</v>
      </c>
      <c r="F690" s="114" t="s">
        <v>126</v>
      </c>
      <c r="G690" s="114" t="s">
        <v>127</v>
      </c>
      <c r="H690" s="114">
        <v>400</v>
      </c>
      <c r="I690" s="114">
        <v>4</v>
      </c>
      <c r="J690" s="114" t="s">
        <v>391</v>
      </c>
      <c r="K690" s="114">
        <v>12.294</v>
      </c>
      <c r="L690" s="114">
        <f t="shared" ref="L690" si="343">K690</f>
        <v>12.294</v>
      </c>
    </row>
    <row r="691" spans="1:12" x14ac:dyDescent="0.35">
      <c r="A691" s="116" t="s">
        <v>120</v>
      </c>
      <c r="B691" s="116">
        <v>2021</v>
      </c>
      <c r="C691" s="117">
        <v>44387</v>
      </c>
      <c r="D691" s="116" t="s">
        <v>72</v>
      </c>
      <c r="E691" s="116" t="s">
        <v>209</v>
      </c>
      <c r="F691" s="116" t="s">
        <v>126</v>
      </c>
      <c r="G691" s="116" t="s">
        <v>127</v>
      </c>
      <c r="H691" s="116">
        <v>400</v>
      </c>
      <c r="I691" s="116">
        <v>4</v>
      </c>
      <c r="J691" s="116" t="s">
        <v>392</v>
      </c>
      <c r="K691" s="116">
        <v>19.756</v>
      </c>
      <c r="L691" s="116">
        <f t="shared" ref="L691" si="344">K691-K690</f>
        <v>7.4619999999999997</v>
      </c>
    </row>
    <row r="692" spans="1:12" x14ac:dyDescent="0.35">
      <c r="A692" s="114" t="s">
        <v>120</v>
      </c>
      <c r="B692" s="114">
        <v>2021</v>
      </c>
      <c r="C692" s="115">
        <v>44387</v>
      </c>
      <c r="D692" s="114" t="s">
        <v>72</v>
      </c>
      <c r="E692" s="114" t="s">
        <v>209</v>
      </c>
      <c r="F692" s="114" t="s">
        <v>126</v>
      </c>
      <c r="G692" s="114" t="s">
        <v>127</v>
      </c>
      <c r="H692" s="114">
        <v>400</v>
      </c>
      <c r="I692" s="114">
        <v>4</v>
      </c>
      <c r="J692" s="114" t="s">
        <v>393</v>
      </c>
      <c r="K692" s="114">
        <v>27.094000000000001</v>
      </c>
      <c r="L692" s="116">
        <f t="shared" si="322"/>
        <v>7.338000000000001</v>
      </c>
    </row>
    <row r="693" spans="1:12" x14ac:dyDescent="0.35">
      <c r="A693" s="116" t="s">
        <v>120</v>
      </c>
      <c r="B693" s="116">
        <v>2021</v>
      </c>
      <c r="C693" s="117">
        <v>44387</v>
      </c>
      <c r="D693" s="116" t="s">
        <v>72</v>
      </c>
      <c r="E693" s="116" t="s">
        <v>209</v>
      </c>
      <c r="F693" s="116" t="s">
        <v>126</v>
      </c>
      <c r="G693" s="116" t="s">
        <v>127</v>
      </c>
      <c r="H693" s="116">
        <v>400</v>
      </c>
      <c r="I693" s="116">
        <v>4</v>
      </c>
      <c r="J693" s="116" t="s">
        <v>394</v>
      </c>
      <c r="K693" s="116">
        <v>34.762</v>
      </c>
      <c r="L693" s="116">
        <f t="shared" si="322"/>
        <v>7.6679999999999993</v>
      </c>
    </row>
    <row r="694" spans="1:12" x14ac:dyDescent="0.35">
      <c r="A694" s="114" t="s">
        <v>120</v>
      </c>
      <c r="B694" s="114">
        <v>2021</v>
      </c>
      <c r="C694" s="115">
        <v>44387</v>
      </c>
      <c r="D694" s="114" t="s">
        <v>72</v>
      </c>
      <c r="E694" s="114" t="s">
        <v>209</v>
      </c>
      <c r="F694" s="114" t="s">
        <v>55</v>
      </c>
      <c r="G694" s="114" t="s">
        <v>56</v>
      </c>
      <c r="H694" s="114">
        <v>400</v>
      </c>
      <c r="I694" s="114">
        <v>5</v>
      </c>
      <c r="J694" s="114" t="s">
        <v>391</v>
      </c>
      <c r="K694" s="114">
        <v>12.802</v>
      </c>
      <c r="L694" s="114">
        <f t="shared" ref="L694" si="345">K694</f>
        <v>12.802</v>
      </c>
    </row>
    <row r="695" spans="1:12" x14ac:dyDescent="0.35">
      <c r="A695" s="116" t="s">
        <v>120</v>
      </c>
      <c r="B695" s="116">
        <v>2021</v>
      </c>
      <c r="C695" s="117">
        <v>44387</v>
      </c>
      <c r="D695" s="116" t="s">
        <v>72</v>
      </c>
      <c r="E695" s="116" t="s">
        <v>209</v>
      </c>
      <c r="F695" s="116" t="s">
        <v>55</v>
      </c>
      <c r="G695" s="116" t="s">
        <v>56</v>
      </c>
      <c r="H695" s="116">
        <v>400</v>
      </c>
      <c r="I695" s="116">
        <v>5</v>
      </c>
      <c r="J695" s="116" t="s">
        <v>392</v>
      </c>
      <c r="K695" s="116">
        <v>20.303000000000001</v>
      </c>
      <c r="L695" s="116">
        <f t="shared" ref="L695" si="346">K695-K694</f>
        <v>7.5010000000000012</v>
      </c>
    </row>
    <row r="696" spans="1:12" x14ac:dyDescent="0.35">
      <c r="A696" s="114" t="s">
        <v>120</v>
      </c>
      <c r="B696" s="114">
        <v>2021</v>
      </c>
      <c r="C696" s="115">
        <v>44387</v>
      </c>
      <c r="D696" s="114" t="s">
        <v>72</v>
      </c>
      <c r="E696" s="114" t="s">
        <v>209</v>
      </c>
      <c r="F696" s="114" t="s">
        <v>55</v>
      </c>
      <c r="G696" s="114" t="s">
        <v>56</v>
      </c>
      <c r="H696" s="114">
        <v>400</v>
      </c>
      <c r="I696" s="114">
        <v>5</v>
      </c>
      <c r="J696" s="114" t="s">
        <v>393</v>
      </c>
      <c r="K696" s="114">
        <v>27.562999999999999</v>
      </c>
      <c r="L696" s="116">
        <f t="shared" si="322"/>
        <v>7.259999999999998</v>
      </c>
    </row>
    <row r="697" spans="1:12" x14ac:dyDescent="0.35">
      <c r="A697" s="116" t="s">
        <v>120</v>
      </c>
      <c r="B697" s="116">
        <v>2021</v>
      </c>
      <c r="C697" s="117">
        <v>44387</v>
      </c>
      <c r="D697" s="116" t="s">
        <v>72</v>
      </c>
      <c r="E697" s="116" t="s">
        <v>209</v>
      </c>
      <c r="F697" s="116" t="s">
        <v>55</v>
      </c>
      <c r="G697" s="116" t="s">
        <v>56</v>
      </c>
      <c r="H697" s="116">
        <v>400</v>
      </c>
      <c r="I697" s="116">
        <v>5</v>
      </c>
      <c r="J697" s="116" t="s">
        <v>394</v>
      </c>
      <c r="K697" s="116">
        <v>35.119</v>
      </c>
      <c r="L697" s="116">
        <f t="shared" si="322"/>
        <v>7.5560000000000009</v>
      </c>
    </row>
    <row r="698" spans="1:12" x14ac:dyDescent="0.35">
      <c r="A698" s="114" t="s">
        <v>120</v>
      </c>
      <c r="B698" s="114">
        <v>2021</v>
      </c>
      <c r="C698" s="115">
        <v>44387</v>
      </c>
      <c r="D698" s="114" t="s">
        <v>72</v>
      </c>
      <c r="E698" s="114" t="s">
        <v>209</v>
      </c>
      <c r="F698" s="114" t="s">
        <v>417</v>
      </c>
      <c r="G698" s="114" t="s">
        <v>15</v>
      </c>
      <c r="H698" s="114">
        <v>400</v>
      </c>
      <c r="I698" s="114">
        <v>6</v>
      </c>
      <c r="J698" s="114" t="s">
        <v>391</v>
      </c>
      <c r="K698" s="114">
        <v>12.47</v>
      </c>
      <c r="L698" s="114">
        <f t="shared" ref="L698" si="347">K698</f>
        <v>12.47</v>
      </c>
    </row>
    <row r="699" spans="1:12" x14ac:dyDescent="0.35">
      <c r="A699" s="116" t="s">
        <v>120</v>
      </c>
      <c r="B699" s="116">
        <v>2021</v>
      </c>
      <c r="C699" s="117">
        <v>44387</v>
      </c>
      <c r="D699" s="116" t="s">
        <v>72</v>
      </c>
      <c r="E699" s="116" t="s">
        <v>209</v>
      </c>
      <c r="F699" s="116" t="s">
        <v>417</v>
      </c>
      <c r="G699" s="116" t="s">
        <v>15</v>
      </c>
      <c r="H699" s="116">
        <v>400</v>
      </c>
      <c r="I699" s="116">
        <v>6</v>
      </c>
      <c r="J699" s="116" t="s">
        <v>392</v>
      </c>
      <c r="K699" s="116">
        <v>20.303999999999998</v>
      </c>
      <c r="L699" s="116">
        <f t="shared" ref="L699" si="348">K699-K698</f>
        <v>7.8339999999999979</v>
      </c>
    </row>
    <row r="700" spans="1:12" x14ac:dyDescent="0.35">
      <c r="A700" s="114" t="s">
        <v>120</v>
      </c>
      <c r="B700" s="114">
        <v>2021</v>
      </c>
      <c r="C700" s="115">
        <v>44387</v>
      </c>
      <c r="D700" s="114" t="s">
        <v>72</v>
      </c>
      <c r="E700" s="114" t="s">
        <v>209</v>
      </c>
      <c r="F700" s="114" t="s">
        <v>417</v>
      </c>
      <c r="G700" s="114" t="s">
        <v>15</v>
      </c>
      <c r="H700" s="114">
        <v>400</v>
      </c>
      <c r="I700" s="114">
        <v>6</v>
      </c>
      <c r="J700" s="114" t="s">
        <v>393</v>
      </c>
      <c r="K700" s="114">
        <v>27.849</v>
      </c>
      <c r="L700" s="116">
        <f t="shared" si="322"/>
        <v>7.5450000000000017</v>
      </c>
    </row>
    <row r="701" spans="1:12" x14ac:dyDescent="0.35">
      <c r="A701" s="116" t="s">
        <v>120</v>
      </c>
      <c r="B701" s="116">
        <v>2021</v>
      </c>
      <c r="C701" s="117">
        <v>44387</v>
      </c>
      <c r="D701" s="116" t="s">
        <v>72</v>
      </c>
      <c r="E701" s="116" t="s">
        <v>209</v>
      </c>
      <c r="F701" s="116" t="s">
        <v>417</v>
      </c>
      <c r="G701" s="116" t="s">
        <v>15</v>
      </c>
      <c r="H701" s="116">
        <v>400</v>
      </c>
      <c r="I701" s="116">
        <v>6</v>
      </c>
      <c r="J701" s="116" t="s">
        <v>394</v>
      </c>
      <c r="K701" s="116">
        <v>35.588000000000001</v>
      </c>
      <c r="L701" s="116">
        <f t="shared" si="322"/>
        <v>7.7390000000000008</v>
      </c>
    </row>
    <row r="702" spans="1:12" x14ac:dyDescent="0.35">
      <c r="A702" s="114" t="s">
        <v>120</v>
      </c>
      <c r="B702" s="114">
        <v>2021</v>
      </c>
      <c r="C702" s="115">
        <v>44387</v>
      </c>
      <c r="D702" s="114" t="s">
        <v>72</v>
      </c>
      <c r="E702" s="114" t="s">
        <v>209</v>
      </c>
      <c r="F702" s="114" t="s">
        <v>115</v>
      </c>
      <c r="G702" s="114" t="s">
        <v>31</v>
      </c>
      <c r="H702" s="114">
        <v>400</v>
      </c>
      <c r="I702" s="114">
        <v>7</v>
      </c>
      <c r="J702" s="114" t="s">
        <v>391</v>
      </c>
      <c r="K702" s="114">
        <v>13.14</v>
      </c>
      <c r="L702" s="114">
        <f t="shared" ref="L702" si="349">K702</f>
        <v>13.14</v>
      </c>
    </row>
    <row r="703" spans="1:12" x14ac:dyDescent="0.35">
      <c r="A703" s="116" t="s">
        <v>120</v>
      </c>
      <c r="B703" s="116">
        <v>2021</v>
      </c>
      <c r="C703" s="117">
        <v>44387</v>
      </c>
      <c r="D703" s="116" t="s">
        <v>72</v>
      </c>
      <c r="E703" s="116" t="s">
        <v>209</v>
      </c>
      <c r="F703" s="116" t="s">
        <v>115</v>
      </c>
      <c r="G703" s="116" t="s">
        <v>31</v>
      </c>
      <c r="H703" s="116">
        <v>400</v>
      </c>
      <c r="I703" s="116">
        <v>7</v>
      </c>
      <c r="J703" s="116" t="s">
        <v>392</v>
      </c>
      <c r="K703" s="116">
        <v>20.881</v>
      </c>
      <c r="L703" s="116">
        <f t="shared" ref="L703" si="350">K703-K702</f>
        <v>7.7409999999999997</v>
      </c>
    </row>
    <row r="704" spans="1:12" x14ac:dyDescent="0.35">
      <c r="A704" s="114" t="s">
        <v>120</v>
      </c>
      <c r="B704" s="114">
        <v>2021</v>
      </c>
      <c r="C704" s="115">
        <v>44387</v>
      </c>
      <c r="D704" s="114" t="s">
        <v>72</v>
      </c>
      <c r="E704" s="114" t="s">
        <v>209</v>
      </c>
      <c r="F704" s="114" t="s">
        <v>115</v>
      </c>
      <c r="G704" s="114" t="s">
        <v>31</v>
      </c>
      <c r="H704" s="114">
        <v>400</v>
      </c>
      <c r="I704" s="114">
        <v>7</v>
      </c>
      <c r="J704" s="114" t="s">
        <v>393</v>
      </c>
      <c r="K704" s="114">
        <v>28.451000000000001</v>
      </c>
      <c r="L704" s="116">
        <f t="shared" si="322"/>
        <v>7.57</v>
      </c>
    </row>
    <row r="705" spans="1:12" x14ac:dyDescent="0.35">
      <c r="A705" s="116" t="s">
        <v>120</v>
      </c>
      <c r="B705" s="116">
        <v>2021</v>
      </c>
      <c r="C705" s="117">
        <v>44387</v>
      </c>
      <c r="D705" s="116" t="s">
        <v>72</v>
      </c>
      <c r="E705" s="116" t="s">
        <v>209</v>
      </c>
      <c r="F705" s="116" t="s">
        <v>115</v>
      </c>
      <c r="G705" s="116" t="s">
        <v>31</v>
      </c>
      <c r="H705" s="116">
        <v>400</v>
      </c>
      <c r="I705" s="116">
        <v>7</v>
      </c>
      <c r="J705" s="116" t="s">
        <v>394</v>
      </c>
      <c r="K705" s="116">
        <v>36.320999999999998</v>
      </c>
      <c r="L705" s="116">
        <f t="shared" si="322"/>
        <v>7.8699999999999974</v>
      </c>
    </row>
    <row r="706" spans="1:12" x14ac:dyDescent="0.35">
      <c r="A706" s="114" t="s">
        <v>120</v>
      </c>
      <c r="B706" s="114">
        <v>2021</v>
      </c>
      <c r="C706" s="115">
        <v>44387</v>
      </c>
      <c r="D706" s="114" t="s">
        <v>72</v>
      </c>
      <c r="E706" s="114" t="s">
        <v>209</v>
      </c>
      <c r="F706" s="114" t="s">
        <v>128</v>
      </c>
      <c r="G706" s="114" t="s">
        <v>15</v>
      </c>
      <c r="H706" s="114">
        <v>400</v>
      </c>
      <c r="I706" s="114">
        <v>8</v>
      </c>
      <c r="J706" s="114" t="s">
        <v>391</v>
      </c>
      <c r="K706" s="114">
        <v>13.193</v>
      </c>
      <c r="L706" s="114">
        <f t="shared" ref="L706" si="351">K706</f>
        <v>13.193</v>
      </c>
    </row>
    <row r="707" spans="1:12" x14ac:dyDescent="0.35">
      <c r="A707" s="116" t="s">
        <v>120</v>
      </c>
      <c r="B707" s="116">
        <v>2021</v>
      </c>
      <c r="C707" s="117">
        <v>44387</v>
      </c>
      <c r="D707" s="116" t="s">
        <v>72</v>
      </c>
      <c r="E707" s="116" t="s">
        <v>209</v>
      </c>
      <c r="F707" s="116" t="s">
        <v>128</v>
      </c>
      <c r="G707" s="116" t="s">
        <v>15</v>
      </c>
      <c r="H707" s="116">
        <v>400</v>
      </c>
      <c r="I707" s="116">
        <v>8</v>
      </c>
      <c r="J707" s="116" t="s">
        <v>392</v>
      </c>
      <c r="K707" s="116">
        <v>21.175999999999998</v>
      </c>
      <c r="L707" s="116">
        <f t="shared" ref="L707" si="352">K707-K706</f>
        <v>7.9829999999999988</v>
      </c>
    </row>
    <row r="708" spans="1:12" x14ac:dyDescent="0.35">
      <c r="A708" s="114" t="s">
        <v>120</v>
      </c>
      <c r="B708" s="114">
        <v>2021</v>
      </c>
      <c r="C708" s="115">
        <v>44387</v>
      </c>
      <c r="D708" s="114" t="s">
        <v>72</v>
      </c>
      <c r="E708" s="114" t="s">
        <v>209</v>
      </c>
      <c r="F708" s="114" t="s">
        <v>128</v>
      </c>
      <c r="G708" s="114" t="s">
        <v>15</v>
      </c>
      <c r="H708" s="114">
        <v>400</v>
      </c>
      <c r="I708" s="114">
        <v>8</v>
      </c>
      <c r="J708" s="114" t="s">
        <v>393</v>
      </c>
      <c r="K708" s="114">
        <v>28.777000000000001</v>
      </c>
      <c r="L708" s="116">
        <f t="shared" si="322"/>
        <v>7.6010000000000026</v>
      </c>
    </row>
    <row r="709" spans="1:12" x14ac:dyDescent="0.35">
      <c r="A709" s="116" t="s">
        <v>120</v>
      </c>
      <c r="B709" s="116">
        <v>2021</v>
      </c>
      <c r="C709" s="117">
        <v>44387</v>
      </c>
      <c r="D709" s="116" t="s">
        <v>72</v>
      </c>
      <c r="E709" s="116" t="s">
        <v>209</v>
      </c>
      <c r="F709" s="116" t="s">
        <v>128</v>
      </c>
      <c r="G709" s="116" t="s">
        <v>15</v>
      </c>
      <c r="H709" s="116">
        <v>400</v>
      </c>
      <c r="I709" s="116">
        <v>8</v>
      </c>
      <c r="J709" s="116" t="s">
        <v>394</v>
      </c>
      <c r="K709" s="116">
        <v>36.438000000000002</v>
      </c>
      <c r="L709" s="116">
        <f t="shared" si="322"/>
        <v>7.6610000000000014</v>
      </c>
    </row>
    <row r="710" spans="1:12" x14ac:dyDescent="0.35">
      <c r="A710" s="114" t="s">
        <v>130</v>
      </c>
      <c r="B710" s="114">
        <v>2021</v>
      </c>
      <c r="C710" s="115">
        <v>44331</v>
      </c>
      <c r="D710" s="114" t="s">
        <v>72</v>
      </c>
      <c r="E710" s="114" t="s">
        <v>395</v>
      </c>
      <c r="F710" s="114" t="s">
        <v>52</v>
      </c>
      <c r="G710" s="114" t="s">
        <v>53</v>
      </c>
      <c r="H710" s="114">
        <v>24.18082191780822</v>
      </c>
      <c r="I710" s="114">
        <v>1</v>
      </c>
      <c r="J710" s="114" t="s">
        <v>391</v>
      </c>
      <c r="K710" s="114">
        <v>11.872999999999999</v>
      </c>
      <c r="L710" s="114">
        <f t="shared" ref="L710" si="353">K710</f>
        <v>11.872999999999999</v>
      </c>
    </row>
    <row r="711" spans="1:12" x14ac:dyDescent="0.35">
      <c r="A711" s="116" t="s">
        <v>130</v>
      </c>
      <c r="B711" s="116">
        <v>2021</v>
      </c>
      <c r="C711" s="117">
        <v>44331</v>
      </c>
      <c r="D711" s="116" t="s">
        <v>72</v>
      </c>
      <c r="E711" s="116" t="s">
        <v>395</v>
      </c>
      <c r="F711" s="116" t="s">
        <v>52</v>
      </c>
      <c r="G711" s="116" t="s">
        <v>53</v>
      </c>
      <c r="H711" s="116">
        <v>24.18082191780822</v>
      </c>
      <c r="I711" s="116">
        <v>1</v>
      </c>
      <c r="J711" s="116" t="s">
        <v>392</v>
      </c>
      <c r="K711" s="116">
        <v>19.359000000000002</v>
      </c>
      <c r="L711" s="116">
        <f t="shared" ref="L711:L773" si="354">K711-K710</f>
        <v>7.4860000000000024</v>
      </c>
    </row>
    <row r="712" spans="1:12" x14ac:dyDescent="0.35">
      <c r="A712" s="114" t="s">
        <v>130</v>
      </c>
      <c r="B712" s="114">
        <v>2021</v>
      </c>
      <c r="C712" s="115">
        <v>44331</v>
      </c>
      <c r="D712" s="114" t="s">
        <v>72</v>
      </c>
      <c r="E712" s="114" t="s">
        <v>395</v>
      </c>
      <c r="F712" s="114" t="s">
        <v>52</v>
      </c>
      <c r="G712" s="114" t="s">
        <v>53</v>
      </c>
      <c r="H712" s="114">
        <v>24.18082191780822</v>
      </c>
      <c r="I712" s="114">
        <v>1</v>
      </c>
      <c r="J712" s="114" t="s">
        <v>393</v>
      </c>
      <c r="K712" s="114">
        <v>26.626999999999999</v>
      </c>
      <c r="L712" s="116">
        <f t="shared" si="354"/>
        <v>7.2679999999999971</v>
      </c>
    </row>
    <row r="713" spans="1:12" x14ac:dyDescent="0.35">
      <c r="A713" s="116" t="s">
        <v>130</v>
      </c>
      <c r="B713" s="116">
        <v>2021</v>
      </c>
      <c r="C713" s="117">
        <v>44331</v>
      </c>
      <c r="D713" s="116" t="s">
        <v>72</v>
      </c>
      <c r="E713" s="116" t="s">
        <v>395</v>
      </c>
      <c r="F713" s="116" t="s">
        <v>52</v>
      </c>
      <c r="G713" s="116" t="s">
        <v>53</v>
      </c>
      <c r="H713" s="116">
        <v>24.18082191780822</v>
      </c>
      <c r="I713" s="116">
        <v>1</v>
      </c>
      <c r="J713" s="116" t="s">
        <v>394</v>
      </c>
      <c r="K713" s="116">
        <v>34.094000000000001</v>
      </c>
      <c r="L713" s="116">
        <f t="shared" si="354"/>
        <v>7.4670000000000023</v>
      </c>
    </row>
    <row r="714" spans="1:12" x14ac:dyDescent="0.35">
      <c r="A714" s="114" t="s">
        <v>130</v>
      </c>
      <c r="B714" s="114">
        <v>2021</v>
      </c>
      <c r="C714" s="115">
        <v>44331</v>
      </c>
      <c r="D714" s="114" t="s">
        <v>72</v>
      </c>
      <c r="E714" s="114" t="s">
        <v>395</v>
      </c>
      <c r="F714" s="114" t="s">
        <v>60</v>
      </c>
      <c r="G714" s="114" t="s">
        <v>61</v>
      </c>
      <c r="H714" s="114">
        <v>32.830136986301369</v>
      </c>
      <c r="I714" s="114">
        <v>2</v>
      </c>
      <c r="J714" s="114" t="s">
        <v>391</v>
      </c>
      <c r="K714" s="114">
        <v>12.21</v>
      </c>
      <c r="L714" s="114">
        <f t="shared" ref="L714" si="355">K714</f>
        <v>12.21</v>
      </c>
    </row>
    <row r="715" spans="1:12" x14ac:dyDescent="0.35">
      <c r="A715" s="116" t="s">
        <v>130</v>
      </c>
      <c r="B715" s="116">
        <v>2021</v>
      </c>
      <c r="C715" s="117">
        <v>44331</v>
      </c>
      <c r="D715" s="116" t="s">
        <v>72</v>
      </c>
      <c r="E715" s="116" t="s">
        <v>395</v>
      </c>
      <c r="F715" s="116" t="s">
        <v>60</v>
      </c>
      <c r="G715" s="116" t="s">
        <v>61</v>
      </c>
      <c r="H715" s="116">
        <v>32.830136986301369</v>
      </c>
      <c r="I715" s="116">
        <v>2</v>
      </c>
      <c r="J715" s="116" t="s">
        <v>392</v>
      </c>
      <c r="K715" s="116">
        <v>19.876999999999999</v>
      </c>
      <c r="L715" s="116">
        <f t="shared" ref="L715" si="356">K715-K714</f>
        <v>7.666999999999998</v>
      </c>
    </row>
    <row r="716" spans="1:12" x14ac:dyDescent="0.35">
      <c r="A716" s="114" t="s">
        <v>130</v>
      </c>
      <c r="B716" s="114">
        <v>2021</v>
      </c>
      <c r="C716" s="115">
        <v>44331</v>
      </c>
      <c r="D716" s="114" t="s">
        <v>72</v>
      </c>
      <c r="E716" s="114" t="s">
        <v>395</v>
      </c>
      <c r="F716" s="114" t="s">
        <v>60</v>
      </c>
      <c r="G716" s="114" t="s">
        <v>61</v>
      </c>
      <c r="H716" s="114">
        <v>32.830136986301369</v>
      </c>
      <c r="I716" s="114">
        <v>2</v>
      </c>
      <c r="J716" s="114" t="s">
        <v>393</v>
      </c>
      <c r="K716" s="114">
        <v>27.47</v>
      </c>
      <c r="L716" s="116">
        <f t="shared" si="354"/>
        <v>7.593</v>
      </c>
    </row>
    <row r="717" spans="1:12" x14ac:dyDescent="0.35">
      <c r="A717" s="116" t="s">
        <v>130</v>
      </c>
      <c r="B717" s="116">
        <v>2021</v>
      </c>
      <c r="C717" s="117">
        <v>44331</v>
      </c>
      <c r="D717" s="116" t="s">
        <v>72</v>
      </c>
      <c r="E717" s="116" t="s">
        <v>395</v>
      </c>
      <c r="F717" s="116" t="s">
        <v>60</v>
      </c>
      <c r="G717" s="116" t="s">
        <v>61</v>
      </c>
      <c r="H717" s="116">
        <v>32.830136986301369</v>
      </c>
      <c r="I717" s="116">
        <v>2</v>
      </c>
      <c r="J717" s="116" t="s">
        <v>394</v>
      </c>
      <c r="K717" s="116">
        <v>35.302999999999997</v>
      </c>
      <c r="L717" s="116">
        <f t="shared" si="354"/>
        <v>7.8329999999999984</v>
      </c>
    </row>
    <row r="718" spans="1:12" x14ac:dyDescent="0.35">
      <c r="A718" s="114" t="s">
        <v>130</v>
      </c>
      <c r="B718" s="114">
        <v>2021</v>
      </c>
      <c r="C718" s="115">
        <v>44331</v>
      </c>
      <c r="D718" s="114" t="s">
        <v>72</v>
      </c>
      <c r="E718" s="114" t="s">
        <v>395</v>
      </c>
      <c r="F718" s="114" t="s">
        <v>64</v>
      </c>
      <c r="G718" s="114" t="s">
        <v>65</v>
      </c>
      <c r="H718" s="114">
        <v>400</v>
      </c>
      <c r="I718" s="114">
        <v>3</v>
      </c>
      <c r="J718" s="114" t="s">
        <v>391</v>
      </c>
      <c r="K718" s="114">
        <v>12.696999999999999</v>
      </c>
      <c r="L718" s="114">
        <f t="shared" ref="L718" si="357">K718</f>
        <v>12.696999999999999</v>
      </c>
    </row>
    <row r="719" spans="1:12" x14ac:dyDescent="0.35">
      <c r="A719" s="116" t="s">
        <v>130</v>
      </c>
      <c r="B719" s="116">
        <v>2021</v>
      </c>
      <c r="C719" s="117">
        <v>44331</v>
      </c>
      <c r="D719" s="116" t="s">
        <v>72</v>
      </c>
      <c r="E719" s="116" t="s">
        <v>395</v>
      </c>
      <c r="F719" s="116" t="s">
        <v>64</v>
      </c>
      <c r="G719" s="116" t="s">
        <v>65</v>
      </c>
      <c r="H719" s="116">
        <v>400</v>
      </c>
      <c r="I719" s="116">
        <v>3</v>
      </c>
      <c r="J719" s="116" t="s">
        <v>392</v>
      </c>
      <c r="K719" s="116">
        <v>20.495000000000001</v>
      </c>
      <c r="L719" s="116">
        <f t="shared" ref="L719" si="358">K719-K718</f>
        <v>7.7980000000000018</v>
      </c>
    </row>
    <row r="720" spans="1:12" x14ac:dyDescent="0.35">
      <c r="A720" s="114" t="s">
        <v>130</v>
      </c>
      <c r="B720" s="114">
        <v>2021</v>
      </c>
      <c r="C720" s="115">
        <v>44331</v>
      </c>
      <c r="D720" s="114" t="s">
        <v>72</v>
      </c>
      <c r="E720" s="114" t="s">
        <v>395</v>
      </c>
      <c r="F720" s="114" t="s">
        <v>64</v>
      </c>
      <c r="G720" s="114" t="s">
        <v>65</v>
      </c>
      <c r="H720" s="114">
        <v>400</v>
      </c>
      <c r="I720" s="114">
        <v>3</v>
      </c>
      <c r="J720" s="114" t="s">
        <v>393</v>
      </c>
      <c r="K720" s="114">
        <v>28.135000000000002</v>
      </c>
      <c r="L720" s="116">
        <f t="shared" si="354"/>
        <v>7.6400000000000006</v>
      </c>
    </row>
    <row r="721" spans="1:12" x14ac:dyDescent="0.35">
      <c r="A721" s="116" t="s">
        <v>130</v>
      </c>
      <c r="B721" s="116">
        <v>2021</v>
      </c>
      <c r="C721" s="117">
        <v>44331</v>
      </c>
      <c r="D721" s="116" t="s">
        <v>72</v>
      </c>
      <c r="E721" s="116" t="s">
        <v>395</v>
      </c>
      <c r="F721" s="116" t="s">
        <v>64</v>
      </c>
      <c r="G721" s="116" t="s">
        <v>65</v>
      </c>
      <c r="H721" s="116">
        <v>400</v>
      </c>
      <c r="I721" s="116">
        <v>3</v>
      </c>
      <c r="J721" s="116" t="s">
        <v>394</v>
      </c>
      <c r="K721" s="116">
        <v>36.049999999999997</v>
      </c>
      <c r="L721" s="116">
        <f t="shared" si="354"/>
        <v>7.9149999999999956</v>
      </c>
    </row>
    <row r="722" spans="1:12" x14ac:dyDescent="0.35">
      <c r="A722" s="114" t="s">
        <v>130</v>
      </c>
      <c r="B722" s="114">
        <v>2021</v>
      </c>
      <c r="C722" s="115">
        <v>44331</v>
      </c>
      <c r="D722" s="114" t="s">
        <v>72</v>
      </c>
      <c r="E722" s="114" t="s">
        <v>395</v>
      </c>
      <c r="F722" s="114" t="s">
        <v>58</v>
      </c>
      <c r="G722" s="114" t="s">
        <v>59</v>
      </c>
      <c r="H722" s="114">
        <v>23.331506849315069</v>
      </c>
      <c r="I722" s="114">
        <v>4</v>
      </c>
      <c r="J722" s="114" t="s">
        <v>391</v>
      </c>
      <c r="K722" s="114">
        <v>13.212999999999999</v>
      </c>
      <c r="L722" s="114">
        <f t="shared" ref="L722" si="359">K722</f>
        <v>13.212999999999999</v>
      </c>
    </row>
    <row r="723" spans="1:12" x14ac:dyDescent="0.35">
      <c r="A723" s="116" t="s">
        <v>130</v>
      </c>
      <c r="B723" s="116">
        <v>2021</v>
      </c>
      <c r="C723" s="117">
        <v>44331</v>
      </c>
      <c r="D723" s="116" t="s">
        <v>72</v>
      </c>
      <c r="E723" s="116" t="s">
        <v>395</v>
      </c>
      <c r="F723" s="116" t="s">
        <v>58</v>
      </c>
      <c r="G723" s="116" t="s">
        <v>59</v>
      </c>
      <c r="H723" s="116">
        <v>23.331506849315069</v>
      </c>
      <c r="I723" s="116">
        <v>4</v>
      </c>
      <c r="J723" s="116" t="s">
        <v>392</v>
      </c>
      <c r="K723" s="116">
        <v>20.934999999999999</v>
      </c>
      <c r="L723" s="116">
        <f t="shared" ref="L723" si="360">K723-K722</f>
        <v>7.7219999999999995</v>
      </c>
    </row>
    <row r="724" spans="1:12" x14ac:dyDescent="0.35">
      <c r="A724" s="114" t="s">
        <v>130</v>
      </c>
      <c r="B724" s="114">
        <v>2021</v>
      </c>
      <c r="C724" s="115">
        <v>44331</v>
      </c>
      <c r="D724" s="114" t="s">
        <v>72</v>
      </c>
      <c r="E724" s="114" t="s">
        <v>395</v>
      </c>
      <c r="F724" s="114" t="s">
        <v>58</v>
      </c>
      <c r="G724" s="114" t="s">
        <v>59</v>
      </c>
      <c r="H724" s="114">
        <v>23.331506849315069</v>
      </c>
      <c r="I724" s="114">
        <v>4</v>
      </c>
      <c r="J724" s="114" t="s">
        <v>393</v>
      </c>
      <c r="K724" s="114">
        <v>28.436</v>
      </c>
      <c r="L724" s="116">
        <f t="shared" si="354"/>
        <v>7.5010000000000012</v>
      </c>
    </row>
    <row r="725" spans="1:12" x14ac:dyDescent="0.35">
      <c r="A725" s="116" t="s">
        <v>130</v>
      </c>
      <c r="B725" s="116">
        <v>2021</v>
      </c>
      <c r="C725" s="117">
        <v>44331</v>
      </c>
      <c r="D725" s="116" t="s">
        <v>72</v>
      </c>
      <c r="E725" s="116" t="s">
        <v>395</v>
      </c>
      <c r="F725" s="116" t="s">
        <v>58</v>
      </c>
      <c r="G725" s="116" t="s">
        <v>59</v>
      </c>
      <c r="H725" s="116">
        <v>23.331506849315069</v>
      </c>
      <c r="I725" s="116">
        <v>4</v>
      </c>
      <c r="J725" s="116" t="s">
        <v>394</v>
      </c>
      <c r="K725" s="116">
        <v>36.075000000000003</v>
      </c>
      <c r="L725" s="116">
        <f t="shared" si="354"/>
        <v>7.6390000000000029</v>
      </c>
    </row>
    <row r="726" spans="1:12" x14ac:dyDescent="0.35">
      <c r="A726" s="114" t="s">
        <v>130</v>
      </c>
      <c r="B726" s="114">
        <v>2021</v>
      </c>
      <c r="C726" s="115">
        <v>44331</v>
      </c>
      <c r="D726" s="114" t="s">
        <v>72</v>
      </c>
      <c r="E726" s="114" t="s">
        <v>395</v>
      </c>
      <c r="F726" s="114" t="s">
        <v>132</v>
      </c>
      <c r="G726" s="114" t="s">
        <v>65</v>
      </c>
      <c r="H726" s="114">
        <v>121.45479452054795</v>
      </c>
      <c r="I726" s="114">
        <v>5</v>
      </c>
      <c r="J726" s="114" t="s">
        <v>391</v>
      </c>
      <c r="K726" s="114">
        <v>12.868</v>
      </c>
      <c r="L726" s="114">
        <f t="shared" ref="L726" si="361">K726</f>
        <v>12.868</v>
      </c>
    </row>
    <row r="727" spans="1:12" x14ac:dyDescent="0.35">
      <c r="A727" s="116" t="s">
        <v>130</v>
      </c>
      <c r="B727" s="116">
        <v>2021</v>
      </c>
      <c r="C727" s="117">
        <v>44331</v>
      </c>
      <c r="D727" s="116" t="s">
        <v>72</v>
      </c>
      <c r="E727" s="116" t="s">
        <v>395</v>
      </c>
      <c r="F727" s="116" t="s">
        <v>132</v>
      </c>
      <c r="G727" s="116" t="s">
        <v>65</v>
      </c>
      <c r="H727" s="116">
        <v>121.45479452054795</v>
      </c>
      <c r="I727" s="116">
        <v>5</v>
      </c>
      <c r="J727" s="116" t="s">
        <v>392</v>
      </c>
      <c r="K727" s="116">
        <v>20.713999999999999</v>
      </c>
      <c r="L727" s="116">
        <f t="shared" ref="L727" si="362">K727-K726</f>
        <v>7.8459999999999983</v>
      </c>
    </row>
    <row r="728" spans="1:12" x14ac:dyDescent="0.35">
      <c r="A728" s="114" t="s">
        <v>130</v>
      </c>
      <c r="B728" s="114">
        <v>2021</v>
      </c>
      <c r="C728" s="115">
        <v>44331</v>
      </c>
      <c r="D728" s="114" t="s">
        <v>72</v>
      </c>
      <c r="E728" s="114" t="s">
        <v>395</v>
      </c>
      <c r="F728" s="114" t="s">
        <v>132</v>
      </c>
      <c r="G728" s="114" t="s">
        <v>65</v>
      </c>
      <c r="H728" s="114">
        <v>121.45479452054795</v>
      </c>
      <c r="I728" s="114">
        <v>5</v>
      </c>
      <c r="J728" s="114" t="s">
        <v>393</v>
      </c>
      <c r="K728" s="114">
        <v>28.396999999999998</v>
      </c>
      <c r="L728" s="116">
        <f t="shared" si="354"/>
        <v>7.6829999999999998</v>
      </c>
    </row>
    <row r="729" spans="1:12" x14ac:dyDescent="0.35">
      <c r="A729" s="116" t="s">
        <v>130</v>
      </c>
      <c r="B729" s="116">
        <v>2021</v>
      </c>
      <c r="C729" s="117">
        <v>44331</v>
      </c>
      <c r="D729" s="116" t="s">
        <v>72</v>
      </c>
      <c r="E729" s="116" t="s">
        <v>395</v>
      </c>
      <c r="F729" s="116" t="s">
        <v>132</v>
      </c>
      <c r="G729" s="116" t="s">
        <v>65</v>
      </c>
      <c r="H729" s="116">
        <v>121.45479452054795</v>
      </c>
      <c r="I729" s="116">
        <v>5</v>
      </c>
      <c r="J729" s="116" t="s">
        <v>394</v>
      </c>
      <c r="K729" s="116">
        <v>36.341000000000001</v>
      </c>
      <c r="L729" s="116">
        <f t="shared" si="354"/>
        <v>7.9440000000000026</v>
      </c>
    </row>
    <row r="730" spans="1:12" x14ac:dyDescent="0.35">
      <c r="A730" s="114" t="s">
        <v>130</v>
      </c>
      <c r="B730" s="114">
        <v>2021</v>
      </c>
      <c r="C730" s="115">
        <v>44331</v>
      </c>
      <c r="D730" s="114" t="s">
        <v>72</v>
      </c>
      <c r="E730" s="114" t="s">
        <v>209</v>
      </c>
      <c r="F730" s="114" t="s">
        <v>52</v>
      </c>
      <c r="G730" s="114" t="s">
        <v>53</v>
      </c>
      <c r="H730" s="114">
        <v>24.18082191780822</v>
      </c>
      <c r="I730" s="114">
        <v>1</v>
      </c>
      <c r="J730" s="114" t="s">
        <v>391</v>
      </c>
      <c r="K730" s="114">
        <v>11.708</v>
      </c>
      <c r="L730" s="114">
        <f t="shared" ref="L730" si="363">K730</f>
        <v>11.708</v>
      </c>
    </row>
    <row r="731" spans="1:12" x14ac:dyDescent="0.35">
      <c r="A731" s="116" t="s">
        <v>130</v>
      </c>
      <c r="B731" s="116">
        <v>2021</v>
      </c>
      <c r="C731" s="117">
        <v>44331</v>
      </c>
      <c r="D731" s="116" t="s">
        <v>72</v>
      </c>
      <c r="E731" s="116" t="s">
        <v>209</v>
      </c>
      <c r="F731" s="116" t="s">
        <v>52</v>
      </c>
      <c r="G731" s="116" t="s">
        <v>53</v>
      </c>
      <c r="H731" s="116">
        <v>24.18082191780822</v>
      </c>
      <c r="I731" s="116">
        <v>1</v>
      </c>
      <c r="J731" s="116" t="s">
        <v>392</v>
      </c>
      <c r="K731" s="116">
        <v>19.196000000000002</v>
      </c>
      <c r="L731" s="116">
        <f t="shared" ref="L731" si="364">K731-K730</f>
        <v>7.4880000000000013</v>
      </c>
    </row>
    <row r="732" spans="1:12" x14ac:dyDescent="0.35">
      <c r="A732" s="114" t="s">
        <v>130</v>
      </c>
      <c r="B732" s="114">
        <v>2021</v>
      </c>
      <c r="C732" s="115">
        <v>44331</v>
      </c>
      <c r="D732" s="114" t="s">
        <v>72</v>
      </c>
      <c r="E732" s="114" t="s">
        <v>209</v>
      </c>
      <c r="F732" s="114" t="s">
        <v>52</v>
      </c>
      <c r="G732" s="114" t="s">
        <v>53</v>
      </c>
      <c r="H732" s="114">
        <v>24.18082191780822</v>
      </c>
      <c r="I732" s="114">
        <v>1</v>
      </c>
      <c r="J732" s="114" t="s">
        <v>393</v>
      </c>
      <c r="K732" s="114">
        <v>26.501999999999999</v>
      </c>
      <c r="L732" s="116">
        <f t="shared" si="354"/>
        <v>7.3059999999999974</v>
      </c>
    </row>
    <row r="733" spans="1:12" x14ac:dyDescent="0.35">
      <c r="A733" s="116" t="s">
        <v>130</v>
      </c>
      <c r="B733" s="116">
        <v>2021</v>
      </c>
      <c r="C733" s="117">
        <v>44331</v>
      </c>
      <c r="D733" s="116" t="s">
        <v>72</v>
      </c>
      <c r="E733" s="116" t="s">
        <v>209</v>
      </c>
      <c r="F733" s="116" t="s">
        <v>52</v>
      </c>
      <c r="G733" s="116" t="s">
        <v>53</v>
      </c>
      <c r="H733" s="116">
        <v>24.18082191780822</v>
      </c>
      <c r="I733" s="116">
        <v>1</v>
      </c>
      <c r="J733" s="116" t="s">
        <v>394</v>
      </c>
      <c r="K733" s="116">
        <v>34.021999999999998</v>
      </c>
      <c r="L733" s="116">
        <f t="shared" si="354"/>
        <v>7.52</v>
      </c>
    </row>
    <row r="734" spans="1:12" x14ac:dyDescent="0.35">
      <c r="A734" s="114" t="s">
        <v>130</v>
      </c>
      <c r="B734" s="114">
        <v>2021</v>
      </c>
      <c r="C734" s="115">
        <v>44331</v>
      </c>
      <c r="D734" s="114" t="s">
        <v>72</v>
      </c>
      <c r="E734" s="114" t="s">
        <v>209</v>
      </c>
      <c r="F734" s="114" t="s">
        <v>60</v>
      </c>
      <c r="G734" s="114" t="s">
        <v>61</v>
      </c>
      <c r="H734" s="114">
        <v>32.830136986301369</v>
      </c>
      <c r="I734" s="114">
        <v>2</v>
      </c>
      <c r="J734" s="114" t="s">
        <v>391</v>
      </c>
      <c r="K734" s="114">
        <v>12.2</v>
      </c>
      <c r="L734" s="114">
        <f t="shared" ref="L734" si="365">K734</f>
        <v>12.2</v>
      </c>
    </row>
    <row r="735" spans="1:12" x14ac:dyDescent="0.35">
      <c r="A735" s="116" t="s">
        <v>130</v>
      </c>
      <c r="B735" s="116">
        <v>2021</v>
      </c>
      <c r="C735" s="117">
        <v>44331</v>
      </c>
      <c r="D735" s="116" t="s">
        <v>72</v>
      </c>
      <c r="E735" s="116" t="s">
        <v>209</v>
      </c>
      <c r="F735" s="116" t="s">
        <v>60</v>
      </c>
      <c r="G735" s="116" t="s">
        <v>61</v>
      </c>
      <c r="H735" s="116">
        <v>32.830136986301369</v>
      </c>
      <c r="I735" s="116">
        <v>2</v>
      </c>
      <c r="J735" s="116" t="s">
        <v>392</v>
      </c>
      <c r="K735" s="116">
        <v>19.754000000000001</v>
      </c>
      <c r="L735" s="116">
        <f t="shared" ref="L735" si="366">K735-K734</f>
        <v>7.554000000000002</v>
      </c>
    </row>
    <row r="736" spans="1:12" x14ac:dyDescent="0.35">
      <c r="A736" s="114" t="s">
        <v>130</v>
      </c>
      <c r="B736" s="114">
        <v>2021</v>
      </c>
      <c r="C736" s="115">
        <v>44331</v>
      </c>
      <c r="D736" s="114" t="s">
        <v>72</v>
      </c>
      <c r="E736" s="114" t="s">
        <v>209</v>
      </c>
      <c r="F736" s="114" t="s">
        <v>60</v>
      </c>
      <c r="G736" s="114" t="s">
        <v>61</v>
      </c>
      <c r="H736" s="114">
        <v>32.830136986301369</v>
      </c>
      <c r="I736" s="114">
        <v>2</v>
      </c>
      <c r="J736" s="114" t="s">
        <v>393</v>
      </c>
      <c r="K736" s="114">
        <v>27.212</v>
      </c>
      <c r="L736" s="116">
        <f t="shared" si="354"/>
        <v>7.4579999999999984</v>
      </c>
    </row>
    <row r="737" spans="1:12" x14ac:dyDescent="0.35">
      <c r="A737" s="116" t="s">
        <v>130</v>
      </c>
      <c r="B737" s="116">
        <v>2021</v>
      </c>
      <c r="C737" s="117">
        <v>44331</v>
      </c>
      <c r="D737" s="116" t="s">
        <v>72</v>
      </c>
      <c r="E737" s="116" t="s">
        <v>209</v>
      </c>
      <c r="F737" s="116" t="s">
        <v>60</v>
      </c>
      <c r="G737" s="116" t="s">
        <v>61</v>
      </c>
      <c r="H737" s="116">
        <v>32.830136986301369</v>
      </c>
      <c r="I737" s="116">
        <v>2</v>
      </c>
      <c r="J737" s="116" t="s">
        <v>394</v>
      </c>
      <c r="K737" s="116">
        <v>34.902999999999999</v>
      </c>
      <c r="L737" s="116">
        <f t="shared" si="354"/>
        <v>7.6909999999999989</v>
      </c>
    </row>
    <row r="738" spans="1:12" x14ac:dyDescent="0.35">
      <c r="A738" s="114" t="s">
        <v>130</v>
      </c>
      <c r="B738" s="114">
        <v>2021</v>
      </c>
      <c r="C738" s="115">
        <v>44331</v>
      </c>
      <c r="D738" s="114" t="s">
        <v>72</v>
      </c>
      <c r="E738" s="114" t="s">
        <v>209</v>
      </c>
      <c r="F738" s="114" t="s">
        <v>58</v>
      </c>
      <c r="G738" s="114" t="s">
        <v>59</v>
      </c>
      <c r="H738" s="114">
        <v>23.331506849315069</v>
      </c>
      <c r="I738" s="114">
        <v>3</v>
      </c>
      <c r="J738" s="114" t="s">
        <v>391</v>
      </c>
      <c r="K738" s="114">
        <v>12.862</v>
      </c>
      <c r="L738" s="114">
        <f t="shared" ref="L738" si="367">K738</f>
        <v>12.862</v>
      </c>
    </row>
    <row r="739" spans="1:12" x14ac:dyDescent="0.35">
      <c r="A739" s="116" t="s">
        <v>130</v>
      </c>
      <c r="B739" s="116">
        <v>2021</v>
      </c>
      <c r="C739" s="117">
        <v>44331</v>
      </c>
      <c r="D739" s="116" t="s">
        <v>72</v>
      </c>
      <c r="E739" s="116" t="s">
        <v>209</v>
      </c>
      <c r="F739" s="116" t="s">
        <v>58</v>
      </c>
      <c r="G739" s="116" t="s">
        <v>59</v>
      </c>
      <c r="H739" s="116">
        <v>23.331506849315069</v>
      </c>
      <c r="I739" s="116">
        <v>3</v>
      </c>
      <c r="J739" s="116" t="s">
        <v>392</v>
      </c>
      <c r="K739" s="116">
        <v>20.492999999999999</v>
      </c>
      <c r="L739" s="116">
        <f t="shared" ref="L739" si="368">K739-K738</f>
        <v>7.6309999999999985</v>
      </c>
    </row>
    <row r="740" spans="1:12" x14ac:dyDescent="0.35">
      <c r="A740" s="114" t="s">
        <v>130</v>
      </c>
      <c r="B740" s="114">
        <v>2021</v>
      </c>
      <c r="C740" s="115">
        <v>44331</v>
      </c>
      <c r="D740" s="114" t="s">
        <v>72</v>
      </c>
      <c r="E740" s="114" t="s">
        <v>209</v>
      </c>
      <c r="F740" s="114" t="s">
        <v>58</v>
      </c>
      <c r="G740" s="114" t="s">
        <v>59</v>
      </c>
      <c r="H740" s="114">
        <v>23.331506849315069</v>
      </c>
      <c r="I740" s="114">
        <v>3</v>
      </c>
      <c r="J740" s="114" t="s">
        <v>393</v>
      </c>
      <c r="K740" s="114">
        <v>27.931999999999999</v>
      </c>
      <c r="L740" s="116">
        <f t="shared" si="354"/>
        <v>7.4390000000000001</v>
      </c>
    </row>
    <row r="741" spans="1:12" x14ac:dyDescent="0.35">
      <c r="A741" s="116" t="s">
        <v>130</v>
      </c>
      <c r="B741" s="116">
        <v>2021</v>
      </c>
      <c r="C741" s="117">
        <v>44331</v>
      </c>
      <c r="D741" s="116" t="s">
        <v>72</v>
      </c>
      <c r="E741" s="116" t="s">
        <v>209</v>
      </c>
      <c r="F741" s="116" t="s">
        <v>58</v>
      </c>
      <c r="G741" s="116" t="s">
        <v>59</v>
      </c>
      <c r="H741" s="116">
        <v>23.331506849315069</v>
      </c>
      <c r="I741" s="116">
        <v>3</v>
      </c>
      <c r="J741" s="116" t="s">
        <v>394</v>
      </c>
      <c r="K741" s="116">
        <v>35.493000000000002</v>
      </c>
      <c r="L741" s="116">
        <f t="shared" si="354"/>
        <v>7.5610000000000035</v>
      </c>
    </row>
    <row r="742" spans="1:12" x14ac:dyDescent="0.35">
      <c r="A742" s="114" t="s">
        <v>130</v>
      </c>
      <c r="B742" s="114">
        <v>2021</v>
      </c>
      <c r="C742" s="115">
        <v>44331</v>
      </c>
      <c r="D742" s="114" t="s">
        <v>72</v>
      </c>
      <c r="E742" s="114" t="s">
        <v>209</v>
      </c>
      <c r="F742" s="114" t="s">
        <v>64</v>
      </c>
      <c r="G742" s="114" t="s">
        <v>65</v>
      </c>
      <c r="H742" s="114">
        <v>400</v>
      </c>
      <c r="I742" s="114">
        <v>4</v>
      </c>
      <c r="J742" s="114" t="s">
        <v>391</v>
      </c>
      <c r="K742" s="114">
        <v>12.484999999999999</v>
      </c>
      <c r="L742" s="114">
        <f t="shared" ref="L742" si="369">K742</f>
        <v>12.484999999999999</v>
      </c>
    </row>
    <row r="743" spans="1:12" x14ac:dyDescent="0.35">
      <c r="A743" s="116" t="s">
        <v>130</v>
      </c>
      <c r="B743" s="116">
        <v>2021</v>
      </c>
      <c r="C743" s="117">
        <v>44331</v>
      </c>
      <c r="D743" s="116" t="s">
        <v>72</v>
      </c>
      <c r="E743" s="116" t="s">
        <v>209</v>
      </c>
      <c r="F743" s="116" t="s">
        <v>64</v>
      </c>
      <c r="G743" s="116" t="s">
        <v>65</v>
      </c>
      <c r="H743" s="116">
        <v>400</v>
      </c>
      <c r="I743" s="116">
        <v>4</v>
      </c>
      <c r="J743" s="116" t="s">
        <v>392</v>
      </c>
      <c r="K743" s="116">
        <v>20.231000000000002</v>
      </c>
      <c r="L743" s="116">
        <f t="shared" ref="L743" si="370">K743-K742</f>
        <v>7.7460000000000022</v>
      </c>
    </row>
    <row r="744" spans="1:12" x14ac:dyDescent="0.35">
      <c r="A744" s="114" t="s">
        <v>130</v>
      </c>
      <c r="B744" s="114">
        <v>2021</v>
      </c>
      <c r="C744" s="115">
        <v>44331</v>
      </c>
      <c r="D744" s="114" t="s">
        <v>72</v>
      </c>
      <c r="E744" s="114" t="s">
        <v>209</v>
      </c>
      <c r="F744" s="114" t="s">
        <v>64</v>
      </c>
      <c r="G744" s="114" t="s">
        <v>65</v>
      </c>
      <c r="H744" s="114">
        <v>400</v>
      </c>
      <c r="I744" s="114">
        <v>4</v>
      </c>
      <c r="J744" s="114" t="s">
        <v>393</v>
      </c>
      <c r="K744" s="114">
        <v>27.861999999999998</v>
      </c>
      <c r="L744" s="116">
        <f t="shared" si="354"/>
        <v>7.6309999999999967</v>
      </c>
    </row>
    <row r="745" spans="1:12" x14ac:dyDescent="0.35">
      <c r="A745" s="116" t="s">
        <v>130</v>
      </c>
      <c r="B745" s="116">
        <v>2021</v>
      </c>
      <c r="C745" s="117">
        <v>44331</v>
      </c>
      <c r="D745" s="116" t="s">
        <v>72</v>
      </c>
      <c r="E745" s="116" t="s">
        <v>209</v>
      </c>
      <c r="F745" s="116" t="s">
        <v>64</v>
      </c>
      <c r="G745" s="116" t="s">
        <v>65</v>
      </c>
      <c r="H745" s="116">
        <v>400</v>
      </c>
      <c r="I745" s="116">
        <v>4</v>
      </c>
      <c r="J745" s="116" t="s">
        <v>394</v>
      </c>
      <c r="K745" s="116">
        <v>35.826999999999998</v>
      </c>
      <c r="L745" s="116">
        <f t="shared" si="354"/>
        <v>7.9649999999999999</v>
      </c>
    </row>
    <row r="746" spans="1:12" x14ac:dyDescent="0.35">
      <c r="A746" s="114" t="s">
        <v>130</v>
      </c>
      <c r="B746" s="114">
        <v>2021</v>
      </c>
      <c r="C746" s="115">
        <v>44331</v>
      </c>
      <c r="D746" s="114" t="s">
        <v>72</v>
      </c>
      <c r="E746" s="114" t="s">
        <v>209</v>
      </c>
      <c r="F746" s="114" t="s">
        <v>132</v>
      </c>
      <c r="G746" s="114" t="s">
        <v>65</v>
      </c>
      <c r="H746" s="114">
        <v>121.45479452054795</v>
      </c>
      <c r="I746" s="114">
        <v>5</v>
      </c>
      <c r="J746" s="114" t="s">
        <v>391</v>
      </c>
      <c r="K746" s="114">
        <v>12.72</v>
      </c>
      <c r="L746" s="114">
        <f t="shared" ref="L746" si="371">K746</f>
        <v>12.72</v>
      </c>
    </row>
    <row r="747" spans="1:12" x14ac:dyDescent="0.35">
      <c r="A747" s="116" t="s">
        <v>130</v>
      </c>
      <c r="B747" s="116">
        <v>2021</v>
      </c>
      <c r="C747" s="117">
        <v>44331</v>
      </c>
      <c r="D747" s="116" t="s">
        <v>72</v>
      </c>
      <c r="E747" s="116" t="s">
        <v>209</v>
      </c>
      <c r="F747" s="116" t="s">
        <v>132</v>
      </c>
      <c r="G747" s="116" t="s">
        <v>65</v>
      </c>
      <c r="H747" s="116">
        <v>121.45479452054795</v>
      </c>
      <c r="I747" s="116">
        <v>5</v>
      </c>
      <c r="J747" s="116" t="s">
        <v>392</v>
      </c>
      <c r="K747" s="116">
        <v>20.526</v>
      </c>
      <c r="L747" s="116">
        <f t="shared" ref="L747" si="372">K747-K746</f>
        <v>7.8059999999999992</v>
      </c>
    </row>
    <row r="748" spans="1:12" x14ac:dyDescent="0.35">
      <c r="A748" s="114" t="s">
        <v>130</v>
      </c>
      <c r="B748" s="114">
        <v>2021</v>
      </c>
      <c r="C748" s="115">
        <v>44331</v>
      </c>
      <c r="D748" s="114" t="s">
        <v>72</v>
      </c>
      <c r="E748" s="114" t="s">
        <v>209</v>
      </c>
      <c r="F748" s="114" t="s">
        <v>132</v>
      </c>
      <c r="G748" s="114" t="s">
        <v>65</v>
      </c>
      <c r="H748" s="114">
        <v>121.45479452054795</v>
      </c>
      <c r="I748" s="114">
        <v>5</v>
      </c>
      <c r="J748" s="114" t="s">
        <v>393</v>
      </c>
      <c r="K748" s="114">
        <v>28.222999999999999</v>
      </c>
      <c r="L748" s="116">
        <f t="shared" si="354"/>
        <v>7.6969999999999992</v>
      </c>
    </row>
    <row r="749" spans="1:12" x14ac:dyDescent="0.35">
      <c r="A749" s="116" t="s">
        <v>130</v>
      </c>
      <c r="B749" s="116">
        <v>2021</v>
      </c>
      <c r="C749" s="117">
        <v>44331</v>
      </c>
      <c r="D749" s="116" t="s">
        <v>72</v>
      </c>
      <c r="E749" s="116" t="s">
        <v>209</v>
      </c>
      <c r="F749" s="116" t="s">
        <v>132</v>
      </c>
      <c r="G749" s="116" t="s">
        <v>65</v>
      </c>
      <c r="H749" s="116">
        <v>121.45479452054795</v>
      </c>
      <c r="I749" s="116">
        <v>5</v>
      </c>
      <c r="J749" s="116" t="s">
        <v>394</v>
      </c>
      <c r="K749" s="116">
        <v>36.149000000000001</v>
      </c>
      <c r="L749" s="116">
        <f t="shared" si="354"/>
        <v>7.9260000000000019</v>
      </c>
    </row>
    <row r="750" spans="1:12" x14ac:dyDescent="0.35">
      <c r="A750" s="114" t="s">
        <v>134</v>
      </c>
      <c r="B750" s="114">
        <v>2020</v>
      </c>
      <c r="C750" s="115">
        <v>43890</v>
      </c>
      <c r="D750" s="114" t="s">
        <v>13</v>
      </c>
      <c r="E750" s="114" t="s">
        <v>395</v>
      </c>
      <c r="F750" s="114" t="s">
        <v>14</v>
      </c>
      <c r="G750" s="114" t="s">
        <v>15</v>
      </c>
      <c r="H750" s="114">
        <v>120.24657534246575</v>
      </c>
      <c r="I750" s="114">
        <v>1</v>
      </c>
      <c r="J750" s="114" t="s">
        <v>391</v>
      </c>
      <c r="K750" s="114">
        <v>12.038</v>
      </c>
      <c r="L750" s="114">
        <f t="shared" ref="L750" si="373">K750</f>
        <v>12.038</v>
      </c>
    </row>
    <row r="751" spans="1:12" x14ac:dyDescent="0.35">
      <c r="A751" s="116" t="s">
        <v>134</v>
      </c>
      <c r="B751" s="116">
        <v>2020</v>
      </c>
      <c r="C751" s="117">
        <v>43890</v>
      </c>
      <c r="D751" s="116" t="s">
        <v>13</v>
      </c>
      <c r="E751" s="116" t="s">
        <v>395</v>
      </c>
      <c r="F751" s="116" t="s">
        <v>14</v>
      </c>
      <c r="G751" s="116" t="s">
        <v>15</v>
      </c>
      <c r="H751" s="116">
        <v>120.24657534246575</v>
      </c>
      <c r="I751" s="116">
        <v>1</v>
      </c>
      <c r="J751" s="116" t="s">
        <v>392</v>
      </c>
      <c r="K751" s="116">
        <v>19.202999999999999</v>
      </c>
      <c r="L751" s="116">
        <f t="shared" ref="L751" si="374">K751-K750</f>
        <v>7.1649999999999991</v>
      </c>
    </row>
    <row r="752" spans="1:12" x14ac:dyDescent="0.35">
      <c r="A752" s="114" t="s">
        <v>134</v>
      </c>
      <c r="B752" s="114">
        <v>2020</v>
      </c>
      <c r="C752" s="115">
        <v>43890</v>
      </c>
      <c r="D752" s="114" t="s">
        <v>13</v>
      </c>
      <c r="E752" s="114" t="s">
        <v>395</v>
      </c>
      <c r="F752" s="114" t="s">
        <v>14</v>
      </c>
      <c r="G752" s="114" t="s">
        <v>15</v>
      </c>
      <c r="H752" s="114">
        <v>120.24657534246575</v>
      </c>
      <c r="I752" s="114">
        <v>1</v>
      </c>
      <c r="J752" s="114" t="s">
        <v>393</v>
      </c>
      <c r="K752" s="114">
        <v>26.14</v>
      </c>
      <c r="L752" s="116">
        <f t="shared" si="354"/>
        <v>6.9370000000000012</v>
      </c>
    </row>
    <row r="753" spans="1:12" x14ac:dyDescent="0.35">
      <c r="A753" s="116" t="s">
        <v>134</v>
      </c>
      <c r="B753" s="116">
        <v>2020</v>
      </c>
      <c r="C753" s="117">
        <v>43890</v>
      </c>
      <c r="D753" s="116" t="s">
        <v>13</v>
      </c>
      <c r="E753" s="116" t="s">
        <v>395</v>
      </c>
      <c r="F753" s="116" t="s">
        <v>14</v>
      </c>
      <c r="G753" s="116" t="s">
        <v>15</v>
      </c>
      <c r="H753" s="116">
        <v>120.24657534246575</v>
      </c>
      <c r="I753" s="116">
        <v>1</v>
      </c>
      <c r="J753" s="116" t="s">
        <v>394</v>
      </c>
      <c r="K753" s="116">
        <v>33.197000000000003</v>
      </c>
      <c r="L753" s="116">
        <f t="shared" si="354"/>
        <v>7.0570000000000022</v>
      </c>
    </row>
    <row r="754" spans="1:12" x14ac:dyDescent="0.35">
      <c r="A754" s="114" t="s">
        <v>134</v>
      </c>
      <c r="B754" s="114">
        <v>2020</v>
      </c>
      <c r="C754" s="115">
        <v>43890</v>
      </c>
      <c r="D754" s="114" t="s">
        <v>13</v>
      </c>
      <c r="E754" s="114" t="s">
        <v>395</v>
      </c>
      <c r="F754" s="114" t="s">
        <v>22</v>
      </c>
      <c r="G754" s="114" t="s">
        <v>15</v>
      </c>
      <c r="H754" s="114">
        <v>120.24657534246575</v>
      </c>
      <c r="I754" s="114">
        <v>2</v>
      </c>
      <c r="J754" s="114" t="s">
        <v>391</v>
      </c>
      <c r="K754" s="114">
        <v>11.715</v>
      </c>
      <c r="L754" s="114">
        <f t="shared" ref="L754" si="375">K754</f>
        <v>11.715</v>
      </c>
    </row>
    <row r="755" spans="1:12" x14ac:dyDescent="0.35">
      <c r="A755" s="116" t="s">
        <v>134</v>
      </c>
      <c r="B755" s="116">
        <v>2020</v>
      </c>
      <c r="C755" s="117">
        <v>43890</v>
      </c>
      <c r="D755" s="116" t="s">
        <v>13</v>
      </c>
      <c r="E755" s="116" t="s">
        <v>395</v>
      </c>
      <c r="F755" s="116" t="s">
        <v>22</v>
      </c>
      <c r="G755" s="116" t="s">
        <v>15</v>
      </c>
      <c r="H755" s="116">
        <v>120.24657534246575</v>
      </c>
      <c r="I755" s="116">
        <v>2</v>
      </c>
      <c r="J755" s="116" t="s">
        <v>392</v>
      </c>
      <c r="K755" s="116">
        <v>19.012</v>
      </c>
      <c r="L755" s="116">
        <f t="shared" ref="L755" si="376">K755-K754</f>
        <v>7.2970000000000006</v>
      </c>
    </row>
    <row r="756" spans="1:12" x14ac:dyDescent="0.35">
      <c r="A756" s="114" t="s">
        <v>134</v>
      </c>
      <c r="B756" s="114">
        <v>2020</v>
      </c>
      <c r="C756" s="115">
        <v>43890</v>
      </c>
      <c r="D756" s="114" t="s">
        <v>13</v>
      </c>
      <c r="E756" s="114" t="s">
        <v>395</v>
      </c>
      <c r="F756" s="114" t="s">
        <v>22</v>
      </c>
      <c r="G756" s="114" t="s">
        <v>15</v>
      </c>
      <c r="H756" s="114">
        <v>120.24657534246575</v>
      </c>
      <c r="I756" s="114">
        <v>2</v>
      </c>
      <c r="J756" s="114" t="s">
        <v>393</v>
      </c>
      <c r="K756" s="114">
        <v>26.039000000000001</v>
      </c>
      <c r="L756" s="116">
        <f t="shared" si="354"/>
        <v>7.027000000000001</v>
      </c>
    </row>
    <row r="757" spans="1:12" x14ac:dyDescent="0.35">
      <c r="A757" s="116" t="s">
        <v>134</v>
      </c>
      <c r="B757" s="116">
        <v>2020</v>
      </c>
      <c r="C757" s="117">
        <v>43890</v>
      </c>
      <c r="D757" s="116" t="s">
        <v>13</v>
      </c>
      <c r="E757" s="116" t="s">
        <v>395</v>
      </c>
      <c r="F757" s="116" t="s">
        <v>22</v>
      </c>
      <c r="G757" s="116" t="s">
        <v>15</v>
      </c>
      <c r="H757" s="116">
        <v>120.24657534246575</v>
      </c>
      <c r="I757" s="116">
        <v>2</v>
      </c>
      <c r="J757" s="116" t="s">
        <v>394</v>
      </c>
      <c r="K757" s="116">
        <v>33.262</v>
      </c>
      <c r="L757" s="116">
        <f t="shared" si="354"/>
        <v>7.222999999999999</v>
      </c>
    </row>
    <row r="758" spans="1:12" x14ac:dyDescent="0.35">
      <c r="A758" s="114" t="s">
        <v>134</v>
      </c>
      <c r="B758" s="114">
        <v>2020</v>
      </c>
      <c r="C758" s="115">
        <v>43890</v>
      </c>
      <c r="D758" s="114" t="s">
        <v>13</v>
      </c>
      <c r="E758" s="114" t="s">
        <v>395</v>
      </c>
      <c r="F758" s="114" t="s">
        <v>141</v>
      </c>
      <c r="G758" s="114" t="s">
        <v>44</v>
      </c>
      <c r="H758" s="114">
        <v>29.643835616438356</v>
      </c>
      <c r="I758" s="114">
        <v>3</v>
      </c>
      <c r="J758" s="114" t="s">
        <v>391</v>
      </c>
      <c r="K758" s="114">
        <v>11.795999999999999</v>
      </c>
      <c r="L758" s="114">
        <f t="shared" ref="L758" si="377">K758</f>
        <v>11.795999999999999</v>
      </c>
    </row>
    <row r="759" spans="1:12" x14ac:dyDescent="0.35">
      <c r="A759" s="116" t="s">
        <v>134</v>
      </c>
      <c r="B759" s="116">
        <v>2020</v>
      </c>
      <c r="C759" s="117">
        <v>43890</v>
      </c>
      <c r="D759" s="116" t="s">
        <v>13</v>
      </c>
      <c r="E759" s="116" t="s">
        <v>395</v>
      </c>
      <c r="F759" s="116" t="s">
        <v>141</v>
      </c>
      <c r="G759" s="116" t="s">
        <v>44</v>
      </c>
      <c r="H759" s="116">
        <v>29.643835616438356</v>
      </c>
      <c r="I759" s="116">
        <v>3</v>
      </c>
      <c r="J759" s="116" t="s">
        <v>392</v>
      </c>
      <c r="K759" s="116">
        <v>19.027000000000001</v>
      </c>
      <c r="L759" s="116">
        <f t="shared" ref="L759" si="378">K759-K758</f>
        <v>7.2310000000000016</v>
      </c>
    </row>
    <row r="760" spans="1:12" x14ac:dyDescent="0.35">
      <c r="A760" s="114" t="s">
        <v>134</v>
      </c>
      <c r="B760" s="114">
        <v>2020</v>
      </c>
      <c r="C760" s="115">
        <v>43890</v>
      </c>
      <c r="D760" s="114" t="s">
        <v>13</v>
      </c>
      <c r="E760" s="114" t="s">
        <v>395</v>
      </c>
      <c r="F760" s="114" t="s">
        <v>141</v>
      </c>
      <c r="G760" s="114" t="s">
        <v>44</v>
      </c>
      <c r="H760" s="114">
        <v>29.643835616438356</v>
      </c>
      <c r="I760" s="114">
        <v>3</v>
      </c>
      <c r="J760" s="114" t="s">
        <v>393</v>
      </c>
      <c r="K760" s="114">
        <v>26.065999999999999</v>
      </c>
      <c r="L760" s="116">
        <f t="shared" si="354"/>
        <v>7.0389999999999979</v>
      </c>
    </row>
    <row r="761" spans="1:12" x14ac:dyDescent="0.35">
      <c r="A761" s="116" t="s">
        <v>134</v>
      </c>
      <c r="B761" s="116">
        <v>2020</v>
      </c>
      <c r="C761" s="117">
        <v>43890</v>
      </c>
      <c r="D761" s="116" t="s">
        <v>13</v>
      </c>
      <c r="E761" s="116" t="s">
        <v>395</v>
      </c>
      <c r="F761" s="116" t="s">
        <v>141</v>
      </c>
      <c r="G761" s="116" t="s">
        <v>44</v>
      </c>
      <c r="H761" s="116">
        <v>29.643835616438356</v>
      </c>
      <c r="I761" s="116">
        <v>3</v>
      </c>
      <c r="J761" s="116" t="s">
        <v>394</v>
      </c>
      <c r="K761" s="116">
        <v>33.298999999999999</v>
      </c>
      <c r="L761" s="116">
        <f t="shared" si="354"/>
        <v>7.2330000000000005</v>
      </c>
    </row>
    <row r="762" spans="1:12" x14ac:dyDescent="0.35">
      <c r="A762" s="114" t="s">
        <v>134</v>
      </c>
      <c r="B762" s="114">
        <v>2020</v>
      </c>
      <c r="C762" s="115">
        <v>43890</v>
      </c>
      <c r="D762" s="114" t="s">
        <v>13</v>
      </c>
      <c r="E762" s="114" t="s">
        <v>395</v>
      </c>
      <c r="F762" s="114" t="s">
        <v>52</v>
      </c>
      <c r="G762" s="114" t="s">
        <v>53</v>
      </c>
      <c r="H762" s="114">
        <v>22.972602739726028</v>
      </c>
      <c r="I762" s="114">
        <v>4</v>
      </c>
      <c r="J762" s="114" t="s">
        <v>391</v>
      </c>
      <c r="K762" s="114">
        <v>11.598000000000001</v>
      </c>
      <c r="L762" s="114">
        <f t="shared" ref="L762" si="379">K762</f>
        <v>11.598000000000001</v>
      </c>
    </row>
    <row r="763" spans="1:12" x14ac:dyDescent="0.35">
      <c r="A763" s="116" t="s">
        <v>134</v>
      </c>
      <c r="B763" s="116">
        <v>2020</v>
      </c>
      <c r="C763" s="117">
        <v>43890</v>
      </c>
      <c r="D763" s="116" t="s">
        <v>13</v>
      </c>
      <c r="E763" s="116" t="s">
        <v>395</v>
      </c>
      <c r="F763" s="116" t="s">
        <v>52</v>
      </c>
      <c r="G763" s="116" t="s">
        <v>53</v>
      </c>
      <c r="H763" s="116">
        <v>22.972602739726028</v>
      </c>
      <c r="I763" s="116">
        <v>4</v>
      </c>
      <c r="J763" s="116" t="s">
        <v>392</v>
      </c>
      <c r="K763" s="116">
        <v>18.927</v>
      </c>
      <c r="L763" s="116">
        <f t="shared" ref="L763" si="380">K763-K762</f>
        <v>7.3289999999999988</v>
      </c>
    </row>
    <row r="764" spans="1:12" x14ac:dyDescent="0.35">
      <c r="A764" s="114" t="s">
        <v>134</v>
      </c>
      <c r="B764" s="114">
        <v>2020</v>
      </c>
      <c r="C764" s="115">
        <v>43890</v>
      </c>
      <c r="D764" s="114" t="s">
        <v>13</v>
      </c>
      <c r="E764" s="114" t="s">
        <v>395</v>
      </c>
      <c r="F764" s="114" t="s">
        <v>52</v>
      </c>
      <c r="G764" s="114" t="s">
        <v>53</v>
      </c>
      <c r="H764" s="114">
        <v>22.972602739726028</v>
      </c>
      <c r="I764" s="114">
        <v>4</v>
      </c>
      <c r="J764" s="114" t="s">
        <v>393</v>
      </c>
      <c r="K764" s="114">
        <v>26.068000000000001</v>
      </c>
      <c r="L764" s="116">
        <f t="shared" si="354"/>
        <v>7.1410000000000018</v>
      </c>
    </row>
    <row r="765" spans="1:12" x14ac:dyDescent="0.35">
      <c r="A765" s="116" t="s">
        <v>134</v>
      </c>
      <c r="B765" s="116">
        <v>2020</v>
      </c>
      <c r="C765" s="117">
        <v>43890</v>
      </c>
      <c r="D765" s="116" t="s">
        <v>13</v>
      </c>
      <c r="E765" s="116" t="s">
        <v>395</v>
      </c>
      <c r="F765" s="116" t="s">
        <v>52</v>
      </c>
      <c r="G765" s="116" t="s">
        <v>53</v>
      </c>
      <c r="H765" s="116">
        <v>22.972602739726028</v>
      </c>
      <c r="I765" s="116">
        <v>4</v>
      </c>
      <c r="J765" s="116" t="s">
        <v>394</v>
      </c>
      <c r="K765" s="116">
        <v>33.409999999999997</v>
      </c>
      <c r="L765" s="116">
        <f t="shared" si="354"/>
        <v>7.3419999999999952</v>
      </c>
    </row>
    <row r="766" spans="1:12" x14ac:dyDescent="0.35">
      <c r="A766" s="114" t="s">
        <v>134</v>
      </c>
      <c r="B766" s="114">
        <v>2020</v>
      </c>
      <c r="C766" s="115">
        <v>43890</v>
      </c>
      <c r="D766" s="114" t="s">
        <v>13</v>
      </c>
      <c r="E766" s="114" t="s">
        <v>395</v>
      </c>
      <c r="F766" s="114" t="s">
        <v>113</v>
      </c>
      <c r="G766" s="114" t="s">
        <v>121</v>
      </c>
      <c r="H766" s="114">
        <v>400</v>
      </c>
      <c r="I766" s="114">
        <v>5</v>
      </c>
      <c r="J766" s="114" t="s">
        <v>391</v>
      </c>
      <c r="K766" s="114">
        <v>11.769</v>
      </c>
      <c r="L766" s="114">
        <f t="shared" ref="L766" si="381">K766</f>
        <v>11.769</v>
      </c>
    </row>
    <row r="767" spans="1:12" x14ac:dyDescent="0.35">
      <c r="A767" s="116" t="s">
        <v>134</v>
      </c>
      <c r="B767" s="116">
        <v>2020</v>
      </c>
      <c r="C767" s="117">
        <v>43890</v>
      </c>
      <c r="D767" s="116" t="s">
        <v>13</v>
      </c>
      <c r="E767" s="116" t="s">
        <v>395</v>
      </c>
      <c r="F767" s="116" t="s">
        <v>113</v>
      </c>
      <c r="G767" s="116" t="s">
        <v>121</v>
      </c>
      <c r="H767" s="116">
        <v>400</v>
      </c>
      <c r="I767" s="116">
        <v>5</v>
      </c>
      <c r="J767" s="116" t="s">
        <v>392</v>
      </c>
      <c r="K767" s="116">
        <v>19.134</v>
      </c>
      <c r="L767" s="116">
        <f t="shared" ref="L767" si="382">K767-K766</f>
        <v>7.3650000000000002</v>
      </c>
    </row>
    <row r="768" spans="1:12" x14ac:dyDescent="0.35">
      <c r="A768" s="114" t="s">
        <v>134</v>
      </c>
      <c r="B768" s="114">
        <v>2020</v>
      </c>
      <c r="C768" s="115">
        <v>43890</v>
      </c>
      <c r="D768" s="114" t="s">
        <v>13</v>
      </c>
      <c r="E768" s="114" t="s">
        <v>395</v>
      </c>
      <c r="F768" s="114" t="s">
        <v>113</v>
      </c>
      <c r="G768" s="114" t="s">
        <v>121</v>
      </c>
      <c r="H768" s="114">
        <v>400</v>
      </c>
      <c r="I768" s="114">
        <v>5</v>
      </c>
      <c r="J768" s="114" t="s">
        <v>393</v>
      </c>
      <c r="K768" s="114">
        <v>26.241</v>
      </c>
      <c r="L768" s="116">
        <f t="shared" si="354"/>
        <v>7.1069999999999993</v>
      </c>
    </row>
    <row r="769" spans="1:12" x14ac:dyDescent="0.35">
      <c r="A769" s="116" t="s">
        <v>134</v>
      </c>
      <c r="B769" s="116">
        <v>2020</v>
      </c>
      <c r="C769" s="117">
        <v>43890</v>
      </c>
      <c r="D769" s="116" t="s">
        <v>13</v>
      </c>
      <c r="E769" s="116" t="s">
        <v>395</v>
      </c>
      <c r="F769" s="116" t="s">
        <v>113</v>
      </c>
      <c r="G769" s="116" t="s">
        <v>121</v>
      </c>
      <c r="H769" s="116">
        <v>400</v>
      </c>
      <c r="I769" s="116">
        <v>5</v>
      </c>
      <c r="J769" s="116" t="s">
        <v>394</v>
      </c>
      <c r="K769" s="116">
        <v>33.47</v>
      </c>
      <c r="L769" s="116">
        <f t="shared" si="354"/>
        <v>7.2289999999999992</v>
      </c>
    </row>
    <row r="770" spans="1:12" x14ac:dyDescent="0.35">
      <c r="A770" s="114" t="s">
        <v>134</v>
      </c>
      <c r="B770" s="114">
        <v>2020</v>
      </c>
      <c r="C770" s="115">
        <v>43890</v>
      </c>
      <c r="D770" s="114" t="s">
        <v>13</v>
      </c>
      <c r="E770" s="114" t="s">
        <v>395</v>
      </c>
      <c r="F770" s="114" t="s">
        <v>396</v>
      </c>
      <c r="G770" s="114" t="s">
        <v>19</v>
      </c>
      <c r="H770" s="114">
        <v>23.890410958904109</v>
      </c>
      <c r="I770" s="114">
        <v>6</v>
      </c>
      <c r="J770" s="114" t="s">
        <v>391</v>
      </c>
      <c r="K770" s="114">
        <v>11.505000000000001</v>
      </c>
      <c r="L770" s="114">
        <f t="shared" ref="L770" si="383">K770</f>
        <v>11.505000000000001</v>
      </c>
    </row>
    <row r="771" spans="1:12" x14ac:dyDescent="0.35">
      <c r="A771" s="116" t="s">
        <v>134</v>
      </c>
      <c r="B771" s="116">
        <v>2020</v>
      </c>
      <c r="C771" s="117">
        <v>43890</v>
      </c>
      <c r="D771" s="116" t="s">
        <v>13</v>
      </c>
      <c r="E771" s="116" t="s">
        <v>395</v>
      </c>
      <c r="F771" s="116" t="s">
        <v>396</v>
      </c>
      <c r="G771" s="116" t="s">
        <v>19</v>
      </c>
      <c r="H771" s="116">
        <v>23.890410958904109</v>
      </c>
      <c r="I771" s="116">
        <v>6</v>
      </c>
      <c r="J771" s="116" t="s">
        <v>392</v>
      </c>
      <c r="K771" s="116">
        <v>18.803999999999998</v>
      </c>
      <c r="L771" s="116">
        <f t="shared" ref="L771" si="384">K771-K770</f>
        <v>7.2989999999999977</v>
      </c>
    </row>
    <row r="772" spans="1:12" x14ac:dyDescent="0.35">
      <c r="A772" s="114" t="s">
        <v>134</v>
      </c>
      <c r="B772" s="114">
        <v>2020</v>
      </c>
      <c r="C772" s="115">
        <v>43890</v>
      </c>
      <c r="D772" s="114" t="s">
        <v>13</v>
      </c>
      <c r="E772" s="114" t="s">
        <v>395</v>
      </c>
      <c r="F772" s="114" t="s">
        <v>396</v>
      </c>
      <c r="G772" s="114" t="s">
        <v>19</v>
      </c>
      <c r="H772" s="114">
        <v>23.890410958904109</v>
      </c>
      <c r="I772" s="114">
        <v>6</v>
      </c>
      <c r="J772" s="114" t="s">
        <v>393</v>
      </c>
      <c r="K772" s="114">
        <v>25.995999999999999</v>
      </c>
      <c r="L772" s="116">
        <f t="shared" si="354"/>
        <v>7.1920000000000002</v>
      </c>
    </row>
    <row r="773" spans="1:12" x14ac:dyDescent="0.35">
      <c r="A773" s="116" t="s">
        <v>134</v>
      </c>
      <c r="B773" s="116">
        <v>2020</v>
      </c>
      <c r="C773" s="117">
        <v>43890</v>
      </c>
      <c r="D773" s="116" t="s">
        <v>13</v>
      </c>
      <c r="E773" s="116" t="s">
        <v>395</v>
      </c>
      <c r="F773" s="116" t="s">
        <v>396</v>
      </c>
      <c r="G773" s="116" t="s">
        <v>19</v>
      </c>
      <c r="H773" s="116">
        <v>23.890410958904109</v>
      </c>
      <c r="I773" s="116">
        <v>6</v>
      </c>
      <c r="J773" s="116" t="s">
        <v>394</v>
      </c>
      <c r="K773" s="116">
        <v>33.521000000000001</v>
      </c>
      <c r="L773" s="116">
        <f t="shared" si="354"/>
        <v>7.5250000000000021</v>
      </c>
    </row>
    <row r="774" spans="1:12" x14ac:dyDescent="0.35">
      <c r="A774" s="114" t="s">
        <v>134</v>
      </c>
      <c r="B774" s="114">
        <v>2020</v>
      </c>
      <c r="C774" s="115">
        <v>43890</v>
      </c>
      <c r="D774" s="114" t="s">
        <v>13</v>
      </c>
      <c r="E774" s="114" t="s">
        <v>395</v>
      </c>
      <c r="F774" s="114" t="s">
        <v>111</v>
      </c>
      <c r="G774" s="114" t="s">
        <v>121</v>
      </c>
      <c r="H774" s="114">
        <v>400</v>
      </c>
      <c r="I774" s="114">
        <v>7</v>
      </c>
      <c r="J774" s="114" t="s">
        <v>391</v>
      </c>
      <c r="K774" s="114">
        <v>11.891</v>
      </c>
      <c r="L774" s="114">
        <f t="shared" ref="L774" si="385">K774</f>
        <v>11.891</v>
      </c>
    </row>
    <row r="775" spans="1:12" x14ac:dyDescent="0.35">
      <c r="A775" s="116" t="s">
        <v>134</v>
      </c>
      <c r="B775" s="116">
        <v>2020</v>
      </c>
      <c r="C775" s="117">
        <v>43890</v>
      </c>
      <c r="D775" s="116" t="s">
        <v>13</v>
      </c>
      <c r="E775" s="116" t="s">
        <v>395</v>
      </c>
      <c r="F775" s="116" t="s">
        <v>111</v>
      </c>
      <c r="G775" s="116" t="s">
        <v>121</v>
      </c>
      <c r="H775" s="116">
        <v>400</v>
      </c>
      <c r="I775" s="116">
        <v>7</v>
      </c>
      <c r="J775" s="116" t="s">
        <v>392</v>
      </c>
      <c r="K775" s="116">
        <v>19.263000000000002</v>
      </c>
      <c r="L775" s="116">
        <f t="shared" ref="L775:L837" si="386">K775-K774</f>
        <v>7.3720000000000017</v>
      </c>
    </row>
    <row r="776" spans="1:12" x14ac:dyDescent="0.35">
      <c r="A776" s="114" t="s">
        <v>134</v>
      </c>
      <c r="B776" s="114">
        <v>2020</v>
      </c>
      <c r="C776" s="115">
        <v>43890</v>
      </c>
      <c r="D776" s="114" t="s">
        <v>13</v>
      </c>
      <c r="E776" s="114" t="s">
        <v>395</v>
      </c>
      <c r="F776" s="114" t="s">
        <v>111</v>
      </c>
      <c r="G776" s="114" t="s">
        <v>121</v>
      </c>
      <c r="H776" s="114">
        <v>400</v>
      </c>
      <c r="I776" s="114">
        <v>7</v>
      </c>
      <c r="J776" s="114" t="s">
        <v>393</v>
      </c>
      <c r="K776" s="114">
        <v>26.344000000000001</v>
      </c>
      <c r="L776" s="116">
        <f t="shared" si="386"/>
        <v>7.0809999999999995</v>
      </c>
    </row>
    <row r="777" spans="1:12" x14ac:dyDescent="0.35">
      <c r="A777" s="116" t="s">
        <v>134</v>
      </c>
      <c r="B777" s="116">
        <v>2020</v>
      </c>
      <c r="C777" s="117">
        <v>43890</v>
      </c>
      <c r="D777" s="116" t="s">
        <v>13</v>
      </c>
      <c r="E777" s="116" t="s">
        <v>395</v>
      </c>
      <c r="F777" s="116" t="s">
        <v>111</v>
      </c>
      <c r="G777" s="116" t="s">
        <v>121</v>
      </c>
      <c r="H777" s="116">
        <v>400</v>
      </c>
      <c r="I777" s="116">
        <v>7</v>
      </c>
      <c r="J777" s="116" t="s">
        <v>394</v>
      </c>
      <c r="K777" s="116">
        <v>33.549999999999997</v>
      </c>
      <c r="L777" s="116">
        <f t="shared" si="386"/>
        <v>7.205999999999996</v>
      </c>
    </row>
    <row r="778" spans="1:12" x14ac:dyDescent="0.35">
      <c r="A778" s="114" t="s">
        <v>134</v>
      </c>
      <c r="B778" s="114">
        <v>2020</v>
      </c>
      <c r="C778" s="115">
        <v>43890</v>
      </c>
      <c r="D778" s="114" t="s">
        <v>13</v>
      </c>
      <c r="E778" s="114" t="s">
        <v>395</v>
      </c>
      <c r="F778" s="114" t="s">
        <v>101</v>
      </c>
      <c r="G778" s="114" t="s">
        <v>47</v>
      </c>
      <c r="H778" s="114">
        <v>400</v>
      </c>
      <c r="I778" s="114">
        <v>8</v>
      </c>
      <c r="J778" s="114" t="s">
        <v>391</v>
      </c>
      <c r="K778" s="114">
        <v>11.866</v>
      </c>
      <c r="L778" s="114">
        <f t="shared" ref="L778" si="387">K778</f>
        <v>11.866</v>
      </c>
    </row>
    <row r="779" spans="1:12" x14ac:dyDescent="0.35">
      <c r="A779" s="116" t="s">
        <v>134</v>
      </c>
      <c r="B779" s="116">
        <v>2020</v>
      </c>
      <c r="C779" s="117">
        <v>43890</v>
      </c>
      <c r="D779" s="116" t="s">
        <v>13</v>
      </c>
      <c r="E779" s="116" t="s">
        <v>395</v>
      </c>
      <c r="F779" s="116" t="s">
        <v>101</v>
      </c>
      <c r="G779" s="116" t="s">
        <v>47</v>
      </c>
      <c r="H779" s="116">
        <v>400</v>
      </c>
      <c r="I779" s="116">
        <v>8</v>
      </c>
      <c r="J779" s="116" t="s">
        <v>392</v>
      </c>
      <c r="K779" s="116">
        <v>19.274999999999999</v>
      </c>
      <c r="L779" s="116">
        <f t="shared" ref="L779" si="388">K779-K778</f>
        <v>7.4089999999999989</v>
      </c>
    </row>
    <row r="780" spans="1:12" x14ac:dyDescent="0.35">
      <c r="A780" s="114" t="s">
        <v>134</v>
      </c>
      <c r="B780" s="114">
        <v>2020</v>
      </c>
      <c r="C780" s="115">
        <v>43890</v>
      </c>
      <c r="D780" s="114" t="s">
        <v>13</v>
      </c>
      <c r="E780" s="114" t="s">
        <v>395</v>
      </c>
      <c r="F780" s="114" t="s">
        <v>101</v>
      </c>
      <c r="G780" s="114" t="s">
        <v>47</v>
      </c>
      <c r="H780" s="114">
        <v>400</v>
      </c>
      <c r="I780" s="114">
        <v>8</v>
      </c>
      <c r="J780" s="114" t="s">
        <v>393</v>
      </c>
      <c r="K780" s="114">
        <v>26.375</v>
      </c>
      <c r="L780" s="116">
        <f t="shared" si="386"/>
        <v>7.1000000000000014</v>
      </c>
    </row>
    <row r="781" spans="1:12" x14ac:dyDescent="0.35">
      <c r="A781" s="116" t="s">
        <v>134</v>
      </c>
      <c r="B781" s="116">
        <v>2020</v>
      </c>
      <c r="C781" s="117">
        <v>43890</v>
      </c>
      <c r="D781" s="116" t="s">
        <v>13</v>
      </c>
      <c r="E781" s="116" t="s">
        <v>395</v>
      </c>
      <c r="F781" s="116" t="s">
        <v>101</v>
      </c>
      <c r="G781" s="116" t="s">
        <v>47</v>
      </c>
      <c r="H781" s="116">
        <v>400</v>
      </c>
      <c r="I781" s="116">
        <v>8</v>
      </c>
      <c r="J781" s="116" t="s">
        <v>394</v>
      </c>
      <c r="K781" s="116">
        <v>33.655000000000001</v>
      </c>
      <c r="L781" s="116">
        <f t="shared" si="386"/>
        <v>7.2800000000000011</v>
      </c>
    </row>
    <row r="782" spans="1:12" x14ac:dyDescent="0.35">
      <c r="A782" s="114" t="s">
        <v>134</v>
      </c>
      <c r="B782" s="114">
        <v>2020</v>
      </c>
      <c r="C782" s="115">
        <v>43890</v>
      </c>
      <c r="D782" s="114" t="s">
        <v>13</v>
      </c>
      <c r="E782" s="114" t="s">
        <v>395</v>
      </c>
      <c r="F782" s="114" t="s">
        <v>30</v>
      </c>
      <c r="G782" s="114" t="s">
        <v>31</v>
      </c>
      <c r="H782" s="114">
        <v>400</v>
      </c>
      <c r="I782" s="114">
        <v>9</v>
      </c>
      <c r="J782" s="114" t="s">
        <v>391</v>
      </c>
      <c r="K782" s="114">
        <v>12.05</v>
      </c>
      <c r="L782" s="114">
        <f t="shared" ref="L782" si="389">K782</f>
        <v>12.05</v>
      </c>
    </row>
    <row r="783" spans="1:12" x14ac:dyDescent="0.35">
      <c r="A783" s="116" t="s">
        <v>134</v>
      </c>
      <c r="B783" s="116">
        <v>2020</v>
      </c>
      <c r="C783" s="117">
        <v>43890</v>
      </c>
      <c r="D783" s="116" t="s">
        <v>13</v>
      </c>
      <c r="E783" s="116" t="s">
        <v>395</v>
      </c>
      <c r="F783" s="116" t="s">
        <v>30</v>
      </c>
      <c r="G783" s="116" t="s">
        <v>31</v>
      </c>
      <c r="H783" s="116">
        <v>400</v>
      </c>
      <c r="I783" s="116">
        <v>9</v>
      </c>
      <c r="J783" s="116" t="s">
        <v>392</v>
      </c>
      <c r="K783" s="116">
        <v>19.420999999999999</v>
      </c>
      <c r="L783" s="116">
        <f t="shared" ref="L783" si="390">K783-K782</f>
        <v>7.3709999999999987</v>
      </c>
    </row>
    <row r="784" spans="1:12" x14ac:dyDescent="0.35">
      <c r="A784" s="114" t="s">
        <v>134</v>
      </c>
      <c r="B784" s="114">
        <v>2020</v>
      </c>
      <c r="C784" s="115">
        <v>43890</v>
      </c>
      <c r="D784" s="114" t="s">
        <v>13</v>
      </c>
      <c r="E784" s="114" t="s">
        <v>395</v>
      </c>
      <c r="F784" s="114" t="s">
        <v>30</v>
      </c>
      <c r="G784" s="114" t="s">
        <v>31</v>
      </c>
      <c r="H784" s="114">
        <v>400</v>
      </c>
      <c r="I784" s="114">
        <v>9</v>
      </c>
      <c r="J784" s="114" t="s">
        <v>393</v>
      </c>
      <c r="K784" s="114">
        <v>26.527999999999999</v>
      </c>
      <c r="L784" s="116">
        <f t="shared" si="386"/>
        <v>7.1069999999999993</v>
      </c>
    </row>
    <row r="785" spans="1:12" x14ac:dyDescent="0.35">
      <c r="A785" s="116" t="s">
        <v>134</v>
      </c>
      <c r="B785" s="116">
        <v>2020</v>
      </c>
      <c r="C785" s="117">
        <v>43890</v>
      </c>
      <c r="D785" s="116" t="s">
        <v>13</v>
      </c>
      <c r="E785" s="116" t="s">
        <v>395</v>
      </c>
      <c r="F785" s="116" t="s">
        <v>30</v>
      </c>
      <c r="G785" s="116" t="s">
        <v>31</v>
      </c>
      <c r="H785" s="116">
        <v>400</v>
      </c>
      <c r="I785" s="116">
        <v>9</v>
      </c>
      <c r="J785" s="116" t="s">
        <v>394</v>
      </c>
      <c r="K785" s="116">
        <v>33.777999999999999</v>
      </c>
      <c r="L785" s="116">
        <f t="shared" si="386"/>
        <v>7.25</v>
      </c>
    </row>
    <row r="786" spans="1:12" x14ac:dyDescent="0.35">
      <c r="A786" s="114" t="s">
        <v>134</v>
      </c>
      <c r="B786" s="114">
        <v>2020</v>
      </c>
      <c r="C786" s="115">
        <v>43890</v>
      </c>
      <c r="D786" s="114" t="s">
        <v>13</v>
      </c>
      <c r="E786" s="114" t="s">
        <v>395</v>
      </c>
      <c r="F786" s="114" t="s">
        <v>43</v>
      </c>
      <c r="G786" s="114" t="s">
        <v>44</v>
      </c>
      <c r="H786" s="114">
        <v>27.279452054794522</v>
      </c>
      <c r="I786" s="114">
        <v>10</v>
      </c>
      <c r="J786" s="114" t="s">
        <v>391</v>
      </c>
      <c r="K786" s="114">
        <v>11.987</v>
      </c>
      <c r="L786" s="114">
        <f t="shared" ref="L786" si="391">K786</f>
        <v>11.987</v>
      </c>
    </row>
    <row r="787" spans="1:12" x14ac:dyDescent="0.35">
      <c r="A787" s="116" t="s">
        <v>134</v>
      </c>
      <c r="B787" s="116">
        <v>2020</v>
      </c>
      <c r="C787" s="117">
        <v>43890</v>
      </c>
      <c r="D787" s="116" t="s">
        <v>13</v>
      </c>
      <c r="E787" s="116" t="s">
        <v>395</v>
      </c>
      <c r="F787" s="116" t="s">
        <v>43</v>
      </c>
      <c r="G787" s="116" t="s">
        <v>44</v>
      </c>
      <c r="H787" s="116">
        <v>27.279452054794522</v>
      </c>
      <c r="I787" s="116">
        <v>10</v>
      </c>
      <c r="J787" s="116" t="s">
        <v>392</v>
      </c>
      <c r="K787" s="116">
        <v>19.350000000000001</v>
      </c>
      <c r="L787" s="116">
        <f t="shared" ref="L787" si="392">K787-K786</f>
        <v>7.3630000000000013</v>
      </c>
    </row>
    <row r="788" spans="1:12" x14ac:dyDescent="0.35">
      <c r="A788" s="114" t="s">
        <v>134</v>
      </c>
      <c r="B788" s="114">
        <v>2020</v>
      </c>
      <c r="C788" s="115">
        <v>43890</v>
      </c>
      <c r="D788" s="114" t="s">
        <v>13</v>
      </c>
      <c r="E788" s="114" t="s">
        <v>395</v>
      </c>
      <c r="F788" s="114" t="s">
        <v>43</v>
      </c>
      <c r="G788" s="114" t="s">
        <v>44</v>
      </c>
      <c r="H788" s="114">
        <v>27.279452054794522</v>
      </c>
      <c r="I788" s="114">
        <v>10</v>
      </c>
      <c r="J788" s="114" t="s">
        <v>393</v>
      </c>
      <c r="K788" s="114">
        <v>26.49</v>
      </c>
      <c r="L788" s="116">
        <f t="shared" si="386"/>
        <v>7.139999999999997</v>
      </c>
    </row>
    <row r="789" spans="1:12" x14ac:dyDescent="0.35">
      <c r="A789" s="116" t="s">
        <v>134</v>
      </c>
      <c r="B789" s="116">
        <v>2020</v>
      </c>
      <c r="C789" s="117">
        <v>43890</v>
      </c>
      <c r="D789" s="116" t="s">
        <v>13</v>
      </c>
      <c r="E789" s="116" t="s">
        <v>395</v>
      </c>
      <c r="F789" s="116" t="s">
        <v>43</v>
      </c>
      <c r="G789" s="116" t="s">
        <v>44</v>
      </c>
      <c r="H789" s="116">
        <v>27.279452054794522</v>
      </c>
      <c r="I789" s="116">
        <v>10</v>
      </c>
      <c r="J789" s="116" t="s">
        <v>394</v>
      </c>
      <c r="K789" s="116">
        <v>33.869999999999997</v>
      </c>
      <c r="L789" s="116">
        <f t="shared" si="386"/>
        <v>7.379999999999999</v>
      </c>
    </row>
    <row r="790" spans="1:12" x14ac:dyDescent="0.35">
      <c r="A790" s="114" t="s">
        <v>134</v>
      </c>
      <c r="B790" s="114">
        <v>2020</v>
      </c>
      <c r="C790" s="115">
        <v>43890</v>
      </c>
      <c r="D790" s="114" t="s">
        <v>13</v>
      </c>
      <c r="E790" s="114" t="s">
        <v>395</v>
      </c>
      <c r="F790" s="114" t="s">
        <v>143</v>
      </c>
      <c r="G790" s="114" t="s">
        <v>121</v>
      </c>
      <c r="H790" s="114">
        <v>400</v>
      </c>
      <c r="I790" s="114">
        <v>11</v>
      </c>
      <c r="J790" s="114" t="s">
        <v>391</v>
      </c>
      <c r="K790" s="114">
        <v>11.675000000000001</v>
      </c>
      <c r="L790" s="114">
        <f t="shared" ref="L790" si="393">K790</f>
        <v>11.675000000000001</v>
      </c>
    </row>
    <row r="791" spans="1:12" x14ac:dyDescent="0.35">
      <c r="A791" s="116" t="s">
        <v>134</v>
      </c>
      <c r="B791" s="116">
        <v>2020</v>
      </c>
      <c r="C791" s="117">
        <v>43890</v>
      </c>
      <c r="D791" s="116" t="s">
        <v>13</v>
      </c>
      <c r="E791" s="116" t="s">
        <v>395</v>
      </c>
      <c r="F791" s="116" t="s">
        <v>143</v>
      </c>
      <c r="G791" s="116" t="s">
        <v>121</v>
      </c>
      <c r="H791" s="116">
        <v>400</v>
      </c>
      <c r="I791" s="116">
        <v>11</v>
      </c>
      <c r="J791" s="116" t="s">
        <v>392</v>
      </c>
      <c r="K791" s="116">
        <v>19.143000000000001</v>
      </c>
      <c r="L791" s="116">
        <f t="shared" ref="L791" si="394">K791-K790</f>
        <v>7.468</v>
      </c>
    </row>
    <row r="792" spans="1:12" x14ac:dyDescent="0.35">
      <c r="A792" s="114" t="s">
        <v>134</v>
      </c>
      <c r="B792" s="114">
        <v>2020</v>
      </c>
      <c r="C792" s="115">
        <v>43890</v>
      </c>
      <c r="D792" s="114" t="s">
        <v>13</v>
      </c>
      <c r="E792" s="114" t="s">
        <v>395</v>
      </c>
      <c r="F792" s="114" t="s">
        <v>143</v>
      </c>
      <c r="G792" s="114" t="s">
        <v>121</v>
      </c>
      <c r="H792" s="114">
        <v>400</v>
      </c>
      <c r="I792" s="114">
        <v>11</v>
      </c>
      <c r="J792" s="114" t="s">
        <v>393</v>
      </c>
      <c r="K792" s="114">
        <v>26.437999999999999</v>
      </c>
      <c r="L792" s="116">
        <f t="shared" si="386"/>
        <v>7.2949999999999982</v>
      </c>
    </row>
    <row r="793" spans="1:12" x14ac:dyDescent="0.35">
      <c r="A793" s="116" t="s">
        <v>134</v>
      </c>
      <c r="B793" s="116">
        <v>2020</v>
      </c>
      <c r="C793" s="117">
        <v>43890</v>
      </c>
      <c r="D793" s="116" t="s">
        <v>13</v>
      </c>
      <c r="E793" s="116" t="s">
        <v>395</v>
      </c>
      <c r="F793" s="116" t="s">
        <v>143</v>
      </c>
      <c r="G793" s="116" t="s">
        <v>121</v>
      </c>
      <c r="H793" s="116">
        <v>400</v>
      </c>
      <c r="I793" s="116">
        <v>11</v>
      </c>
      <c r="J793" s="116" t="s">
        <v>394</v>
      </c>
      <c r="K793" s="116">
        <v>33.988</v>
      </c>
      <c r="L793" s="116">
        <f t="shared" si="386"/>
        <v>7.5500000000000007</v>
      </c>
    </row>
    <row r="794" spans="1:12" x14ac:dyDescent="0.35">
      <c r="A794" s="114" t="s">
        <v>134</v>
      </c>
      <c r="B794" s="114">
        <v>2020</v>
      </c>
      <c r="C794" s="115">
        <v>43890</v>
      </c>
      <c r="D794" s="114" t="s">
        <v>13</v>
      </c>
      <c r="E794" s="114" t="s">
        <v>395</v>
      </c>
      <c r="F794" s="114" t="s">
        <v>400</v>
      </c>
      <c r="G794" s="114" t="s">
        <v>19</v>
      </c>
      <c r="H794" s="114">
        <v>20.484931506849314</v>
      </c>
      <c r="I794" s="114">
        <v>12</v>
      </c>
      <c r="J794" s="114" t="s">
        <v>391</v>
      </c>
      <c r="K794" s="114">
        <v>12.208</v>
      </c>
      <c r="L794" s="114">
        <f t="shared" ref="L794" si="395">K794</f>
        <v>12.208</v>
      </c>
    </row>
    <row r="795" spans="1:12" x14ac:dyDescent="0.35">
      <c r="A795" s="116" t="s">
        <v>134</v>
      </c>
      <c r="B795" s="116">
        <v>2020</v>
      </c>
      <c r="C795" s="117">
        <v>43890</v>
      </c>
      <c r="D795" s="116" t="s">
        <v>13</v>
      </c>
      <c r="E795" s="116" t="s">
        <v>395</v>
      </c>
      <c r="F795" s="116" t="s">
        <v>400</v>
      </c>
      <c r="G795" s="116" t="s">
        <v>19</v>
      </c>
      <c r="H795" s="116">
        <v>20.484931506849314</v>
      </c>
      <c r="I795" s="116">
        <v>12</v>
      </c>
      <c r="J795" s="116" t="s">
        <v>392</v>
      </c>
      <c r="K795" s="116">
        <v>19.678999999999998</v>
      </c>
      <c r="L795" s="116">
        <f t="shared" ref="L795" si="396">K795-K794</f>
        <v>7.4709999999999983</v>
      </c>
    </row>
    <row r="796" spans="1:12" x14ac:dyDescent="0.35">
      <c r="A796" s="114" t="s">
        <v>134</v>
      </c>
      <c r="B796" s="114">
        <v>2020</v>
      </c>
      <c r="C796" s="115">
        <v>43890</v>
      </c>
      <c r="D796" s="114" t="s">
        <v>13</v>
      </c>
      <c r="E796" s="114" t="s">
        <v>395</v>
      </c>
      <c r="F796" s="114" t="s">
        <v>400</v>
      </c>
      <c r="G796" s="114" t="s">
        <v>19</v>
      </c>
      <c r="H796" s="114">
        <v>20.484931506849314</v>
      </c>
      <c r="I796" s="114">
        <v>12</v>
      </c>
      <c r="J796" s="114" t="s">
        <v>393</v>
      </c>
      <c r="K796" s="114">
        <v>26.82</v>
      </c>
      <c r="L796" s="116">
        <f t="shared" si="386"/>
        <v>7.1410000000000018</v>
      </c>
    </row>
    <row r="797" spans="1:12" x14ac:dyDescent="0.35">
      <c r="A797" s="116" t="s">
        <v>134</v>
      </c>
      <c r="B797" s="116">
        <v>2020</v>
      </c>
      <c r="C797" s="117">
        <v>43890</v>
      </c>
      <c r="D797" s="116" t="s">
        <v>13</v>
      </c>
      <c r="E797" s="116" t="s">
        <v>395</v>
      </c>
      <c r="F797" s="116" t="s">
        <v>400</v>
      </c>
      <c r="G797" s="116" t="s">
        <v>19</v>
      </c>
      <c r="H797" s="116">
        <v>20.484931506849314</v>
      </c>
      <c r="I797" s="116">
        <v>12</v>
      </c>
      <c r="J797" s="116" t="s">
        <v>394</v>
      </c>
      <c r="K797" s="116">
        <v>34.064</v>
      </c>
      <c r="L797" s="116">
        <f t="shared" si="386"/>
        <v>7.2439999999999998</v>
      </c>
    </row>
    <row r="798" spans="1:12" x14ac:dyDescent="0.35">
      <c r="A798" s="114" t="s">
        <v>134</v>
      </c>
      <c r="B798" s="114">
        <v>2020</v>
      </c>
      <c r="C798" s="115">
        <v>43890</v>
      </c>
      <c r="D798" s="114" t="s">
        <v>13</v>
      </c>
      <c r="E798" s="114" t="s">
        <v>395</v>
      </c>
      <c r="F798" s="114" t="s">
        <v>166</v>
      </c>
      <c r="G798" s="114" t="s">
        <v>121</v>
      </c>
      <c r="H798" s="114">
        <v>400</v>
      </c>
      <c r="I798" s="114">
        <v>13</v>
      </c>
      <c r="J798" s="114" t="s">
        <v>391</v>
      </c>
      <c r="K798" s="114">
        <v>11.833</v>
      </c>
      <c r="L798" s="114">
        <f t="shared" ref="L798" si="397">K798</f>
        <v>11.833</v>
      </c>
    </row>
    <row r="799" spans="1:12" x14ac:dyDescent="0.35">
      <c r="A799" s="116" t="s">
        <v>134</v>
      </c>
      <c r="B799" s="116">
        <v>2020</v>
      </c>
      <c r="C799" s="117">
        <v>43890</v>
      </c>
      <c r="D799" s="116" t="s">
        <v>13</v>
      </c>
      <c r="E799" s="116" t="s">
        <v>395</v>
      </c>
      <c r="F799" s="116" t="s">
        <v>166</v>
      </c>
      <c r="G799" s="116" t="s">
        <v>121</v>
      </c>
      <c r="H799" s="116">
        <v>400</v>
      </c>
      <c r="I799" s="116">
        <v>13</v>
      </c>
      <c r="J799" s="116" t="s">
        <v>392</v>
      </c>
      <c r="K799" s="116">
        <v>19.132000000000001</v>
      </c>
      <c r="L799" s="116">
        <f t="shared" ref="L799" si="398">K799-K798</f>
        <v>7.2990000000000013</v>
      </c>
    </row>
    <row r="800" spans="1:12" x14ac:dyDescent="0.35">
      <c r="A800" s="114" t="s">
        <v>134</v>
      </c>
      <c r="B800" s="114">
        <v>2020</v>
      </c>
      <c r="C800" s="115">
        <v>43890</v>
      </c>
      <c r="D800" s="114" t="s">
        <v>13</v>
      </c>
      <c r="E800" s="114" t="s">
        <v>395</v>
      </c>
      <c r="F800" s="114" t="s">
        <v>166</v>
      </c>
      <c r="G800" s="114" t="s">
        <v>121</v>
      </c>
      <c r="H800" s="114">
        <v>400</v>
      </c>
      <c r="I800" s="114">
        <v>13</v>
      </c>
      <c r="J800" s="114" t="s">
        <v>393</v>
      </c>
      <c r="K800" s="114">
        <v>26.38</v>
      </c>
      <c r="L800" s="116">
        <f t="shared" si="386"/>
        <v>7.2479999999999976</v>
      </c>
    </row>
    <row r="801" spans="1:12" x14ac:dyDescent="0.35">
      <c r="A801" s="116" t="s">
        <v>134</v>
      </c>
      <c r="B801" s="116">
        <v>2020</v>
      </c>
      <c r="C801" s="117">
        <v>43890</v>
      </c>
      <c r="D801" s="116" t="s">
        <v>13</v>
      </c>
      <c r="E801" s="116" t="s">
        <v>395</v>
      </c>
      <c r="F801" s="116" t="s">
        <v>166</v>
      </c>
      <c r="G801" s="116" t="s">
        <v>121</v>
      </c>
      <c r="H801" s="116">
        <v>400</v>
      </c>
      <c r="I801" s="116">
        <v>13</v>
      </c>
      <c r="J801" s="116" t="s">
        <v>394</v>
      </c>
      <c r="K801" s="116">
        <v>34.073999999999998</v>
      </c>
      <c r="L801" s="116">
        <f t="shared" si="386"/>
        <v>7.6939999999999991</v>
      </c>
    </row>
    <row r="802" spans="1:12" x14ac:dyDescent="0.35">
      <c r="A802" s="114" t="s">
        <v>134</v>
      </c>
      <c r="B802" s="114">
        <v>2020</v>
      </c>
      <c r="C802" s="115">
        <v>43890</v>
      </c>
      <c r="D802" s="114" t="s">
        <v>13</v>
      </c>
      <c r="E802" s="114" t="s">
        <v>395</v>
      </c>
      <c r="F802" s="114" t="s">
        <v>419</v>
      </c>
      <c r="G802" s="114" t="s">
        <v>36</v>
      </c>
      <c r="H802" s="114">
        <v>400</v>
      </c>
      <c r="I802" s="114">
        <v>14</v>
      </c>
      <c r="J802" s="114" t="s">
        <v>391</v>
      </c>
      <c r="K802" s="114">
        <v>11.848000000000001</v>
      </c>
      <c r="L802" s="114">
        <f t="shared" ref="L802" si="399">K802</f>
        <v>11.848000000000001</v>
      </c>
    </row>
    <row r="803" spans="1:12" x14ac:dyDescent="0.35">
      <c r="A803" s="116" t="s">
        <v>134</v>
      </c>
      <c r="B803" s="116">
        <v>2020</v>
      </c>
      <c r="C803" s="117">
        <v>43890</v>
      </c>
      <c r="D803" s="116" t="s">
        <v>13</v>
      </c>
      <c r="E803" s="116" t="s">
        <v>395</v>
      </c>
      <c r="F803" s="116" t="s">
        <v>419</v>
      </c>
      <c r="G803" s="116" t="s">
        <v>36</v>
      </c>
      <c r="H803" s="116">
        <v>400</v>
      </c>
      <c r="I803" s="116">
        <v>14</v>
      </c>
      <c r="J803" s="116" t="s">
        <v>392</v>
      </c>
      <c r="K803" s="116">
        <v>19.294</v>
      </c>
      <c r="L803" s="116">
        <f t="shared" ref="L803" si="400">K803-K802</f>
        <v>7.4459999999999997</v>
      </c>
    </row>
    <row r="804" spans="1:12" x14ac:dyDescent="0.35">
      <c r="A804" s="114" t="s">
        <v>134</v>
      </c>
      <c r="B804" s="114">
        <v>2020</v>
      </c>
      <c r="C804" s="115">
        <v>43890</v>
      </c>
      <c r="D804" s="114" t="s">
        <v>13</v>
      </c>
      <c r="E804" s="114" t="s">
        <v>395</v>
      </c>
      <c r="F804" s="114" t="s">
        <v>419</v>
      </c>
      <c r="G804" s="114" t="s">
        <v>36</v>
      </c>
      <c r="H804" s="114">
        <v>400</v>
      </c>
      <c r="I804" s="114">
        <v>14</v>
      </c>
      <c r="J804" s="114" t="s">
        <v>393</v>
      </c>
      <c r="K804" s="114">
        <v>26.605</v>
      </c>
      <c r="L804" s="116">
        <f t="shared" si="386"/>
        <v>7.3109999999999999</v>
      </c>
    </row>
    <row r="805" spans="1:12" x14ac:dyDescent="0.35">
      <c r="A805" s="116" t="s">
        <v>134</v>
      </c>
      <c r="B805" s="116">
        <v>2020</v>
      </c>
      <c r="C805" s="117">
        <v>43890</v>
      </c>
      <c r="D805" s="116" t="s">
        <v>13</v>
      </c>
      <c r="E805" s="116" t="s">
        <v>395</v>
      </c>
      <c r="F805" s="116" t="s">
        <v>419</v>
      </c>
      <c r="G805" s="116" t="s">
        <v>36</v>
      </c>
      <c r="H805" s="116">
        <v>400</v>
      </c>
      <c r="I805" s="116">
        <v>14</v>
      </c>
      <c r="J805" s="116" t="s">
        <v>394</v>
      </c>
      <c r="K805" s="116">
        <v>34.139000000000003</v>
      </c>
      <c r="L805" s="116">
        <f t="shared" si="386"/>
        <v>7.5340000000000025</v>
      </c>
    </row>
    <row r="806" spans="1:12" x14ac:dyDescent="0.35">
      <c r="A806" s="114" t="s">
        <v>134</v>
      </c>
      <c r="B806" s="114">
        <v>2020</v>
      </c>
      <c r="C806" s="115">
        <v>43890</v>
      </c>
      <c r="D806" s="114" t="s">
        <v>13</v>
      </c>
      <c r="E806" s="114" t="s">
        <v>395</v>
      </c>
      <c r="F806" s="114" t="s">
        <v>60</v>
      </c>
      <c r="G806" s="114" t="s">
        <v>61</v>
      </c>
      <c r="H806" s="114">
        <v>31.621917808219177</v>
      </c>
      <c r="I806" s="114">
        <v>15</v>
      </c>
      <c r="J806" s="114" t="s">
        <v>391</v>
      </c>
      <c r="K806" s="114">
        <v>12.256</v>
      </c>
      <c r="L806" s="114">
        <f t="shared" ref="L806" si="401">K806</f>
        <v>12.256</v>
      </c>
    </row>
    <row r="807" spans="1:12" x14ac:dyDescent="0.35">
      <c r="A807" s="116" t="s">
        <v>134</v>
      </c>
      <c r="B807" s="116">
        <v>2020</v>
      </c>
      <c r="C807" s="117">
        <v>43890</v>
      </c>
      <c r="D807" s="116" t="s">
        <v>13</v>
      </c>
      <c r="E807" s="116" t="s">
        <v>395</v>
      </c>
      <c r="F807" s="116" t="s">
        <v>60</v>
      </c>
      <c r="G807" s="116" t="s">
        <v>61</v>
      </c>
      <c r="H807" s="116">
        <v>31.621917808219177</v>
      </c>
      <c r="I807" s="116">
        <v>15</v>
      </c>
      <c r="J807" s="116" t="s">
        <v>392</v>
      </c>
      <c r="K807" s="116">
        <v>19.715</v>
      </c>
      <c r="L807" s="116">
        <f t="shared" ref="L807" si="402">K807-K806</f>
        <v>7.4589999999999996</v>
      </c>
    </row>
    <row r="808" spans="1:12" x14ac:dyDescent="0.35">
      <c r="A808" s="114" t="s">
        <v>134</v>
      </c>
      <c r="B808" s="114">
        <v>2020</v>
      </c>
      <c r="C808" s="115">
        <v>43890</v>
      </c>
      <c r="D808" s="114" t="s">
        <v>13</v>
      </c>
      <c r="E808" s="114" t="s">
        <v>395</v>
      </c>
      <c r="F808" s="114" t="s">
        <v>60</v>
      </c>
      <c r="G808" s="114" t="s">
        <v>61</v>
      </c>
      <c r="H808" s="114">
        <v>31.621917808219177</v>
      </c>
      <c r="I808" s="114">
        <v>15</v>
      </c>
      <c r="J808" s="114" t="s">
        <v>393</v>
      </c>
      <c r="K808" s="114">
        <v>27.042000000000002</v>
      </c>
      <c r="L808" s="116">
        <f t="shared" si="386"/>
        <v>7.3270000000000017</v>
      </c>
    </row>
    <row r="809" spans="1:12" x14ac:dyDescent="0.35">
      <c r="A809" s="116" t="s">
        <v>134</v>
      </c>
      <c r="B809" s="116">
        <v>2020</v>
      </c>
      <c r="C809" s="117">
        <v>43890</v>
      </c>
      <c r="D809" s="116" t="s">
        <v>13</v>
      </c>
      <c r="E809" s="116" t="s">
        <v>395</v>
      </c>
      <c r="F809" s="116" t="s">
        <v>60</v>
      </c>
      <c r="G809" s="116" t="s">
        <v>61</v>
      </c>
      <c r="H809" s="116">
        <v>31.621917808219177</v>
      </c>
      <c r="I809" s="116">
        <v>15</v>
      </c>
      <c r="J809" s="116" t="s">
        <v>394</v>
      </c>
      <c r="K809" s="116">
        <v>34.585999999999999</v>
      </c>
      <c r="L809" s="116">
        <f t="shared" si="386"/>
        <v>7.5439999999999969</v>
      </c>
    </row>
    <row r="810" spans="1:12" x14ac:dyDescent="0.35">
      <c r="A810" s="114" t="s">
        <v>134</v>
      </c>
      <c r="B810" s="114">
        <v>2020</v>
      </c>
      <c r="C810" s="115">
        <v>43890</v>
      </c>
      <c r="D810" s="114" t="s">
        <v>13</v>
      </c>
      <c r="E810" s="114" t="s">
        <v>395</v>
      </c>
      <c r="F810" s="114" t="s">
        <v>157</v>
      </c>
      <c r="G810" s="114" t="s">
        <v>38</v>
      </c>
      <c r="H810" s="114">
        <v>120.24657534246575</v>
      </c>
      <c r="I810" s="114">
        <v>16</v>
      </c>
      <c r="J810" s="114" t="s">
        <v>391</v>
      </c>
      <c r="K810" s="114">
        <v>11.782999999999999</v>
      </c>
      <c r="L810" s="114">
        <f t="shared" ref="L810" si="403">K810</f>
        <v>11.782999999999999</v>
      </c>
    </row>
    <row r="811" spans="1:12" x14ac:dyDescent="0.35">
      <c r="A811" s="116" t="s">
        <v>134</v>
      </c>
      <c r="B811" s="116">
        <v>2020</v>
      </c>
      <c r="C811" s="117">
        <v>43890</v>
      </c>
      <c r="D811" s="116" t="s">
        <v>13</v>
      </c>
      <c r="E811" s="116" t="s">
        <v>395</v>
      </c>
      <c r="F811" s="116" t="s">
        <v>157</v>
      </c>
      <c r="G811" s="116" t="s">
        <v>38</v>
      </c>
      <c r="H811" s="116">
        <v>120.24657534246575</v>
      </c>
      <c r="I811" s="116">
        <v>16</v>
      </c>
      <c r="J811" s="116" t="s">
        <v>392</v>
      </c>
      <c r="K811" s="116">
        <v>19.132999999999999</v>
      </c>
      <c r="L811" s="116">
        <f t="shared" ref="L811" si="404">K811-K810</f>
        <v>7.35</v>
      </c>
    </row>
    <row r="812" spans="1:12" x14ac:dyDescent="0.35">
      <c r="A812" s="114" t="s">
        <v>134</v>
      </c>
      <c r="B812" s="114">
        <v>2020</v>
      </c>
      <c r="C812" s="115">
        <v>43890</v>
      </c>
      <c r="D812" s="114" t="s">
        <v>13</v>
      </c>
      <c r="E812" s="114" t="s">
        <v>395</v>
      </c>
      <c r="F812" s="114" t="s">
        <v>157</v>
      </c>
      <c r="G812" s="114" t="s">
        <v>38</v>
      </c>
      <c r="H812" s="114">
        <v>120.24657534246575</v>
      </c>
      <c r="I812" s="114">
        <v>16</v>
      </c>
      <c r="J812" s="114" t="s">
        <v>393</v>
      </c>
      <c r="K812" s="114">
        <v>26.591000000000001</v>
      </c>
      <c r="L812" s="116">
        <f t="shared" si="386"/>
        <v>7.458000000000002</v>
      </c>
    </row>
    <row r="813" spans="1:12" x14ac:dyDescent="0.35">
      <c r="A813" s="116" t="s">
        <v>134</v>
      </c>
      <c r="B813" s="116">
        <v>2020</v>
      </c>
      <c r="C813" s="117">
        <v>43890</v>
      </c>
      <c r="D813" s="116" t="s">
        <v>13</v>
      </c>
      <c r="E813" s="116" t="s">
        <v>395</v>
      </c>
      <c r="F813" s="116" t="s">
        <v>157</v>
      </c>
      <c r="G813" s="116" t="s">
        <v>38</v>
      </c>
      <c r="H813" s="116">
        <v>120.24657534246575</v>
      </c>
      <c r="I813" s="116">
        <v>16</v>
      </c>
      <c r="J813" s="116" t="s">
        <v>394</v>
      </c>
      <c r="K813" s="116">
        <v>34.710999999999999</v>
      </c>
      <c r="L813" s="116">
        <f t="shared" si="386"/>
        <v>8.1199999999999974</v>
      </c>
    </row>
    <row r="814" spans="1:12" x14ac:dyDescent="0.35">
      <c r="A814" s="114" t="s">
        <v>134</v>
      </c>
      <c r="B814" s="114">
        <v>2020</v>
      </c>
      <c r="C814" s="115">
        <v>43890</v>
      </c>
      <c r="D814" s="114" t="s">
        <v>13</v>
      </c>
      <c r="E814" s="114" t="s">
        <v>395</v>
      </c>
      <c r="F814" s="114" t="s">
        <v>119</v>
      </c>
      <c r="G814" s="114" t="s">
        <v>21</v>
      </c>
      <c r="H814" s="114">
        <v>23.780821917808218</v>
      </c>
      <c r="I814" s="114">
        <v>17</v>
      </c>
      <c r="J814" s="114" t="s">
        <v>391</v>
      </c>
      <c r="K814" s="114">
        <v>12.226000000000001</v>
      </c>
      <c r="L814" s="114">
        <f t="shared" ref="L814" si="405">K814</f>
        <v>12.226000000000001</v>
      </c>
    </row>
    <row r="815" spans="1:12" x14ac:dyDescent="0.35">
      <c r="A815" s="116" t="s">
        <v>134</v>
      </c>
      <c r="B815" s="116">
        <v>2020</v>
      </c>
      <c r="C815" s="117">
        <v>43890</v>
      </c>
      <c r="D815" s="116" t="s">
        <v>13</v>
      </c>
      <c r="E815" s="116" t="s">
        <v>395</v>
      </c>
      <c r="F815" s="116" t="s">
        <v>119</v>
      </c>
      <c r="G815" s="116" t="s">
        <v>21</v>
      </c>
      <c r="H815" s="116">
        <v>23.780821917808218</v>
      </c>
      <c r="I815" s="116">
        <v>17</v>
      </c>
      <c r="J815" s="116" t="s">
        <v>392</v>
      </c>
      <c r="K815" s="116">
        <v>19.811</v>
      </c>
      <c r="L815" s="116">
        <f t="shared" ref="L815" si="406">K815-K814</f>
        <v>7.5849999999999991</v>
      </c>
    </row>
    <row r="816" spans="1:12" x14ac:dyDescent="0.35">
      <c r="A816" s="114" t="s">
        <v>134</v>
      </c>
      <c r="B816" s="114">
        <v>2020</v>
      </c>
      <c r="C816" s="115">
        <v>43890</v>
      </c>
      <c r="D816" s="114" t="s">
        <v>13</v>
      </c>
      <c r="E816" s="114" t="s">
        <v>395</v>
      </c>
      <c r="F816" s="114" t="s">
        <v>119</v>
      </c>
      <c r="G816" s="114" t="s">
        <v>21</v>
      </c>
      <c r="H816" s="114">
        <v>23.780821917808218</v>
      </c>
      <c r="I816" s="114">
        <v>17</v>
      </c>
      <c r="J816" s="114" t="s">
        <v>393</v>
      </c>
      <c r="K816" s="114">
        <v>27.225999999999999</v>
      </c>
      <c r="L816" s="116">
        <f t="shared" si="386"/>
        <v>7.4149999999999991</v>
      </c>
    </row>
    <row r="817" spans="1:12" x14ac:dyDescent="0.35">
      <c r="A817" s="116" t="s">
        <v>134</v>
      </c>
      <c r="B817" s="116">
        <v>2020</v>
      </c>
      <c r="C817" s="117">
        <v>43890</v>
      </c>
      <c r="D817" s="116" t="s">
        <v>13</v>
      </c>
      <c r="E817" s="116" t="s">
        <v>395</v>
      </c>
      <c r="F817" s="116" t="s">
        <v>119</v>
      </c>
      <c r="G817" s="116" t="s">
        <v>21</v>
      </c>
      <c r="H817" s="116">
        <v>23.780821917808218</v>
      </c>
      <c r="I817" s="116">
        <v>17</v>
      </c>
      <c r="J817" s="116" t="s">
        <v>394</v>
      </c>
      <c r="K817" s="116">
        <v>34.828000000000003</v>
      </c>
      <c r="L817" s="116">
        <f t="shared" si="386"/>
        <v>7.6020000000000039</v>
      </c>
    </row>
    <row r="818" spans="1:12" x14ac:dyDescent="0.35">
      <c r="A818" s="114" t="s">
        <v>134</v>
      </c>
      <c r="B818" s="114">
        <v>2020</v>
      </c>
      <c r="C818" s="115">
        <v>43890</v>
      </c>
      <c r="D818" s="114" t="s">
        <v>13</v>
      </c>
      <c r="E818" s="114" t="s">
        <v>395</v>
      </c>
      <c r="F818" s="114" t="s">
        <v>401</v>
      </c>
      <c r="G818" s="114" t="s">
        <v>38</v>
      </c>
      <c r="H818" s="114">
        <v>22.676712328767124</v>
      </c>
      <c r="I818" s="114">
        <v>18</v>
      </c>
      <c r="J818" s="114" t="s">
        <v>391</v>
      </c>
      <c r="K818" s="114">
        <v>12.58</v>
      </c>
      <c r="L818" s="114">
        <f t="shared" ref="L818" si="407">K818</f>
        <v>12.58</v>
      </c>
    </row>
    <row r="819" spans="1:12" x14ac:dyDescent="0.35">
      <c r="A819" s="116" t="s">
        <v>134</v>
      </c>
      <c r="B819" s="116">
        <v>2020</v>
      </c>
      <c r="C819" s="117">
        <v>43890</v>
      </c>
      <c r="D819" s="116" t="s">
        <v>13</v>
      </c>
      <c r="E819" s="116" t="s">
        <v>395</v>
      </c>
      <c r="F819" s="116" t="s">
        <v>401</v>
      </c>
      <c r="G819" s="116" t="s">
        <v>38</v>
      </c>
      <c r="H819" s="116">
        <v>22.676712328767124</v>
      </c>
      <c r="I819" s="116">
        <v>18</v>
      </c>
      <c r="J819" s="116" t="s">
        <v>392</v>
      </c>
      <c r="K819" s="116">
        <v>20.068000000000001</v>
      </c>
      <c r="L819" s="116">
        <f t="shared" ref="L819" si="408">K819-K818</f>
        <v>7.4880000000000013</v>
      </c>
    </row>
    <row r="820" spans="1:12" x14ac:dyDescent="0.35">
      <c r="A820" s="114" t="s">
        <v>134</v>
      </c>
      <c r="B820" s="114">
        <v>2020</v>
      </c>
      <c r="C820" s="115">
        <v>43890</v>
      </c>
      <c r="D820" s="114" t="s">
        <v>13</v>
      </c>
      <c r="E820" s="114" t="s">
        <v>395</v>
      </c>
      <c r="F820" s="114" t="s">
        <v>401</v>
      </c>
      <c r="G820" s="114" t="s">
        <v>38</v>
      </c>
      <c r="H820" s="114">
        <v>22.676712328767124</v>
      </c>
      <c r="I820" s="114">
        <v>18</v>
      </c>
      <c r="J820" s="114" t="s">
        <v>393</v>
      </c>
      <c r="K820" s="114">
        <v>27.312000000000001</v>
      </c>
      <c r="L820" s="116">
        <f t="shared" si="386"/>
        <v>7.2439999999999998</v>
      </c>
    </row>
    <row r="821" spans="1:12" x14ac:dyDescent="0.35">
      <c r="A821" s="116" t="s">
        <v>134</v>
      </c>
      <c r="B821" s="116">
        <v>2020</v>
      </c>
      <c r="C821" s="117">
        <v>43890</v>
      </c>
      <c r="D821" s="116" t="s">
        <v>13</v>
      </c>
      <c r="E821" s="116" t="s">
        <v>395</v>
      </c>
      <c r="F821" s="116" t="s">
        <v>401</v>
      </c>
      <c r="G821" s="116" t="s">
        <v>38</v>
      </c>
      <c r="H821" s="116">
        <v>22.676712328767124</v>
      </c>
      <c r="I821" s="116">
        <v>18</v>
      </c>
      <c r="J821" s="116" t="s">
        <v>394</v>
      </c>
      <c r="K821" s="116">
        <v>34.856000000000002</v>
      </c>
      <c r="L821" s="116">
        <f t="shared" si="386"/>
        <v>7.5440000000000005</v>
      </c>
    </row>
    <row r="822" spans="1:12" x14ac:dyDescent="0.35">
      <c r="A822" s="114" t="s">
        <v>134</v>
      </c>
      <c r="B822" s="114">
        <v>2020</v>
      </c>
      <c r="C822" s="115">
        <v>43890</v>
      </c>
      <c r="D822" s="114" t="s">
        <v>13</v>
      </c>
      <c r="E822" s="114" t="s">
        <v>395</v>
      </c>
      <c r="F822" s="114" t="s">
        <v>41</v>
      </c>
      <c r="G822" s="114" t="s">
        <v>27</v>
      </c>
      <c r="H822" s="114">
        <v>24.372602739726027</v>
      </c>
      <c r="I822" s="114">
        <v>19</v>
      </c>
      <c r="J822" s="114" t="s">
        <v>391</v>
      </c>
      <c r="K822" s="114">
        <v>12.603</v>
      </c>
      <c r="L822" s="114">
        <f t="shared" ref="L822" si="409">K822</f>
        <v>12.603</v>
      </c>
    </row>
    <row r="823" spans="1:12" x14ac:dyDescent="0.35">
      <c r="A823" s="116" t="s">
        <v>134</v>
      </c>
      <c r="B823" s="116">
        <v>2020</v>
      </c>
      <c r="C823" s="117">
        <v>43890</v>
      </c>
      <c r="D823" s="116" t="s">
        <v>13</v>
      </c>
      <c r="E823" s="116" t="s">
        <v>395</v>
      </c>
      <c r="F823" s="116" t="s">
        <v>41</v>
      </c>
      <c r="G823" s="116" t="s">
        <v>27</v>
      </c>
      <c r="H823" s="116">
        <v>24.372602739726027</v>
      </c>
      <c r="I823" s="116">
        <v>19</v>
      </c>
      <c r="J823" s="116" t="s">
        <v>392</v>
      </c>
      <c r="K823" s="116">
        <v>20.175999999999998</v>
      </c>
      <c r="L823" s="116">
        <f t="shared" ref="L823" si="410">K823-K822</f>
        <v>7.5729999999999986</v>
      </c>
    </row>
    <row r="824" spans="1:12" x14ac:dyDescent="0.35">
      <c r="A824" s="114" t="s">
        <v>134</v>
      </c>
      <c r="B824" s="114">
        <v>2020</v>
      </c>
      <c r="C824" s="115">
        <v>43890</v>
      </c>
      <c r="D824" s="114" t="s">
        <v>13</v>
      </c>
      <c r="E824" s="114" t="s">
        <v>395</v>
      </c>
      <c r="F824" s="114" t="s">
        <v>41</v>
      </c>
      <c r="G824" s="114" t="s">
        <v>27</v>
      </c>
      <c r="H824" s="114">
        <v>24.372602739726027</v>
      </c>
      <c r="I824" s="114">
        <v>19</v>
      </c>
      <c r="J824" s="114" t="s">
        <v>393</v>
      </c>
      <c r="K824" s="114">
        <v>27.495000000000001</v>
      </c>
      <c r="L824" s="116">
        <f t="shared" si="386"/>
        <v>7.3190000000000026</v>
      </c>
    </row>
    <row r="825" spans="1:12" x14ac:dyDescent="0.35">
      <c r="A825" s="116" t="s">
        <v>134</v>
      </c>
      <c r="B825" s="116">
        <v>2020</v>
      </c>
      <c r="C825" s="117">
        <v>43890</v>
      </c>
      <c r="D825" s="116" t="s">
        <v>13</v>
      </c>
      <c r="E825" s="116" t="s">
        <v>395</v>
      </c>
      <c r="F825" s="116" t="s">
        <v>41</v>
      </c>
      <c r="G825" s="116" t="s">
        <v>27</v>
      </c>
      <c r="H825" s="116">
        <v>24.372602739726027</v>
      </c>
      <c r="I825" s="116">
        <v>19</v>
      </c>
      <c r="J825" s="116" t="s">
        <v>394</v>
      </c>
      <c r="K825" s="116">
        <v>35.091999999999999</v>
      </c>
      <c r="L825" s="116">
        <f t="shared" si="386"/>
        <v>7.5969999999999978</v>
      </c>
    </row>
    <row r="826" spans="1:12" x14ac:dyDescent="0.35">
      <c r="A826" s="114" t="s">
        <v>134</v>
      </c>
      <c r="B826" s="114">
        <v>2020</v>
      </c>
      <c r="C826" s="115">
        <v>43890</v>
      </c>
      <c r="D826" s="114" t="s">
        <v>13</v>
      </c>
      <c r="E826" s="114" t="s">
        <v>395</v>
      </c>
      <c r="F826" s="114" t="s">
        <v>420</v>
      </c>
      <c r="G826" s="114" t="s">
        <v>145</v>
      </c>
      <c r="H826" s="114">
        <v>400</v>
      </c>
      <c r="I826" s="114">
        <v>20</v>
      </c>
      <c r="J826" s="114" t="s">
        <v>391</v>
      </c>
      <c r="K826" s="114">
        <v>12.808</v>
      </c>
      <c r="L826" s="114">
        <f t="shared" ref="L826" si="411">K826</f>
        <v>12.808</v>
      </c>
    </row>
    <row r="827" spans="1:12" x14ac:dyDescent="0.35">
      <c r="A827" s="116" t="s">
        <v>134</v>
      </c>
      <c r="B827" s="116">
        <v>2020</v>
      </c>
      <c r="C827" s="117">
        <v>43890</v>
      </c>
      <c r="D827" s="116" t="s">
        <v>13</v>
      </c>
      <c r="E827" s="116" t="s">
        <v>395</v>
      </c>
      <c r="F827" s="116" t="s">
        <v>420</v>
      </c>
      <c r="G827" s="116" t="s">
        <v>145</v>
      </c>
      <c r="H827" s="116">
        <v>400</v>
      </c>
      <c r="I827" s="116">
        <v>20</v>
      </c>
      <c r="J827" s="116" t="s">
        <v>392</v>
      </c>
      <c r="K827" s="116">
        <v>20.353000000000002</v>
      </c>
      <c r="L827" s="116">
        <f t="shared" ref="L827" si="412">K827-K826</f>
        <v>7.5450000000000017</v>
      </c>
    </row>
    <row r="828" spans="1:12" x14ac:dyDescent="0.35">
      <c r="A828" s="114" t="s">
        <v>134</v>
      </c>
      <c r="B828" s="114">
        <v>2020</v>
      </c>
      <c r="C828" s="115">
        <v>43890</v>
      </c>
      <c r="D828" s="114" t="s">
        <v>13</v>
      </c>
      <c r="E828" s="114" t="s">
        <v>395</v>
      </c>
      <c r="F828" s="114" t="s">
        <v>420</v>
      </c>
      <c r="G828" s="114" t="s">
        <v>145</v>
      </c>
      <c r="H828" s="114">
        <v>400</v>
      </c>
      <c r="I828" s="114">
        <v>20</v>
      </c>
      <c r="J828" s="114" t="s">
        <v>393</v>
      </c>
      <c r="K828" s="114">
        <v>27.632000000000001</v>
      </c>
      <c r="L828" s="116">
        <f t="shared" si="386"/>
        <v>7.2789999999999999</v>
      </c>
    </row>
    <row r="829" spans="1:12" x14ac:dyDescent="0.35">
      <c r="A829" s="116" t="s">
        <v>134</v>
      </c>
      <c r="B829" s="116">
        <v>2020</v>
      </c>
      <c r="C829" s="117">
        <v>43890</v>
      </c>
      <c r="D829" s="116" t="s">
        <v>13</v>
      </c>
      <c r="E829" s="116" t="s">
        <v>395</v>
      </c>
      <c r="F829" s="116" t="s">
        <v>420</v>
      </c>
      <c r="G829" s="116" t="s">
        <v>145</v>
      </c>
      <c r="H829" s="116">
        <v>400</v>
      </c>
      <c r="I829" s="116">
        <v>20</v>
      </c>
      <c r="J829" s="116" t="s">
        <v>394</v>
      </c>
      <c r="K829" s="116">
        <v>35.183</v>
      </c>
      <c r="L829" s="116">
        <f t="shared" si="386"/>
        <v>7.5509999999999984</v>
      </c>
    </row>
    <row r="830" spans="1:12" x14ac:dyDescent="0.35">
      <c r="A830" s="114" t="s">
        <v>134</v>
      </c>
      <c r="B830" s="114">
        <v>2020</v>
      </c>
      <c r="C830" s="115">
        <v>43890</v>
      </c>
      <c r="D830" s="114" t="s">
        <v>13</v>
      </c>
      <c r="E830" s="114" t="s">
        <v>395</v>
      </c>
      <c r="F830" s="114" t="s">
        <v>158</v>
      </c>
      <c r="G830" s="114" t="s">
        <v>159</v>
      </c>
      <c r="H830" s="114">
        <v>120.24657534246575</v>
      </c>
      <c r="I830" s="114">
        <v>21</v>
      </c>
      <c r="J830" s="114" t="s">
        <v>391</v>
      </c>
      <c r="K830" s="114">
        <v>12.561999999999999</v>
      </c>
      <c r="L830" s="114">
        <f t="shared" ref="L830" si="413">K830</f>
        <v>12.561999999999999</v>
      </c>
    </row>
    <row r="831" spans="1:12" x14ac:dyDescent="0.35">
      <c r="A831" s="116" t="s">
        <v>134</v>
      </c>
      <c r="B831" s="116">
        <v>2020</v>
      </c>
      <c r="C831" s="117">
        <v>43890</v>
      </c>
      <c r="D831" s="116" t="s">
        <v>13</v>
      </c>
      <c r="E831" s="116" t="s">
        <v>395</v>
      </c>
      <c r="F831" s="116" t="s">
        <v>158</v>
      </c>
      <c r="G831" s="116" t="s">
        <v>159</v>
      </c>
      <c r="H831" s="116">
        <v>120.24657534246575</v>
      </c>
      <c r="I831" s="116">
        <v>21</v>
      </c>
      <c r="J831" s="116" t="s">
        <v>392</v>
      </c>
      <c r="K831" s="116">
        <v>20.196999999999999</v>
      </c>
      <c r="L831" s="116">
        <f t="shared" ref="L831" si="414">K831-K830</f>
        <v>7.6349999999999998</v>
      </c>
    </row>
    <row r="832" spans="1:12" x14ac:dyDescent="0.35">
      <c r="A832" s="114" t="s">
        <v>134</v>
      </c>
      <c r="B832" s="114">
        <v>2020</v>
      </c>
      <c r="C832" s="115">
        <v>43890</v>
      </c>
      <c r="D832" s="114" t="s">
        <v>13</v>
      </c>
      <c r="E832" s="114" t="s">
        <v>395</v>
      </c>
      <c r="F832" s="114" t="s">
        <v>158</v>
      </c>
      <c r="G832" s="114" t="s">
        <v>159</v>
      </c>
      <c r="H832" s="114">
        <v>120.24657534246575</v>
      </c>
      <c r="I832" s="114">
        <v>21</v>
      </c>
      <c r="J832" s="114" t="s">
        <v>393</v>
      </c>
      <c r="K832" s="114">
        <v>27.64</v>
      </c>
      <c r="L832" s="116">
        <f t="shared" si="386"/>
        <v>7.4430000000000014</v>
      </c>
    </row>
    <row r="833" spans="1:12" x14ac:dyDescent="0.35">
      <c r="A833" s="116" t="s">
        <v>134</v>
      </c>
      <c r="B833" s="116">
        <v>2020</v>
      </c>
      <c r="C833" s="117">
        <v>43890</v>
      </c>
      <c r="D833" s="116" t="s">
        <v>13</v>
      </c>
      <c r="E833" s="116" t="s">
        <v>395</v>
      </c>
      <c r="F833" s="116" t="s">
        <v>158</v>
      </c>
      <c r="G833" s="116" t="s">
        <v>159</v>
      </c>
      <c r="H833" s="116">
        <v>120.24657534246575</v>
      </c>
      <c r="I833" s="116">
        <v>21</v>
      </c>
      <c r="J833" s="116" t="s">
        <v>394</v>
      </c>
      <c r="K833" s="116">
        <v>35.283999999999999</v>
      </c>
      <c r="L833" s="116">
        <f t="shared" si="386"/>
        <v>7.6439999999999984</v>
      </c>
    </row>
    <row r="834" spans="1:12" x14ac:dyDescent="0.35">
      <c r="A834" s="114" t="s">
        <v>134</v>
      </c>
      <c r="B834" s="114">
        <v>2020</v>
      </c>
      <c r="C834" s="115">
        <v>43890</v>
      </c>
      <c r="D834" s="114" t="s">
        <v>13</v>
      </c>
      <c r="E834" s="114" t="s">
        <v>209</v>
      </c>
      <c r="F834" s="114" t="s">
        <v>14</v>
      </c>
      <c r="G834" s="114" t="s">
        <v>15</v>
      </c>
      <c r="H834" s="114">
        <v>120.24657534246575</v>
      </c>
      <c r="I834" s="114">
        <v>1</v>
      </c>
      <c r="J834" s="114" t="s">
        <v>391</v>
      </c>
      <c r="K834" s="114">
        <v>11.911</v>
      </c>
      <c r="L834" s="114">
        <f t="shared" ref="L834" si="415">K834</f>
        <v>11.911</v>
      </c>
    </row>
    <row r="835" spans="1:12" x14ac:dyDescent="0.35">
      <c r="A835" s="116" t="s">
        <v>134</v>
      </c>
      <c r="B835" s="116">
        <v>2020</v>
      </c>
      <c r="C835" s="117">
        <v>43890</v>
      </c>
      <c r="D835" s="116" t="s">
        <v>13</v>
      </c>
      <c r="E835" s="116" t="s">
        <v>209</v>
      </c>
      <c r="F835" s="116" t="s">
        <v>14</v>
      </c>
      <c r="G835" s="116" t="s">
        <v>15</v>
      </c>
      <c r="H835" s="116">
        <v>120.24657534246575</v>
      </c>
      <c r="I835" s="116">
        <v>1</v>
      </c>
      <c r="J835" s="116" t="s">
        <v>392</v>
      </c>
      <c r="K835" s="116">
        <v>19.096</v>
      </c>
      <c r="L835" s="116">
        <f t="shared" ref="L835" si="416">K835-K834</f>
        <v>7.1850000000000005</v>
      </c>
    </row>
    <row r="836" spans="1:12" x14ac:dyDescent="0.35">
      <c r="A836" s="114" t="s">
        <v>134</v>
      </c>
      <c r="B836" s="114">
        <v>2020</v>
      </c>
      <c r="C836" s="115">
        <v>43890</v>
      </c>
      <c r="D836" s="114" t="s">
        <v>13</v>
      </c>
      <c r="E836" s="114" t="s">
        <v>209</v>
      </c>
      <c r="F836" s="114" t="s">
        <v>14</v>
      </c>
      <c r="G836" s="114" t="s">
        <v>15</v>
      </c>
      <c r="H836" s="114">
        <v>120.24657534246575</v>
      </c>
      <c r="I836" s="114">
        <v>1</v>
      </c>
      <c r="J836" s="114" t="s">
        <v>393</v>
      </c>
      <c r="K836" s="114">
        <v>26.033000000000001</v>
      </c>
      <c r="L836" s="116">
        <f t="shared" si="386"/>
        <v>6.9370000000000012</v>
      </c>
    </row>
    <row r="837" spans="1:12" x14ac:dyDescent="0.35">
      <c r="A837" s="116" t="s">
        <v>134</v>
      </c>
      <c r="B837" s="116">
        <v>2020</v>
      </c>
      <c r="C837" s="117">
        <v>43890</v>
      </c>
      <c r="D837" s="116" t="s">
        <v>13</v>
      </c>
      <c r="E837" s="116" t="s">
        <v>209</v>
      </c>
      <c r="F837" s="116" t="s">
        <v>14</v>
      </c>
      <c r="G837" s="116" t="s">
        <v>15</v>
      </c>
      <c r="H837" s="116">
        <v>120.24657534246575</v>
      </c>
      <c r="I837" s="116">
        <v>1</v>
      </c>
      <c r="J837" s="116" t="s">
        <v>394</v>
      </c>
      <c r="K837" s="116">
        <v>33.121000000000002</v>
      </c>
      <c r="L837" s="116">
        <f t="shared" si="386"/>
        <v>7.088000000000001</v>
      </c>
    </row>
    <row r="838" spans="1:12" x14ac:dyDescent="0.35">
      <c r="A838" s="114" t="s">
        <v>134</v>
      </c>
      <c r="B838" s="114">
        <v>2020</v>
      </c>
      <c r="C838" s="115">
        <v>43890</v>
      </c>
      <c r="D838" s="114" t="s">
        <v>13</v>
      </c>
      <c r="E838" s="114" t="s">
        <v>209</v>
      </c>
      <c r="F838" s="114" t="s">
        <v>141</v>
      </c>
      <c r="G838" s="114" t="s">
        <v>44</v>
      </c>
      <c r="H838" s="114">
        <v>29.643835616438356</v>
      </c>
      <c r="I838" s="114">
        <v>2</v>
      </c>
      <c r="J838" s="114" t="s">
        <v>391</v>
      </c>
      <c r="K838" s="114">
        <v>11.619</v>
      </c>
      <c r="L838" s="114">
        <f t="shared" ref="L838" si="417">K838</f>
        <v>11.619</v>
      </c>
    </row>
    <row r="839" spans="1:12" x14ac:dyDescent="0.35">
      <c r="A839" s="116" t="s">
        <v>134</v>
      </c>
      <c r="B839" s="116">
        <v>2020</v>
      </c>
      <c r="C839" s="117">
        <v>43890</v>
      </c>
      <c r="D839" s="116" t="s">
        <v>13</v>
      </c>
      <c r="E839" s="116" t="s">
        <v>209</v>
      </c>
      <c r="F839" s="116" t="s">
        <v>141</v>
      </c>
      <c r="G839" s="116" t="s">
        <v>44</v>
      </c>
      <c r="H839" s="116">
        <v>29.643835616438356</v>
      </c>
      <c r="I839" s="116">
        <v>2</v>
      </c>
      <c r="J839" s="116" t="s">
        <v>392</v>
      </c>
      <c r="K839" s="116">
        <v>18.818999999999999</v>
      </c>
      <c r="L839" s="116">
        <f t="shared" ref="L839:L901" si="418">K839-K838</f>
        <v>7.1999999999999993</v>
      </c>
    </row>
    <row r="840" spans="1:12" x14ac:dyDescent="0.35">
      <c r="A840" s="114" t="s">
        <v>134</v>
      </c>
      <c r="B840" s="114">
        <v>2020</v>
      </c>
      <c r="C840" s="115">
        <v>43890</v>
      </c>
      <c r="D840" s="114" t="s">
        <v>13</v>
      </c>
      <c r="E840" s="114" t="s">
        <v>209</v>
      </c>
      <c r="F840" s="114" t="s">
        <v>141</v>
      </c>
      <c r="G840" s="114" t="s">
        <v>44</v>
      </c>
      <c r="H840" s="114">
        <v>29.643835616438356</v>
      </c>
      <c r="I840" s="114">
        <v>2</v>
      </c>
      <c r="J840" s="114" t="s">
        <v>393</v>
      </c>
      <c r="K840" s="114">
        <v>25.856000000000002</v>
      </c>
      <c r="L840" s="116">
        <f t="shared" si="418"/>
        <v>7.0370000000000026</v>
      </c>
    </row>
    <row r="841" spans="1:12" x14ac:dyDescent="0.35">
      <c r="A841" s="116" t="s">
        <v>134</v>
      </c>
      <c r="B841" s="116">
        <v>2020</v>
      </c>
      <c r="C841" s="117">
        <v>43890</v>
      </c>
      <c r="D841" s="116" t="s">
        <v>13</v>
      </c>
      <c r="E841" s="116" t="s">
        <v>209</v>
      </c>
      <c r="F841" s="116" t="s">
        <v>141</v>
      </c>
      <c r="G841" s="116" t="s">
        <v>44</v>
      </c>
      <c r="H841" s="116">
        <v>29.643835616438356</v>
      </c>
      <c r="I841" s="116">
        <v>2</v>
      </c>
      <c r="J841" s="116" t="s">
        <v>394</v>
      </c>
      <c r="K841" s="116">
        <v>33.154000000000003</v>
      </c>
      <c r="L841" s="116">
        <f t="shared" si="418"/>
        <v>7.2980000000000018</v>
      </c>
    </row>
    <row r="842" spans="1:12" x14ac:dyDescent="0.35">
      <c r="A842" s="114" t="s">
        <v>134</v>
      </c>
      <c r="B842" s="114">
        <v>2020</v>
      </c>
      <c r="C842" s="115">
        <v>43890</v>
      </c>
      <c r="D842" s="114" t="s">
        <v>13</v>
      </c>
      <c r="E842" s="114" t="s">
        <v>209</v>
      </c>
      <c r="F842" s="114" t="s">
        <v>52</v>
      </c>
      <c r="G842" s="114" t="s">
        <v>53</v>
      </c>
      <c r="H842" s="114">
        <v>22.972602739726028</v>
      </c>
      <c r="I842" s="114">
        <v>3</v>
      </c>
      <c r="J842" s="114" t="s">
        <v>391</v>
      </c>
      <c r="K842" s="114">
        <v>11.395</v>
      </c>
      <c r="L842" s="114">
        <f t="shared" ref="L842" si="419">K842</f>
        <v>11.395</v>
      </c>
    </row>
    <row r="843" spans="1:12" x14ac:dyDescent="0.35">
      <c r="A843" s="116" t="s">
        <v>134</v>
      </c>
      <c r="B843" s="116">
        <v>2020</v>
      </c>
      <c r="C843" s="117">
        <v>43890</v>
      </c>
      <c r="D843" s="116" t="s">
        <v>13</v>
      </c>
      <c r="E843" s="116" t="s">
        <v>209</v>
      </c>
      <c r="F843" s="116" t="s">
        <v>52</v>
      </c>
      <c r="G843" s="116" t="s">
        <v>53</v>
      </c>
      <c r="H843" s="116">
        <v>22.972602739726028</v>
      </c>
      <c r="I843" s="116">
        <v>3</v>
      </c>
      <c r="J843" s="116" t="s">
        <v>392</v>
      </c>
      <c r="K843" s="116">
        <v>18.706</v>
      </c>
      <c r="L843" s="116">
        <f t="shared" ref="L843" si="420">K843-K842</f>
        <v>7.3109999999999999</v>
      </c>
    </row>
    <row r="844" spans="1:12" x14ac:dyDescent="0.35">
      <c r="A844" s="114" t="s">
        <v>134</v>
      </c>
      <c r="B844" s="114">
        <v>2020</v>
      </c>
      <c r="C844" s="115">
        <v>43890</v>
      </c>
      <c r="D844" s="114" t="s">
        <v>13</v>
      </c>
      <c r="E844" s="114" t="s">
        <v>209</v>
      </c>
      <c r="F844" s="114" t="s">
        <v>52</v>
      </c>
      <c r="G844" s="114" t="s">
        <v>53</v>
      </c>
      <c r="H844" s="114">
        <v>22.972602739726028</v>
      </c>
      <c r="I844" s="114">
        <v>3</v>
      </c>
      <c r="J844" s="114" t="s">
        <v>393</v>
      </c>
      <c r="K844" s="114">
        <v>25.827999999999999</v>
      </c>
      <c r="L844" s="116">
        <f t="shared" si="418"/>
        <v>7.1219999999999999</v>
      </c>
    </row>
    <row r="845" spans="1:12" x14ac:dyDescent="0.35">
      <c r="A845" s="116" t="s">
        <v>134</v>
      </c>
      <c r="B845" s="116">
        <v>2020</v>
      </c>
      <c r="C845" s="117">
        <v>43890</v>
      </c>
      <c r="D845" s="116" t="s">
        <v>13</v>
      </c>
      <c r="E845" s="116" t="s">
        <v>209</v>
      </c>
      <c r="F845" s="116" t="s">
        <v>52</v>
      </c>
      <c r="G845" s="116" t="s">
        <v>53</v>
      </c>
      <c r="H845" s="116">
        <v>22.972602739726028</v>
      </c>
      <c r="I845" s="116">
        <v>3</v>
      </c>
      <c r="J845" s="116" t="s">
        <v>394</v>
      </c>
      <c r="K845" s="116">
        <v>33.170999999999999</v>
      </c>
      <c r="L845" s="116">
        <f t="shared" si="418"/>
        <v>7.343</v>
      </c>
    </row>
    <row r="846" spans="1:12" x14ac:dyDescent="0.35">
      <c r="A846" s="114" t="s">
        <v>134</v>
      </c>
      <c r="B846" s="114">
        <v>2020</v>
      </c>
      <c r="C846" s="115">
        <v>43890</v>
      </c>
      <c r="D846" s="114" t="s">
        <v>13</v>
      </c>
      <c r="E846" s="114" t="s">
        <v>209</v>
      </c>
      <c r="F846" s="114" t="s">
        <v>22</v>
      </c>
      <c r="G846" s="114" t="s">
        <v>15</v>
      </c>
      <c r="H846" s="114">
        <v>120.24657534246575</v>
      </c>
      <c r="I846" s="114">
        <v>4</v>
      </c>
      <c r="J846" s="114" t="s">
        <v>391</v>
      </c>
      <c r="K846" s="114">
        <v>11.657</v>
      </c>
      <c r="L846" s="114">
        <f t="shared" ref="L846" si="421">K846</f>
        <v>11.657</v>
      </c>
    </row>
    <row r="847" spans="1:12" x14ac:dyDescent="0.35">
      <c r="A847" s="116" t="s">
        <v>134</v>
      </c>
      <c r="B847" s="116">
        <v>2020</v>
      </c>
      <c r="C847" s="117">
        <v>43890</v>
      </c>
      <c r="D847" s="116" t="s">
        <v>13</v>
      </c>
      <c r="E847" s="116" t="s">
        <v>209</v>
      </c>
      <c r="F847" s="116" t="s">
        <v>22</v>
      </c>
      <c r="G847" s="116" t="s">
        <v>15</v>
      </c>
      <c r="H847" s="116">
        <v>120.24657534246575</v>
      </c>
      <c r="I847" s="116">
        <v>4</v>
      </c>
      <c r="J847" s="116" t="s">
        <v>392</v>
      </c>
      <c r="K847" s="116">
        <v>18.965</v>
      </c>
      <c r="L847" s="116">
        <f t="shared" ref="L847" si="422">K847-K846</f>
        <v>7.3079999999999998</v>
      </c>
    </row>
    <row r="848" spans="1:12" x14ac:dyDescent="0.35">
      <c r="A848" s="114" t="s">
        <v>134</v>
      </c>
      <c r="B848" s="114">
        <v>2020</v>
      </c>
      <c r="C848" s="115">
        <v>43890</v>
      </c>
      <c r="D848" s="114" t="s">
        <v>13</v>
      </c>
      <c r="E848" s="114" t="s">
        <v>209</v>
      </c>
      <c r="F848" s="114" t="s">
        <v>22</v>
      </c>
      <c r="G848" s="114" t="s">
        <v>15</v>
      </c>
      <c r="H848" s="114">
        <v>120.24657534246575</v>
      </c>
      <c r="I848" s="114">
        <v>4</v>
      </c>
      <c r="J848" s="114" t="s">
        <v>393</v>
      </c>
      <c r="K848" s="114">
        <v>25.978999999999999</v>
      </c>
      <c r="L848" s="116">
        <f t="shared" si="418"/>
        <v>7.0139999999999993</v>
      </c>
    </row>
    <row r="849" spans="1:12" x14ac:dyDescent="0.35">
      <c r="A849" s="116" t="s">
        <v>134</v>
      </c>
      <c r="B849" s="116">
        <v>2020</v>
      </c>
      <c r="C849" s="117">
        <v>43890</v>
      </c>
      <c r="D849" s="116" t="s">
        <v>13</v>
      </c>
      <c r="E849" s="116" t="s">
        <v>209</v>
      </c>
      <c r="F849" s="116" t="s">
        <v>22</v>
      </c>
      <c r="G849" s="116" t="s">
        <v>15</v>
      </c>
      <c r="H849" s="116">
        <v>120.24657534246575</v>
      </c>
      <c r="I849" s="116">
        <v>4</v>
      </c>
      <c r="J849" s="116" t="s">
        <v>394</v>
      </c>
      <c r="K849" s="116">
        <v>33.179000000000002</v>
      </c>
      <c r="L849" s="116">
        <f t="shared" si="418"/>
        <v>7.2000000000000028</v>
      </c>
    </row>
    <row r="850" spans="1:12" x14ac:dyDescent="0.35">
      <c r="A850" s="114" t="s">
        <v>134</v>
      </c>
      <c r="B850" s="114">
        <v>2020</v>
      </c>
      <c r="C850" s="115">
        <v>43890</v>
      </c>
      <c r="D850" s="114" t="s">
        <v>13</v>
      </c>
      <c r="E850" s="114" t="s">
        <v>209</v>
      </c>
      <c r="F850" s="114" t="s">
        <v>111</v>
      </c>
      <c r="G850" s="114" t="s">
        <v>121</v>
      </c>
      <c r="H850" s="114">
        <v>400</v>
      </c>
      <c r="I850" s="114">
        <v>5</v>
      </c>
      <c r="J850" s="114" t="s">
        <v>391</v>
      </c>
      <c r="K850" s="114">
        <v>11.871</v>
      </c>
      <c r="L850" s="114">
        <f t="shared" ref="L850" si="423">K850</f>
        <v>11.871</v>
      </c>
    </row>
    <row r="851" spans="1:12" x14ac:dyDescent="0.35">
      <c r="A851" s="116" t="s">
        <v>134</v>
      </c>
      <c r="B851" s="116">
        <v>2020</v>
      </c>
      <c r="C851" s="117">
        <v>43890</v>
      </c>
      <c r="D851" s="116" t="s">
        <v>13</v>
      </c>
      <c r="E851" s="116" t="s">
        <v>209</v>
      </c>
      <c r="F851" s="116" t="s">
        <v>111</v>
      </c>
      <c r="G851" s="116" t="s">
        <v>121</v>
      </c>
      <c r="H851" s="116">
        <v>400</v>
      </c>
      <c r="I851" s="116">
        <v>5</v>
      </c>
      <c r="J851" s="116" t="s">
        <v>392</v>
      </c>
      <c r="K851" s="116">
        <v>19.193000000000001</v>
      </c>
      <c r="L851" s="116">
        <f t="shared" ref="L851" si="424">K851-K850</f>
        <v>7.322000000000001</v>
      </c>
    </row>
    <row r="852" spans="1:12" x14ac:dyDescent="0.35">
      <c r="A852" s="114" t="s">
        <v>134</v>
      </c>
      <c r="B852" s="114">
        <v>2020</v>
      </c>
      <c r="C852" s="115">
        <v>43890</v>
      </c>
      <c r="D852" s="114" t="s">
        <v>13</v>
      </c>
      <c r="E852" s="114" t="s">
        <v>209</v>
      </c>
      <c r="F852" s="114" t="s">
        <v>111</v>
      </c>
      <c r="G852" s="114" t="s">
        <v>121</v>
      </c>
      <c r="H852" s="114">
        <v>400</v>
      </c>
      <c r="I852" s="114">
        <v>5</v>
      </c>
      <c r="J852" s="114" t="s">
        <v>393</v>
      </c>
      <c r="K852" s="114">
        <v>26.268000000000001</v>
      </c>
      <c r="L852" s="116">
        <f t="shared" si="418"/>
        <v>7.0749999999999993</v>
      </c>
    </row>
    <row r="853" spans="1:12" x14ac:dyDescent="0.35">
      <c r="A853" s="116" t="s">
        <v>134</v>
      </c>
      <c r="B853" s="116">
        <v>2020</v>
      </c>
      <c r="C853" s="117">
        <v>43890</v>
      </c>
      <c r="D853" s="116" t="s">
        <v>13</v>
      </c>
      <c r="E853" s="116" t="s">
        <v>209</v>
      </c>
      <c r="F853" s="116" t="s">
        <v>111</v>
      </c>
      <c r="G853" s="116" t="s">
        <v>121</v>
      </c>
      <c r="H853" s="116">
        <v>400</v>
      </c>
      <c r="I853" s="116">
        <v>5</v>
      </c>
      <c r="J853" s="116" t="s">
        <v>394</v>
      </c>
      <c r="K853" s="116">
        <v>33.475999999999999</v>
      </c>
      <c r="L853" s="116">
        <f t="shared" si="418"/>
        <v>7.2079999999999984</v>
      </c>
    </row>
    <row r="854" spans="1:12" x14ac:dyDescent="0.35">
      <c r="A854" s="114" t="s">
        <v>134</v>
      </c>
      <c r="B854" s="114">
        <v>2020</v>
      </c>
      <c r="C854" s="115">
        <v>43890</v>
      </c>
      <c r="D854" s="114" t="s">
        <v>13</v>
      </c>
      <c r="E854" s="114" t="s">
        <v>209</v>
      </c>
      <c r="F854" s="114" t="s">
        <v>113</v>
      </c>
      <c r="G854" s="114" t="s">
        <v>121</v>
      </c>
      <c r="H854" s="114">
        <v>400</v>
      </c>
      <c r="I854" s="114">
        <v>6</v>
      </c>
      <c r="J854" s="114" t="s">
        <v>391</v>
      </c>
      <c r="K854" s="114">
        <v>11.682</v>
      </c>
      <c r="L854" s="114">
        <f t="shared" ref="L854" si="425">K854</f>
        <v>11.682</v>
      </c>
    </row>
    <row r="855" spans="1:12" x14ac:dyDescent="0.35">
      <c r="A855" s="116" t="s">
        <v>134</v>
      </c>
      <c r="B855" s="116">
        <v>2020</v>
      </c>
      <c r="C855" s="117">
        <v>43890</v>
      </c>
      <c r="D855" s="116" t="s">
        <v>13</v>
      </c>
      <c r="E855" s="116" t="s">
        <v>209</v>
      </c>
      <c r="F855" s="116" t="s">
        <v>113</v>
      </c>
      <c r="G855" s="116" t="s">
        <v>121</v>
      </c>
      <c r="H855" s="116">
        <v>400</v>
      </c>
      <c r="I855" s="116">
        <v>6</v>
      </c>
      <c r="J855" s="116" t="s">
        <v>392</v>
      </c>
      <c r="K855" s="116">
        <v>19.007000000000001</v>
      </c>
      <c r="L855" s="116">
        <f t="shared" ref="L855" si="426">K855-K854</f>
        <v>7.3250000000000011</v>
      </c>
    </row>
    <row r="856" spans="1:12" x14ac:dyDescent="0.35">
      <c r="A856" s="114" t="s">
        <v>134</v>
      </c>
      <c r="B856" s="114">
        <v>2020</v>
      </c>
      <c r="C856" s="115">
        <v>43890</v>
      </c>
      <c r="D856" s="114" t="s">
        <v>13</v>
      </c>
      <c r="E856" s="114" t="s">
        <v>209</v>
      </c>
      <c r="F856" s="114" t="s">
        <v>113</v>
      </c>
      <c r="G856" s="114" t="s">
        <v>121</v>
      </c>
      <c r="H856" s="114">
        <v>400</v>
      </c>
      <c r="I856" s="114">
        <v>6</v>
      </c>
      <c r="J856" s="114" t="s">
        <v>393</v>
      </c>
      <c r="K856" s="114">
        <v>26.16</v>
      </c>
      <c r="L856" s="116">
        <f t="shared" si="418"/>
        <v>7.1529999999999987</v>
      </c>
    </row>
    <row r="857" spans="1:12" x14ac:dyDescent="0.35">
      <c r="A857" s="116" t="s">
        <v>134</v>
      </c>
      <c r="B857" s="116">
        <v>2020</v>
      </c>
      <c r="C857" s="117">
        <v>43890</v>
      </c>
      <c r="D857" s="116" t="s">
        <v>13</v>
      </c>
      <c r="E857" s="116" t="s">
        <v>209</v>
      </c>
      <c r="F857" s="116" t="s">
        <v>113</v>
      </c>
      <c r="G857" s="116" t="s">
        <v>121</v>
      </c>
      <c r="H857" s="116">
        <v>400</v>
      </c>
      <c r="I857" s="116">
        <v>6</v>
      </c>
      <c r="J857" s="116" t="s">
        <v>394</v>
      </c>
      <c r="K857" s="116">
        <v>33.494</v>
      </c>
      <c r="L857" s="116">
        <f t="shared" si="418"/>
        <v>7.3339999999999996</v>
      </c>
    </row>
    <row r="858" spans="1:12" x14ac:dyDescent="0.35">
      <c r="A858" s="114" t="s">
        <v>134</v>
      </c>
      <c r="B858" s="114">
        <v>2020</v>
      </c>
      <c r="C858" s="115">
        <v>43890</v>
      </c>
      <c r="D858" s="114" t="s">
        <v>13</v>
      </c>
      <c r="E858" s="114" t="s">
        <v>209</v>
      </c>
      <c r="F858" s="114" t="s">
        <v>101</v>
      </c>
      <c r="G858" s="114" t="s">
        <v>47</v>
      </c>
      <c r="H858" s="114">
        <v>400</v>
      </c>
      <c r="I858" s="114">
        <v>7</v>
      </c>
      <c r="J858" s="114" t="s">
        <v>391</v>
      </c>
      <c r="K858" s="114">
        <v>12</v>
      </c>
      <c r="L858" s="114">
        <f t="shared" ref="L858" si="427">K858</f>
        <v>12</v>
      </c>
    </row>
    <row r="859" spans="1:12" x14ac:dyDescent="0.35">
      <c r="A859" s="116" t="s">
        <v>134</v>
      </c>
      <c r="B859" s="116">
        <v>2020</v>
      </c>
      <c r="C859" s="117">
        <v>43890</v>
      </c>
      <c r="D859" s="116" t="s">
        <v>13</v>
      </c>
      <c r="E859" s="116" t="s">
        <v>209</v>
      </c>
      <c r="F859" s="116" t="s">
        <v>101</v>
      </c>
      <c r="G859" s="116" t="s">
        <v>47</v>
      </c>
      <c r="H859" s="116">
        <v>400</v>
      </c>
      <c r="I859" s="116">
        <v>7</v>
      </c>
      <c r="J859" s="116" t="s">
        <v>392</v>
      </c>
      <c r="K859" s="116">
        <v>19.399000000000001</v>
      </c>
      <c r="L859" s="116">
        <f t="shared" ref="L859" si="428">K859-K858</f>
        <v>7.3990000000000009</v>
      </c>
    </row>
    <row r="860" spans="1:12" x14ac:dyDescent="0.35">
      <c r="A860" s="114" t="s">
        <v>134</v>
      </c>
      <c r="B860" s="114">
        <v>2020</v>
      </c>
      <c r="C860" s="115">
        <v>43890</v>
      </c>
      <c r="D860" s="114" t="s">
        <v>13</v>
      </c>
      <c r="E860" s="114" t="s">
        <v>209</v>
      </c>
      <c r="F860" s="114" t="s">
        <v>101</v>
      </c>
      <c r="G860" s="114" t="s">
        <v>47</v>
      </c>
      <c r="H860" s="114">
        <v>400</v>
      </c>
      <c r="I860" s="114">
        <v>7</v>
      </c>
      <c r="J860" s="114" t="s">
        <v>393</v>
      </c>
      <c r="K860" s="114">
        <v>26.535</v>
      </c>
      <c r="L860" s="116">
        <f t="shared" si="418"/>
        <v>7.1359999999999992</v>
      </c>
    </row>
    <row r="861" spans="1:12" x14ac:dyDescent="0.35">
      <c r="A861" s="116" t="s">
        <v>134</v>
      </c>
      <c r="B861" s="116">
        <v>2020</v>
      </c>
      <c r="C861" s="117">
        <v>43890</v>
      </c>
      <c r="D861" s="116" t="s">
        <v>13</v>
      </c>
      <c r="E861" s="116" t="s">
        <v>209</v>
      </c>
      <c r="F861" s="116" t="s">
        <v>101</v>
      </c>
      <c r="G861" s="116" t="s">
        <v>47</v>
      </c>
      <c r="H861" s="116">
        <v>400</v>
      </c>
      <c r="I861" s="116">
        <v>7</v>
      </c>
      <c r="J861" s="116" t="s">
        <v>394</v>
      </c>
      <c r="K861" s="116">
        <v>33.923000000000002</v>
      </c>
      <c r="L861" s="116">
        <f t="shared" si="418"/>
        <v>7.3880000000000017</v>
      </c>
    </row>
    <row r="862" spans="1:12" x14ac:dyDescent="0.35">
      <c r="A862" s="114" t="s">
        <v>134</v>
      </c>
      <c r="B862" s="114">
        <v>2020</v>
      </c>
      <c r="C862" s="115">
        <v>43890</v>
      </c>
      <c r="D862" s="114" t="s">
        <v>13</v>
      </c>
      <c r="E862" s="114" t="s">
        <v>209</v>
      </c>
      <c r="F862" s="114" t="s">
        <v>396</v>
      </c>
      <c r="G862" s="114" t="s">
        <v>19</v>
      </c>
      <c r="H862" s="114">
        <v>23.890410958904109</v>
      </c>
      <c r="I862" s="114">
        <v>8</v>
      </c>
      <c r="J862" s="114" t="s">
        <v>391</v>
      </c>
      <c r="K862" s="114">
        <v>11.728999999999999</v>
      </c>
      <c r="L862" s="114">
        <f t="shared" ref="L862" si="429">K862</f>
        <v>11.728999999999999</v>
      </c>
    </row>
    <row r="863" spans="1:12" x14ac:dyDescent="0.35">
      <c r="A863" s="116" t="s">
        <v>134</v>
      </c>
      <c r="B863" s="116">
        <v>2020</v>
      </c>
      <c r="C863" s="117">
        <v>43890</v>
      </c>
      <c r="D863" s="116" t="s">
        <v>13</v>
      </c>
      <c r="E863" s="116" t="s">
        <v>209</v>
      </c>
      <c r="F863" s="116" t="s">
        <v>396</v>
      </c>
      <c r="G863" s="116" t="s">
        <v>19</v>
      </c>
      <c r="H863" s="116">
        <v>23.890410958904109</v>
      </c>
      <c r="I863" s="116">
        <v>8</v>
      </c>
      <c r="J863" s="116" t="s">
        <v>392</v>
      </c>
      <c r="K863" s="116">
        <v>19.123999999999999</v>
      </c>
      <c r="L863" s="116">
        <f t="shared" ref="L863" si="430">K863-K862</f>
        <v>7.3949999999999996</v>
      </c>
    </row>
    <row r="864" spans="1:12" x14ac:dyDescent="0.35">
      <c r="A864" s="114" t="s">
        <v>134</v>
      </c>
      <c r="B864" s="114">
        <v>2020</v>
      </c>
      <c r="C864" s="115">
        <v>43890</v>
      </c>
      <c r="D864" s="114" t="s">
        <v>13</v>
      </c>
      <c r="E864" s="114" t="s">
        <v>209</v>
      </c>
      <c r="F864" s="114" t="s">
        <v>396</v>
      </c>
      <c r="G864" s="114" t="s">
        <v>19</v>
      </c>
      <c r="H864" s="114">
        <v>23.890410958904109</v>
      </c>
      <c r="I864" s="114">
        <v>8</v>
      </c>
      <c r="J864" s="114" t="s">
        <v>393</v>
      </c>
      <c r="K864" s="114">
        <v>26.405999999999999</v>
      </c>
      <c r="L864" s="116">
        <f t="shared" si="418"/>
        <v>7.282</v>
      </c>
    </row>
    <row r="865" spans="1:12" x14ac:dyDescent="0.35">
      <c r="A865" s="116" t="s">
        <v>134</v>
      </c>
      <c r="B865" s="116">
        <v>2020</v>
      </c>
      <c r="C865" s="117">
        <v>43890</v>
      </c>
      <c r="D865" s="116" t="s">
        <v>13</v>
      </c>
      <c r="E865" s="116" t="s">
        <v>209</v>
      </c>
      <c r="F865" s="116" t="s">
        <v>396</v>
      </c>
      <c r="G865" s="116" t="s">
        <v>19</v>
      </c>
      <c r="H865" s="116">
        <v>23.890410958904109</v>
      </c>
      <c r="I865" s="116">
        <v>8</v>
      </c>
      <c r="J865" s="116" t="s">
        <v>394</v>
      </c>
      <c r="K865" s="116">
        <v>34.003999999999998</v>
      </c>
      <c r="L865" s="116">
        <f t="shared" si="418"/>
        <v>7.597999999999999</v>
      </c>
    </row>
    <row r="866" spans="1:12" x14ac:dyDescent="0.35">
      <c r="A866" s="114" t="s">
        <v>176</v>
      </c>
      <c r="B866" s="114">
        <v>2019</v>
      </c>
      <c r="C866" s="115">
        <v>43526</v>
      </c>
      <c r="D866" s="114" t="s">
        <v>13</v>
      </c>
      <c r="E866" s="114" t="s">
        <v>395</v>
      </c>
      <c r="F866" s="114" t="s">
        <v>113</v>
      </c>
      <c r="G866" s="114" t="s">
        <v>121</v>
      </c>
      <c r="H866" s="114">
        <v>400</v>
      </c>
      <c r="I866" s="114">
        <v>1</v>
      </c>
      <c r="J866" s="114" t="s">
        <v>391</v>
      </c>
      <c r="K866" s="114">
        <v>11.598000000000001</v>
      </c>
      <c r="L866" s="114">
        <f t="shared" ref="L866" si="431">K866</f>
        <v>11.598000000000001</v>
      </c>
    </row>
    <row r="867" spans="1:12" x14ac:dyDescent="0.35">
      <c r="A867" s="116" t="s">
        <v>176</v>
      </c>
      <c r="B867" s="116">
        <v>2019</v>
      </c>
      <c r="C867" s="117">
        <v>43526</v>
      </c>
      <c r="D867" s="116" t="s">
        <v>13</v>
      </c>
      <c r="E867" s="116" t="s">
        <v>395</v>
      </c>
      <c r="F867" s="116" t="s">
        <v>113</v>
      </c>
      <c r="G867" s="116" t="s">
        <v>121</v>
      </c>
      <c r="H867" s="116">
        <v>400</v>
      </c>
      <c r="I867" s="116">
        <v>1</v>
      </c>
      <c r="J867" s="116" t="s">
        <v>392</v>
      </c>
      <c r="K867" s="116">
        <v>18.981999999999999</v>
      </c>
      <c r="L867" s="116">
        <f t="shared" ref="L867" si="432">K867-K866</f>
        <v>7.3839999999999986</v>
      </c>
    </row>
    <row r="868" spans="1:12" x14ac:dyDescent="0.35">
      <c r="A868" s="114" t="s">
        <v>176</v>
      </c>
      <c r="B868" s="114">
        <v>2019</v>
      </c>
      <c r="C868" s="115">
        <v>43526</v>
      </c>
      <c r="D868" s="114" t="s">
        <v>13</v>
      </c>
      <c r="E868" s="114" t="s">
        <v>395</v>
      </c>
      <c r="F868" s="114" t="s">
        <v>113</v>
      </c>
      <c r="G868" s="114" t="s">
        <v>121</v>
      </c>
      <c r="H868" s="114">
        <v>400</v>
      </c>
      <c r="I868" s="114">
        <v>1</v>
      </c>
      <c r="J868" s="114" t="s">
        <v>393</v>
      </c>
      <c r="K868" s="114">
        <v>26.172000000000001</v>
      </c>
      <c r="L868" s="116">
        <f t="shared" si="418"/>
        <v>7.1900000000000013</v>
      </c>
    </row>
    <row r="869" spans="1:12" x14ac:dyDescent="0.35">
      <c r="A869" s="116" t="s">
        <v>176</v>
      </c>
      <c r="B869" s="116">
        <v>2019</v>
      </c>
      <c r="C869" s="117">
        <v>43526</v>
      </c>
      <c r="D869" s="116" t="s">
        <v>13</v>
      </c>
      <c r="E869" s="116" t="s">
        <v>395</v>
      </c>
      <c r="F869" s="116" t="s">
        <v>113</v>
      </c>
      <c r="G869" s="116" t="s">
        <v>121</v>
      </c>
      <c r="H869" s="116">
        <v>400</v>
      </c>
      <c r="I869" s="116">
        <v>1</v>
      </c>
      <c r="J869" s="116" t="s">
        <v>394</v>
      </c>
      <c r="K869" s="116">
        <v>33.554000000000002</v>
      </c>
      <c r="L869" s="116">
        <f t="shared" si="418"/>
        <v>7.3820000000000014</v>
      </c>
    </row>
    <row r="870" spans="1:12" x14ac:dyDescent="0.35">
      <c r="A870" s="114" t="s">
        <v>176</v>
      </c>
      <c r="B870" s="114">
        <v>2019</v>
      </c>
      <c r="C870" s="115">
        <v>43526</v>
      </c>
      <c r="D870" s="114" t="s">
        <v>13</v>
      </c>
      <c r="E870" s="114" t="s">
        <v>395</v>
      </c>
      <c r="F870" s="114" t="s">
        <v>139</v>
      </c>
      <c r="G870" s="114" t="s">
        <v>36</v>
      </c>
      <c r="H870" s="114">
        <v>400</v>
      </c>
      <c r="I870" s="114">
        <v>2</v>
      </c>
      <c r="J870" s="114" t="s">
        <v>391</v>
      </c>
      <c r="K870" s="114">
        <v>11.789</v>
      </c>
      <c r="L870" s="114">
        <f t="shared" ref="L870" si="433">K870</f>
        <v>11.789</v>
      </c>
    </row>
    <row r="871" spans="1:12" x14ac:dyDescent="0.35">
      <c r="A871" s="116" t="s">
        <v>176</v>
      </c>
      <c r="B871" s="116">
        <v>2019</v>
      </c>
      <c r="C871" s="117">
        <v>43526</v>
      </c>
      <c r="D871" s="116" t="s">
        <v>13</v>
      </c>
      <c r="E871" s="116" t="s">
        <v>395</v>
      </c>
      <c r="F871" s="116" t="s">
        <v>139</v>
      </c>
      <c r="G871" s="116" t="s">
        <v>36</v>
      </c>
      <c r="H871" s="116">
        <v>400</v>
      </c>
      <c r="I871" s="116">
        <v>2</v>
      </c>
      <c r="J871" s="116" t="s">
        <v>392</v>
      </c>
      <c r="K871" s="116">
        <v>19.123000000000001</v>
      </c>
      <c r="L871" s="116">
        <f t="shared" ref="L871" si="434">K871-K870</f>
        <v>7.3340000000000014</v>
      </c>
    </row>
    <row r="872" spans="1:12" x14ac:dyDescent="0.35">
      <c r="A872" s="114" t="s">
        <v>176</v>
      </c>
      <c r="B872" s="114">
        <v>2019</v>
      </c>
      <c r="C872" s="115">
        <v>43526</v>
      </c>
      <c r="D872" s="114" t="s">
        <v>13</v>
      </c>
      <c r="E872" s="114" t="s">
        <v>395</v>
      </c>
      <c r="F872" s="114" t="s">
        <v>139</v>
      </c>
      <c r="G872" s="114" t="s">
        <v>36</v>
      </c>
      <c r="H872" s="114">
        <v>400</v>
      </c>
      <c r="I872" s="114">
        <v>2</v>
      </c>
      <c r="J872" s="114" t="s">
        <v>393</v>
      </c>
      <c r="K872" s="114">
        <v>26.279</v>
      </c>
      <c r="L872" s="116">
        <f t="shared" si="418"/>
        <v>7.1559999999999988</v>
      </c>
    </row>
    <row r="873" spans="1:12" x14ac:dyDescent="0.35">
      <c r="A873" s="116" t="s">
        <v>176</v>
      </c>
      <c r="B873" s="116">
        <v>2019</v>
      </c>
      <c r="C873" s="117">
        <v>43526</v>
      </c>
      <c r="D873" s="116" t="s">
        <v>13</v>
      </c>
      <c r="E873" s="116" t="s">
        <v>395</v>
      </c>
      <c r="F873" s="116" t="s">
        <v>139</v>
      </c>
      <c r="G873" s="116" t="s">
        <v>36</v>
      </c>
      <c r="H873" s="116">
        <v>400</v>
      </c>
      <c r="I873" s="116">
        <v>2</v>
      </c>
      <c r="J873" s="116" t="s">
        <v>394</v>
      </c>
      <c r="K873" s="116">
        <v>33.555999999999997</v>
      </c>
      <c r="L873" s="116">
        <f t="shared" si="418"/>
        <v>7.2769999999999975</v>
      </c>
    </row>
    <row r="874" spans="1:12" x14ac:dyDescent="0.35">
      <c r="A874" s="114" t="s">
        <v>176</v>
      </c>
      <c r="B874" s="114">
        <v>2019</v>
      </c>
      <c r="C874" s="115">
        <v>43526</v>
      </c>
      <c r="D874" s="114" t="s">
        <v>13</v>
      </c>
      <c r="E874" s="114" t="s">
        <v>395</v>
      </c>
      <c r="F874" s="114" t="s">
        <v>421</v>
      </c>
      <c r="G874" s="114" t="s">
        <v>15</v>
      </c>
      <c r="H874" s="114">
        <v>400</v>
      </c>
      <c r="I874" s="114">
        <v>3</v>
      </c>
      <c r="J874" s="114" t="s">
        <v>391</v>
      </c>
      <c r="K874" s="114">
        <v>11.621</v>
      </c>
      <c r="L874" s="114">
        <f t="shared" ref="L874" si="435">K874</f>
        <v>11.621</v>
      </c>
    </row>
    <row r="875" spans="1:12" x14ac:dyDescent="0.35">
      <c r="A875" s="116" t="s">
        <v>176</v>
      </c>
      <c r="B875" s="116">
        <v>2019</v>
      </c>
      <c r="C875" s="117">
        <v>43526</v>
      </c>
      <c r="D875" s="116" t="s">
        <v>13</v>
      </c>
      <c r="E875" s="116" t="s">
        <v>395</v>
      </c>
      <c r="F875" s="116" t="s">
        <v>421</v>
      </c>
      <c r="G875" s="116" t="s">
        <v>15</v>
      </c>
      <c r="H875" s="116">
        <v>400</v>
      </c>
      <c r="I875" s="116">
        <v>3</v>
      </c>
      <c r="J875" s="116" t="s">
        <v>392</v>
      </c>
      <c r="K875" s="116">
        <v>18.917999999999999</v>
      </c>
      <c r="L875" s="116">
        <f t="shared" ref="L875" si="436">K875-K874</f>
        <v>7.2969999999999988</v>
      </c>
    </row>
    <row r="876" spans="1:12" x14ac:dyDescent="0.35">
      <c r="A876" s="114" t="s">
        <v>176</v>
      </c>
      <c r="B876" s="114">
        <v>2019</v>
      </c>
      <c r="C876" s="115">
        <v>43526</v>
      </c>
      <c r="D876" s="114" t="s">
        <v>13</v>
      </c>
      <c r="E876" s="114" t="s">
        <v>395</v>
      </c>
      <c r="F876" s="114" t="s">
        <v>421</v>
      </c>
      <c r="G876" s="114" t="s">
        <v>15</v>
      </c>
      <c r="H876" s="114">
        <v>400</v>
      </c>
      <c r="I876" s="114">
        <v>3</v>
      </c>
      <c r="J876" s="114" t="s">
        <v>393</v>
      </c>
      <c r="K876" s="114">
        <v>26.122</v>
      </c>
      <c r="L876" s="116">
        <f t="shared" si="418"/>
        <v>7.2040000000000006</v>
      </c>
    </row>
    <row r="877" spans="1:12" x14ac:dyDescent="0.35">
      <c r="A877" s="116" t="s">
        <v>176</v>
      </c>
      <c r="B877" s="116">
        <v>2019</v>
      </c>
      <c r="C877" s="117">
        <v>43526</v>
      </c>
      <c r="D877" s="116" t="s">
        <v>13</v>
      </c>
      <c r="E877" s="116" t="s">
        <v>395</v>
      </c>
      <c r="F877" s="116" t="s">
        <v>421</v>
      </c>
      <c r="G877" s="116" t="s">
        <v>15</v>
      </c>
      <c r="H877" s="116">
        <v>400</v>
      </c>
      <c r="I877" s="116">
        <v>3</v>
      </c>
      <c r="J877" s="116" t="s">
        <v>394</v>
      </c>
      <c r="K877" s="116">
        <v>33.597999999999999</v>
      </c>
      <c r="L877" s="116">
        <f t="shared" si="418"/>
        <v>7.4759999999999991</v>
      </c>
    </row>
    <row r="878" spans="1:12" x14ac:dyDescent="0.35">
      <c r="A878" s="114" t="s">
        <v>176</v>
      </c>
      <c r="B878" s="114">
        <v>2019</v>
      </c>
      <c r="C878" s="115">
        <v>43526</v>
      </c>
      <c r="D878" s="114" t="s">
        <v>13</v>
      </c>
      <c r="E878" s="114" t="s">
        <v>395</v>
      </c>
      <c r="F878" s="114" t="s">
        <v>30</v>
      </c>
      <c r="G878" s="114" t="s">
        <v>31</v>
      </c>
      <c r="H878" s="114">
        <v>400</v>
      </c>
      <c r="I878" s="114">
        <v>4</v>
      </c>
      <c r="J878" s="114" t="s">
        <v>391</v>
      </c>
      <c r="K878" s="114">
        <v>11.875</v>
      </c>
      <c r="L878" s="114">
        <f t="shared" ref="L878" si="437">K878</f>
        <v>11.875</v>
      </c>
    </row>
    <row r="879" spans="1:12" x14ac:dyDescent="0.35">
      <c r="A879" s="116" t="s">
        <v>176</v>
      </c>
      <c r="B879" s="116">
        <v>2019</v>
      </c>
      <c r="C879" s="117">
        <v>43526</v>
      </c>
      <c r="D879" s="116" t="s">
        <v>13</v>
      </c>
      <c r="E879" s="116" t="s">
        <v>395</v>
      </c>
      <c r="F879" s="116" t="s">
        <v>30</v>
      </c>
      <c r="G879" s="116" t="s">
        <v>31</v>
      </c>
      <c r="H879" s="116">
        <v>400</v>
      </c>
      <c r="I879" s="116">
        <v>4</v>
      </c>
      <c r="J879" s="116" t="s">
        <v>392</v>
      </c>
      <c r="K879" s="116">
        <v>19.173999999999999</v>
      </c>
      <c r="L879" s="116">
        <f t="shared" ref="L879" si="438">K879-K878</f>
        <v>7.2989999999999995</v>
      </c>
    </row>
    <row r="880" spans="1:12" x14ac:dyDescent="0.35">
      <c r="A880" s="114" t="s">
        <v>176</v>
      </c>
      <c r="B880" s="114">
        <v>2019</v>
      </c>
      <c r="C880" s="115">
        <v>43526</v>
      </c>
      <c r="D880" s="114" t="s">
        <v>13</v>
      </c>
      <c r="E880" s="114" t="s">
        <v>395</v>
      </c>
      <c r="F880" s="114" t="s">
        <v>30</v>
      </c>
      <c r="G880" s="114" t="s">
        <v>31</v>
      </c>
      <c r="H880" s="114">
        <v>400</v>
      </c>
      <c r="I880" s="114">
        <v>4</v>
      </c>
      <c r="J880" s="114" t="s">
        <v>393</v>
      </c>
      <c r="K880" s="114">
        <v>26.343</v>
      </c>
      <c r="L880" s="116">
        <f t="shared" si="418"/>
        <v>7.1690000000000005</v>
      </c>
    </row>
    <row r="881" spans="1:12" x14ac:dyDescent="0.35">
      <c r="A881" s="116" t="s">
        <v>176</v>
      </c>
      <c r="B881" s="116">
        <v>2019</v>
      </c>
      <c r="C881" s="117">
        <v>43526</v>
      </c>
      <c r="D881" s="116" t="s">
        <v>13</v>
      </c>
      <c r="E881" s="116" t="s">
        <v>395</v>
      </c>
      <c r="F881" s="116" t="s">
        <v>30</v>
      </c>
      <c r="G881" s="116" t="s">
        <v>31</v>
      </c>
      <c r="H881" s="116">
        <v>400</v>
      </c>
      <c r="I881" s="116">
        <v>4</v>
      </c>
      <c r="J881" s="116" t="s">
        <v>394</v>
      </c>
      <c r="K881" s="116">
        <v>33.673999999999999</v>
      </c>
      <c r="L881" s="116">
        <f t="shared" si="418"/>
        <v>7.3309999999999995</v>
      </c>
    </row>
    <row r="882" spans="1:12" x14ac:dyDescent="0.35">
      <c r="A882" s="114" t="s">
        <v>176</v>
      </c>
      <c r="B882" s="114">
        <v>2019</v>
      </c>
      <c r="C882" s="115">
        <v>43526</v>
      </c>
      <c r="D882" s="114" t="s">
        <v>13</v>
      </c>
      <c r="E882" s="114" t="s">
        <v>395</v>
      </c>
      <c r="F882" s="114" t="s">
        <v>396</v>
      </c>
      <c r="G882" s="114" t="s">
        <v>19</v>
      </c>
      <c r="H882" s="114">
        <v>22.893150684931506</v>
      </c>
      <c r="I882" s="114">
        <v>5</v>
      </c>
      <c r="J882" s="114" t="s">
        <v>391</v>
      </c>
      <c r="K882" s="114">
        <v>11.605</v>
      </c>
      <c r="L882" s="114">
        <f t="shared" ref="L882" si="439">K882</f>
        <v>11.605</v>
      </c>
    </row>
    <row r="883" spans="1:12" x14ac:dyDescent="0.35">
      <c r="A883" s="116" t="s">
        <v>176</v>
      </c>
      <c r="B883" s="116">
        <v>2019</v>
      </c>
      <c r="C883" s="117">
        <v>43526</v>
      </c>
      <c r="D883" s="116" t="s">
        <v>13</v>
      </c>
      <c r="E883" s="116" t="s">
        <v>395</v>
      </c>
      <c r="F883" s="116" t="s">
        <v>396</v>
      </c>
      <c r="G883" s="116" t="s">
        <v>19</v>
      </c>
      <c r="H883" s="116">
        <v>22.893150684931506</v>
      </c>
      <c r="I883" s="116">
        <v>5</v>
      </c>
      <c r="J883" s="116" t="s">
        <v>392</v>
      </c>
      <c r="K883" s="116">
        <v>18.986000000000001</v>
      </c>
      <c r="L883" s="116">
        <f t="shared" ref="L883" si="440">K883-K882</f>
        <v>7.3810000000000002</v>
      </c>
    </row>
    <row r="884" spans="1:12" x14ac:dyDescent="0.35">
      <c r="A884" s="114" t="s">
        <v>176</v>
      </c>
      <c r="B884" s="114">
        <v>2019</v>
      </c>
      <c r="C884" s="115">
        <v>43526</v>
      </c>
      <c r="D884" s="114" t="s">
        <v>13</v>
      </c>
      <c r="E884" s="114" t="s">
        <v>395</v>
      </c>
      <c r="F884" s="114" t="s">
        <v>396</v>
      </c>
      <c r="G884" s="114" t="s">
        <v>19</v>
      </c>
      <c r="H884" s="114">
        <v>22.893150684931506</v>
      </c>
      <c r="I884" s="114">
        <v>5</v>
      </c>
      <c r="J884" s="114" t="s">
        <v>393</v>
      </c>
      <c r="K884" s="114">
        <v>26.244</v>
      </c>
      <c r="L884" s="116">
        <f t="shared" si="418"/>
        <v>7.2579999999999991</v>
      </c>
    </row>
    <row r="885" spans="1:12" x14ac:dyDescent="0.35">
      <c r="A885" s="116" t="s">
        <v>176</v>
      </c>
      <c r="B885" s="116">
        <v>2019</v>
      </c>
      <c r="C885" s="117">
        <v>43526</v>
      </c>
      <c r="D885" s="116" t="s">
        <v>13</v>
      </c>
      <c r="E885" s="116" t="s">
        <v>395</v>
      </c>
      <c r="F885" s="116" t="s">
        <v>396</v>
      </c>
      <c r="G885" s="116" t="s">
        <v>19</v>
      </c>
      <c r="H885" s="116">
        <v>22.893150684931506</v>
      </c>
      <c r="I885" s="116">
        <v>5</v>
      </c>
      <c r="J885" s="116" t="s">
        <v>394</v>
      </c>
      <c r="K885" s="116">
        <v>33.798000000000002</v>
      </c>
      <c r="L885" s="116">
        <f t="shared" si="418"/>
        <v>7.554000000000002</v>
      </c>
    </row>
    <row r="886" spans="1:12" x14ac:dyDescent="0.35">
      <c r="A886" s="114" t="s">
        <v>176</v>
      </c>
      <c r="B886" s="114">
        <v>2019</v>
      </c>
      <c r="C886" s="115">
        <v>43526</v>
      </c>
      <c r="D886" s="114" t="s">
        <v>13</v>
      </c>
      <c r="E886" s="114" t="s">
        <v>395</v>
      </c>
      <c r="F886" s="114" t="s">
        <v>141</v>
      </c>
      <c r="G886" s="114" t="s">
        <v>44</v>
      </c>
      <c r="H886" s="114">
        <v>28.646575342465752</v>
      </c>
      <c r="I886" s="114">
        <v>6</v>
      </c>
      <c r="J886" s="114" t="s">
        <v>391</v>
      </c>
      <c r="K886" s="114">
        <v>11.967000000000001</v>
      </c>
      <c r="L886" s="114">
        <f t="shared" ref="L886" si="441">K886</f>
        <v>11.967000000000001</v>
      </c>
    </row>
    <row r="887" spans="1:12" x14ac:dyDescent="0.35">
      <c r="A887" s="116" t="s">
        <v>176</v>
      </c>
      <c r="B887" s="116">
        <v>2019</v>
      </c>
      <c r="C887" s="117">
        <v>43526</v>
      </c>
      <c r="D887" s="116" t="s">
        <v>13</v>
      </c>
      <c r="E887" s="116" t="s">
        <v>395</v>
      </c>
      <c r="F887" s="116" t="s">
        <v>141</v>
      </c>
      <c r="G887" s="116" t="s">
        <v>44</v>
      </c>
      <c r="H887" s="116">
        <v>28.646575342465752</v>
      </c>
      <c r="I887" s="116">
        <v>6</v>
      </c>
      <c r="J887" s="116" t="s">
        <v>392</v>
      </c>
      <c r="K887" s="116">
        <v>19.315000000000001</v>
      </c>
      <c r="L887" s="116">
        <f t="shared" ref="L887" si="442">K887-K886</f>
        <v>7.3480000000000008</v>
      </c>
    </row>
    <row r="888" spans="1:12" x14ac:dyDescent="0.35">
      <c r="A888" s="114" t="s">
        <v>176</v>
      </c>
      <c r="B888" s="114">
        <v>2019</v>
      </c>
      <c r="C888" s="115">
        <v>43526</v>
      </c>
      <c r="D888" s="114" t="s">
        <v>13</v>
      </c>
      <c r="E888" s="114" t="s">
        <v>395</v>
      </c>
      <c r="F888" s="114" t="s">
        <v>141</v>
      </c>
      <c r="G888" s="114" t="s">
        <v>44</v>
      </c>
      <c r="H888" s="114">
        <v>28.646575342465752</v>
      </c>
      <c r="I888" s="114">
        <v>6</v>
      </c>
      <c r="J888" s="114" t="s">
        <v>393</v>
      </c>
      <c r="K888" s="114">
        <v>26.532</v>
      </c>
      <c r="L888" s="116">
        <f t="shared" si="418"/>
        <v>7.2169999999999987</v>
      </c>
    </row>
    <row r="889" spans="1:12" x14ac:dyDescent="0.35">
      <c r="A889" s="116" t="s">
        <v>176</v>
      </c>
      <c r="B889" s="116">
        <v>2019</v>
      </c>
      <c r="C889" s="117">
        <v>43526</v>
      </c>
      <c r="D889" s="116" t="s">
        <v>13</v>
      </c>
      <c r="E889" s="116" t="s">
        <v>395</v>
      </c>
      <c r="F889" s="116" t="s">
        <v>141</v>
      </c>
      <c r="G889" s="116" t="s">
        <v>44</v>
      </c>
      <c r="H889" s="116">
        <v>28.646575342465752</v>
      </c>
      <c r="I889" s="116">
        <v>6</v>
      </c>
      <c r="J889" s="116" t="s">
        <v>394</v>
      </c>
      <c r="K889" s="116">
        <v>33.972999999999999</v>
      </c>
      <c r="L889" s="116">
        <f t="shared" si="418"/>
        <v>7.4409999999999989</v>
      </c>
    </row>
    <row r="890" spans="1:12" x14ac:dyDescent="0.35">
      <c r="A890" s="114" t="s">
        <v>176</v>
      </c>
      <c r="B890" s="114">
        <v>2019</v>
      </c>
      <c r="C890" s="115">
        <v>43526</v>
      </c>
      <c r="D890" s="114" t="s">
        <v>13</v>
      </c>
      <c r="E890" s="114" t="s">
        <v>395</v>
      </c>
      <c r="F890" s="114" t="s">
        <v>14</v>
      </c>
      <c r="G890" s="114" t="s">
        <v>15</v>
      </c>
      <c r="H890" s="114">
        <v>119.24931506849315</v>
      </c>
      <c r="I890" s="114">
        <v>7</v>
      </c>
      <c r="J890" s="114" t="s">
        <v>391</v>
      </c>
      <c r="K890" s="114">
        <v>12.180999999999999</v>
      </c>
      <c r="L890" s="114">
        <f t="shared" ref="L890" si="443">K890</f>
        <v>12.180999999999999</v>
      </c>
    </row>
    <row r="891" spans="1:12" x14ac:dyDescent="0.35">
      <c r="A891" s="116" t="s">
        <v>176</v>
      </c>
      <c r="B891" s="116">
        <v>2019</v>
      </c>
      <c r="C891" s="117">
        <v>43526</v>
      </c>
      <c r="D891" s="116" t="s">
        <v>13</v>
      </c>
      <c r="E891" s="116" t="s">
        <v>395</v>
      </c>
      <c r="F891" s="116" t="s">
        <v>14</v>
      </c>
      <c r="G891" s="116" t="s">
        <v>15</v>
      </c>
      <c r="H891" s="116">
        <v>119.24931506849315</v>
      </c>
      <c r="I891" s="116">
        <v>7</v>
      </c>
      <c r="J891" s="116" t="s">
        <v>392</v>
      </c>
      <c r="K891" s="116">
        <v>19.533999999999999</v>
      </c>
      <c r="L891" s="116">
        <f t="shared" ref="L891" si="444">K891-K890</f>
        <v>7.3529999999999998</v>
      </c>
    </row>
    <row r="892" spans="1:12" x14ac:dyDescent="0.35">
      <c r="A892" s="114" t="s">
        <v>176</v>
      </c>
      <c r="B892" s="114">
        <v>2019</v>
      </c>
      <c r="C892" s="115">
        <v>43526</v>
      </c>
      <c r="D892" s="114" t="s">
        <v>13</v>
      </c>
      <c r="E892" s="114" t="s">
        <v>395</v>
      </c>
      <c r="F892" s="114" t="s">
        <v>14</v>
      </c>
      <c r="G892" s="114" t="s">
        <v>15</v>
      </c>
      <c r="H892" s="114">
        <v>119.24931506849315</v>
      </c>
      <c r="I892" s="114">
        <v>7</v>
      </c>
      <c r="J892" s="114" t="s">
        <v>393</v>
      </c>
      <c r="K892" s="114">
        <v>26.739000000000001</v>
      </c>
      <c r="L892" s="116">
        <f t="shared" si="418"/>
        <v>7.2050000000000018</v>
      </c>
    </row>
    <row r="893" spans="1:12" x14ac:dyDescent="0.35">
      <c r="A893" s="116" t="s">
        <v>176</v>
      </c>
      <c r="B893" s="116">
        <v>2019</v>
      </c>
      <c r="C893" s="117">
        <v>43526</v>
      </c>
      <c r="D893" s="116" t="s">
        <v>13</v>
      </c>
      <c r="E893" s="116" t="s">
        <v>395</v>
      </c>
      <c r="F893" s="116" t="s">
        <v>14</v>
      </c>
      <c r="G893" s="116" t="s">
        <v>15</v>
      </c>
      <c r="H893" s="116">
        <v>119.24931506849315</v>
      </c>
      <c r="I893" s="116">
        <v>7</v>
      </c>
      <c r="J893" s="116" t="s">
        <v>394</v>
      </c>
      <c r="K893" s="116">
        <v>34.101999999999997</v>
      </c>
      <c r="L893" s="116">
        <f t="shared" si="418"/>
        <v>7.362999999999996</v>
      </c>
    </row>
    <row r="894" spans="1:12" x14ac:dyDescent="0.35">
      <c r="A894" s="114" t="s">
        <v>176</v>
      </c>
      <c r="B894" s="114">
        <v>2019</v>
      </c>
      <c r="C894" s="115">
        <v>43526</v>
      </c>
      <c r="D894" s="114" t="s">
        <v>13</v>
      </c>
      <c r="E894" s="114" t="s">
        <v>395</v>
      </c>
      <c r="F894" s="114" t="s">
        <v>52</v>
      </c>
      <c r="G894" s="114" t="s">
        <v>53</v>
      </c>
      <c r="H894" s="114">
        <v>21.975342465753425</v>
      </c>
      <c r="I894" s="114">
        <v>8</v>
      </c>
      <c r="J894" s="114" t="s">
        <v>391</v>
      </c>
      <c r="K894" s="114">
        <v>11.792</v>
      </c>
      <c r="L894" s="114">
        <f t="shared" ref="L894" si="445">K894</f>
        <v>11.792</v>
      </c>
    </row>
    <row r="895" spans="1:12" x14ac:dyDescent="0.35">
      <c r="A895" s="116" t="s">
        <v>176</v>
      </c>
      <c r="B895" s="116">
        <v>2019</v>
      </c>
      <c r="C895" s="117">
        <v>43526</v>
      </c>
      <c r="D895" s="116" t="s">
        <v>13</v>
      </c>
      <c r="E895" s="116" t="s">
        <v>395</v>
      </c>
      <c r="F895" s="116" t="s">
        <v>52</v>
      </c>
      <c r="G895" s="116" t="s">
        <v>53</v>
      </c>
      <c r="H895" s="116">
        <v>21.975342465753425</v>
      </c>
      <c r="I895" s="116">
        <v>8</v>
      </c>
      <c r="J895" s="116" t="s">
        <v>392</v>
      </c>
      <c r="K895" s="116">
        <v>19.279</v>
      </c>
      <c r="L895" s="116">
        <f t="shared" ref="L895" si="446">K895-K894</f>
        <v>7.4870000000000001</v>
      </c>
    </row>
    <row r="896" spans="1:12" x14ac:dyDescent="0.35">
      <c r="A896" s="114" t="s">
        <v>176</v>
      </c>
      <c r="B896" s="114">
        <v>2019</v>
      </c>
      <c r="C896" s="115">
        <v>43526</v>
      </c>
      <c r="D896" s="114" t="s">
        <v>13</v>
      </c>
      <c r="E896" s="114" t="s">
        <v>395</v>
      </c>
      <c r="F896" s="114" t="s">
        <v>52</v>
      </c>
      <c r="G896" s="114" t="s">
        <v>53</v>
      </c>
      <c r="H896" s="114">
        <v>21.975342465753425</v>
      </c>
      <c r="I896" s="114">
        <v>8</v>
      </c>
      <c r="J896" s="114" t="s">
        <v>393</v>
      </c>
      <c r="K896" s="114">
        <v>26.582999999999998</v>
      </c>
      <c r="L896" s="116">
        <f t="shared" si="418"/>
        <v>7.3039999999999985</v>
      </c>
    </row>
    <row r="897" spans="1:12" x14ac:dyDescent="0.35">
      <c r="A897" s="116" t="s">
        <v>176</v>
      </c>
      <c r="B897" s="116">
        <v>2019</v>
      </c>
      <c r="C897" s="117">
        <v>43526</v>
      </c>
      <c r="D897" s="116" t="s">
        <v>13</v>
      </c>
      <c r="E897" s="116" t="s">
        <v>395</v>
      </c>
      <c r="F897" s="116" t="s">
        <v>52</v>
      </c>
      <c r="G897" s="116" t="s">
        <v>53</v>
      </c>
      <c r="H897" s="116">
        <v>21.975342465753425</v>
      </c>
      <c r="I897" s="116">
        <v>8</v>
      </c>
      <c r="J897" s="116" t="s">
        <v>394</v>
      </c>
      <c r="K897" s="116">
        <v>34.127000000000002</v>
      </c>
      <c r="L897" s="116">
        <f t="shared" si="418"/>
        <v>7.544000000000004</v>
      </c>
    </row>
    <row r="898" spans="1:12" x14ac:dyDescent="0.35">
      <c r="A898" s="114" t="s">
        <v>176</v>
      </c>
      <c r="B898" s="114">
        <v>2019</v>
      </c>
      <c r="C898" s="115">
        <v>43526</v>
      </c>
      <c r="D898" s="114" t="s">
        <v>13</v>
      </c>
      <c r="E898" s="114" t="s">
        <v>395</v>
      </c>
      <c r="F898" s="114" t="s">
        <v>157</v>
      </c>
      <c r="G898" s="114" t="s">
        <v>38</v>
      </c>
      <c r="H898" s="114">
        <v>119.24931506849315</v>
      </c>
      <c r="I898" s="114">
        <v>9</v>
      </c>
      <c r="J898" s="114" t="s">
        <v>391</v>
      </c>
      <c r="K898" s="114">
        <v>11.71</v>
      </c>
      <c r="L898" s="114">
        <f t="shared" ref="L898" si="447">K898</f>
        <v>11.71</v>
      </c>
    </row>
    <row r="899" spans="1:12" x14ac:dyDescent="0.35">
      <c r="A899" s="116" t="s">
        <v>176</v>
      </c>
      <c r="B899" s="116">
        <v>2019</v>
      </c>
      <c r="C899" s="117">
        <v>43526</v>
      </c>
      <c r="D899" s="116" t="s">
        <v>13</v>
      </c>
      <c r="E899" s="116" t="s">
        <v>395</v>
      </c>
      <c r="F899" s="116" t="s">
        <v>157</v>
      </c>
      <c r="G899" s="116" t="s">
        <v>38</v>
      </c>
      <c r="H899" s="116">
        <v>119.24931506849315</v>
      </c>
      <c r="I899" s="116">
        <v>9</v>
      </c>
      <c r="J899" s="116" t="s">
        <v>392</v>
      </c>
      <c r="K899" s="116">
        <v>19.152999999999999</v>
      </c>
      <c r="L899" s="116">
        <f t="shared" ref="L899" si="448">K899-K898</f>
        <v>7.4429999999999978</v>
      </c>
    </row>
    <row r="900" spans="1:12" x14ac:dyDescent="0.35">
      <c r="A900" s="114" t="s">
        <v>176</v>
      </c>
      <c r="B900" s="114">
        <v>2019</v>
      </c>
      <c r="C900" s="115">
        <v>43526</v>
      </c>
      <c r="D900" s="114" t="s">
        <v>13</v>
      </c>
      <c r="E900" s="114" t="s">
        <v>395</v>
      </c>
      <c r="F900" s="114" t="s">
        <v>157</v>
      </c>
      <c r="G900" s="114" t="s">
        <v>38</v>
      </c>
      <c r="H900" s="114">
        <v>119.24931506849315</v>
      </c>
      <c r="I900" s="114">
        <v>9</v>
      </c>
      <c r="J900" s="114" t="s">
        <v>393</v>
      </c>
      <c r="K900" s="114">
        <v>26.481999999999999</v>
      </c>
      <c r="L900" s="116">
        <f t="shared" si="418"/>
        <v>7.3290000000000006</v>
      </c>
    </row>
    <row r="901" spans="1:12" x14ac:dyDescent="0.35">
      <c r="A901" s="116" t="s">
        <v>176</v>
      </c>
      <c r="B901" s="116">
        <v>2019</v>
      </c>
      <c r="C901" s="117">
        <v>43526</v>
      </c>
      <c r="D901" s="116" t="s">
        <v>13</v>
      </c>
      <c r="E901" s="116" t="s">
        <v>395</v>
      </c>
      <c r="F901" s="116" t="s">
        <v>157</v>
      </c>
      <c r="G901" s="116" t="s">
        <v>38</v>
      </c>
      <c r="H901" s="116">
        <v>119.24931506849315</v>
      </c>
      <c r="I901" s="116">
        <v>9</v>
      </c>
      <c r="J901" s="116" t="s">
        <v>394</v>
      </c>
      <c r="K901" s="116">
        <v>34.143999999999998</v>
      </c>
      <c r="L901" s="116">
        <f t="shared" si="418"/>
        <v>7.661999999999999</v>
      </c>
    </row>
    <row r="902" spans="1:12" x14ac:dyDescent="0.35">
      <c r="A902" s="114" t="s">
        <v>176</v>
      </c>
      <c r="B902" s="114">
        <v>2019</v>
      </c>
      <c r="C902" s="115">
        <v>43526</v>
      </c>
      <c r="D902" s="114" t="s">
        <v>13</v>
      </c>
      <c r="E902" s="114" t="s">
        <v>395</v>
      </c>
      <c r="F902" s="114" t="s">
        <v>422</v>
      </c>
      <c r="G902" s="114" t="s">
        <v>47</v>
      </c>
      <c r="H902" s="114">
        <v>400</v>
      </c>
      <c r="I902" s="114">
        <v>10</v>
      </c>
      <c r="J902" s="114" t="s">
        <v>391</v>
      </c>
      <c r="K902" s="114">
        <v>11.946</v>
      </c>
      <c r="L902" s="114">
        <f t="shared" ref="L902" si="449">K902</f>
        <v>11.946</v>
      </c>
    </row>
    <row r="903" spans="1:12" x14ac:dyDescent="0.35">
      <c r="A903" s="116" t="s">
        <v>176</v>
      </c>
      <c r="B903" s="116">
        <v>2019</v>
      </c>
      <c r="C903" s="117">
        <v>43526</v>
      </c>
      <c r="D903" s="116" t="s">
        <v>13</v>
      </c>
      <c r="E903" s="116" t="s">
        <v>395</v>
      </c>
      <c r="F903" s="116" t="s">
        <v>422</v>
      </c>
      <c r="G903" s="116" t="s">
        <v>47</v>
      </c>
      <c r="H903" s="116">
        <v>400</v>
      </c>
      <c r="I903" s="116">
        <v>10</v>
      </c>
      <c r="J903" s="116" t="s">
        <v>392</v>
      </c>
      <c r="K903" s="116">
        <v>19.384</v>
      </c>
      <c r="L903" s="116">
        <f t="shared" ref="L903:L965" si="450">K903-K902</f>
        <v>7.4380000000000006</v>
      </c>
    </row>
    <row r="904" spans="1:12" x14ac:dyDescent="0.35">
      <c r="A904" s="114" t="s">
        <v>176</v>
      </c>
      <c r="B904" s="114">
        <v>2019</v>
      </c>
      <c r="C904" s="115">
        <v>43526</v>
      </c>
      <c r="D904" s="114" t="s">
        <v>13</v>
      </c>
      <c r="E904" s="114" t="s">
        <v>395</v>
      </c>
      <c r="F904" s="114" t="s">
        <v>422</v>
      </c>
      <c r="G904" s="114" t="s">
        <v>47</v>
      </c>
      <c r="H904" s="114">
        <v>400</v>
      </c>
      <c r="I904" s="114">
        <v>10</v>
      </c>
      <c r="J904" s="114" t="s">
        <v>393</v>
      </c>
      <c r="K904" s="114">
        <v>26.675000000000001</v>
      </c>
      <c r="L904" s="116">
        <f t="shared" si="450"/>
        <v>7.2910000000000004</v>
      </c>
    </row>
    <row r="905" spans="1:12" x14ac:dyDescent="0.35">
      <c r="A905" s="116" t="s">
        <v>176</v>
      </c>
      <c r="B905" s="116">
        <v>2019</v>
      </c>
      <c r="C905" s="117">
        <v>43526</v>
      </c>
      <c r="D905" s="116" t="s">
        <v>13</v>
      </c>
      <c r="E905" s="116" t="s">
        <v>395</v>
      </c>
      <c r="F905" s="116" t="s">
        <v>422</v>
      </c>
      <c r="G905" s="116" t="s">
        <v>47</v>
      </c>
      <c r="H905" s="116">
        <v>400</v>
      </c>
      <c r="I905" s="116">
        <v>10</v>
      </c>
      <c r="J905" s="116" t="s">
        <v>394</v>
      </c>
      <c r="K905" s="116">
        <v>34.26</v>
      </c>
      <c r="L905" s="116">
        <f t="shared" si="450"/>
        <v>7.5849999999999973</v>
      </c>
    </row>
    <row r="906" spans="1:12" x14ac:dyDescent="0.35">
      <c r="A906" s="114" t="s">
        <v>176</v>
      </c>
      <c r="B906" s="114">
        <v>2019</v>
      </c>
      <c r="C906" s="115">
        <v>43526</v>
      </c>
      <c r="D906" s="114" t="s">
        <v>13</v>
      </c>
      <c r="E906" s="114" t="s">
        <v>395</v>
      </c>
      <c r="F906" s="114" t="s">
        <v>423</v>
      </c>
      <c r="G906" s="114" t="s">
        <v>44</v>
      </c>
      <c r="H906" s="114">
        <v>400</v>
      </c>
      <c r="I906" s="114">
        <v>11</v>
      </c>
      <c r="J906" s="114" t="s">
        <v>391</v>
      </c>
      <c r="K906" s="114">
        <v>12.518000000000001</v>
      </c>
      <c r="L906" s="114">
        <f t="shared" ref="L906" si="451">K906</f>
        <v>12.518000000000001</v>
      </c>
    </row>
    <row r="907" spans="1:12" x14ac:dyDescent="0.35">
      <c r="A907" s="116" t="s">
        <v>176</v>
      </c>
      <c r="B907" s="116">
        <v>2019</v>
      </c>
      <c r="C907" s="117">
        <v>43526</v>
      </c>
      <c r="D907" s="116" t="s">
        <v>13</v>
      </c>
      <c r="E907" s="116" t="s">
        <v>395</v>
      </c>
      <c r="F907" s="116" t="s">
        <v>423</v>
      </c>
      <c r="G907" s="116" t="s">
        <v>44</v>
      </c>
      <c r="H907" s="116">
        <v>400</v>
      </c>
      <c r="I907" s="116">
        <v>11</v>
      </c>
      <c r="J907" s="116" t="s">
        <v>392</v>
      </c>
      <c r="K907" s="116">
        <v>19.948</v>
      </c>
      <c r="L907" s="116">
        <f t="shared" ref="L907" si="452">K907-K906</f>
        <v>7.43</v>
      </c>
    </row>
    <row r="908" spans="1:12" x14ac:dyDescent="0.35">
      <c r="A908" s="114" t="s">
        <v>176</v>
      </c>
      <c r="B908" s="114">
        <v>2019</v>
      </c>
      <c r="C908" s="115">
        <v>43526</v>
      </c>
      <c r="D908" s="114" t="s">
        <v>13</v>
      </c>
      <c r="E908" s="114" t="s">
        <v>395</v>
      </c>
      <c r="F908" s="114" t="s">
        <v>423</v>
      </c>
      <c r="G908" s="114" t="s">
        <v>44</v>
      </c>
      <c r="H908" s="114">
        <v>400</v>
      </c>
      <c r="I908" s="114">
        <v>11</v>
      </c>
      <c r="J908" s="114" t="s">
        <v>393</v>
      </c>
      <c r="K908" s="114">
        <v>27.050999999999998</v>
      </c>
      <c r="L908" s="116">
        <f t="shared" si="450"/>
        <v>7.102999999999998</v>
      </c>
    </row>
    <row r="909" spans="1:12" x14ac:dyDescent="0.35">
      <c r="A909" s="116" t="s">
        <v>176</v>
      </c>
      <c r="B909" s="116">
        <v>2019</v>
      </c>
      <c r="C909" s="117">
        <v>43526</v>
      </c>
      <c r="D909" s="116" t="s">
        <v>13</v>
      </c>
      <c r="E909" s="116" t="s">
        <v>395</v>
      </c>
      <c r="F909" s="116" t="s">
        <v>423</v>
      </c>
      <c r="G909" s="116" t="s">
        <v>44</v>
      </c>
      <c r="H909" s="116">
        <v>400</v>
      </c>
      <c r="I909" s="116">
        <v>11</v>
      </c>
      <c r="J909" s="116" t="s">
        <v>394</v>
      </c>
      <c r="K909" s="116">
        <v>34.28</v>
      </c>
      <c r="L909" s="116">
        <f t="shared" si="450"/>
        <v>7.2290000000000028</v>
      </c>
    </row>
    <row r="910" spans="1:12" x14ac:dyDescent="0.35">
      <c r="A910" s="114" t="s">
        <v>176</v>
      </c>
      <c r="B910" s="114">
        <v>2019</v>
      </c>
      <c r="C910" s="115">
        <v>43526</v>
      </c>
      <c r="D910" s="114" t="s">
        <v>13</v>
      </c>
      <c r="E910" s="114" t="s">
        <v>395</v>
      </c>
      <c r="F910" s="114" t="s">
        <v>166</v>
      </c>
      <c r="G910" s="114" t="s">
        <v>121</v>
      </c>
      <c r="H910" s="114">
        <v>400</v>
      </c>
      <c r="I910" s="114">
        <v>12</v>
      </c>
      <c r="J910" s="114" t="s">
        <v>391</v>
      </c>
      <c r="K910" s="114">
        <v>11.848000000000001</v>
      </c>
      <c r="L910" s="114">
        <f t="shared" ref="L910" si="453">K910</f>
        <v>11.848000000000001</v>
      </c>
    </row>
    <row r="911" spans="1:12" x14ac:dyDescent="0.35">
      <c r="A911" s="116" t="s">
        <v>176</v>
      </c>
      <c r="B911" s="116">
        <v>2019</v>
      </c>
      <c r="C911" s="117">
        <v>43526</v>
      </c>
      <c r="D911" s="116" t="s">
        <v>13</v>
      </c>
      <c r="E911" s="116" t="s">
        <v>395</v>
      </c>
      <c r="F911" s="116" t="s">
        <v>166</v>
      </c>
      <c r="G911" s="116" t="s">
        <v>121</v>
      </c>
      <c r="H911" s="116">
        <v>400</v>
      </c>
      <c r="I911" s="116">
        <v>12</v>
      </c>
      <c r="J911" s="116" t="s">
        <v>392</v>
      </c>
      <c r="K911" s="116">
        <v>19.239999999999998</v>
      </c>
      <c r="L911" s="116">
        <f t="shared" ref="L911" si="454">K911-K910</f>
        <v>7.3919999999999977</v>
      </c>
    </row>
    <row r="912" spans="1:12" x14ac:dyDescent="0.35">
      <c r="A912" s="114" t="s">
        <v>176</v>
      </c>
      <c r="B912" s="114">
        <v>2019</v>
      </c>
      <c r="C912" s="115">
        <v>43526</v>
      </c>
      <c r="D912" s="114" t="s">
        <v>13</v>
      </c>
      <c r="E912" s="114" t="s">
        <v>395</v>
      </c>
      <c r="F912" s="114" t="s">
        <v>166</v>
      </c>
      <c r="G912" s="114" t="s">
        <v>121</v>
      </c>
      <c r="H912" s="114">
        <v>400</v>
      </c>
      <c r="I912" s="114">
        <v>12</v>
      </c>
      <c r="J912" s="114" t="s">
        <v>393</v>
      </c>
      <c r="K912" s="114">
        <v>26.565000000000001</v>
      </c>
      <c r="L912" s="116">
        <f t="shared" si="450"/>
        <v>7.3250000000000028</v>
      </c>
    </row>
    <row r="913" spans="1:12" x14ac:dyDescent="0.35">
      <c r="A913" s="116" t="s">
        <v>176</v>
      </c>
      <c r="B913" s="116">
        <v>2019</v>
      </c>
      <c r="C913" s="117">
        <v>43526</v>
      </c>
      <c r="D913" s="116" t="s">
        <v>13</v>
      </c>
      <c r="E913" s="116" t="s">
        <v>395</v>
      </c>
      <c r="F913" s="116" t="s">
        <v>166</v>
      </c>
      <c r="G913" s="116" t="s">
        <v>121</v>
      </c>
      <c r="H913" s="116">
        <v>400</v>
      </c>
      <c r="I913" s="116">
        <v>12</v>
      </c>
      <c r="J913" s="116" t="s">
        <v>394</v>
      </c>
      <c r="K913" s="116">
        <v>34.295999999999999</v>
      </c>
      <c r="L913" s="116">
        <f t="shared" si="450"/>
        <v>7.7309999999999981</v>
      </c>
    </row>
    <row r="914" spans="1:12" x14ac:dyDescent="0.35">
      <c r="A914" s="114" t="s">
        <v>176</v>
      </c>
      <c r="B914" s="114">
        <v>2019</v>
      </c>
      <c r="C914" s="115">
        <v>43526</v>
      </c>
      <c r="D914" s="114" t="s">
        <v>13</v>
      </c>
      <c r="E914" s="114" t="s">
        <v>395</v>
      </c>
      <c r="F914" s="114" t="s">
        <v>142</v>
      </c>
      <c r="G914" s="114" t="s">
        <v>61</v>
      </c>
      <c r="H914" s="114">
        <v>26.726027397260275</v>
      </c>
      <c r="I914" s="114">
        <v>13</v>
      </c>
      <c r="J914" s="114" t="s">
        <v>391</v>
      </c>
      <c r="K914" s="114">
        <v>12.129</v>
      </c>
      <c r="L914" s="114">
        <f t="shared" ref="L914" si="455">K914</f>
        <v>12.129</v>
      </c>
    </row>
    <row r="915" spans="1:12" x14ac:dyDescent="0.35">
      <c r="A915" s="116" t="s">
        <v>176</v>
      </c>
      <c r="B915" s="116">
        <v>2019</v>
      </c>
      <c r="C915" s="117">
        <v>43526</v>
      </c>
      <c r="D915" s="116" t="s">
        <v>13</v>
      </c>
      <c r="E915" s="116" t="s">
        <v>395</v>
      </c>
      <c r="F915" s="116" t="s">
        <v>142</v>
      </c>
      <c r="G915" s="116" t="s">
        <v>61</v>
      </c>
      <c r="H915" s="116">
        <v>26.726027397260275</v>
      </c>
      <c r="I915" s="116">
        <v>13</v>
      </c>
      <c r="J915" s="116" t="s">
        <v>392</v>
      </c>
      <c r="K915" s="116">
        <v>19.535</v>
      </c>
      <c r="L915" s="116">
        <f t="shared" ref="L915" si="456">K915-K914</f>
        <v>7.4060000000000006</v>
      </c>
    </row>
    <row r="916" spans="1:12" x14ac:dyDescent="0.35">
      <c r="A916" s="114" t="s">
        <v>176</v>
      </c>
      <c r="B916" s="114">
        <v>2019</v>
      </c>
      <c r="C916" s="115">
        <v>43526</v>
      </c>
      <c r="D916" s="114" t="s">
        <v>13</v>
      </c>
      <c r="E916" s="114" t="s">
        <v>395</v>
      </c>
      <c r="F916" s="114" t="s">
        <v>142</v>
      </c>
      <c r="G916" s="114" t="s">
        <v>61</v>
      </c>
      <c r="H916" s="114">
        <v>26.726027397260275</v>
      </c>
      <c r="I916" s="114">
        <v>13</v>
      </c>
      <c r="J916" s="114" t="s">
        <v>393</v>
      </c>
      <c r="K916" s="114">
        <v>26.786000000000001</v>
      </c>
      <c r="L916" s="116">
        <f t="shared" si="450"/>
        <v>7.2510000000000012</v>
      </c>
    </row>
    <row r="917" spans="1:12" x14ac:dyDescent="0.35">
      <c r="A917" s="116" t="s">
        <v>176</v>
      </c>
      <c r="B917" s="116">
        <v>2019</v>
      </c>
      <c r="C917" s="117">
        <v>43526</v>
      </c>
      <c r="D917" s="116" t="s">
        <v>13</v>
      </c>
      <c r="E917" s="116" t="s">
        <v>395</v>
      </c>
      <c r="F917" s="116" t="s">
        <v>142</v>
      </c>
      <c r="G917" s="116" t="s">
        <v>61</v>
      </c>
      <c r="H917" s="116">
        <v>26.726027397260275</v>
      </c>
      <c r="I917" s="116">
        <v>13</v>
      </c>
      <c r="J917" s="116" t="s">
        <v>394</v>
      </c>
      <c r="K917" s="116">
        <v>34.332999999999998</v>
      </c>
      <c r="L917" s="116">
        <f t="shared" si="450"/>
        <v>7.546999999999997</v>
      </c>
    </row>
    <row r="918" spans="1:12" x14ac:dyDescent="0.35">
      <c r="A918" s="114" t="s">
        <v>176</v>
      </c>
      <c r="B918" s="114">
        <v>2019</v>
      </c>
      <c r="C918" s="115">
        <v>43526</v>
      </c>
      <c r="D918" s="114" t="s">
        <v>13</v>
      </c>
      <c r="E918" s="114" t="s">
        <v>395</v>
      </c>
      <c r="F918" s="114" t="s">
        <v>136</v>
      </c>
      <c r="G918" s="114" t="s">
        <v>25</v>
      </c>
      <c r="H918" s="114">
        <v>119.24931506849315</v>
      </c>
      <c r="I918" s="114">
        <v>14</v>
      </c>
      <c r="J918" s="114" t="s">
        <v>391</v>
      </c>
      <c r="K918" s="114">
        <v>11.737</v>
      </c>
      <c r="L918" s="114">
        <f t="shared" ref="L918" si="457">K918</f>
        <v>11.737</v>
      </c>
    </row>
    <row r="919" spans="1:12" x14ac:dyDescent="0.35">
      <c r="A919" s="116" t="s">
        <v>176</v>
      </c>
      <c r="B919" s="116">
        <v>2019</v>
      </c>
      <c r="C919" s="117">
        <v>43526</v>
      </c>
      <c r="D919" s="116" t="s">
        <v>13</v>
      </c>
      <c r="E919" s="116" t="s">
        <v>395</v>
      </c>
      <c r="F919" s="116" t="s">
        <v>136</v>
      </c>
      <c r="G919" s="116" t="s">
        <v>25</v>
      </c>
      <c r="H919" s="116">
        <v>119.24931506849315</v>
      </c>
      <c r="I919" s="116">
        <v>14</v>
      </c>
      <c r="J919" s="116" t="s">
        <v>392</v>
      </c>
      <c r="K919" s="116">
        <v>19.337</v>
      </c>
      <c r="L919" s="116">
        <f t="shared" ref="L919" si="458">K919-K918</f>
        <v>7.6</v>
      </c>
    </row>
    <row r="920" spans="1:12" x14ac:dyDescent="0.35">
      <c r="A920" s="114" t="s">
        <v>176</v>
      </c>
      <c r="B920" s="114">
        <v>2019</v>
      </c>
      <c r="C920" s="115">
        <v>43526</v>
      </c>
      <c r="D920" s="114" t="s">
        <v>13</v>
      </c>
      <c r="E920" s="114" t="s">
        <v>395</v>
      </c>
      <c r="F920" s="114" t="s">
        <v>136</v>
      </c>
      <c r="G920" s="114" t="s">
        <v>25</v>
      </c>
      <c r="H920" s="114">
        <v>119.24931506849315</v>
      </c>
      <c r="I920" s="114">
        <v>14</v>
      </c>
      <c r="J920" s="114" t="s">
        <v>393</v>
      </c>
      <c r="K920" s="114">
        <v>26.712</v>
      </c>
      <c r="L920" s="116">
        <f t="shared" si="450"/>
        <v>7.375</v>
      </c>
    </row>
    <row r="921" spans="1:12" x14ac:dyDescent="0.35">
      <c r="A921" s="116" t="s">
        <v>176</v>
      </c>
      <c r="B921" s="116">
        <v>2019</v>
      </c>
      <c r="C921" s="117">
        <v>43526</v>
      </c>
      <c r="D921" s="116" t="s">
        <v>13</v>
      </c>
      <c r="E921" s="116" t="s">
        <v>395</v>
      </c>
      <c r="F921" s="116" t="s">
        <v>136</v>
      </c>
      <c r="G921" s="116" t="s">
        <v>25</v>
      </c>
      <c r="H921" s="116">
        <v>119.24931506849315</v>
      </c>
      <c r="I921" s="116">
        <v>14</v>
      </c>
      <c r="J921" s="116" t="s">
        <v>394</v>
      </c>
      <c r="K921" s="116">
        <v>34.335000000000001</v>
      </c>
      <c r="L921" s="116">
        <f t="shared" si="450"/>
        <v>7.6230000000000011</v>
      </c>
    </row>
    <row r="922" spans="1:12" x14ac:dyDescent="0.35">
      <c r="A922" s="114" t="s">
        <v>176</v>
      </c>
      <c r="B922" s="114">
        <v>2019</v>
      </c>
      <c r="C922" s="115">
        <v>43526</v>
      </c>
      <c r="D922" s="114" t="s">
        <v>13</v>
      </c>
      <c r="E922" s="114" t="s">
        <v>395</v>
      </c>
      <c r="F922" s="114" t="s">
        <v>22</v>
      </c>
      <c r="G922" s="114" t="s">
        <v>15</v>
      </c>
      <c r="H922" s="114">
        <v>119.24931506849315</v>
      </c>
      <c r="I922" s="114">
        <v>15</v>
      </c>
      <c r="J922" s="114" t="s">
        <v>391</v>
      </c>
      <c r="K922" s="114">
        <v>12.121</v>
      </c>
      <c r="L922" s="114">
        <f t="shared" ref="L922" si="459">K922</f>
        <v>12.121</v>
      </c>
    </row>
    <row r="923" spans="1:12" x14ac:dyDescent="0.35">
      <c r="A923" s="116" t="s">
        <v>176</v>
      </c>
      <c r="B923" s="116">
        <v>2019</v>
      </c>
      <c r="C923" s="117">
        <v>43526</v>
      </c>
      <c r="D923" s="116" t="s">
        <v>13</v>
      </c>
      <c r="E923" s="116" t="s">
        <v>395</v>
      </c>
      <c r="F923" s="116" t="s">
        <v>22</v>
      </c>
      <c r="G923" s="116" t="s">
        <v>15</v>
      </c>
      <c r="H923" s="116">
        <v>119.24931506849315</v>
      </c>
      <c r="I923" s="116">
        <v>15</v>
      </c>
      <c r="J923" s="116" t="s">
        <v>392</v>
      </c>
      <c r="K923" s="116">
        <v>19.677</v>
      </c>
      <c r="L923" s="116">
        <f t="shared" ref="L923" si="460">K923-K922</f>
        <v>7.5559999999999992</v>
      </c>
    </row>
    <row r="924" spans="1:12" x14ac:dyDescent="0.35">
      <c r="A924" s="114" t="s">
        <v>176</v>
      </c>
      <c r="B924" s="114">
        <v>2019</v>
      </c>
      <c r="C924" s="115">
        <v>43526</v>
      </c>
      <c r="D924" s="114" t="s">
        <v>13</v>
      </c>
      <c r="E924" s="114" t="s">
        <v>395</v>
      </c>
      <c r="F924" s="114" t="s">
        <v>22</v>
      </c>
      <c r="G924" s="114" t="s">
        <v>15</v>
      </c>
      <c r="H924" s="114">
        <v>119.24931506849315</v>
      </c>
      <c r="I924" s="114">
        <v>15</v>
      </c>
      <c r="J924" s="114" t="s">
        <v>393</v>
      </c>
      <c r="K924" s="114">
        <v>26.94</v>
      </c>
      <c r="L924" s="116">
        <f t="shared" si="450"/>
        <v>7.2630000000000017</v>
      </c>
    </row>
    <row r="925" spans="1:12" x14ac:dyDescent="0.35">
      <c r="A925" s="116" t="s">
        <v>176</v>
      </c>
      <c r="B925" s="116">
        <v>2019</v>
      </c>
      <c r="C925" s="117">
        <v>43526</v>
      </c>
      <c r="D925" s="116" t="s">
        <v>13</v>
      </c>
      <c r="E925" s="116" t="s">
        <v>395</v>
      </c>
      <c r="F925" s="116" t="s">
        <v>22</v>
      </c>
      <c r="G925" s="116" t="s">
        <v>15</v>
      </c>
      <c r="H925" s="116">
        <v>119.24931506849315</v>
      </c>
      <c r="I925" s="116">
        <v>15</v>
      </c>
      <c r="J925" s="116" t="s">
        <v>394</v>
      </c>
      <c r="K925" s="116">
        <v>34.351999999999997</v>
      </c>
      <c r="L925" s="116">
        <f t="shared" si="450"/>
        <v>7.4119999999999955</v>
      </c>
    </row>
    <row r="926" spans="1:12" x14ac:dyDescent="0.35">
      <c r="A926" s="114" t="s">
        <v>176</v>
      </c>
      <c r="B926" s="114">
        <v>2019</v>
      </c>
      <c r="C926" s="115">
        <v>43526</v>
      </c>
      <c r="D926" s="114" t="s">
        <v>13</v>
      </c>
      <c r="E926" s="114" t="s">
        <v>395</v>
      </c>
      <c r="F926" s="114" t="s">
        <v>60</v>
      </c>
      <c r="G926" s="114" t="s">
        <v>61</v>
      </c>
      <c r="H926" s="114">
        <v>30.624657534246577</v>
      </c>
      <c r="I926" s="114">
        <v>16</v>
      </c>
      <c r="J926" s="114" t="s">
        <v>391</v>
      </c>
      <c r="K926" s="114">
        <v>12.006</v>
      </c>
      <c r="L926" s="114">
        <f t="shared" ref="L926" si="461">K926</f>
        <v>12.006</v>
      </c>
    </row>
    <row r="927" spans="1:12" x14ac:dyDescent="0.35">
      <c r="A927" s="116" t="s">
        <v>176</v>
      </c>
      <c r="B927" s="116">
        <v>2019</v>
      </c>
      <c r="C927" s="117">
        <v>43526</v>
      </c>
      <c r="D927" s="116" t="s">
        <v>13</v>
      </c>
      <c r="E927" s="116" t="s">
        <v>395</v>
      </c>
      <c r="F927" s="116" t="s">
        <v>60</v>
      </c>
      <c r="G927" s="116" t="s">
        <v>61</v>
      </c>
      <c r="H927" s="116">
        <v>30.624657534246577</v>
      </c>
      <c r="I927" s="116">
        <v>16</v>
      </c>
      <c r="J927" s="116" t="s">
        <v>392</v>
      </c>
      <c r="K927" s="116">
        <v>19.492000000000001</v>
      </c>
      <c r="L927" s="116">
        <f t="shared" ref="L927" si="462">K927-K926</f>
        <v>7.4860000000000007</v>
      </c>
    </row>
    <row r="928" spans="1:12" x14ac:dyDescent="0.35">
      <c r="A928" s="114" t="s">
        <v>176</v>
      </c>
      <c r="B928" s="114">
        <v>2019</v>
      </c>
      <c r="C928" s="115">
        <v>43526</v>
      </c>
      <c r="D928" s="114" t="s">
        <v>13</v>
      </c>
      <c r="E928" s="114" t="s">
        <v>395</v>
      </c>
      <c r="F928" s="114" t="s">
        <v>60</v>
      </c>
      <c r="G928" s="114" t="s">
        <v>61</v>
      </c>
      <c r="H928" s="114">
        <v>30.624657534246577</v>
      </c>
      <c r="I928" s="114">
        <v>16</v>
      </c>
      <c r="J928" s="114" t="s">
        <v>393</v>
      </c>
      <c r="K928" s="114">
        <v>26.827999999999999</v>
      </c>
      <c r="L928" s="116">
        <f t="shared" si="450"/>
        <v>7.3359999999999985</v>
      </c>
    </row>
    <row r="929" spans="1:12" x14ac:dyDescent="0.35">
      <c r="A929" s="116" t="s">
        <v>176</v>
      </c>
      <c r="B929" s="116">
        <v>2019</v>
      </c>
      <c r="C929" s="117">
        <v>43526</v>
      </c>
      <c r="D929" s="116" t="s">
        <v>13</v>
      </c>
      <c r="E929" s="116" t="s">
        <v>395</v>
      </c>
      <c r="F929" s="116" t="s">
        <v>60</v>
      </c>
      <c r="G929" s="116" t="s">
        <v>61</v>
      </c>
      <c r="H929" s="116">
        <v>30.624657534246577</v>
      </c>
      <c r="I929" s="116">
        <v>16</v>
      </c>
      <c r="J929" s="116" t="s">
        <v>394</v>
      </c>
      <c r="K929" s="116">
        <v>34.414999999999999</v>
      </c>
      <c r="L929" s="116">
        <f t="shared" si="450"/>
        <v>7.5869999999999997</v>
      </c>
    </row>
    <row r="930" spans="1:12" x14ac:dyDescent="0.35">
      <c r="A930" s="114" t="s">
        <v>176</v>
      </c>
      <c r="B930" s="114">
        <v>2019</v>
      </c>
      <c r="C930" s="115">
        <v>43526</v>
      </c>
      <c r="D930" s="114" t="s">
        <v>13</v>
      </c>
      <c r="E930" s="114" t="s">
        <v>395</v>
      </c>
      <c r="F930" s="114" t="s">
        <v>177</v>
      </c>
      <c r="G930" s="114" t="s">
        <v>19</v>
      </c>
      <c r="H930" s="114">
        <v>400</v>
      </c>
      <c r="I930" s="114">
        <v>17</v>
      </c>
      <c r="J930" s="114" t="s">
        <v>391</v>
      </c>
      <c r="K930" s="114">
        <v>12.236000000000001</v>
      </c>
      <c r="L930" s="114">
        <f t="shared" ref="L930" si="463">K930</f>
        <v>12.236000000000001</v>
      </c>
    </row>
    <row r="931" spans="1:12" x14ac:dyDescent="0.35">
      <c r="A931" s="116" t="s">
        <v>176</v>
      </c>
      <c r="B931" s="116">
        <v>2019</v>
      </c>
      <c r="C931" s="117">
        <v>43526</v>
      </c>
      <c r="D931" s="116" t="s">
        <v>13</v>
      </c>
      <c r="E931" s="116" t="s">
        <v>395</v>
      </c>
      <c r="F931" s="116" t="s">
        <v>177</v>
      </c>
      <c r="G931" s="116" t="s">
        <v>19</v>
      </c>
      <c r="H931" s="116">
        <v>400</v>
      </c>
      <c r="I931" s="116">
        <v>17</v>
      </c>
      <c r="J931" s="116" t="s">
        <v>392</v>
      </c>
      <c r="K931" s="116">
        <v>19.681999999999999</v>
      </c>
      <c r="L931" s="116">
        <f t="shared" ref="L931" si="464">K931-K930</f>
        <v>7.445999999999998</v>
      </c>
    </row>
    <row r="932" spans="1:12" x14ac:dyDescent="0.35">
      <c r="A932" s="114" t="s">
        <v>176</v>
      </c>
      <c r="B932" s="114">
        <v>2019</v>
      </c>
      <c r="C932" s="115">
        <v>43526</v>
      </c>
      <c r="D932" s="114" t="s">
        <v>13</v>
      </c>
      <c r="E932" s="114" t="s">
        <v>395</v>
      </c>
      <c r="F932" s="114" t="s">
        <v>177</v>
      </c>
      <c r="G932" s="114" t="s">
        <v>19</v>
      </c>
      <c r="H932" s="114">
        <v>400</v>
      </c>
      <c r="I932" s="114">
        <v>17</v>
      </c>
      <c r="J932" s="114" t="s">
        <v>393</v>
      </c>
      <c r="K932" s="114">
        <v>26.972999999999999</v>
      </c>
      <c r="L932" s="116">
        <f t="shared" si="450"/>
        <v>7.2910000000000004</v>
      </c>
    </row>
    <row r="933" spans="1:12" x14ac:dyDescent="0.35">
      <c r="A933" s="116" t="s">
        <v>176</v>
      </c>
      <c r="B933" s="116">
        <v>2019</v>
      </c>
      <c r="C933" s="117">
        <v>43526</v>
      </c>
      <c r="D933" s="116" t="s">
        <v>13</v>
      </c>
      <c r="E933" s="116" t="s">
        <v>395</v>
      </c>
      <c r="F933" s="116" t="s">
        <v>177</v>
      </c>
      <c r="G933" s="116" t="s">
        <v>19</v>
      </c>
      <c r="H933" s="116">
        <v>400</v>
      </c>
      <c r="I933" s="116">
        <v>17</v>
      </c>
      <c r="J933" s="116" t="s">
        <v>394</v>
      </c>
      <c r="K933" s="116">
        <v>34.518000000000001</v>
      </c>
      <c r="L933" s="116">
        <f t="shared" si="450"/>
        <v>7.5450000000000017</v>
      </c>
    </row>
    <row r="934" spans="1:12" x14ac:dyDescent="0.35">
      <c r="A934" s="114" t="s">
        <v>176</v>
      </c>
      <c r="B934" s="114">
        <v>2019</v>
      </c>
      <c r="C934" s="115">
        <v>43526</v>
      </c>
      <c r="D934" s="114" t="s">
        <v>13</v>
      </c>
      <c r="E934" s="114" t="s">
        <v>395</v>
      </c>
      <c r="F934" s="114" t="s">
        <v>76</v>
      </c>
      <c r="G934" s="114" t="s">
        <v>38</v>
      </c>
      <c r="H934" s="114">
        <v>119.24931506849315</v>
      </c>
      <c r="I934" s="114">
        <v>18</v>
      </c>
      <c r="J934" s="114" t="s">
        <v>391</v>
      </c>
      <c r="K934" s="114">
        <v>11.99</v>
      </c>
      <c r="L934" s="114">
        <f t="shared" ref="L934" si="465">K934</f>
        <v>11.99</v>
      </c>
    </row>
    <row r="935" spans="1:12" x14ac:dyDescent="0.35">
      <c r="A935" s="116" t="s">
        <v>176</v>
      </c>
      <c r="B935" s="116">
        <v>2019</v>
      </c>
      <c r="C935" s="117">
        <v>43526</v>
      </c>
      <c r="D935" s="116" t="s">
        <v>13</v>
      </c>
      <c r="E935" s="116" t="s">
        <v>395</v>
      </c>
      <c r="F935" s="116" t="s">
        <v>76</v>
      </c>
      <c r="G935" s="116" t="s">
        <v>38</v>
      </c>
      <c r="H935" s="116">
        <v>119.24931506849315</v>
      </c>
      <c r="I935" s="116">
        <v>18</v>
      </c>
      <c r="J935" s="116" t="s">
        <v>392</v>
      </c>
      <c r="K935" s="116">
        <v>19.478999999999999</v>
      </c>
      <c r="L935" s="116">
        <f t="shared" ref="L935" si="466">K935-K934</f>
        <v>7.488999999999999</v>
      </c>
    </row>
    <row r="936" spans="1:12" x14ac:dyDescent="0.35">
      <c r="A936" s="114" t="s">
        <v>176</v>
      </c>
      <c r="B936" s="114">
        <v>2019</v>
      </c>
      <c r="C936" s="115">
        <v>43526</v>
      </c>
      <c r="D936" s="114" t="s">
        <v>13</v>
      </c>
      <c r="E936" s="114" t="s">
        <v>395</v>
      </c>
      <c r="F936" s="114" t="s">
        <v>76</v>
      </c>
      <c r="G936" s="114" t="s">
        <v>38</v>
      </c>
      <c r="H936" s="114">
        <v>119.24931506849315</v>
      </c>
      <c r="I936" s="114">
        <v>18</v>
      </c>
      <c r="J936" s="114" t="s">
        <v>393</v>
      </c>
      <c r="K936" s="114">
        <v>26.809000000000001</v>
      </c>
      <c r="L936" s="116">
        <f t="shared" si="450"/>
        <v>7.3300000000000018</v>
      </c>
    </row>
    <row r="937" spans="1:12" x14ac:dyDescent="0.35">
      <c r="A937" s="116" t="s">
        <v>176</v>
      </c>
      <c r="B937" s="116">
        <v>2019</v>
      </c>
      <c r="C937" s="117">
        <v>43526</v>
      </c>
      <c r="D937" s="116" t="s">
        <v>13</v>
      </c>
      <c r="E937" s="116" t="s">
        <v>395</v>
      </c>
      <c r="F937" s="116" t="s">
        <v>76</v>
      </c>
      <c r="G937" s="116" t="s">
        <v>38</v>
      </c>
      <c r="H937" s="116">
        <v>119.24931506849315</v>
      </c>
      <c r="I937" s="116">
        <v>18</v>
      </c>
      <c r="J937" s="116" t="s">
        <v>394</v>
      </c>
      <c r="K937" s="116">
        <v>34.58</v>
      </c>
      <c r="L937" s="116">
        <f t="shared" si="450"/>
        <v>7.7709999999999972</v>
      </c>
    </row>
    <row r="938" spans="1:12" x14ac:dyDescent="0.35">
      <c r="A938" s="114" t="s">
        <v>176</v>
      </c>
      <c r="B938" s="114">
        <v>2019</v>
      </c>
      <c r="C938" s="115">
        <v>43526</v>
      </c>
      <c r="D938" s="114" t="s">
        <v>13</v>
      </c>
      <c r="E938" s="114" t="s">
        <v>395</v>
      </c>
      <c r="F938" s="114" t="s">
        <v>20</v>
      </c>
      <c r="G938" s="114" t="s">
        <v>21</v>
      </c>
      <c r="H938" s="114">
        <v>23.56986301369863</v>
      </c>
      <c r="I938" s="114">
        <v>19</v>
      </c>
      <c r="J938" s="114" t="s">
        <v>391</v>
      </c>
      <c r="K938" s="114">
        <v>12.208</v>
      </c>
      <c r="L938" s="114">
        <f t="shared" ref="L938" si="467">K938</f>
        <v>12.208</v>
      </c>
    </row>
    <row r="939" spans="1:12" x14ac:dyDescent="0.35">
      <c r="A939" s="116" t="s">
        <v>176</v>
      </c>
      <c r="B939" s="116">
        <v>2019</v>
      </c>
      <c r="C939" s="117">
        <v>43526</v>
      </c>
      <c r="D939" s="116" t="s">
        <v>13</v>
      </c>
      <c r="E939" s="116" t="s">
        <v>395</v>
      </c>
      <c r="F939" s="116" t="s">
        <v>20</v>
      </c>
      <c r="G939" s="116" t="s">
        <v>21</v>
      </c>
      <c r="H939" s="116">
        <v>23.56986301369863</v>
      </c>
      <c r="I939" s="116">
        <v>19</v>
      </c>
      <c r="J939" s="116" t="s">
        <v>392</v>
      </c>
      <c r="K939" s="116">
        <v>19.797999999999998</v>
      </c>
      <c r="L939" s="116">
        <f t="shared" ref="L939" si="468">K939-K938</f>
        <v>7.5899999999999981</v>
      </c>
    </row>
    <row r="940" spans="1:12" x14ac:dyDescent="0.35">
      <c r="A940" s="114" t="s">
        <v>176</v>
      </c>
      <c r="B940" s="114">
        <v>2019</v>
      </c>
      <c r="C940" s="115">
        <v>43526</v>
      </c>
      <c r="D940" s="114" t="s">
        <v>13</v>
      </c>
      <c r="E940" s="114" t="s">
        <v>395</v>
      </c>
      <c r="F940" s="114" t="s">
        <v>20</v>
      </c>
      <c r="G940" s="114" t="s">
        <v>21</v>
      </c>
      <c r="H940" s="114">
        <v>23.56986301369863</v>
      </c>
      <c r="I940" s="114">
        <v>19</v>
      </c>
      <c r="J940" s="114" t="s">
        <v>393</v>
      </c>
      <c r="K940" s="114">
        <v>27.213999999999999</v>
      </c>
      <c r="L940" s="116">
        <f t="shared" si="450"/>
        <v>7.4160000000000004</v>
      </c>
    </row>
    <row r="941" spans="1:12" x14ac:dyDescent="0.35">
      <c r="A941" s="116" t="s">
        <v>176</v>
      </c>
      <c r="B941" s="116">
        <v>2019</v>
      </c>
      <c r="C941" s="117">
        <v>43526</v>
      </c>
      <c r="D941" s="116" t="s">
        <v>13</v>
      </c>
      <c r="E941" s="116" t="s">
        <v>395</v>
      </c>
      <c r="F941" s="116" t="s">
        <v>20</v>
      </c>
      <c r="G941" s="116" t="s">
        <v>21</v>
      </c>
      <c r="H941" s="116">
        <v>23.56986301369863</v>
      </c>
      <c r="I941" s="116">
        <v>19</v>
      </c>
      <c r="J941" s="116" t="s">
        <v>394</v>
      </c>
      <c r="K941" s="116">
        <v>34.756</v>
      </c>
      <c r="L941" s="116">
        <f t="shared" si="450"/>
        <v>7.5420000000000016</v>
      </c>
    </row>
    <row r="942" spans="1:12" x14ac:dyDescent="0.35">
      <c r="A942" s="114" t="s">
        <v>176</v>
      </c>
      <c r="B942" s="114">
        <v>2019</v>
      </c>
      <c r="C942" s="115">
        <v>43526</v>
      </c>
      <c r="D942" s="114" t="s">
        <v>13</v>
      </c>
      <c r="E942" s="114" t="s">
        <v>395</v>
      </c>
      <c r="F942" s="114" t="s">
        <v>143</v>
      </c>
      <c r="G942" s="114" t="s">
        <v>121</v>
      </c>
      <c r="H942" s="114">
        <v>400</v>
      </c>
      <c r="I942" s="114">
        <v>20</v>
      </c>
      <c r="J942" s="114" t="s">
        <v>391</v>
      </c>
      <c r="K942" s="114">
        <v>11.778</v>
      </c>
      <c r="L942" s="114">
        <f t="shared" ref="L942" si="469">K942</f>
        <v>11.778</v>
      </c>
    </row>
    <row r="943" spans="1:12" x14ac:dyDescent="0.35">
      <c r="A943" s="116" t="s">
        <v>176</v>
      </c>
      <c r="B943" s="116">
        <v>2019</v>
      </c>
      <c r="C943" s="117">
        <v>43526</v>
      </c>
      <c r="D943" s="116" t="s">
        <v>13</v>
      </c>
      <c r="E943" s="116" t="s">
        <v>395</v>
      </c>
      <c r="F943" s="116" t="s">
        <v>143</v>
      </c>
      <c r="G943" s="116" t="s">
        <v>121</v>
      </c>
      <c r="H943" s="116">
        <v>400</v>
      </c>
      <c r="I943" s="116">
        <v>20</v>
      </c>
      <c r="J943" s="116" t="s">
        <v>392</v>
      </c>
      <c r="K943" s="116">
        <v>19.387</v>
      </c>
      <c r="L943" s="116">
        <f t="shared" ref="L943" si="470">K943-K942</f>
        <v>7.609</v>
      </c>
    </row>
    <row r="944" spans="1:12" x14ac:dyDescent="0.35">
      <c r="A944" s="114" t="s">
        <v>176</v>
      </c>
      <c r="B944" s="114">
        <v>2019</v>
      </c>
      <c r="C944" s="115">
        <v>43526</v>
      </c>
      <c r="D944" s="114" t="s">
        <v>13</v>
      </c>
      <c r="E944" s="114" t="s">
        <v>395</v>
      </c>
      <c r="F944" s="114" t="s">
        <v>143</v>
      </c>
      <c r="G944" s="114" t="s">
        <v>121</v>
      </c>
      <c r="H944" s="114">
        <v>400</v>
      </c>
      <c r="I944" s="114">
        <v>20</v>
      </c>
      <c r="J944" s="114" t="s">
        <v>393</v>
      </c>
      <c r="K944" s="114">
        <v>26.895</v>
      </c>
      <c r="L944" s="116">
        <f t="shared" si="450"/>
        <v>7.5079999999999991</v>
      </c>
    </row>
    <row r="945" spans="1:12" x14ac:dyDescent="0.35">
      <c r="A945" s="116" t="s">
        <v>176</v>
      </c>
      <c r="B945" s="116">
        <v>2019</v>
      </c>
      <c r="C945" s="117">
        <v>43526</v>
      </c>
      <c r="D945" s="116" t="s">
        <v>13</v>
      </c>
      <c r="E945" s="116" t="s">
        <v>395</v>
      </c>
      <c r="F945" s="116" t="s">
        <v>143</v>
      </c>
      <c r="G945" s="116" t="s">
        <v>121</v>
      </c>
      <c r="H945" s="116">
        <v>400</v>
      </c>
      <c r="I945" s="116">
        <v>20</v>
      </c>
      <c r="J945" s="116" t="s">
        <v>394</v>
      </c>
      <c r="K945" s="116">
        <v>34.765000000000001</v>
      </c>
      <c r="L945" s="116">
        <f t="shared" si="450"/>
        <v>7.870000000000001</v>
      </c>
    </row>
    <row r="946" spans="1:12" x14ac:dyDescent="0.35">
      <c r="A946" s="114" t="s">
        <v>176</v>
      </c>
      <c r="B946" s="114">
        <v>2019</v>
      </c>
      <c r="C946" s="115">
        <v>43526</v>
      </c>
      <c r="D946" s="114" t="s">
        <v>13</v>
      </c>
      <c r="E946" s="114" t="s">
        <v>395</v>
      </c>
      <c r="F946" s="114" t="s">
        <v>99</v>
      </c>
      <c r="G946" s="114" t="s">
        <v>67</v>
      </c>
      <c r="H946" s="114">
        <v>400</v>
      </c>
      <c r="I946" s="114">
        <v>21</v>
      </c>
      <c r="J946" s="114" t="s">
        <v>391</v>
      </c>
      <c r="K946" s="114">
        <v>12.631</v>
      </c>
      <c r="L946" s="114">
        <f t="shared" ref="L946" si="471">K946</f>
        <v>12.631</v>
      </c>
    </row>
    <row r="947" spans="1:12" x14ac:dyDescent="0.35">
      <c r="A947" s="116" t="s">
        <v>176</v>
      </c>
      <c r="B947" s="116">
        <v>2019</v>
      </c>
      <c r="C947" s="117">
        <v>43526</v>
      </c>
      <c r="D947" s="116" t="s">
        <v>13</v>
      </c>
      <c r="E947" s="116" t="s">
        <v>395</v>
      </c>
      <c r="F947" s="116" t="s">
        <v>99</v>
      </c>
      <c r="G947" s="116" t="s">
        <v>67</v>
      </c>
      <c r="H947" s="116">
        <v>400</v>
      </c>
      <c r="I947" s="116">
        <v>21</v>
      </c>
      <c r="J947" s="116" t="s">
        <v>392</v>
      </c>
      <c r="K947" s="116">
        <v>20.207999999999998</v>
      </c>
      <c r="L947" s="116">
        <f t="shared" ref="L947" si="472">K947-K946</f>
        <v>7.5769999999999982</v>
      </c>
    </row>
    <row r="948" spans="1:12" x14ac:dyDescent="0.35">
      <c r="A948" s="114" t="s">
        <v>176</v>
      </c>
      <c r="B948" s="114">
        <v>2019</v>
      </c>
      <c r="C948" s="115">
        <v>43526</v>
      </c>
      <c r="D948" s="114" t="s">
        <v>13</v>
      </c>
      <c r="E948" s="114" t="s">
        <v>395</v>
      </c>
      <c r="F948" s="114" t="s">
        <v>99</v>
      </c>
      <c r="G948" s="114" t="s">
        <v>67</v>
      </c>
      <c r="H948" s="114">
        <v>400</v>
      </c>
      <c r="I948" s="114">
        <v>21</v>
      </c>
      <c r="J948" s="114" t="s">
        <v>393</v>
      </c>
      <c r="K948" s="114">
        <v>27.562000000000001</v>
      </c>
      <c r="L948" s="116">
        <f t="shared" si="450"/>
        <v>7.3540000000000028</v>
      </c>
    </row>
    <row r="949" spans="1:12" x14ac:dyDescent="0.35">
      <c r="A949" s="116" t="s">
        <v>176</v>
      </c>
      <c r="B949" s="116">
        <v>2019</v>
      </c>
      <c r="C949" s="117">
        <v>43526</v>
      </c>
      <c r="D949" s="116" t="s">
        <v>13</v>
      </c>
      <c r="E949" s="116" t="s">
        <v>395</v>
      </c>
      <c r="F949" s="116" t="s">
        <v>99</v>
      </c>
      <c r="G949" s="116" t="s">
        <v>67</v>
      </c>
      <c r="H949" s="116">
        <v>400</v>
      </c>
      <c r="I949" s="116">
        <v>21</v>
      </c>
      <c r="J949" s="116" t="s">
        <v>394</v>
      </c>
      <c r="K949" s="116">
        <v>35.048999999999999</v>
      </c>
      <c r="L949" s="116">
        <f t="shared" si="450"/>
        <v>7.4869999999999983</v>
      </c>
    </row>
    <row r="950" spans="1:12" x14ac:dyDescent="0.35">
      <c r="A950" s="114" t="s">
        <v>176</v>
      </c>
      <c r="B950" s="114">
        <v>2019</v>
      </c>
      <c r="C950" s="115">
        <v>43526</v>
      </c>
      <c r="D950" s="114" t="s">
        <v>13</v>
      </c>
      <c r="E950" s="114" t="s">
        <v>395</v>
      </c>
      <c r="F950" s="114" t="s">
        <v>424</v>
      </c>
      <c r="G950" s="114" t="s">
        <v>25</v>
      </c>
      <c r="H950" s="114">
        <v>400</v>
      </c>
      <c r="I950" s="114">
        <v>22</v>
      </c>
      <c r="J950" s="114" t="s">
        <v>391</v>
      </c>
      <c r="K950" s="114">
        <v>11.972</v>
      </c>
      <c r="L950" s="114">
        <f t="shared" ref="L950" si="473">K950</f>
        <v>11.972</v>
      </c>
    </row>
    <row r="951" spans="1:12" x14ac:dyDescent="0.35">
      <c r="A951" s="116" t="s">
        <v>176</v>
      </c>
      <c r="B951" s="116">
        <v>2019</v>
      </c>
      <c r="C951" s="117">
        <v>43526</v>
      </c>
      <c r="D951" s="116" t="s">
        <v>13</v>
      </c>
      <c r="E951" s="116" t="s">
        <v>395</v>
      </c>
      <c r="F951" s="116" t="s">
        <v>424</v>
      </c>
      <c r="G951" s="116" t="s">
        <v>25</v>
      </c>
      <c r="H951" s="116">
        <v>400</v>
      </c>
      <c r="I951" s="116">
        <v>22</v>
      </c>
      <c r="J951" s="116" t="s">
        <v>392</v>
      </c>
      <c r="K951" s="116">
        <v>19.603000000000002</v>
      </c>
      <c r="L951" s="116">
        <f t="shared" ref="L951" si="474">K951-K950</f>
        <v>7.631000000000002</v>
      </c>
    </row>
    <row r="952" spans="1:12" x14ac:dyDescent="0.35">
      <c r="A952" s="114" t="s">
        <v>176</v>
      </c>
      <c r="B952" s="114">
        <v>2019</v>
      </c>
      <c r="C952" s="115">
        <v>43526</v>
      </c>
      <c r="D952" s="114" t="s">
        <v>13</v>
      </c>
      <c r="E952" s="114" t="s">
        <v>395</v>
      </c>
      <c r="F952" s="114" t="s">
        <v>424</v>
      </c>
      <c r="G952" s="114" t="s">
        <v>25</v>
      </c>
      <c r="H952" s="114">
        <v>400</v>
      </c>
      <c r="I952" s="114">
        <v>22</v>
      </c>
      <c r="J952" s="114" t="s">
        <v>393</v>
      </c>
      <c r="K952" s="114">
        <v>27.170999999999999</v>
      </c>
      <c r="L952" s="116">
        <f t="shared" si="450"/>
        <v>7.5679999999999978</v>
      </c>
    </row>
    <row r="953" spans="1:12" x14ac:dyDescent="0.35">
      <c r="A953" s="116" t="s">
        <v>176</v>
      </c>
      <c r="B953" s="116">
        <v>2019</v>
      </c>
      <c r="C953" s="117">
        <v>43526</v>
      </c>
      <c r="D953" s="116" t="s">
        <v>13</v>
      </c>
      <c r="E953" s="116" t="s">
        <v>395</v>
      </c>
      <c r="F953" s="116" t="s">
        <v>424</v>
      </c>
      <c r="G953" s="116" t="s">
        <v>25</v>
      </c>
      <c r="H953" s="116">
        <v>400</v>
      </c>
      <c r="I953" s="116">
        <v>22</v>
      </c>
      <c r="J953" s="116" t="s">
        <v>394</v>
      </c>
      <c r="K953" s="116">
        <v>35.069000000000003</v>
      </c>
      <c r="L953" s="116">
        <f t="shared" si="450"/>
        <v>7.8980000000000032</v>
      </c>
    </row>
    <row r="954" spans="1:12" x14ac:dyDescent="0.35">
      <c r="A954" s="114" t="s">
        <v>176</v>
      </c>
      <c r="B954" s="114">
        <v>2019</v>
      </c>
      <c r="C954" s="115">
        <v>43526</v>
      </c>
      <c r="D954" s="114" t="s">
        <v>13</v>
      </c>
      <c r="E954" s="114" t="s">
        <v>395</v>
      </c>
      <c r="F954" s="114" t="s">
        <v>147</v>
      </c>
      <c r="G954" s="114" t="s">
        <v>148</v>
      </c>
      <c r="H954" s="114">
        <v>119.24931506849315</v>
      </c>
      <c r="I954" s="114">
        <v>23</v>
      </c>
      <c r="J954" s="114" t="s">
        <v>391</v>
      </c>
      <c r="K954" s="114">
        <v>12.763999999999999</v>
      </c>
      <c r="L954" s="114">
        <f t="shared" ref="L954" si="475">K954</f>
        <v>12.763999999999999</v>
      </c>
    </row>
    <row r="955" spans="1:12" x14ac:dyDescent="0.35">
      <c r="A955" s="116" t="s">
        <v>176</v>
      </c>
      <c r="B955" s="116">
        <v>2019</v>
      </c>
      <c r="C955" s="117">
        <v>43526</v>
      </c>
      <c r="D955" s="116" t="s">
        <v>13</v>
      </c>
      <c r="E955" s="116" t="s">
        <v>395</v>
      </c>
      <c r="F955" s="116" t="s">
        <v>147</v>
      </c>
      <c r="G955" s="116" t="s">
        <v>148</v>
      </c>
      <c r="H955" s="116">
        <v>119.24931506849315</v>
      </c>
      <c r="I955" s="116">
        <v>23</v>
      </c>
      <c r="J955" s="116" t="s">
        <v>392</v>
      </c>
      <c r="K955" s="116">
        <v>20.428999999999998</v>
      </c>
      <c r="L955" s="116">
        <f t="shared" ref="L955" si="476">K955-K954</f>
        <v>7.6649999999999991</v>
      </c>
    </row>
    <row r="956" spans="1:12" x14ac:dyDescent="0.35">
      <c r="A956" s="114" t="s">
        <v>176</v>
      </c>
      <c r="B956" s="114">
        <v>2019</v>
      </c>
      <c r="C956" s="115">
        <v>43526</v>
      </c>
      <c r="D956" s="114" t="s">
        <v>13</v>
      </c>
      <c r="E956" s="114" t="s">
        <v>395</v>
      </c>
      <c r="F956" s="114" t="s">
        <v>147</v>
      </c>
      <c r="G956" s="114" t="s">
        <v>148</v>
      </c>
      <c r="H956" s="114">
        <v>119.24931506849315</v>
      </c>
      <c r="I956" s="114">
        <v>23</v>
      </c>
      <c r="J956" s="114" t="s">
        <v>393</v>
      </c>
      <c r="K956" s="114">
        <v>27.776</v>
      </c>
      <c r="L956" s="116">
        <f t="shared" si="450"/>
        <v>7.3470000000000013</v>
      </c>
    </row>
    <row r="957" spans="1:12" x14ac:dyDescent="0.35">
      <c r="A957" s="116" t="s">
        <v>176</v>
      </c>
      <c r="B957" s="116">
        <v>2019</v>
      </c>
      <c r="C957" s="117">
        <v>43526</v>
      </c>
      <c r="D957" s="116" t="s">
        <v>13</v>
      </c>
      <c r="E957" s="116" t="s">
        <v>395</v>
      </c>
      <c r="F957" s="116" t="s">
        <v>147</v>
      </c>
      <c r="G957" s="116" t="s">
        <v>148</v>
      </c>
      <c r="H957" s="116">
        <v>119.24931506849315</v>
      </c>
      <c r="I957" s="116">
        <v>23</v>
      </c>
      <c r="J957" s="116" t="s">
        <v>394</v>
      </c>
      <c r="K957" s="116">
        <v>35.182000000000002</v>
      </c>
      <c r="L957" s="116">
        <f t="shared" si="450"/>
        <v>7.4060000000000024</v>
      </c>
    </row>
    <row r="958" spans="1:12" x14ac:dyDescent="0.35">
      <c r="A958" s="114" t="s">
        <v>176</v>
      </c>
      <c r="B958" s="114">
        <v>2019</v>
      </c>
      <c r="C958" s="115">
        <v>43526</v>
      </c>
      <c r="D958" s="114" t="s">
        <v>13</v>
      </c>
      <c r="E958" s="114" t="s">
        <v>395</v>
      </c>
      <c r="F958" s="114" t="s">
        <v>28</v>
      </c>
      <c r="G958" s="114" t="s">
        <v>29</v>
      </c>
      <c r="H958" s="114">
        <v>19.18082191780822</v>
      </c>
      <c r="I958" s="114">
        <v>24</v>
      </c>
      <c r="J958" s="114" t="s">
        <v>391</v>
      </c>
      <c r="K958" s="114">
        <v>12.912000000000001</v>
      </c>
      <c r="L958" s="114">
        <f t="shared" ref="L958" si="477">K958</f>
        <v>12.912000000000001</v>
      </c>
    </row>
    <row r="959" spans="1:12" x14ac:dyDescent="0.35">
      <c r="A959" s="116" t="s">
        <v>176</v>
      </c>
      <c r="B959" s="116">
        <v>2019</v>
      </c>
      <c r="C959" s="117">
        <v>43526</v>
      </c>
      <c r="D959" s="116" t="s">
        <v>13</v>
      </c>
      <c r="E959" s="116" t="s">
        <v>395</v>
      </c>
      <c r="F959" s="116" t="s">
        <v>28</v>
      </c>
      <c r="G959" s="116" t="s">
        <v>29</v>
      </c>
      <c r="H959" s="116">
        <v>19.18082191780822</v>
      </c>
      <c r="I959" s="116">
        <v>24</v>
      </c>
      <c r="J959" s="116" t="s">
        <v>392</v>
      </c>
      <c r="K959" s="116">
        <v>20.536999999999999</v>
      </c>
      <c r="L959" s="116">
        <f t="shared" ref="L959" si="478">K959-K958</f>
        <v>7.6249999999999982</v>
      </c>
    </row>
    <row r="960" spans="1:12" x14ac:dyDescent="0.35">
      <c r="A960" s="114" t="s">
        <v>176</v>
      </c>
      <c r="B960" s="114">
        <v>2019</v>
      </c>
      <c r="C960" s="115">
        <v>43526</v>
      </c>
      <c r="D960" s="114" t="s">
        <v>13</v>
      </c>
      <c r="E960" s="114" t="s">
        <v>395</v>
      </c>
      <c r="F960" s="114" t="s">
        <v>28</v>
      </c>
      <c r="G960" s="114" t="s">
        <v>29</v>
      </c>
      <c r="H960" s="114">
        <v>19.18082191780822</v>
      </c>
      <c r="I960" s="114">
        <v>24</v>
      </c>
      <c r="J960" s="114" t="s">
        <v>393</v>
      </c>
      <c r="K960" s="114">
        <v>27.908000000000001</v>
      </c>
      <c r="L960" s="116">
        <f t="shared" si="450"/>
        <v>7.3710000000000022</v>
      </c>
    </row>
    <row r="961" spans="1:12" x14ac:dyDescent="0.35">
      <c r="A961" s="116" t="s">
        <v>176</v>
      </c>
      <c r="B961" s="116">
        <v>2019</v>
      </c>
      <c r="C961" s="117">
        <v>43526</v>
      </c>
      <c r="D961" s="116" t="s">
        <v>13</v>
      </c>
      <c r="E961" s="116" t="s">
        <v>395</v>
      </c>
      <c r="F961" s="116" t="s">
        <v>28</v>
      </c>
      <c r="G961" s="116" t="s">
        <v>29</v>
      </c>
      <c r="H961" s="116">
        <v>19.18082191780822</v>
      </c>
      <c r="I961" s="116">
        <v>24</v>
      </c>
      <c r="J961" s="116" t="s">
        <v>394</v>
      </c>
      <c r="K961" s="116">
        <v>35.439</v>
      </c>
      <c r="L961" s="116">
        <f t="shared" si="450"/>
        <v>7.5309999999999988</v>
      </c>
    </row>
    <row r="962" spans="1:12" x14ac:dyDescent="0.35">
      <c r="A962" s="114" t="s">
        <v>176</v>
      </c>
      <c r="B962" s="114">
        <v>2019</v>
      </c>
      <c r="C962" s="115">
        <v>43526</v>
      </c>
      <c r="D962" s="114" t="s">
        <v>13</v>
      </c>
      <c r="E962" s="114" t="s">
        <v>395</v>
      </c>
      <c r="F962" s="114" t="s">
        <v>144</v>
      </c>
      <c r="G962" s="114" t="s">
        <v>145</v>
      </c>
      <c r="H962" s="114">
        <v>400</v>
      </c>
      <c r="I962" s="114">
        <v>25</v>
      </c>
      <c r="J962" s="114" t="s">
        <v>391</v>
      </c>
      <c r="K962" s="114">
        <v>12.914999999999999</v>
      </c>
      <c r="L962" s="114">
        <f t="shared" ref="L962" si="479">K962</f>
        <v>12.914999999999999</v>
      </c>
    </row>
    <row r="963" spans="1:12" x14ac:dyDescent="0.35">
      <c r="A963" s="116" t="s">
        <v>176</v>
      </c>
      <c r="B963" s="116">
        <v>2019</v>
      </c>
      <c r="C963" s="117">
        <v>43526</v>
      </c>
      <c r="D963" s="116" t="s">
        <v>13</v>
      </c>
      <c r="E963" s="116" t="s">
        <v>395</v>
      </c>
      <c r="F963" s="116" t="s">
        <v>144</v>
      </c>
      <c r="G963" s="116" t="s">
        <v>145</v>
      </c>
      <c r="H963" s="116">
        <v>400</v>
      </c>
      <c r="I963" s="116">
        <v>25</v>
      </c>
      <c r="J963" s="116" t="s">
        <v>392</v>
      </c>
      <c r="K963" s="116">
        <v>20.713000000000001</v>
      </c>
      <c r="L963" s="116">
        <f t="shared" ref="L963" si="480">K963-K962</f>
        <v>7.7980000000000018</v>
      </c>
    </row>
    <row r="964" spans="1:12" x14ac:dyDescent="0.35">
      <c r="A964" s="114" t="s">
        <v>176</v>
      </c>
      <c r="B964" s="114">
        <v>2019</v>
      </c>
      <c r="C964" s="115">
        <v>43526</v>
      </c>
      <c r="D964" s="114" t="s">
        <v>13</v>
      </c>
      <c r="E964" s="114" t="s">
        <v>395</v>
      </c>
      <c r="F964" s="114" t="s">
        <v>144</v>
      </c>
      <c r="G964" s="114" t="s">
        <v>145</v>
      </c>
      <c r="H964" s="114">
        <v>400</v>
      </c>
      <c r="I964" s="114">
        <v>25</v>
      </c>
      <c r="J964" s="114" t="s">
        <v>393</v>
      </c>
      <c r="K964" s="114">
        <v>28.306000000000001</v>
      </c>
      <c r="L964" s="116">
        <f t="shared" si="450"/>
        <v>7.593</v>
      </c>
    </row>
    <row r="965" spans="1:12" x14ac:dyDescent="0.35">
      <c r="A965" s="116" t="s">
        <v>176</v>
      </c>
      <c r="B965" s="116">
        <v>2019</v>
      </c>
      <c r="C965" s="117">
        <v>43526</v>
      </c>
      <c r="D965" s="116" t="s">
        <v>13</v>
      </c>
      <c r="E965" s="116" t="s">
        <v>395</v>
      </c>
      <c r="F965" s="116" t="s">
        <v>144</v>
      </c>
      <c r="G965" s="116" t="s">
        <v>145</v>
      </c>
      <c r="H965" s="116">
        <v>400</v>
      </c>
      <c r="I965" s="116">
        <v>25</v>
      </c>
      <c r="J965" s="116" t="s">
        <v>394</v>
      </c>
      <c r="K965" s="116">
        <v>36.234999999999999</v>
      </c>
      <c r="L965" s="116">
        <f t="shared" si="450"/>
        <v>7.9289999999999985</v>
      </c>
    </row>
    <row r="966" spans="1:12" x14ac:dyDescent="0.35">
      <c r="A966" s="114" t="s">
        <v>176</v>
      </c>
      <c r="B966" s="114">
        <v>2019</v>
      </c>
      <c r="C966" s="115">
        <v>43526</v>
      </c>
      <c r="D966" s="114" t="s">
        <v>13</v>
      </c>
      <c r="E966" s="114" t="s">
        <v>395</v>
      </c>
      <c r="F966" s="114" t="s">
        <v>171</v>
      </c>
      <c r="G966" s="114" t="s">
        <v>65</v>
      </c>
      <c r="H966" s="114">
        <v>119.24931506849315</v>
      </c>
      <c r="I966" s="114">
        <v>26</v>
      </c>
      <c r="J966" s="114" t="s">
        <v>391</v>
      </c>
      <c r="K966" s="114">
        <v>12.968999999999999</v>
      </c>
      <c r="L966" s="114">
        <f t="shared" ref="L966" si="481">K966</f>
        <v>12.968999999999999</v>
      </c>
    </row>
    <row r="967" spans="1:12" x14ac:dyDescent="0.35">
      <c r="A967" s="116" t="s">
        <v>176</v>
      </c>
      <c r="B967" s="116">
        <v>2019</v>
      </c>
      <c r="C967" s="117">
        <v>43526</v>
      </c>
      <c r="D967" s="116" t="s">
        <v>13</v>
      </c>
      <c r="E967" s="116" t="s">
        <v>395</v>
      </c>
      <c r="F967" s="116" t="s">
        <v>171</v>
      </c>
      <c r="G967" s="116" t="s">
        <v>65</v>
      </c>
      <c r="H967" s="116">
        <v>119.24931506849315</v>
      </c>
      <c r="I967" s="116">
        <v>26</v>
      </c>
      <c r="J967" s="116" t="s">
        <v>392</v>
      </c>
      <c r="K967" s="116">
        <v>20.861000000000001</v>
      </c>
      <c r="L967" s="116">
        <f t="shared" ref="L967:L1029" si="482">K967-K966</f>
        <v>7.8920000000000012</v>
      </c>
    </row>
    <row r="968" spans="1:12" x14ac:dyDescent="0.35">
      <c r="A968" s="114" t="s">
        <v>176</v>
      </c>
      <c r="B968" s="114">
        <v>2019</v>
      </c>
      <c r="C968" s="115">
        <v>43526</v>
      </c>
      <c r="D968" s="114" t="s">
        <v>13</v>
      </c>
      <c r="E968" s="114" t="s">
        <v>395</v>
      </c>
      <c r="F968" s="114" t="s">
        <v>171</v>
      </c>
      <c r="G968" s="114" t="s">
        <v>65</v>
      </c>
      <c r="H968" s="114">
        <v>119.24931506849315</v>
      </c>
      <c r="I968" s="114">
        <v>26</v>
      </c>
      <c r="J968" s="114" t="s">
        <v>393</v>
      </c>
      <c r="K968" s="114">
        <v>28.530999999999999</v>
      </c>
      <c r="L968" s="116">
        <f t="shared" si="482"/>
        <v>7.6699999999999982</v>
      </c>
    </row>
    <row r="969" spans="1:12" x14ac:dyDescent="0.35">
      <c r="A969" s="116" t="s">
        <v>176</v>
      </c>
      <c r="B969" s="116">
        <v>2019</v>
      </c>
      <c r="C969" s="117">
        <v>43526</v>
      </c>
      <c r="D969" s="116" t="s">
        <v>13</v>
      </c>
      <c r="E969" s="116" t="s">
        <v>395</v>
      </c>
      <c r="F969" s="116" t="s">
        <v>171</v>
      </c>
      <c r="G969" s="116" t="s">
        <v>65</v>
      </c>
      <c r="H969" s="116">
        <v>119.24931506849315</v>
      </c>
      <c r="I969" s="116">
        <v>26</v>
      </c>
      <c r="J969" s="116" t="s">
        <v>394</v>
      </c>
      <c r="K969" s="116">
        <v>36.505000000000003</v>
      </c>
      <c r="L969" s="116">
        <f t="shared" si="482"/>
        <v>7.9740000000000038</v>
      </c>
    </row>
    <row r="970" spans="1:12" x14ac:dyDescent="0.35">
      <c r="A970" s="114" t="s">
        <v>176</v>
      </c>
      <c r="B970" s="114">
        <v>2019</v>
      </c>
      <c r="C970" s="115">
        <v>43526</v>
      </c>
      <c r="D970" s="114" t="s">
        <v>13</v>
      </c>
      <c r="E970" s="114" t="s">
        <v>209</v>
      </c>
      <c r="F970" s="114" t="s">
        <v>113</v>
      </c>
      <c r="G970" s="114" t="s">
        <v>121</v>
      </c>
      <c r="H970" s="114">
        <v>400</v>
      </c>
      <c r="I970" s="114">
        <v>1</v>
      </c>
      <c r="J970" s="114" t="s">
        <v>391</v>
      </c>
      <c r="K970" s="114">
        <v>11.43</v>
      </c>
      <c r="L970" s="114">
        <f t="shared" ref="L970" si="483">K970</f>
        <v>11.43</v>
      </c>
    </row>
    <row r="971" spans="1:12" x14ac:dyDescent="0.35">
      <c r="A971" s="116" t="s">
        <v>176</v>
      </c>
      <c r="B971" s="116">
        <v>2019</v>
      </c>
      <c r="C971" s="117">
        <v>43526</v>
      </c>
      <c r="D971" s="116" t="s">
        <v>13</v>
      </c>
      <c r="E971" s="116" t="s">
        <v>209</v>
      </c>
      <c r="F971" s="116" t="s">
        <v>113</v>
      </c>
      <c r="G971" s="116" t="s">
        <v>121</v>
      </c>
      <c r="H971" s="116">
        <v>400</v>
      </c>
      <c r="I971" s="116">
        <v>1</v>
      </c>
      <c r="J971" s="116" t="s">
        <v>392</v>
      </c>
      <c r="K971" s="116">
        <v>18.664000000000001</v>
      </c>
      <c r="L971" s="116">
        <f t="shared" ref="L971" si="484">K971-K970</f>
        <v>7.2340000000000018</v>
      </c>
    </row>
    <row r="972" spans="1:12" x14ac:dyDescent="0.35">
      <c r="A972" s="114" t="s">
        <v>176</v>
      </c>
      <c r="B972" s="114">
        <v>2019</v>
      </c>
      <c r="C972" s="115">
        <v>43526</v>
      </c>
      <c r="D972" s="114" t="s">
        <v>13</v>
      </c>
      <c r="E972" s="114" t="s">
        <v>209</v>
      </c>
      <c r="F972" s="114" t="s">
        <v>113</v>
      </c>
      <c r="G972" s="114" t="s">
        <v>121</v>
      </c>
      <c r="H972" s="114">
        <v>400</v>
      </c>
      <c r="I972" s="114">
        <v>1</v>
      </c>
      <c r="J972" s="114" t="s">
        <v>393</v>
      </c>
      <c r="K972" s="114">
        <v>25.721</v>
      </c>
      <c r="L972" s="116">
        <f t="shared" si="482"/>
        <v>7.0569999999999986</v>
      </c>
    </row>
    <row r="973" spans="1:12" x14ac:dyDescent="0.35">
      <c r="A973" s="116" t="s">
        <v>176</v>
      </c>
      <c r="B973" s="116">
        <v>2019</v>
      </c>
      <c r="C973" s="117">
        <v>43526</v>
      </c>
      <c r="D973" s="116" t="s">
        <v>13</v>
      </c>
      <c r="E973" s="116" t="s">
        <v>209</v>
      </c>
      <c r="F973" s="116" t="s">
        <v>113</v>
      </c>
      <c r="G973" s="116" t="s">
        <v>121</v>
      </c>
      <c r="H973" s="116">
        <v>400</v>
      </c>
      <c r="I973" s="116">
        <v>1</v>
      </c>
      <c r="J973" s="116" t="s">
        <v>394</v>
      </c>
      <c r="K973" s="116">
        <v>33.012</v>
      </c>
      <c r="L973" s="116">
        <f t="shared" si="482"/>
        <v>7.2910000000000004</v>
      </c>
    </row>
    <row r="974" spans="1:12" x14ac:dyDescent="0.35">
      <c r="A974" s="114" t="s">
        <v>176</v>
      </c>
      <c r="B974" s="114">
        <v>2019</v>
      </c>
      <c r="C974" s="115">
        <v>43526</v>
      </c>
      <c r="D974" s="114" t="s">
        <v>13</v>
      </c>
      <c r="E974" s="114" t="s">
        <v>209</v>
      </c>
      <c r="F974" s="114" t="s">
        <v>30</v>
      </c>
      <c r="G974" s="114" t="s">
        <v>31</v>
      </c>
      <c r="H974" s="114">
        <v>400</v>
      </c>
      <c r="I974" s="114">
        <v>2</v>
      </c>
      <c r="J974" s="114" t="s">
        <v>391</v>
      </c>
      <c r="K974" s="114">
        <v>11.715999999999999</v>
      </c>
      <c r="L974" s="114">
        <f t="shared" ref="L974" si="485">K974</f>
        <v>11.715999999999999</v>
      </c>
    </row>
    <row r="975" spans="1:12" x14ac:dyDescent="0.35">
      <c r="A975" s="116" t="s">
        <v>176</v>
      </c>
      <c r="B975" s="116">
        <v>2019</v>
      </c>
      <c r="C975" s="117">
        <v>43526</v>
      </c>
      <c r="D975" s="116" t="s">
        <v>13</v>
      </c>
      <c r="E975" s="116" t="s">
        <v>209</v>
      </c>
      <c r="F975" s="116" t="s">
        <v>30</v>
      </c>
      <c r="G975" s="116" t="s">
        <v>31</v>
      </c>
      <c r="H975" s="116">
        <v>400</v>
      </c>
      <c r="I975" s="116">
        <v>2</v>
      </c>
      <c r="J975" s="116" t="s">
        <v>392</v>
      </c>
      <c r="K975" s="116">
        <v>18.91</v>
      </c>
      <c r="L975" s="116">
        <f t="shared" ref="L975" si="486">K975-K974</f>
        <v>7.1940000000000008</v>
      </c>
    </row>
    <row r="976" spans="1:12" x14ac:dyDescent="0.35">
      <c r="A976" s="114" t="s">
        <v>176</v>
      </c>
      <c r="B976" s="114">
        <v>2019</v>
      </c>
      <c r="C976" s="115">
        <v>43526</v>
      </c>
      <c r="D976" s="114" t="s">
        <v>13</v>
      </c>
      <c r="E976" s="114" t="s">
        <v>209</v>
      </c>
      <c r="F976" s="114" t="s">
        <v>30</v>
      </c>
      <c r="G976" s="114" t="s">
        <v>31</v>
      </c>
      <c r="H976" s="114">
        <v>400</v>
      </c>
      <c r="I976" s="114">
        <v>2</v>
      </c>
      <c r="J976" s="114" t="s">
        <v>393</v>
      </c>
      <c r="K976" s="114">
        <v>25.969000000000001</v>
      </c>
      <c r="L976" s="116">
        <f t="shared" si="482"/>
        <v>7.0590000000000011</v>
      </c>
    </row>
    <row r="977" spans="1:12" x14ac:dyDescent="0.35">
      <c r="A977" s="116" t="s">
        <v>176</v>
      </c>
      <c r="B977" s="116">
        <v>2019</v>
      </c>
      <c r="C977" s="117">
        <v>43526</v>
      </c>
      <c r="D977" s="116" t="s">
        <v>13</v>
      </c>
      <c r="E977" s="116" t="s">
        <v>209</v>
      </c>
      <c r="F977" s="116" t="s">
        <v>30</v>
      </c>
      <c r="G977" s="116" t="s">
        <v>31</v>
      </c>
      <c r="H977" s="116">
        <v>400</v>
      </c>
      <c r="I977" s="116">
        <v>2</v>
      </c>
      <c r="J977" s="116" t="s">
        <v>394</v>
      </c>
      <c r="K977" s="116">
        <v>33.307000000000002</v>
      </c>
      <c r="L977" s="116">
        <f t="shared" si="482"/>
        <v>7.338000000000001</v>
      </c>
    </row>
    <row r="978" spans="1:12" x14ac:dyDescent="0.35">
      <c r="A978" s="114" t="s">
        <v>176</v>
      </c>
      <c r="B978" s="114">
        <v>2019</v>
      </c>
      <c r="C978" s="115">
        <v>43526</v>
      </c>
      <c r="D978" s="114" t="s">
        <v>13</v>
      </c>
      <c r="E978" s="114" t="s">
        <v>209</v>
      </c>
      <c r="F978" s="114" t="s">
        <v>139</v>
      </c>
      <c r="G978" s="114" t="s">
        <v>36</v>
      </c>
      <c r="H978" s="114">
        <v>400</v>
      </c>
      <c r="I978" s="114">
        <v>3</v>
      </c>
      <c r="J978" s="114" t="s">
        <v>391</v>
      </c>
      <c r="K978" s="114">
        <v>11.553000000000001</v>
      </c>
      <c r="L978" s="114">
        <f t="shared" ref="L978" si="487">K978</f>
        <v>11.553000000000001</v>
      </c>
    </row>
    <row r="979" spans="1:12" x14ac:dyDescent="0.35">
      <c r="A979" s="116" t="s">
        <v>176</v>
      </c>
      <c r="B979" s="116">
        <v>2019</v>
      </c>
      <c r="C979" s="117">
        <v>43526</v>
      </c>
      <c r="D979" s="116" t="s">
        <v>13</v>
      </c>
      <c r="E979" s="116" t="s">
        <v>209</v>
      </c>
      <c r="F979" s="116" t="s">
        <v>139</v>
      </c>
      <c r="G979" s="116" t="s">
        <v>36</v>
      </c>
      <c r="H979" s="116">
        <v>400</v>
      </c>
      <c r="I979" s="116">
        <v>3</v>
      </c>
      <c r="J979" s="116" t="s">
        <v>392</v>
      </c>
      <c r="K979" s="116">
        <v>18.841999999999999</v>
      </c>
      <c r="L979" s="116">
        <f t="shared" ref="L979" si="488">K979-K978</f>
        <v>7.2889999999999979</v>
      </c>
    </row>
    <row r="980" spans="1:12" x14ac:dyDescent="0.35">
      <c r="A980" s="114" t="s">
        <v>176</v>
      </c>
      <c r="B980" s="114">
        <v>2019</v>
      </c>
      <c r="C980" s="115">
        <v>43526</v>
      </c>
      <c r="D980" s="114" t="s">
        <v>13</v>
      </c>
      <c r="E980" s="114" t="s">
        <v>209</v>
      </c>
      <c r="F980" s="114" t="s">
        <v>139</v>
      </c>
      <c r="G980" s="114" t="s">
        <v>36</v>
      </c>
      <c r="H980" s="114">
        <v>400</v>
      </c>
      <c r="I980" s="114">
        <v>3</v>
      </c>
      <c r="J980" s="114" t="s">
        <v>393</v>
      </c>
      <c r="K980" s="114">
        <v>26.02</v>
      </c>
      <c r="L980" s="116">
        <f t="shared" si="482"/>
        <v>7.1780000000000008</v>
      </c>
    </row>
    <row r="981" spans="1:12" x14ac:dyDescent="0.35">
      <c r="A981" s="116" t="s">
        <v>176</v>
      </c>
      <c r="B981" s="116">
        <v>2019</v>
      </c>
      <c r="C981" s="117">
        <v>43526</v>
      </c>
      <c r="D981" s="116" t="s">
        <v>13</v>
      </c>
      <c r="E981" s="116" t="s">
        <v>209</v>
      </c>
      <c r="F981" s="116" t="s">
        <v>139</v>
      </c>
      <c r="G981" s="116" t="s">
        <v>36</v>
      </c>
      <c r="H981" s="116">
        <v>400</v>
      </c>
      <c r="I981" s="116">
        <v>3</v>
      </c>
      <c r="J981" s="116" t="s">
        <v>394</v>
      </c>
      <c r="K981" s="116">
        <v>33.418999999999997</v>
      </c>
      <c r="L981" s="116">
        <f t="shared" si="482"/>
        <v>7.3989999999999974</v>
      </c>
    </row>
    <row r="982" spans="1:12" x14ac:dyDescent="0.35">
      <c r="A982" s="114" t="s">
        <v>176</v>
      </c>
      <c r="B982" s="114">
        <v>2019</v>
      </c>
      <c r="C982" s="115">
        <v>43526</v>
      </c>
      <c r="D982" s="114" t="s">
        <v>13</v>
      </c>
      <c r="E982" s="114" t="s">
        <v>209</v>
      </c>
      <c r="F982" s="114" t="s">
        <v>421</v>
      </c>
      <c r="G982" s="114" t="s">
        <v>15</v>
      </c>
      <c r="H982" s="114">
        <v>400</v>
      </c>
      <c r="I982" s="114">
        <v>4</v>
      </c>
      <c r="J982" s="114" t="s">
        <v>391</v>
      </c>
      <c r="K982" s="114">
        <v>11.548999999999999</v>
      </c>
      <c r="L982" s="114">
        <f t="shared" ref="L982" si="489">K982</f>
        <v>11.548999999999999</v>
      </c>
    </row>
    <row r="983" spans="1:12" x14ac:dyDescent="0.35">
      <c r="A983" s="116" t="s">
        <v>176</v>
      </c>
      <c r="B983" s="116">
        <v>2019</v>
      </c>
      <c r="C983" s="117">
        <v>43526</v>
      </c>
      <c r="D983" s="116" t="s">
        <v>13</v>
      </c>
      <c r="E983" s="116" t="s">
        <v>209</v>
      </c>
      <c r="F983" s="116" t="s">
        <v>421</v>
      </c>
      <c r="G983" s="116" t="s">
        <v>15</v>
      </c>
      <c r="H983" s="116">
        <v>400</v>
      </c>
      <c r="I983" s="116">
        <v>4</v>
      </c>
      <c r="J983" s="116" t="s">
        <v>392</v>
      </c>
      <c r="K983" s="116">
        <v>18.861999999999998</v>
      </c>
      <c r="L983" s="116">
        <f t="shared" ref="L983" si="490">K983-K982</f>
        <v>7.3129999999999988</v>
      </c>
    </row>
    <row r="984" spans="1:12" x14ac:dyDescent="0.35">
      <c r="A984" s="114" t="s">
        <v>176</v>
      </c>
      <c r="B984" s="114">
        <v>2019</v>
      </c>
      <c r="C984" s="115">
        <v>43526</v>
      </c>
      <c r="D984" s="114" t="s">
        <v>13</v>
      </c>
      <c r="E984" s="114" t="s">
        <v>209</v>
      </c>
      <c r="F984" s="114" t="s">
        <v>421</v>
      </c>
      <c r="G984" s="114" t="s">
        <v>15</v>
      </c>
      <c r="H984" s="114">
        <v>400</v>
      </c>
      <c r="I984" s="114">
        <v>4</v>
      </c>
      <c r="J984" s="114" t="s">
        <v>393</v>
      </c>
      <c r="K984" s="114">
        <v>25.995000000000001</v>
      </c>
      <c r="L984" s="116">
        <f t="shared" si="482"/>
        <v>7.1330000000000027</v>
      </c>
    </row>
    <row r="985" spans="1:12" x14ac:dyDescent="0.35">
      <c r="A985" s="116" t="s">
        <v>176</v>
      </c>
      <c r="B985" s="116">
        <v>2019</v>
      </c>
      <c r="C985" s="117">
        <v>43526</v>
      </c>
      <c r="D985" s="116" t="s">
        <v>13</v>
      </c>
      <c r="E985" s="116" t="s">
        <v>209</v>
      </c>
      <c r="F985" s="116" t="s">
        <v>421</v>
      </c>
      <c r="G985" s="116" t="s">
        <v>15</v>
      </c>
      <c r="H985" s="116">
        <v>400</v>
      </c>
      <c r="I985" s="116">
        <v>4</v>
      </c>
      <c r="J985" s="116" t="s">
        <v>394</v>
      </c>
      <c r="K985" s="116">
        <v>33.430999999999997</v>
      </c>
      <c r="L985" s="116">
        <f t="shared" si="482"/>
        <v>7.4359999999999964</v>
      </c>
    </row>
    <row r="986" spans="1:12" x14ac:dyDescent="0.35">
      <c r="A986" s="114" t="s">
        <v>176</v>
      </c>
      <c r="B986" s="114">
        <v>2019</v>
      </c>
      <c r="C986" s="115">
        <v>43526</v>
      </c>
      <c r="D986" s="114" t="s">
        <v>13</v>
      </c>
      <c r="E986" s="114" t="s">
        <v>209</v>
      </c>
      <c r="F986" s="114" t="s">
        <v>141</v>
      </c>
      <c r="G986" s="114" t="s">
        <v>44</v>
      </c>
      <c r="H986" s="114">
        <v>28.646575342465752</v>
      </c>
      <c r="I986" s="114">
        <v>5</v>
      </c>
      <c r="J986" s="114" t="s">
        <v>391</v>
      </c>
      <c r="K986" s="114">
        <v>11.795999999999999</v>
      </c>
      <c r="L986" s="114">
        <f t="shared" ref="L986" si="491">K986</f>
        <v>11.795999999999999</v>
      </c>
    </row>
    <row r="987" spans="1:12" x14ac:dyDescent="0.35">
      <c r="A987" s="116" t="s">
        <v>176</v>
      </c>
      <c r="B987" s="116">
        <v>2019</v>
      </c>
      <c r="C987" s="117">
        <v>43526</v>
      </c>
      <c r="D987" s="116" t="s">
        <v>13</v>
      </c>
      <c r="E987" s="116" t="s">
        <v>209</v>
      </c>
      <c r="F987" s="116" t="s">
        <v>141</v>
      </c>
      <c r="G987" s="116" t="s">
        <v>44</v>
      </c>
      <c r="H987" s="116">
        <v>28.646575342465752</v>
      </c>
      <c r="I987" s="116">
        <v>5</v>
      </c>
      <c r="J987" s="116" t="s">
        <v>392</v>
      </c>
      <c r="K987" s="116">
        <v>19.134</v>
      </c>
      <c r="L987" s="116">
        <f t="shared" ref="L987" si="492">K987-K986</f>
        <v>7.338000000000001</v>
      </c>
    </row>
    <row r="988" spans="1:12" x14ac:dyDescent="0.35">
      <c r="A988" s="114" t="s">
        <v>176</v>
      </c>
      <c r="B988" s="114">
        <v>2019</v>
      </c>
      <c r="C988" s="115">
        <v>43526</v>
      </c>
      <c r="D988" s="114" t="s">
        <v>13</v>
      </c>
      <c r="E988" s="114" t="s">
        <v>209</v>
      </c>
      <c r="F988" s="114" t="s">
        <v>141</v>
      </c>
      <c r="G988" s="114" t="s">
        <v>44</v>
      </c>
      <c r="H988" s="114">
        <v>28.646575342465752</v>
      </c>
      <c r="I988" s="114">
        <v>5</v>
      </c>
      <c r="J988" s="114" t="s">
        <v>393</v>
      </c>
      <c r="K988" s="114">
        <v>26.335000000000001</v>
      </c>
      <c r="L988" s="116">
        <f t="shared" si="482"/>
        <v>7.2010000000000005</v>
      </c>
    </row>
    <row r="989" spans="1:12" x14ac:dyDescent="0.35">
      <c r="A989" s="116" t="s">
        <v>176</v>
      </c>
      <c r="B989" s="116">
        <v>2019</v>
      </c>
      <c r="C989" s="117">
        <v>43526</v>
      </c>
      <c r="D989" s="116" t="s">
        <v>13</v>
      </c>
      <c r="E989" s="116" t="s">
        <v>209</v>
      </c>
      <c r="F989" s="116" t="s">
        <v>141</v>
      </c>
      <c r="G989" s="116" t="s">
        <v>44</v>
      </c>
      <c r="H989" s="116">
        <v>28.646575342465752</v>
      </c>
      <c r="I989" s="116">
        <v>5</v>
      </c>
      <c r="J989" s="116" t="s">
        <v>394</v>
      </c>
      <c r="K989" s="116">
        <v>33.826000000000001</v>
      </c>
      <c r="L989" s="116">
        <f t="shared" si="482"/>
        <v>7.4909999999999997</v>
      </c>
    </row>
    <row r="990" spans="1:12" x14ac:dyDescent="0.35">
      <c r="A990" s="114" t="s">
        <v>176</v>
      </c>
      <c r="B990" s="114">
        <v>2019</v>
      </c>
      <c r="C990" s="115">
        <v>43526</v>
      </c>
      <c r="D990" s="114" t="s">
        <v>13</v>
      </c>
      <c r="E990" s="114" t="s">
        <v>209</v>
      </c>
      <c r="F990" s="114" t="s">
        <v>396</v>
      </c>
      <c r="G990" s="114" t="s">
        <v>19</v>
      </c>
      <c r="H990" s="114">
        <v>22.893150684931506</v>
      </c>
      <c r="I990" s="114">
        <v>6</v>
      </c>
      <c r="J990" s="114" t="s">
        <v>391</v>
      </c>
      <c r="K990" s="114">
        <v>11.686999999999999</v>
      </c>
      <c r="L990" s="114">
        <f t="shared" ref="L990" si="493">K990</f>
        <v>11.686999999999999</v>
      </c>
    </row>
    <row r="991" spans="1:12" x14ac:dyDescent="0.35">
      <c r="A991" s="116" t="s">
        <v>176</v>
      </c>
      <c r="B991" s="116">
        <v>2019</v>
      </c>
      <c r="C991" s="117">
        <v>43526</v>
      </c>
      <c r="D991" s="116" t="s">
        <v>13</v>
      </c>
      <c r="E991" s="116" t="s">
        <v>209</v>
      </c>
      <c r="F991" s="116" t="s">
        <v>396</v>
      </c>
      <c r="G991" s="116" t="s">
        <v>19</v>
      </c>
      <c r="H991" s="116">
        <v>22.893150684931506</v>
      </c>
      <c r="I991" s="116">
        <v>6</v>
      </c>
      <c r="J991" s="116" t="s">
        <v>392</v>
      </c>
      <c r="K991" s="116">
        <v>19.062000000000001</v>
      </c>
      <c r="L991" s="116">
        <f t="shared" ref="L991" si="494">K991-K990</f>
        <v>7.3750000000000018</v>
      </c>
    </row>
    <row r="992" spans="1:12" x14ac:dyDescent="0.35">
      <c r="A992" s="114" t="s">
        <v>176</v>
      </c>
      <c r="B992" s="114">
        <v>2019</v>
      </c>
      <c r="C992" s="115">
        <v>43526</v>
      </c>
      <c r="D992" s="114" t="s">
        <v>13</v>
      </c>
      <c r="E992" s="114" t="s">
        <v>209</v>
      </c>
      <c r="F992" s="114" t="s">
        <v>396</v>
      </c>
      <c r="G992" s="114" t="s">
        <v>19</v>
      </c>
      <c r="H992" s="114">
        <v>22.893150684931506</v>
      </c>
      <c r="I992" s="114">
        <v>6</v>
      </c>
      <c r="J992" s="114" t="s">
        <v>393</v>
      </c>
      <c r="K992" s="114">
        <v>26.341000000000001</v>
      </c>
      <c r="L992" s="116">
        <f t="shared" si="482"/>
        <v>7.2789999999999999</v>
      </c>
    </row>
    <row r="993" spans="1:12" x14ac:dyDescent="0.35">
      <c r="A993" s="116" t="s">
        <v>176</v>
      </c>
      <c r="B993" s="116">
        <v>2019</v>
      </c>
      <c r="C993" s="117">
        <v>43526</v>
      </c>
      <c r="D993" s="116" t="s">
        <v>13</v>
      </c>
      <c r="E993" s="116" t="s">
        <v>209</v>
      </c>
      <c r="F993" s="116" t="s">
        <v>396</v>
      </c>
      <c r="G993" s="116" t="s">
        <v>19</v>
      </c>
      <c r="H993" s="116">
        <v>22.893150684931506</v>
      </c>
      <c r="I993" s="116">
        <v>6</v>
      </c>
      <c r="J993" s="116" t="s">
        <v>394</v>
      </c>
      <c r="K993" s="116">
        <v>33.972000000000001</v>
      </c>
      <c r="L993" s="116">
        <f t="shared" si="482"/>
        <v>7.6310000000000002</v>
      </c>
    </row>
    <row r="994" spans="1:12" x14ac:dyDescent="0.35">
      <c r="A994" s="114" t="s">
        <v>176</v>
      </c>
      <c r="B994" s="114">
        <v>2019</v>
      </c>
      <c r="C994" s="115">
        <v>43526</v>
      </c>
      <c r="D994" s="114" t="s">
        <v>13</v>
      </c>
      <c r="E994" s="114" t="s">
        <v>209</v>
      </c>
      <c r="F994" s="114" t="s">
        <v>14</v>
      </c>
      <c r="G994" s="114" t="s">
        <v>15</v>
      </c>
      <c r="H994" s="114">
        <v>119.24931506849315</v>
      </c>
      <c r="I994" s="114">
        <v>7</v>
      </c>
      <c r="J994" s="114" t="s">
        <v>391</v>
      </c>
      <c r="K994" s="114">
        <v>12.023</v>
      </c>
      <c r="L994" s="114">
        <f t="shared" ref="L994" si="495">K994</f>
        <v>12.023</v>
      </c>
    </row>
    <row r="995" spans="1:12" x14ac:dyDescent="0.35">
      <c r="A995" s="116" t="s">
        <v>176</v>
      </c>
      <c r="B995" s="116">
        <v>2019</v>
      </c>
      <c r="C995" s="117">
        <v>43526</v>
      </c>
      <c r="D995" s="116" t="s">
        <v>13</v>
      </c>
      <c r="E995" s="116" t="s">
        <v>209</v>
      </c>
      <c r="F995" s="116" t="s">
        <v>14</v>
      </c>
      <c r="G995" s="116" t="s">
        <v>15</v>
      </c>
      <c r="H995" s="116">
        <v>119.24931506849315</v>
      </c>
      <c r="I995" s="116">
        <v>7</v>
      </c>
      <c r="J995" s="116" t="s">
        <v>392</v>
      </c>
      <c r="K995" s="116">
        <v>19.43</v>
      </c>
      <c r="L995" s="116">
        <f t="shared" ref="L995" si="496">K995-K994</f>
        <v>7.407</v>
      </c>
    </row>
    <row r="996" spans="1:12" x14ac:dyDescent="0.35">
      <c r="A996" s="114" t="s">
        <v>176</v>
      </c>
      <c r="B996" s="114">
        <v>2019</v>
      </c>
      <c r="C996" s="115">
        <v>43526</v>
      </c>
      <c r="D996" s="114" t="s">
        <v>13</v>
      </c>
      <c r="E996" s="114" t="s">
        <v>209</v>
      </c>
      <c r="F996" s="114" t="s">
        <v>14</v>
      </c>
      <c r="G996" s="114" t="s">
        <v>15</v>
      </c>
      <c r="H996" s="114">
        <v>119.24931506849315</v>
      </c>
      <c r="I996" s="114">
        <v>7</v>
      </c>
      <c r="J996" s="114" t="s">
        <v>393</v>
      </c>
      <c r="K996" s="114">
        <v>26.626999999999999</v>
      </c>
      <c r="L996" s="116">
        <f t="shared" si="482"/>
        <v>7.1969999999999992</v>
      </c>
    </row>
    <row r="997" spans="1:12" x14ac:dyDescent="0.35">
      <c r="A997" s="116" t="s">
        <v>176</v>
      </c>
      <c r="B997" s="116">
        <v>2019</v>
      </c>
      <c r="C997" s="117">
        <v>43526</v>
      </c>
      <c r="D997" s="116" t="s">
        <v>13</v>
      </c>
      <c r="E997" s="116" t="s">
        <v>209</v>
      </c>
      <c r="F997" s="116" t="s">
        <v>14</v>
      </c>
      <c r="G997" s="116" t="s">
        <v>15</v>
      </c>
      <c r="H997" s="116">
        <v>119.24931506849315</v>
      </c>
      <c r="I997" s="116">
        <v>7</v>
      </c>
      <c r="J997" s="116" t="s">
        <v>394</v>
      </c>
      <c r="K997" s="116">
        <v>33.997</v>
      </c>
      <c r="L997" s="116">
        <f t="shared" si="482"/>
        <v>7.370000000000001</v>
      </c>
    </row>
    <row r="998" spans="1:12" x14ac:dyDescent="0.35">
      <c r="A998" s="114" t="s">
        <v>176</v>
      </c>
      <c r="B998" s="114">
        <v>2019</v>
      </c>
      <c r="C998" s="115">
        <v>43526</v>
      </c>
      <c r="D998" s="114" t="s">
        <v>13</v>
      </c>
      <c r="E998" s="114" t="s">
        <v>209</v>
      </c>
      <c r="F998" s="114" t="s">
        <v>52</v>
      </c>
      <c r="G998" s="114" t="s">
        <v>53</v>
      </c>
      <c r="H998" s="114">
        <v>21.975342465753425</v>
      </c>
      <c r="I998" s="114">
        <v>8</v>
      </c>
      <c r="J998" s="114" t="s">
        <v>391</v>
      </c>
      <c r="K998" s="114">
        <v>11.829000000000001</v>
      </c>
      <c r="L998" s="114">
        <f t="shared" ref="L998" si="497">K998</f>
        <v>11.829000000000001</v>
      </c>
    </row>
    <row r="999" spans="1:12" x14ac:dyDescent="0.35">
      <c r="A999" s="116" t="s">
        <v>176</v>
      </c>
      <c r="B999" s="116">
        <v>2019</v>
      </c>
      <c r="C999" s="117">
        <v>43526</v>
      </c>
      <c r="D999" s="116" t="s">
        <v>13</v>
      </c>
      <c r="E999" s="116" t="s">
        <v>209</v>
      </c>
      <c r="F999" s="116" t="s">
        <v>52</v>
      </c>
      <c r="G999" s="116" t="s">
        <v>53</v>
      </c>
      <c r="H999" s="116">
        <v>21.975342465753425</v>
      </c>
      <c r="I999" s="116">
        <v>8</v>
      </c>
      <c r="J999" s="116" t="s">
        <v>392</v>
      </c>
      <c r="K999" s="116">
        <v>19.343</v>
      </c>
      <c r="L999" s="116">
        <f t="shared" ref="L999" si="498">K999-K998</f>
        <v>7.5139999999999993</v>
      </c>
    </row>
    <row r="1000" spans="1:12" x14ac:dyDescent="0.35">
      <c r="A1000" s="114" t="s">
        <v>176</v>
      </c>
      <c r="B1000" s="114">
        <v>2019</v>
      </c>
      <c r="C1000" s="115">
        <v>43526</v>
      </c>
      <c r="D1000" s="114" t="s">
        <v>13</v>
      </c>
      <c r="E1000" s="114" t="s">
        <v>209</v>
      </c>
      <c r="F1000" s="114" t="s">
        <v>52</v>
      </c>
      <c r="G1000" s="114" t="s">
        <v>53</v>
      </c>
      <c r="H1000" s="114">
        <v>21.975342465753425</v>
      </c>
      <c r="I1000" s="114">
        <v>8</v>
      </c>
      <c r="J1000" s="114" t="s">
        <v>393</v>
      </c>
      <c r="K1000" s="114">
        <v>26.649000000000001</v>
      </c>
      <c r="L1000" s="116">
        <f t="shared" si="482"/>
        <v>7.3060000000000009</v>
      </c>
    </row>
    <row r="1001" spans="1:12" x14ac:dyDescent="0.35">
      <c r="A1001" s="116" t="s">
        <v>176</v>
      </c>
      <c r="B1001" s="116">
        <v>2019</v>
      </c>
      <c r="C1001" s="117">
        <v>43526</v>
      </c>
      <c r="D1001" s="116" t="s">
        <v>13</v>
      </c>
      <c r="E1001" s="116" t="s">
        <v>209</v>
      </c>
      <c r="F1001" s="116" t="s">
        <v>52</v>
      </c>
      <c r="G1001" s="116" t="s">
        <v>53</v>
      </c>
      <c r="H1001" s="116">
        <v>21.975342465753425</v>
      </c>
      <c r="I1001" s="116">
        <v>8</v>
      </c>
      <c r="J1001" s="116" t="s">
        <v>394</v>
      </c>
      <c r="K1001" s="116">
        <v>34.247</v>
      </c>
      <c r="L1001" s="116">
        <f t="shared" si="482"/>
        <v>7.597999999999999</v>
      </c>
    </row>
    <row r="1002" spans="1:12" x14ac:dyDescent="0.35">
      <c r="A1002" s="114" t="s">
        <v>134</v>
      </c>
      <c r="B1002" s="114">
        <v>2018</v>
      </c>
      <c r="C1002" s="115">
        <v>43436</v>
      </c>
      <c r="D1002" s="114" t="s">
        <v>72</v>
      </c>
      <c r="E1002" s="114" t="s">
        <v>395</v>
      </c>
      <c r="F1002" s="114" t="s">
        <v>113</v>
      </c>
      <c r="G1002" s="114" t="s">
        <v>163</v>
      </c>
      <c r="H1002" s="114">
        <v>400</v>
      </c>
      <c r="I1002" s="114">
        <v>1</v>
      </c>
      <c r="J1002" s="114" t="s">
        <v>391</v>
      </c>
      <c r="K1002" s="114">
        <v>11.631</v>
      </c>
      <c r="L1002" s="114">
        <f t="shared" ref="L1002" si="499">K1002</f>
        <v>11.631</v>
      </c>
    </row>
    <row r="1003" spans="1:12" x14ac:dyDescent="0.35">
      <c r="A1003" s="116" t="s">
        <v>134</v>
      </c>
      <c r="B1003" s="116">
        <v>2018</v>
      </c>
      <c r="C1003" s="117">
        <v>43436</v>
      </c>
      <c r="D1003" s="116" t="s">
        <v>72</v>
      </c>
      <c r="E1003" s="116" t="s">
        <v>395</v>
      </c>
      <c r="F1003" s="116" t="s">
        <v>113</v>
      </c>
      <c r="G1003" s="116" t="s">
        <v>163</v>
      </c>
      <c r="H1003" s="116">
        <v>400</v>
      </c>
      <c r="I1003" s="116">
        <v>1</v>
      </c>
      <c r="J1003" s="116" t="s">
        <v>392</v>
      </c>
      <c r="K1003" s="116">
        <v>18.925000000000001</v>
      </c>
      <c r="L1003" s="116">
        <f t="shared" ref="L1003" si="500">K1003-K1002</f>
        <v>7.2940000000000005</v>
      </c>
    </row>
    <row r="1004" spans="1:12" x14ac:dyDescent="0.35">
      <c r="A1004" s="114" t="s">
        <v>134</v>
      </c>
      <c r="B1004" s="114">
        <v>2018</v>
      </c>
      <c r="C1004" s="115">
        <v>43436</v>
      </c>
      <c r="D1004" s="114" t="s">
        <v>72</v>
      </c>
      <c r="E1004" s="114" t="s">
        <v>395</v>
      </c>
      <c r="F1004" s="114" t="s">
        <v>113</v>
      </c>
      <c r="G1004" s="114" t="s">
        <v>163</v>
      </c>
      <c r="H1004" s="114">
        <v>400</v>
      </c>
      <c r="I1004" s="114">
        <v>1</v>
      </c>
      <c r="J1004" s="114" t="s">
        <v>393</v>
      </c>
      <c r="K1004" s="114">
        <v>26.02</v>
      </c>
      <c r="L1004" s="116">
        <f t="shared" si="482"/>
        <v>7.0949999999999989</v>
      </c>
    </row>
    <row r="1005" spans="1:12" x14ac:dyDescent="0.35">
      <c r="A1005" s="116" t="s">
        <v>134</v>
      </c>
      <c r="B1005" s="116">
        <v>2018</v>
      </c>
      <c r="C1005" s="117">
        <v>43436</v>
      </c>
      <c r="D1005" s="116" t="s">
        <v>72</v>
      </c>
      <c r="E1005" s="116" t="s">
        <v>395</v>
      </c>
      <c r="F1005" s="116" t="s">
        <v>113</v>
      </c>
      <c r="G1005" s="116" t="s">
        <v>163</v>
      </c>
      <c r="H1005" s="116">
        <v>400</v>
      </c>
      <c r="I1005" s="116">
        <v>1</v>
      </c>
      <c r="J1005" s="116" t="s">
        <v>394</v>
      </c>
      <c r="K1005" s="116">
        <v>33.243000000000002</v>
      </c>
      <c r="L1005" s="116">
        <f t="shared" si="482"/>
        <v>7.2230000000000025</v>
      </c>
    </row>
    <row r="1006" spans="1:12" x14ac:dyDescent="0.35">
      <c r="A1006" s="114" t="s">
        <v>134</v>
      </c>
      <c r="B1006" s="114">
        <v>2018</v>
      </c>
      <c r="C1006" s="115">
        <v>43436</v>
      </c>
      <c r="D1006" s="114" t="s">
        <v>72</v>
      </c>
      <c r="E1006" s="114" t="s">
        <v>395</v>
      </c>
      <c r="F1006" s="114" t="s">
        <v>421</v>
      </c>
      <c r="G1006" s="114" t="s">
        <v>15</v>
      </c>
      <c r="H1006" s="114">
        <v>400</v>
      </c>
      <c r="I1006" s="114">
        <v>2</v>
      </c>
      <c r="J1006" s="114" t="s">
        <v>391</v>
      </c>
      <c r="K1006" s="114">
        <v>11.664</v>
      </c>
      <c r="L1006" s="114">
        <f t="shared" ref="L1006" si="501">K1006</f>
        <v>11.664</v>
      </c>
    </row>
    <row r="1007" spans="1:12" x14ac:dyDescent="0.35">
      <c r="A1007" s="116" t="s">
        <v>134</v>
      </c>
      <c r="B1007" s="116">
        <v>2018</v>
      </c>
      <c r="C1007" s="117">
        <v>43436</v>
      </c>
      <c r="D1007" s="116" t="s">
        <v>72</v>
      </c>
      <c r="E1007" s="116" t="s">
        <v>395</v>
      </c>
      <c r="F1007" s="116" t="s">
        <v>421</v>
      </c>
      <c r="G1007" s="116" t="s">
        <v>15</v>
      </c>
      <c r="H1007" s="116">
        <v>400</v>
      </c>
      <c r="I1007" s="116">
        <v>2</v>
      </c>
      <c r="J1007" s="116" t="s">
        <v>392</v>
      </c>
      <c r="K1007" s="116">
        <v>18.956</v>
      </c>
      <c r="L1007" s="116">
        <f t="shared" ref="L1007" si="502">K1007-K1006</f>
        <v>7.2919999999999998</v>
      </c>
    </row>
    <row r="1008" spans="1:12" x14ac:dyDescent="0.35">
      <c r="A1008" s="114" t="s">
        <v>134</v>
      </c>
      <c r="B1008" s="114">
        <v>2018</v>
      </c>
      <c r="C1008" s="115">
        <v>43436</v>
      </c>
      <c r="D1008" s="114" t="s">
        <v>72</v>
      </c>
      <c r="E1008" s="114" t="s">
        <v>395</v>
      </c>
      <c r="F1008" s="114" t="s">
        <v>421</v>
      </c>
      <c r="G1008" s="114" t="s">
        <v>15</v>
      </c>
      <c r="H1008" s="114">
        <v>400</v>
      </c>
      <c r="I1008" s="114">
        <v>2</v>
      </c>
      <c r="J1008" s="114" t="s">
        <v>393</v>
      </c>
      <c r="K1008" s="114">
        <v>26.132999999999999</v>
      </c>
      <c r="L1008" s="116">
        <f t="shared" si="482"/>
        <v>7.1769999999999996</v>
      </c>
    </row>
    <row r="1009" spans="1:12" x14ac:dyDescent="0.35">
      <c r="A1009" s="116" t="s">
        <v>134</v>
      </c>
      <c r="B1009" s="116">
        <v>2018</v>
      </c>
      <c r="C1009" s="117">
        <v>43436</v>
      </c>
      <c r="D1009" s="116" t="s">
        <v>72</v>
      </c>
      <c r="E1009" s="116" t="s">
        <v>395</v>
      </c>
      <c r="F1009" s="116" t="s">
        <v>421</v>
      </c>
      <c r="G1009" s="116" t="s">
        <v>15</v>
      </c>
      <c r="H1009" s="116">
        <v>400</v>
      </c>
      <c r="I1009" s="116">
        <v>2</v>
      </c>
      <c r="J1009" s="116" t="s">
        <v>394</v>
      </c>
      <c r="K1009" s="116">
        <v>33.57</v>
      </c>
      <c r="L1009" s="116">
        <f t="shared" si="482"/>
        <v>7.4370000000000012</v>
      </c>
    </row>
    <row r="1010" spans="1:12" x14ac:dyDescent="0.35">
      <c r="A1010" s="114" t="s">
        <v>134</v>
      </c>
      <c r="B1010" s="114">
        <v>2018</v>
      </c>
      <c r="C1010" s="115">
        <v>43436</v>
      </c>
      <c r="D1010" s="114" t="s">
        <v>72</v>
      </c>
      <c r="E1010" s="114" t="s">
        <v>395</v>
      </c>
      <c r="F1010" s="114" t="s">
        <v>30</v>
      </c>
      <c r="G1010" s="114" t="s">
        <v>31</v>
      </c>
      <c r="H1010" s="114">
        <v>400</v>
      </c>
      <c r="I1010" s="114">
        <v>3</v>
      </c>
      <c r="J1010" s="114" t="s">
        <v>391</v>
      </c>
      <c r="K1010" s="114">
        <v>11.856</v>
      </c>
      <c r="L1010" s="114">
        <f t="shared" ref="L1010" si="503">K1010</f>
        <v>11.856</v>
      </c>
    </row>
    <row r="1011" spans="1:12" x14ac:dyDescent="0.35">
      <c r="A1011" s="116" t="s">
        <v>134</v>
      </c>
      <c r="B1011" s="116">
        <v>2018</v>
      </c>
      <c r="C1011" s="117">
        <v>43436</v>
      </c>
      <c r="D1011" s="116" t="s">
        <v>72</v>
      </c>
      <c r="E1011" s="116" t="s">
        <v>395</v>
      </c>
      <c r="F1011" s="116" t="s">
        <v>30</v>
      </c>
      <c r="G1011" s="116" t="s">
        <v>31</v>
      </c>
      <c r="H1011" s="116">
        <v>400</v>
      </c>
      <c r="I1011" s="116">
        <v>3</v>
      </c>
      <c r="J1011" s="116" t="s">
        <v>392</v>
      </c>
      <c r="K1011" s="116">
        <v>19.161999999999999</v>
      </c>
      <c r="L1011" s="116">
        <f t="shared" ref="L1011" si="504">K1011-K1010</f>
        <v>7.3059999999999992</v>
      </c>
    </row>
    <row r="1012" spans="1:12" x14ac:dyDescent="0.35">
      <c r="A1012" s="114" t="s">
        <v>134</v>
      </c>
      <c r="B1012" s="114">
        <v>2018</v>
      </c>
      <c r="C1012" s="115">
        <v>43436</v>
      </c>
      <c r="D1012" s="114" t="s">
        <v>72</v>
      </c>
      <c r="E1012" s="114" t="s">
        <v>395</v>
      </c>
      <c r="F1012" s="114" t="s">
        <v>30</v>
      </c>
      <c r="G1012" s="114" t="s">
        <v>31</v>
      </c>
      <c r="H1012" s="114">
        <v>400</v>
      </c>
      <c r="I1012" s="114">
        <v>3</v>
      </c>
      <c r="J1012" s="114" t="s">
        <v>393</v>
      </c>
      <c r="K1012" s="114">
        <v>26.265999999999998</v>
      </c>
      <c r="L1012" s="116">
        <f t="shared" si="482"/>
        <v>7.1039999999999992</v>
      </c>
    </row>
    <row r="1013" spans="1:12" x14ac:dyDescent="0.35">
      <c r="A1013" s="116" t="s">
        <v>134</v>
      </c>
      <c r="B1013" s="116">
        <v>2018</v>
      </c>
      <c r="C1013" s="117">
        <v>43436</v>
      </c>
      <c r="D1013" s="116" t="s">
        <v>72</v>
      </c>
      <c r="E1013" s="116" t="s">
        <v>395</v>
      </c>
      <c r="F1013" s="116" t="s">
        <v>30</v>
      </c>
      <c r="G1013" s="116" t="s">
        <v>31</v>
      </c>
      <c r="H1013" s="116">
        <v>400</v>
      </c>
      <c r="I1013" s="116">
        <v>3</v>
      </c>
      <c r="J1013" s="116" t="s">
        <v>394</v>
      </c>
      <c r="K1013" s="116">
        <v>33.601999999999997</v>
      </c>
      <c r="L1013" s="116">
        <f t="shared" si="482"/>
        <v>7.3359999999999985</v>
      </c>
    </row>
    <row r="1014" spans="1:12" x14ac:dyDescent="0.35">
      <c r="A1014" s="114" t="s">
        <v>134</v>
      </c>
      <c r="B1014" s="114">
        <v>2018</v>
      </c>
      <c r="C1014" s="115">
        <v>43436</v>
      </c>
      <c r="D1014" s="114" t="s">
        <v>72</v>
      </c>
      <c r="E1014" s="114" t="s">
        <v>395</v>
      </c>
      <c r="F1014" s="114" t="s">
        <v>188</v>
      </c>
      <c r="G1014" s="114" t="s">
        <v>19</v>
      </c>
      <c r="H1014" s="114">
        <v>400</v>
      </c>
      <c r="I1014" s="114">
        <v>4</v>
      </c>
      <c r="J1014" s="114" t="s">
        <v>391</v>
      </c>
      <c r="K1014" s="114">
        <v>12.141999999999999</v>
      </c>
      <c r="L1014" s="114">
        <f t="shared" ref="L1014" si="505">K1014</f>
        <v>12.141999999999999</v>
      </c>
    </row>
    <row r="1015" spans="1:12" x14ac:dyDescent="0.35">
      <c r="A1015" s="116" t="s">
        <v>134</v>
      </c>
      <c r="B1015" s="116">
        <v>2018</v>
      </c>
      <c r="C1015" s="117">
        <v>43436</v>
      </c>
      <c r="D1015" s="116" t="s">
        <v>72</v>
      </c>
      <c r="E1015" s="116" t="s">
        <v>395</v>
      </c>
      <c r="F1015" s="116" t="s">
        <v>188</v>
      </c>
      <c r="G1015" s="116" t="s">
        <v>19</v>
      </c>
      <c r="H1015" s="116">
        <v>400</v>
      </c>
      <c r="I1015" s="116">
        <v>4</v>
      </c>
      <c r="J1015" s="116" t="s">
        <v>392</v>
      </c>
      <c r="K1015" s="116">
        <v>19.597999999999999</v>
      </c>
      <c r="L1015" s="116">
        <f t="shared" ref="L1015" si="506">K1015-K1014</f>
        <v>7.4559999999999995</v>
      </c>
    </row>
    <row r="1016" spans="1:12" x14ac:dyDescent="0.35">
      <c r="A1016" s="114" t="s">
        <v>134</v>
      </c>
      <c r="B1016" s="114">
        <v>2018</v>
      </c>
      <c r="C1016" s="115">
        <v>43436</v>
      </c>
      <c r="D1016" s="114" t="s">
        <v>72</v>
      </c>
      <c r="E1016" s="114" t="s">
        <v>395</v>
      </c>
      <c r="F1016" s="114" t="s">
        <v>188</v>
      </c>
      <c r="G1016" s="114" t="s">
        <v>19</v>
      </c>
      <c r="H1016" s="114">
        <v>400</v>
      </c>
      <c r="I1016" s="114">
        <v>4</v>
      </c>
      <c r="J1016" s="114" t="s">
        <v>393</v>
      </c>
      <c r="K1016" s="114">
        <v>26.77</v>
      </c>
      <c r="L1016" s="116">
        <f t="shared" si="482"/>
        <v>7.1720000000000006</v>
      </c>
    </row>
    <row r="1017" spans="1:12" x14ac:dyDescent="0.35">
      <c r="A1017" s="116" t="s">
        <v>134</v>
      </c>
      <c r="B1017" s="116">
        <v>2018</v>
      </c>
      <c r="C1017" s="117">
        <v>43436</v>
      </c>
      <c r="D1017" s="116" t="s">
        <v>72</v>
      </c>
      <c r="E1017" s="116" t="s">
        <v>395</v>
      </c>
      <c r="F1017" s="116" t="s">
        <v>188</v>
      </c>
      <c r="G1017" s="116" t="s">
        <v>19</v>
      </c>
      <c r="H1017" s="116">
        <v>400</v>
      </c>
      <c r="I1017" s="116">
        <v>4</v>
      </c>
      <c r="J1017" s="116" t="s">
        <v>394</v>
      </c>
      <c r="K1017" s="116">
        <v>34.078000000000003</v>
      </c>
      <c r="L1017" s="116">
        <f t="shared" si="482"/>
        <v>7.3080000000000034</v>
      </c>
    </row>
    <row r="1018" spans="1:12" x14ac:dyDescent="0.35">
      <c r="A1018" s="114" t="s">
        <v>134</v>
      </c>
      <c r="B1018" s="114">
        <v>2018</v>
      </c>
      <c r="C1018" s="115">
        <v>43436</v>
      </c>
      <c r="D1018" s="114" t="s">
        <v>72</v>
      </c>
      <c r="E1018" s="114" t="s">
        <v>395</v>
      </c>
      <c r="F1018" s="114" t="s">
        <v>101</v>
      </c>
      <c r="G1018" s="114" t="s">
        <v>47</v>
      </c>
      <c r="H1018" s="114">
        <v>400</v>
      </c>
      <c r="I1018" s="114">
        <v>5</v>
      </c>
      <c r="J1018" s="114" t="s">
        <v>391</v>
      </c>
      <c r="K1018" s="114">
        <v>11.971</v>
      </c>
      <c r="L1018" s="114">
        <f t="shared" ref="L1018" si="507">K1018</f>
        <v>11.971</v>
      </c>
    </row>
    <row r="1019" spans="1:12" x14ac:dyDescent="0.35">
      <c r="A1019" s="116" t="s">
        <v>134</v>
      </c>
      <c r="B1019" s="116">
        <v>2018</v>
      </c>
      <c r="C1019" s="117">
        <v>43436</v>
      </c>
      <c r="D1019" s="116" t="s">
        <v>72</v>
      </c>
      <c r="E1019" s="116" t="s">
        <v>395</v>
      </c>
      <c r="F1019" s="116" t="s">
        <v>101</v>
      </c>
      <c r="G1019" s="116" t="s">
        <v>47</v>
      </c>
      <c r="H1019" s="116">
        <v>400</v>
      </c>
      <c r="I1019" s="116">
        <v>5</v>
      </c>
      <c r="J1019" s="116" t="s">
        <v>392</v>
      </c>
      <c r="K1019" s="116">
        <v>19.402999999999999</v>
      </c>
      <c r="L1019" s="116">
        <f t="shared" ref="L1019" si="508">K1019-K1018</f>
        <v>7.4319999999999986</v>
      </c>
    </row>
    <row r="1020" spans="1:12" x14ac:dyDescent="0.35">
      <c r="A1020" s="114" t="s">
        <v>134</v>
      </c>
      <c r="B1020" s="114">
        <v>2018</v>
      </c>
      <c r="C1020" s="115">
        <v>43436</v>
      </c>
      <c r="D1020" s="114" t="s">
        <v>72</v>
      </c>
      <c r="E1020" s="114" t="s">
        <v>395</v>
      </c>
      <c r="F1020" s="114" t="s">
        <v>101</v>
      </c>
      <c r="G1020" s="114" t="s">
        <v>47</v>
      </c>
      <c r="H1020" s="114">
        <v>400</v>
      </c>
      <c r="I1020" s="114">
        <v>5</v>
      </c>
      <c r="J1020" s="114" t="s">
        <v>393</v>
      </c>
      <c r="K1020" s="114">
        <v>26.637</v>
      </c>
      <c r="L1020" s="116">
        <f t="shared" si="482"/>
        <v>7.2340000000000018</v>
      </c>
    </row>
    <row r="1021" spans="1:12" x14ac:dyDescent="0.35">
      <c r="A1021" s="116" t="s">
        <v>134</v>
      </c>
      <c r="B1021" s="116">
        <v>2018</v>
      </c>
      <c r="C1021" s="117">
        <v>43436</v>
      </c>
      <c r="D1021" s="116" t="s">
        <v>72</v>
      </c>
      <c r="E1021" s="116" t="s">
        <v>395</v>
      </c>
      <c r="F1021" s="116" t="s">
        <v>101</v>
      </c>
      <c r="G1021" s="116" t="s">
        <v>47</v>
      </c>
      <c r="H1021" s="116">
        <v>400</v>
      </c>
      <c r="I1021" s="116">
        <v>5</v>
      </c>
      <c r="J1021" s="116" t="s">
        <v>394</v>
      </c>
      <c r="K1021" s="116">
        <v>34.134999999999998</v>
      </c>
      <c r="L1021" s="116">
        <f t="shared" si="482"/>
        <v>7.4979999999999976</v>
      </c>
    </row>
    <row r="1022" spans="1:12" x14ac:dyDescent="0.35">
      <c r="A1022" s="114" t="s">
        <v>134</v>
      </c>
      <c r="B1022" s="114">
        <v>2018</v>
      </c>
      <c r="C1022" s="115">
        <v>43436</v>
      </c>
      <c r="D1022" s="114" t="s">
        <v>72</v>
      </c>
      <c r="E1022" s="114" t="s">
        <v>395</v>
      </c>
      <c r="F1022" s="114" t="s">
        <v>142</v>
      </c>
      <c r="G1022" s="114" t="s">
        <v>61</v>
      </c>
      <c r="H1022" s="114">
        <v>26.479452054794521</v>
      </c>
      <c r="I1022" s="114">
        <v>6</v>
      </c>
      <c r="J1022" s="114" t="s">
        <v>391</v>
      </c>
      <c r="K1022" s="114">
        <v>12.064</v>
      </c>
      <c r="L1022" s="114">
        <f t="shared" ref="L1022" si="509">K1022</f>
        <v>12.064</v>
      </c>
    </row>
    <row r="1023" spans="1:12" x14ac:dyDescent="0.35">
      <c r="A1023" s="116" t="s">
        <v>134</v>
      </c>
      <c r="B1023" s="116">
        <v>2018</v>
      </c>
      <c r="C1023" s="117">
        <v>43436</v>
      </c>
      <c r="D1023" s="116" t="s">
        <v>72</v>
      </c>
      <c r="E1023" s="116" t="s">
        <v>395</v>
      </c>
      <c r="F1023" s="116" t="s">
        <v>142</v>
      </c>
      <c r="G1023" s="116" t="s">
        <v>61</v>
      </c>
      <c r="H1023" s="116">
        <v>26.479452054794521</v>
      </c>
      <c r="I1023" s="116">
        <v>6</v>
      </c>
      <c r="J1023" s="116" t="s">
        <v>392</v>
      </c>
      <c r="K1023" s="116">
        <v>19.478999999999999</v>
      </c>
      <c r="L1023" s="116">
        <f t="shared" ref="L1023" si="510">K1023-K1022</f>
        <v>7.4149999999999991</v>
      </c>
    </row>
    <row r="1024" spans="1:12" x14ac:dyDescent="0.35">
      <c r="A1024" s="114" t="s">
        <v>134</v>
      </c>
      <c r="B1024" s="114">
        <v>2018</v>
      </c>
      <c r="C1024" s="115">
        <v>43436</v>
      </c>
      <c r="D1024" s="114" t="s">
        <v>72</v>
      </c>
      <c r="E1024" s="114" t="s">
        <v>395</v>
      </c>
      <c r="F1024" s="114" t="s">
        <v>142</v>
      </c>
      <c r="G1024" s="114" t="s">
        <v>61</v>
      </c>
      <c r="H1024" s="114">
        <v>26.479452054794521</v>
      </c>
      <c r="I1024" s="114">
        <v>6</v>
      </c>
      <c r="J1024" s="114" t="s">
        <v>393</v>
      </c>
      <c r="K1024" s="114">
        <v>26.721</v>
      </c>
      <c r="L1024" s="116">
        <f t="shared" si="482"/>
        <v>7.2420000000000009</v>
      </c>
    </row>
    <row r="1025" spans="1:12" x14ac:dyDescent="0.35">
      <c r="A1025" s="116" t="s">
        <v>134</v>
      </c>
      <c r="B1025" s="116">
        <v>2018</v>
      </c>
      <c r="C1025" s="117">
        <v>43436</v>
      </c>
      <c r="D1025" s="116" t="s">
        <v>72</v>
      </c>
      <c r="E1025" s="116" t="s">
        <v>395</v>
      </c>
      <c r="F1025" s="116" t="s">
        <v>142</v>
      </c>
      <c r="G1025" s="116" t="s">
        <v>61</v>
      </c>
      <c r="H1025" s="116">
        <v>26.479452054794521</v>
      </c>
      <c r="I1025" s="116">
        <v>6</v>
      </c>
      <c r="J1025" s="116" t="s">
        <v>394</v>
      </c>
      <c r="K1025" s="116">
        <v>34.249000000000002</v>
      </c>
      <c r="L1025" s="116">
        <f t="shared" si="482"/>
        <v>7.5280000000000022</v>
      </c>
    </row>
    <row r="1026" spans="1:12" x14ac:dyDescent="0.35">
      <c r="A1026" s="114" t="s">
        <v>134</v>
      </c>
      <c r="B1026" s="114">
        <v>2018</v>
      </c>
      <c r="C1026" s="115">
        <v>43436</v>
      </c>
      <c r="D1026" s="114" t="s">
        <v>72</v>
      </c>
      <c r="E1026" s="114" t="s">
        <v>395</v>
      </c>
      <c r="F1026" s="114" t="s">
        <v>186</v>
      </c>
      <c r="G1026" s="114" t="s">
        <v>25</v>
      </c>
      <c r="H1026" s="114">
        <v>19.12054794520548</v>
      </c>
      <c r="I1026" s="114">
        <v>7</v>
      </c>
      <c r="J1026" s="114" t="s">
        <v>391</v>
      </c>
      <c r="K1026" s="114">
        <v>11.946</v>
      </c>
      <c r="L1026" s="114">
        <f t="shared" ref="L1026" si="511">K1026</f>
        <v>11.946</v>
      </c>
    </row>
    <row r="1027" spans="1:12" x14ac:dyDescent="0.35">
      <c r="A1027" s="116" t="s">
        <v>134</v>
      </c>
      <c r="B1027" s="116">
        <v>2018</v>
      </c>
      <c r="C1027" s="117">
        <v>43436</v>
      </c>
      <c r="D1027" s="116" t="s">
        <v>72</v>
      </c>
      <c r="E1027" s="116" t="s">
        <v>395</v>
      </c>
      <c r="F1027" s="116" t="s">
        <v>186</v>
      </c>
      <c r="G1027" s="116" t="s">
        <v>25</v>
      </c>
      <c r="H1027" s="116">
        <v>19.12054794520548</v>
      </c>
      <c r="I1027" s="116">
        <v>7</v>
      </c>
      <c r="J1027" s="116" t="s">
        <v>392</v>
      </c>
      <c r="K1027" s="116">
        <v>19.491</v>
      </c>
      <c r="L1027" s="116">
        <f t="shared" ref="L1027" si="512">K1027-K1026</f>
        <v>7.5449999999999999</v>
      </c>
    </row>
    <row r="1028" spans="1:12" x14ac:dyDescent="0.35">
      <c r="A1028" s="114" t="s">
        <v>134</v>
      </c>
      <c r="B1028" s="114">
        <v>2018</v>
      </c>
      <c r="C1028" s="115">
        <v>43436</v>
      </c>
      <c r="D1028" s="114" t="s">
        <v>72</v>
      </c>
      <c r="E1028" s="114" t="s">
        <v>395</v>
      </c>
      <c r="F1028" s="114" t="s">
        <v>186</v>
      </c>
      <c r="G1028" s="114" t="s">
        <v>25</v>
      </c>
      <c r="H1028" s="114">
        <v>19.12054794520548</v>
      </c>
      <c r="I1028" s="114">
        <v>7</v>
      </c>
      <c r="J1028" s="114" t="s">
        <v>393</v>
      </c>
      <c r="K1028" s="114">
        <v>26.821000000000002</v>
      </c>
      <c r="L1028" s="116">
        <f t="shared" si="482"/>
        <v>7.3300000000000018</v>
      </c>
    </row>
    <row r="1029" spans="1:12" x14ac:dyDescent="0.35">
      <c r="A1029" s="116" t="s">
        <v>134</v>
      </c>
      <c r="B1029" s="116">
        <v>2018</v>
      </c>
      <c r="C1029" s="117">
        <v>43436</v>
      </c>
      <c r="D1029" s="116" t="s">
        <v>72</v>
      </c>
      <c r="E1029" s="116" t="s">
        <v>395</v>
      </c>
      <c r="F1029" s="116" t="s">
        <v>186</v>
      </c>
      <c r="G1029" s="116" t="s">
        <v>25</v>
      </c>
      <c r="H1029" s="116">
        <v>19.12054794520548</v>
      </c>
      <c r="I1029" s="116">
        <v>7</v>
      </c>
      <c r="J1029" s="116" t="s">
        <v>394</v>
      </c>
      <c r="K1029" s="116">
        <v>34.356000000000002</v>
      </c>
      <c r="L1029" s="116">
        <f t="shared" si="482"/>
        <v>7.5350000000000001</v>
      </c>
    </row>
    <row r="1030" spans="1:12" x14ac:dyDescent="0.35">
      <c r="A1030" s="114" t="s">
        <v>134</v>
      </c>
      <c r="B1030" s="114">
        <v>2018</v>
      </c>
      <c r="C1030" s="115">
        <v>43436</v>
      </c>
      <c r="D1030" s="114" t="s">
        <v>72</v>
      </c>
      <c r="E1030" s="114" t="s">
        <v>395</v>
      </c>
      <c r="F1030" s="114" t="s">
        <v>52</v>
      </c>
      <c r="G1030" s="114" t="s">
        <v>53</v>
      </c>
      <c r="H1030" s="114">
        <v>21.728767123287671</v>
      </c>
      <c r="I1030" s="114">
        <v>8</v>
      </c>
      <c r="J1030" s="114" t="s">
        <v>391</v>
      </c>
      <c r="K1030" s="114">
        <v>12.079000000000001</v>
      </c>
      <c r="L1030" s="114">
        <f t="shared" ref="L1030" si="513">K1030</f>
        <v>12.079000000000001</v>
      </c>
    </row>
    <row r="1031" spans="1:12" x14ac:dyDescent="0.35">
      <c r="A1031" s="116" t="s">
        <v>134</v>
      </c>
      <c r="B1031" s="116">
        <v>2018</v>
      </c>
      <c r="C1031" s="117">
        <v>43436</v>
      </c>
      <c r="D1031" s="116" t="s">
        <v>72</v>
      </c>
      <c r="E1031" s="116" t="s">
        <v>395</v>
      </c>
      <c r="F1031" s="116" t="s">
        <v>52</v>
      </c>
      <c r="G1031" s="116" t="s">
        <v>53</v>
      </c>
      <c r="H1031" s="116">
        <v>21.728767123287671</v>
      </c>
      <c r="I1031" s="116">
        <v>8</v>
      </c>
      <c r="J1031" s="116" t="s">
        <v>392</v>
      </c>
      <c r="K1031" s="116">
        <v>19.63</v>
      </c>
      <c r="L1031" s="116">
        <f t="shared" ref="L1031:L1077" si="514">K1031-K1030</f>
        <v>7.5509999999999984</v>
      </c>
    </row>
    <row r="1032" spans="1:12" x14ac:dyDescent="0.35">
      <c r="A1032" s="114" t="s">
        <v>134</v>
      </c>
      <c r="B1032" s="114">
        <v>2018</v>
      </c>
      <c r="C1032" s="115">
        <v>43436</v>
      </c>
      <c r="D1032" s="114" t="s">
        <v>72</v>
      </c>
      <c r="E1032" s="114" t="s">
        <v>395</v>
      </c>
      <c r="F1032" s="114" t="s">
        <v>52</v>
      </c>
      <c r="G1032" s="114" t="s">
        <v>53</v>
      </c>
      <c r="H1032" s="114">
        <v>21.728767123287671</v>
      </c>
      <c r="I1032" s="114">
        <v>8</v>
      </c>
      <c r="J1032" s="114" t="s">
        <v>393</v>
      </c>
      <c r="K1032" s="114">
        <v>26.956</v>
      </c>
      <c r="L1032" s="116">
        <f t="shared" si="514"/>
        <v>7.3260000000000005</v>
      </c>
    </row>
    <row r="1033" spans="1:12" x14ac:dyDescent="0.35">
      <c r="A1033" s="116" t="s">
        <v>134</v>
      </c>
      <c r="B1033" s="116">
        <v>2018</v>
      </c>
      <c r="C1033" s="117">
        <v>43436</v>
      </c>
      <c r="D1033" s="116" t="s">
        <v>72</v>
      </c>
      <c r="E1033" s="116" t="s">
        <v>395</v>
      </c>
      <c r="F1033" s="116" t="s">
        <v>52</v>
      </c>
      <c r="G1033" s="116" t="s">
        <v>53</v>
      </c>
      <c r="H1033" s="116">
        <v>21.728767123287671</v>
      </c>
      <c r="I1033" s="116">
        <v>8</v>
      </c>
      <c r="J1033" s="116" t="s">
        <v>394</v>
      </c>
      <c r="K1033" s="116">
        <v>34.433999999999997</v>
      </c>
      <c r="L1033" s="116">
        <f t="shared" si="514"/>
        <v>7.477999999999998</v>
      </c>
    </row>
    <row r="1034" spans="1:12" x14ac:dyDescent="0.35">
      <c r="A1034" s="114" t="s">
        <v>134</v>
      </c>
      <c r="B1034" s="114">
        <v>2018</v>
      </c>
      <c r="C1034" s="115">
        <v>43436</v>
      </c>
      <c r="D1034" s="114" t="s">
        <v>72</v>
      </c>
      <c r="E1034" s="114" t="s">
        <v>395</v>
      </c>
      <c r="F1034" s="114" t="s">
        <v>141</v>
      </c>
      <c r="G1034" s="114" t="s">
        <v>44</v>
      </c>
      <c r="H1034" s="114">
        <v>28.4</v>
      </c>
      <c r="I1034" s="114">
        <v>9</v>
      </c>
      <c r="J1034" s="114" t="s">
        <v>391</v>
      </c>
      <c r="K1034" s="114">
        <v>12.12</v>
      </c>
      <c r="L1034" s="114">
        <f t="shared" ref="L1034" si="515">K1034</f>
        <v>12.12</v>
      </c>
    </row>
    <row r="1035" spans="1:12" x14ac:dyDescent="0.35">
      <c r="A1035" s="116" t="s">
        <v>134</v>
      </c>
      <c r="B1035" s="116">
        <v>2018</v>
      </c>
      <c r="C1035" s="117">
        <v>43436</v>
      </c>
      <c r="D1035" s="116" t="s">
        <v>72</v>
      </c>
      <c r="E1035" s="116" t="s">
        <v>395</v>
      </c>
      <c r="F1035" s="116" t="s">
        <v>141</v>
      </c>
      <c r="G1035" s="116" t="s">
        <v>44</v>
      </c>
      <c r="H1035" s="116">
        <v>28.4</v>
      </c>
      <c r="I1035" s="116">
        <v>9</v>
      </c>
      <c r="J1035" s="116" t="s">
        <v>392</v>
      </c>
      <c r="K1035" s="116">
        <v>19.571000000000002</v>
      </c>
      <c r="L1035" s="116">
        <f t="shared" ref="L1035" si="516">K1035-K1034</f>
        <v>7.4510000000000023</v>
      </c>
    </row>
    <row r="1036" spans="1:12" x14ac:dyDescent="0.35">
      <c r="A1036" s="114" t="s">
        <v>134</v>
      </c>
      <c r="B1036" s="114">
        <v>2018</v>
      </c>
      <c r="C1036" s="115">
        <v>43436</v>
      </c>
      <c r="D1036" s="114" t="s">
        <v>72</v>
      </c>
      <c r="E1036" s="114" t="s">
        <v>395</v>
      </c>
      <c r="F1036" s="114" t="s">
        <v>141</v>
      </c>
      <c r="G1036" s="114" t="s">
        <v>44</v>
      </c>
      <c r="H1036" s="114">
        <v>28.4</v>
      </c>
      <c r="I1036" s="114">
        <v>9</v>
      </c>
      <c r="J1036" s="114" t="s">
        <v>393</v>
      </c>
      <c r="K1036" s="114">
        <v>26.893000000000001</v>
      </c>
      <c r="L1036" s="116">
        <f t="shared" si="514"/>
        <v>7.3219999999999992</v>
      </c>
    </row>
    <row r="1037" spans="1:12" x14ac:dyDescent="0.35">
      <c r="A1037" s="116" t="s">
        <v>134</v>
      </c>
      <c r="B1037" s="116">
        <v>2018</v>
      </c>
      <c r="C1037" s="117">
        <v>43436</v>
      </c>
      <c r="D1037" s="116" t="s">
        <v>72</v>
      </c>
      <c r="E1037" s="116" t="s">
        <v>395</v>
      </c>
      <c r="F1037" s="116" t="s">
        <v>141</v>
      </c>
      <c r="G1037" s="116" t="s">
        <v>44</v>
      </c>
      <c r="H1037" s="116">
        <v>28.4</v>
      </c>
      <c r="I1037" s="116">
        <v>9</v>
      </c>
      <c r="J1037" s="116" t="s">
        <v>394</v>
      </c>
      <c r="K1037" s="116">
        <v>34.46</v>
      </c>
      <c r="L1037" s="116">
        <f t="shared" si="514"/>
        <v>7.5670000000000002</v>
      </c>
    </row>
    <row r="1038" spans="1:12" x14ac:dyDescent="0.35">
      <c r="A1038" s="114" t="s">
        <v>134</v>
      </c>
      <c r="B1038" s="114">
        <v>2018</v>
      </c>
      <c r="C1038" s="115">
        <v>43436</v>
      </c>
      <c r="D1038" s="114" t="s">
        <v>72</v>
      </c>
      <c r="E1038" s="114" t="s">
        <v>395</v>
      </c>
      <c r="F1038" s="114" t="s">
        <v>157</v>
      </c>
      <c r="G1038" s="114" t="s">
        <v>38</v>
      </c>
      <c r="H1038" s="114">
        <v>119.0027397260274</v>
      </c>
      <c r="I1038" s="114">
        <v>10</v>
      </c>
      <c r="J1038" s="114" t="s">
        <v>391</v>
      </c>
      <c r="K1038" s="114">
        <v>11.920999999999999</v>
      </c>
      <c r="L1038" s="114">
        <f t="shared" ref="L1038" si="517">K1038</f>
        <v>11.920999999999999</v>
      </c>
    </row>
    <row r="1039" spans="1:12" x14ac:dyDescent="0.35">
      <c r="A1039" s="116" t="s">
        <v>134</v>
      </c>
      <c r="B1039" s="116">
        <v>2018</v>
      </c>
      <c r="C1039" s="117">
        <v>43436</v>
      </c>
      <c r="D1039" s="116" t="s">
        <v>72</v>
      </c>
      <c r="E1039" s="116" t="s">
        <v>395</v>
      </c>
      <c r="F1039" s="116" t="s">
        <v>157</v>
      </c>
      <c r="G1039" s="116" t="s">
        <v>38</v>
      </c>
      <c r="H1039" s="116">
        <v>119.0027397260274</v>
      </c>
      <c r="I1039" s="116">
        <v>10</v>
      </c>
      <c r="J1039" s="116" t="s">
        <v>392</v>
      </c>
      <c r="K1039" s="116">
        <v>19.350999999999999</v>
      </c>
      <c r="L1039" s="116">
        <f t="shared" ref="L1039" si="518">K1039-K1038</f>
        <v>7.43</v>
      </c>
    </row>
    <row r="1040" spans="1:12" x14ac:dyDescent="0.35">
      <c r="A1040" s="114" t="s">
        <v>134</v>
      </c>
      <c r="B1040" s="114">
        <v>2018</v>
      </c>
      <c r="C1040" s="115">
        <v>43436</v>
      </c>
      <c r="D1040" s="114" t="s">
        <v>72</v>
      </c>
      <c r="E1040" s="114" t="s">
        <v>395</v>
      </c>
      <c r="F1040" s="114" t="s">
        <v>157</v>
      </c>
      <c r="G1040" s="114" t="s">
        <v>38</v>
      </c>
      <c r="H1040" s="114">
        <v>119.0027397260274</v>
      </c>
      <c r="I1040" s="114">
        <v>10</v>
      </c>
      <c r="J1040" s="114" t="s">
        <v>393</v>
      </c>
      <c r="K1040" s="114">
        <v>26.736000000000001</v>
      </c>
      <c r="L1040" s="116">
        <f t="shared" si="514"/>
        <v>7.3850000000000016</v>
      </c>
    </row>
    <row r="1041" spans="1:12" x14ac:dyDescent="0.35">
      <c r="A1041" s="116" t="s">
        <v>134</v>
      </c>
      <c r="B1041" s="116">
        <v>2018</v>
      </c>
      <c r="C1041" s="117">
        <v>43436</v>
      </c>
      <c r="D1041" s="116" t="s">
        <v>72</v>
      </c>
      <c r="E1041" s="116" t="s">
        <v>395</v>
      </c>
      <c r="F1041" s="116" t="s">
        <v>157</v>
      </c>
      <c r="G1041" s="116" t="s">
        <v>38</v>
      </c>
      <c r="H1041" s="116">
        <v>119.0027397260274</v>
      </c>
      <c r="I1041" s="116">
        <v>10</v>
      </c>
      <c r="J1041" s="116" t="s">
        <v>394</v>
      </c>
      <c r="K1041" s="116">
        <v>34.573</v>
      </c>
      <c r="L1041" s="116">
        <f t="shared" si="514"/>
        <v>7.8369999999999997</v>
      </c>
    </row>
    <row r="1042" spans="1:12" x14ac:dyDescent="0.35">
      <c r="A1042" s="114" t="s">
        <v>134</v>
      </c>
      <c r="B1042" s="114">
        <v>2018</v>
      </c>
      <c r="C1042" s="115">
        <v>43436</v>
      </c>
      <c r="D1042" s="114" t="s">
        <v>72</v>
      </c>
      <c r="E1042" s="114" t="s">
        <v>395</v>
      </c>
      <c r="F1042" s="114" t="s">
        <v>166</v>
      </c>
      <c r="G1042" s="114" t="s">
        <v>121</v>
      </c>
      <c r="H1042" s="114">
        <v>400</v>
      </c>
      <c r="I1042" s="114">
        <v>11</v>
      </c>
      <c r="J1042" s="114" t="s">
        <v>391</v>
      </c>
      <c r="K1042" s="114">
        <v>12.06</v>
      </c>
      <c r="L1042" s="114">
        <f t="shared" ref="L1042" si="519">K1042</f>
        <v>12.06</v>
      </c>
    </row>
    <row r="1043" spans="1:12" x14ac:dyDescent="0.35">
      <c r="A1043" s="116" t="s">
        <v>134</v>
      </c>
      <c r="B1043" s="116">
        <v>2018</v>
      </c>
      <c r="C1043" s="117">
        <v>43436</v>
      </c>
      <c r="D1043" s="116" t="s">
        <v>72</v>
      </c>
      <c r="E1043" s="116" t="s">
        <v>395</v>
      </c>
      <c r="F1043" s="116" t="s">
        <v>166</v>
      </c>
      <c r="G1043" s="116" t="s">
        <v>121</v>
      </c>
      <c r="H1043" s="116">
        <v>400</v>
      </c>
      <c r="I1043" s="116">
        <v>11</v>
      </c>
      <c r="J1043" s="116" t="s">
        <v>392</v>
      </c>
      <c r="K1043" s="116">
        <v>19.533000000000001</v>
      </c>
      <c r="L1043" s="116">
        <f t="shared" ref="L1043" si="520">K1043-K1042</f>
        <v>7.4730000000000008</v>
      </c>
    </row>
    <row r="1044" spans="1:12" x14ac:dyDescent="0.35">
      <c r="A1044" s="114" t="s">
        <v>134</v>
      </c>
      <c r="B1044" s="114">
        <v>2018</v>
      </c>
      <c r="C1044" s="115">
        <v>43436</v>
      </c>
      <c r="D1044" s="114" t="s">
        <v>72</v>
      </c>
      <c r="E1044" s="114" t="s">
        <v>395</v>
      </c>
      <c r="F1044" s="114" t="s">
        <v>166</v>
      </c>
      <c r="G1044" s="114" t="s">
        <v>121</v>
      </c>
      <c r="H1044" s="114">
        <v>400</v>
      </c>
      <c r="I1044" s="114">
        <v>11</v>
      </c>
      <c r="J1044" s="114" t="s">
        <v>393</v>
      </c>
      <c r="K1044" s="114">
        <v>26.93</v>
      </c>
      <c r="L1044" s="116">
        <f t="shared" si="514"/>
        <v>7.3969999999999985</v>
      </c>
    </row>
    <row r="1045" spans="1:12" x14ac:dyDescent="0.35">
      <c r="A1045" s="116" t="s">
        <v>134</v>
      </c>
      <c r="B1045" s="116">
        <v>2018</v>
      </c>
      <c r="C1045" s="117">
        <v>43436</v>
      </c>
      <c r="D1045" s="116" t="s">
        <v>72</v>
      </c>
      <c r="E1045" s="116" t="s">
        <v>395</v>
      </c>
      <c r="F1045" s="116" t="s">
        <v>166</v>
      </c>
      <c r="G1045" s="116" t="s">
        <v>121</v>
      </c>
      <c r="H1045" s="116">
        <v>400</v>
      </c>
      <c r="I1045" s="116">
        <v>11</v>
      </c>
      <c r="J1045" s="116" t="s">
        <v>394</v>
      </c>
      <c r="K1045" s="116">
        <v>34.715000000000003</v>
      </c>
      <c r="L1045" s="116">
        <f t="shared" si="514"/>
        <v>7.7850000000000037</v>
      </c>
    </row>
    <row r="1046" spans="1:12" x14ac:dyDescent="0.35">
      <c r="A1046" s="114" t="s">
        <v>134</v>
      </c>
      <c r="B1046" s="114">
        <v>2018</v>
      </c>
      <c r="C1046" s="115">
        <v>43436</v>
      </c>
      <c r="D1046" s="114" t="s">
        <v>72</v>
      </c>
      <c r="E1046" s="114" t="s">
        <v>209</v>
      </c>
      <c r="F1046" s="114" t="s">
        <v>30</v>
      </c>
      <c r="G1046" s="114" t="s">
        <v>31</v>
      </c>
      <c r="H1046" s="114">
        <v>400</v>
      </c>
      <c r="I1046" s="114">
        <v>1</v>
      </c>
      <c r="J1046" s="114" t="s">
        <v>391</v>
      </c>
      <c r="K1046" s="114">
        <v>11.664999999999999</v>
      </c>
      <c r="L1046" s="114">
        <f t="shared" ref="L1046" si="521">K1046</f>
        <v>11.664999999999999</v>
      </c>
    </row>
    <row r="1047" spans="1:12" x14ac:dyDescent="0.35">
      <c r="A1047" s="116" t="s">
        <v>134</v>
      </c>
      <c r="B1047" s="116">
        <v>2018</v>
      </c>
      <c r="C1047" s="117">
        <v>43436</v>
      </c>
      <c r="D1047" s="116" t="s">
        <v>72</v>
      </c>
      <c r="E1047" s="116" t="s">
        <v>209</v>
      </c>
      <c r="F1047" s="116" t="s">
        <v>30</v>
      </c>
      <c r="G1047" s="116" t="s">
        <v>31</v>
      </c>
      <c r="H1047" s="116">
        <v>400</v>
      </c>
      <c r="I1047" s="116">
        <v>1</v>
      </c>
      <c r="J1047" s="116" t="s">
        <v>392</v>
      </c>
      <c r="K1047" s="116">
        <v>18.853000000000002</v>
      </c>
      <c r="L1047" s="116">
        <f t="shared" ref="L1047" si="522">K1047-K1046</f>
        <v>7.1880000000000024</v>
      </c>
    </row>
    <row r="1048" spans="1:12" x14ac:dyDescent="0.35">
      <c r="A1048" s="114" t="s">
        <v>134</v>
      </c>
      <c r="B1048" s="114">
        <v>2018</v>
      </c>
      <c r="C1048" s="115">
        <v>43436</v>
      </c>
      <c r="D1048" s="114" t="s">
        <v>72</v>
      </c>
      <c r="E1048" s="114" t="s">
        <v>209</v>
      </c>
      <c r="F1048" s="114" t="s">
        <v>30</v>
      </c>
      <c r="G1048" s="114" t="s">
        <v>31</v>
      </c>
      <c r="H1048" s="114">
        <v>400</v>
      </c>
      <c r="I1048" s="114">
        <v>1</v>
      </c>
      <c r="J1048" s="114" t="s">
        <v>393</v>
      </c>
      <c r="K1048" s="114">
        <v>25.895</v>
      </c>
      <c r="L1048" s="116">
        <f t="shared" si="514"/>
        <v>7.041999999999998</v>
      </c>
    </row>
    <row r="1049" spans="1:12" x14ac:dyDescent="0.35">
      <c r="A1049" s="116" t="s">
        <v>134</v>
      </c>
      <c r="B1049" s="116">
        <v>2018</v>
      </c>
      <c r="C1049" s="117">
        <v>43436</v>
      </c>
      <c r="D1049" s="116" t="s">
        <v>72</v>
      </c>
      <c r="E1049" s="116" t="s">
        <v>209</v>
      </c>
      <c r="F1049" s="116" t="s">
        <v>30</v>
      </c>
      <c r="G1049" s="116" t="s">
        <v>31</v>
      </c>
      <c r="H1049" s="116">
        <v>400</v>
      </c>
      <c r="I1049" s="116">
        <v>1</v>
      </c>
      <c r="J1049" s="116" t="s">
        <v>394</v>
      </c>
      <c r="K1049" s="116">
        <v>33.21</v>
      </c>
      <c r="L1049" s="116">
        <f t="shared" si="514"/>
        <v>7.3150000000000013</v>
      </c>
    </row>
    <row r="1050" spans="1:12" x14ac:dyDescent="0.35">
      <c r="A1050" s="114" t="s">
        <v>134</v>
      </c>
      <c r="B1050" s="114">
        <v>2018</v>
      </c>
      <c r="C1050" s="115">
        <v>43436</v>
      </c>
      <c r="D1050" s="114" t="s">
        <v>72</v>
      </c>
      <c r="E1050" s="114" t="s">
        <v>209</v>
      </c>
      <c r="F1050" s="114" t="s">
        <v>421</v>
      </c>
      <c r="G1050" s="114" t="s">
        <v>15</v>
      </c>
      <c r="H1050" s="114">
        <v>400</v>
      </c>
      <c r="I1050" s="114">
        <v>2</v>
      </c>
      <c r="J1050" s="114" t="s">
        <v>391</v>
      </c>
      <c r="K1050" s="114">
        <v>11.618</v>
      </c>
      <c r="L1050" s="114">
        <f t="shared" ref="L1050" si="523">K1050</f>
        <v>11.618</v>
      </c>
    </row>
    <row r="1051" spans="1:12" x14ac:dyDescent="0.35">
      <c r="A1051" s="116" t="s">
        <v>134</v>
      </c>
      <c r="B1051" s="116">
        <v>2018</v>
      </c>
      <c r="C1051" s="117">
        <v>43436</v>
      </c>
      <c r="D1051" s="116" t="s">
        <v>72</v>
      </c>
      <c r="E1051" s="116" t="s">
        <v>209</v>
      </c>
      <c r="F1051" s="116" t="s">
        <v>421</v>
      </c>
      <c r="G1051" s="116" t="s">
        <v>15</v>
      </c>
      <c r="H1051" s="116">
        <v>400</v>
      </c>
      <c r="I1051" s="116">
        <v>2</v>
      </c>
      <c r="J1051" s="116" t="s">
        <v>392</v>
      </c>
      <c r="K1051" s="116">
        <v>18.867999999999999</v>
      </c>
      <c r="L1051" s="116">
        <f t="shared" ref="L1051" si="524">K1051-K1050</f>
        <v>7.2499999999999982</v>
      </c>
    </row>
    <row r="1052" spans="1:12" x14ac:dyDescent="0.35">
      <c r="A1052" s="114" t="s">
        <v>134</v>
      </c>
      <c r="B1052" s="114">
        <v>2018</v>
      </c>
      <c r="C1052" s="115">
        <v>43436</v>
      </c>
      <c r="D1052" s="114" t="s">
        <v>72</v>
      </c>
      <c r="E1052" s="114" t="s">
        <v>209</v>
      </c>
      <c r="F1052" s="114" t="s">
        <v>421</v>
      </c>
      <c r="G1052" s="114" t="s">
        <v>15</v>
      </c>
      <c r="H1052" s="114">
        <v>400</v>
      </c>
      <c r="I1052" s="114">
        <v>2</v>
      </c>
      <c r="J1052" s="114" t="s">
        <v>393</v>
      </c>
      <c r="K1052" s="114">
        <v>26.004999999999999</v>
      </c>
      <c r="L1052" s="116">
        <f t="shared" si="514"/>
        <v>7.1370000000000005</v>
      </c>
    </row>
    <row r="1053" spans="1:12" x14ac:dyDescent="0.35">
      <c r="A1053" s="116" t="s">
        <v>134</v>
      </c>
      <c r="B1053" s="116">
        <v>2018</v>
      </c>
      <c r="C1053" s="117">
        <v>43436</v>
      </c>
      <c r="D1053" s="116" t="s">
        <v>72</v>
      </c>
      <c r="E1053" s="116" t="s">
        <v>209</v>
      </c>
      <c r="F1053" s="116" t="s">
        <v>421</v>
      </c>
      <c r="G1053" s="116" t="s">
        <v>15</v>
      </c>
      <c r="H1053" s="116">
        <v>400</v>
      </c>
      <c r="I1053" s="116">
        <v>2</v>
      </c>
      <c r="J1053" s="116" t="s">
        <v>394</v>
      </c>
      <c r="K1053" s="116">
        <v>33.4</v>
      </c>
      <c r="L1053" s="116">
        <f t="shared" si="514"/>
        <v>7.3949999999999996</v>
      </c>
    </row>
    <row r="1054" spans="1:12" x14ac:dyDescent="0.35">
      <c r="A1054" s="114" t="s">
        <v>134</v>
      </c>
      <c r="B1054" s="114">
        <v>2018</v>
      </c>
      <c r="C1054" s="115">
        <v>43436</v>
      </c>
      <c r="D1054" s="114" t="s">
        <v>72</v>
      </c>
      <c r="E1054" s="114" t="s">
        <v>209</v>
      </c>
      <c r="F1054" s="114" t="s">
        <v>113</v>
      </c>
      <c r="G1054" s="114" t="s">
        <v>163</v>
      </c>
      <c r="H1054" s="114">
        <v>400</v>
      </c>
      <c r="I1054" s="114">
        <v>3</v>
      </c>
      <c r="J1054" s="114" t="s">
        <v>391</v>
      </c>
      <c r="K1054" s="114">
        <v>11.747</v>
      </c>
      <c r="L1054" s="114">
        <f t="shared" ref="L1054" si="525">K1054</f>
        <v>11.747</v>
      </c>
    </row>
    <row r="1055" spans="1:12" x14ac:dyDescent="0.35">
      <c r="A1055" s="116" t="s">
        <v>134</v>
      </c>
      <c r="B1055" s="116">
        <v>2018</v>
      </c>
      <c r="C1055" s="117">
        <v>43436</v>
      </c>
      <c r="D1055" s="116" t="s">
        <v>72</v>
      </c>
      <c r="E1055" s="116" t="s">
        <v>209</v>
      </c>
      <c r="F1055" s="116" t="s">
        <v>113</v>
      </c>
      <c r="G1055" s="116" t="s">
        <v>163</v>
      </c>
      <c r="H1055" s="116">
        <v>400</v>
      </c>
      <c r="I1055" s="116">
        <v>3</v>
      </c>
      <c r="J1055" s="116" t="s">
        <v>392</v>
      </c>
      <c r="K1055" s="116">
        <v>19.099</v>
      </c>
      <c r="L1055" s="116">
        <f t="shared" ref="L1055" si="526">K1055-K1054</f>
        <v>7.3520000000000003</v>
      </c>
    </row>
    <row r="1056" spans="1:12" x14ac:dyDescent="0.35">
      <c r="A1056" s="114" t="s">
        <v>134</v>
      </c>
      <c r="B1056" s="114">
        <v>2018</v>
      </c>
      <c r="C1056" s="115">
        <v>43436</v>
      </c>
      <c r="D1056" s="114" t="s">
        <v>72</v>
      </c>
      <c r="E1056" s="114" t="s">
        <v>209</v>
      </c>
      <c r="F1056" s="114" t="s">
        <v>113</v>
      </c>
      <c r="G1056" s="114" t="s">
        <v>163</v>
      </c>
      <c r="H1056" s="114">
        <v>400</v>
      </c>
      <c r="I1056" s="114">
        <v>3</v>
      </c>
      <c r="J1056" s="114" t="s">
        <v>393</v>
      </c>
      <c r="K1056" s="114">
        <v>26.218</v>
      </c>
      <c r="L1056" s="116">
        <f t="shared" si="514"/>
        <v>7.1189999999999998</v>
      </c>
    </row>
    <row r="1057" spans="1:12" x14ac:dyDescent="0.35">
      <c r="A1057" s="116" t="s">
        <v>134</v>
      </c>
      <c r="B1057" s="116">
        <v>2018</v>
      </c>
      <c r="C1057" s="117">
        <v>43436</v>
      </c>
      <c r="D1057" s="116" t="s">
        <v>72</v>
      </c>
      <c r="E1057" s="116" t="s">
        <v>209</v>
      </c>
      <c r="F1057" s="116" t="s">
        <v>113</v>
      </c>
      <c r="G1057" s="116" t="s">
        <v>163</v>
      </c>
      <c r="H1057" s="116">
        <v>400</v>
      </c>
      <c r="I1057" s="116">
        <v>3</v>
      </c>
      <c r="J1057" s="116" t="s">
        <v>394</v>
      </c>
      <c r="K1057" s="116">
        <v>33.435000000000002</v>
      </c>
      <c r="L1057" s="116">
        <f t="shared" si="514"/>
        <v>7.2170000000000023</v>
      </c>
    </row>
    <row r="1058" spans="1:12" x14ac:dyDescent="0.35">
      <c r="A1058" s="114" t="s">
        <v>134</v>
      </c>
      <c r="B1058" s="114">
        <v>2018</v>
      </c>
      <c r="C1058" s="115">
        <v>43436</v>
      </c>
      <c r="D1058" s="114" t="s">
        <v>72</v>
      </c>
      <c r="E1058" s="114" t="s">
        <v>209</v>
      </c>
      <c r="F1058" s="114" t="s">
        <v>188</v>
      </c>
      <c r="G1058" s="114" t="s">
        <v>19</v>
      </c>
      <c r="H1058" s="114">
        <v>400</v>
      </c>
      <c r="I1058" s="114">
        <v>4</v>
      </c>
      <c r="J1058" s="114" t="s">
        <v>391</v>
      </c>
      <c r="K1058" s="114">
        <v>12.039</v>
      </c>
      <c r="L1058" s="114">
        <f t="shared" ref="L1058" si="527">K1058</f>
        <v>12.039</v>
      </c>
    </row>
    <row r="1059" spans="1:12" x14ac:dyDescent="0.35">
      <c r="A1059" s="116" t="s">
        <v>134</v>
      </c>
      <c r="B1059" s="116">
        <v>2018</v>
      </c>
      <c r="C1059" s="117">
        <v>43436</v>
      </c>
      <c r="D1059" s="116" t="s">
        <v>72</v>
      </c>
      <c r="E1059" s="116" t="s">
        <v>209</v>
      </c>
      <c r="F1059" s="116" t="s">
        <v>188</v>
      </c>
      <c r="G1059" s="116" t="s">
        <v>19</v>
      </c>
      <c r="H1059" s="116">
        <v>400</v>
      </c>
      <c r="I1059" s="116">
        <v>4</v>
      </c>
      <c r="J1059" s="116" t="s">
        <v>392</v>
      </c>
      <c r="K1059" s="116">
        <v>19.434000000000001</v>
      </c>
      <c r="L1059" s="116">
        <f t="shared" ref="L1059" si="528">K1059-K1058</f>
        <v>7.3950000000000014</v>
      </c>
    </row>
    <row r="1060" spans="1:12" x14ac:dyDescent="0.35">
      <c r="A1060" s="114" t="s">
        <v>134</v>
      </c>
      <c r="B1060" s="114">
        <v>2018</v>
      </c>
      <c r="C1060" s="115">
        <v>43436</v>
      </c>
      <c r="D1060" s="114" t="s">
        <v>72</v>
      </c>
      <c r="E1060" s="114" t="s">
        <v>209</v>
      </c>
      <c r="F1060" s="114" t="s">
        <v>188</v>
      </c>
      <c r="G1060" s="114" t="s">
        <v>19</v>
      </c>
      <c r="H1060" s="114">
        <v>400</v>
      </c>
      <c r="I1060" s="114">
        <v>4</v>
      </c>
      <c r="J1060" s="114" t="s">
        <v>393</v>
      </c>
      <c r="K1060" s="114">
        <v>26.562999999999999</v>
      </c>
      <c r="L1060" s="116">
        <f t="shared" si="514"/>
        <v>7.1289999999999978</v>
      </c>
    </row>
    <row r="1061" spans="1:12" x14ac:dyDescent="0.35">
      <c r="A1061" s="116" t="s">
        <v>134</v>
      </c>
      <c r="B1061" s="116">
        <v>2018</v>
      </c>
      <c r="C1061" s="117">
        <v>43436</v>
      </c>
      <c r="D1061" s="116" t="s">
        <v>72</v>
      </c>
      <c r="E1061" s="116" t="s">
        <v>209</v>
      </c>
      <c r="F1061" s="116" t="s">
        <v>188</v>
      </c>
      <c r="G1061" s="116" t="s">
        <v>19</v>
      </c>
      <c r="H1061" s="116">
        <v>400</v>
      </c>
      <c r="I1061" s="116">
        <v>4</v>
      </c>
      <c r="J1061" s="116" t="s">
        <v>394</v>
      </c>
      <c r="K1061" s="116">
        <v>33.828000000000003</v>
      </c>
      <c r="L1061" s="116">
        <f t="shared" si="514"/>
        <v>7.2650000000000041</v>
      </c>
    </row>
    <row r="1062" spans="1:12" x14ac:dyDescent="0.35">
      <c r="A1062" s="114" t="s">
        <v>134</v>
      </c>
      <c r="B1062" s="114">
        <v>2018</v>
      </c>
      <c r="C1062" s="115">
        <v>43436</v>
      </c>
      <c r="D1062" s="114" t="s">
        <v>72</v>
      </c>
      <c r="E1062" s="114" t="s">
        <v>209</v>
      </c>
      <c r="F1062" s="114" t="s">
        <v>101</v>
      </c>
      <c r="G1062" s="114" t="s">
        <v>47</v>
      </c>
      <c r="H1062" s="114">
        <v>400</v>
      </c>
      <c r="I1062" s="114">
        <v>5</v>
      </c>
      <c r="J1062" s="114" t="s">
        <v>391</v>
      </c>
      <c r="K1062" s="114">
        <v>11.967000000000001</v>
      </c>
      <c r="L1062" s="114">
        <f t="shared" ref="L1062" si="529">K1062</f>
        <v>11.967000000000001</v>
      </c>
    </row>
    <row r="1063" spans="1:12" x14ac:dyDescent="0.35">
      <c r="A1063" s="116" t="s">
        <v>134</v>
      </c>
      <c r="B1063" s="116">
        <v>2018</v>
      </c>
      <c r="C1063" s="117">
        <v>43436</v>
      </c>
      <c r="D1063" s="116" t="s">
        <v>72</v>
      </c>
      <c r="E1063" s="116" t="s">
        <v>209</v>
      </c>
      <c r="F1063" s="116" t="s">
        <v>101</v>
      </c>
      <c r="G1063" s="116" t="s">
        <v>47</v>
      </c>
      <c r="H1063" s="116">
        <v>400</v>
      </c>
      <c r="I1063" s="116">
        <v>5</v>
      </c>
      <c r="J1063" s="116" t="s">
        <v>392</v>
      </c>
      <c r="K1063" s="116">
        <v>19.399999999999999</v>
      </c>
      <c r="L1063" s="116">
        <f t="shared" ref="L1063" si="530">K1063-K1062</f>
        <v>7.4329999999999981</v>
      </c>
    </row>
    <row r="1064" spans="1:12" x14ac:dyDescent="0.35">
      <c r="A1064" s="114" t="s">
        <v>134</v>
      </c>
      <c r="B1064" s="114">
        <v>2018</v>
      </c>
      <c r="C1064" s="115">
        <v>43436</v>
      </c>
      <c r="D1064" s="114" t="s">
        <v>72</v>
      </c>
      <c r="E1064" s="114" t="s">
        <v>209</v>
      </c>
      <c r="F1064" s="114" t="s">
        <v>101</v>
      </c>
      <c r="G1064" s="114" t="s">
        <v>47</v>
      </c>
      <c r="H1064" s="114">
        <v>400</v>
      </c>
      <c r="I1064" s="114">
        <v>5</v>
      </c>
      <c r="J1064" s="114" t="s">
        <v>393</v>
      </c>
      <c r="K1064" s="114">
        <v>26.661999999999999</v>
      </c>
      <c r="L1064" s="116">
        <f t="shared" si="514"/>
        <v>7.2620000000000005</v>
      </c>
    </row>
    <row r="1065" spans="1:12" x14ac:dyDescent="0.35">
      <c r="A1065" s="116" t="s">
        <v>134</v>
      </c>
      <c r="B1065" s="116">
        <v>2018</v>
      </c>
      <c r="C1065" s="117">
        <v>43436</v>
      </c>
      <c r="D1065" s="116" t="s">
        <v>72</v>
      </c>
      <c r="E1065" s="116" t="s">
        <v>209</v>
      </c>
      <c r="F1065" s="116" t="s">
        <v>101</v>
      </c>
      <c r="G1065" s="116" t="s">
        <v>47</v>
      </c>
      <c r="H1065" s="116">
        <v>400</v>
      </c>
      <c r="I1065" s="116">
        <v>5</v>
      </c>
      <c r="J1065" s="116" t="s">
        <v>394</v>
      </c>
      <c r="K1065" s="116">
        <v>34.143999999999998</v>
      </c>
      <c r="L1065" s="116">
        <f t="shared" si="514"/>
        <v>7.4819999999999993</v>
      </c>
    </row>
    <row r="1066" spans="1:12" x14ac:dyDescent="0.35">
      <c r="A1066" s="114" t="s">
        <v>134</v>
      </c>
      <c r="B1066" s="114">
        <v>2018</v>
      </c>
      <c r="C1066" s="115">
        <v>43436</v>
      </c>
      <c r="D1066" s="114" t="s">
        <v>72</v>
      </c>
      <c r="E1066" s="114" t="s">
        <v>209</v>
      </c>
      <c r="F1066" s="114" t="s">
        <v>142</v>
      </c>
      <c r="G1066" s="114" t="s">
        <v>61</v>
      </c>
      <c r="H1066" s="114">
        <v>26.479452054794521</v>
      </c>
      <c r="I1066" s="114">
        <v>6</v>
      </c>
      <c r="J1066" s="114" t="s">
        <v>391</v>
      </c>
      <c r="K1066" s="114">
        <v>12.071</v>
      </c>
      <c r="L1066" s="114">
        <f t="shared" ref="L1066" si="531">K1066</f>
        <v>12.071</v>
      </c>
    </row>
    <row r="1067" spans="1:12" x14ac:dyDescent="0.35">
      <c r="A1067" s="116" t="s">
        <v>134</v>
      </c>
      <c r="B1067" s="116">
        <v>2018</v>
      </c>
      <c r="C1067" s="117">
        <v>43436</v>
      </c>
      <c r="D1067" s="116" t="s">
        <v>72</v>
      </c>
      <c r="E1067" s="116" t="s">
        <v>209</v>
      </c>
      <c r="F1067" s="116" t="s">
        <v>142</v>
      </c>
      <c r="G1067" s="116" t="s">
        <v>61</v>
      </c>
      <c r="H1067" s="116">
        <v>26.479452054794521</v>
      </c>
      <c r="I1067" s="116">
        <v>6</v>
      </c>
      <c r="J1067" s="116" t="s">
        <v>392</v>
      </c>
      <c r="K1067" s="116">
        <v>19.507999999999999</v>
      </c>
      <c r="L1067" s="116">
        <f t="shared" ref="L1067" si="532">K1067-K1066</f>
        <v>7.4369999999999994</v>
      </c>
    </row>
    <row r="1068" spans="1:12" x14ac:dyDescent="0.35">
      <c r="A1068" s="114" t="s">
        <v>134</v>
      </c>
      <c r="B1068" s="114">
        <v>2018</v>
      </c>
      <c r="C1068" s="115">
        <v>43436</v>
      </c>
      <c r="D1068" s="114" t="s">
        <v>72</v>
      </c>
      <c r="E1068" s="114" t="s">
        <v>209</v>
      </c>
      <c r="F1068" s="114" t="s">
        <v>142</v>
      </c>
      <c r="G1068" s="114" t="s">
        <v>61</v>
      </c>
      <c r="H1068" s="114">
        <v>26.479452054794521</v>
      </c>
      <c r="I1068" s="114">
        <v>6</v>
      </c>
      <c r="J1068" s="114" t="s">
        <v>393</v>
      </c>
      <c r="K1068" s="114">
        <v>26.77</v>
      </c>
      <c r="L1068" s="116">
        <f t="shared" si="514"/>
        <v>7.2620000000000005</v>
      </c>
    </row>
    <row r="1069" spans="1:12" x14ac:dyDescent="0.35">
      <c r="A1069" s="116" t="s">
        <v>134</v>
      </c>
      <c r="B1069" s="116">
        <v>2018</v>
      </c>
      <c r="C1069" s="117">
        <v>43436</v>
      </c>
      <c r="D1069" s="116" t="s">
        <v>72</v>
      </c>
      <c r="E1069" s="116" t="s">
        <v>209</v>
      </c>
      <c r="F1069" s="116" t="s">
        <v>142</v>
      </c>
      <c r="G1069" s="116" t="s">
        <v>61</v>
      </c>
      <c r="H1069" s="116">
        <v>26.479452054794521</v>
      </c>
      <c r="I1069" s="116">
        <v>6</v>
      </c>
      <c r="J1069" s="116" t="s">
        <v>394</v>
      </c>
      <c r="K1069" s="116">
        <v>34.317</v>
      </c>
      <c r="L1069" s="116">
        <f t="shared" si="514"/>
        <v>7.5470000000000006</v>
      </c>
    </row>
    <row r="1070" spans="1:12" x14ac:dyDescent="0.35">
      <c r="A1070" s="114" t="s">
        <v>134</v>
      </c>
      <c r="B1070" s="114">
        <v>2018</v>
      </c>
      <c r="C1070" s="115">
        <v>43436</v>
      </c>
      <c r="D1070" s="114" t="s">
        <v>72</v>
      </c>
      <c r="E1070" s="114" t="s">
        <v>209</v>
      </c>
      <c r="F1070" s="114" t="s">
        <v>186</v>
      </c>
      <c r="G1070" s="114" t="s">
        <v>25</v>
      </c>
      <c r="H1070" s="114">
        <v>19.12054794520548</v>
      </c>
      <c r="I1070" s="114">
        <v>7</v>
      </c>
      <c r="J1070" s="114" t="s">
        <v>391</v>
      </c>
      <c r="K1070" s="114">
        <v>11.848000000000001</v>
      </c>
      <c r="L1070" s="114">
        <f t="shared" ref="L1070" si="533">K1070</f>
        <v>11.848000000000001</v>
      </c>
    </row>
    <row r="1071" spans="1:12" x14ac:dyDescent="0.35">
      <c r="A1071" s="116" t="s">
        <v>134</v>
      </c>
      <c r="B1071" s="116">
        <v>2018</v>
      </c>
      <c r="C1071" s="117">
        <v>43436</v>
      </c>
      <c r="D1071" s="116" t="s">
        <v>72</v>
      </c>
      <c r="E1071" s="116" t="s">
        <v>209</v>
      </c>
      <c r="F1071" s="116" t="s">
        <v>186</v>
      </c>
      <c r="G1071" s="116" t="s">
        <v>25</v>
      </c>
      <c r="H1071" s="116">
        <v>19.12054794520548</v>
      </c>
      <c r="I1071" s="116">
        <v>7</v>
      </c>
      <c r="J1071" s="116" t="s">
        <v>392</v>
      </c>
      <c r="K1071" s="116">
        <v>19.39</v>
      </c>
      <c r="L1071" s="116">
        <f t="shared" ref="L1071" si="534">K1071-K1070</f>
        <v>7.5419999999999998</v>
      </c>
    </row>
    <row r="1072" spans="1:12" x14ac:dyDescent="0.35">
      <c r="A1072" s="114" t="s">
        <v>134</v>
      </c>
      <c r="B1072" s="114">
        <v>2018</v>
      </c>
      <c r="C1072" s="115">
        <v>43436</v>
      </c>
      <c r="D1072" s="114" t="s">
        <v>72</v>
      </c>
      <c r="E1072" s="114" t="s">
        <v>209</v>
      </c>
      <c r="F1072" s="114" t="s">
        <v>186</v>
      </c>
      <c r="G1072" s="114" t="s">
        <v>25</v>
      </c>
      <c r="H1072" s="114">
        <v>19.12054794520548</v>
      </c>
      <c r="I1072" s="114">
        <v>7</v>
      </c>
      <c r="J1072" s="114" t="s">
        <v>393</v>
      </c>
      <c r="K1072" s="114">
        <v>26.763000000000002</v>
      </c>
      <c r="L1072" s="116">
        <f t="shared" si="514"/>
        <v>7.3730000000000011</v>
      </c>
    </row>
    <row r="1073" spans="1:12" x14ac:dyDescent="0.35">
      <c r="A1073" s="116" t="s">
        <v>134</v>
      </c>
      <c r="B1073" s="116">
        <v>2018</v>
      </c>
      <c r="C1073" s="117">
        <v>43436</v>
      </c>
      <c r="D1073" s="116" t="s">
        <v>72</v>
      </c>
      <c r="E1073" s="116" t="s">
        <v>209</v>
      </c>
      <c r="F1073" s="116" t="s">
        <v>186</v>
      </c>
      <c r="G1073" s="116" t="s">
        <v>25</v>
      </c>
      <c r="H1073" s="116">
        <v>19.12054794520548</v>
      </c>
      <c r="I1073" s="116">
        <v>7</v>
      </c>
      <c r="J1073" s="116" t="s">
        <v>394</v>
      </c>
      <c r="K1073" s="116">
        <v>34.378999999999998</v>
      </c>
      <c r="L1073" s="116">
        <f t="shared" si="514"/>
        <v>7.6159999999999961</v>
      </c>
    </row>
    <row r="1074" spans="1:12" x14ac:dyDescent="0.35">
      <c r="A1074" s="114" t="s">
        <v>134</v>
      </c>
      <c r="B1074" s="114">
        <v>2018</v>
      </c>
      <c r="C1074" s="115">
        <v>43436</v>
      </c>
      <c r="D1074" s="114" t="s">
        <v>72</v>
      </c>
      <c r="E1074" s="114" t="s">
        <v>209</v>
      </c>
      <c r="F1074" s="114" t="s">
        <v>52</v>
      </c>
      <c r="G1074" s="114" t="s">
        <v>53</v>
      </c>
      <c r="H1074" s="114">
        <v>21.728767123287671</v>
      </c>
      <c r="I1074" s="114">
        <v>8</v>
      </c>
      <c r="J1074" s="114" t="s">
        <v>391</v>
      </c>
      <c r="K1074" s="114">
        <v>11.958</v>
      </c>
      <c r="L1074" s="114">
        <f t="shared" ref="L1074" si="535">K1074</f>
        <v>11.958</v>
      </c>
    </row>
    <row r="1075" spans="1:12" x14ac:dyDescent="0.35">
      <c r="A1075" s="116" t="s">
        <v>134</v>
      </c>
      <c r="B1075" s="116">
        <v>2018</v>
      </c>
      <c r="C1075" s="117">
        <v>43436</v>
      </c>
      <c r="D1075" s="116" t="s">
        <v>72</v>
      </c>
      <c r="E1075" s="116" t="s">
        <v>209</v>
      </c>
      <c r="F1075" s="116" t="s">
        <v>52</v>
      </c>
      <c r="G1075" s="116" t="s">
        <v>53</v>
      </c>
      <c r="H1075" s="116">
        <v>21.728767123287671</v>
      </c>
      <c r="I1075" s="116">
        <v>8</v>
      </c>
      <c r="J1075" s="116" t="s">
        <v>392</v>
      </c>
      <c r="K1075" s="116">
        <v>19.494</v>
      </c>
      <c r="L1075" s="116">
        <f t="shared" ref="L1075" si="536">K1075-K1074</f>
        <v>7.5359999999999996</v>
      </c>
    </row>
    <row r="1076" spans="1:12" x14ac:dyDescent="0.35">
      <c r="A1076" s="114" t="s">
        <v>134</v>
      </c>
      <c r="B1076" s="114">
        <v>2018</v>
      </c>
      <c r="C1076" s="115">
        <v>43436</v>
      </c>
      <c r="D1076" s="114" t="s">
        <v>72</v>
      </c>
      <c r="E1076" s="114" t="s">
        <v>209</v>
      </c>
      <c r="F1076" s="114" t="s">
        <v>52</v>
      </c>
      <c r="G1076" s="114" t="s">
        <v>53</v>
      </c>
      <c r="H1076" s="114">
        <v>21.728767123287671</v>
      </c>
      <c r="I1076" s="114">
        <v>8</v>
      </c>
      <c r="J1076" s="114" t="s">
        <v>393</v>
      </c>
      <c r="K1076" s="114">
        <v>26.812999999999999</v>
      </c>
      <c r="L1076" s="116">
        <f t="shared" si="514"/>
        <v>7.3189999999999991</v>
      </c>
    </row>
    <row r="1077" spans="1:12" x14ac:dyDescent="0.35">
      <c r="A1077" s="112" t="s">
        <v>134</v>
      </c>
      <c r="B1077" s="112">
        <v>2018</v>
      </c>
      <c r="C1077" s="118">
        <v>43436</v>
      </c>
      <c r="D1077" s="112" t="s">
        <v>72</v>
      </c>
      <c r="E1077" s="112" t="s">
        <v>209</v>
      </c>
      <c r="F1077" s="112" t="s">
        <v>52</v>
      </c>
      <c r="G1077" s="112" t="s">
        <v>53</v>
      </c>
      <c r="H1077" s="112">
        <v>21.728767123287671</v>
      </c>
      <c r="I1077" s="112">
        <v>8</v>
      </c>
      <c r="J1077" s="112" t="s">
        <v>394</v>
      </c>
      <c r="K1077" s="112">
        <v>34.39</v>
      </c>
      <c r="L1077" s="116">
        <f t="shared" si="514"/>
        <v>7.5770000000000017</v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AAA83-4EDB-442E-80E0-679E858B347F}">
  <dimension ref="A1"/>
  <sheetViews>
    <sheetView zoomScale="55" zoomScaleNormal="55" workbookViewId="0">
      <selection activeCell="A14" sqref="A14:P24"/>
    </sheetView>
  </sheetViews>
  <sheetFormatPr defaultRowHeight="14.5" x14ac:dyDescent="0.35"/>
  <cols>
    <col min="1" max="1" width="7.7265625" bestFit="1" customWidth="1"/>
    <col min="2" max="2" width="16.90625" bestFit="1" customWidth="1"/>
    <col min="3" max="3" width="7" bestFit="1" customWidth="1"/>
    <col min="4" max="4" width="10.7265625" bestFit="1" customWidth="1"/>
    <col min="5" max="5" width="7" bestFit="1" customWidth="1"/>
    <col min="6" max="6" width="7.453125" bestFit="1" customWidth="1"/>
    <col min="7" max="7" width="7" bestFit="1" customWidth="1"/>
    <col min="8" max="8" width="11.6328125" bestFit="1" customWidth="1"/>
    <col min="9" max="9" width="7" bestFit="1" customWidth="1"/>
    <col min="10" max="10" width="9.36328125" bestFit="1" customWidth="1"/>
    <col min="11" max="11" width="7" bestFit="1" customWidth="1"/>
    <col min="12" max="12" width="9.6328125" bestFit="1" customWidth="1"/>
    <col min="13" max="13" width="7" bestFit="1" customWidth="1"/>
    <col min="14" max="14" width="8.1796875" bestFit="1" customWidth="1"/>
    <col min="15" max="16" width="7" bestFit="1" customWidth="1"/>
    <col min="17" max="18" width="6.81640625" bestFit="1" customWidth="1"/>
    <col min="19" max="19" width="10.7265625" bestFit="1" customWidth="1"/>
    <col min="20" max="20" width="6.81640625" bestFit="1" customWidth="1"/>
    <col min="21" max="21" width="9.36328125" bestFit="1" customWidth="1"/>
    <col min="22" max="22" width="6.81640625" bestFit="1" customWidth="1"/>
    <col min="23" max="23" width="22" bestFit="1" customWidth="1"/>
    <col min="24" max="24" width="27.90625" bestFit="1" customWidth="1"/>
    <col min="25" max="25" width="23.08984375" bestFit="1" customWidth="1"/>
    <col min="26" max="26" width="22.453125" bestFit="1" customWidth="1"/>
    <col min="27" max="27" width="16.81640625" bestFit="1" customWidth="1"/>
    <col min="28" max="28" width="13.54296875" bestFit="1" customWidth="1"/>
    <col min="29" max="29" width="10.90625" bestFit="1" customWidth="1"/>
    <col min="30" max="30" width="17.7265625" bestFit="1" customWidth="1"/>
    <col min="31" max="31" width="11.6328125" bestFit="1" customWidth="1"/>
    <col min="32" max="33" width="21.08984375" bestFit="1" customWidth="1"/>
    <col min="34" max="34" width="18.1796875" bestFit="1" customWidth="1"/>
    <col min="35" max="35" width="11.90625" bestFit="1" customWidth="1"/>
    <col min="36" max="36" width="14.54296875" bestFit="1" customWidth="1"/>
    <col min="37" max="37" width="24.08984375" bestFit="1" customWidth="1"/>
    <col min="38" max="38" width="14.90625" bestFit="1" customWidth="1"/>
    <col min="39" max="39" width="16.54296875" bestFit="1" customWidth="1"/>
    <col min="40" max="40" width="8.1796875" bestFit="1" customWidth="1"/>
    <col min="41" max="41" width="10.453125" bestFit="1" customWidth="1"/>
    <col min="42" max="42" width="10.90625" bestFit="1" customWidth="1"/>
    <col min="43" max="43" width="10.54296875" bestFit="1" customWidth="1"/>
    <col min="44" max="44" width="13.90625" bestFit="1" customWidth="1"/>
    <col min="45" max="45" width="13" bestFit="1" customWidth="1"/>
    <col min="46" max="46" width="14.90625" bestFit="1" customWidth="1"/>
    <col min="47" max="47" width="18.453125" bestFit="1" customWidth="1"/>
    <col min="48" max="48" width="14" bestFit="1" customWidth="1"/>
    <col min="49" max="49" width="17.26953125" bestFit="1" customWidth="1"/>
    <col min="50" max="50" width="13.1796875" bestFit="1" customWidth="1"/>
    <col min="51" max="51" width="14.90625" bestFit="1" customWidth="1"/>
    <col min="52" max="52" width="25.6328125" bestFit="1" customWidth="1"/>
    <col min="53" max="53" width="11.26953125" bestFit="1" customWidth="1"/>
    <col min="54" max="54" width="12" bestFit="1" customWidth="1"/>
    <col min="55" max="55" width="18.7265625" bestFit="1" customWidth="1"/>
    <col min="56" max="56" width="12.1796875" bestFit="1" customWidth="1"/>
    <col min="57" max="57" width="10.26953125" bestFit="1" customWidth="1"/>
    <col min="58" max="58" width="24.26953125" bestFit="1" customWidth="1"/>
    <col min="59" max="59" width="23.26953125" bestFit="1" customWidth="1"/>
    <col min="60" max="60" width="29.08984375" bestFit="1" customWidth="1"/>
    <col min="61" max="61" width="20.90625" bestFit="1" customWidth="1"/>
    <col min="62" max="62" width="19.08984375" bestFit="1" customWidth="1"/>
    <col min="63" max="63" width="16.08984375" bestFit="1" customWidth="1"/>
    <col min="64" max="64" width="24.36328125" bestFit="1" customWidth="1"/>
    <col min="65" max="65" width="20.7265625" bestFit="1" customWidth="1"/>
    <col min="66" max="66" width="12.54296875" bestFit="1" customWidth="1"/>
    <col min="67" max="67" width="16.36328125" bestFit="1" customWidth="1"/>
    <col min="68" max="68" width="9.90625" bestFit="1" customWidth="1"/>
    <col min="69" max="69" width="14.90625" bestFit="1" customWidth="1"/>
    <col min="70" max="70" width="11.90625" bestFit="1" customWidth="1"/>
    <col min="71" max="71" width="12.6328125" bestFit="1" customWidth="1"/>
    <col min="72" max="72" width="16.6328125" bestFit="1" customWidth="1"/>
    <col min="73" max="73" width="15.81640625" bestFit="1" customWidth="1"/>
    <col min="74" max="74" width="15.36328125" bestFit="1" customWidth="1"/>
    <col min="75" max="75" width="13.36328125" bestFit="1" customWidth="1"/>
    <col min="76" max="76" width="16.7265625" bestFit="1" customWidth="1"/>
    <col min="77" max="77" width="14.81640625" bestFit="1" customWidth="1"/>
    <col min="78" max="78" width="18.36328125" bestFit="1" customWidth="1"/>
    <col min="79" max="79" width="18.81640625" bestFit="1" customWidth="1"/>
    <col min="80" max="80" width="20.26953125" bestFit="1" customWidth="1"/>
    <col min="81" max="81" width="11.54296875" bestFit="1" customWidth="1"/>
    <col min="82" max="82" width="18.36328125" bestFit="1" customWidth="1"/>
    <col min="83" max="83" width="24.54296875" bestFit="1" customWidth="1"/>
    <col min="84" max="84" width="18.08984375" bestFit="1" customWidth="1"/>
    <col min="85" max="85" width="10.81640625" bestFit="1" customWidth="1"/>
    <col min="86" max="86" width="13" bestFit="1" customWidth="1"/>
    <col min="87" max="87" width="18.90625" bestFit="1" customWidth="1"/>
    <col min="88" max="88" width="13.453125" bestFit="1" customWidth="1"/>
    <col min="89" max="89" width="10.7265625" bestFit="1" customWidth="1"/>
    <col min="90" max="90" width="12.08984375" bestFit="1" customWidth="1"/>
    <col min="91" max="91" width="10.7265625" bestFit="1" customWidth="1"/>
    <col min="92" max="92" width="11.54296875" bestFit="1" customWidth="1"/>
    <col min="93" max="93" width="18.08984375" bestFit="1" customWidth="1"/>
    <col min="94" max="94" width="10.81640625" bestFit="1" customWidth="1"/>
    <col min="95" max="95" width="13.453125" bestFit="1" customWidth="1"/>
    <col min="96" max="96" width="9.54296875" bestFit="1" customWidth="1"/>
    <col min="97" max="97" width="11.81640625" bestFit="1" customWidth="1"/>
    <col min="98" max="98" width="24.36328125" bestFit="1" customWidth="1"/>
    <col min="99" max="99" width="11.26953125" bestFit="1" customWidth="1"/>
    <col min="100" max="100" width="21.7265625" bestFit="1" customWidth="1"/>
    <col min="101" max="101" width="10.7265625" bestFit="1" customWidth="1"/>
    <col min="102" max="102" width="11.453125" bestFit="1" customWidth="1"/>
    <col min="103" max="103" width="18.26953125" bestFit="1" customWidth="1"/>
    <col min="104" max="104" width="14.7265625" bestFit="1" customWidth="1"/>
    <col min="105" max="105" width="15.453125" bestFit="1" customWidth="1"/>
    <col min="106" max="106" width="15.1796875" bestFit="1" customWidth="1"/>
    <col min="107" max="107" width="19.1796875" bestFit="1" customWidth="1"/>
    <col min="108" max="108" width="22" bestFit="1" customWidth="1"/>
    <col min="109" max="109" width="23.08984375" bestFit="1" customWidth="1"/>
    <col min="110" max="110" width="22.453125" bestFit="1" customWidth="1"/>
    <col min="111" max="111" width="10.90625" bestFit="1" customWidth="1"/>
    <col min="112" max="112" width="17.7265625" bestFit="1" customWidth="1"/>
    <col min="113" max="113" width="11.6328125" bestFit="1" customWidth="1"/>
    <col min="114" max="114" width="21.08984375" bestFit="1" customWidth="1"/>
    <col min="115" max="115" width="18.1796875" bestFit="1" customWidth="1"/>
    <col min="116" max="116" width="14.54296875" bestFit="1" customWidth="1"/>
    <col min="117" max="117" width="24.08984375" bestFit="1" customWidth="1"/>
    <col min="118" max="118" width="14.90625" bestFit="1" customWidth="1"/>
    <col min="119" max="119" width="10.54296875" bestFit="1" customWidth="1"/>
    <col min="120" max="120" width="13.90625" bestFit="1" customWidth="1"/>
    <col min="121" max="121" width="14" bestFit="1" customWidth="1"/>
    <col min="122" max="122" width="13.1796875" bestFit="1" customWidth="1"/>
    <col min="123" max="123" width="14.90625" bestFit="1" customWidth="1"/>
    <col min="124" max="124" width="25.6328125" bestFit="1" customWidth="1"/>
    <col min="125" max="125" width="11.26953125" bestFit="1" customWidth="1"/>
    <col min="126" max="126" width="12" bestFit="1" customWidth="1"/>
    <col min="127" max="127" width="18.7265625" bestFit="1" customWidth="1"/>
    <col min="128" max="128" width="12.1796875" bestFit="1" customWidth="1"/>
    <col min="129" max="129" width="23.26953125" bestFit="1" customWidth="1"/>
    <col min="130" max="130" width="29.08984375" bestFit="1" customWidth="1"/>
    <col min="131" max="131" width="20.90625" bestFit="1" customWidth="1"/>
    <col min="132" max="132" width="16.08984375" bestFit="1" customWidth="1"/>
    <col min="133" max="133" width="24.36328125" bestFit="1" customWidth="1"/>
    <col min="134" max="134" width="20.7265625" bestFit="1" customWidth="1"/>
    <col min="135" max="135" width="12.54296875" bestFit="1" customWidth="1"/>
    <col min="136" max="136" width="11.90625" bestFit="1" customWidth="1"/>
    <col min="137" max="137" width="12.6328125" bestFit="1" customWidth="1"/>
    <col min="138" max="138" width="15.36328125" bestFit="1" customWidth="1"/>
    <col min="139" max="139" width="13.36328125" bestFit="1" customWidth="1"/>
    <col min="140" max="140" width="18.81640625" bestFit="1" customWidth="1"/>
    <col min="141" max="141" width="20.26953125" bestFit="1" customWidth="1"/>
    <col min="142" max="142" width="11.54296875" bestFit="1" customWidth="1"/>
    <col min="143" max="143" width="18.36328125" bestFit="1" customWidth="1"/>
    <col min="144" max="144" width="10.81640625" bestFit="1" customWidth="1"/>
    <col min="145" max="145" width="13.453125" bestFit="1" customWidth="1"/>
    <col min="146" max="146" width="10.7265625" bestFit="1" customWidth="1"/>
    <col min="147" max="147" width="12.08984375" bestFit="1" customWidth="1"/>
    <col min="148" max="148" width="9.54296875" bestFit="1" customWidth="1"/>
    <col min="149" max="149" width="10.7265625" bestFit="1" customWidth="1"/>
    <col min="150" max="150" width="6.81640625" bestFit="1" customWidth="1"/>
    <col min="151" max="151" width="5.81640625" bestFit="1" customWidth="1"/>
    <col min="152" max="156" width="6.81640625" bestFit="1" customWidth="1"/>
    <col min="157" max="157" width="5.81640625" bestFit="1" customWidth="1"/>
    <col min="158" max="164" width="6.81640625" bestFit="1" customWidth="1"/>
    <col min="165" max="165" width="4.81640625" bestFit="1" customWidth="1"/>
    <col min="166" max="168" width="6.81640625" bestFit="1" customWidth="1"/>
    <col min="169" max="169" width="5.81640625" bestFit="1" customWidth="1"/>
    <col min="170" max="182" width="6.81640625" bestFit="1" customWidth="1"/>
    <col min="183" max="183" width="5.81640625" bestFit="1" customWidth="1"/>
    <col min="184" max="189" width="6.81640625" bestFit="1" customWidth="1"/>
    <col min="190" max="190" width="5.81640625" bestFit="1" customWidth="1"/>
    <col min="191" max="191" width="6.81640625" bestFit="1" customWidth="1"/>
    <col min="192" max="192" width="5.81640625" bestFit="1" customWidth="1"/>
    <col min="193" max="200" width="6.81640625" bestFit="1" customWidth="1"/>
    <col min="201" max="201" width="5.81640625" bestFit="1" customWidth="1"/>
    <col min="202" max="221" width="6.81640625" bestFit="1" customWidth="1"/>
    <col min="222" max="222" width="5.81640625" bestFit="1" customWidth="1"/>
    <col min="223" max="246" width="6.81640625" bestFit="1" customWidth="1"/>
    <col min="247" max="247" width="10.7265625" bestFit="1" customWidth="1"/>
  </cols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70"/>
  <sheetViews>
    <sheetView zoomScale="85" zoomScaleNormal="85" workbookViewId="0">
      <pane ySplit="1" topLeftCell="A251" activePane="bottomLeft" state="frozen"/>
      <selection pane="bottomLeft" activeCell="K9" sqref="K9"/>
    </sheetView>
  </sheetViews>
  <sheetFormatPr defaultRowHeight="14.5" x14ac:dyDescent="0.35"/>
  <cols>
    <col min="1" max="1" width="12.08984375" bestFit="1" customWidth="1"/>
    <col min="2" max="2" width="5.1796875" bestFit="1" customWidth="1"/>
    <col min="3" max="3" width="11" bestFit="1" customWidth="1"/>
    <col min="4" max="4" width="5.7265625" bestFit="1" customWidth="1"/>
    <col min="5" max="5" width="5.6328125" bestFit="1" customWidth="1"/>
    <col min="6" max="6" width="7.7265625" bestFit="1" customWidth="1"/>
    <col min="7" max="7" width="6.81640625" bestFit="1" customWidth="1"/>
    <col min="8" max="8" width="5.08984375" bestFit="1" customWidth="1"/>
    <col min="9" max="9" width="28.90625" bestFit="1" customWidth="1"/>
    <col min="10" max="10" width="7.36328125" bestFit="1" customWidth="1"/>
    <col min="11" max="13" width="6.26953125" bestFit="1" customWidth="1"/>
    <col min="14" max="14" width="7.36328125" bestFit="1" customWidth="1"/>
    <col min="15" max="15" width="9.81640625" bestFit="1" customWidth="1"/>
    <col min="19" max="20" width="12.453125" bestFit="1" customWidth="1"/>
  </cols>
  <sheetData>
    <row r="1" spans="1:15" x14ac:dyDescent="0.35">
      <c r="A1" s="130" t="s">
        <v>0</v>
      </c>
      <c r="B1" s="131" t="s">
        <v>1</v>
      </c>
      <c r="C1" s="131" t="s">
        <v>2</v>
      </c>
      <c r="D1" s="131" t="s">
        <v>3</v>
      </c>
      <c r="E1" s="131" t="s">
        <v>390</v>
      </c>
      <c r="F1" s="131" t="s">
        <v>5</v>
      </c>
      <c r="G1" s="131" t="s">
        <v>6</v>
      </c>
      <c r="H1" s="131" t="s">
        <v>7</v>
      </c>
      <c r="I1" s="131" t="s">
        <v>4</v>
      </c>
      <c r="J1" s="131" t="s">
        <v>391</v>
      </c>
      <c r="K1" s="131" t="s">
        <v>392</v>
      </c>
      <c r="L1" s="131" t="s">
        <v>393</v>
      </c>
      <c r="M1" s="131" t="s">
        <v>394</v>
      </c>
      <c r="N1" s="131" t="s">
        <v>218</v>
      </c>
      <c r="O1" s="132" t="s">
        <v>11</v>
      </c>
    </row>
    <row r="2" spans="1:15" x14ac:dyDescent="0.35">
      <c r="A2" s="133" t="s">
        <v>12</v>
      </c>
      <c r="B2" s="133">
        <v>2022</v>
      </c>
      <c r="C2" s="134">
        <v>44849</v>
      </c>
      <c r="D2" s="133" t="s">
        <v>13</v>
      </c>
      <c r="E2" s="133" t="s">
        <v>395</v>
      </c>
      <c r="F2" s="133" t="s">
        <v>15</v>
      </c>
      <c r="G2" s="135">
        <f>(C2-VLOOKUP(I2,Riders!$A$2:$C$213,2,FALSE))/365</f>
        <v>25.093150684931508</v>
      </c>
      <c r="H2" s="136">
        <v>1</v>
      </c>
      <c r="I2" s="133" t="s">
        <v>23</v>
      </c>
      <c r="J2" s="137">
        <v>11.855</v>
      </c>
      <c r="K2" s="138">
        <v>7.3419999999999987</v>
      </c>
      <c r="L2" s="138">
        <v>6.8770000000000024</v>
      </c>
      <c r="M2" s="138">
        <v>6.8940000000000019</v>
      </c>
      <c r="N2" s="138">
        <v>32.968000000000004</v>
      </c>
      <c r="O2" s="139">
        <f t="shared" ref="O2:O26" si="0">3.6*500/(N2)</f>
        <v>54.598398446978884</v>
      </c>
    </row>
    <row r="3" spans="1:15" x14ac:dyDescent="0.35">
      <c r="A3" s="133" t="s">
        <v>12</v>
      </c>
      <c r="B3" s="133">
        <v>2022</v>
      </c>
      <c r="C3" s="134">
        <v>44849</v>
      </c>
      <c r="D3" s="133" t="s">
        <v>13</v>
      </c>
      <c r="E3" s="133" t="s">
        <v>395</v>
      </c>
      <c r="F3" s="133" t="s">
        <v>17</v>
      </c>
      <c r="G3" s="135">
        <v>25.093150684931508</v>
      </c>
      <c r="H3" s="136">
        <v>2</v>
      </c>
      <c r="I3" s="133" t="s">
        <v>32</v>
      </c>
      <c r="J3" s="137">
        <v>11.913</v>
      </c>
      <c r="K3" s="138">
        <v>7.2590000000000003</v>
      </c>
      <c r="L3" s="138">
        <v>6.9250000000000007</v>
      </c>
      <c r="M3" s="138">
        <v>7.0619999999999976</v>
      </c>
      <c r="N3" s="138">
        <v>33.158999999999999</v>
      </c>
      <c r="O3" s="139">
        <f t="shared" si="0"/>
        <v>54.283904822220215</v>
      </c>
    </row>
    <row r="4" spans="1:15" x14ac:dyDescent="0.35">
      <c r="A4" s="133" t="s">
        <v>12</v>
      </c>
      <c r="B4" s="133">
        <v>2022</v>
      </c>
      <c r="C4" s="134">
        <v>44849</v>
      </c>
      <c r="D4" s="133" t="s">
        <v>13</v>
      </c>
      <c r="E4" s="133" t="s">
        <v>395</v>
      </c>
      <c r="F4" s="133" t="s">
        <v>36</v>
      </c>
      <c r="G4" s="135">
        <f>(C4-VLOOKUP(I4,Riders!$A$2:$C$213,2,FALSE))/365</f>
        <v>122.87397260273973</v>
      </c>
      <c r="H4" s="136">
        <v>3</v>
      </c>
      <c r="I4" s="133" t="s">
        <v>35</v>
      </c>
      <c r="J4" s="137">
        <v>11.632</v>
      </c>
      <c r="K4" s="138">
        <v>7.3229999999999986</v>
      </c>
      <c r="L4" s="138">
        <v>7.0710000000000015</v>
      </c>
      <c r="M4" s="138">
        <v>7.1519999999999975</v>
      </c>
      <c r="N4" s="138">
        <v>33.177999999999997</v>
      </c>
      <c r="O4" s="139">
        <f t="shared" si="0"/>
        <v>54.252818132497445</v>
      </c>
    </row>
    <row r="5" spans="1:15" x14ac:dyDescent="0.35">
      <c r="A5" s="133" t="s">
        <v>12</v>
      </c>
      <c r="B5" s="133">
        <v>2022</v>
      </c>
      <c r="C5" s="134">
        <v>44849</v>
      </c>
      <c r="D5" s="133" t="s">
        <v>13</v>
      </c>
      <c r="E5" s="133" t="s">
        <v>395</v>
      </c>
      <c r="F5" s="133" t="s">
        <v>19</v>
      </c>
      <c r="G5" s="135">
        <f>(C5-VLOOKUP(I5,Riders!$A$2:$C$213,2,FALSE))/365</f>
        <v>24.397260273972602</v>
      </c>
      <c r="H5" s="136">
        <v>4</v>
      </c>
      <c r="I5" s="133" t="s">
        <v>18</v>
      </c>
      <c r="J5" s="137">
        <v>11.951000000000001</v>
      </c>
      <c r="K5" s="138">
        <v>7.2789999999999999</v>
      </c>
      <c r="L5" s="138">
        <v>6.9250000000000007</v>
      </c>
      <c r="M5" s="138">
        <v>7.0279999999999987</v>
      </c>
      <c r="N5" s="138">
        <v>33.183</v>
      </c>
      <c r="O5" s="139">
        <f t="shared" si="0"/>
        <v>54.244643341470031</v>
      </c>
    </row>
    <row r="6" spans="1:15" x14ac:dyDescent="0.35">
      <c r="A6" s="133" t="s">
        <v>12</v>
      </c>
      <c r="B6" s="133">
        <v>2022</v>
      </c>
      <c r="C6" s="134">
        <v>44849</v>
      </c>
      <c r="D6" s="133" t="s">
        <v>13</v>
      </c>
      <c r="E6" s="133" t="s">
        <v>395</v>
      </c>
      <c r="F6" s="133" t="s">
        <v>21</v>
      </c>
      <c r="G6" s="135">
        <f>(C6-VLOOKUP(I6,Riders!$A$2:$C$213,2,FALSE))/365</f>
        <v>27.194520547945206</v>
      </c>
      <c r="H6" s="136">
        <v>5</v>
      </c>
      <c r="I6" s="133" t="s">
        <v>20</v>
      </c>
      <c r="J6" s="137">
        <v>11.82</v>
      </c>
      <c r="K6" s="138">
        <v>7.2390000000000008</v>
      </c>
      <c r="L6" s="138">
        <v>6.9899999999999984</v>
      </c>
      <c r="M6" s="138">
        <v>7.1859999999999999</v>
      </c>
      <c r="N6" s="138">
        <v>33.234999999999999</v>
      </c>
      <c r="O6" s="139">
        <f t="shared" si="0"/>
        <v>54.159771325409963</v>
      </c>
    </row>
    <row r="7" spans="1:15" x14ac:dyDescent="0.35">
      <c r="A7" s="133" t="s">
        <v>12</v>
      </c>
      <c r="B7" s="133">
        <v>2022</v>
      </c>
      <c r="C7" s="134">
        <v>44849</v>
      </c>
      <c r="D7" s="133" t="s">
        <v>13</v>
      </c>
      <c r="E7" s="133" t="s">
        <v>395</v>
      </c>
      <c r="F7" s="133" t="s">
        <v>27</v>
      </c>
      <c r="G7" s="135">
        <f>(C7-VLOOKUP(I7,Riders!$A$2:$C$213,2,FALSE))/365</f>
        <v>28.904109589041095</v>
      </c>
      <c r="H7" s="136">
        <v>6</v>
      </c>
      <c r="I7" s="133" t="s">
        <v>33</v>
      </c>
      <c r="J7" s="137">
        <v>11.933</v>
      </c>
      <c r="K7" s="138">
        <v>7.2149999999999999</v>
      </c>
      <c r="L7" s="138">
        <v>6.9649999999999999</v>
      </c>
      <c r="M7" s="138">
        <v>7.1550000000000011</v>
      </c>
      <c r="N7" s="138">
        <v>33.268000000000001</v>
      </c>
      <c r="O7" s="139">
        <f t="shared" si="0"/>
        <v>54.106047853793434</v>
      </c>
    </row>
    <row r="8" spans="1:15" x14ac:dyDescent="0.35">
      <c r="A8" s="133" t="s">
        <v>12</v>
      </c>
      <c r="B8" s="133">
        <v>2022</v>
      </c>
      <c r="C8" s="134">
        <v>44849</v>
      </c>
      <c r="D8" s="133" t="s">
        <v>13</v>
      </c>
      <c r="E8" s="133" t="s">
        <v>395</v>
      </c>
      <c r="F8" s="133" t="s">
        <v>38</v>
      </c>
      <c r="G8" s="135">
        <f>(C8-VLOOKUP(I8,Riders!$A$2:$C$213,2,FALSE))/365</f>
        <v>122.87397260273973</v>
      </c>
      <c r="H8" s="136">
        <v>7</v>
      </c>
      <c r="I8" s="133" t="s">
        <v>76</v>
      </c>
      <c r="J8" s="137">
        <v>11.606999999999999</v>
      </c>
      <c r="K8" s="138">
        <v>7.2510000000000012</v>
      </c>
      <c r="L8" s="138">
        <v>7.0470000000000006</v>
      </c>
      <c r="M8" s="138">
        <v>7.3900000000000006</v>
      </c>
      <c r="N8" s="138">
        <v>33.295000000000002</v>
      </c>
      <c r="O8" s="139">
        <f t="shared" si="0"/>
        <v>54.062171497221804</v>
      </c>
    </row>
    <row r="9" spans="1:15" x14ac:dyDescent="0.35">
      <c r="A9" s="133" t="s">
        <v>12</v>
      </c>
      <c r="B9" s="133">
        <v>2022</v>
      </c>
      <c r="C9" s="134">
        <v>44849</v>
      </c>
      <c r="D9" s="133" t="s">
        <v>13</v>
      </c>
      <c r="E9" s="133" t="s">
        <v>395</v>
      </c>
      <c r="F9" s="133" t="s">
        <v>19</v>
      </c>
      <c r="G9" s="135">
        <f>(C9-VLOOKUP(I9,Riders!$A$2:$C$213,2,FALSE))/365</f>
        <v>26.517808219178082</v>
      </c>
      <c r="H9" s="136">
        <v>8</v>
      </c>
      <c r="I9" s="133" t="s">
        <v>396</v>
      </c>
      <c r="J9" s="137">
        <v>11.587</v>
      </c>
      <c r="K9" s="138">
        <v>7.3069999999999986</v>
      </c>
      <c r="L9" s="138">
        <v>7.1190000000000033</v>
      </c>
      <c r="M9" s="138">
        <v>7.3000000000000007</v>
      </c>
      <c r="N9" s="138">
        <v>33.313000000000002</v>
      </c>
      <c r="O9" s="139">
        <f t="shared" si="0"/>
        <v>54.032960105664451</v>
      </c>
    </row>
    <row r="10" spans="1:15" x14ac:dyDescent="0.35">
      <c r="A10" s="133" t="s">
        <v>12</v>
      </c>
      <c r="B10" s="133">
        <v>2022</v>
      </c>
      <c r="C10" s="134">
        <v>44849</v>
      </c>
      <c r="D10" s="133" t="s">
        <v>13</v>
      </c>
      <c r="E10" s="133" t="s">
        <v>395</v>
      </c>
      <c r="F10" s="133" t="s">
        <v>15</v>
      </c>
      <c r="G10" s="135">
        <f>(C10-VLOOKUP(I10,Riders!$A$2:$C$213,2,FALSE))/365</f>
        <v>122.87397260273973</v>
      </c>
      <c r="H10" s="136">
        <v>9</v>
      </c>
      <c r="I10" s="133" t="s">
        <v>14</v>
      </c>
      <c r="J10" s="137">
        <v>12.048</v>
      </c>
      <c r="K10" s="138">
        <v>7.2859999999999996</v>
      </c>
      <c r="L10" s="138">
        <v>6.9570000000000007</v>
      </c>
      <c r="M10" s="138">
        <v>7.0289999999999999</v>
      </c>
      <c r="N10" s="138">
        <v>33.32</v>
      </c>
      <c r="O10" s="139">
        <f t="shared" si="0"/>
        <v>54.021608643457384</v>
      </c>
    </row>
    <row r="11" spans="1:15" x14ac:dyDescent="0.35">
      <c r="A11" s="133" t="s">
        <v>12</v>
      </c>
      <c r="B11" s="133">
        <v>2022</v>
      </c>
      <c r="C11" s="134">
        <v>44849</v>
      </c>
      <c r="D11" s="133" t="s">
        <v>13</v>
      </c>
      <c r="E11" s="133" t="s">
        <v>395</v>
      </c>
      <c r="F11" s="133" t="s">
        <v>15</v>
      </c>
      <c r="G11" s="135">
        <f>(C11-VLOOKUP(I11,Riders!$A$2:$C$213,2,FALSE))/365</f>
        <v>122.87397260273973</v>
      </c>
      <c r="H11" s="136">
        <v>10</v>
      </c>
      <c r="I11" s="133" t="s">
        <v>22</v>
      </c>
      <c r="J11" s="137">
        <v>12.07</v>
      </c>
      <c r="K11" s="138">
        <v>7.338000000000001</v>
      </c>
      <c r="L11" s="138">
        <v>6.9429999999999978</v>
      </c>
      <c r="M11" s="138">
        <v>7.027000000000001</v>
      </c>
      <c r="N11" s="138">
        <v>33.378</v>
      </c>
      <c r="O11" s="139">
        <f t="shared" si="0"/>
        <v>53.927736832644257</v>
      </c>
    </row>
    <row r="12" spans="1:15" x14ac:dyDescent="0.35">
      <c r="A12" s="133" t="s">
        <v>12</v>
      </c>
      <c r="B12" s="133">
        <v>2022</v>
      </c>
      <c r="C12" s="134">
        <v>44849</v>
      </c>
      <c r="D12" s="133" t="s">
        <v>13</v>
      </c>
      <c r="E12" s="133" t="s">
        <v>395</v>
      </c>
      <c r="F12" s="133" t="s">
        <v>25</v>
      </c>
      <c r="G12" s="135">
        <f>_xlfn.IFNA((C12-VLOOKUP(I12,Riders!$A$2:$C$213,2,FALSE))/365,400)</f>
        <v>400</v>
      </c>
      <c r="H12" s="136">
        <v>11</v>
      </c>
      <c r="I12" s="133" t="s">
        <v>397</v>
      </c>
      <c r="J12" s="137">
        <v>12.031000000000001</v>
      </c>
      <c r="K12" s="138">
        <v>7.3139999999999983</v>
      </c>
      <c r="L12" s="138">
        <v>7.0590000000000011</v>
      </c>
      <c r="M12" s="138">
        <v>7.254999999999999</v>
      </c>
      <c r="N12" s="138">
        <v>33.658999999999999</v>
      </c>
      <c r="O12" s="139">
        <f t="shared" si="0"/>
        <v>53.477524584806446</v>
      </c>
    </row>
    <row r="13" spans="1:15" x14ac:dyDescent="0.35">
      <c r="A13" s="133" t="s">
        <v>12</v>
      </c>
      <c r="B13" s="133">
        <v>2022</v>
      </c>
      <c r="C13" s="134">
        <v>44849</v>
      </c>
      <c r="D13" s="133" t="s">
        <v>13</v>
      </c>
      <c r="E13" s="133" t="s">
        <v>395</v>
      </c>
      <c r="F13" s="133" t="s">
        <v>25</v>
      </c>
      <c r="G13" s="135">
        <f>_xlfn.IFNA((C13-VLOOKUP(I13,Riders!$A$2:$C$213,2,FALSE))/365,400)</f>
        <v>400</v>
      </c>
      <c r="H13" s="136">
        <v>12</v>
      </c>
      <c r="I13" s="133" t="s">
        <v>102</v>
      </c>
      <c r="J13" s="137">
        <v>11.922000000000001</v>
      </c>
      <c r="K13" s="138">
        <v>7.3589999999999982</v>
      </c>
      <c r="L13" s="138">
        <v>7.2140000000000022</v>
      </c>
      <c r="M13" s="138">
        <v>7.4199999999999982</v>
      </c>
      <c r="N13" s="138">
        <v>33.914999999999999</v>
      </c>
      <c r="O13" s="139">
        <f t="shared" si="0"/>
        <v>53.073861123396732</v>
      </c>
    </row>
    <row r="14" spans="1:15" x14ac:dyDescent="0.35">
      <c r="A14" s="133" t="s">
        <v>12</v>
      </c>
      <c r="B14" s="133">
        <v>2022</v>
      </c>
      <c r="C14" s="134">
        <v>44849</v>
      </c>
      <c r="D14" s="133" t="s">
        <v>13</v>
      </c>
      <c r="E14" s="133" t="s">
        <v>395</v>
      </c>
      <c r="F14" s="133" t="s">
        <v>47</v>
      </c>
      <c r="G14" s="135">
        <f>_xlfn.IFNA((C14-VLOOKUP(I14,Riders!$A$2:$C$213,2,FALSE))/365,400)</f>
        <v>400</v>
      </c>
      <c r="H14" s="136">
        <v>13</v>
      </c>
      <c r="I14" s="133" t="s">
        <v>100</v>
      </c>
      <c r="J14" s="137">
        <v>11.772</v>
      </c>
      <c r="K14" s="138">
        <v>7.400999999999998</v>
      </c>
      <c r="L14" s="138">
        <v>7.2730000000000032</v>
      </c>
      <c r="M14" s="138">
        <v>7.5089999999999968</v>
      </c>
      <c r="N14" s="138">
        <v>33.954999999999998</v>
      </c>
      <c r="O14" s="139">
        <f t="shared" si="0"/>
        <v>53.011338536298041</v>
      </c>
    </row>
    <row r="15" spans="1:15" x14ac:dyDescent="0.35">
      <c r="A15" s="133" t="s">
        <v>12</v>
      </c>
      <c r="B15" s="133">
        <v>2022</v>
      </c>
      <c r="C15" s="134">
        <v>44849</v>
      </c>
      <c r="D15" s="133" t="s">
        <v>13</v>
      </c>
      <c r="E15" s="133" t="s">
        <v>395</v>
      </c>
      <c r="F15" s="133" t="s">
        <v>47</v>
      </c>
      <c r="G15" s="135">
        <f>_xlfn.IFNA((C15-VLOOKUP(I15,Riders!$A$2:$C$213,2,FALSE))/365,400)</f>
        <v>400</v>
      </c>
      <c r="H15" s="136">
        <v>14</v>
      </c>
      <c r="I15" s="133" t="s">
        <v>101</v>
      </c>
      <c r="J15" s="137">
        <v>11.975</v>
      </c>
      <c r="K15" s="138">
        <v>7.4809999999999999</v>
      </c>
      <c r="L15" s="138">
        <v>7.1649999999999991</v>
      </c>
      <c r="M15" s="138">
        <v>7.3360000000000021</v>
      </c>
      <c r="N15" s="138">
        <v>33.957000000000001</v>
      </c>
      <c r="O15" s="139">
        <f t="shared" si="0"/>
        <v>53.008216273522393</v>
      </c>
    </row>
    <row r="16" spans="1:15" x14ac:dyDescent="0.35">
      <c r="A16" s="133" t="s">
        <v>12</v>
      </c>
      <c r="B16" s="133">
        <v>2022</v>
      </c>
      <c r="C16" s="134">
        <v>44849</v>
      </c>
      <c r="D16" s="133" t="s">
        <v>13</v>
      </c>
      <c r="E16" s="133" t="s">
        <v>395</v>
      </c>
      <c r="F16" s="133" t="s">
        <v>15</v>
      </c>
      <c r="G16" s="135">
        <f>_xlfn.IFNA((C16-VLOOKUP(I16,Riders!$A$2:$C$213,2,FALSE))/365,400)</f>
        <v>400</v>
      </c>
      <c r="H16" s="136">
        <v>15</v>
      </c>
      <c r="I16" s="133" t="s">
        <v>398</v>
      </c>
      <c r="J16" s="137">
        <v>12.3</v>
      </c>
      <c r="K16" s="138">
        <v>7.4039999999999999</v>
      </c>
      <c r="L16" s="138">
        <v>7.093</v>
      </c>
      <c r="M16" s="138">
        <v>7.218</v>
      </c>
      <c r="N16" s="138">
        <v>34.015000000000001</v>
      </c>
      <c r="O16" s="139">
        <f t="shared" si="0"/>
        <v>52.917830368954874</v>
      </c>
    </row>
    <row r="17" spans="1:15" x14ac:dyDescent="0.35">
      <c r="A17" s="133" t="s">
        <v>12</v>
      </c>
      <c r="B17" s="133">
        <v>2022</v>
      </c>
      <c r="C17" s="134">
        <v>44849</v>
      </c>
      <c r="D17" s="133" t="s">
        <v>13</v>
      </c>
      <c r="E17" s="133" t="s">
        <v>395</v>
      </c>
      <c r="F17" s="133" t="s">
        <v>17</v>
      </c>
      <c r="G17" s="135">
        <f>_xlfn.IFNA((C17-VLOOKUP(I17,Riders!$A$2:$C$213,2,FALSE))/365,400)</f>
        <v>400</v>
      </c>
      <c r="H17" s="136">
        <v>16</v>
      </c>
      <c r="I17" s="133" t="s">
        <v>81</v>
      </c>
      <c r="J17" s="137">
        <v>12.189</v>
      </c>
      <c r="K17" s="138">
        <v>7.4770000000000003</v>
      </c>
      <c r="L17" s="138">
        <v>7.1610000000000014</v>
      </c>
      <c r="M17" s="138">
        <v>7.2619999999999969</v>
      </c>
      <c r="N17" s="138">
        <v>34.088999999999999</v>
      </c>
      <c r="O17" s="139">
        <f t="shared" si="0"/>
        <v>52.802956965590077</v>
      </c>
    </row>
    <row r="18" spans="1:15" x14ac:dyDescent="0.35">
      <c r="A18" s="133" t="s">
        <v>12</v>
      </c>
      <c r="B18" s="133">
        <v>2022</v>
      </c>
      <c r="C18" s="134">
        <v>44849</v>
      </c>
      <c r="D18" s="133" t="s">
        <v>13</v>
      </c>
      <c r="E18" s="133" t="s">
        <v>395</v>
      </c>
      <c r="F18" s="133" t="s">
        <v>53</v>
      </c>
      <c r="G18" s="135">
        <f>_xlfn.IFNA((C18-VLOOKUP(I18,Riders!$A$2:$C$213,2,FALSE))/365,400)</f>
        <v>25.6</v>
      </c>
      <c r="H18" s="136">
        <v>17</v>
      </c>
      <c r="I18" s="133" t="s">
        <v>52</v>
      </c>
      <c r="J18" s="137">
        <v>12.457000000000001</v>
      </c>
      <c r="K18" s="138">
        <v>7.291999999999998</v>
      </c>
      <c r="L18" s="138">
        <v>7.1180000000000021</v>
      </c>
      <c r="M18" s="138">
        <v>7.4340000000000011</v>
      </c>
      <c r="N18" s="138">
        <v>34.301000000000002</v>
      </c>
      <c r="O18" s="139">
        <f t="shared" si="0"/>
        <v>52.47660418063613</v>
      </c>
    </row>
    <row r="19" spans="1:15" x14ac:dyDescent="0.35">
      <c r="A19" s="133" t="s">
        <v>12</v>
      </c>
      <c r="B19" s="133">
        <v>2022</v>
      </c>
      <c r="C19" s="134">
        <v>44849</v>
      </c>
      <c r="D19" s="133" t="s">
        <v>13</v>
      </c>
      <c r="E19" s="133" t="s">
        <v>395</v>
      </c>
      <c r="F19" s="133" t="s">
        <v>49</v>
      </c>
      <c r="G19" s="135">
        <f>_xlfn.IFNA((C19-VLOOKUP(I19,Riders!$A$2:$C$213,2,FALSE))/365,400)</f>
        <v>400</v>
      </c>
      <c r="H19" s="136">
        <v>18</v>
      </c>
      <c r="I19" s="133" t="s">
        <v>48</v>
      </c>
      <c r="J19" s="137">
        <v>12.042</v>
      </c>
      <c r="K19" s="138">
        <v>7.5230000000000015</v>
      </c>
      <c r="L19" s="138">
        <v>7.3069999999999986</v>
      </c>
      <c r="M19" s="138">
        <v>7.509999999999998</v>
      </c>
      <c r="N19" s="138">
        <v>34.381999999999998</v>
      </c>
      <c r="O19" s="139">
        <f t="shared" si="0"/>
        <v>52.35297539410157</v>
      </c>
    </row>
    <row r="20" spans="1:15" x14ac:dyDescent="0.35">
      <c r="A20" s="133" t="s">
        <v>12</v>
      </c>
      <c r="B20" s="133">
        <v>2022</v>
      </c>
      <c r="C20" s="134">
        <v>44849</v>
      </c>
      <c r="D20" s="133" t="s">
        <v>13</v>
      </c>
      <c r="E20" s="133" t="s">
        <v>395</v>
      </c>
      <c r="F20" s="133" t="s">
        <v>27</v>
      </c>
      <c r="G20" s="135">
        <f>_xlfn.IFNA((C20-VLOOKUP(I20,Riders!$A$2:$C$213,2,FALSE))/365,400)</f>
        <v>27</v>
      </c>
      <c r="H20" s="136">
        <v>19</v>
      </c>
      <c r="I20" s="133" t="s">
        <v>41</v>
      </c>
      <c r="J20" s="137">
        <v>12.145</v>
      </c>
      <c r="K20" s="138">
        <v>7.5090000000000003</v>
      </c>
      <c r="L20" s="138">
        <v>7.3069999999999986</v>
      </c>
      <c r="M20" s="138">
        <v>7.5380000000000038</v>
      </c>
      <c r="N20" s="138">
        <v>34.499000000000002</v>
      </c>
      <c r="O20" s="139">
        <f t="shared" si="0"/>
        <v>52.17542537464854</v>
      </c>
    </row>
    <row r="21" spans="1:15" x14ac:dyDescent="0.35">
      <c r="A21" s="133" t="s">
        <v>12</v>
      </c>
      <c r="B21" s="133">
        <v>2022</v>
      </c>
      <c r="C21" s="134">
        <v>44849</v>
      </c>
      <c r="D21" s="133" t="s">
        <v>13</v>
      </c>
      <c r="E21" s="133" t="s">
        <v>395</v>
      </c>
      <c r="F21" s="133" t="s">
        <v>61</v>
      </c>
      <c r="G21" s="135">
        <f>_xlfn.IFNA((C21-VLOOKUP(I21,Riders!$A$2:$C$213,2,FALSE))/365,400)</f>
        <v>34.249315068493154</v>
      </c>
      <c r="H21" s="136">
        <v>20</v>
      </c>
      <c r="I21" s="133" t="s">
        <v>60</v>
      </c>
      <c r="J21" s="137">
        <v>12.221</v>
      </c>
      <c r="K21" s="138">
        <v>7.5019999999999989</v>
      </c>
      <c r="L21" s="138">
        <v>7.3170000000000002</v>
      </c>
      <c r="M21" s="138">
        <v>7.5140000000000029</v>
      </c>
      <c r="N21" s="138">
        <v>34.554000000000002</v>
      </c>
      <c r="O21" s="139">
        <f t="shared" si="0"/>
        <v>52.092377148810556</v>
      </c>
    </row>
    <row r="22" spans="1:15" x14ac:dyDescent="0.35">
      <c r="A22" s="133" t="s">
        <v>12</v>
      </c>
      <c r="B22" s="133">
        <v>2022</v>
      </c>
      <c r="C22" s="134">
        <v>44849</v>
      </c>
      <c r="D22" s="133" t="s">
        <v>13</v>
      </c>
      <c r="E22" s="133" t="s">
        <v>395</v>
      </c>
      <c r="F22" s="133" t="s">
        <v>56</v>
      </c>
      <c r="G22" s="135">
        <f>_xlfn.IFNA((C22-VLOOKUP(I22,Riders!$A$2:$C$213,2,FALSE))/365,400)</f>
        <v>400</v>
      </c>
      <c r="H22" s="136">
        <v>21</v>
      </c>
      <c r="I22" s="133" t="s">
        <v>55</v>
      </c>
      <c r="J22" s="137">
        <v>12.753</v>
      </c>
      <c r="K22" s="138">
        <v>7.4390000000000001</v>
      </c>
      <c r="L22" s="138">
        <v>7.1430000000000007</v>
      </c>
      <c r="M22" s="138">
        <v>7.43</v>
      </c>
      <c r="N22" s="138">
        <v>34.765000000000001</v>
      </c>
      <c r="O22" s="139">
        <f t="shared" si="0"/>
        <v>51.776211707176756</v>
      </c>
    </row>
    <row r="23" spans="1:15" x14ac:dyDescent="0.35">
      <c r="A23" s="133" t="s">
        <v>12</v>
      </c>
      <c r="B23" s="133">
        <v>2022</v>
      </c>
      <c r="C23" s="134">
        <v>44849</v>
      </c>
      <c r="D23" s="133" t="s">
        <v>13</v>
      </c>
      <c r="E23" s="133" t="s">
        <v>395</v>
      </c>
      <c r="F23" s="133" t="s">
        <v>59</v>
      </c>
      <c r="G23" s="135">
        <f>_xlfn.IFNA((C23-VLOOKUP(I23,Riders!$A$2:$C$213,2,FALSE))/365,400)</f>
        <v>24.75068493150685</v>
      </c>
      <c r="H23" s="136">
        <v>22</v>
      </c>
      <c r="I23" s="133" t="s">
        <v>58</v>
      </c>
      <c r="J23" s="137">
        <v>12.801</v>
      </c>
      <c r="K23" s="138">
        <v>7.6010000000000009</v>
      </c>
      <c r="L23" s="138">
        <v>7.3699999999999974</v>
      </c>
      <c r="M23" s="138">
        <v>7.5769999999999982</v>
      </c>
      <c r="N23" s="138">
        <v>35.348999999999997</v>
      </c>
      <c r="O23" s="139">
        <f t="shared" si="0"/>
        <v>50.920818127811259</v>
      </c>
    </row>
    <row r="24" spans="1:15" x14ac:dyDescent="0.35">
      <c r="A24" s="133" t="s">
        <v>12</v>
      </c>
      <c r="B24" s="133">
        <v>2022</v>
      </c>
      <c r="C24" s="134">
        <v>44849</v>
      </c>
      <c r="D24" s="133" t="s">
        <v>13</v>
      </c>
      <c r="E24" s="133" t="s">
        <v>395</v>
      </c>
      <c r="F24" s="133" t="s">
        <v>59</v>
      </c>
      <c r="G24" s="135">
        <f>_xlfn.IFNA((C24-VLOOKUP(I24,Riders!$A$2:$C$213,2,FALSE))/365,400)</f>
        <v>400</v>
      </c>
      <c r="H24" s="136">
        <v>23</v>
      </c>
      <c r="I24" s="133" t="s">
        <v>109</v>
      </c>
      <c r="J24" s="137">
        <v>12.913</v>
      </c>
      <c r="K24" s="138">
        <v>7.6269999999999989</v>
      </c>
      <c r="L24" s="138">
        <v>7.343</v>
      </c>
      <c r="M24" s="138">
        <v>7.629999999999999</v>
      </c>
      <c r="N24" s="138">
        <v>35.512999999999998</v>
      </c>
      <c r="O24" s="139">
        <f t="shared" si="0"/>
        <v>50.685664404584237</v>
      </c>
    </row>
    <row r="25" spans="1:15" x14ac:dyDescent="0.35">
      <c r="A25" s="133" t="s">
        <v>12</v>
      </c>
      <c r="B25" s="133">
        <v>2022</v>
      </c>
      <c r="C25" s="134">
        <v>44849</v>
      </c>
      <c r="D25" s="133" t="s">
        <v>13</v>
      </c>
      <c r="E25" s="133" t="s">
        <v>395</v>
      </c>
      <c r="F25" s="133" t="s">
        <v>59</v>
      </c>
      <c r="G25" s="135">
        <f>_xlfn.IFNA((C25-VLOOKUP(I25,Riders!$A$2:$C$213,2,FALSE))/365,400)</f>
        <v>400</v>
      </c>
      <c r="H25" s="136">
        <v>24</v>
      </c>
      <c r="I25" s="133" t="s">
        <v>399</v>
      </c>
      <c r="J25" s="137">
        <v>13.451000000000001</v>
      </c>
      <c r="K25" s="138">
        <v>7.9239999999999995</v>
      </c>
      <c r="L25" s="138">
        <v>7.6529999999999987</v>
      </c>
      <c r="M25" s="138">
        <v>7.9080000000000013</v>
      </c>
      <c r="N25" s="138">
        <v>36.936</v>
      </c>
      <c r="O25" s="139">
        <f t="shared" si="0"/>
        <v>48.732943469785575</v>
      </c>
    </row>
    <row r="26" spans="1:15" x14ac:dyDescent="0.35">
      <c r="A26" s="133" t="s">
        <v>12</v>
      </c>
      <c r="B26" s="133">
        <v>2022</v>
      </c>
      <c r="C26" s="134">
        <v>44849</v>
      </c>
      <c r="D26" s="133" t="s">
        <v>13</v>
      </c>
      <c r="E26" s="133" t="s">
        <v>395</v>
      </c>
      <c r="F26" s="133" t="s">
        <v>70</v>
      </c>
      <c r="G26" s="135">
        <f>_xlfn.IFNA((C26-VLOOKUP(I26,Riders!$A$2:$C$213,2,FALSE))/365,400)</f>
        <v>400</v>
      </c>
      <c r="H26" s="136">
        <v>25</v>
      </c>
      <c r="I26" s="133" t="s">
        <v>69</v>
      </c>
      <c r="J26" s="137">
        <v>15.103999999999999</v>
      </c>
      <c r="K26" s="138">
        <v>8.5180000000000007</v>
      </c>
      <c r="L26" s="138">
        <v>8.2280000000000015</v>
      </c>
      <c r="M26" s="138">
        <v>8.3689999999999998</v>
      </c>
      <c r="N26" s="138">
        <v>40.219000000000001</v>
      </c>
      <c r="O26" s="139">
        <f t="shared" si="0"/>
        <v>44.754966558094431</v>
      </c>
    </row>
    <row r="27" spans="1:15" x14ac:dyDescent="0.35">
      <c r="A27" s="140" t="s">
        <v>12</v>
      </c>
      <c r="B27" s="140">
        <v>2022</v>
      </c>
      <c r="C27" s="141">
        <v>44849</v>
      </c>
      <c r="D27" s="140" t="s">
        <v>13</v>
      </c>
      <c r="E27" s="140" t="s">
        <v>209</v>
      </c>
      <c r="F27" s="140" t="s">
        <v>17</v>
      </c>
      <c r="G27" s="135">
        <f>_xlfn.IFNA((C27-VLOOKUP(I27,Riders!$A$2:$C$213,2,FALSE))/365,400)</f>
        <v>400</v>
      </c>
      <c r="H27" s="142">
        <v>1</v>
      </c>
      <c r="I27" s="140" t="s">
        <v>32</v>
      </c>
      <c r="J27" s="143">
        <v>11.717000000000001</v>
      </c>
      <c r="K27" s="144">
        <v>7.2219999999999995</v>
      </c>
      <c r="L27" s="144">
        <v>6.8719999999999999</v>
      </c>
      <c r="M27" s="144">
        <v>7.0240000000000009</v>
      </c>
      <c r="N27" s="144">
        <v>32.835000000000001</v>
      </c>
      <c r="O27" s="139">
        <f t="shared" ref="O27:O53" si="1">3.6*500/(N27)</f>
        <v>54.819552306989493</v>
      </c>
    </row>
    <row r="28" spans="1:15" x14ac:dyDescent="0.35">
      <c r="A28" s="140" t="s">
        <v>12</v>
      </c>
      <c r="B28" s="140">
        <v>2022</v>
      </c>
      <c r="C28" s="141">
        <v>44849</v>
      </c>
      <c r="D28" s="140" t="s">
        <v>13</v>
      </c>
      <c r="E28" s="140" t="s">
        <v>209</v>
      </c>
      <c r="F28" s="140" t="s">
        <v>15</v>
      </c>
      <c r="G28" s="135">
        <f>_xlfn.IFNA((C28-VLOOKUP(I28,Riders!$A$2:$C$213,2,FALSE))/365,400)</f>
        <v>25.093150684931508</v>
      </c>
      <c r="H28" s="142">
        <v>2</v>
      </c>
      <c r="I28" s="140" t="s">
        <v>23</v>
      </c>
      <c r="J28" s="145">
        <v>11.936</v>
      </c>
      <c r="K28" s="146">
        <v>7.3649999999999984</v>
      </c>
      <c r="L28" s="146">
        <v>6.8690000000000033</v>
      </c>
      <c r="M28" s="146">
        <v>6.8810000000000002</v>
      </c>
      <c r="N28" s="146">
        <v>33.051000000000002</v>
      </c>
      <c r="O28" s="139">
        <f t="shared" si="1"/>
        <v>54.461287101751836</v>
      </c>
    </row>
    <row r="29" spans="1:15" x14ac:dyDescent="0.35">
      <c r="A29" s="140" t="s">
        <v>12</v>
      </c>
      <c r="B29" s="140">
        <v>2022</v>
      </c>
      <c r="C29" s="141">
        <v>44849</v>
      </c>
      <c r="D29" s="140" t="s">
        <v>13</v>
      </c>
      <c r="E29" s="140" t="s">
        <v>209</v>
      </c>
      <c r="F29" s="140" t="s">
        <v>38</v>
      </c>
      <c r="G29" s="135">
        <f>_xlfn.IFNA((C29-VLOOKUP(I29,Riders!$A$2:$C$213,2,FALSE))/365,400)</f>
        <v>122.87397260273973</v>
      </c>
      <c r="H29" s="142">
        <v>3</v>
      </c>
      <c r="I29" s="140" t="s">
        <v>76</v>
      </c>
      <c r="J29" s="143">
        <v>11.62</v>
      </c>
      <c r="K29" s="144">
        <v>7.2690000000000001</v>
      </c>
      <c r="L29" s="144">
        <v>6.9780000000000015</v>
      </c>
      <c r="M29" s="144">
        <v>7.3469999999999978</v>
      </c>
      <c r="N29" s="144">
        <v>33.213999999999999</v>
      </c>
      <c r="O29" s="139">
        <f t="shared" si="1"/>
        <v>54.194014572168363</v>
      </c>
    </row>
    <row r="30" spans="1:15" x14ac:dyDescent="0.35">
      <c r="A30" s="140" t="s">
        <v>12</v>
      </c>
      <c r="B30" s="140">
        <v>2022</v>
      </c>
      <c r="C30" s="141">
        <v>44849</v>
      </c>
      <c r="D30" s="140" t="s">
        <v>13</v>
      </c>
      <c r="E30" s="140" t="s">
        <v>209</v>
      </c>
      <c r="F30" s="140" t="s">
        <v>19</v>
      </c>
      <c r="G30" s="135">
        <f>_xlfn.IFNA((C30-VLOOKUP(I30,Riders!$A$2:$C$213,2,FALSE))/365,400)</f>
        <v>24.397260273972602</v>
      </c>
      <c r="H30" s="142">
        <v>4</v>
      </c>
      <c r="I30" s="140" t="s">
        <v>18</v>
      </c>
      <c r="J30" s="145">
        <v>11.944000000000001</v>
      </c>
      <c r="K30" s="146">
        <v>7.3199999999999985</v>
      </c>
      <c r="L30" s="146">
        <v>6.9310000000000009</v>
      </c>
      <c r="M30" s="146">
        <v>7.0480000000000018</v>
      </c>
      <c r="N30" s="146">
        <v>33.243000000000002</v>
      </c>
      <c r="O30" s="139">
        <f t="shared" si="1"/>
        <v>54.146737659056036</v>
      </c>
    </row>
    <row r="31" spans="1:15" x14ac:dyDescent="0.35">
      <c r="A31" s="140" t="s">
        <v>12</v>
      </c>
      <c r="B31" s="140">
        <v>2022</v>
      </c>
      <c r="C31" s="141">
        <v>44849</v>
      </c>
      <c r="D31" s="140" t="s">
        <v>13</v>
      </c>
      <c r="E31" s="140" t="s">
        <v>209</v>
      </c>
      <c r="F31" s="140" t="s">
        <v>36</v>
      </c>
      <c r="G31" s="135">
        <f>_xlfn.IFNA((C31-VLOOKUP(I31,Riders!$A$2:$C$213,2,FALSE))/365,400)</f>
        <v>122.87397260273973</v>
      </c>
      <c r="H31" s="142">
        <v>5</v>
      </c>
      <c r="I31" s="140" t="s">
        <v>35</v>
      </c>
      <c r="J31" s="143">
        <v>11.473000000000001</v>
      </c>
      <c r="K31" s="144">
        <v>7.3779999999999983</v>
      </c>
      <c r="L31" s="144">
        <v>7.1230000000000011</v>
      </c>
      <c r="M31" s="144">
        <v>7.3210000000000015</v>
      </c>
      <c r="N31" s="144">
        <v>33.295000000000002</v>
      </c>
      <c r="O31" s="139">
        <f t="shared" si="1"/>
        <v>54.062171497221804</v>
      </c>
    </row>
    <row r="32" spans="1:15" x14ac:dyDescent="0.35">
      <c r="A32" s="140" t="s">
        <v>12</v>
      </c>
      <c r="B32" s="140">
        <v>2022</v>
      </c>
      <c r="C32" s="141">
        <v>44849</v>
      </c>
      <c r="D32" s="140" t="s">
        <v>13</v>
      </c>
      <c r="E32" s="140" t="s">
        <v>209</v>
      </c>
      <c r="F32" s="140" t="s">
        <v>21</v>
      </c>
      <c r="G32" s="135">
        <f>_xlfn.IFNA((C32-VLOOKUP(I32,Riders!$A$2:$C$213,2,FALSE))/365,400)</f>
        <v>27.194520547945206</v>
      </c>
      <c r="H32" s="142">
        <v>6</v>
      </c>
      <c r="I32" s="140" t="s">
        <v>20</v>
      </c>
      <c r="J32" s="145">
        <v>11.957000000000001</v>
      </c>
      <c r="K32" s="146">
        <v>7.2259999999999991</v>
      </c>
      <c r="L32" s="146">
        <v>6.9780000000000015</v>
      </c>
      <c r="M32" s="146">
        <v>7.1859999999999999</v>
      </c>
      <c r="N32" s="146">
        <v>33.347000000000001</v>
      </c>
      <c r="O32" s="139">
        <f t="shared" si="1"/>
        <v>53.977869073679791</v>
      </c>
    </row>
    <row r="33" spans="1:15" x14ac:dyDescent="0.35">
      <c r="A33" s="140" t="s">
        <v>12</v>
      </c>
      <c r="B33" s="140">
        <v>2022</v>
      </c>
      <c r="C33" s="141">
        <v>44849</v>
      </c>
      <c r="D33" s="140" t="s">
        <v>13</v>
      </c>
      <c r="E33" s="140" t="s">
        <v>209</v>
      </c>
      <c r="F33" s="140" t="s">
        <v>27</v>
      </c>
      <c r="G33" s="135">
        <f>_xlfn.IFNA((C33-VLOOKUP(I33,Riders!$A$2:$C$213,2,FALSE))/365,400)</f>
        <v>28.904109589041095</v>
      </c>
      <c r="H33" s="142">
        <v>7</v>
      </c>
      <c r="I33" s="140" t="s">
        <v>33</v>
      </c>
      <c r="J33" s="143">
        <v>11.897</v>
      </c>
      <c r="K33" s="144">
        <v>7.2819999999999983</v>
      </c>
      <c r="L33" s="144">
        <v>6.9980000000000011</v>
      </c>
      <c r="M33" s="144">
        <v>7.1820000000000022</v>
      </c>
      <c r="N33" s="144">
        <v>33.359000000000002</v>
      </c>
      <c r="O33" s="139">
        <f t="shared" si="1"/>
        <v>53.958451991966186</v>
      </c>
    </row>
    <row r="34" spans="1:15" x14ac:dyDescent="0.35">
      <c r="A34" s="140" t="s">
        <v>12</v>
      </c>
      <c r="B34" s="140">
        <v>2022</v>
      </c>
      <c r="C34" s="141">
        <v>44849</v>
      </c>
      <c r="D34" s="140" t="s">
        <v>13</v>
      </c>
      <c r="E34" s="140" t="s">
        <v>209</v>
      </c>
      <c r="F34" s="140" t="s">
        <v>19</v>
      </c>
      <c r="G34" s="135">
        <f>_xlfn.IFNA((C34-VLOOKUP(I34,Riders!$A$2:$C$213,2,FALSE))/365,400)</f>
        <v>26.517808219178082</v>
      </c>
      <c r="H34" s="142">
        <v>8</v>
      </c>
      <c r="I34" s="140" t="s">
        <v>396</v>
      </c>
      <c r="J34" s="145">
        <v>11.747</v>
      </c>
      <c r="K34" s="146">
        <v>7.3880000000000017</v>
      </c>
      <c r="L34" s="146">
        <v>7.1779999999999973</v>
      </c>
      <c r="M34" s="146">
        <v>7.3900000000000041</v>
      </c>
      <c r="N34" s="146">
        <v>33.703000000000003</v>
      </c>
      <c r="O34" s="139">
        <f t="shared" si="1"/>
        <v>53.407708512595313</v>
      </c>
    </row>
    <row r="35" spans="1:15" x14ac:dyDescent="0.35">
      <c r="A35" s="133" t="s">
        <v>71</v>
      </c>
      <c r="B35" s="133">
        <v>2022</v>
      </c>
      <c r="C35" s="134">
        <v>44751</v>
      </c>
      <c r="D35" s="133" t="s">
        <v>72</v>
      </c>
      <c r="E35" s="133" t="s">
        <v>395</v>
      </c>
      <c r="F35" s="133" t="s">
        <v>21</v>
      </c>
      <c r="G35" s="135">
        <f>_xlfn.IFNA((C35-VLOOKUP(I35,Riders!$A$2:$C$213,2,FALSE))/365,400)</f>
        <v>26.926027397260274</v>
      </c>
      <c r="H35" s="133">
        <v>1</v>
      </c>
      <c r="I35" s="133" t="s">
        <v>20</v>
      </c>
      <c r="J35" s="143">
        <v>11.881</v>
      </c>
      <c r="K35" s="144">
        <v>7.2190000000000012</v>
      </c>
      <c r="L35" s="144">
        <v>6.9549999999999983</v>
      </c>
      <c r="M35" s="144">
        <v>7.1159999999999997</v>
      </c>
      <c r="N35" s="144">
        <v>33.170999999999999</v>
      </c>
      <c r="O35" s="139">
        <f t="shared" si="1"/>
        <v>54.264266980193547</v>
      </c>
    </row>
    <row r="36" spans="1:15" x14ac:dyDescent="0.35">
      <c r="A36" s="133" t="s">
        <v>71</v>
      </c>
      <c r="B36" s="133">
        <v>2022</v>
      </c>
      <c r="C36" s="134">
        <v>44751</v>
      </c>
      <c r="D36" s="133" t="s">
        <v>72</v>
      </c>
      <c r="E36" s="133" t="s">
        <v>395</v>
      </c>
      <c r="F36" s="133" t="s">
        <v>77</v>
      </c>
      <c r="G36" s="135">
        <f>_xlfn.IFNA((C36-VLOOKUP(I36,Riders!$A$2:$C$213,2,FALSE))/365,400)</f>
        <v>122.60547945205479</v>
      </c>
      <c r="H36" s="133">
        <v>2</v>
      </c>
      <c r="I36" s="133" t="s">
        <v>76</v>
      </c>
      <c r="J36" s="145">
        <v>11.911</v>
      </c>
      <c r="K36" s="146">
        <v>7.3110000000000017</v>
      </c>
      <c r="L36" s="146">
        <v>6.9489999999999981</v>
      </c>
      <c r="M36" s="146">
        <v>7.1109999999999971</v>
      </c>
      <c r="N36" s="146">
        <v>33.281999999999996</v>
      </c>
      <c r="O36" s="139">
        <f t="shared" si="1"/>
        <v>54.083288263926455</v>
      </c>
    </row>
    <row r="37" spans="1:15" x14ac:dyDescent="0.35">
      <c r="A37" s="133" t="s">
        <v>71</v>
      </c>
      <c r="B37" s="133">
        <v>2022</v>
      </c>
      <c r="C37" s="134">
        <v>44751</v>
      </c>
      <c r="D37" s="133" t="s">
        <v>72</v>
      </c>
      <c r="E37" s="133" t="s">
        <v>395</v>
      </c>
      <c r="F37" s="133" t="s">
        <v>19</v>
      </c>
      <c r="G37" s="135">
        <f>_xlfn.IFNA((C37-VLOOKUP(I37,Riders!$A$2:$C$213,2,FALSE))/365,400)</f>
        <v>24.12876712328767</v>
      </c>
      <c r="H37" s="133">
        <v>3</v>
      </c>
      <c r="I37" s="133" t="s">
        <v>18</v>
      </c>
      <c r="J37" s="143">
        <v>12.23</v>
      </c>
      <c r="K37" s="144">
        <v>7.379999999999999</v>
      </c>
      <c r="L37" s="144">
        <v>7.0860000000000021</v>
      </c>
      <c r="M37" s="144">
        <v>7.147000000000002</v>
      </c>
      <c r="N37" s="144">
        <v>33.843000000000004</v>
      </c>
      <c r="O37" s="139">
        <f t="shared" si="1"/>
        <v>53.18677422214342</v>
      </c>
    </row>
    <row r="38" spans="1:15" x14ac:dyDescent="0.35">
      <c r="A38" s="133" t="s">
        <v>71</v>
      </c>
      <c r="B38" s="133">
        <v>2022</v>
      </c>
      <c r="C38" s="134">
        <v>44751</v>
      </c>
      <c r="D38" s="133" t="s">
        <v>72</v>
      </c>
      <c r="E38" s="133" t="s">
        <v>395</v>
      </c>
      <c r="F38" s="133" t="s">
        <v>79</v>
      </c>
      <c r="G38" s="135">
        <f>_xlfn.IFNA((C38-VLOOKUP(I38,Riders!$A$2:$C$213,2,FALSE))/365,400)</f>
        <v>400</v>
      </c>
      <c r="H38" s="133">
        <v>4</v>
      </c>
      <c r="I38" s="133" t="s">
        <v>32</v>
      </c>
      <c r="J38" s="145">
        <v>12.045</v>
      </c>
      <c r="K38" s="146">
        <v>7.4189999999999987</v>
      </c>
      <c r="L38" s="146">
        <v>7.1180000000000021</v>
      </c>
      <c r="M38" s="146">
        <v>7.3369999999999962</v>
      </c>
      <c r="N38" s="146">
        <v>33.918999999999997</v>
      </c>
      <c r="O38" s="139">
        <f t="shared" si="1"/>
        <v>53.067602228839299</v>
      </c>
    </row>
    <row r="39" spans="1:15" x14ac:dyDescent="0.35">
      <c r="A39" s="133" t="s">
        <v>71</v>
      </c>
      <c r="B39" s="133">
        <v>2022</v>
      </c>
      <c r="C39" s="134">
        <v>44751</v>
      </c>
      <c r="D39" s="133" t="s">
        <v>72</v>
      </c>
      <c r="E39" s="133" t="s">
        <v>395</v>
      </c>
      <c r="F39" s="133" t="s">
        <v>19</v>
      </c>
      <c r="G39" s="135">
        <f>_xlfn.IFNA((C39-VLOOKUP(I39,Riders!$A$2:$C$213,2,FALSE))/365,400)</f>
        <v>22.843835616438355</v>
      </c>
      <c r="H39" s="133">
        <v>5</v>
      </c>
      <c r="I39" s="133" t="s">
        <v>400</v>
      </c>
      <c r="J39" s="143">
        <v>12.271000000000001</v>
      </c>
      <c r="K39" s="144">
        <v>7.379999999999999</v>
      </c>
      <c r="L39" s="144">
        <v>7.0749999999999993</v>
      </c>
      <c r="M39" s="144">
        <v>7.213000000000001</v>
      </c>
      <c r="N39" s="144">
        <v>33.939</v>
      </c>
      <c r="O39" s="139">
        <f t="shared" si="1"/>
        <v>53.036329885971888</v>
      </c>
    </row>
    <row r="40" spans="1:15" x14ac:dyDescent="0.35">
      <c r="A40" s="133" t="s">
        <v>71</v>
      </c>
      <c r="B40" s="133">
        <v>2022</v>
      </c>
      <c r="C40" s="134">
        <v>44751</v>
      </c>
      <c r="D40" s="133" t="s">
        <v>72</v>
      </c>
      <c r="E40" s="133" t="s">
        <v>395</v>
      </c>
      <c r="F40" s="133" t="s">
        <v>38</v>
      </c>
      <c r="G40" s="135">
        <f>_xlfn.IFNA((C40-VLOOKUP(I40,Riders!$A$2:$C$213,2,FALSE))/365,400)</f>
        <v>25.035616438356165</v>
      </c>
      <c r="H40" s="133">
        <v>6</v>
      </c>
      <c r="I40" s="133" t="s">
        <v>401</v>
      </c>
      <c r="J40" s="145">
        <v>12.07</v>
      </c>
      <c r="K40" s="146">
        <v>7.3649999999999984</v>
      </c>
      <c r="L40" s="146">
        <v>7.1270000000000024</v>
      </c>
      <c r="M40" s="146">
        <v>7.4119999999999955</v>
      </c>
      <c r="N40" s="146">
        <v>33.973999999999997</v>
      </c>
      <c r="O40" s="139">
        <f t="shared" si="1"/>
        <v>52.981691882027441</v>
      </c>
    </row>
    <row r="41" spans="1:15" x14ac:dyDescent="0.35">
      <c r="A41" s="133" t="s">
        <v>71</v>
      </c>
      <c r="B41" s="133">
        <v>2022</v>
      </c>
      <c r="C41" s="134">
        <v>44751</v>
      </c>
      <c r="D41" s="133" t="s">
        <v>72</v>
      </c>
      <c r="E41" s="133" t="s">
        <v>395</v>
      </c>
      <c r="F41" s="133" t="s">
        <v>38</v>
      </c>
      <c r="G41" s="135">
        <f>_xlfn.IFNA((C41-VLOOKUP(I41,Riders!$A$2:$C$213,2,FALSE))/365,400)</f>
        <v>400</v>
      </c>
      <c r="H41" s="133">
        <v>7</v>
      </c>
      <c r="I41" s="133" t="s">
        <v>37</v>
      </c>
      <c r="J41" s="143">
        <v>12.269</v>
      </c>
      <c r="K41" s="144">
        <v>7.5119999999999987</v>
      </c>
      <c r="L41" s="144">
        <v>7.1080000000000005</v>
      </c>
      <c r="M41" s="144">
        <v>7.2219999999999978</v>
      </c>
      <c r="N41" s="144">
        <v>34.110999999999997</v>
      </c>
      <c r="O41" s="139">
        <f t="shared" si="1"/>
        <v>52.768901527366545</v>
      </c>
    </row>
    <row r="42" spans="1:15" x14ac:dyDescent="0.35">
      <c r="A42" s="133" t="s">
        <v>71</v>
      </c>
      <c r="B42" s="133">
        <v>2022</v>
      </c>
      <c r="C42" s="134">
        <v>44751</v>
      </c>
      <c r="D42" s="133" t="s">
        <v>72</v>
      </c>
      <c r="E42" s="133" t="s">
        <v>395</v>
      </c>
      <c r="F42" s="133" t="s">
        <v>44</v>
      </c>
      <c r="G42" s="135">
        <f>_xlfn.IFNA((C42-VLOOKUP(I42,Riders!$A$2:$C$213,2,FALSE))/365,400)</f>
        <v>32.0027397260274</v>
      </c>
      <c r="H42" s="133">
        <v>8</v>
      </c>
      <c r="I42" s="133" t="s">
        <v>141</v>
      </c>
      <c r="J42" s="145">
        <v>12.071</v>
      </c>
      <c r="K42" s="146">
        <v>7.4700000000000006</v>
      </c>
      <c r="L42" s="146">
        <v>7.3260000000000005</v>
      </c>
      <c r="M42" s="146">
        <v>7.5250000000000021</v>
      </c>
      <c r="N42" s="146">
        <v>34.392000000000003</v>
      </c>
      <c r="O42" s="139">
        <f t="shared" si="1"/>
        <v>52.337752965805997</v>
      </c>
    </row>
    <row r="43" spans="1:15" x14ac:dyDescent="0.35">
      <c r="A43" s="133" t="s">
        <v>71</v>
      </c>
      <c r="B43" s="133">
        <v>2022</v>
      </c>
      <c r="C43" s="134">
        <v>44751</v>
      </c>
      <c r="D43" s="133" t="s">
        <v>72</v>
      </c>
      <c r="E43" s="133" t="s">
        <v>395</v>
      </c>
      <c r="F43" s="133" t="s">
        <v>21</v>
      </c>
      <c r="G43" s="135">
        <f>_xlfn.IFNA((C43-VLOOKUP(I43,Riders!$A$2:$C$213,2,FALSE))/365,400)</f>
        <v>26.139726027397259</v>
      </c>
      <c r="H43" s="133">
        <v>9</v>
      </c>
      <c r="I43" s="133" t="s">
        <v>119</v>
      </c>
      <c r="J43" s="143">
        <v>12.214</v>
      </c>
      <c r="K43" s="144">
        <v>7.4829999999999988</v>
      </c>
      <c r="L43" s="144">
        <v>7.3189999999999991</v>
      </c>
      <c r="M43" s="144">
        <v>7.4310000000000045</v>
      </c>
      <c r="N43" s="144">
        <v>34.447000000000003</v>
      </c>
      <c r="O43" s="139">
        <f t="shared" si="1"/>
        <v>52.254187592533455</v>
      </c>
    </row>
    <row r="44" spans="1:15" x14ac:dyDescent="0.35">
      <c r="A44" s="133" t="s">
        <v>71</v>
      </c>
      <c r="B44" s="133">
        <v>2022</v>
      </c>
      <c r="C44" s="134">
        <v>44751</v>
      </c>
      <c r="D44" s="133" t="s">
        <v>72</v>
      </c>
      <c r="E44" s="133" t="s">
        <v>395</v>
      </c>
      <c r="F44" s="133" t="s">
        <v>56</v>
      </c>
      <c r="G44" s="135">
        <f>_xlfn.IFNA((C44-VLOOKUP(I44,Riders!$A$2:$C$213,2,FALSE))/365,400)</f>
        <v>400</v>
      </c>
      <c r="H44" s="133">
        <v>10</v>
      </c>
      <c r="I44" s="133" t="s">
        <v>55</v>
      </c>
      <c r="J44" s="145">
        <v>12.675000000000001</v>
      </c>
      <c r="K44" s="146">
        <v>7.41</v>
      </c>
      <c r="L44" s="146">
        <v>7.0479999999999983</v>
      </c>
      <c r="M44" s="146">
        <v>7.3350000000000044</v>
      </c>
      <c r="N44" s="146">
        <v>34.468000000000004</v>
      </c>
      <c r="O44" s="139">
        <f t="shared" si="1"/>
        <v>52.22235116629917</v>
      </c>
    </row>
    <row r="45" spans="1:15" x14ac:dyDescent="0.35">
      <c r="A45" s="133" t="s">
        <v>71</v>
      </c>
      <c r="B45" s="133">
        <v>2022</v>
      </c>
      <c r="C45" s="134">
        <v>44751</v>
      </c>
      <c r="D45" s="133" t="s">
        <v>72</v>
      </c>
      <c r="E45" s="133" t="s">
        <v>395</v>
      </c>
      <c r="F45" s="133" t="s">
        <v>17</v>
      </c>
      <c r="G45" s="135">
        <f>_xlfn.IFNA((C45-VLOOKUP(I45,Riders!$A$2:$C$213,2,FALSE))/365,400)</f>
        <v>400</v>
      </c>
      <c r="H45" s="133">
        <v>11</v>
      </c>
      <c r="I45" s="133" t="s">
        <v>81</v>
      </c>
      <c r="J45" s="143">
        <v>12.484999999999999</v>
      </c>
      <c r="K45" s="144">
        <v>7.6020000000000003</v>
      </c>
      <c r="L45" s="144">
        <v>7.2409999999999997</v>
      </c>
      <c r="M45" s="144">
        <v>7.3200000000000038</v>
      </c>
      <c r="N45" s="144">
        <v>34.648000000000003</v>
      </c>
      <c r="O45" s="139">
        <f t="shared" si="1"/>
        <v>51.951050565689215</v>
      </c>
    </row>
    <row r="46" spans="1:15" x14ac:dyDescent="0.35">
      <c r="A46" s="133" t="s">
        <v>71</v>
      </c>
      <c r="B46" s="133">
        <v>2022</v>
      </c>
      <c r="C46" s="134">
        <v>44751</v>
      </c>
      <c r="D46" s="133" t="s">
        <v>72</v>
      </c>
      <c r="E46" s="133" t="s">
        <v>395</v>
      </c>
      <c r="F46" s="133" t="s">
        <v>65</v>
      </c>
      <c r="G46" s="135">
        <f>_xlfn.IFNA((C46-VLOOKUP(I46,Riders!$A$2:$C$213,2,FALSE))/365,400)</f>
        <v>400</v>
      </c>
      <c r="H46" s="133">
        <v>12</v>
      </c>
      <c r="I46" s="133" t="s">
        <v>64</v>
      </c>
      <c r="J46" s="145">
        <v>12.169</v>
      </c>
      <c r="K46" s="146">
        <v>7.657</v>
      </c>
      <c r="L46" s="146">
        <v>7.5129999999999981</v>
      </c>
      <c r="M46" s="146">
        <v>7.7760000000000034</v>
      </c>
      <c r="N46" s="146">
        <v>35.115000000000002</v>
      </c>
      <c r="O46" s="139">
        <f t="shared" si="1"/>
        <v>51.26014523707817</v>
      </c>
    </row>
    <row r="47" spans="1:15" x14ac:dyDescent="0.35">
      <c r="A47" s="133" t="s">
        <v>71</v>
      </c>
      <c r="B47" s="133">
        <v>2022</v>
      </c>
      <c r="C47" s="134">
        <v>44751</v>
      </c>
      <c r="D47" s="133" t="s">
        <v>72</v>
      </c>
      <c r="E47" s="133" t="s">
        <v>395</v>
      </c>
      <c r="F47" s="133" t="s">
        <v>90</v>
      </c>
      <c r="G47" s="135">
        <f>_xlfn.IFNA((C47-VLOOKUP(I47,Riders!$A$2:$C$213,2,FALSE))/365,400)</f>
        <v>400</v>
      </c>
      <c r="H47" s="133">
        <v>13</v>
      </c>
      <c r="I47" s="133" t="s">
        <v>93</v>
      </c>
      <c r="J47" s="143">
        <v>12.502000000000001</v>
      </c>
      <c r="K47" s="144">
        <v>7.6530000000000005</v>
      </c>
      <c r="L47" s="144">
        <v>7.4689999999999976</v>
      </c>
      <c r="M47" s="144">
        <v>7.6530000000000022</v>
      </c>
      <c r="N47" s="144">
        <v>35.277000000000001</v>
      </c>
      <c r="O47" s="139">
        <f t="shared" si="1"/>
        <v>51.02474700229611</v>
      </c>
    </row>
    <row r="48" spans="1:15" x14ac:dyDescent="0.35">
      <c r="A48" s="133" t="s">
        <v>71</v>
      </c>
      <c r="B48" s="133">
        <v>2022</v>
      </c>
      <c r="C48" s="134">
        <v>44751</v>
      </c>
      <c r="D48" s="133" t="s">
        <v>72</v>
      </c>
      <c r="E48" s="133" t="s">
        <v>395</v>
      </c>
      <c r="F48" s="133" t="s">
        <v>61</v>
      </c>
      <c r="G48" s="135">
        <f>_xlfn.IFNA((C48-VLOOKUP(I48,Riders!$A$2:$C$213,2,FALSE))/365,400)</f>
        <v>33.980821917808221</v>
      </c>
      <c r="H48" s="133">
        <v>14</v>
      </c>
      <c r="I48" s="133" t="s">
        <v>60</v>
      </c>
      <c r="J48" s="145">
        <v>12.664</v>
      </c>
      <c r="K48" s="146">
        <v>7.631000000000002</v>
      </c>
      <c r="L48" s="146">
        <v>7.445999999999998</v>
      </c>
      <c r="M48" s="146">
        <v>7.6589999999999989</v>
      </c>
      <c r="N48" s="146">
        <v>35.4</v>
      </c>
      <c r="O48" s="139">
        <f t="shared" si="1"/>
        <v>50.847457627118644</v>
      </c>
    </row>
    <row r="49" spans="1:15" x14ac:dyDescent="0.35">
      <c r="A49" s="133" t="s">
        <v>71</v>
      </c>
      <c r="B49" s="133">
        <v>2022</v>
      </c>
      <c r="C49" s="134">
        <v>44751</v>
      </c>
      <c r="D49" s="133" t="s">
        <v>72</v>
      </c>
      <c r="E49" s="133" t="s">
        <v>395</v>
      </c>
      <c r="F49" s="133" t="s">
        <v>90</v>
      </c>
      <c r="G49" s="135">
        <f>_xlfn.IFNA((C49-VLOOKUP(I49,Riders!$A$2:$C$213,2,FALSE))/365,400)</f>
        <v>400</v>
      </c>
      <c r="H49" s="133">
        <v>15</v>
      </c>
      <c r="I49" s="133" t="s">
        <v>89</v>
      </c>
      <c r="J49" s="143">
        <v>13.239000000000001</v>
      </c>
      <c r="K49" s="144">
        <v>7.5440000000000005</v>
      </c>
      <c r="L49" s="144">
        <v>7.3989999999999974</v>
      </c>
      <c r="M49" s="144">
        <v>7.5920000000000023</v>
      </c>
      <c r="N49" s="144">
        <v>35.774000000000001</v>
      </c>
      <c r="O49" s="139">
        <f t="shared" si="1"/>
        <v>50.315871862246325</v>
      </c>
    </row>
    <row r="50" spans="1:15" x14ac:dyDescent="0.35">
      <c r="A50" s="133" t="s">
        <v>71</v>
      </c>
      <c r="B50" s="133">
        <v>2022</v>
      </c>
      <c r="C50" s="134">
        <v>44751</v>
      </c>
      <c r="D50" s="133" t="s">
        <v>72</v>
      </c>
      <c r="E50" s="133" t="s">
        <v>395</v>
      </c>
      <c r="F50" s="133" t="s">
        <v>44</v>
      </c>
      <c r="G50" s="135">
        <f>_xlfn.IFNA((C50-VLOOKUP(I50,Riders!$A$2:$C$213,2,FALSE))/365,400)</f>
        <v>400</v>
      </c>
      <c r="H50" s="133">
        <v>16</v>
      </c>
      <c r="I50" s="133" t="s">
        <v>402</v>
      </c>
      <c r="J50" s="145">
        <v>12.313000000000001</v>
      </c>
      <c r="K50" s="146">
        <v>7.8510000000000009</v>
      </c>
      <c r="L50" s="146">
        <v>7.8109999999999999</v>
      </c>
      <c r="M50" s="146">
        <v>8.0450000000000017</v>
      </c>
      <c r="N50" s="146">
        <v>36.020000000000003</v>
      </c>
      <c r="O50" s="139">
        <f t="shared" si="1"/>
        <v>49.972237645752358</v>
      </c>
    </row>
    <row r="51" spans="1:15" x14ac:dyDescent="0.35">
      <c r="A51" s="133" t="s">
        <v>71</v>
      </c>
      <c r="B51" s="133">
        <v>2022</v>
      </c>
      <c r="C51" s="134">
        <v>44751</v>
      </c>
      <c r="D51" s="133" t="s">
        <v>72</v>
      </c>
      <c r="E51" s="133" t="s">
        <v>395</v>
      </c>
      <c r="F51" s="133" t="s">
        <v>88</v>
      </c>
      <c r="G51" s="135">
        <f>_xlfn.IFNA((C51-VLOOKUP(I51,Riders!$A$2:$C$213,2,FALSE))/365,400)</f>
        <v>400</v>
      </c>
      <c r="H51" s="133">
        <v>17</v>
      </c>
      <c r="I51" s="133" t="s">
        <v>87</v>
      </c>
      <c r="J51" s="143">
        <v>13.257999999999999</v>
      </c>
      <c r="K51" s="144">
        <v>7.8560000000000016</v>
      </c>
      <c r="L51" s="144">
        <v>7.661999999999999</v>
      </c>
      <c r="M51" s="144">
        <v>8.02</v>
      </c>
      <c r="N51" s="144">
        <v>36.795999999999999</v>
      </c>
      <c r="O51" s="139">
        <f t="shared" si="1"/>
        <v>48.918360691379497</v>
      </c>
    </row>
    <row r="52" spans="1:15" x14ac:dyDescent="0.35">
      <c r="A52" s="133" t="s">
        <v>71</v>
      </c>
      <c r="B52" s="133">
        <v>2022</v>
      </c>
      <c r="C52" s="134">
        <v>44751</v>
      </c>
      <c r="D52" s="133" t="s">
        <v>72</v>
      </c>
      <c r="E52" s="133" t="s">
        <v>395</v>
      </c>
      <c r="F52" s="133" t="s">
        <v>65</v>
      </c>
      <c r="G52" s="135">
        <f>_xlfn.IFNA((C52-VLOOKUP(I52,Riders!$A$2:$C$213,2,FALSE))/365,400)</f>
        <v>400</v>
      </c>
      <c r="H52" s="133">
        <v>18</v>
      </c>
      <c r="I52" s="133" t="s">
        <v>403</v>
      </c>
      <c r="J52" s="145">
        <v>13.401</v>
      </c>
      <c r="K52" s="146">
        <v>8.0869999999999997</v>
      </c>
      <c r="L52" s="146">
        <v>7.7940000000000005</v>
      </c>
      <c r="M52" s="146">
        <v>8.0629999999999988</v>
      </c>
      <c r="N52" s="146">
        <v>37.344999999999999</v>
      </c>
      <c r="O52" s="139">
        <f t="shared" si="1"/>
        <v>48.199223456955416</v>
      </c>
    </row>
    <row r="53" spans="1:15" x14ac:dyDescent="0.35">
      <c r="A53" s="133" t="s">
        <v>71</v>
      </c>
      <c r="B53" s="133">
        <v>2022</v>
      </c>
      <c r="C53" s="134">
        <v>44751</v>
      </c>
      <c r="D53" s="133" t="s">
        <v>72</v>
      </c>
      <c r="E53" s="133" t="s">
        <v>395</v>
      </c>
      <c r="F53" s="133" t="s">
        <v>53</v>
      </c>
      <c r="G53" s="135">
        <f>_xlfn.IFNA((C53-VLOOKUP(I53,Riders!$A$2:$C$213,2,FALSE))/365,400)</f>
        <v>22.980821917808218</v>
      </c>
      <c r="H53" s="133">
        <v>19</v>
      </c>
      <c r="I53" s="133" t="s">
        <v>308</v>
      </c>
      <c r="J53" s="143">
        <v>13.813000000000001</v>
      </c>
      <c r="K53" s="144">
        <v>8.150999999999998</v>
      </c>
      <c r="L53" s="144">
        <v>7.7810000000000024</v>
      </c>
      <c r="M53" s="144">
        <v>7.6619999999999955</v>
      </c>
      <c r="N53" s="144">
        <v>37.406999999999996</v>
      </c>
      <c r="O53" s="139">
        <f t="shared" si="1"/>
        <v>48.119335953163848</v>
      </c>
    </row>
    <row r="54" spans="1:15" x14ac:dyDescent="0.35">
      <c r="A54" s="140" t="s">
        <v>71</v>
      </c>
      <c r="B54" s="140">
        <v>2022</v>
      </c>
      <c r="C54" s="141">
        <v>44751</v>
      </c>
      <c r="D54" s="140" t="s">
        <v>72</v>
      </c>
      <c r="E54" s="140" t="s">
        <v>209</v>
      </c>
      <c r="F54" s="140" t="s">
        <v>21</v>
      </c>
      <c r="G54" s="135">
        <f>_xlfn.IFNA((C54-VLOOKUP(I54,Riders!$A$2:$C$213,2,FALSE))/365,400)</f>
        <v>26.926027397260274</v>
      </c>
      <c r="H54" s="140">
        <v>1</v>
      </c>
      <c r="I54" s="140" t="s">
        <v>20</v>
      </c>
      <c r="J54" s="145">
        <v>11.750999999999999</v>
      </c>
      <c r="K54" s="146">
        <v>7.229000000000001</v>
      </c>
      <c r="L54" s="146">
        <v>6.870000000000001</v>
      </c>
      <c r="M54" s="146">
        <v>7.1019999999999968</v>
      </c>
      <c r="N54" s="146">
        <v>32.951999999999998</v>
      </c>
      <c r="O54" s="139">
        <f t="shared" ref="O54:O117" si="2">3.6*500/(N54)</f>
        <v>54.624908958485072</v>
      </c>
    </row>
    <row r="55" spans="1:15" x14ac:dyDescent="0.35">
      <c r="A55" s="140" t="s">
        <v>71</v>
      </c>
      <c r="B55" s="140">
        <v>2022</v>
      </c>
      <c r="C55" s="141">
        <v>44751</v>
      </c>
      <c r="D55" s="140" t="s">
        <v>72</v>
      </c>
      <c r="E55" s="140" t="s">
        <v>209</v>
      </c>
      <c r="F55" s="140" t="s">
        <v>77</v>
      </c>
      <c r="G55" s="135">
        <f>_xlfn.IFNA((C55-VLOOKUP(I55,Riders!$A$2:$C$213,2,FALSE))/365,400)</f>
        <v>122.60547945205479</v>
      </c>
      <c r="H55" s="140">
        <v>2</v>
      </c>
      <c r="I55" s="140" t="s">
        <v>76</v>
      </c>
      <c r="J55" s="143">
        <v>11.585000000000001</v>
      </c>
      <c r="K55" s="144">
        <v>7.2330000000000005</v>
      </c>
      <c r="L55" s="144">
        <v>6.8840000000000003</v>
      </c>
      <c r="M55" s="144">
        <v>7.254999999999999</v>
      </c>
      <c r="N55" s="144">
        <v>32.957000000000001</v>
      </c>
      <c r="O55" s="139">
        <f t="shared" si="2"/>
        <v>54.616621658524743</v>
      </c>
    </row>
    <row r="56" spans="1:15" x14ac:dyDescent="0.35">
      <c r="A56" s="140" t="s">
        <v>71</v>
      </c>
      <c r="B56" s="140">
        <v>2022</v>
      </c>
      <c r="C56" s="141">
        <v>44751</v>
      </c>
      <c r="D56" s="140" t="s">
        <v>72</v>
      </c>
      <c r="E56" s="140" t="s">
        <v>209</v>
      </c>
      <c r="F56" s="140" t="s">
        <v>38</v>
      </c>
      <c r="G56" s="135">
        <f>_xlfn.IFNA((C56-VLOOKUP(I56,Riders!$A$2:$C$213,2,FALSE))/365,400)</f>
        <v>400</v>
      </c>
      <c r="H56" s="140">
        <v>3</v>
      </c>
      <c r="I56" s="140" t="s">
        <v>37</v>
      </c>
      <c r="J56" s="145">
        <v>12.037000000000001</v>
      </c>
      <c r="K56" s="146">
        <v>7.427999999999999</v>
      </c>
      <c r="L56" s="146">
        <v>6.9899999999999984</v>
      </c>
      <c r="M56" s="146">
        <v>7.0840000000000032</v>
      </c>
      <c r="N56" s="146">
        <v>33.539000000000001</v>
      </c>
      <c r="O56" s="139">
        <f t="shared" si="2"/>
        <v>53.668863114583019</v>
      </c>
    </row>
    <row r="57" spans="1:15" x14ac:dyDescent="0.35">
      <c r="A57" s="140" t="s">
        <v>71</v>
      </c>
      <c r="B57" s="140">
        <v>2022</v>
      </c>
      <c r="C57" s="141">
        <v>44751</v>
      </c>
      <c r="D57" s="140" t="s">
        <v>72</v>
      </c>
      <c r="E57" s="140" t="s">
        <v>209</v>
      </c>
      <c r="F57" s="140" t="s">
        <v>19</v>
      </c>
      <c r="G57" s="135">
        <f>_xlfn.IFNA((C57-VLOOKUP(I57,Riders!$A$2:$C$213,2,FALSE))/365,400)</f>
        <v>24.12876712328767</v>
      </c>
      <c r="H57" s="140">
        <v>4</v>
      </c>
      <c r="I57" s="140" t="s">
        <v>18</v>
      </c>
      <c r="J57" s="143">
        <v>12.066000000000001</v>
      </c>
      <c r="K57" s="144">
        <v>7.4239999999999977</v>
      </c>
      <c r="L57" s="144">
        <v>7.0350000000000001</v>
      </c>
      <c r="M57" s="144">
        <v>7.1859999999999999</v>
      </c>
      <c r="N57" s="144">
        <v>33.710999999999999</v>
      </c>
      <c r="O57" s="139">
        <f t="shared" si="2"/>
        <v>53.395034261813656</v>
      </c>
    </row>
    <row r="58" spans="1:15" x14ac:dyDescent="0.35">
      <c r="A58" s="140" t="s">
        <v>71</v>
      </c>
      <c r="B58" s="140">
        <v>2022</v>
      </c>
      <c r="C58" s="141">
        <v>44751</v>
      </c>
      <c r="D58" s="140" t="s">
        <v>72</v>
      </c>
      <c r="E58" s="140" t="s">
        <v>209</v>
      </c>
      <c r="F58" s="140" t="s">
        <v>79</v>
      </c>
      <c r="G58" s="135">
        <f>_xlfn.IFNA((C58-VLOOKUP(I58,Riders!$A$2:$C$213,2,FALSE))/365,400)</f>
        <v>400</v>
      </c>
      <c r="H58" s="140">
        <v>5</v>
      </c>
      <c r="I58" s="140" t="s">
        <v>32</v>
      </c>
      <c r="J58" s="145">
        <v>11.984999999999999</v>
      </c>
      <c r="K58" s="146">
        <v>7.4350000000000023</v>
      </c>
      <c r="L58" s="146">
        <v>7.2019999999999982</v>
      </c>
      <c r="M58" s="146">
        <v>7.3960000000000008</v>
      </c>
      <c r="N58" s="146">
        <v>34.018000000000001</v>
      </c>
      <c r="O58" s="139">
        <f t="shared" si="2"/>
        <v>52.913163619260388</v>
      </c>
    </row>
    <row r="59" spans="1:15" x14ac:dyDescent="0.35">
      <c r="A59" s="140" t="s">
        <v>71</v>
      </c>
      <c r="B59" s="140">
        <v>2022</v>
      </c>
      <c r="C59" s="141">
        <v>44751</v>
      </c>
      <c r="D59" s="140" t="s">
        <v>72</v>
      </c>
      <c r="E59" s="140" t="s">
        <v>209</v>
      </c>
      <c r="F59" s="140" t="s">
        <v>38</v>
      </c>
      <c r="G59" s="135">
        <f>_xlfn.IFNA((C59-VLOOKUP(I59,Riders!$A$2:$C$213,2,FALSE))/365,400)</f>
        <v>25.035616438356165</v>
      </c>
      <c r="H59" s="140">
        <v>6</v>
      </c>
      <c r="I59" s="140" t="s">
        <v>401</v>
      </c>
      <c r="J59" s="143">
        <v>12.06</v>
      </c>
      <c r="K59" s="144">
        <v>7.4039999999999981</v>
      </c>
      <c r="L59" s="144">
        <v>7.1630000000000003</v>
      </c>
      <c r="M59" s="144">
        <v>7.4469999999999992</v>
      </c>
      <c r="N59" s="144">
        <v>34.073999999999998</v>
      </c>
      <c r="O59" s="139">
        <f t="shared" si="2"/>
        <v>52.826201796090864</v>
      </c>
    </row>
    <row r="60" spans="1:15" x14ac:dyDescent="0.35">
      <c r="A60" s="140" t="s">
        <v>71</v>
      </c>
      <c r="B60" s="140">
        <v>2022</v>
      </c>
      <c r="C60" s="141">
        <v>44751</v>
      </c>
      <c r="D60" s="140" t="s">
        <v>72</v>
      </c>
      <c r="E60" s="140" t="s">
        <v>209</v>
      </c>
      <c r="F60" s="140" t="s">
        <v>19</v>
      </c>
      <c r="G60" s="135">
        <f>_xlfn.IFNA((C60-VLOOKUP(I60,Riders!$A$2:$C$213,2,FALSE))/365,400)</f>
        <v>22.843835616438355</v>
      </c>
      <c r="H60" s="140">
        <v>7</v>
      </c>
      <c r="I60" s="140" t="s">
        <v>400</v>
      </c>
      <c r="J60" s="145">
        <v>12.332000000000001</v>
      </c>
      <c r="K60" s="146">
        <v>7.41</v>
      </c>
      <c r="L60" s="146">
        <v>7.1009999999999991</v>
      </c>
      <c r="M60" s="146">
        <v>7.2589999999999968</v>
      </c>
      <c r="N60" s="146">
        <v>34.101999999999997</v>
      </c>
      <c r="O60" s="139">
        <f t="shared" si="2"/>
        <v>52.782827986628355</v>
      </c>
    </row>
    <row r="61" spans="1:15" x14ac:dyDescent="0.35">
      <c r="A61" s="140" t="s">
        <v>71</v>
      </c>
      <c r="B61" s="140">
        <v>2022</v>
      </c>
      <c r="C61" s="141">
        <v>44751</v>
      </c>
      <c r="D61" s="140" t="s">
        <v>72</v>
      </c>
      <c r="E61" s="140" t="s">
        <v>209</v>
      </c>
      <c r="F61" s="140" t="s">
        <v>44</v>
      </c>
      <c r="G61" s="135">
        <f>_xlfn.IFNA((C61-VLOOKUP(I61,Riders!$A$2:$C$213,2,FALSE))/365,400)</f>
        <v>32.0027397260274</v>
      </c>
      <c r="H61" s="140">
        <v>8</v>
      </c>
      <c r="I61" s="140" t="s">
        <v>141</v>
      </c>
      <c r="J61" s="143">
        <v>11.981999999999999</v>
      </c>
      <c r="K61" s="144">
        <v>7.5590000000000011</v>
      </c>
      <c r="L61" s="144">
        <v>7.3350000000000009</v>
      </c>
      <c r="M61" s="144">
        <v>7.6140000000000008</v>
      </c>
      <c r="N61" s="144">
        <v>34.49</v>
      </c>
      <c r="O61" s="139">
        <f t="shared" si="2"/>
        <v>52.189040301536672</v>
      </c>
    </row>
    <row r="62" spans="1:15" x14ac:dyDescent="0.35">
      <c r="A62" s="133" t="s">
        <v>94</v>
      </c>
      <c r="B62" s="133">
        <v>2022</v>
      </c>
      <c r="C62" s="134">
        <v>44695</v>
      </c>
      <c r="D62" s="133" t="s">
        <v>72</v>
      </c>
      <c r="E62" s="133" t="s">
        <v>395</v>
      </c>
      <c r="F62" s="133" t="s">
        <v>36</v>
      </c>
      <c r="G62" s="135">
        <f>_xlfn.IFNA((C62-VLOOKUP(I62,Riders!$A$2:$C$213,2,FALSE))/365,400)</f>
        <v>122.45205479452055</v>
      </c>
      <c r="H62" s="133">
        <v>1</v>
      </c>
      <c r="I62" s="133" t="s">
        <v>35</v>
      </c>
      <c r="J62" s="145">
        <v>11.42</v>
      </c>
      <c r="K62" s="146">
        <v>7.3130000000000006</v>
      </c>
      <c r="L62" s="146">
        <v>7.0229999999999997</v>
      </c>
      <c r="M62" s="146">
        <v>7.1550000000000011</v>
      </c>
      <c r="N62" s="146">
        <v>32.911000000000001</v>
      </c>
      <c r="O62" s="139">
        <f t="shared" si="2"/>
        <v>54.692959800674544</v>
      </c>
    </row>
    <row r="63" spans="1:15" x14ac:dyDescent="0.35">
      <c r="A63" s="133" t="s">
        <v>94</v>
      </c>
      <c r="B63" s="133">
        <v>2022</v>
      </c>
      <c r="C63" s="134">
        <v>44695</v>
      </c>
      <c r="D63" s="133" t="s">
        <v>72</v>
      </c>
      <c r="E63" s="133" t="s">
        <v>395</v>
      </c>
      <c r="F63" s="133" t="s">
        <v>15</v>
      </c>
      <c r="G63" s="135">
        <f>_xlfn.IFNA((C63-VLOOKUP(I63,Riders!$A$2:$C$213,2,FALSE))/365,400)</f>
        <v>122.45205479452055</v>
      </c>
      <c r="H63" s="133">
        <v>2</v>
      </c>
      <c r="I63" s="133" t="s">
        <v>22</v>
      </c>
      <c r="J63" s="143">
        <v>11.852</v>
      </c>
      <c r="K63" s="144">
        <v>7.3539999999999992</v>
      </c>
      <c r="L63" s="144">
        <v>7.0770000000000017</v>
      </c>
      <c r="M63" s="144">
        <v>7.2209999999999965</v>
      </c>
      <c r="N63" s="144">
        <v>33.503999999999998</v>
      </c>
      <c r="O63" s="139">
        <f t="shared" si="2"/>
        <v>53.724928366762178</v>
      </c>
    </row>
    <row r="64" spans="1:15" x14ac:dyDescent="0.35">
      <c r="A64" s="133" t="s">
        <v>94</v>
      </c>
      <c r="B64" s="133">
        <v>2022</v>
      </c>
      <c r="C64" s="134">
        <v>44695</v>
      </c>
      <c r="D64" s="133" t="s">
        <v>72</v>
      </c>
      <c r="E64" s="133" t="s">
        <v>395</v>
      </c>
      <c r="F64" s="133" t="s">
        <v>19</v>
      </c>
      <c r="G64" s="135">
        <f>_xlfn.IFNA((C64-VLOOKUP(I64,Riders!$A$2:$C$213,2,FALSE))/365,400)</f>
        <v>26.095890410958905</v>
      </c>
      <c r="H64" s="133">
        <v>3</v>
      </c>
      <c r="I64" s="133" t="s">
        <v>396</v>
      </c>
      <c r="J64" s="145">
        <v>11.702999999999999</v>
      </c>
      <c r="K64" s="146">
        <v>7.3840000000000003</v>
      </c>
      <c r="L64" s="146">
        <v>7.2149999999999999</v>
      </c>
      <c r="M64" s="146">
        <v>7.453000000000003</v>
      </c>
      <c r="N64" s="146">
        <v>33.755000000000003</v>
      </c>
      <c r="O64" s="139">
        <f t="shared" si="2"/>
        <v>53.325433269145307</v>
      </c>
    </row>
    <row r="65" spans="1:15" x14ac:dyDescent="0.35">
      <c r="A65" s="133" t="s">
        <v>94</v>
      </c>
      <c r="B65" s="133">
        <v>2022</v>
      </c>
      <c r="C65" s="134">
        <v>44695</v>
      </c>
      <c r="D65" s="133" t="s">
        <v>72</v>
      </c>
      <c r="E65" s="133" t="s">
        <v>395</v>
      </c>
      <c r="F65" s="133" t="s">
        <v>21</v>
      </c>
      <c r="G65" s="135">
        <f>_xlfn.IFNA((C65-VLOOKUP(I65,Riders!$A$2:$C$213,2,FALSE))/365,400)</f>
        <v>26.772602739726029</v>
      </c>
      <c r="H65" s="133">
        <v>4</v>
      </c>
      <c r="I65" s="133" t="s">
        <v>20</v>
      </c>
      <c r="J65" s="143">
        <v>12.148</v>
      </c>
      <c r="K65" s="144">
        <v>7.3440000000000012</v>
      </c>
      <c r="L65" s="144">
        <v>7.0869999999999997</v>
      </c>
      <c r="M65" s="144">
        <v>7.2740000000000009</v>
      </c>
      <c r="N65" s="144">
        <v>33.853000000000002</v>
      </c>
      <c r="O65" s="139">
        <f t="shared" si="2"/>
        <v>53.171063125867718</v>
      </c>
    </row>
    <row r="66" spans="1:15" x14ac:dyDescent="0.35">
      <c r="A66" s="133" t="s">
        <v>94</v>
      </c>
      <c r="B66" s="133">
        <v>2022</v>
      </c>
      <c r="C66" s="134">
        <v>44695</v>
      </c>
      <c r="D66" s="133" t="s">
        <v>72</v>
      </c>
      <c r="E66" s="133" t="s">
        <v>395</v>
      </c>
      <c r="F66" s="133" t="s">
        <v>53</v>
      </c>
      <c r="G66" s="135">
        <f>_xlfn.IFNA((C66-VLOOKUP(I66,Riders!$A$2:$C$213,2,FALSE))/365,400)</f>
        <v>25.17808219178082</v>
      </c>
      <c r="H66" s="133">
        <v>5</v>
      </c>
      <c r="I66" s="133" t="s">
        <v>52</v>
      </c>
      <c r="J66" s="145">
        <v>11.875999999999999</v>
      </c>
      <c r="K66" s="146">
        <v>7.3940000000000001</v>
      </c>
      <c r="L66" s="146">
        <v>7.2100000000000009</v>
      </c>
      <c r="M66" s="146">
        <v>7.4009999999999998</v>
      </c>
      <c r="N66" s="146">
        <v>33.881</v>
      </c>
      <c r="O66" s="139">
        <f t="shared" si="2"/>
        <v>53.127121395472386</v>
      </c>
    </row>
    <row r="67" spans="1:15" x14ac:dyDescent="0.35">
      <c r="A67" s="133" t="s">
        <v>94</v>
      </c>
      <c r="B67" s="133">
        <v>2022</v>
      </c>
      <c r="C67" s="134">
        <v>44695</v>
      </c>
      <c r="D67" s="133" t="s">
        <v>72</v>
      </c>
      <c r="E67" s="133" t="s">
        <v>395</v>
      </c>
      <c r="F67" s="133" t="s">
        <v>38</v>
      </c>
      <c r="G67" s="135">
        <f>_xlfn.IFNA((C67-VLOOKUP(I67,Riders!$A$2:$C$213,2,FALSE))/365,400)</f>
        <v>24.882191780821916</v>
      </c>
      <c r="H67" s="133">
        <v>6</v>
      </c>
      <c r="I67" s="133" t="s">
        <v>401</v>
      </c>
      <c r="J67" s="143">
        <v>12.007</v>
      </c>
      <c r="K67" s="144">
        <v>7.3780000000000019</v>
      </c>
      <c r="L67" s="144">
        <v>7.1989999999999981</v>
      </c>
      <c r="M67" s="144">
        <v>7.4920000000000009</v>
      </c>
      <c r="N67" s="144">
        <v>34.076000000000001</v>
      </c>
      <c r="O67" s="139">
        <f t="shared" si="2"/>
        <v>52.823101302969832</v>
      </c>
    </row>
    <row r="68" spans="1:15" x14ac:dyDescent="0.35">
      <c r="A68" s="133" t="s">
        <v>94</v>
      </c>
      <c r="B68" s="133">
        <v>2022</v>
      </c>
      <c r="C68" s="134">
        <v>44695</v>
      </c>
      <c r="D68" s="133" t="s">
        <v>72</v>
      </c>
      <c r="E68" s="133" t="s">
        <v>395</v>
      </c>
      <c r="F68" s="133" t="s">
        <v>38</v>
      </c>
      <c r="G68" s="135">
        <f>_xlfn.IFNA((C68-VLOOKUP(I68,Riders!$A$2:$C$213,2,FALSE))/365,400)</f>
        <v>400</v>
      </c>
      <c r="H68" s="133">
        <v>7</v>
      </c>
      <c r="I68" s="133" t="s">
        <v>181</v>
      </c>
      <c r="J68" s="145">
        <v>12.032</v>
      </c>
      <c r="K68" s="146">
        <v>7.375</v>
      </c>
      <c r="L68" s="146">
        <v>7.2079999999999984</v>
      </c>
      <c r="M68" s="146">
        <v>7.4640000000000022</v>
      </c>
      <c r="N68" s="146">
        <v>34.079000000000001</v>
      </c>
      <c r="O68" s="139">
        <f t="shared" si="2"/>
        <v>52.818451245635138</v>
      </c>
    </row>
    <row r="69" spans="1:15" x14ac:dyDescent="0.35">
      <c r="A69" s="133" t="s">
        <v>94</v>
      </c>
      <c r="B69" s="133">
        <v>2022</v>
      </c>
      <c r="C69" s="134">
        <v>44695</v>
      </c>
      <c r="D69" s="133" t="s">
        <v>72</v>
      </c>
      <c r="E69" s="133" t="s">
        <v>395</v>
      </c>
      <c r="F69" s="133" t="s">
        <v>25</v>
      </c>
      <c r="G69" s="135">
        <f>_xlfn.IFNA((C69-VLOOKUP(I69,Riders!$A$2:$C$213,2,FALSE))/365,400)</f>
        <v>400</v>
      </c>
      <c r="H69" s="133">
        <v>8</v>
      </c>
      <c r="I69" s="133" t="s">
        <v>397</v>
      </c>
      <c r="J69" s="143">
        <v>12.218</v>
      </c>
      <c r="K69" s="144">
        <v>7.4980000000000011</v>
      </c>
      <c r="L69" s="144">
        <v>7.2709999999999972</v>
      </c>
      <c r="M69" s="144">
        <v>7.5100000000000016</v>
      </c>
      <c r="N69" s="144">
        <v>34.497</v>
      </c>
      <c r="O69" s="139">
        <f t="shared" si="2"/>
        <v>52.178450300026093</v>
      </c>
    </row>
    <row r="70" spans="1:15" x14ac:dyDescent="0.35">
      <c r="A70" s="133" t="s">
        <v>94</v>
      </c>
      <c r="B70" s="133">
        <v>2022</v>
      </c>
      <c r="C70" s="134">
        <v>44695</v>
      </c>
      <c r="D70" s="133" t="s">
        <v>72</v>
      </c>
      <c r="E70" s="133" t="s">
        <v>395</v>
      </c>
      <c r="F70" s="133" t="s">
        <v>25</v>
      </c>
      <c r="G70" s="135">
        <f>_xlfn.IFNA((C70-VLOOKUP(I70,Riders!$A$2:$C$213,2,FALSE))/365,400)</f>
        <v>400</v>
      </c>
      <c r="H70" s="133">
        <v>9</v>
      </c>
      <c r="I70" s="133" t="s">
        <v>102</v>
      </c>
      <c r="J70" s="145">
        <v>12.054</v>
      </c>
      <c r="K70" s="146">
        <v>7.5029999999999983</v>
      </c>
      <c r="L70" s="146">
        <v>7.365000000000002</v>
      </c>
      <c r="M70" s="146">
        <v>7.5860000000000021</v>
      </c>
      <c r="N70" s="146">
        <v>34.508000000000003</v>
      </c>
      <c r="O70" s="139">
        <f t="shared" si="2"/>
        <v>52.161817549553724</v>
      </c>
    </row>
    <row r="71" spans="1:15" x14ac:dyDescent="0.35">
      <c r="A71" s="133" t="s">
        <v>94</v>
      </c>
      <c r="B71" s="133">
        <v>2022</v>
      </c>
      <c r="C71" s="134">
        <v>44695</v>
      </c>
      <c r="D71" s="133" t="s">
        <v>72</v>
      </c>
      <c r="E71" s="133" t="s">
        <v>395</v>
      </c>
      <c r="F71" s="133" t="s">
        <v>280</v>
      </c>
      <c r="G71" s="135">
        <f>_xlfn.IFNA((C71-VLOOKUP(I71,Riders!$A$2:$C$213,2,FALSE))/365,400)</f>
        <v>22.56986301369863</v>
      </c>
      <c r="H71" s="133">
        <v>10</v>
      </c>
      <c r="I71" s="133" t="s">
        <v>186</v>
      </c>
      <c r="J71" s="143">
        <v>12.302</v>
      </c>
      <c r="K71" s="144">
        <v>7.5510000000000019</v>
      </c>
      <c r="L71" s="144">
        <v>7.3189999999999991</v>
      </c>
      <c r="M71" s="144">
        <v>7.4830000000000005</v>
      </c>
      <c r="N71" s="144">
        <v>34.655000000000001</v>
      </c>
      <c r="O71" s="139">
        <f t="shared" si="2"/>
        <v>51.940556918193622</v>
      </c>
    </row>
    <row r="72" spans="1:15" x14ac:dyDescent="0.35">
      <c r="A72" s="133" t="s">
        <v>94</v>
      </c>
      <c r="B72" s="133">
        <v>2022</v>
      </c>
      <c r="C72" s="134">
        <v>44695</v>
      </c>
      <c r="D72" s="133" t="s">
        <v>72</v>
      </c>
      <c r="E72" s="133" t="s">
        <v>395</v>
      </c>
      <c r="F72" s="133" t="s">
        <v>47</v>
      </c>
      <c r="G72" s="135">
        <f>_xlfn.IFNA((C72-VLOOKUP(I72,Riders!$A$2:$C$213,2,FALSE))/365,400)</f>
        <v>400</v>
      </c>
      <c r="H72" s="133">
        <v>11</v>
      </c>
      <c r="I72" s="133" t="s">
        <v>57</v>
      </c>
      <c r="J72" s="145">
        <v>12.303000000000001</v>
      </c>
      <c r="K72" s="146">
        <v>7.6430000000000007</v>
      </c>
      <c r="L72" s="146">
        <v>7.343</v>
      </c>
      <c r="M72" s="146">
        <v>7.3759999999999977</v>
      </c>
      <c r="N72" s="146">
        <v>34.664999999999999</v>
      </c>
      <c r="O72" s="139">
        <f t="shared" si="2"/>
        <v>51.925573344872348</v>
      </c>
    </row>
    <row r="73" spans="1:15" x14ac:dyDescent="0.35">
      <c r="A73" s="133" t="s">
        <v>94</v>
      </c>
      <c r="B73" s="133">
        <v>2022</v>
      </c>
      <c r="C73" s="134">
        <v>44695</v>
      </c>
      <c r="D73" s="133" t="s">
        <v>72</v>
      </c>
      <c r="E73" s="133" t="s">
        <v>395</v>
      </c>
      <c r="F73" s="133" t="s">
        <v>56</v>
      </c>
      <c r="G73" s="135">
        <f>_xlfn.IFNA((C73-VLOOKUP(I73,Riders!$A$2:$C$213,2,FALSE))/365,400)</f>
        <v>400</v>
      </c>
      <c r="H73" s="133">
        <v>12</v>
      </c>
      <c r="I73" s="133" t="s">
        <v>55</v>
      </c>
      <c r="J73" s="143">
        <v>12.722</v>
      </c>
      <c r="K73" s="144">
        <v>7.418000000000001</v>
      </c>
      <c r="L73" s="144">
        <v>7.2089999999999996</v>
      </c>
      <c r="M73" s="144">
        <v>7.5089999999999968</v>
      </c>
      <c r="N73" s="144">
        <v>34.857999999999997</v>
      </c>
      <c r="O73" s="139">
        <f t="shared" si="2"/>
        <v>51.63807447357852</v>
      </c>
    </row>
    <row r="74" spans="1:15" x14ac:dyDescent="0.35">
      <c r="A74" s="133" t="s">
        <v>94</v>
      </c>
      <c r="B74" s="133">
        <v>2022</v>
      </c>
      <c r="C74" s="134">
        <v>44695</v>
      </c>
      <c r="D74" s="133" t="s">
        <v>72</v>
      </c>
      <c r="E74" s="133" t="s">
        <v>395</v>
      </c>
      <c r="F74" s="133" t="s">
        <v>44</v>
      </c>
      <c r="G74" s="135">
        <f>_xlfn.IFNA((C74-VLOOKUP(I74,Riders!$A$2:$C$213,2,FALSE))/365,400)</f>
        <v>31.849315068493151</v>
      </c>
      <c r="H74" s="133">
        <v>13</v>
      </c>
      <c r="I74" s="133" t="s">
        <v>141</v>
      </c>
      <c r="J74" s="145">
        <v>12.111000000000001</v>
      </c>
      <c r="K74" s="146">
        <v>7.6059999999999981</v>
      </c>
      <c r="L74" s="146">
        <v>7.4750000000000014</v>
      </c>
      <c r="M74" s="146">
        <v>7.7060000000000031</v>
      </c>
      <c r="N74" s="146">
        <v>34.898000000000003</v>
      </c>
      <c r="O74" s="139">
        <f t="shared" si="2"/>
        <v>51.578887042237376</v>
      </c>
    </row>
    <row r="75" spans="1:15" x14ac:dyDescent="0.35">
      <c r="A75" s="133" t="s">
        <v>94</v>
      </c>
      <c r="B75" s="133">
        <v>2022</v>
      </c>
      <c r="C75" s="134">
        <v>44695</v>
      </c>
      <c r="D75" s="133" t="s">
        <v>72</v>
      </c>
      <c r="E75" s="133" t="s">
        <v>395</v>
      </c>
      <c r="F75" s="133" t="s">
        <v>27</v>
      </c>
      <c r="G75" s="135">
        <f>_xlfn.IFNA((C75-VLOOKUP(I75,Riders!$A$2:$C$213,2,FALSE))/365,400)</f>
        <v>26.578082191780823</v>
      </c>
      <c r="H75" s="133">
        <v>14</v>
      </c>
      <c r="I75" s="133" t="s">
        <v>41</v>
      </c>
      <c r="J75" s="143">
        <v>12.388</v>
      </c>
      <c r="K75" s="144">
        <v>7.5370000000000008</v>
      </c>
      <c r="L75" s="144">
        <v>7.3659999999999997</v>
      </c>
      <c r="M75" s="144">
        <v>7.6750000000000007</v>
      </c>
      <c r="N75" s="144">
        <v>34.966000000000001</v>
      </c>
      <c r="O75" s="139">
        <f t="shared" si="2"/>
        <v>51.478579191214322</v>
      </c>
    </row>
    <row r="76" spans="1:15" x14ac:dyDescent="0.35">
      <c r="A76" s="133" t="s">
        <v>94</v>
      </c>
      <c r="B76" s="133">
        <v>2022</v>
      </c>
      <c r="C76" s="134">
        <v>44695</v>
      </c>
      <c r="D76" s="133" t="s">
        <v>72</v>
      </c>
      <c r="E76" s="133" t="s">
        <v>395</v>
      </c>
      <c r="F76" s="133" t="s">
        <v>27</v>
      </c>
      <c r="G76" s="135">
        <f>_xlfn.IFNA((C76-VLOOKUP(I76,Riders!$A$2:$C$213,2,FALSE))/365,400)</f>
        <v>400</v>
      </c>
      <c r="H76" s="133">
        <v>15</v>
      </c>
      <c r="I76" s="133" t="s">
        <v>118</v>
      </c>
      <c r="J76" s="145">
        <v>12.375</v>
      </c>
      <c r="K76" s="146">
        <v>7.5139999999999993</v>
      </c>
      <c r="L76" s="146">
        <v>7.379999999999999</v>
      </c>
      <c r="M76" s="146">
        <v>7.7019999999999982</v>
      </c>
      <c r="N76" s="146">
        <v>34.970999999999997</v>
      </c>
      <c r="O76" s="139">
        <f t="shared" si="2"/>
        <v>51.47121901003689</v>
      </c>
    </row>
    <row r="77" spans="1:15" x14ac:dyDescent="0.35">
      <c r="A77" s="133" t="s">
        <v>94</v>
      </c>
      <c r="B77" s="133">
        <v>2022</v>
      </c>
      <c r="C77" s="134">
        <v>44695</v>
      </c>
      <c r="D77" s="133" t="s">
        <v>72</v>
      </c>
      <c r="E77" s="133" t="s">
        <v>395</v>
      </c>
      <c r="F77" s="133" t="s">
        <v>67</v>
      </c>
      <c r="G77" s="135">
        <f>_xlfn.IFNA((C77-VLOOKUP(I77,Riders!$A$2:$C$213,2,FALSE))/365,400)</f>
        <v>400</v>
      </c>
      <c r="H77" s="133">
        <v>16</v>
      </c>
      <c r="I77" s="133" t="s">
        <v>404</v>
      </c>
      <c r="J77" s="143">
        <v>12.339</v>
      </c>
      <c r="K77" s="144">
        <v>7.738999999999999</v>
      </c>
      <c r="L77" s="144">
        <v>7.5519999999999996</v>
      </c>
      <c r="M77" s="144">
        <v>7.735000000000003</v>
      </c>
      <c r="N77" s="144">
        <v>35.365000000000002</v>
      </c>
      <c r="O77" s="139">
        <f t="shared" si="2"/>
        <v>50.897780291248409</v>
      </c>
    </row>
    <row r="78" spans="1:15" x14ac:dyDescent="0.35">
      <c r="A78" s="133" t="s">
        <v>94</v>
      </c>
      <c r="B78" s="133">
        <v>2022</v>
      </c>
      <c r="C78" s="134">
        <v>44695</v>
      </c>
      <c r="D78" s="133" t="s">
        <v>72</v>
      </c>
      <c r="E78" s="133" t="s">
        <v>395</v>
      </c>
      <c r="F78" s="133" t="s">
        <v>49</v>
      </c>
      <c r="G78" s="135">
        <f>_xlfn.IFNA((C78-VLOOKUP(I78,Riders!$A$2:$C$213,2,FALSE))/365,400)</f>
        <v>400</v>
      </c>
      <c r="H78" s="133">
        <v>17</v>
      </c>
      <c r="I78" s="133" t="s">
        <v>48</v>
      </c>
      <c r="J78" s="145">
        <v>12.462</v>
      </c>
      <c r="K78" s="146">
        <v>7.6660000000000004</v>
      </c>
      <c r="L78" s="146">
        <v>7.4929999999999986</v>
      </c>
      <c r="M78" s="146">
        <v>7.7669999999999995</v>
      </c>
      <c r="N78" s="146">
        <v>35.387999999999998</v>
      </c>
      <c r="O78" s="139">
        <f t="shared" si="2"/>
        <v>50.864699898270601</v>
      </c>
    </row>
    <row r="79" spans="1:15" x14ac:dyDescent="0.35">
      <c r="A79" s="133" t="s">
        <v>94</v>
      </c>
      <c r="B79" s="133">
        <v>2022</v>
      </c>
      <c r="C79" s="134">
        <v>44695</v>
      </c>
      <c r="D79" s="133" t="s">
        <v>72</v>
      </c>
      <c r="E79" s="133" t="s">
        <v>395</v>
      </c>
      <c r="F79" s="133" t="s">
        <v>47</v>
      </c>
      <c r="G79" s="135">
        <f>_xlfn.IFNA((C79-VLOOKUP(I79,Riders!$A$2:$C$213,2,FALSE))/365,400)</f>
        <v>400</v>
      </c>
      <c r="H79" s="133">
        <v>18</v>
      </c>
      <c r="I79" s="133" t="s">
        <v>46</v>
      </c>
      <c r="J79" s="143">
        <v>12.57</v>
      </c>
      <c r="K79" s="144">
        <v>7.7899999999999991</v>
      </c>
      <c r="L79" s="144">
        <v>7.5339999999999989</v>
      </c>
      <c r="M79" s="144">
        <v>7.6950000000000003</v>
      </c>
      <c r="N79" s="144">
        <v>35.588999999999999</v>
      </c>
      <c r="O79" s="139">
        <f t="shared" si="2"/>
        <v>50.577425609036503</v>
      </c>
    </row>
    <row r="80" spans="1:15" x14ac:dyDescent="0.35">
      <c r="A80" s="133" t="s">
        <v>94</v>
      </c>
      <c r="B80" s="133">
        <v>2022</v>
      </c>
      <c r="C80" s="134">
        <v>44695</v>
      </c>
      <c r="D80" s="133" t="s">
        <v>72</v>
      </c>
      <c r="E80" s="133" t="s">
        <v>395</v>
      </c>
      <c r="F80" s="133" t="s">
        <v>44</v>
      </c>
      <c r="G80" s="135">
        <f>_xlfn.IFNA((C80-VLOOKUP(I80,Riders!$A$2:$C$213,2,FALSE))/365,400)</f>
        <v>400</v>
      </c>
      <c r="H80" s="133">
        <v>19</v>
      </c>
      <c r="I80" s="133" t="s">
        <v>402</v>
      </c>
      <c r="J80" s="145">
        <v>12.076000000000001</v>
      </c>
      <c r="K80" s="146">
        <v>7.7160000000000011</v>
      </c>
      <c r="L80" s="146">
        <v>7.695999999999998</v>
      </c>
      <c r="M80" s="146">
        <v>8.1159999999999997</v>
      </c>
      <c r="N80" s="146">
        <v>35.603999999999999</v>
      </c>
      <c r="O80" s="139">
        <f t="shared" si="2"/>
        <v>50.556117290192113</v>
      </c>
    </row>
    <row r="81" spans="1:15" x14ac:dyDescent="0.35">
      <c r="A81" s="133" t="s">
        <v>94</v>
      </c>
      <c r="B81" s="133">
        <v>2022</v>
      </c>
      <c r="C81" s="134">
        <v>44695</v>
      </c>
      <c r="D81" s="133" t="s">
        <v>72</v>
      </c>
      <c r="E81" s="133" t="s">
        <v>395</v>
      </c>
      <c r="F81" s="133" t="s">
        <v>53</v>
      </c>
      <c r="G81" s="135">
        <f>_xlfn.IFNA((C81-VLOOKUP(I81,Riders!$A$2:$C$213,2,FALSE))/365,400)</f>
        <v>22.536986301369861</v>
      </c>
      <c r="H81" s="133">
        <v>20</v>
      </c>
      <c r="I81" s="133" t="s">
        <v>405</v>
      </c>
      <c r="J81" s="143">
        <v>12.943</v>
      </c>
      <c r="K81" s="144">
        <v>7.8020000000000014</v>
      </c>
      <c r="L81" s="144">
        <v>7.4399999999999977</v>
      </c>
      <c r="M81" s="144">
        <v>7.4649999999999999</v>
      </c>
      <c r="N81" s="144">
        <v>35.65</v>
      </c>
      <c r="O81" s="139">
        <f t="shared" si="2"/>
        <v>50.490883590462836</v>
      </c>
    </row>
    <row r="82" spans="1:15" x14ac:dyDescent="0.35">
      <c r="A82" s="140" t="s">
        <v>94</v>
      </c>
      <c r="B82" s="140">
        <v>2022</v>
      </c>
      <c r="C82" s="141">
        <v>44695</v>
      </c>
      <c r="D82" s="140" t="s">
        <v>72</v>
      </c>
      <c r="E82" s="140" t="s">
        <v>209</v>
      </c>
      <c r="F82" s="140" t="s">
        <v>36</v>
      </c>
      <c r="G82" s="135">
        <f>_xlfn.IFNA((C82-VLOOKUP(I82,Riders!$A$2:$C$213,2,FALSE))/365,400)</f>
        <v>122.45205479452055</v>
      </c>
      <c r="H82" s="140">
        <v>1</v>
      </c>
      <c r="I82" s="140" t="s">
        <v>35</v>
      </c>
      <c r="J82" s="145">
        <v>11.465999999999999</v>
      </c>
      <c r="K82" s="146">
        <v>7.2960000000000012</v>
      </c>
      <c r="L82" s="146">
        <v>7.0399999999999991</v>
      </c>
      <c r="M82" s="146">
        <v>7.1850000000000023</v>
      </c>
      <c r="N82" s="146">
        <v>32.987000000000002</v>
      </c>
      <c r="O82" s="139">
        <f t="shared" si="2"/>
        <v>54.566950616909686</v>
      </c>
    </row>
    <row r="83" spans="1:15" x14ac:dyDescent="0.35">
      <c r="A83" s="140" t="s">
        <v>94</v>
      </c>
      <c r="B83" s="140">
        <v>2022</v>
      </c>
      <c r="C83" s="141">
        <v>44695</v>
      </c>
      <c r="D83" s="140" t="s">
        <v>72</v>
      </c>
      <c r="E83" s="140" t="s">
        <v>209</v>
      </c>
      <c r="F83" s="140" t="s">
        <v>15</v>
      </c>
      <c r="G83" s="135">
        <f>_xlfn.IFNA((C83-VLOOKUP(I83,Riders!$A$2:$C$213,2,FALSE))/365,400)</f>
        <v>122.45205479452055</v>
      </c>
      <c r="H83" s="140">
        <v>2</v>
      </c>
      <c r="I83" s="140" t="s">
        <v>22</v>
      </c>
      <c r="J83" s="143">
        <v>11.754</v>
      </c>
      <c r="K83" s="144">
        <v>7.3669999999999991</v>
      </c>
      <c r="L83" s="144">
        <v>7.1020000000000003</v>
      </c>
      <c r="M83" s="144">
        <v>7.2370000000000019</v>
      </c>
      <c r="N83" s="144">
        <v>33.46</v>
      </c>
      <c r="O83" s="139">
        <f t="shared" si="2"/>
        <v>53.795576808129105</v>
      </c>
    </row>
    <row r="84" spans="1:15" x14ac:dyDescent="0.35">
      <c r="A84" s="140" t="s">
        <v>94</v>
      </c>
      <c r="B84" s="140">
        <v>2022</v>
      </c>
      <c r="C84" s="141">
        <v>44695</v>
      </c>
      <c r="D84" s="140" t="s">
        <v>72</v>
      </c>
      <c r="E84" s="140" t="s">
        <v>209</v>
      </c>
      <c r="F84" s="140" t="s">
        <v>53</v>
      </c>
      <c r="G84" s="135">
        <f>_xlfn.IFNA((C84-VLOOKUP(I84,Riders!$A$2:$C$213,2,FALSE))/365,400)</f>
        <v>25.17808219178082</v>
      </c>
      <c r="H84" s="140">
        <v>3</v>
      </c>
      <c r="I84" s="140" t="s">
        <v>52</v>
      </c>
      <c r="J84" s="145">
        <v>11.896000000000001</v>
      </c>
      <c r="K84" s="146">
        <v>7.3729999999999976</v>
      </c>
      <c r="L84" s="146">
        <v>7.1140000000000008</v>
      </c>
      <c r="M84" s="146">
        <v>7.3050000000000033</v>
      </c>
      <c r="N84" s="146">
        <v>33.688000000000002</v>
      </c>
      <c r="O84" s="139">
        <f t="shared" si="2"/>
        <v>53.431488957492277</v>
      </c>
    </row>
    <row r="85" spans="1:15" x14ac:dyDescent="0.35">
      <c r="A85" s="140" t="s">
        <v>94</v>
      </c>
      <c r="B85" s="140">
        <v>2022</v>
      </c>
      <c r="C85" s="141">
        <v>44695</v>
      </c>
      <c r="D85" s="140" t="s">
        <v>72</v>
      </c>
      <c r="E85" s="140" t="s">
        <v>209</v>
      </c>
      <c r="F85" s="140" t="s">
        <v>19</v>
      </c>
      <c r="G85" s="135">
        <f>_xlfn.IFNA((C85-VLOOKUP(I85,Riders!$A$2:$C$213,2,FALSE))/365,400)</f>
        <v>26.095890410958905</v>
      </c>
      <c r="H85" s="140">
        <v>4</v>
      </c>
      <c r="I85" s="140" t="s">
        <v>396</v>
      </c>
      <c r="J85" s="143">
        <v>11.667</v>
      </c>
      <c r="K85" s="144">
        <v>7.4139999999999997</v>
      </c>
      <c r="L85" s="144">
        <v>7.222999999999999</v>
      </c>
      <c r="M85" s="144">
        <v>7.5079999999999991</v>
      </c>
      <c r="N85" s="144">
        <v>33.811999999999998</v>
      </c>
      <c r="O85" s="139">
        <f t="shared" si="2"/>
        <v>53.235537678930562</v>
      </c>
    </row>
    <row r="86" spans="1:15" x14ac:dyDescent="0.35">
      <c r="A86" s="140" t="s">
        <v>94</v>
      </c>
      <c r="B86" s="140">
        <v>2022</v>
      </c>
      <c r="C86" s="141">
        <v>44695</v>
      </c>
      <c r="D86" s="140" t="s">
        <v>72</v>
      </c>
      <c r="E86" s="140" t="s">
        <v>209</v>
      </c>
      <c r="F86" s="140" t="s">
        <v>21</v>
      </c>
      <c r="G86" s="135">
        <f>_xlfn.IFNA((C86-VLOOKUP(I86,Riders!$A$2:$C$213,2,FALSE))/365,400)</f>
        <v>26.772602739726029</v>
      </c>
      <c r="H86" s="140">
        <v>5</v>
      </c>
      <c r="I86" s="140" t="s">
        <v>20</v>
      </c>
      <c r="J86" s="145">
        <v>12.166</v>
      </c>
      <c r="K86" s="146">
        <v>7.3689999999999998</v>
      </c>
      <c r="L86" s="146">
        <v>7.0910000000000011</v>
      </c>
      <c r="M86" s="146">
        <v>7.2390000000000008</v>
      </c>
      <c r="N86" s="146">
        <v>33.865000000000002</v>
      </c>
      <c r="O86" s="139">
        <f t="shared" si="2"/>
        <v>53.15222205817215</v>
      </c>
    </row>
    <row r="87" spans="1:15" x14ac:dyDescent="0.35">
      <c r="A87" s="140" t="s">
        <v>94</v>
      </c>
      <c r="B87" s="140">
        <v>2022</v>
      </c>
      <c r="C87" s="141">
        <v>44695</v>
      </c>
      <c r="D87" s="140" t="s">
        <v>72</v>
      </c>
      <c r="E87" s="140" t="s">
        <v>209</v>
      </c>
      <c r="F87" s="140" t="s">
        <v>38</v>
      </c>
      <c r="G87" s="135">
        <f>_xlfn.IFNA((C87-VLOOKUP(I87,Riders!$A$2:$C$213,2,FALSE))/365,400)</f>
        <v>24.882191780821916</v>
      </c>
      <c r="H87" s="140">
        <v>6</v>
      </c>
      <c r="I87" s="140" t="s">
        <v>401</v>
      </c>
      <c r="J87" s="143">
        <v>12.013999999999999</v>
      </c>
      <c r="K87" s="144">
        <v>7.3300000000000018</v>
      </c>
      <c r="L87" s="144">
        <v>7.1839999999999975</v>
      </c>
      <c r="M87" s="144">
        <v>7.4950000000000045</v>
      </c>
      <c r="N87" s="144">
        <v>34.023000000000003</v>
      </c>
      <c r="O87" s="139">
        <f t="shared" si="2"/>
        <v>52.905387531963669</v>
      </c>
    </row>
    <row r="88" spans="1:15" x14ac:dyDescent="0.35">
      <c r="A88" s="140" t="s">
        <v>94</v>
      </c>
      <c r="B88" s="140">
        <v>2022</v>
      </c>
      <c r="C88" s="141">
        <v>44695</v>
      </c>
      <c r="D88" s="140" t="s">
        <v>72</v>
      </c>
      <c r="E88" s="140" t="s">
        <v>209</v>
      </c>
      <c r="F88" s="140" t="s">
        <v>38</v>
      </c>
      <c r="G88" s="135">
        <f>_xlfn.IFNA((C88-VLOOKUP(I88,Riders!$A$2:$C$213,2,FALSE))/365,400)</f>
        <v>400</v>
      </c>
      <c r="H88" s="140">
        <v>7</v>
      </c>
      <c r="I88" s="140" t="s">
        <v>181</v>
      </c>
      <c r="J88" s="145">
        <v>11.875999999999999</v>
      </c>
      <c r="K88" s="146">
        <v>7.395999999999999</v>
      </c>
      <c r="L88" s="146">
        <v>7.3079999999999998</v>
      </c>
      <c r="M88" s="146">
        <v>7.6090000000000018</v>
      </c>
      <c r="N88" s="146">
        <v>34.189</v>
      </c>
      <c r="O88" s="139">
        <f t="shared" si="2"/>
        <v>52.648512679516806</v>
      </c>
    </row>
    <row r="89" spans="1:15" x14ac:dyDescent="0.35">
      <c r="A89" s="140" t="s">
        <v>94</v>
      </c>
      <c r="B89" s="140">
        <v>2022</v>
      </c>
      <c r="C89" s="141">
        <v>44695</v>
      </c>
      <c r="D89" s="140" t="s">
        <v>72</v>
      </c>
      <c r="E89" s="140" t="s">
        <v>209</v>
      </c>
      <c r="F89" s="140" t="s">
        <v>25</v>
      </c>
      <c r="G89" s="135">
        <f>_xlfn.IFNA((C89-VLOOKUP(I89,Riders!$A$2:$C$213,2,FALSE))/365,400)</f>
        <v>400</v>
      </c>
      <c r="H89" s="140">
        <v>8</v>
      </c>
      <c r="I89" s="140" t="s">
        <v>397</v>
      </c>
      <c r="J89" s="143">
        <v>12.176</v>
      </c>
      <c r="K89" s="144">
        <v>7.520999999999999</v>
      </c>
      <c r="L89" s="144">
        <v>7.2989999999999995</v>
      </c>
      <c r="M89" s="144">
        <v>7.5270000000000046</v>
      </c>
      <c r="N89" s="144">
        <v>34.523000000000003</v>
      </c>
      <c r="O89" s="139">
        <f t="shared" si="2"/>
        <v>52.139153607739765</v>
      </c>
    </row>
    <row r="90" spans="1:15" x14ac:dyDescent="0.35">
      <c r="A90" s="133" t="s">
        <v>103</v>
      </c>
      <c r="B90" s="133">
        <v>2022</v>
      </c>
      <c r="C90" s="134">
        <v>44674</v>
      </c>
      <c r="D90" s="133" t="s">
        <v>72</v>
      </c>
      <c r="E90" s="133" t="s">
        <v>395</v>
      </c>
      <c r="F90" s="133" t="s">
        <v>21</v>
      </c>
      <c r="G90" s="135">
        <f>_xlfn.IFNA((C90-VLOOKUP(I90,Riders!$A$2:$C$213,2,FALSE))/365,400)</f>
        <v>26.715068493150685</v>
      </c>
      <c r="H90" s="133">
        <v>1</v>
      </c>
      <c r="I90" s="133" t="s">
        <v>20</v>
      </c>
      <c r="J90" s="145">
        <v>11.887</v>
      </c>
      <c r="K90" s="146">
        <v>7.282</v>
      </c>
      <c r="L90" s="146">
        <v>7.0339999999999989</v>
      </c>
      <c r="M90" s="146">
        <v>7.1840000000000011</v>
      </c>
      <c r="N90" s="146">
        <v>33.387</v>
      </c>
      <c r="O90" s="139">
        <f t="shared" si="2"/>
        <v>53.91319974840507</v>
      </c>
    </row>
    <row r="91" spans="1:15" x14ac:dyDescent="0.35">
      <c r="A91" s="133" t="s">
        <v>103</v>
      </c>
      <c r="B91" s="133">
        <v>2022</v>
      </c>
      <c r="C91" s="134">
        <v>44674</v>
      </c>
      <c r="D91" s="133" t="s">
        <v>72</v>
      </c>
      <c r="E91" s="133" t="s">
        <v>395</v>
      </c>
      <c r="F91" s="133" t="s">
        <v>19</v>
      </c>
      <c r="G91" s="135">
        <f>_xlfn.IFNA((C91-VLOOKUP(I91,Riders!$A$2:$C$213,2,FALSE))/365,400)</f>
        <v>26.038356164383561</v>
      </c>
      <c r="H91" s="133">
        <v>2</v>
      </c>
      <c r="I91" s="133" t="s">
        <v>396</v>
      </c>
      <c r="J91" s="143">
        <v>11.731999999999999</v>
      </c>
      <c r="K91" s="144">
        <v>7.3820000000000014</v>
      </c>
      <c r="L91" s="144">
        <v>7.1839999999999975</v>
      </c>
      <c r="M91" s="144">
        <v>7.3930000000000042</v>
      </c>
      <c r="N91" s="144">
        <v>33.691000000000003</v>
      </c>
      <c r="O91" s="139">
        <f t="shared" si="2"/>
        <v>53.42673117449764</v>
      </c>
    </row>
    <row r="92" spans="1:15" x14ac:dyDescent="0.35">
      <c r="A92" s="133" t="s">
        <v>103</v>
      </c>
      <c r="B92" s="133">
        <v>2022</v>
      </c>
      <c r="C92" s="134">
        <v>44674</v>
      </c>
      <c r="D92" s="133" t="s">
        <v>72</v>
      </c>
      <c r="E92" s="133" t="s">
        <v>395</v>
      </c>
      <c r="F92" s="133" t="s">
        <v>53</v>
      </c>
      <c r="G92" s="135">
        <f>_xlfn.IFNA((C92-VLOOKUP(I92,Riders!$A$2:$C$213,2,FALSE))/365,400)</f>
        <v>25.12054794520548</v>
      </c>
      <c r="H92" s="133">
        <v>3</v>
      </c>
      <c r="I92" s="133" t="s">
        <v>52</v>
      </c>
      <c r="J92" s="145">
        <v>12.031000000000001</v>
      </c>
      <c r="K92" s="146">
        <v>7.35</v>
      </c>
      <c r="L92" s="146">
        <v>7.1009999999999991</v>
      </c>
      <c r="M92" s="146">
        <v>7.2920000000000016</v>
      </c>
      <c r="N92" s="146">
        <v>33.774000000000001</v>
      </c>
      <c r="O92" s="139">
        <f t="shared" si="2"/>
        <v>53.295434357790015</v>
      </c>
    </row>
    <row r="93" spans="1:15" x14ac:dyDescent="0.35">
      <c r="A93" s="133" t="s">
        <v>103</v>
      </c>
      <c r="B93" s="133">
        <v>2022</v>
      </c>
      <c r="C93" s="134">
        <v>44674</v>
      </c>
      <c r="D93" s="133" t="s">
        <v>72</v>
      </c>
      <c r="E93" s="133" t="s">
        <v>395</v>
      </c>
      <c r="F93" s="133" t="s">
        <v>47</v>
      </c>
      <c r="G93" s="135">
        <f>_xlfn.IFNA((C93-VLOOKUP(I93,Riders!$A$2:$C$213,2,FALSE))/365,400)</f>
        <v>400</v>
      </c>
      <c r="H93" s="133">
        <v>4</v>
      </c>
      <c r="I93" s="133" t="s">
        <v>101</v>
      </c>
      <c r="J93" s="143">
        <v>11.750999999999999</v>
      </c>
      <c r="K93" s="144">
        <v>7.4339999999999993</v>
      </c>
      <c r="L93" s="144">
        <v>7.1850000000000023</v>
      </c>
      <c r="M93" s="144">
        <v>7.4090000000000025</v>
      </c>
      <c r="N93" s="144">
        <v>33.779000000000003</v>
      </c>
      <c r="O93" s="139">
        <f t="shared" si="2"/>
        <v>53.287545516445121</v>
      </c>
    </row>
    <row r="94" spans="1:15" x14ac:dyDescent="0.35">
      <c r="A94" s="133" t="s">
        <v>103</v>
      </c>
      <c r="B94" s="133">
        <v>2022</v>
      </c>
      <c r="C94" s="134">
        <v>44674</v>
      </c>
      <c r="D94" s="133" t="s">
        <v>72</v>
      </c>
      <c r="E94" s="133" t="s">
        <v>395</v>
      </c>
      <c r="F94" s="133" t="s">
        <v>47</v>
      </c>
      <c r="G94" s="135">
        <f>_xlfn.IFNA((C94-VLOOKUP(I94,Riders!$A$2:$C$213,2,FALSE))/365,400)</f>
        <v>400</v>
      </c>
      <c r="H94" s="133">
        <v>5</v>
      </c>
      <c r="I94" s="133" t="s">
        <v>100</v>
      </c>
      <c r="J94" s="145">
        <v>11.773</v>
      </c>
      <c r="K94" s="146">
        <v>7.3910000000000018</v>
      </c>
      <c r="L94" s="146">
        <v>7.2259999999999991</v>
      </c>
      <c r="M94" s="146">
        <v>7.4570000000000007</v>
      </c>
      <c r="N94" s="146">
        <v>33.847000000000001</v>
      </c>
      <c r="O94" s="139">
        <f t="shared" si="2"/>
        <v>53.180488669601438</v>
      </c>
    </row>
    <row r="95" spans="1:15" x14ac:dyDescent="0.35">
      <c r="A95" s="133" t="s">
        <v>103</v>
      </c>
      <c r="B95" s="133">
        <v>2022</v>
      </c>
      <c r="C95" s="134">
        <v>44674</v>
      </c>
      <c r="D95" s="133" t="s">
        <v>72</v>
      </c>
      <c r="E95" s="133" t="s">
        <v>395</v>
      </c>
      <c r="F95" s="133" t="s">
        <v>15</v>
      </c>
      <c r="G95" s="135">
        <f>_xlfn.IFNA((C95-VLOOKUP(I95,Riders!$A$2:$C$213,2,FALSE))/365,400)</f>
        <v>122.39452054794521</v>
      </c>
      <c r="H95" s="133">
        <v>6</v>
      </c>
      <c r="I95" s="133" t="s">
        <v>22</v>
      </c>
      <c r="J95" s="143">
        <v>12.01</v>
      </c>
      <c r="K95" s="144">
        <v>7.4580000000000002</v>
      </c>
      <c r="L95" s="144">
        <v>7.1700000000000017</v>
      </c>
      <c r="M95" s="144">
        <v>7.2519999999999989</v>
      </c>
      <c r="N95" s="144">
        <v>33.89</v>
      </c>
      <c r="O95" s="139">
        <f t="shared" si="2"/>
        <v>53.113012688108583</v>
      </c>
    </row>
    <row r="96" spans="1:15" x14ac:dyDescent="0.35">
      <c r="A96" s="133" t="s">
        <v>103</v>
      </c>
      <c r="B96" s="133">
        <v>2022</v>
      </c>
      <c r="C96" s="134">
        <v>44674</v>
      </c>
      <c r="D96" s="133" t="s">
        <v>72</v>
      </c>
      <c r="E96" s="133" t="s">
        <v>395</v>
      </c>
      <c r="F96" s="133" t="s">
        <v>25</v>
      </c>
      <c r="G96" s="135">
        <f>_xlfn.IFNA((C96-VLOOKUP(I96,Riders!$A$2:$C$213,2,FALSE))/365,400)</f>
        <v>22.512328767123286</v>
      </c>
      <c r="H96" s="133">
        <v>7</v>
      </c>
      <c r="I96" s="133" t="s">
        <v>186</v>
      </c>
      <c r="J96" s="145">
        <v>11.968999999999999</v>
      </c>
      <c r="K96" s="146">
        <v>7.4459999999999997</v>
      </c>
      <c r="L96" s="146">
        <v>7.2250000000000014</v>
      </c>
      <c r="M96" s="146">
        <v>7.4549999999999983</v>
      </c>
      <c r="N96" s="146">
        <v>34.094999999999999</v>
      </c>
      <c r="O96" s="139">
        <f t="shared" si="2"/>
        <v>52.793664760228772</v>
      </c>
    </row>
    <row r="97" spans="1:15" x14ac:dyDescent="0.35">
      <c r="A97" s="133" t="s">
        <v>103</v>
      </c>
      <c r="B97" s="133">
        <v>2022</v>
      </c>
      <c r="C97" s="134">
        <v>44674</v>
      </c>
      <c r="D97" s="133" t="s">
        <v>72</v>
      </c>
      <c r="E97" s="133" t="s">
        <v>395</v>
      </c>
      <c r="F97" s="133" t="s">
        <v>106</v>
      </c>
      <c r="G97" s="135">
        <f>_xlfn.IFNA((C97-VLOOKUP(I97,Riders!$A$2:$C$213,2,FALSE))/365,400)</f>
        <v>400</v>
      </c>
      <c r="H97" s="133">
        <v>8</v>
      </c>
      <c r="I97" s="133" t="s">
        <v>397</v>
      </c>
      <c r="J97" s="143">
        <v>12.163</v>
      </c>
      <c r="K97" s="144">
        <v>7.3709999999999987</v>
      </c>
      <c r="L97" s="144">
        <v>7.18</v>
      </c>
      <c r="M97" s="144">
        <v>7.3930000000000007</v>
      </c>
      <c r="N97" s="144">
        <v>34.106999999999999</v>
      </c>
      <c r="O97" s="139">
        <f t="shared" si="2"/>
        <v>52.775090157445689</v>
      </c>
    </row>
    <row r="98" spans="1:15" x14ac:dyDescent="0.35">
      <c r="A98" s="133" t="s">
        <v>103</v>
      </c>
      <c r="B98" s="133">
        <v>2022</v>
      </c>
      <c r="C98" s="134">
        <v>44674</v>
      </c>
      <c r="D98" s="133" t="s">
        <v>72</v>
      </c>
      <c r="E98" s="133" t="s">
        <v>395</v>
      </c>
      <c r="F98" s="133" t="s">
        <v>36</v>
      </c>
      <c r="G98" s="135">
        <f>_xlfn.IFNA((C98-VLOOKUP(I98,Riders!$A$2:$C$213,2,FALSE))/365,400)</f>
        <v>400</v>
      </c>
      <c r="H98" s="133">
        <v>9</v>
      </c>
      <c r="I98" s="133" t="s">
        <v>104</v>
      </c>
      <c r="J98" s="145">
        <v>12.025</v>
      </c>
      <c r="K98" s="146">
        <v>7.5319999999999983</v>
      </c>
      <c r="L98" s="146">
        <v>7.2490000000000023</v>
      </c>
      <c r="M98" s="146">
        <v>7.3659999999999961</v>
      </c>
      <c r="N98" s="146">
        <v>34.171999999999997</v>
      </c>
      <c r="O98" s="139">
        <f t="shared" si="2"/>
        <v>52.674704436380665</v>
      </c>
    </row>
    <row r="99" spans="1:15" x14ac:dyDescent="0.35">
      <c r="A99" s="133" t="s">
        <v>103</v>
      </c>
      <c r="B99" s="133">
        <v>2022</v>
      </c>
      <c r="C99" s="134">
        <v>44674</v>
      </c>
      <c r="D99" s="133" t="s">
        <v>72</v>
      </c>
      <c r="E99" s="133" t="s">
        <v>395</v>
      </c>
      <c r="F99" s="133" t="s">
        <v>36</v>
      </c>
      <c r="G99" s="135">
        <f>_xlfn.IFNA((C99-VLOOKUP(I99,Riders!$A$2:$C$213,2,FALSE))/365,400)</f>
        <v>400</v>
      </c>
      <c r="H99" s="133">
        <v>10</v>
      </c>
      <c r="I99" s="133" t="s">
        <v>406</v>
      </c>
      <c r="J99" s="143">
        <v>12.08</v>
      </c>
      <c r="K99" s="144">
        <v>7.4689999999999994</v>
      </c>
      <c r="L99" s="144">
        <v>7.2439999999999998</v>
      </c>
      <c r="M99" s="144">
        <v>7.4420000000000002</v>
      </c>
      <c r="N99" s="144">
        <v>34.234999999999999</v>
      </c>
      <c r="O99" s="139">
        <f t="shared" si="2"/>
        <v>52.577771286694905</v>
      </c>
    </row>
    <row r="100" spans="1:15" x14ac:dyDescent="0.35">
      <c r="A100" s="133" t="s">
        <v>103</v>
      </c>
      <c r="B100" s="133">
        <v>2022</v>
      </c>
      <c r="C100" s="134">
        <v>44674</v>
      </c>
      <c r="D100" s="133" t="s">
        <v>72</v>
      </c>
      <c r="E100" s="133" t="s">
        <v>395</v>
      </c>
      <c r="F100" s="133" t="s">
        <v>106</v>
      </c>
      <c r="G100" s="135">
        <f>_xlfn.IFNA((C100-VLOOKUP(I100,Riders!$A$2:$C$213,2,FALSE))/365,400)</f>
        <v>400</v>
      </c>
      <c r="H100" s="133">
        <v>11</v>
      </c>
      <c r="I100" s="133" t="s">
        <v>407</v>
      </c>
      <c r="J100" s="145">
        <v>11.922000000000001</v>
      </c>
      <c r="K100" s="146">
        <v>7.5229999999999997</v>
      </c>
      <c r="L100" s="146">
        <v>7.3470000000000013</v>
      </c>
      <c r="M100" s="146">
        <v>7.6149999999999949</v>
      </c>
      <c r="N100" s="146">
        <v>34.406999999999996</v>
      </c>
      <c r="O100" s="139">
        <f t="shared" si="2"/>
        <v>52.31493591420351</v>
      </c>
    </row>
    <row r="101" spans="1:15" x14ac:dyDescent="0.35">
      <c r="A101" s="133" t="s">
        <v>103</v>
      </c>
      <c r="B101" s="133">
        <v>2022</v>
      </c>
      <c r="C101" s="134">
        <v>44674</v>
      </c>
      <c r="D101" s="133" t="s">
        <v>72</v>
      </c>
      <c r="E101" s="133" t="s">
        <v>395</v>
      </c>
      <c r="F101" s="133" t="s">
        <v>25</v>
      </c>
      <c r="G101" s="135">
        <f>_xlfn.IFNA((C101-VLOOKUP(I101,Riders!$A$2:$C$213,2,FALSE))/365,400)</f>
        <v>23.298630136986301</v>
      </c>
      <c r="H101" s="133">
        <v>12</v>
      </c>
      <c r="I101" s="133" t="s">
        <v>408</v>
      </c>
      <c r="J101" s="143">
        <v>11.667999999999999</v>
      </c>
      <c r="K101" s="144">
        <v>7.5130000000000017</v>
      </c>
      <c r="L101" s="144">
        <v>7.4669999999999987</v>
      </c>
      <c r="M101" s="144">
        <v>7.8219999999999992</v>
      </c>
      <c r="N101" s="144">
        <v>34.47</v>
      </c>
      <c r="O101" s="139">
        <f t="shared" si="2"/>
        <v>52.219321148825067</v>
      </c>
    </row>
    <row r="102" spans="1:15" x14ac:dyDescent="0.35">
      <c r="A102" s="133" t="s">
        <v>103</v>
      </c>
      <c r="B102" s="133">
        <v>2022</v>
      </c>
      <c r="C102" s="134">
        <v>44674</v>
      </c>
      <c r="D102" s="133" t="s">
        <v>72</v>
      </c>
      <c r="E102" s="133" t="s">
        <v>395</v>
      </c>
      <c r="F102" s="133" t="s">
        <v>79</v>
      </c>
      <c r="G102" s="135">
        <f>_xlfn.IFNA((C102-VLOOKUP(I102,Riders!$A$2:$C$213,2,FALSE))/365,400)</f>
        <v>400</v>
      </c>
      <c r="H102" s="133">
        <v>13</v>
      </c>
      <c r="I102" s="133" t="s">
        <v>32</v>
      </c>
      <c r="J102" s="145">
        <v>12.144</v>
      </c>
      <c r="K102" s="146">
        <v>7.5280000000000005</v>
      </c>
      <c r="L102" s="146">
        <v>7.3949999999999996</v>
      </c>
      <c r="M102" s="146">
        <v>7.6240000000000023</v>
      </c>
      <c r="N102" s="146">
        <v>34.691000000000003</v>
      </c>
      <c r="O102" s="139">
        <f t="shared" si="2"/>
        <v>51.886656481508169</v>
      </c>
    </row>
    <row r="103" spans="1:15" x14ac:dyDescent="0.35">
      <c r="A103" s="133" t="s">
        <v>103</v>
      </c>
      <c r="B103" s="133">
        <v>2022</v>
      </c>
      <c r="C103" s="134">
        <v>44674</v>
      </c>
      <c r="D103" s="133" t="s">
        <v>72</v>
      </c>
      <c r="E103" s="133" t="s">
        <v>395</v>
      </c>
      <c r="F103" s="133" t="s">
        <v>27</v>
      </c>
      <c r="G103" s="135">
        <f>_xlfn.IFNA((C103-VLOOKUP(I103,Riders!$A$2:$C$213,2,FALSE))/365,400)</f>
        <v>26.520547945205479</v>
      </c>
      <c r="H103" s="133">
        <v>14</v>
      </c>
      <c r="I103" s="133" t="s">
        <v>41</v>
      </c>
      <c r="J103" s="143">
        <v>12.32</v>
      </c>
      <c r="K103" s="144">
        <v>7.5279999999999987</v>
      </c>
      <c r="L103" s="144">
        <v>7.3339999999999996</v>
      </c>
      <c r="M103" s="144">
        <v>7.5479999999999983</v>
      </c>
      <c r="N103" s="144">
        <v>34.729999999999997</v>
      </c>
      <c r="O103" s="139">
        <f t="shared" si="2"/>
        <v>51.828390440541327</v>
      </c>
    </row>
    <row r="104" spans="1:15" x14ac:dyDescent="0.35">
      <c r="A104" s="133" t="s">
        <v>103</v>
      </c>
      <c r="B104" s="133">
        <v>2022</v>
      </c>
      <c r="C104" s="134">
        <v>44674</v>
      </c>
      <c r="D104" s="133" t="s">
        <v>72</v>
      </c>
      <c r="E104" s="133" t="s">
        <v>395</v>
      </c>
      <c r="F104" s="133" t="s">
        <v>21</v>
      </c>
      <c r="G104" s="135">
        <f>_xlfn.IFNA((C104-VLOOKUP(I104,Riders!$A$2:$C$213,2,FALSE))/365,400)</f>
        <v>23.123287671232877</v>
      </c>
      <c r="H104" s="133">
        <v>15</v>
      </c>
      <c r="I104" s="133" t="s">
        <v>86</v>
      </c>
      <c r="J104" s="145">
        <v>12.395</v>
      </c>
      <c r="K104" s="146">
        <v>7.6840000000000011</v>
      </c>
      <c r="L104" s="146">
        <v>7.4149999999999991</v>
      </c>
      <c r="M104" s="146">
        <v>7.5210000000000008</v>
      </c>
      <c r="N104" s="146">
        <v>35.015000000000001</v>
      </c>
      <c r="O104" s="139">
        <f t="shared" si="2"/>
        <v>51.406540054262457</v>
      </c>
    </row>
    <row r="105" spans="1:15" x14ac:dyDescent="0.35">
      <c r="A105" s="133" t="s">
        <v>103</v>
      </c>
      <c r="B105" s="133">
        <v>2022</v>
      </c>
      <c r="C105" s="134">
        <v>44674</v>
      </c>
      <c r="D105" s="133" t="s">
        <v>72</v>
      </c>
      <c r="E105" s="133" t="s">
        <v>395</v>
      </c>
      <c r="F105" s="133" t="s">
        <v>17</v>
      </c>
      <c r="G105" s="135">
        <f>_xlfn.IFNA((C105-VLOOKUP(I105,Riders!$A$2:$C$213,2,FALSE))/365,400)</f>
        <v>400</v>
      </c>
      <c r="H105" s="133">
        <v>16</v>
      </c>
      <c r="I105" s="133" t="s">
        <v>81</v>
      </c>
      <c r="J105" s="143">
        <v>12.705</v>
      </c>
      <c r="K105" s="144">
        <v>7.7640000000000011</v>
      </c>
      <c r="L105" s="144">
        <v>7.4770000000000003</v>
      </c>
      <c r="M105" s="144">
        <v>7.5740000000000016</v>
      </c>
      <c r="N105" s="144">
        <v>35.520000000000003</v>
      </c>
      <c r="O105" s="139">
        <f t="shared" si="2"/>
        <v>50.67567567567567</v>
      </c>
    </row>
    <row r="106" spans="1:15" x14ac:dyDescent="0.35">
      <c r="A106" s="133" t="s">
        <v>103</v>
      </c>
      <c r="B106" s="133">
        <v>2022</v>
      </c>
      <c r="C106" s="134">
        <v>44674</v>
      </c>
      <c r="D106" s="133" t="s">
        <v>72</v>
      </c>
      <c r="E106" s="133" t="s">
        <v>395</v>
      </c>
      <c r="F106" s="133" t="s">
        <v>59</v>
      </c>
      <c r="G106" s="135">
        <f>_xlfn.IFNA((C106-VLOOKUP(I106,Riders!$A$2:$C$213,2,FALSE))/365,400)</f>
        <v>400</v>
      </c>
      <c r="H106" s="133">
        <v>17</v>
      </c>
      <c r="I106" s="133" t="s">
        <v>109</v>
      </c>
      <c r="J106" s="145">
        <v>12.907</v>
      </c>
      <c r="K106" s="146">
        <v>7.6419999999999995</v>
      </c>
      <c r="L106" s="146">
        <v>7.3599999999999994</v>
      </c>
      <c r="M106" s="146">
        <v>7.6640000000000015</v>
      </c>
      <c r="N106" s="146">
        <v>35.573</v>
      </c>
      <c r="O106" s="139">
        <f t="shared" si="2"/>
        <v>50.600174289489217</v>
      </c>
    </row>
    <row r="107" spans="1:15" x14ac:dyDescent="0.35">
      <c r="A107" s="133" t="s">
        <v>103</v>
      </c>
      <c r="B107" s="133">
        <v>2022</v>
      </c>
      <c r="C107" s="134">
        <v>44674</v>
      </c>
      <c r="D107" s="133" t="s">
        <v>72</v>
      </c>
      <c r="E107" s="133" t="s">
        <v>395</v>
      </c>
      <c r="F107" s="133" t="s">
        <v>88</v>
      </c>
      <c r="G107" s="135">
        <f>_xlfn.IFNA((C107-VLOOKUP(I107,Riders!$A$2:$C$213,2,FALSE))/365,400)</f>
        <v>400</v>
      </c>
      <c r="H107" s="133">
        <v>18</v>
      </c>
      <c r="I107" s="133" t="s">
        <v>87</v>
      </c>
      <c r="J107" s="143">
        <v>13.167</v>
      </c>
      <c r="K107" s="144">
        <v>7.9339999999999993</v>
      </c>
      <c r="L107" s="144">
        <v>7.7409999999999997</v>
      </c>
      <c r="M107" s="144">
        <v>8.036999999999999</v>
      </c>
      <c r="N107" s="144">
        <v>36.878999999999998</v>
      </c>
      <c r="O107" s="139">
        <f t="shared" si="2"/>
        <v>48.808264866184011</v>
      </c>
    </row>
    <row r="108" spans="1:15" x14ac:dyDescent="0.35">
      <c r="A108" s="133" t="s">
        <v>103</v>
      </c>
      <c r="B108" s="133">
        <v>2022</v>
      </c>
      <c r="C108" s="134">
        <v>44674</v>
      </c>
      <c r="D108" s="133" t="s">
        <v>72</v>
      </c>
      <c r="E108" s="133" t="s">
        <v>395</v>
      </c>
      <c r="F108" s="133" t="s">
        <v>59</v>
      </c>
      <c r="G108" s="135">
        <f>_xlfn.IFNA((C108-VLOOKUP(I108,Riders!$A$2:$C$213,2,FALSE))/365,400)</f>
        <v>400</v>
      </c>
      <c r="H108" s="133">
        <v>19</v>
      </c>
      <c r="I108" s="133" t="s">
        <v>399</v>
      </c>
      <c r="J108" s="145">
        <v>13.209</v>
      </c>
      <c r="K108" s="146">
        <v>8.0489999999999995</v>
      </c>
      <c r="L108" s="146">
        <v>7.8940000000000019</v>
      </c>
      <c r="M108" s="146">
        <v>8.1640000000000015</v>
      </c>
      <c r="N108" s="146">
        <v>37.316000000000003</v>
      </c>
      <c r="O108" s="139">
        <f t="shared" si="2"/>
        <v>48.236681316325431</v>
      </c>
    </row>
    <row r="109" spans="1:15" x14ac:dyDescent="0.35">
      <c r="A109" s="133" t="s">
        <v>103</v>
      </c>
      <c r="B109" s="133">
        <v>2022</v>
      </c>
      <c r="C109" s="134">
        <v>44674</v>
      </c>
      <c r="D109" s="133" t="s">
        <v>72</v>
      </c>
      <c r="E109" s="133" t="s">
        <v>395</v>
      </c>
      <c r="F109" s="133" t="s">
        <v>70</v>
      </c>
      <c r="G109" s="135">
        <f>_xlfn.IFNA((C109-VLOOKUP(I109,Riders!$A$2:$C$213,2,FALSE))/365,400)</f>
        <v>20.663013698630138</v>
      </c>
      <c r="H109" s="133">
        <v>20</v>
      </c>
      <c r="I109" s="133" t="s">
        <v>409</v>
      </c>
      <c r="J109" s="143">
        <v>14.391</v>
      </c>
      <c r="K109" s="144">
        <v>8.6429999999999989</v>
      </c>
      <c r="L109" s="144">
        <v>8.3230000000000004</v>
      </c>
      <c r="M109" s="144">
        <v>8.5840000000000032</v>
      </c>
      <c r="N109" s="144">
        <v>39.941000000000003</v>
      </c>
      <c r="O109" s="139">
        <f t="shared" si="2"/>
        <v>45.066473047745419</v>
      </c>
    </row>
    <row r="110" spans="1:15" x14ac:dyDescent="0.35">
      <c r="A110" s="133" t="s">
        <v>103</v>
      </c>
      <c r="B110" s="133">
        <v>2022</v>
      </c>
      <c r="C110" s="134">
        <v>44674</v>
      </c>
      <c r="D110" s="133" t="s">
        <v>72</v>
      </c>
      <c r="E110" s="133" t="s">
        <v>395</v>
      </c>
      <c r="F110" s="133" t="s">
        <v>70</v>
      </c>
      <c r="G110" s="135">
        <f>_xlfn.IFNA((C110-VLOOKUP(I110,Riders!$A$2:$C$213,2,FALSE))/365,400)</f>
        <v>19.482191780821918</v>
      </c>
      <c r="H110" s="133">
        <v>21</v>
      </c>
      <c r="I110" s="133" t="s">
        <v>410</v>
      </c>
      <c r="J110" s="145">
        <v>14.756</v>
      </c>
      <c r="K110" s="146">
        <v>8.4400000000000013</v>
      </c>
      <c r="L110" s="146">
        <v>8.3049999999999997</v>
      </c>
      <c r="M110" s="146">
        <v>8.6799999999999962</v>
      </c>
      <c r="N110" s="146">
        <v>40.180999999999997</v>
      </c>
      <c r="O110" s="139">
        <f t="shared" si="2"/>
        <v>44.797292252557185</v>
      </c>
    </row>
    <row r="111" spans="1:15" x14ac:dyDescent="0.35">
      <c r="A111" s="140" t="s">
        <v>103</v>
      </c>
      <c r="B111" s="140">
        <v>2022</v>
      </c>
      <c r="C111" s="141">
        <v>44674</v>
      </c>
      <c r="D111" s="140" t="s">
        <v>72</v>
      </c>
      <c r="E111" s="140" t="s">
        <v>209</v>
      </c>
      <c r="F111" s="140" t="s">
        <v>21</v>
      </c>
      <c r="G111" s="135">
        <f>_xlfn.IFNA((C111-VLOOKUP(I111,Riders!$A$2:$C$213,2,FALSE))/365,400)</f>
        <v>26.715068493150685</v>
      </c>
      <c r="H111" s="140">
        <v>1</v>
      </c>
      <c r="I111" s="140" t="s">
        <v>20</v>
      </c>
      <c r="J111" s="143">
        <v>11.871</v>
      </c>
      <c r="K111" s="144">
        <v>7.2849999999999984</v>
      </c>
      <c r="L111" s="144">
        <v>7.0740000000000016</v>
      </c>
      <c r="M111" s="144">
        <v>7.2429999999999986</v>
      </c>
      <c r="N111" s="144">
        <v>33.472999999999999</v>
      </c>
      <c r="O111" s="139">
        <f t="shared" si="2"/>
        <v>53.774684073731066</v>
      </c>
    </row>
    <row r="112" spans="1:15" x14ac:dyDescent="0.35">
      <c r="A112" s="140" t="s">
        <v>103</v>
      </c>
      <c r="B112" s="140">
        <v>2022</v>
      </c>
      <c r="C112" s="141">
        <v>44674</v>
      </c>
      <c r="D112" s="140" t="s">
        <v>72</v>
      </c>
      <c r="E112" s="140" t="s">
        <v>209</v>
      </c>
      <c r="F112" s="140" t="s">
        <v>53</v>
      </c>
      <c r="G112" s="135">
        <f>_xlfn.IFNA((C112-VLOOKUP(I112,Riders!$A$2:$C$213,2,FALSE))/365,400)</f>
        <v>25.12054794520548</v>
      </c>
      <c r="H112" s="140">
        <v>2</v>
      </c>
      <c r="I112" s="140" t="s">
        <v>52</v>
      </c>
      <c r="J112" s="145">
        <v>11.94</v>
      </c>
      <c r="K112" s="146">
        <v>7.3710000000000004</v>
      </c>
      <c r="L112" s="146">
        <v>7.1700000000000017</v>
      </c>
      <c r="M112" s="146">
        <v>7.3699999999999974</v>
      </c>
      <c r="N112" s="146">
        <v>33.850999999999999</v>
      </c>
      <c r="O112" s="139">
        <f t="shared" si="2"/>
        <v>53.174204602522821</v>
      </c>
    </row>
    <row r="113" spans="1:15" x14ac:dyDescent="0.35">
      <c r="A113" s="140" t="s">
        <v>103</v>
      </c>
      <c r="B113" s="140">
        <v>2022</v>
      </c>
      <c r="C113" s="141">
        <v>44674</v>
      </c>
      <c r="D113" s="140" t="s">
        <v>72</v>
      </c>
      <c r="E113" s="140" t="s">
        <v>209</v>
      </c>
      <c r="F113" s="140" t="s">
        <v>19</v>
      </c>
      <c r="G113" s="135">
        <f>_xlfn.IFNA((C113-VLOOKUP(I113,Riders!$A$2:$C$213,2,FALSE))/365,400)</f>
        <v>26.038356164383561</v>
      </c>
      <c r="H113" s="140">
        <v>3</v>
      </c>
      <c r="I113" s="140" t="s">
        <v>396</v>
      </c>
      <c r="J113" s="143">
        <v>11.722</v>
      </c>
      <c r="K113" s="144">
        <v>7.3890000000000011</v>
      </c>
      <c r="L113" s="144">
        <v>7.2530000000000001</v>
      </c>
      <c r="M113" s="144">
        <v>7.5089999999999968</v>
      </c>
      <c r="N113" s="144">
        <v>33.872999999999998</v>
      </c>
      <c r="O113" s="139">
        <f t="shared" si="2"/>
        <v>53.139668762731382</v>
      </c>
    </row>
    <row r="114" spans="1:15" x14ac:dyDescent="0.35">
      <c r="A114" s="140" t="s">
        <v>103</v>
      </c>
      <c r="B114" s="140">
        <v>2022</v>
      </c>
      <c r="C114" s="141">
        <v>44674</v>
      </c>
      <c r="D114" s="140" t="s">
        <v>72</v>
      </c>
      <c r="E114" s="140" t="s">
        <v>209</v>
      </c>
      <c r="F114" s="140" t="s">
        <v>47</v>
      </c>
      <c r="G114" s="135">
        <f>_xlfn.IFNA((C114-VLOOKUP(I114,Riders!$A$2:$C$213,2,FALSE))/365,400)</f>
        <v>400</v>
      </c>
      <c r="H114" s="140">
        <v>4</v>
      </c>
      <c r="I114" s="140" t="s">
        <v>100</v>
      </c>
      <c r="J114" s="145">
        <v>11.702999999999999</v>
      </c>
      <c r="K114" s="146">
        <v>7.3949999999999996</v>
      </c>
      <c r="L114" s="146">
        <v>7.2520000000000024</v>
      </c>
      <c r="M114" s="146">
        <v>7.5429999999999993</v>
      </c>
      <c r="N114" s="146">
        <v>33.893000000000001</v>
      </c>
      <c r="O114" s="139">
        <f t="shared" si="2"/>
        <v>53.108311450742043</v>
      </c>
    </row>
    <row r="115" spans="1:15" x14ac:dyDescent="0.35">
      <c r="A115" s="140" t="s">
        <v>103</v>
      </c>
      <c r="B115" s="140">
        <v>2022</v>
      </c>
      <c r="C115" s="141">
        <v>44674</v>
      </c>
      <c r="D115" s="140" t="s">
        <v>72</v>
      </c>
      <c r="E115" s="140" t="s">
        <v>209</v>
      </c>
      <c r="F115" s="140" t="s">
        <v>47</v>
      </c>
      <c r="G115" s="135">
        <f>_xlfn.IFNA((C115-VLOOKUP(I115,Riders!$A$2:$C$213,2,FALSE))/365,400)</f>
        <v>400</v>
      </c>
      <c r="H115" s="140">
        <v>5</v>
      </c>
      <c r="I115" s="140" t="s">
        <v>101</v>
      </c>
      <c r="J115" s="143">
        <v>11.798</v>
      </c>
      <c r="K115" s="144">
        <v>7.427999999999999</v>
      </c>
      <c r="L115" s="144">
        <v>7.2230000000000025</v>
      </c>
      <c r="M115" s="144">
        <v>7.4759999999999955</v>
      </c>
      <c r="N115" s="144">
        <v>33.924999999999997</v>
      </c>
      <c r="O115" s="139">
        <f t="shared" si="2"/>
        <v>53.05821665438468</v>
      </c>
    </row>
    <row r="116" spans="1:15" x14ac:dyDescent="0.35">
      <c r="A116" s="140" t="s">
        <v>103</v>
      </c>
      <c r="B116" s="140">
        <v>2022</v>
      </c>
      <c r="C116" s="141">
        <v>44674</v>
      </c>
      <c r="D116" s="140" t="s">
        <v>72</v>
      </c>
      <c r="E116" s="140" t="s">
        <v>209</v>
      </c>
      <c r="F116" s="140" t="s">
        <v>15</v>
      </c>
      <c r="G116" s="135">
        <f>_xlfn.IFNA((C116-VLOOKUP(I116,Riders!$A$2:$C$213,2,FALSE))/365,400)</f>
        <v>122.39452054794521</v>
      </c>
      <c r="H116" s="140">
        <v>6</v>
      </c>
      <c r="I116" s="140" t="s">
        <v>22</v>
      </c>
      <c r="J116" s="145">
        <v>12.007</v>
      </c>
      <c r="K116" s="146">
        <v>7.5230000000000015</v>
      </c>
      <c r="L116" s="146">
        <v>7.2449999999999974</v>
      </c>
      <c r="M116" s="146">
        <v>7.3689999999999998</v>
      </c>
      <c r="N116" s="146">
        <v>34.143999999999998</v>
      </c>
      <c r="O116" s="139">
        <f t="shared" si="2"/>
        <v>52.717900656044989</v>
      </c>
    </row>
    <row r="117" spans="1:15" x14ac:dyDescent="0.35">
      <c r="A117" s="140" t="s">
        <v>103</v>
      </c>
      <c r="B117" s="140">
        <v>2022</v>
      </c>
      <c r="C117" s="141">
        <v>44674</v>
      </c>
      <c r="D117" s="140" t="s">
        <v>72</v>
      </c>
      <c r="E117" s="140" t="s">
        <v>209</v>
      </c>
      <c r="F117" s="140" t="s">
        <v>25</v>
      </c>
      <c r="G117" s="135">
        <f>_xlfn.IFNA((C117-VLOOKUP(I117,Riders!$A$2:$C$213,2,FALSE))/365,400)</f>
        <v>22.512328767123286</v>
      </c>
      <c r="H117" s="140">
        <v>7</v>
      </c>
      <c r="I117" s="140" t="s">
        <v>186</v>
      </c>
      <c r="J117" s="143">
        <v>12.073</v>
      </c>
      <c r="K117" s="144">
        <v>7.4499999999999993</v>
      </c>
      <c r="L117" s="144">
        <v>7.2319999999999993</v>
      </c>
      <c r="M117" s="144">
        <v>7.4300000000000033</v>
      </c>
      <c r="N117" s="144">
        <v>34.185000000000002</v>
      </c>
      <c r="O117" s="139">
        <f t="shared" si="2"/>
        <v>52.654673102237822</v>
      </c>
    </row>
    <row r="118" spans="1:15" x14ac:dyDescent="0.35">
      <c r="A118" s="140" t="s">
        <v>103</v>
      </c>
      <c r="B118" s="140">
        <v>2022</v>
      </c>
      <c r="C118" s="141">
        <v>44674</v>
      </c>
      <c r="D118" s="140" t="s">
        <v>72</v>
      </c>
      <c r="E118" s="140" t="s">
        <v>209</v>
      </c>
      <c r="F118" s="140" t="s">
        <v>106</v>
      </c>
      <c r="G118" s="135">
        <f>_xlfn.IFNA((C118-VLOOKUP(I118,Riders!$A$2:$C$213,2,FALSE))/365,400)</f>
        <v>400</v>
      </c>
      <c r="H118" s="140">
        <v>8</v>
      </c>
      <c r="I118" s="140" t="s">
        <v>397</v>
      </c>
      <c r="J118" s="145">
        <v>12.364000000000001</v>
      </c>
      <c r="K118" s="146">
        <v>7.4710000000000001</v>
      </c>
      <c r="L118" s="146">
        <v>7.2449999999999974</v>
      </c>
      <c r="M118" s="146">
        <v>7.4609999999999985</v>
      </c>
      <c r="N118" s="146">
        <v>34.540999999999997</v>
      </c>
      <c r="O118" s="139">
        <f t="shared" ref="O118:O181" si="3">3.6*500/(N118)</f>
        <v>52.111982860947862</v>
      </c>
    </row>
    <row r="119" spans="1:15" x14ac:dyDescent="0.35">
      <c r="A119" s="133" t="s">
        <v>110</v>
      </c>
      <c r="B119" s="133">
        <v>2021</v>
      </c>
      <c r="C119" s="134">
        <v>44492</v>
      </c>
      <c r="D119" s="133" t="s">
        <v>13</v>
      </c>
      <c r="E119" s="133" t="s">
        <v>395</v>
      </c>
      <c r="F119" s="133" t="s">
        <v>112</v>
      </c>
      <c r="G119" s="135">
        <f>_xlfn.IFNA((C119-VLOOKUP(I119,Riders!$A$2:$C$213,2,FALSE))/365,400)</f>
        <v>400</v>
      </c>
      <c r="H119" s="133">
        <v>1</v>
      </c>
      <c r="I119" s="133" t="s">
        <v>111</v>
      </c>
      <c r="J119" s="143">
        <v>11.709</v>
      </c>
      <c r="K119" s="144">
        <v>7.2680000000000007</v>
      </c>
      <c r="L119" s="144">
        <v>7.0330000000000013</v>
      </c>
      <c r="M119" s="144">
        <v>7.1729999999999983</v>
      </c>
      <c r="N119" s="144">
        <v>33.183</v>
      </c>
      <c r="O119" s="139">
        <f t="shared" si="3"/>
        <v>54.244643341470031</v>
      </c>
    </row>
    <row r="120" spans="1:15" x14ac:dyDescent="0.35">
      <c r="A120" s="133" t="s">
        <v>110</v>
      </c>
      <c r="B120" s="133">
        <v>2021</v>
      </c>
      <c r="C120" s="134">
        <v>44492</v>
      </c>
      <c r="D120" s="133" t="s">
        <v>13</v>
      </c>
      <c r="E120" s="133" t="s">
        <v>395</v>
      </c>
      <c r="F120" s="133" t="s">
        <v>15</v>
      </c>
      <c r="G120" s="135">
        <f>_xlfn.IFNA((C120-VLOOKUP(I120,Riders!$A$2:$C$213,2,FALSE))/365,400)</f>
        <v>121.8958904109589</v>
      </c>
      <c r="H120" s="133">
        <v>2</v>
      </c>
      <c r="I120" s="133" t="s">
        <v>14</v>
      </c>
      <c r="J120" s="145">
        <v>12.108000000000001</v>
      </c>
      <c r="K120" s="146">
        <v>7.3030000000000008</v>
      </c>
      <c r="L120" s="146">
        <v>6.9349999999999987</v>
      </c>
      <c r="M120" s="146">
        <v>7.0119999999999969</v>
      </c>
      <c r="N120" s="146">
        <v>33.357999999999997</v>
      </c>
      <c r="O120" s="139">
        <f t="shared" si="3"/>
        <v>53.960069548534086</v>
      </c>
    </row>
    <row r="121" spans="1:15" x14ac:dyDescent="0.35">
      <c r="A121" s="133" t="s">
        <v>110</v>
      </c>
      <c r="B121" s="133">
        <v>2021</v>
      </c>
      <c r="C121" s="134">
        <v>44492</v>
      </c>
      <c r="D121" s="133" t="s">
        <v>13</v>
      </c>
      <c r="E121" s="133" t="s">
        <v>395</v>
      </c>
      <c r="F121" s="133" t="s">
        <v>112</v>
      </c>
      <c r="G121" s="135">
        <f>_xlfn.IFNA((C121-VLOOKUP(I121,Riders!$A$2:$C$213,2,FALSE))/365,400)</f>
        <v>400</v>
      </c>
      <c r="H121" s="133">
        <v>3</v>
      </c>
      <c r="I121" s="133" t="s">
        <v>113</v>
      </c>
      <c r="J121" s="143">
        <v>11.577999999999999</v>
      </c>
      <c r="K121" s="144">
        <v>7.3090000000000011</v>
      </c>
      <c r="L121" s="144">
        <v>7.1389999999999993</v>
      </c>
      <c r="M121" s="144">
        <v>7.343</v>
      </c>
      <c r="N121" s="144">
        <v>33.369</v>
      </c>
      <c r="O121" s="139">
        <f t="shared" si="3"/>
        <v>53.942281758518384</v>
      </c>
    </row>
    <row r="122" spans="1:15" x14ac:dyDescent="0.35">
      <c r="A122" s="133" t="s">
        <v>110</v>
      </c>
      <c r="B122" s="133">
        <v>2021</v>
      </c>
      <c r="C122" s="134">
        <v>44492</v>
      </c>
      <c r="D122" s="133" t="s">
        <v>13</v>
      </c>
      <c r="E122" s="133" t="s">
        <v>395</v>
      </c>
      <c r="F122" s="133" t="s">
        <v>53</v>
      </c>
      <c r="G122" s="135">
        <f>_xlfn.IFNA((C122-VLOOKUP(I122,Riders!$A$2:$C$213,2,FALSE))/365,400)</f>
        <v>24.621917808219177</v>
      </c>
      <c r="H122" s="133">
        <v>4</v>
      </c>
      <c r="I122" s="133" t="s">
        <v>52</v>
      </c>
      <c r="J122" s="145">
        <v>11.682</v>
      </c>
      <c r="K122" s="146">
        <v>7.3510000000000009</v>
      </c>
      <c r="L122" s="146">
        <v>7.0969999999999978</v>
      </c>
      <c r="M122" s="146">
        <v>7.2440000000000033</v>
      </c>
      <c r="N122" s="146">
        <v>33.374000000000002</v>
      </c>
      <c r="O122" s="139">
        <f t="shared" si="3"/>
        <v>53.934200275663684</v>
      </c>
    </row>
    <row r="123" spans="1:15" x14ac:dyDescent="0.35">
      <c r="A123" s="133" t="s">
        <v>110</v>
      </c>
      <c r="B123" s="133">
        <v>2021</v>
      </c>
      <c r="C123" s="134">
        <v>44492</v>
      </c>
      <c r="D123" s="133" t="s">
        <v>13</v>
      </c>
      <c r="E123" s="133" t="s">
        <v>395</v>
      </c>
      <c r="F123" s="133" t="s">
        <v>15</v>
      </c>
      <c r="G123" s="135">
        <f>_xlfn.IFNA((C123-VLOOKUP(I123,Riders!$A$2:$C$213,2,FALSE))/365,400)</f>
        <v>121.8958904109589</v>
      </c>
      <c r="H123" s="133">
        <v>5</v>
      </c>
      <c r="I123" s="133" t="s">
        <v>22</v>
      </c>
      <c r="J123" s="143">
        <v>11.878</v>
      </c>
      <c r="K123" s="144">
        <v>7.3539999999999992</v>
      </c>
      <c r="L123" s="144">
        <v>7.0399999999999991</v>
      </c>
      <c r="M123" s="144">
        <v>7.1660000000000039</v>
      </c>
      <c r="N123" s="144">
        <v>33.438000000000002</v>
      </c>
      <c r="O123" s="139">
        <f t="shared" si="3"/>
        <v>53.830970751839224</v>
      </c>
    </row>
    <row r="124" spans="1:15" x14ac:dyDescent="0.35">
      <c r="A124" s="133" t="s">
        <v>110</v>
      </c>
      <c r="B124" s="133">
        <v>2021</v>
      </c>
      <c r="C124" s="134">
        <v>44492</v>
      </c>
      <c r="D124" s="133" t="s">
        <v>13</v>
      </c>
      <c r="E124" s="133" t="s">
        <v>395</v>
      </c>
      <c r="F124" s="133" t="s">
        <v>21</v>
      </c>
      <c r="G124" s="135">
        <f>_xlfn.IFNA((C124-VLOOKUP(I124,Riders!$A$2:$C$213,2,FALSE))/365,400)</f>
        <v>26.216438356164385</v>
      </c>
      <c r="H124" s="133">
        <v>6</v>
      </c>
      <c r="I124" s="133" t="s">
        <v>20</v>
      </c>
      <c r="J124" s="145">
        <v>11.930999999999999</v>
      </c>
      <c r="K124" s="146">
        <v>7.3040000000000003</v>
      </c>
      <c r="L124" s="146">
        <v>7.0659999999999989</v>
      </c>
      <c r="M124" s="146">
        <v>7.2510000000000012</v>
      </c>
      <c r="N124" s="146">
        <v>33.552</v>
      </c>
      <c r="O124" s="139">
        <f t="shared" si="3"/>
        <v>53.648068669527895</v>
      </c>
    </row>
    <row r="125" spans="1:15" x14ac:dyDescent="0.35">
      <c r="A125" s="133" t="s">
        <v>110</v>
      </c>
      <c r="B125" s="133">
        <v>2021</v>
      </c>
      <c r="C125" s="134">
        <v>44492</v>
      </c>
      <c r="D125" s="133" t="s">
        <v>13</v>
      </c>
      <c r="E125" s="133" t="s">
        <v>395</v>
      </c>
      <c r="F125" s="133" t="s">
        <v>112</v>
      </c>
      <c r="G125" s="135">
        <f>_xlfn.IFNA((C125-VLOOKUP(I125,Riders!$A$2:$C$213,2,FALSE))/365,400)</f>
        <v>400</v>
      </c>
      <c r="H125" s="133">
        <v>7</v>
      </c>
      <c r="I125" s="133" t="s">
        <v>125</v>
      </c>
      <c r="J125" s="143">
        <v>11.651999999999999</v>
      </c>
      <c r="K125" s="144">
        <v>7.4079999999999995</v>
      </c>
      <c r="L125" s="144">
        <v>7.2390000000000008</v>
      </c>
      <c r="M125" s="144">
        <v>7.3609999999999971</v>
      </c>
      <c r="N125" s="144">
        <v>33.659999999999997</v>
      </c>
      <c r="O125" s="139">
        <f t="shared" si="3"/>
        <v>53.475935828877013</v>
      </c>
    </row>
    <row r="126" spans="1:15" x14ac:dyDescent="0.35">
      <c r="A126" s="133" t="s">
        <v>110</v>
      </c>
      <c r="B126" s="133">
        <v>2021</v>
      </c>
      <c r="C126" s="134">
        <v>44492</v>
      </c>
      <c r="D126" s="133" t="s">
        <v>13</v>
      </c>
      <c r="E126" s="133" t="s">
        <v>395</v>
      </c>
      <c r="F126" s="133" t="s">
        <v>15</v>
      </c>
      <c r="G126" s="135">
        <f>_xlfn.IFNA((C126-VLOOKUP(I126,Riders!$A$2:$C$213,2,FALSE))/365,400)</f>
        <v>20.652054794520549</v>
      </c>
      <c r="H126" s="133">
        <v>8</v>
      </c>
      <c r="I126" s="133" t="s">
        <v>411</v>
      </c>
      <c r="J126" s="145">
        <v>12.353999999999999</v>
      </c>
      <c r="K126" s="146">
        <v>7.5440000000000005</v>
      </c>
      <c r="L126" s="146">
        <v>7.3159999999999989</v>
      </c>
      <c r="M126" s="146">
        <v>7.4600000000000009</v>
      </c>
      <c r="N126" s="146">
        <v>34.673999999999999</v>
      </c>
      <c r="O126" s="139">
        <f t="shared" si="3"/>
        <v>51.912095518255754</v>
      </c>
    </row>
    <row r="127" spans="1:15" x14ac:dyDescent="0.35">
      <c r="A127" s="133" t="s">
        <v>110</v>
      </c>
      <c r="B127" s="133">
        <v>2021</v>
      </c>
      <c r="C127" s="134">
        <v>44492</v>
      </c>
      <c r="D127" s="133" t="s">
        <v>13</v>
      </c>
      <c r="E127" s="133" t="s">
        <v>395</v>
      </c>
      <c r="F127" s="133" t="s">
        <v>47</v>
      </c>
      <c r="G127" s="135">
        <f>_xlfn.IFNA((C127-VLOOKUP(I127,Riders!$A$2:$C$213,2,FALSE))/365,400)</f>
        <v>400</v>
      </c>
      <c r="H127" s="133">
        <v>9</v>
      </c>
      <c r="I127" s="133" t="s">
        <v>100</v>
      </c>
      <c r="J127" s="143">
        <v>12.051</v>
      </c>
      <c r="K127" s="144">
        <v>7.6259999999999994</v>
      </c>
      <c r="L127" s="144">
        <v>7.4570000000000007</v>
      </c>
      <c r="M127" s="144">
        <v>7.6980000000000004</v>
      </c>
      <c r="N127" s="144">
        <v>34.832000000000001</v>
      </c>
      <c r="O127" s="139">
        <f t="shared" si="3"/>
        <v>51.676619200734955</v>
      </c>
    </row>
    <row r="128" spans="1:15" x14ac:dyDescent="0.35">
      <c r="A128" s="133" t="s">
        <v>110</v>
      </c>
      <c r="B128" s="133">
        <v>2021</v>
      </c>
      <c r="C128" s="134">
        <v>44492</v>
      </c>
      <c r="D128" s="133" t="s">
        <v>13</v>
      </c>
      <c r="E128" s="133" t="s">
        <v>395</v>
      </c>
      <c r="F128" s="133" t="s">
        <v>61</v>
      </c>
      <c r="G128" s="135">
        <f>_xlfn.IFNA((C128-VLOOKUP(I128,Riders!$A$2:$C$213,2,FALSE))/365,400)</f>
        <v>33.271232876712325</v>
      </c>
      <c r="H128" s="133">
        <v>10</v>
      </c>
      <c r="I128" s="133" t="s">
        <v>60</v>
      </c>
      <c r="J128" s="145">
        <v>12.807</v>
      </c>
      <c r="K128" s="146">
        <v>7.6229999999999993</v>
      </c>
      <c r="L128" s="146">
        <v>7.3620000000000019</v>
      </c>
      <c r="M128" s="146">
        <v>7.5450000000000017</v>
      </c>
      <c r="N128" s="146">
        <v>35.337000000000003</v>
      </c>
      <c r="O128" s="139">
        <f t="shared" si="3"/>
        <v>50.938110196111722</v>
      </c>
    </row>
    <row r="129" spans="1:15" x14ac:dyDescent="0.35">
      <c r="A129" s="133" t="s">
        <v>110</v>
      </c>
      <c r="B129" s="133">
        <v>2021</v>
      </c>
      <c r="C129" s="134">
        <v>44492</v>
      </c>
      <c r="D129" s="133" t="s">
        <v>13</v>
      </c>
      <c r="E129" s="133" t="s">
        <v>395</v>
      </c>
      <c r="F129" s="133" t="s">
        <v>31</v>
      </c>
      <c r="G129" s="135">
        <f>_xlfn.IFNA((C129-VLOOKUP(I129,Riders!$A$2:$C$213,2,FALSE))/365,400)</f>
        <v>400</v>
      </c>
      <c r="H129" s="133">
        <v>11</v>
      </c>
      <c r="I129" s="133" t="s">
        <v>115</v>
      </c>
      <c r="J129" s="143">
        <v>12.478</v>
      </c>
      <c r="K129" s="144">
        <v>7.5980000000000008</v>
      </c>
      <c r="L129" s="144">
        <v>7.5470000000000006</v>
      </c>
      <c r="M129" s="144">
        <v>7.9520000000000017</v>
      </c>
      <c r="N129" s="144">
        <v>35.575000000000003</v>
      </c>
      <c r="O129" s="139">
        <f t="shared" si="3"/>
        <v>50.597329585382987</v>
      </c>
    </row>
    <row r="130" spans="1:15" x14ac:dyDescent="0.35">
      <c r="A130" s="133" t="s">
        <v>110</v>
      </c>
      <c r="B130" s="133">
        <v>2021</v>
      </c>
      <c r="C130" s="134">
        <v>44492</v>
      </c>
      <c r="D130" s="133" t="s">
        <v>13</v>
      </c>
      <c r="E130" s="133" t="s">
        <v>395</v>
      </c>
      <c r="F130" s="133" t="s">
        <v>49</v>
      </c>
      <c r="G130" s="135">
        <f>_xlfn.IFNA((C130-VLOOKUP(I130,Riders!$A$2:$C$213,2,FALSE))/365,400)</f>
        <v>20.734246575342464</v>
      </c>
      <c r="H130" s="133">
        <v>12</v>
      </c>
      <c r="I130" s="133" t="s">
        <v>116</v>
      </c>
      <c r="J130" s="145">
        <v>12.456</v>
      </c>
      <c r="K130" s="146">
        <v>7.7199999999999989</v>
      </c>
      <c r="L130" s="146">
        <v>7.6070000000000029</v>
      </c>
      <c r="M130" s="146">
        <v>7.8789999999999978</v>
      </c>
      <c r="N130" s="146">
        <v>35.661999999999999</v>
      </c>
      <c r="O130" s="139">
        <f t="shared" si="3"/>
        <v>50.473893780494649</v>
      </c>
    </row>
    <row r="131" spans="1:15" x14ac:dyDescent="0.35">
      <c r="A131" s="133" t="s">
        <v>110</v>
      </c>
      <c r="B131" s="133">
        <v>2021</v>
      </c>
      <c r="C131" s="134">
        <v>44492</v>
      </c>
      <c r="D131" s="133" t="s">
        <v>13</v>
      </c>
      <c r="E131" s="133" t="s">
        <v>395</v>
      </c>
      <c r="F131" s="133" t="s">
        <v>21</v>
      </c>
      <c r="G131" s="135">
        <f>_xlfn.IFNA((C131-VLOOKUP(I131,Riders!$A$2:$C$213,2,FALSE))/365,400)</f>
        <v>22.624657534246577</v>
      </c>
      <c r="H131" s="133">
        <v>13</v>
      </c>
      <c r="I131" s="133" t="s">
        <v>86</v>
      </c>
      <c r="J131" s="143">
        <v>12.897</v>
      </c>
      <c r="K131" s="144">
        <v>7.918000000000001</v>
      </c>
      <c r="L131" s="144">
        <v>7.6449999999999996</v>
      </c>
      <c r="M131" s="144">
        <v>7.8299999999999983</v>
      </c>
      <c r="N131" s="144">
        <v>36.29</v>
      </c>
      <c r="O131" s="139">
        <f t="shared" si="3"/>
        <v>49.600440892807939</v>
      </c>
    </row>
    <row r="132" spans="1:15" x14ac:dyDescent="0.35">
      <c r="A132" s="133" t="s">
        <v>110</v>
      </c>
      <c r="B132" s="133">
        <v>2021</v>
      </c>
      <c r="C132" s="134">
        <v>44492</v>
      </c>
      <c r="D132" s="133" t="s">
        <v>13</v>
      </c>
      <c r="E132" s="133" t="s">
        <v>395</v>
      </c>
      <c r="F132" s="133" t="s">
        <v>70</v>
      </c>
      <c r="G132" s="135">
        <f>_xlfn.IFNA((C132-VLOOKUP(I132,Riders!$A$2:$C$213,2,FALSE))/365,400)</f>
        <v>22.608219178082191</v>
      </c>
      <c r="H132" s="133">
        <v>14</v>
      </c>
      <c r="I132" s="133" t="s">
        <v>299</v>
      </c>
      <c r="J132" s="145">
        <v>14.183</v>
      </c>
      <c r="K132" s="146">
        <v>8.3260000000000005</v>
      </c>
      <c r="L132" s="146">
        <v>8.009999999999998</v>
      </c>
      <c r="M132" s="146">
        <v>8.2600000000000051</v>
      </c>
      <c r="N132" s="146">
        <v>38.779000000000003</v>
      </c>
      <c r="O132" s="139">
        <f t="shared" si="3"/>
        <v>46.416875112818786</v>
      </c>
    </row>
    <row r="133" spans="1:15" x14ac:dyDescent="0.35">
      <c r="A133" s="140" t="s">
        <v>110</v>
      </c>
      <c r="B133" s="140">
        <v>2021</v>
      </c>
      <c r="C133" s="141">
        <v>44492</v>
      </c>
      <c r="D133" s="140" t="s">
        <v>13</v>
      </c>
      <c r="E133" s="140" t="s">
        <v>209</v>
      </c>
      <c r="F133" s="140" t="s">
        <v>15</v>
      </c>
      <c r="G133" s="135">
        <f>_xlfn.IFNA((C133-VLOOKUP(I133,Riders!$A$2:$C$213,2,FALSE))/365,400)</f>
        <v>121.8958904109589</v>
      </c>
      <c r="H133" s="140">
        <v>1</v>
      </c>
      <c r="I133" s="140" t="s">
        <v>14</v>
      </c>
      <c r="J133" s="143">
        <v>11.901</v>
      </c>
      <c r="K133" s="144">
        <v>7.1580000000000013</v>
      </c>
      <c r="L133" s="144">
        <v>6.9589999999999996</v>
      </c>
      <c r="M133" s="144">
        <v>7.0390000000000015</v>
      </c>
      <c r="N133" s="144">
        <v>33.057000000000002</v>
      </c>
      <c r="O133" s="139">
        <f t="shared" si="3"/>
        <v>54.45140212360468</v>
      </c>
    </row>
    <row r="134" spans="1:15" x14ac:dyDescent="0.35">
      <c r="A134" s="140" t="s">
        <v>110</v>
      </c>
      <c r="B134" s="140">
        <v>2021</v>
      </c>
      <c r="C134" s="141">
        <v>44492</v>
      </c>
      <c r="D134" s="140" t="s">
        <v>13</v>
      </c>
      <c r="E134" s="140" t="s">
        <v>209</v>
      </c>
      <c r="F134" s="140" t="s">
        <v>112</v>
      </c>
      <c r="G134" s="135">
        <f>_xlfn.IFNA((C134-VLOOKUP(I134,Riders!$A$2:$C$213,2,FALSE))/365,400)</f>
        <v>400</v>
      </c>
      <c r="H134" s="140">
        <v>2</v>
      </c>
      <c r="I134" s="140" t="s">
        <v>111</v>
      </c>
      <c r="J134" s="145">
        <v>11.683</v>
      </c>
      <c r="K134" s="146">
        <v>7.3030000000000008</v>
      </c>
      <c r="L134" s="146">
        <v>7.0329999999999977</v>
      </c>
      <c r="M134" s="146">
        <v>7.1439999999999984</v>
      </c>
      <c r="N134" s="146">
        <v>33.162999999999997</v>
      </c>
      <c r="O134" s="139">
        <f t="shared" si="3"/>
        <v>54.277357295781449</v>
      </c>
    </row>
    <row r="135" spans="1:15" x14ac:dyDescent="0.35">
      <c r="A135" s="140" t="s">
        <v>110</v>
      </c>
      <c r="B135" s="140">
        <v>2021</v>
      </c>
      <c r="C135" s="141">
        <v>44492</v>
      </c>
      <c r="D135" s="140" t="s">
        <v>13</v>
      </c>
      <c r="E135" s="140" t="s">
        <v>209</v>
      </c>
      <c r="F135" s="140" t="s">
        <v>112</v>
      </c>
      <c r="G135" s="135">
        <f>_xlfn.IFNA((C135-VLOOKUP(I135,Riders!$A$2:$C$213,2,FALSE))/365,400)</f>
        <v>400</v>
      </c>
      <c r="H135" s="140">
        <v>3</v>
      </c>
      <c r="I135" s="140" t="s">
        <v>113</v>
      </c>
      <c r="J135" s="143">
        <v>11.448</v>
      </c>
      <c r="K135" s="144">
        <v>7.2689999999999984</v>
      </c>
      <c r="L135" s="144">
        <v>7.0970000000000013</v>
      </c>
      <c r="M135" s="144">
        <v>7.3500000000000014</v>
      </c>
      <c r="N135" s="144">
        <v>33.164000000000001</v>
      </c>
      <c r="O135" s="139">
        <f t="shared" si="3"/>
        <v>54.27572066095766</v>
      </c>
    </row>
    <row r="136" spans="1:15" x14ac:dyDescent="0.35">
      <c r="A136" s="140" t="s">
        <v>110</v>
      </c>
      <c r="B136" s="140">
        <v>2021</v>
      </c>
      <c r="C136" s="141">
        <v>44492</v>
      </c>
      <c r="D136" s="140" t="s">
        <v>13</v>
      </c>
      <c r="E136" s="140" t="s">
        <v>209</v>
      </c>
      <c r="F136" s="140" t="s">
        <v>15</v>
      </c>
      <c r="G136" s="135">
        <f>_xlfn.IFNA((C136-VLOOKUP(I136,Riders!$A$2:$C$213,2,FALSE))/365,400)</f>
        <v>121.8958904109589</v>
      </c>
      <c r="H136" s="140">
        <v>4</v>
      </c>
      <c r="I136" s="140" t="s">
        <v>22</v>
      </c>
      <c r="J136" s="145">
        <v>11.657</v>
      </c>
      <c r="K136" s="146">
        <v>7.2789999999999999</v>
      </c>
      <c r="L136" s="146">
        <v>7.0450000000000017</v>
      </c>
      <c r="M136" s="146">
        <v>7.195999999999998</v>
      </c>
      <c r="N136" s="146">
        <v>33.177</v>
      </c>
      <c r="O136" s="139">
        <f t="shared" si="3"/>
        <v>54.254453386382131</v>
      </c>
    </row>
    <row r="137" spans="1:15" x14ac:dyDescent="0.35">
      <c r="A137" s="140" t="s">
        <v>110</v>
      </c>
      <c r="B137" s="140">
        <v>2021</v>
      </c>
      <c r="C137" s="141">
        <v>44492</v>
      </c>
      <c r="D137" s="140" t="s">
        <v>13</v>
      </c>
      <c r="E137" s="140" t="s">
        <v>209</v>
      </c>
      <c r="F137" s="140" t="s">
        <v>53</v>
      </c>
      <c r="G137" s="135">
        <f>_xlfn.IFNA((C137-VLOOKUP(I137,Riders!$A$2:$C$213,2,FALSE))/365,400)</f>
        <v>24.621917808219177</v>
      </c>
      <c r="H137" s="140">
        <v>5</v>
      </c>
      <c r="I137" s="140" t="s">
        <v>52</v>
      </c>
      <c r="J137" s="143">
        <v>11.635999999999999</v>
      </c>
      <c r="K137" s="144">
        <v>7.3160000000000025</v>
      </c>
      <c r="L137" s="144">
        <v>7.1069999999999993</v>
      </c>
      <c r="M137" s="144">
        <v>7.2409999999999961</v>
      </c>
      <c r="N137" s="144">
        <v>33.299999999999997</v>
      </c>
      <c r="O137" s="139">
        <f t="shared" si="3"/>
        <v>54.054054054054056</v>
      </c>
    </row>
    <row r="138" spans="1:15" x14ac:dyDescent="0.35">
      <c r="A138" s="140" t="s">
        <v>110</v>
      </c>
      <c r="B138" s="140">
        <v>2021</v>
      </c>
      <c r="C138" s="141">
        <v>44492</v>
      </c>
      <c r="D138" s="140" t="s">
        <v>13</v>
      </c>
      <c r="E138" s="140" t="s">
        <v>209</v>
      </c>
      <c r="F138" s="140" t="s">
        <v>112</v>
      </c>
      <c r="G138" s="135">
        <f>_xlfn.IFNA((C138-VLOOKUP(I138,Riders!$A$2:$C$213,2,FALSE))/365,400)</f>
        <v>400</v>
      </c>
      <c r="H138" s="140">
        <v>6</v>
      </c>
      <c r="I138" s="140" t="s">
        <v>125</v>
      </c>
      <c r="J138" s="145">
        <v>11.467000000000001</v>
      </c>
      <c r="K138" s="146">
        <v>7.3399999999999981</v>
      </c>
      <c r="L138" s="146">
        <v>7.1970000000000027</v>
      </c>
      <c r="M138" s="146">
        <v>7.333000000000002</v>
      </c>
      <c r="N138" s="146">
        <v>33.337000000000003</v>
      </c>
      <c r="O138" s="139">
        <f t="shared" si="3"/>
        <v>53.994060653328127</v>
      </c>
    </row>
    <row r="139" spans="1:15" x14ac:dyDescent="0.35">
      <c r="A139" s="140" t="s">
        <v>110</v>
      </c>
      <c r="B139" s="140">
        <v>2021</v>
      </c>
      <c r="C139" s="141">
        <v>44492</v>
      </c>
      <c r="D139" s="140" t="s">
        <v>13</v>
      </c>
      <c r="E139" s="140" t="s">
        <v>209</v>
      </c>
      <c r="F139" s="140" t="s">
        <v>21</v>
      </c>
      <c r="G139" s="135">
        <f>_xlfn.IFNA((C139-VLOOKUP(I139,Riders!$A$2:$C$213,2,FALSE))/365,400)</f>
        <v>26.216438356164385</v>
      </c>
      <c r="H139" s="140">
        <v>7</v>
      </c>
      <c r="I139" s="140" t="s">
        <v>20</v>
      </c>
      <c r="J139" s="143">
        <v>11.952999999999999</v>
      </c>
      <c r="K139" s="144">
        <v>7.2940000000000005</v>
      </c>
      <c r="L139" s="144">
        <v>7.0509999999999984</v>
      </c>
      <c r="M139" s="144">
        <v>7.2480000000000011</v>
      </c>
      <c r="N139" s="144">
        <v>33.545999999999999</v>
      </c>
      <c r="O139" s="139">
        <f t="shared" si="3"/>
        <v>53.657664103022718</v>
      </c>
    </row>
    <row r="140" spans="1:15" x14ac:dyDescent="0.35">
      <c r="A140" s="140" t="s">
        <v>110</v>
      </c>
      <c r="B140" s="140">
        <v>2021</v>
      </c>
      <c r="C140" s="141">
        <v>44492</v>
      </c>
      <c r="D140" s="140" t="s">
        <v>13</v>
      </c>
      <c r="E140" s="140" t="s">
        <v>209</v>
      </c>
      <c r="F140" s="140" t="s">
        <v>15</v>
      </c>
      <c r="G140" s="135">
        <f>_xlfn.IFNA((C140-VLOOKUP(I140,Riders!$A$2:$C$213,2,FALSE))/365,400)</f>
        <v>20.652054794520549</v>
      </c>
      <c r="H140" s="140">
        <v>8</v>
      </c>
      <c r="I140" s="140" t="s">
        <v>411</v>
      </c>
      <c r="J140" s="145">
        <v>12.365</v>
      </c>
      <c r="K140" s="146">
        <v>7.5980000000000008</v>
      </c>
      <c r="L140" s="146">
        <v>7.3309999999999995</v>
      </c>
      <c r="M140" s="146">
        <v>7.52</v>
      </c>
      <c r="N140" s="146">
        <v>34.814</v>
      </c>
      <c r="O140" s="139">
        <f t="shared" si="3"/>
        <v>51.703337737691733</v>
      </c>
    </row>
    <row r="141" spans="1:15" x14ac:dyDescent="0.35">
      <c r="A141" s="133" t="s">
        <v>71</v>
      </c>
      <c r="B141" s="133">
        <v>2021</v>
      </c>
      <c r="C141" s="134">
        <v>44450</v>
      </c>
      <c r="D141" s="133" t="s">
        <v>72</v>
      </c>
      <c r="E141" s="133" t="s">
        <v>395</v>
      </c>
      <c r="F141" s="133" t="s">
        <v>21</v>
      </c>
      <c r="G141" s="135">
        <f>_xlfn.IFNA((C141-VLOOKUP(I141,Riders!$A$2:$C$213,2,FALSE))/365,400)</f>
        <v>26.101369863013698</v>
      </c>
      <c r="H141" s="133">
        <v>1</v>
      </c>
      <c r="I141" s="133" t="s">
        <v>20</v>
      </c>
      <c r="J141" s="143">
        <v>11.837</v>
      </c>
      <c r="K141" s="144">
        <v>7.2680000000000007</v>
      </c>
      <c r="L141" s="144">
        <v>6.9199999999999982</v>
      </c>
      <c r="M141" s="144">
        <v>7.0949999999999989</v>
      </c>
      <c r="N141" s="144">
        <v>33.119999999999997</v>
      </c>
      <c r="O141" s="139">
        <f t="shared" si="3"/>
        <v>54.347826086956523</v>
      </c>
    </row>
    <row r="142" spans="1:15" x14ac:dyDescent="0.35">
      <c r="A142" s="133" t="s">
        <v>71</v>
      </c>
      <c r="B142" s="133">
        <v>2021</v>
      </c>
      <c r="C142" s="134">
        <v>44450</v>
      </c>
      <c r="D142" s="133" t="s">
        <v>72</v>
      </c>
      <c r="E142" s="133" t="s">
        <v>395</v>
      </c>
      <c r="F142" s="133" t="s">
        <v>17</v>
      </c>
      <c r="G142" s="135">
        <f>_xlfn.IFNA((C142-VLOOKUP(I142,Riders!$A$2:$C$213,2,FALSE))/365,400)</f>
        <v>22.391780821917809</v>
      </c>
      <c r="H142" s="133">
        <v>2</v>
      </c>
      <c r="I142" s="133" t="s">
        <v>16</v>
      </c>
      <c r="J142" s="145">
        <v>12.298</v>
      </c>
      <c r="K142" s="146">
        <v>7.4629999999999992</v>
      </c>
      <c r="L142" s="146">
        <v>7.1950000000000003</v>
      </c>
      <c r="M142" s="146">
        <v>7.2799999999999976</v>
      </c>
      <c r="N142" s="146">
        <v>34.235999999999997</v>
      </c>
      <c r="O142" s="139">
        <f t="shared" si="3"/>
        <v>52.576235541535233</v>
      </c>
    </row>
    <row r="143" spans="1:15" x14ac:dyDescent="0.35">
      <c r="A143" s="133" t="s">
        <v>71</v>
      </c>
      <c r="B143" s="133">
        <v>2021</v>
      </c>
      <c r="C143" s="134">
        <v>44450</v>
      </c>
      <c r="D143" s="133" t="s">
        <v>72</v>
      </c>
      <c r="E143" s="133" t="s">
        <v>395</v>
      </c>
      <c r="F143" s="133" t="s">
        <v>21</v>
      </c>
      <c r="G143" s="135">
        <f>_xlfn.IFNA((C143-VLOOKUP(I143,Riders!$A$2:$C$213,2,FALSE))/365,400)</f>
        <v>22.509589041095889</v>
      </c>
      <c r="H143" s="133">
        <v>3</v>
      </c>
      <c r="I143" s="133" t="s">
        <v>86</v>
      </c>
      <c r="J143" s="143">
        <v>12.682</v>
      </c>
      <c r="K143" s="144">
        <v>7.6109999999999989</v>
      </c>
      <c r="L143" s="144">
        <v>7.2950000000000017</v>
      </c>
      <c r="M143" s="144">
        <v>7.3780000000000001</v>
      </c>
      <c r="N143" s="144">
        <v>34.966000000000001</v>
      </c>
      <c r="O143" s="139">
        <f t="shared" si="3"/>
        <v>51.478579191214322</v>
      </c>
    </row>
    <row r="144" spans="1:15" x14ac:dyDescent="0.35">
      <c r="A144" s="133" t="s">
        <v>71</v>
      </c>
      <c r="B144" s="133">
        <v>2021</v>
      </c>
      <c r="C144" s="134">
        <v>44450</v>
      </c>
      <c r="D144" s="133" t="s">
        <v>72</v>
      </c>
      <c r="E144" s="133" t="s">
        <v>395</v>
      </c>
      <c r="F144" s="133" t="s">
        <v>59</v>
      </c>
      <c r="G144" s="135">
        <f>_xlfn.IFNA((C144-VLOOKUP(I144,Riders!$A$2:$C$213,2,FALSE))/365,400)</f>
        <v>23.657534246575342</v>
      </c>
      <c r="H144" s="133">
        <v>4</v>
      </c>
      <c r="I144" s="133" t="s">
        <v>58</v>
      </c>
      <c r="J144" s="145">
        <v>12.955</v>
      </c>
      <c r="K144" s="146">
        <v>7.51</v>
      </c>
      <c r="L144" s="146">
        <v>7.2910000000000004</v>
      </c>
      <c r="M144" s="146">
        <v>7.3239999999999981</v>
      </c>
      <c r="N144" s="146">
        <v>35.08</v>
      </c>
      <c r="O144" s="139">
        <f t="shared" si="3"/>
        <v>51.311288483466363</v>
      </c>
    </row>
    <row r="145" spans="1:15" x14ac:dyDescent="0.35">
      <c r="A145" s="133" t="s">
        <v>71</v>
      </c>
      <c r="B145" s="133">
        <v>2021</v>
      </c>
      <c r="C145" s="134">
        <v>44450</v>
      </c>
      <c r="D145" s="133" t="s">
        <v>72</v>
      </c>
      <c r="E145" s="133" t="s">
        <v>395</v>
      </c>
      <c r="F145" s="133" t="s">
        <v>49</v>
      </c>
      <c r="G145" s="135">
        <f>_xlfn.IFNA((C145-VLOOKUP(I145,Riders!$A$2:$C$213,2,FALSE))/365,400)</f>
        <v>20.61917808219178</v>
      </c>
      <c r="H145" s="133">
        <v>5</v>
      </c>
      <c r="I145" s="133" t="s">
        <v>116</v>
      </c>
      <c r="J145" s="143">
        <v>12.577999999999999</v>
      </c>
      <c r="K145" s="144">
        <v>7.6389999999999993</v>
      </c>
      <c r="L145" s="144">
        <v>7.5080000000000027</v>
      </c>
      <c r="M145" s="144">
        <v>7.7209999999999965</v>
      </c>
      <c r="N145" s="144">
        <v>35.445999999999998</v>
      </c>
      <c r="O145" s="139">
        <f t="shared" si="3"/>
        <v>50.781470405687529</v>
      </c>
    </row>
    <row r="146" spans="1:15" x14ac:dyDescent="0.35">
      <c r="A146" s="133" t="s">
        <v>71</v>
      </c>
      <c r="B146" s="133">
        <v>2021</v>
      </c>
      <c r="C146" s="134">
        <v>44450</v>
      </c>
      <c r="D146" s="133" t="s">
        <v>72</v>
      </c>
      <c r="E146" s="133" t="s">
        <v>395</v>
      </c>
      <c r="F146" s="133" t="s">
        <v>47</v>
      </c>
      <c r="G146" s="135">
        <f>_xlfn.IFNA((C146-VLOOKUP(I146,Riders!$A$2:$C$213,2,FALSE))/365,400)</f>
        <v>400</v>
      </c>
      <c r="H146" s="133">
        <v>6</v>
      </c>
      <c r="I146" s="133" t="s">
        <v>46</v>
      </c>
      <c r="J146" s="145">
        <v>12.747999999999999</v>
      </c>
      <c r="K146" s="146">
        <v>7.7999999999999989</v>
      </c>
      <c r="L146" s="146">
        <v>7.4910000000000032</v>
      </c>
      <c r="M146" s="146">
        <v>7.6090000000000018</v>
      </c>
      <c r="N146" s="146">
        <v>35.648000000000003</v>
      </c>
      <c r="O146" s="139">
        <f t="shared" si="3"/>
        <v>50.493716337522436</v>
      </c>
    </row>
    <row r="147" spans="1:15" x14ac:dyDescent="0.35">
      <c r="A147" s="133" t="s">
        <v>71</v>
      </c>
      <c r="B147" s="133">
        <v>2021</v>
      </c>
      <c r="C147" s="134">
        <v>44450</v>
      </c>
      <c r="D147" s="133" t="s">
        <v>72</v>
      </c>
      <c r="E147" s="133" t="s">
        <v>395</v>
      </c>
      <c r="F147" s="133" t="s">
        <v>59</v>
      </c>
      <c r="G147" s="135">
        <f>_xlfn.IFNA((C147-VLOOKUP(I147,Riders!$A$2:$C$213,2,FALSE))/365,400)</f>
        <v>400</v>
      </c>
      <c r="H147" s="133">
        <v>7</v>
      </c>
      <c r="I147" s="133" t="s">
        <v>412</v>
      </c>
      <c r="J147" s="143">
        <v>13.528</v>
      </c>
      <c r="K147" s="144">
        <v>8.0170000000000012</v>
      </c>
      <c r="L147" s="144">
        <v>7.625</v>
      </c>
      <c r="M147" s="144">
        <v>7.7479999999999976</v>
      </c>
      <c r="N147" s="144">
        <v>36.917999999999999</v>
      </c>
      <c r="O147" s="139">
        <f t="shared" si="3"/>
        <v>48.756704046806433</v>
      </c>
    </row>
    <row r="148" spans="1:15" x14ac:dyDescent="0.35">
      <c r="A148" s="133" t="s">
        <v>71</v>
      </c>
      <c r="B148" s="133">
        <v>2021</v>
      </c>
      <c r="C148" s="134">
        <v>44450</v>
      </c>
      <c r="D148" s="133" t="s">
        <v>72</v>
      </c>
      <c r="E148" s="133" t="s">
        <v>395</v>
      </c>
      <c r="F148" s="133" t="s">
        <v>88</v>
      </c>
      <c r="G148" s="135">
        <f>_xlfn.IFNA((C148-VLOOKUP(I148,Riders!$A$2:$C$213,2,FALSE))/365,400)</f>
        <v>400</v>
      </c>
      <c r="H148" s="133">
        <v>8</v>
      </c>
      <c r="I148" s="133" t="s">
        <v>87</v>
      </c>
      <c r="J148" s="145">
        <v>13.381</v>
      </c>
      <c r="K148" s="146">
        <v>7.9809999999999981</v>
      </c>
      <c r="L148" s="146">
        <v>7.833000000000002</v>
      </c>
      <c r="M148" s="146">
        <v>8.1599999999999966</v>
      </c>
      <c r="N148" s="146">
        <v>37.354999999999997</v>
      </c>
      <c r="O148" s="139">
        <f t="shared" si="3"/>
        <v>48.186320439030922</v>
      </c>
    </row>
    <row r="149" spans="1:15" x14ac:dyDescent="0.35">
      <c r="A149" s="133" t="s">
        <v>71</v>
      </c>
      <c r="B149" s="133">
        <v>2021</v>
      </c>
      <c r="C149" s="134">
        <v>44450</v>
      </c>
      <c r="D149" s="133" t="s">
        <v>72</v>
      </c>
      <c r="E149" s="133" t="s">
        <v>395</v>
      </c>
      <c r="F149" s="133" t="s">
        <v>27</v>
      </c>
      <c r="G149" s="135">
        <f>_xlfn.IFNA((C149-VLOOKUP(I149,Riders!$A$2:$C$213,2,FALSE))/365,400)</f>
        <v>22.517808219178082</v>
      </c>
      <c r="H149" s="133">
        <v>9</v>
      </c>
      <c r="I149" s="133" t="s">
        <v>413</v>
      </c>
      <c r="J149" s="143">
        <v>13.739000000000001</v>
      </c>
      <c r="K149" s="144">
        <v>8.093</v>
      </c>
      <c r="L149" s="144">
        <v>8.0990000000000002</v>
      </c>
      <c r="M149" s="144">
        <v>7.8270000000000017</v>
      </c>
      <c r="N149" s="144">
        <v>37.758000000000003</v>
      </c>
      <c r="O149" s="139">
        <f t="shared" si="3"/>
        <v>47.672016526299061</v>
      </c>
    </row>
    <row r="150" spans="1:15" x14ac:dyDescent="0.35">
      <c r="A150" s="133" t="s">
        <v>71</v>
      </c>
      <c r="B150" s="133">
        <v>2021</v>
      </c>
      <c r="C150" s="134">
        <v>44450</v>
      </c>
      <c r="D150" s="133" t="s">
        <v>72</v>
      </c>
      <c r="E150" s="133" t="s">
        <v>395</v>
      </c>
      <c r="F150" s="133" t="s">
        <v>27</v>
      </c>
      <c r="G150" s="135">
        <f>_xlfn.IFNA((C150-VLOOKUP(I150,Riders!$A$2:$C$213,2,FALSE))/365,400)</f>
        <v>400</v>
      </c>
      <c r="H150" s="133">
        <v>10</v>
      </c>
      <c r="I150" s="133" t="s">
        <v>414</v>
      </c>
      <c r="J150" s="145">
        <v>13.926</v>
      </c>
      <c r="K150" s="146">
        <v>8.2960000000000012</v>
      </c>
      <c r="L150" s="146">
        <v>7.9349999999999987</v>
      </c>
      <c r="M150" s="146">
        <v>7.8300000000000018</v>
      </c>
      <c r="N150" s="146">
        <v>37.987000000000002</v>
      </c>
      <c r="O150" s="139">
        <f t="shared" si="3"/>
        <v>47.384631584489426</v>
      </c>
    </row>
    <row r="151" spans="1:15" x14ac:dyDescent="0.35">
      <c r="A151" s="133" t="s">
        <v>71</v>
      </c>
      <c r="B151" s="133">
        <v>2021</v>
      </c>
      <c r="C151" s="134">
        <v>44450</v>
      </c>
      <c r="D151" s="133" t="s">
        <v>72</v>
      </c>
      <c r="E151" s="133" t="s">
        <v>395</v>
      </c>
      <c r="F151" s="133" t="s">
        <v>70</v>
      </c>
      <c r="G151" s="135">
        <f>_xlfn.IFNA((C151-VLOOKUP(I151,Riders!$A$2:$C$213,2,FALSE))/365,400)</f>
        <v>18.86849315068493</v>
      </c>
      <c r="H151" s="133">
        <v>11</v>
      </c>
      <c r="I151" s="133" t="s">
        <v>410</v>
      </c>
      <c r="J151" s="143">
        <v>14.196</v>
      </c>
      <c r="K151" s="144">
        <v>8.5009999999999994</v>
      </c>
      <c r="L151" s="144">
        <v>8.2780000000000022</v>
      </c>
      <c r="M151" s="144">
        <v>8.4759999999999991</v>
      </c>
      <c r="N151" s="144">
        <v>39.451000000000001</v>
      </c>
      <c r="O151" s="139">
        <f t="shared" si="3"/>
        <v>45.626219867683965</v>
      </c>
    </row>
    <row r="152" spans="1:15" x14ac:dyDescent="0.35">
      <c r="A152" s="133" t="s">
        <v>71</v>
      </c>
      <c r="B152" s="133">
        <v>2021</v>
      </c>
      <c r="C152" s="134">
        <v>44450</v>
      </c>
      <c r="D152" s="133" t="s">
        <v>72</v>
      </c>
      <c r="E152" s="133" t="s">
        <v>395</v>
      </c>
      <c r="F152" s="133" t="s">
        <v>70</v>
      </c>
      <c r="G152" s="135">
        <f>_xlfn.IFNA((C152-VLOOKUP(I152,Riders!$A$2:$C$213,2,FALSE))/365,400)</f>
        <v>20.049315068493151</v>
      </c>
      <c r="H152" s="133">
        <v>12</v>
      </c>
      <c r="I152" s="133" t="s">
        <v>409</v>
      </c>
      <c r="J152" s="145">
        <v>15.002000000000001</v>
      </c>
      <c r="K152" s="146">
        <v>8.7819999999999983</v>
      </c>
      <c r="L152" s="146">
        <v>8.5399999999999991</v>
      </c>
      <c r="M152" s="146">
        <v>8.5670000000000002</v>
      </c>
      <c r="N152" s="146">
        <v>40.890999999999998</v>
      </c>
      <c r="O152" s="139">
        <f t="shared" si="3"/>
        <v>44.019466386246364</v>
      </c>
    </row>
    <row r="153" spans="1:15" x14ac:dyDescent="0.35">
      <c r="A153" s="140" t="s">
        <v>71</v>
      </c>
      <c r="B153" s="140">
        <v>2021</v>
      </c>
      <c r="C153" s="141">
        <v>44450</v>
      </c>
      <c r="D153" s="140" t="s">
        <v>72</v>
      </c>
      <c r="E153" s="140" t="s">
        <v>209</v>
      </c>
      <c r="F153" s="133" t="s">
        <v>21</v>
      </c>
      <c r="G153" s="135">
        <f>_xlfn.IFNA((C153-VLOOKUP(I153,Riders!$A$2:$C$213,2,FALSE))/365,400)</f>
        <v>26.101369863013698</v>
      </c>
      <c r="H153" s="140">
        <v>1</v>
      </c>
      <c r="I153" s="140" t="s">
        <v>20</v>
      </c>
      <c r="J153" s="143">
        <v>11.762</v>
      </c>
      <c r="K153" s="144">
        <v>7.338000000000001</v>
      </c>
      <c r="L153" s="144">
        <v>6.9379999999999988</v>
      </c>
      <c r="M153" s="144">
        <v>7.1949999999999967</v>
      </c>
      <c r="N153" s="144">
        <v>33.232999999999997</v>
      </c>
      <c r="O153" s="139">
        <f t="shared" si="3"/>
        <v>54.163030722474652</v>
      </c>
    </row>
    <row r="154" spans="1:15" x14ac:dyDescent="0.35">
      <c r="A154" s="140" t="s">
        <v>71</v>
      </c>
      <c r="B154" s="140">
        <v>2021</v>
      </c>
      <c r="C154" s="141">
        <v>44450</v>
      </c>
      <c r="D154" s="140" t="s">
        <v>72</v>
      </c>
      <c r="E154" s="140" t="s">
        <v>209</v>
      </c>
      <c r="F154" s="133" t="s">
        <v>17</v>
      </c>
      <c r="G154" s="135">
        <f>_xlfn.IFNA((C154-VLOOKUP(I154,Riders!$A$2:$C$213,2,FALSE))/365,400)</f>
        <v>22.391780821917809</v>
      </c>
      <c r="H154" s="140">
        <v>2</v>
      </c>
      <c r="I154" s="140" t="s">
        <v>16</v>
      </c>
      <c r="J154" s="145">
        <v>12.462</v>
      </c>
      <c r="K154" s="146">
        <v>7.5770000000000017</v>
      </c>
      <c r="L154" s="146">
        <v>7.1759999999999984</v>
      </c>
      <c r="M154" s="146">
        <v>7.2910000000000004</v>
      </c>
      <c r="N154" s="146">
        <v>34.506</v>
      </c>
      <c r="O154" s="139">
        <f t="shared" si="3"/>
        <v>52.164840897235266</v>
      </c>
    </row>
    <row r="155" spans="1:15" x14ac:dyDescent="0.35">
      <c r="A155" s="140" t="s">
        <v>71</v>
      </c>
      <c r="B155" s="140">
        <v>2021</v>
      </c>
      <c r="C155" s="141">
        <v>44450</v>
      </c>
      <c r="D155" s="140" t="s">
        <v>72</v>
      </c>
      <c r="E155" s="140" t="s">
        <v>209</v>
      </c>
      <c r="F155" s="133" t="s">
        <v>47</v>
      </c>
      <c r="G155" s="135">
        <f>_xlfn.IFNA((C155-VLOOKUP(I155,Riders!$A$2:$C$213,2,FALSE))/365,400)</f>
        <v>400</v>
      </c>
      <c r="H155" s="140">
        <v>3</v>
      </c>
      <c r="I155" s="140" t="s">
        <v>46</v>
      </c>
      <c r="J155" s="143">
        <v>12.367000000000001</v>
      </c>
      <c r="K155" s="144">
        <v>7.7169999999999987</v>
      </c>
      <c r="L155" s="144">
        <v>7.3449999999999989</v>
      </c>
      <c r="M155" s="144">
        <v>7.5259999999999998</v>
      </c>
      <c r="N155" s="144">
        <v>34.954999999999998</v>
      </c>
      <c r="O155" s="139">
        <f t="shared" si="3"/>
        <v>51.494779001573455</v>
      </c>
    </row>
    <row r="156" spans="1:15" x14ac:dyDescent="0.35">
      <c r="A156" s="140" t="s">
        <v>71</v>
      </c>
      <c r="B156" s="140">
        <v>2021</v>
      </c>
      <c r="C156" s="141">
        <v>44450</v>
      </c>
      <c r="D156" s="140" t="s">
        <v>72</v>
      </c>
      <c r="E156" s="140" t="s">
        <v>209</v>
      </c>
      <c r="F156" s="133" t="s">
        <v>21</v>
      </c>
      <c r="G156" s="135">
        <f>_xlfn.IFNA((C156-VLOOKUP(I156,Riders!$A$2:$C$213,2,FALSE))/365,400)</f>
        <v>22.509589041095889</v>
      </c>
      <c r="H156" s="140">
        <v>4</v>
      </c>
      <c r="I156" s="140" t="s">
        <v>86</v>
      </c>
      <c r="J156" s="145">
        <v>12.569000000000001</v>
      </c>
      <c r="K156" s="146">
        <v>7.7319999999999975</v>
      </c>
      <c r="L156" s="146">
        <v>7.3170000000000002</v>
      </c>
      <c r="M156" s="146">
        <v>7.5100000000000016</v>
      </c>
      <c r="N156" s="146">
        <v>35.128</v>
      </c>
      <c r="O156" s="139">
        <f t="shared" si="3"/>
        <v>51.241175130949671</v>
      </c>
    </row>
    <row r="157" spans="1:15" x14ac:dyDescent="0.35">
      <c r="A157" s="140" t="s">
        <v>71</v>
      </c>
      <c r="B157" s="140">
        <v>2021</v>
      </c>
      <c r="C157" s="141">
        <v>44450</v>
      </c>
      <c r="D157" s="140" t="s">
        <v>72</v>
      </c>
      <c r="E157" s="140" t="s">
        <v>209</v>
      </c>
      <c r="F157" s="133" t="s">
        <v>49</v>
      </c>
      <c r="G157" s="135">
        <f>_xlfn.IFNA((C157-VLOOKUP(I157,Riders!$A$2:$C$213,2,FALSE))/365,400)</f>
        <v>20.61917808219178</v>
      </c>
      <c r="H157" s="140">
        <v>5</v>
      </c>
      <c r="I157" s="140" t="s">
        <v>116</v>
      </c>
      <c r="J157" s="143">
        <v>12.266</v>
      </c>
      <c r="K157" s="144">
        <v>7.7569999999999997</v>
      </c>
      <c r="L157" s="144">
        <v>7.4770000000000003</v>
      </c>
      <c r="M157" s="144">
        <v>7.7959999999999994</v>
      </c>
      <c r="N157" s="144">
        <v>35.295999999999999</v>
      </c>
      <c r="O157" s="139">
        <f t="shared" si="3"/>
        <v>50.99728014505893</v>
      </c>
    </row>
    <row r="158" spans="1:15" x14ac:dyDescent="0.35">
      <c r="A158" s="140" t="s">
        <v>71</v>
      </c>
      <c r="B158" s="140">
        <v>2021</v>
      </c>
      <c r="C158" s="141">
        <v>44450</v>
      </c>
      <c r="D158" s="140" t="s">
        <v>72</v>
      </c>
      <c r="E158" s="140" t="s">
        <v>209</v>
      </c>
      <c r="F158" s="133" t="s">
        <v>59</v>
      </c>
      <c r="G158" s="135">
        <f>_xlfn.IFNA((C158-VLOOKUP(I158,Riders!$A$2:$C$213,2,FALSE))/365,400)</f>
        <v>23.657534246575342</v>
      </c>
      <c r="H158" s="140">
        <v>6</v>
      </c>
      <c r="I158" s="140" t="s">
        <v>58</v>
      </c>
      <c r="J158" s="145">
        <v>12.683</v>
      </c>
      <c r="K158" s="146">
        <v>7.7669999999999995</v>
      </c>
      <c r="L158" s="146">
        <v>7.3790000000000013</v>
      </c>
      <c r="M158" s="146">
        <v>7.5169999999999959</v>
      </c>
      <c r="N158" s="146">
        <v>35.345999999999997</v>
      </c>
      <c r="O158" s="139">
        <f t="shared" si="3"/>
        <v>50.925140044135127</v>
      </c>
    </row>
    <row r="159" spans="1:15" x14ac:dyDescent="0.35">
      <c r="A159" s="140" t="s">
        <v>71</v>
      </c>
      <c r="B159" s="140">
        <v>2021</v>
      </c>
      <c r="C159" s="141">
        <v>44450</v>
      </c>
      <c r="D159" s="140" t="s">
        <v>72</v>
      </c>
      <c r="E159" s="140" t="s">
        <v>209</v>
      </c>
      <c r="F159" s="133" t="s">
        <v>59</v>
      </c>
      <c r="G159" s="135">
        <f>_xlfn.IFNA((C159-VLOOKUP(I159,Riders!$A$2:$C$213,2,FALSE))/365,400)</f>
        <v>400</v>
      </c>
      <c r="H159" s="140">
        <v>7</v>
      </c>
      <c r="I159" s="140" t="s">
        <v>412</v>
      </c>
      <c r="J159" s="143">
        <v>13.465</v>
      </c>
      <c r="K159" s="144">
        <v>8.1430000000000007</v>
      </c>
      <c r="L159" s="144">
        <v>7.7800000000000011</v>
      </c>
      <c r="M159" s="144">
        <v>7.9719999999999978</v>
      </c>
      <c r="N159" s="144">
        <v>37.36</v>
      </c>
      <c r="O159" s="139">
        <f t="shared" si="3"/>
        <v>48.179871520342616</v>
      </c>
    </row>
    <row r="160" spans="1:15" x14ac:dyDescent="0.35">
      <c r="A160" s="140" t="s">
        <v>71</v>
      </c>
      <c r="B160" s="140">
        <v>2021</v>
      </c>
      <c r="C160" s="141">
        <v>44450</v>
      </c>
      <c r="D160" s="140" t="s">
        <v>72</v>
      </c>
      <c r="E160" s="140" t="s">
        <v>209</v>
      </c>
      <c r="F160" s="133" t="s">
        <v>88</v>
      </c>
      <c r="G160" s="135">
        <f>_xlfn.IFNA((C160-VLOOKUP(I160,Riders!$A$2:$C$213,2,FALSE))/365,400)</f>
        <v>400</v>
      </c>
      <c r="H160" s="140">
        <v>8</v>
      </c>
      <c r="I160" s="140" t="s">
        <v>87</v>
      </c>
      <c r="J160" s="145">
        <v>13.243</v>
      </c>
      <c r="K160" s="146">
        <v>8.0810000000000013</v>
      </c>
      <c r="L160" s="146">
        <v>7.8489999999999966</v>
      </c>
      <c r="M160" s="146">
        <v>8.2660000000000018</v>
      </c>
      <c r="N160" s="146">
        <v>37.439</v>
      </c>
      <c r="O160" s="139">
        <f t="shared" si="3"/>
        <v>48.078207217073107</v>
      </c>
    </row>
    <row r="161" spans="1:15" x14ac:dyDescent="0.35">
      <c r="A161" s="133" t="s">
        <v>120</v>
      </c>
      <c r="B161" s="133">
        <v>2021</v>
      </c>
      <c r="C161" s="134">
        <v>44387</v>
      </c>
      <c r="D161" s="133" t="s">
        <v>72</v>
      </c>
      <c r="E161" s="133" t="s">
        <v>395</v>
      </c>
      <c r="F161" s="133" t="s">
        <v>121</v>
      </c>
      <c r="G161" s="135">
        <f>_xlfn.IFNA((C161-VLOOKUP(I161,Riders!$A$2:$C$213,2,FALSE))/365,400)</f>
        <v>400</v>
      </c>
      <c r="H161" s="133">
        <v>1</v>
      </c>
      <c r="I161" s="133" t="s">
        <v>415</v>
      </c>
      <c r="J161" s="143">
        <v>11.965999999999999</v>
      </c>
      <c r="K161" s="144">
        <v>7.3580000000000023</v>
      </c>
      <c r="L161" s="144">
        <v>7.1859999999999999</v>
      </c>
      <c r="M161" s="144">
        <v>7.4439999999999991</v>
      </c>
      <c r="N161" s="144">
        <v>33.954000000000001</v>
      </c>
      <c r="O161" s="139">
        <f t="shared" si="3"/>
        <v>53.012899805619369</v>
      </c>
    </row>
    <row r="162" spans="1:15" x14ac:dyDescent="0.35">
      <c r="A162" s="133" t="s">
        <v>120</v>
      </c>
      <c r="B162" s="133">
        <v>2021</v>
      </c>
      <c r="C162" s="134">
        <v>44387</v>
      </c>
      <c r="D162" s="133" t="s">
        <v>72</v>
      </c>
      <c r="E162" s="133" t="s">
        <v>395</v>
      </c>
      <c r="F162" s="133" t="s">
        <v>21</v>
      </c>
      <c r="G162" s="135">
        <f>_xlfn.IFNA((C162-VLOOKUP(I162,Riders!$A$2:$C$213,2,FALSE))/365,400)</f>
        <v>25.92876712328767</v>
      </c>
      <c r="H162" s="133">
        <v>2</v>
      </c>
      <c r="I162" s="133" t="s">
        <v>20</v>
      </c>
      <c r="J162" s="145">
        <v>12.212999999999999</v>
      </c>
      <c r="K162" s="146">
        <v>7.447000000000001</v>
      </c>
      <c r="L162" s="146">
        <v>7.1089999999999982</v>
      </c>
      <c r="M162" s="146">
        <v>7.257000000000005</v>
      </c>
      <c r="N162" s="146">
        <v>34.026000000000003</v>
      </c>
      <c r="O162" s="139">
        <f t="shared" si="3"/>
        <v>52.900722976547343</v>
      </c>
    </row>
    <row r="163" spans="1:15" x14ac:dyDescent="0.35">
      <c r="A163" s="133" t="s">
        <v>120</v>
      </c>
      <c r="B163" s="133">
        <v>2021</v>
      </c>
      <c r="C163" s="134">
        <v>44387</v>
      </c>
      <c r="D163" s="133" t="s">
        <v>72</v>
      </c>
      <c r="E163" s="133" t="s">
        <v>395</v>
      </c>
      <c r="F163" s="133" t="s">
        <v>121</v>
      </c>
      <c r="G163" s="135">
        <f>_xlfn.IFNA((C163-VLOOKUP(I163,Riders!$A$2:$C$213,2,FALSE))/365,400)</f>
        <v>400</v>
      </c>
      <c r="H163" s="133">
        <v>3</v>
      </c>
      <c r="I163" s="133" t="s">
        <v>416</v>
      </c>
      <c r="J163" s="143">
        <v>11.663</v>
      </c>
      <c r="K163" s="144">
        <v>7.3820000000000014</v>
      </c>
      <c r="L163" s="144">
        <v>7.3639999999999972</v>
      </c>
      <c r="M163" s="144">
        <v>7.8109999999999999</v>
      </c>
      <c r="N163" s="144">
        <v>34.22</v>
      </c>
      <c r="O163" s="139">
        <f t="shared" si="3"/>
        <v>52.600818234950324</v>
      </c>
    </row>
    <row r="164" spans="1:15" x14ac:dyDescent="0.35">
      <c r="A164" s="133" t="s">
        <v>120</v>
      </c>
      <c r="B164" s="133">
        <v>2021</v>
      </c>
      <c r="C164" s="134">
        <v>44387</v>
      </c>
      <c r="D164" s="133" t="s">
        <v>72</v>
      </c>
      <c r="E164" s="133" t="s">
        <v>395</v>
      </c>
      <c r="F164" s="133" t="s">
        <v>127</v>
      </c>
      <c r="G164" s="135">
        <f>_xlfn.IFNA((C164-VLOOKUP(I164,Riders!$A$2:$C$213,2,FALSE))/365,400)</f>
        <v>400</v>
      </c>
      <c r="H164" s="133">
        <v>4</v>
      </c>
      <c r="I164" s="133" t="s">
        <v>126</v>
      </c>
      <c r="J164" s="145">
        <v>12.164999999999999</v>
      </c>
      <c r="K164" s="146">
        <v>7.4740000000000002</v>
      </c>
      <c r="L164" s="146">
        <v>7.3300000000000018</v>
      </c>
      <c r="M164" s="146">
        <v>7.5739999999999981</v>
      </c>
      <c r="N164" s="146">
        <v>34.542999999999999</v>
      </c>
      <c r="O164" s="139">
        <f t="shared" si="3"/>
        <v>52.108965637032107</v>
      </c>
    </row>
    <row r="165" spans="1:15" x14ac:dyDescent="0.35">
      <c r="A165" s="133" t="s">
        <v>120</v>
      </c>
      <c r="B165" s="133">
        <v>2021</v>
      </c>
      <c r="C165" s="134">
        <v>44387</v>
      </c>
      <c r="D165" s="133" t="s">
        <v>72</v>
      </c>
      <c r="E165" s="133" t="s">
        <v>395</v>
      </c>
      <c r="F165" s="133" t="s">
        <v>56</v>
      </c>
      <c r="G165" s="135">
        <f>_xlfn.IFNA((C165-VLOOKUP(I165,Riders!$A$2:$C$213,2,FALSE))/365,400)</f>
        <v>400</v>
      </c>
      <c r="H165" s="133">
        <v>5</v>
      </c>
      <c r="I165" s="133" t="s">
        <v>55</v>
      </c>
      <c r="J165" s="143">
        <v>12.827</v>
      </c>
      <c r="K165" s="144">
        <v>7.4749999999999996</v>
      </c>
      <c r="L165" s="144">
        <v>7.2510000000000012</v>
      </c>
      <c r="M165" s="144">
        <v>7.5500000000000007</v>
      </c>
      <c r="N165" s="144">
        <v>35.103000000000002</v>
      </c>
      <c r="O165" s="139">
        <f t="shared" si="3"/>
        <v>51.27766857533544</v>
      </c>
    </row>
    <row r="166" spans="1:15" x14ac:dyDescent="0.35">
      <c r="A166" s="133" t="s">
        <v>120</v>
      </c>
      <c r="B166" s="133">
        <v>2021</v>
      </c>
      <c r="C166" s="134">
        <v>44387</v>
      </c>
      <c r="D166" s="133" t="s">
        <v>72</v>
      </c>
      <c r="E166" s="133" t="s">
        <v>395</v>
      </c>
      <c r="F166" s="133" t="s">
        <v>15</v>
      </c>
      <c r="G166" s="135">
        <f>_xlfn.IFNA((C166-VLOOKUP(I166,Riders!$A$2:$C$213,2,FALSE))/365,400)</f>
        <v>400</v>
      </c>
      <c r="H166" s="133">
        <v>6</v>
      </c>
      <c r="I166" s="133" t="s">
        <v>417</v>
      </c>
      <c r="J166" s="145">
        <v>12.342000000000001</v>
      </c>
      <c r="K166" s="146">
        <v>7.7279999999999998</v>
      </c>
      <c r="L166" s="146">
        <v>7.5670000000000002</v>
      </c>
      <c r="M166" s="146">
        <v>7.7509999999999977</v>
      </c>
      <c r="N166" s="146">
        <v>35.387999999999998</v>
      </c>
      <c r="O166" s="139">
        <f t="shared" si="3"/>
        <v>50.864699898270601</v>
      </c>
    </row>
    <row r="167" spans="1:15" x14ac:dyDescent="0.35">
      <c r="A167" s="133" t="s">
        <v>120</v>
      </c>
      <c r="B167" s="133">
        <v>2021</v>
      </c>
      <c r="C167" s="134">
        <v>44387</v>
      </c>
      <c r="D167" s="133" t="s">
        <v>72</v>
      </c>
      <c r="E167" s="133" t="s">
        <v>395</v>
      </c>
      <c r="F167" s="133" t="s">
        <v>15</v>
      </c>
      <c r="G167" s="135">
        <f>_xlfn.IFNA((C167-VLOOKUP(I167,Riders!$A$2:$C$213,2,FALSE))/365,400)</f>
        <v>400</v>
      </c>
      <c r="H167" s="133">
        <v>7</v>
      </c>
      <c r="I167" s="133" t="s">
        <v>128</v>
      </c>
      <c r="J167" s="143">
        <v>13.118</v>
      </c>
      <c r="K167" s="144">
        <v>8.011000000000001</v>
      </c>
      <c r="L167" s="144">
        <v>7.6119999999999983</v>
      </c>
      <c r="M167" s="144">
        <v>7.6199999999999974</v>
      </c>
      <c r="N167" s="144">
        <v>36.360999999999997</v>
      </c>
      <c r="O167" s="139">
        <f t="shared" si="3"/>
        <v>49.503589010203243</v>
      </c>
    </row>
    <row r="168" spans="1:15" x14ac:dyDescent="0.35">
      <c r="A168" s="133" t="s">
        <v>120</v>
      </c>
      <c r="B168" s="133">
        <v>2021</v>
      </c>
      <c r="C168" s="134">
        <v>44387</v>
      </c>
      <c r="D168" s="133" t="s">
        <v>72</v>
      </c>
      <c r="E168" s="133" t="s">
        <v>395</v>
      </c>
      <c r="F168" s="133" t="s">
        <v>31</v>
      </c>
      <c r="G168" s="135">
        <f>_xlfn.IFNA((C168-VLOOKUP(I168,Riders!$A$2:$C$213,2,FALSE))/365,400)</f>
        <v>400</v>
      </c>
      <c r="H168" s="133">
        <v>8</v>
      </c>
      <c r="I168" s="133" t="s">
        <v>115</v>
      </c>
      <c r="J168" s="145">
        <v>13.553000000000001</v>
      </c>
      <c r="K168" s="146">
        <v>7.7629999999999981</v>
      </c>
      <c r="L168" s="146">
        <v>7.7029999999999994</v>
      </c>
      <c r="M168" s="146">
        <v>8.0110000000000028</v>
      </c>
      <c r="N168" s="146">
        <v>37.03</v>
      </c>
      <c r="O168" s="139">
        <f t="shared" si="3"/>
        <v>48.60923575479341</v>
      </c>
    </row>
    <row r="169" spans="1:15" x14ac:dyDescent="0.35">
      <c r="A169" s="133" t="s">
        <v>120</v>
      </c>
      <c r="B169" s="133">
        <v>2021</v>
      </c>
      <c r="C169" s="134">
        <v>44387</v>
      </c>
      <c r="D169" s="133" t="s">
        <v>72</v>
      </c>
      <c r="E169" s="133" t="s">
        <v>395</v>
      </c>
      <c r="F169" s="133" t="s">
        <v>239</v>
      </c>
      <c r="G169" s="135">
        <f>_xlfn.IFNA((C169-VLOOKUP(I169,Riders!$A$2:$C$213,2,FALSE))/365,400)</f>
        <v>400</v>
      </c>
      <c r="H169" s="133">
        <v>9</v>
      </c>
      <c r="I169" s="133" t="s">
        <v>238</v>
      </c>
      <c r="J169" s="143">
        <v>13.512</v>
      </c>
      <c r="K169" s="144">
        <v>8.0530000000000008</v>
      </c>
      <c r="L169" s="144">
        <v>7.8379999999999974</v>
      </c>
      <c r="M169" s="144">
        <v>7.8340000000000032</v>
      </c>
      <c r="N169" s="144">
        <v>37.237000000000002</v>
      </c>
      <c r="O169" s="139">
        <f t="shared" si="3"/>
        <v>48.339017643741435</v>
      </c>
    </row>
    <row r="170" spans="1:15" x14ac:dyDescent="0.35">
      <c r="A170" s="133" t="s">
        <v>120</v>
      </c>
      <c r="B170" s="133">
        <v>2021</v>
      </c>
      <c r="C170" s="134">
        <v>44387</v>
      </c>
      <c r="D170" s="133" t="s">
        <v>72</v>
      </c>
      <c r="E170" s="133" t="s">
        <v>395</v>
      </c>
      <c r="F170" s="133" t="s">
        <v>239</v>
      </c>
      <c r="G170" s="135">
        <f>_xlfn.IFNA((C170-VLOOKUP(I170,Riders!$A$2:$C$213,2,FALSE))/365,400)</f>
        <v>400</v>
      </c>
      <c r="H170" s="133">
        <v>10</v>
      </c>
      <c r="I170" s="133" t="s">
        <v>418</v>
      </c>
      <c r="J170" s="145">
        <v>14.208</v>
      </c>
      <c r="K170" s="146">
        <v>8.5630000000000006</v>
      </c>
      <c r="L170" s="146">
        <v>8.0299999999999976</v>
      </c>
      <c r="M170" s="146">
        <v>8.0070000000000014</v>
      </c>
      <c r="N170" s="146">
        <v>38.808</v>
      </c>
      <c r="O170" s="139">
        <f t="shared" si="3"/>
        <v>46.382189239332099</v>
      </c>
    </row>
    <row r="171" spans="1:15" x14ac:dyDescent="0.35">
      <c r="A171" s="140" t="s">
        <v>120</v>
      </c>
      <c r="B171" s="140">
        <v>2021</v>
      </c>
      <c r="C171" s="147">
        <v>44387</v>
      </c>
      <c r="D171" s="140" t="s">
        <v>72</v>
      </c>
      <c r="E171" s="140" t="s">
        <v>209</v>
      </c>
      <c r="F171" s="148" t="s">
        <v>21</v>
      </c>
      <c r="G171" s="135">
        <f>_xlfn.IFNA((C171-VLOOKUP(I171,Riders!$A$2:$C$213,2,FALSE))/365,400)</f>
        <v>25.92876712328767</v>
      </c>
      <c r="H171" s="148">
        <v>1</v>
      </c>
      <c r="I171" s="149" t="s">
        <v>20</v>
      </c>
      <c r="J171" s="144">
        <v>12.023</v>
      </c>
      <c r="K171" s="144">
        <v>7.3910000000000018</v>
      </c>
      <c r="L171" s="144">
        <v>7.1129999999999995</v>
      </c>
      <c r="M171" s="144">
        <v>7.2789999999999964</v>
      </c>
      <c r="N171" s="144">
        <v>33.805999999999997</v>
      </c>
      <c r="O171" s="139">
        <f t="shared" si="3"/>
        <v>53.244986097142522</v>
      </c>
    </row>
    <row r="172" spans="1:15" x14ac:dyDescent="0.35">
      <c r="A172" s="150" t="s">
        <v>120</v>
      </c>
      <c r="B172" s="140">
        <v>2021</v>
      </c>
      <c r="C172" s="151">
        <v>44387</v>
      </c>
      <c r="D172" s="150" t="s">
        <v>72</v>
      </c>
      <c r="E172" s="150" t="s">
        <v>209</v>
      </c>
      <c r="F172" s="145" t="s">
        <v>121</v>
      </c>
      <c r="G172" s="135">
        <f>_xlfn.IFNA((C172-VLOOKUP(I172,Riders!$A$2:$C$213,2,FALSE))/365,400)</f>
        <v>400</v>
      </c>
      <c r="H172" s="145">
        <v>2</v>
      </c>
      <c r="I172" s="146" t="s">
        <v>415</v>
      </c>
      <c r="J172" s="146">
        <v>11.98</v>
      </c>
      <c r="K172" s="146">
        <v>7.3679999999999986</v>
      </c>
      <c r="L172" s="146">
        <v>7.1440000000000019</v>
      </c>
      <c r="M172" s="146">
        <v>7.3520000000000003</v>
      </c>
      <c r="N172" s="146">
        <v>33.844000000000001</v>
      </c>
      <c r="O172" s="139">
        <f t="shared" si="3"/>
        <v>53.185202694716935</v>
      </c>
    </row>
    <row r="173" spans="1:15" x14ac:dyDescent="0.35">
      <c r="A173" s="150" t="s">
        <v>120</v>
      </c>
      <c r="B173" s="140">
        <v>2021</v>
      </c>
      <c r="C173" s="152">
        <v>44387</v>
      </c>
      <c r="D173" s="150" t="s">
        <v>72</v>
      </c>
      <c r="E173" s="150" t="s">
        <v>209</v>
      </c>
      <c r="F173" s="143" t="s">
        <v>121</v>
      </c>
      <c r="G173" s="135">
        <f>_xlfn.IFNA((C173-VLOOKUP(I173,Riders!$A$2:$C$213,2,FALSE))/365,400)</f>
        <v>400</v>
      </c>
      <c r="H173" s="143">
        <v>3</v>
      </c>
      <c r="I173" s="144" t="s">
        <v>416</v>
      </c>
      <c r="J173" s="144">
        <v>11.714</v>
      </c>
      <c r="K173" s="144">
        <v>7.3770000000000007</v>
      </c>
      <c r="L173" s="144">
        <v>7.352999999999998</v>
      </c>
      <c r="M173" s="144">
        <v>7.8219999999999992</v>
      </c>
      <c r="N173" s="144">
        <v>34.265999999999998</v>
      </c>
      <c r="O173" s="139">
        <f t="shared" si="3"/>
        <v>52.530204867798986</v>
      </c>
    </row>
    <row r="174" spans="1:15" x14ac:dyDescent="0.35">
      <c r="A174" s="150" t="s">
        <v>120</v>
      </c>
      <c r="B174" s="140">
        <v>2021</v>
      </c>
      <c r="C174" s="151">
        <v>44387</v>
      </c>
      <c r="D174" s="150" t="s">
        <v>72</v>
      </c>
      <c r="E174" s="150" t="s">
        <v>209</v>
      </c>
      <c r="F174" s="145" t="s">
        <v>127</v>
      </c>
      <c r="G174" s="135">
        <f>_xlfn.IFNA((C174-VLOOKUP(I174,Riders!$A$2:$C$213,2,FALSE))/365,400)</f>
        <v>400</v>
      </c>
      <c r="H174" s="145">
        <v>4</v>
      </c>
      <c r="I174" s="146" t="s">
        <v>126</v>
      </c>
      <c r="J174" s="146">
        <v>12.294</v>
      </c>
      <c r="K174" s="146">
        <v>7.4619999999999997</v>
      </c>
      <c r="L174" s="146">
        <v>7.338000000000001</v>
      </c>
      <c r="M174" s="146">
        <v>7.6679999999999993</v>
      </c>
      <c r="N174" s="146">
        <v>34.762</v>
      </c>
      <c r="O174" s="139">
        <f t="shared" si="3"/>
        <v>51.780680052931359</v>
      </c>
    </row>
    <row r="175" spans="1:15" x14ac:dyDescent="0.35">
      <c r="A175" s="150" t="s">
        <v>120</v>
      </c>
      <c r="B175" s="140">
        <v>2021</v>
      </c>
      <c r="C175" s="152">
        <v>44387</v>
      </c>
      <c r="D175" s="150" t="s">
        <v>72</v>
      </c>
      <c r="E175" s="150" t="s">
        <v>209</v>
      </c>
      <c r="F175" s="143" t="s">
        <v>56</v>
      </c>
      <c r="G175" s="135">
        <f>_xlfn.IFNA((C175-VLOOKUP(I175,Riders!$A$2:$C$213,2,FALSE))/365,400)</f>
        <v>400</v>
      </c>
      <c r="H175" s="143">
        <v>5</v>
      </c>
      <c r="I175" s="144" t="s">
        <v>55</v>
      </c>
      <c r="J175" s="144">
        <v>12.802</v>
      </c>
      <c r="K175" s="144">
        <v>7.5010000000000012</v>
      </c>
      <c r="L175" s="144">
        <v>7.259999999999998</v>
      </c>
      <c r="M175" s="144">
        <v>7.5560000000000009</v>
      </c>
      <c r="N175" s="144">
        <v>35.119</v>
      </c>
      <c r="O175" s="139">
        <f t="shared" si="3"/>
        <v>51.254306785500724</v>
      </c>
    </row>
    <row r="176" spans="1:15" x14ac:dyDescent="0.35">
      <c r="A176" s="150" t="s">
        <v>120</v>
      </c>
      <c r="B176" s="140">
        <v>2021</v>
      </c>
      <c r="C176" s="151">
        <v>44387</v>
      </c>
      <c r="D176" s="150" t="s">
        <v>72</v>
      </c>
      <c r="E176" s="150" t="s">
        <v>209</v>
      </c>
      <c r="F176" s="145" t="s">
        <v>15</v>
      </c>
      <c r="G176" s="135">
        <f>_xlfn.IFNA((C176-VLOOKUP(I176,Riders!$A$2:$C$213,2,FALSE))/365,400)</f>
        <v>400</v>
      </c>
      <c r="H176" s="145">
        <v>6</v>
      </c>
      <c r="I176" s="146" t="s">
        <v>417</v>
      </c>
      <c r="J176" s="146">
        <v>12.47</v>
      </c>
      <c r="K176" s="146">
        <v>7.8339999999999979</v>
      </c>
      <c r="L176" s="146">
        <v>7.5450000000000017</v>
      </c>
      <c r="M176" s="146">
        <v>7.7390000000000008</v>
      </c>
      <c r="N176" s="146">
        <v>35.588000000000001</v>
      </c>
      <c r="O176" s="139">
        <f t="shared" si="3"/>
        <v>50.578846802292908</v>
      </c>
    </row>
    <row r="177" spans="1:15" x14ac:dyDescent="0.35">
      <c r="A177" s="150" t="s">
        <v>120</v>
      </c>
      <c r="B177" s="140">
        <v>2021</v>
      </c>
      <c r="C177" s="152">
        <v>44387</v>
      </c>
      <c r="D177" s="150" t="s">
        <v>72</v>
      </c>
      <c r="E177" s="150" t="s">
        <v>209</v>
      </c>
      <c r="F177" s="143" t="s">
        <v>31</v>
      </c>
      <c r="G177" s="135">
        <f>_xlfn.IFNA((C177-VLOOKUP(I177,Riders!$A$2:$C$213,2,FALSE))/365,400)</f>
        <v>400</v>
      </c>
      <c r="H177" s="143">
        <v>7</v>
      </c>
      <c r="I177" s="144" t="s">
        <v>115</v>
      </c>
      <c r="J177" s="144">
        <v>13.14</v>
      </c>
      <c r="K177" s="144">
        <v>7.7409999999999997</v>
      </c>
      <c r="L177" s="144">
        <v>7.57</v>
      </c>
      <c r="M177" s="144">
        <v>7.8699999999999974</v>
      </c>
      <c r="N177" s="144">
        <v>36.320999999999998</v>
      </c>
      <c r="O177" s="139">
        <f t="shared" si="3"/>
        <v>49.558106880317176</v>
      </c>
    </row>
    <row r="178" spans="1:15" x14ac:dyDescent="0.35">
      <c r="A178" s="150" t="s">
        <v>120</v>
      </c>
      <c r="B178" s="140">
        <v>2021</v>
      </c>
      <c r="C178" s="151">
        <v>44387</v>
      </c>
      <c r="D178" s="150" t="s">
        <v>72</v>
      </c>
      <c r="E178" s="150" t="s">
        <v>209</v>
      </c>
      <c r="F178" s="145" t="s">
        <v>15</v>
      </c>
      <c r="G178" s="135">
        <f>_xlfn.IFNA((C178-VLOOKUP(I178,Riders!$A$2:$C$213,2,FALSE))/365,400)</f>
        <v>400</v>
      </c>
      <c r="H178" s="145">
        <v>8</v>
      </c>
      <c r="I178" s="146" t="s">
        <v>128</v>
      </c>
      <c r="J178" s="146">
        <v>13.193</v>
      </c>
      <c r="K178" s="146">
        <v>7.9829999999999988</v>
      </c>
      <c r="L178" s="146">
        <v>7.6010000000000026</v>
      </c>
      <c r="M178" s="146">
        <v>7.6610000000000014</v>
      </c>
      <c r="N178" s="146">
        <v>36.438000000000002</v>
      </c>
      <c r="O178" s="139">
        <f t="shared" si="3"/>
        <v>49.398979087765518</v>
      </c>
    </row>
    <row r="179" spans="1:15" x14ac:dyDescent="0.35">
      <c r="A179" s="133" t="s">
        <v>130</v>
      </c>
      <c r="B179" s="133">
        <v>2021</v>
      </c>
      <c r="C179" s="134">
        <v>44331</v>
      </c>
      <c r="D179" s="133" t="s">
        <v>72</v>
      </c>
      <c r="E179" s="133" t="s">
        <v>395</v>
      </c>
      <c r="F179" s="133" t="s">
        <v>53</v>
      </c>
      <c r="G179" s="135">
        <f>_xlfn.IFNA((C179-VLOOKUP(I179,Riders!$A$2:$C$213,2,FALSE))/365,400)</f>
        <v>24.18082191780822</v>
      </c>
      <c r="H179" s="133">
        <v>1</v>
      </c>
      <c r="I179" s="133" t="s">
        <v>52</v>
      </c>
      <c r="J179" s="143">
        <v>11.872999999999999</v>
      </c>
      <c r="K179" s="144">
        <v>7.4860000000000024</v>
      </c>
      <c r="L179" s="144">
        <v>7.2679999999999971</v>
      </c>
      <c r="M179" s="144">
        <v>7.4670000000000023</v>
      </c>
      <c r="N179" s="144">
        <v>34.094000000000001</v>
      </c>
      <c r="O179" s="139">
        <f t="shared" si="3"/>
        <v>52.795213234000116</v>
      </c>
    </row>
    <row r="180" spans="1:15" x14ac:dyDescent="0.35">
      <c r="A180" s="133" t="s">
        <v>130</v>
      </c>
      <c r="B180" s="133">
        <v>2021</v>
      </c>
      <c r="C180" s="134">
        <v>44331</v>
      </c>
      <c r="D180" s="133" t="s">
        <v>72</v>
      </c>
      <c r="E180" s="133" t="s">
        <v>395</v>
      </c>
      <c r="F180" s="133" t="s">
        <v>61</v>
      </c>
      <c r="G180" s="135">
        <f>_xlfn.IFNA((C180-VLOOKUP(I180,Riders!$A$2:$C$213,2,FALSE))/365,400)</f>
        <v>32.830136986301369</v>
      </c>
      <c r="H180" s="133">
        <v>2</v>
      </c>
      <c r="I180" s="133" t="s">
        <v>60</v>
      </c>
      <c r="J180" s="145">
        <v>12.21</v>
      </c>
      <c r="K180" s="146">
        <v>7.666999999999998</v>
      </c>
      <c r="L180" s="146">
        <v>7.593</v>
      </c>
      <c r="M180" s="146">
        <v>7.8329999999999984</v>
      </c>
      <c r="N180" s="146">
        <v>35.302999999999997</v>
      </c>
      <c r="O180" s="139">
        <f t="shared" si="3"/>
        <v>50.987168229328958</v>
      </c>
    </row>
    <row r="181" spans="1:15" x14ac:dyDescent="0.35">
      <c r="A181" s="133" t="s">
        <v>130</v>
      </c>
      <c r="B181" s="133">
        <v>2021</v>
      </c>
      <c r="C181" s="134">
        <v>44331</v>
      </c>
      <c r="D181" s="133" t="s">
        <v>72</v>
      </c>
      <c r="E181" s="133" t="s">
        <v>395</v>
      </c>
      <c r="F181" s="133" t="s">
        <v>65</v>
      </c>
      <c r="G181" s="135">
        <f>_xlfn.IFNA((C181-VLOOKUP(I181,Riders!$A$2:$C$213,2,FALSE))/365,400)</f>
        <v>400</v>
      </c>
      <c r="H181" s="133">
        <v>3</v>
      </c>
      <c r="I181" s="133" t="s">
        <v>64</v>
      </c>
      <c r="J181" s="143">
        <v>12.696999999999999</v>
      </c>
      <c r="K181" s="144">
        <v>7.7980000000000018</v>
      </c>
      <c r="L181" s="144">
        <v>7.6400000000000006</v>
      </c>
      <c r="M181" s="144">
        <v>7.9149999999999956</v>
      </c>
      <c r="N181" s="144">
        <v>36.049999999999997</v>
      </c>
      <c r="O181" s="139">
        <f t="shared" si="3"/>
        <v>49.930651872399451</v>
      </c>
    </row>
    <row r="182" spans="1:15" x14ac:dyDescent="0.35">
      <c r="A182" s="133" t="s">
        <v>130</v>
      </c>
      <c r="B182" s="133">
        <v>2021</v>
      </c>
      <c r="C182" s="134">
        <v>44331</v>
      </c>
      <c r="D182" s="133" t="s">
        <v>72</v>
      </c>
      <c r="E182" s="133" t="s">
        <v>395</v>
      </c>
      <c r="F182" s="133" t="s">
        <v>59</v>
      </c>
      <c r="G182" s="135">
        <f>_xlfn.IFNA((C182-VLOOKUP(I182,Riders!$A$2:$C$213,2,FALSE))/365,400)</f>
        <v>23.331506849315069</v>
      </c>
      <c r="H182" s="133">
        <v>4</v>
      </c>
      <c r="I182" s="133" t="s">
        <v>58</v>
      </c>
      <c r="J182" s="145">
        <v>13.212999999999999</v>
      </c>
      <c r="K182" s="146">
        <v>7.7219999999999995</v>
      </c>
      <c r="L182" s="146">
        <v>7.5010000000000012</v>
      </c>
      <c r="M182" s="146">
        <v>7.6390000000000029</v>
      </c>
      <c r="N182" s="146">
        <v>36.075000000000003</v>
      </c>
      <c r="O182" s="139">
        <f t="shared" ref="O182:O245" si="4">3.6*500/(N182)</f>
        <v>49.896049896049895</v>
      </c>
    </row>
    <row r="183" spans="1:15" x14ac:dyDescent="0.35">
      <c r="A183" s="133" t="s">
        <v>130</v>
      </c>
      <c r="B183" s="133">
        <v>2021</v>
      </c>
      <c r="C183" s="134">
        <v>44331</v>
      </c>
      <c r="D183" s="133" t="s">
        <v>72</v>
      </c>
      <c r="E183" s="133" t="s">
        <v>395</v>
      </c>
      <c r="F183" s="133" t="s">
        <v>65</v>
      </c>
      <c r="G183" s="135">
        <f>_xlfn.IFNA((C183-VLOOKUP(I183,Riders!$A$2:$C$213,2,FALSE))/365,400)</f>
        <v>121.45479452054795</v>
      </c>
      <c r="H183" s="133">
        <v>5</v>
      </c>
      <c r="I183" s="133" t="s">
        <v>132</v>
      </c>
      <c r="J183" s="143">
        <v>12.868</v>
      </c>
      <c r="K183" s="144">
        <v>7.8459999999999983</v>
      </c>
      <c r="L183" s="144">
        <v>7.6829999999999998</v>
      </c>
      <c r="M183" s="144">
        <v>7.9440000000000026</v>
      </c>
      <c r="N183" s="144">
        <v>36.341000000000001</v>
      </c>
      <c r="O183" s="139">
        <f t="shared" si="4"/>
        <v>49.530832943507335</v>
      </c>
    </row>
    <row r="184" spans="1:15" x14ac:dyDescent="0.35">
      <c r="A184" s="140" t="s">
        <v>130</v>
      </c>
      <c r="B184" s="140">
        <v>2021</v>
      </c>
      <c r="C184" s="141">
        <v>44331</v>
      </c>
      <c r="D184" s="140" t="s">
        <v>72</v>
      </c>
      <c r="E184" s="140" t="s">
        <v>209</v>
      </c>
      <c r="F184" s="140" t="s">
        <v>53</v>
      </c>
      <c r="G184" s="135">
        <f>_xlfn.IFNA((C184-VLOOKUP(I184,Riders!$A$2:$C$213,2,FALSE))/365,400)</f>
        <v>24.18082191780822</v>
      </c>
      <c r="H184" s="140">
        <v>1</v>
      </c>
      <c r="I184" s="140" t="s">
        <v>52</v>
      </c>
      <c r="J184" s="145">
        <v>11.708</v>
      </c>
      <c r="K184" s="146">
        <v>7.4880000000000013</v>
      </c>
      <c r="L184" s="146">
        <v>7.3059999999999974</v>
      </c>
      <c r="M184" s="146">
        <v>7.52</v>
      </c>
      <c r="N184" s="146">
        <v>34.021999999999998</v>
      </c>
      <c r="O184" s="139">
        <f t="shared" si="4"/>
        <v>52.906942566574571</v>
      </c>
    </row>
    <row r="185" spans="1:15" x14ac:dyDescent="0.35">
      <c r="A185" s="140" t="s">
        <v>130</v>
      </c>
      <c r="B185" s="140">
        <v>2021</v>
      </c>
      <c r="C185" s="141">
        <v>44331</v>
      </c>
      <c r="D185" s="140" t="s">
        <v>72</v>
      </c>
      <c r="E185" s="140" t="s">
        <v>209</v>
      </c>
      <c r="F185" s="140" t="s">
        <v>61</v>
      </c>
      <c r="G185" s="135">
        <f>_xlfn.IFNA((C185-VLOOKUP(I185,Riders!$A$2:$C$213,2,FALSE))/365,400)</f>
        <v>32.830136986301369</v>
      </c>
      <c r="H185" s="140">
        <v>2</v>
      </c>
      <c r="I185" s="140" t="s">
        <v>60</v>
      </c>
      <c r="J185" s="143">
        <v>12.2</v>
      </c>
      <c r="K185" s="144">
        <v>7.554000000000002</v>
      </c>
      <c r="L185" s="144">
        <v>7.4579999999999984</v>
      </c>
      <c r="M185" s="144">
        <v>7.6909999999999989</v>
      </c>
      <c r="N185" s="144">
        <v>34.902999999999999</v>
      </c>
      <c r="O185" s="139">
        <f t="shared" si="4"/>
        <v>51.57149815202132</v>
      </c>
    </row>
    <row r="186" spans="1:15" x14ac:dyDescent="0.35">
      <c r="A186" s="140" t="s">
        <v>130</v>
      </c>
      <c r="B186" s="140">
        <v>2021</v>
      </c>
      <c r="C186" s="141">
        <v>44331</v>
      </c>
      <c r="D186" s="140" t="s">
        <v>72</v>
      </c>
      <c r="E186" s="140" t="s">
        <v>209</v>
      </c>
      <c r="F186" s="140" t="s">
        <v>59</v>
      </c>
      <c r="G186" s="135">
        <f>_xlfn.IFNA((C186-VLOOKUP(I186,Riders!$A$2:$C$213,2,FALSE))/365,400)</f>
        <v>23.331506849315069</v>
      </c>
      <c r="H186" s="140">
        <v>3</v>
      </c>
      <c r="I186" s="140" t="s">
        <v>58</v>
      </c>
      <c r="J186" s="145">
        <v>12.862</v>
      </c>
      <c r="K186" s="146">
        <v>7.6309999999999985</v>
      </c>
      <c r="L186" s="146">
        <v>7.4390000000000001</v>
      </c>
      <c r="M186" s="146">
        <v>7.5610000000000035</v>
      </c>
      <c r="N186" s="146">
        <v>35.493000000000002</v>
      </c>
      <c r="O186" s="139">
        <f t="shared" si="4"/>
        <v>50.714225340207925</v>
      </c>
    </row>
    <row r="187" spans="1:15" x14ac:dyDescent="0.35">
      <c r="A187" s="140" t="s">
        <v>130</v>
      </c>
      <c r="B187" s="140">
        <v>2021</v>
      </c>
      <c r="C187" s="141">
        <v>44331</v>
      </c>
      <c r="D187" s="140" t="s">
        <v>72</v>
      </c>
      <c r="E187" s="140" t="s">
        <v>209</v>
      </c>
      <c r="F187" s="140" t="s">
        <v>65</v>
      </c>
      <c r="G187" s="135">
        <f>_xlfn.IFNA((C187-VLOOKUP(I187,Riders!$A$2:$C$213,2,FALSE))/365,400)</f>
        <v>400</v>
      </c>
      <c r="H187" s="140">
        <v>4</v>
      </c>
      <c r="I187" s="140" t="s">
        <v>64</v>
      </c>
      <c r="J187" s="143">
        <v>12.484999999999999</v>
      </c>
      <c r="K187" s="144">
        <v>7.7460000000000022</v>
      </c>
      <c r="L187" s="144">
        <v>7.6309999999999967</v>
      </c>
      <c r="M187" s="144">
        <v>7.9649999999999999</v>
      </c>
      <c r="N187" s="144">
        <v>35.826999999999998</v>
      </c>
      <c r="O187" s="139">
        <f t="shared" si="4"/>
        <v>50.24143802160382</v>
      </c>
    </row>
    <row r="188" spans="1:15" x14ac:dyDescent="0.35">
      <c r="A188" s="140" t="s">
        <v>130</v>
      </c>
      <c r="B188" s="140">
        <v>2021</v>
      </c>
      <c r="C188" s="141">
        <v>44331</v>
      </c>
      <c r="D188" s="140" t="s">
        <v>72</v>
      </c>
      <c r="E188" s="140" t="s">
        <v>209</v>
      </c>
      <c r="F188" s="140" t="s">
        <v>65</v>
      </c>
      <c r="G188" s="135">
        <f>_xlfn.IFNA((C188-VLOOKUP(I188,Riders!$A$2:$C$213,2,FALSE))/365,400)</f>
        <v>121.45479452054795</v>
      </c>
      <c r="H188" s="140">
        <v>5</v>
      </c>
      <c r="I188" s="140" t="s">
        <v>132</v>
      </c>
      <c r="J188" s="145">
        <v>12.72</v>
      </c>
      <c r="K188" s="146">
        <v>7.8059999999999992</v>
      </c>
      <c r="L188" s="146">
        <v>7.6969999999999992</v>
      </c>
      <c r="M188" s="146">
        <v>7.9260000000000019</v>
      </c>
      <c r="N188" s="146">
        <v>36.149000000000001</v>
      </c>
      <c r="O188" s="139">
        <f t="shared" si="4"/>
        <v>49.793908545187968</v>
      </c>
    </row>
    <row r="189" spans="1:15" x14ac:dyDescent="0.35">
      <c r="A189" s="140" t="s">
        <v>134</v>
      </c>
      <c r="B189" s="140">
        <v>2020</v>
      </c>
      <c r="C189" s="147">
        <v>43890</v>
      </c>
      <c r="D189" s="140" t="s">
        <v>13</v>
      </c>
      <c r="E189" s="140" t="s">
        <v>395</v>
      </c>
      <c r="F189" s="148" t="s">
        <v>15</v>
      </c>
      <c r="G189" s="135">
        <f>_xlfn.IFNA((C189-VLOOKUP(I189,Riders!$A$2:$C$213,2,FALSE))/365,400)</f>
        <v>120.24657534246575</v>
      </c>
      <c r="H189" s="140">
        <v>1</v>
      </c>
      <c r="I189" s="148" t="s">
        <v>14</v>
      </c>
      <c r="J189" s="144">
        <v>12.038</v>
      </c>
      <c r="K189" s="144">
        <v>7.1649999999999991</v>
      </c>
      <c r="L189" s="144">
        <v>6.9370000000000012</v>
      </c>
      <c r="M189" s="144">
        <v>7.0570000000000022</v>
      </c>
      <c r="N189" s="144">
        <v>33.197000000000003</v>
      </c>
      <c r="O189" s="139">
        <f t="shared" si="4"/>
        <v>54.221767027141006</v>
      </c>
    </row>
    <row r="190" spans="1:15" x14ac:dyDescent="0.35">
      <c r="A190" s="150" t="s">
        <v>134</v>
      </c>
      <c r="B190" s="150">
        <v>2020</v>
      </c>
      <c r="C190" s="151">
        <v>43890</v>
      </c>
      <c r="D190" s="150" t="s">
        <v>13</v>
      </c>
      <c r="E190" s="150" t="s">
        <v>395</v>
      </c>
      <c r="F190" s="145" t="s">
        <v>15</v>
      </c>
      <c r="G190" s="135">
        <f>_xlfn.IFNA((C190-VLOOKUP(I190,Riders!$A$2:$C$213,2,FALSE))/365,400)</f>
        <v>120.24657534246575</v>
      </c>
      <c r="H190" s="150">
        <v>2</v>
      </c>
      <c r="I190" s="145" t="s">
        <v>22</v>
      </c>
      <c r="J190" s="146">
        <v>11.715</v>
      </c>
      <c r="K190" s="146">
        <v>7.2970000000000006</v>
      </c>
      <c r="L190" s="146">
        <v>7.027000000000001</v>
      </c>
      <c r="M190" s="146">
        <v>7.222999999999999</v>
      </c>
      <c r="N190" s="146">
        <v>33.262</v>
      </c>
      <c r="O190" s="139">
        <f t="shared" si="4"/>
        <v>54.115807828753532</v>
      </c>
    </row>
    <row r="191" spans="1:15" x14ac:dyDescent="0.35">
      <c r="A191" s="150" t="s">
        <v>134</v>
      </c>
      <c r="B191" s="150">
        <v>2020</v>
      </c>
      <c r="C191" s="152">
        <v>43890</v>
      </c>
      <c r="D191" s="150" t="s">
        <v>13</v>
      </c>
      <c r="E191" s="150" t="s">
        <v>395</v>
      </c>
      <c r="F191" s="143" t="s">
        <v>44</v>
      </c>
      <c r="G191" s="135">
        <f>_xlfn.IFNA((C191-VLOOKUP(I191,Riders!$A$2:$C$213,2,FALSE))/365,400)</f>
        <v>29.643835616438356</v>
      </c>
      <c r="H191" s="150">
        <v>3</v>
      </c>
      <c r="I191" s="143" t="s">
        <v>141</v>
      </c>
      <c r="J191" s="144">
        <v>11.795999999999999</v>
      </c>
      <c r="K191" s="144">
        <v>7.2310000000000016</v>
      </c>
      <c r="L191" s="144">
        <v>7.0389999999999979</v>
      </c>
      <c r="M191" s="144">
        <v>7.2330000000000005</v>
      </c>
      <c r="N191" s="144">
        <v>33.298999999999999</v>
      </c>
      <c r="O191" s="139">
        <f t="shared" si="4"/>
        <v>54.055677347668102</v>
      </c>
    </row>
    <row r="192" spans="1:15" x14ac:dyDescent="0.35">
      <c r="A192" s="150" t="s">
        <v>134</v>
      </c>
      <c r="B192" s="150">
        <v>2020</v>
      </c>
      <c r="C192" s="151">
        <v>43890</v>
      </c>
      <c r="D192" s="150" t="s">
        <v>13</v>
      </c>
      <c r="E192" s="150" t="s">
        <v>395</v>
      </c>
      <c r="F192" s="145" t="s">
        <v>53</v>
      </c>
      <c r="G192" s="135">
        <f>_xlfn.IFNA((C192-VLOOKUP(I192,Riders!$A$2:$C$213,2,FALSE))/365,400)</f>
        <v>22.972602739726028</v>
      </c>
      <c r="H192" s="150">
        <v>4</v>
      </c>
      <c r="I192" s="145" t="s">
        <v>52</v>
      </c>
      <c r="J192" s="146">
        <v>11.598000000000001</v>
      </c>
      <c r="K192" s="146">
        <v>7.3289999999999988</v>
      </c>
      <c r="L192" s="146">
        <v>7.1410000000000018</v>
      </c>
      <c r="M192" s="146">
        <v>7.3419999999999952</v>
      </c>
      <c r="N192" s="146">
        <v>33.409999999999997</v>
      </c>
      <c r="O192" s="139">
        <f t="shared" si="4"/>
        <v>53.876085004489681</v>
      </c>
    </row>
    <row r="193" spans="1:15" x14ac:dyDescent="0.35">
      <c r="A193" s="150" t="s">
        <v>134</v>
      </c>
      <c r="B193" s="150">
        <v>2020</v>
      </c>
      <c r="C193" s="152">
        <v>43890</v>
      </c>
      <c r="D193" s="150" t="s">
        <v>13</v>
      </c>
      <c r="E193" s="150" t="s">
        <v>395</v>
      </c>
      <c r="F193" s="143" t="s">
        <v>121</v>
      </c>
      <c r="G193" s="135">
        <f>_xlfn.IFNA((C193-VLOOKUP(I193,Riders!$A$2:$C$213,2,FALSE))/365,400)</f>
        <v>400</v>
      </c>
      <c r="H193" s="150">
        <v>5</v>
      </c>
      <c r="I193" s="143" t="s">
        <v>113</v>
      </c>
      <c r="J193" s="144">
        <v>11.769</v>
      </c>
      <c r="K193" s="144">
        <v>7.3650000000000002</v>
      </c>
      <c r="L193" s="144">
        <v>7.1069999999999993</v>
      </c>
      <c r="M193" s="144">
        <v>7.2289999999999992</v>
      </c>
      <c r="N193" s="144">
        <v>33.47</v>
      </c>
      <c r="O193" s="139">
        <f t="shared" si="4"/>
        <v>53.779504033462807</v>
      </c>
    </row>
    <row r="194" spans="1:15" x14ac:dyDescent="0.35">
      <c r="A194" s="150" t="s">
        <v>134</v>
      </c>
      <c r="B194" s="150">
        <v>2020</v>
      </c>
      <c r="C194" s="151">
        <v>43890</v>
      </c>
      <c r="D194" s="150" t="s">
        <v>13</v>
      </c>
      <c r="E194" s="150" t="s">
        <v>395</v>
      </c>
      <c r="F194" s="145" t="s">
        <v>19</v>
      </c>
      <c r="G194" s="135">
        <f>_xlfn.IFNA((C194-VLOOKUP(I194,Riders!$A$2:$C$213,2,FALSE))/365,400)</f>
        <v>23.890410958904109</v>
      </c>
      <c r="H194" s="150">
        <v>6</v>
      </c>
      <c r="I194" s="145" t="s">
        <v>396</v>
      </c>
      <c r="J194" s="146">
        <v>11.505000000000001</v>
      </c>
      <c r="K194" s="146">
        <v>7.2989999999999977</v>
      </c>
      <c r="L194" s="146">
        <v>7.1920000000000002</v>
      </c>
      <c r="M194" s="146">
        <v>7.5250000000000021</v>
      </c>
      <c r="N194" s="146">
        <v>33.521000000000001</v>
      </c>
      <c r="O194" s="139">
        <f t="shared" si="4"/>
        <v>53.69768205005817</v>
      </c>
    </row>
    <row r="195" spans="1:15" x14ac:dyDescent="0.35">
      <c r="A195" s="150" t="s">
        <v>134</v>
      </c>
      <c r="B195" s="150">
        <v>2020</v>
      </c>
      <c r="C195" s="152">
        <v>43890</v>
      </c>
      <c r="D195" s="150" t="s">
        <v>13</v>
      </c>
      <c r="E195" s="150" t="s">
        <v>395</v>
      </c>
      <c r="F195" s="143" t="s">
        <v>121</v>
      </c>
      <c r="G195" s="135">
        <f>_xlfn.IFNA((C195-VLOOKUP(I195,Riders!$A$2:$C$213,2,FALSE))/365,400)</f>
        <v>400</v>
      </c>
      <c r="H195" s="150">
        <v>7</v>
      </c>
      <c r="I195" s="143" t="s">
        <v>111</v>
      </c>
      <c r="J195" s="144">
        <v>11.891</v>
      </c>
      <c r="K195" s="144">
        <v>7.3720000000000017</v>
      </c>
      <c r="L195" s="144">
        <v>7.0809999999999995</v>
      </c>
      <c r="M195" s="144">
        <v>7.205999999999996</v>
      </c>
      <c r="N195" s="144">
        <v>33.549999999999997</v>
      </c>
      <c r="O195" s="139">
        <f t="shared" si="4"/>
        <v>53.651266766020868</v>
      </c>
    </row>
    <row r="196" spans="1:15" x14ac:dyDescent="0.35">
      <c r="A196" s="150" t="s">
        <v>134</v>
      </c>
      <c r="B196" s="150">
        <v>2020</v>
      </c>
      <c r="C196" s="151">
        <v>43890</v>
      </c>
      <c r="D196" s="150" t="s">
        <v>13</v>
      </c>
      <c r="E196" s="150" t="s">
        <v>395</v>
      </c>
      <c r="F196" s="145" t="s">
        <v>47</v>
      </c>
      <c r="G196" s="135">
        <f>_xlfn.IFNA((C196-VLOOKUP(I196,Riders!$A$2:$C$213,2,FALSE))/365,400)</f>
        <v>400</v>
      </c>
      <c r="H196" s="150">
        <v>8</v>
      </c>
      <c r="I196" s="145" t="s">
        <v>101</v>
      </c>
      <c r="J196" s="146">
        <v>11.866</v>
      </c>
      <c r="K196" s="146">
        <v>7.4089999999999989</v>
      </c>
      <c r="L196" s="146">
        <v>7.1000000000000014</v>
      </c>
      <c r="M196" s="146">
        <v>7.2800000000000011</v>
      </c>
      <c r="N196" s="146">
        <v>33.655000000000001</v>
      </c>
      <c r="O196" s="139">
        <f t="shared" si="4"/>
        <v>53.483880552666761</v>
      </c>
    </row>
    <row r="197" spans="1:15" x14ac:dyDescent="0.35">
      <c r="A197" s="150" t="s">
        <v>134</v>
      </c>
      <c r="B197" s="150">
        <v>2020</v>
      </c>
      <c r="C197" s="152">
        <v>43890</v>
      </c>
      <c r="D197" s="150" t="s">
        <v>13</v>
      </c>
      <c r="E197" s="150" t="s">
        <v>395</v>
      </c>
      <c r="F197" s="143" t="s">
        <v>31</v>
      </c>
      <c r="G197" s="135">
        <f>_xlfn.IFNA((C197-VLOOKUP(I197,Riders!$A$2:$C$213,2,FALSE))/365,400)</f>
        <v>400</v>
      </c>
      <c r="H197" s="150">
        <v>9</v>
      </c>
      <c r="I197" s="143" t="s">
        <v>30</v>
      </c>
      <c r="J197" s="144">
        <v>12.05</v>
      </c>
      <c r="K197" s="144">
        <v>7.3709999999999987</v>
      </c>
      <c r="L197" s="144">
        <v>7.1069999999999993</v>
      </c>
      <c r="M197" s="144">
        <v>7.25</v>
      </c>
      <c r="N197" s="144">
        <v>33.777999999999999</v>
      </c>
      <c r="O197" s="139">
        <f t="shared" si="4"/>
        <v>53.289123097874359</v>
      </c>
    </row>
    <row r="198" spans="1:15" x14ac:dyDescent="0.35">
      <c r="A198" s="150" t="s">
        <v>134</v>
      </c>
      <c r="B198" s="150">
        <v>2020</v>
      </c>
      <c r="C198" s="151">
        <v>43890</v>
      </c>
      <c r="D198" s="150" t="s">
        <v>13</v>
      </c>
      <c r="E198" s="150" t="s">
        <v>395</v>
      </c>
      <c r="F198" s="145" t="s">
        <v>44</v>
      </c>
      <c r="G198" s="135">
        <f>_xlfn.IFNA((C198-VLOOKUP(I198,Riders!$A$2:$C$213,2,FALSE))/365,400)</f>
        <v>27.279452054794522</v>
      </c>
      <c r="H198" s="150">
        <v>10</v>
      </c>
      <c r="I198" s="145" t="s">
        <v>43</v>
      </c>
      <c r="J198" s="146">
        <v>11.987</v>
      </c>
      <c r="K198" s="146">
        <v>7.3630000000000013</v>
      </c>
      <c r="L198" s="146">
        <v>7.139999999999997</v>
      </c>
      <c r="M198" s="146">
        <v>7.379999999999999</v>
      </c>
      <c r="N198" s="146">
        <v>33.869999999999997</v>
      </c>
      <c r="O198" s="139">
        <f t="shared" si="4"/>
        <v>53.144375553587253</v>
      </c>
    </row>
    <row r="199" spans="1:15" x14ac:dyDescent="0.35">
      <c r="A199" s="150" t="s">
        <v>134</v>
      </c>
      <c r="B199" s="150">
        <v>2020</v>
      </c>
      <c r="C199" s="152">
        <v>43890</v>
      </c>
      <c r="D199" s="150" t="s">
        <v>13</v>
      </c>
      <c r="E199" s="150" t="s">
        <v>395</v>
      </c>
      <c r="F199" s="143" t="s">
        <v>121</v>
      </c>
      <c r="G199" s="135">
        <f>_xlfn.IFNA((C199-VLOOKUP(I199,Riders!$A$2:$C$213,2,FALSE))/365,400)</f>
        <v>400</v>
      </c>
      <c r="H199" s="150">
        <v>11</v>
      </c>
      <c r="I199" s="143" t="s">
        <v>143</v>
      </c>
      <c r="J199" s="144">
        <v>11.675000000000001</v>
      </c>
      <c r="K199" s="144">
        <v>7.468</v>
      </c>
      <c r="L199" s="144">
        <v>7.2949999999999982</v>
      </c>
      <c r="M199" s="144">
        <v>7.5500000000000007</v>
      </c>
      <c r="N199" s="144">
        <v>33.988</v>
      </c>
      <c r="O199" s="139">
        <f t="shared" si="4"/>
        <v>52.959868188772511</v>
      </c>
    </row>
    <row r="200" spans="1:15" x14ac:dyDescent="0.35">
      <c r="A200" s="150" t="s">
        <v>134</v>
      </c>
      <c r="B200" s="150">
        <v>2020</v>
      </c>
      <c r="C200" s="151">
        <v>43890</v>
      </c>
      <c r="D200" s="150" t="s">
        <v>13</v>
      </c>
      <c r="E200" s="150" t="s">
        <v>395</v>
      </c>
      <c r="F200" s="145" t="s">
        <v>19</v>
      </c>
      <c r="G200" s="135">
        <f>_xlfn.IFNA((C200-VLOOKUP(I200,Riders!$A$2:$C$213,2,FALSE))/365,400)</f>
        <v>20.484931506849314</v>
      </c>
      <c r="H200" s="150">
        <v>12</v>
      </c>
      <c r="I200" s="145" t="s">
        <v>400</v>
      </c>
      <c r="J200" s="146">
        <v>12.208</v>
      </c>
      <c r="K200" s="146">
        <v>7.4709999999999983</v>
      </c>
      <c r="L200" s="146">
        <v>7.1410000000000018</v>
      </c>
      <c r="M200" s="146">
        <v>7.2439999999999998</v>
      </c>
      <c r="N200" s="146">
        <v>34.064</v>
      </c>
      <c r="O200" s="139">
        <f t="shared" si="4"/>
        <v>52.84170972287459</v>
      </c>
    </row>
    <row r="201" spans="1:15" x14ac:dyDescent="0.35">
      <c r="A201" s="150" t="s">
        <v>134</v>
      </c>
      <c r="B201" s="150">
        <v>2020</v>
      </c>
      <c r="C201" s="152">
        <v>43890</v>
      </c>
      <c r="D201" s="150" t="s">
        <v>13</v>
      </c>
      <c r="E201" s="150" t="s">
        <v>395</v>
      </c>
      <c r="F201" s="143" t="s">
        <v>121</v>
      </c>
      <c r="G201" s="135">
        <f>_xlfn.IFNA((C201-VLOOKUP(I201,Riders!$A$2:$C$213,2,FALSE))/365,400)</f>
        <v>400</v>
      </c>
      <c r="H201" s="150">
        <v>13</v>
      </c>
      <c r="I201" s="143" t="s">
        <v>166</v>
      </c>
      <c r="J201" s="144">
        <v>11.833</v>
      </c>
      <c r="K201" s="144">
        <v>7.2990000000000013</v>
      </c>
      <c r="L201" s="144">
        <v>7.2479999999999976</v>
      </c>
      <c r="M201" s="144">
        <v>7.6939999999999991</v>
      </c>
      <c r="N201" s="144">
        <v>34.073999999999998</v>
      </c>
      <c r="O201" s="139">
        <f t="shared" si="4"/>
        <v>52.826201796090864</v>
      </c>
    </row>
    <row r="202" spans="1:15" x14ac:dyDescent="0.35">
      <c r="A202" s="150" t="s">
        <v>134</v>
      </c>
      <c r="B202" s="150">
        <v>2020</v>
      </c>
      <c r="C202" s="151">
        <v>43890</v>
      </c>
      <c r="D202" s="150" t="s">
        <v>13</v>
      </c>
      <c r="E202" s="150" t="s">
        <v>395</v>
      </c>
      <c r="F202" s="145" t="s">
        <v>36</v>
      </c>
      <c r="G202" s="135">
        <f>_xlfn.IFNA((C202-VLOOKUP(I202,Riders!$A$2:$C$213,2,FALSE))/365,400)</f>
        <v>400</v>
      </c>
      <c r="H202" s="150">
        <v>14</v>
      </c>
      <c r="I202" s="145" t="s">
        <v>419</v>
      </c>
      <c r="J202" s="146">
        <v>11.848000000000001</v>
      </c>
      <c r="K202" s="146">
        <v>7.4459999999999997</v>
      </c>
      <c r="L202" s="146">
        <v>7.3109999999999999</v>
      </c>
      <c r="M202" s="146">
        <v>7.5340000000000025</v>
      </c>
      <c r="N202" s="146">
        <v>34.139000000000003</v>
      </c>
      <c r="O202" s="139">
        <f t="shared" si="4"/>
        <v>52.725621722956149</v>
      </c>
    </row>
    <row r="203" spans="1:15" x14ac:dyDescent="0.35">
      <c r="A203" s="150" t="s">
        <v>134</v>
      </c>
      <c r="B203" s="150">
        <v>2020</v>
      </c>
      <c r="C203" s="152">
        <v>43890</v>
      </c>
      <c r="D203" s="150" t="s">
        <v>13</v>
      </c>
      <c r="E203" s="150" t="s">
        <v>395</v>
      </c>
      <c r="F203" s="143" t="s">
        <v>61</v>
      </c>
      <c r="G203" s="135">
        <f>_xlfn.IFNA((C203-VLOOKUP(I203,Riders!$A$2:$C$213,2,FALSE))/365,400)</f>
        <v>31.621917808219177</v>
      </c>
      <c r="H203" s="150">
        <v>15</v>
      </c>
      <c r="I203" s="143" t="s">
        <v>60</v>
      </c>
      <c r="J203" s="144">
        <v>12.256</v>
      </c>
      <c r="K203" s="144">
        <v>7.4589999999999996</v>
      </c>
      <c r="L203" s="144">
        <v>7.3270000000000017</v>
      </c>
      <c r="M203" s="144">
        <v>7.5439999999999969</v>
      </c>
      <c r="N203" s="144">
        <v>34.585999999999999</v>
      </c>
      <c r="O203" s="139">
        <f t="shared" si="4"/>
        <v>52.044179725900655</v>
      </c>
    </row>
    <row r="204" spans="1:15" x14ac:dyDescent="0.35">
      <c r="A204" s="150" t="s">
        <v>134</v>
      </c>
      <c r="B204" s="150">
        <v>2020</v>
      </c>
      <c r="C204" s="151">
        <v>43890</v>
      </c>
      <c r="D204" s="150" t="s">
        <v>13</v>
      </c>
      <c r="E204" s="150" t="s">
        <v>395</v>
      </c>
      <c r="F204" s="145" t="s">
        <v>38</v>
      </c>
      <c r="G204" s="135">
        <f>_xlfn.IFNA((C204-VLOOKUP(I204,Riders!$A$2:$C$213,2,FALSE))/365,400)</f>
        <v>120.24657534246575</v>
      </c>
      <c r="H204" s="150">
        <v>16</v>
      </c>
      <c r="I204" s="145" t="s">
        <v>157</v>
      </c>
      <c r="J204" s="146">
        <v>11.782999999999999</v>
      </c>
      <c r="K204" s="146">
        <v>7.35</v>
      </c>
      <c r="L204" s="146">
        <v>7.458000000000002</v>
      </c>
      <c r="M204" s="146">
        <v>8.1199999999999974</v>
      </c>
      <c r="N204" s="146">
        <v>34.710999999999999</v>
      </c>
      <c r="O204" s="139">
        <f t="shared" si="4"/>
        <v>51.856760104865891</v>
      </c>
    </row>
    <row r="205" spans="1:15" x14ac:dyDescent="0.35">
      <c r="A205" s="150" t="s">
        <v>134</v>
      </c>
      <c r="B205" s="150">
        <v>2020</v>
      </c>
      <c r="C205" s="152">
        <v>43890</v>
      </c>
      <c r="D205" s="150" t="s">
        <v>13</v>
      </c>
      <c r="E205" s="150" t="s">
        <v>395</v>
      </c>
      <c r="F205" s="143" t="s">
        <v>21</v>
      </c>
      <c r="G205" s="135">
        <f>_xlfn.IFNA((C205-VLOOKUP(I205,Riders!$A$2:$C$213,2,FALSE))/365,400)</f>
        <v>23.780821917808218</v>
      </c>
      <c r="H205" s="150">
        <v>17</v>
      </c>
      <c r="I205" s="143" t="s">
        <v>119</v>
      </c>
      <c r="J205" s="144">
        <v>12.226000000000001</v>
      </c>
      <c r="K205" s="144">
        <v>7.5849999999999991</v>
      </c>
      <c r="L205" s="144">
        <v>7.4149999999999991</v>
      </c>
      <c r="M205" s="144">
        <v>7.6020000000000039</v>
      </c>
      <c r="N205" s="144">
        <v>34.828000000000003</v>
      </c>
      <c r="O205" s="139">
        <f t="shared" si="4"/>
        <v>51.682554266681976</v>
      </c>
    </row>
    <row r="206" spans="1:15" x14ac:dyDescent="0.35">
      <c r="A206" s="150" t="s">
        <v>134</v>
      </c>
      <c r="B206" s="150">
        <v>2020</v>
      </c>
      <c r="C206" s="151">
        <v>43890</v>
      </c>
      <c r="D206" s="150" t="s">
        <v>13</v>
      </c>
      <c r="E206" s="150" t="s">
        <v>395</v>
      </c>
      <c r="F206" s="145" t="s">
        <v>38</v>
      </c>
      <c r="G206" s="135">
        <f>_xlfn.IFNA((C206-VLOOKUP(I206,Riders!$A$2:$C$213,2,FALSE))/365,400)</f>
        <v>22.676712328767124</v>
      </c>
      <c r="H206" s="150">
        <v>18</v>
      </c>
      <c r="I206" s="145" t="s">
        <v>401</v>
      </c>
      <c r="J206" s="146">
        <v>12.58</v>
      </c>
      <c r="K206" s="146">
        <v>7.4880000000000013</v>
      </c>
      <c r="L206" s="146">
        <v>7.2439999999999998</v>
      </c>
      <c r="M206" s="146">
        <v>7.5440000000000005</v>
      </c>
      <c r="N206" s="146">
        <v>34.856000000000002</v>
      </c>
      <c r="O206" s="139">
        <f t="shared" si="4"/>
        <v>51.641037411062655</v>
      </c>
    </row>
    <row r="207" spans="1:15" x14ac:dyDescent="0.35">
      <c r="A207" s="150" t="s">
        <v>134</v>
      </c>
      <c r="B207" s="150">
        <v>2020</v>
      </c>
      <c r="C207" s="152">
        <v>43890</v>
      </c>
      <c r="D207" s="150" t="s">
        <v>13</v>
      </c>
      <c r="E207" s="150" t="s">
        <v>395</v>
      </c>
      <c r="F207" s="143" t="s">
        <v>27</v>
      </c>
      <c r="G207" s="135">
        <f>_xlfn.IFNA((C207-VLOOKUP(I207,Riders!$A$2:$C$213,2,FALSE))/365,400)</f>
        <v>24.372602739726027</v>
      </c>
      <c r="H207" s="150">
        <v>19</v>
      </c>
      <c r="I207" s="143" t="s">
        <v>41</v>
      </c>
      <c r="J207" s="144">
        <v>12.603</v>
      </c>
      <c r="K207" s="144">
        <v>7.5729999999999986</v>
      </c>
      <c r="L207" s="144">
        <v>7.3190000000000026</v>
      </c>
      <c r="M207" s="144">
        <v>7.5969999999999978</v>
      </c>
      <c r="N207" s="144">
        <v>35.091999999999999</v>
      </c>
      <c r="O207" s="139">
        <f t="shared" si="4"/>
        <v>51.293742163456059</v>
      </c>
    </row>
    <row r="208" spans="1:15" x14ac:dyDescent="0.35">
      <c r="A208" s="150" t="s">
        <v>134</v>
      </c>
      <c r="B208" s="150">
        <v>2020</v>
      </c>
      <c r="C208" s="151">
        <v>43890</v>
      </c>
      <c r="D208" s="150" t="s">
        <v>13</v>
      </c>
      <c r="E208" s="150" t="s">
        <v>395</v>
      </c>
      <c r="F208" s="145" t="s">
        <v>145</v>
      </c>
      <c r="G208" s="135">
        <f>_xlfn.IFNA((C208-VLOOKUP(I208,Riders!$A$2:$C$213,2,FALSE))/365,400)</f>
        <v>400</v>
      </c>
      <c r="H208" s="150">
        <v>20</v>
      </c>
      <c r="I208" s="145" t="s">
        <v>420</v>
      </c>
      <c r="J208" s="146">
        <v>12.808</v>
      </c>
      <c r="K208" s="146">
        <v>7.5450000000000017</v>
      </c>
      <c r="L208" s="146">
        <v>7.2789999999999999</v>
      </c>
      <c r="M208" s="146">
        <v>7.5509999999999984</v>
      </c>
      <c r="N208" s="146">
        <v>35.183</v>
      </c>
      <c r="O208" s="139">
        <f t="shared" si="4"/>
        <v>51.161072108688856</v>
      </c>
    </row>
    <row r="209" spans="1:15" x14ac:dyDescent="0.35">
      <c r="A209" s="150" t="s">
        <v>134</v>
      </c>
      <c r="B209" s="150">
        <v>2020</v>
      </c>
      <c r="C209" s="152">
        <v>43890</v>
      </c>
      <c r="D209" s="150" t="s">
        <v>13</v>
      </c>
      <c r="E209" s="150" t="s">
        <v>395</v>
      </c>
      <c r="F209" s="143" t="s">
        <v>159</v>
      </c>
      <c r="G209" s="135">
        <f>_xlfn.IFNA((C209-VLOOKUP(I209,Riders!$A$2:$C$213,2,FALSE))/365,400)</f>
        <v>120.24657534246575</v>
      </c>
      <c r="H209" s="150">
        <v>21</v>
      </c>
      <c r="I209" s="143" t="s">
        <v>158</v>
      </c>
      <c r="J209" s="144">
        <v>12.561999999999999</v>
      </c>
      <c r="K209" s="144">
        <v>7.6349999999999998</v>
      </c>
      <c r="L209" s="144">
        <v>7.4430000000000014</v>
      </c>
      <c r="M209" s="144">
        <v>7.6439999999999984</v>
      </c>
      <c r="N209" s="144">
        <v>35.283999999999999</v>
      </c>
      <c r="O209" s="139">
        <f t="shared" si="4"/>
        <v>51.01462419226845</v>
      </c>
    </row>
    <row r="210" spans="1:15" x14ac:dyDescent="0.35">
      <c r="A210" s="150" t="s">
        <v>134</v>
      </c>
      <c r="B210" s="150">
        <v>2020</v>
      </c>
      <c r="C210" s="151">
        <v>43890</v>
      </c>
      <c r="D210" s="150" t="s">
        <v>13</v>
      </c>
      <c r="E210" s="150" t="s">
        <v>209</v>
      </c>
      <c r="F210" s="145" t="s">
        <v>15</v>
      </c>
      <c r="G210" s="135">
        <f>_xlfn.IFNA((C210-VLOOKUP(I210,Riders!$A$2:$C$213,2,FALSE))/365,400)</f>
        <v>120.24657534246575</v>
      </c>
      <c r="H210" s="150">
        <v>1</v>
      </c>
      <c r="I210" s="145" t="s">
        <v>14</v>
      </c>
      <c r="J210" s="146">
        <v>11.911</v>
      </c>
      <c r="K210" s="146">
        <v>7.1850000000000005</v>
      </c>
      <c r="L210" s="146">
        <v>6.9370000000000012</v>
      </c>
      <c r="M210" s="146">
        <v>7.088000000000001</v>
      </c>
      <c r="N210" s="146">
        <v>33.121000000000002</v>
      </c>
      <c r="O210" s="139">
        <f t="shared" si="4"/>
        <v>54.346185199722228</v>
      </c>
    </row>
    <row r="211" spans="1:15" x14ac:dyDescent="0.35">
      <c r="A211" s="150" t="s">
        <v>134</v>
      </c>
      <c r="B211" s="150">
        <v>2020</v>
      </c>
      <c r="C211" s="152">
        <v>43890</v>
      </c>
      <c r="D211" s="150" t="s">
        <v>13</v>
      </c>
      <c r="E211" s="150" t="s">
        <v>209</v>
      </c>
      <c r="F211" s="143" t="s">
        <v>44</v>
      </c>
      <c r="G211" s="135">
        <f>_xlfn.IFNA((C211-VLOOKUP(I211,Riders!$A$2:$C$213,2,FALSE))/365,400)</f>
        <v>29.643835616438356</v>
      </c>
      <c r="H211" s="150">
        <v>2</v>
      </c>
      <c r="I211" s="143" t="s">
        <v>141</v>
      </c>
      <c r="J211" s="144">
        <v>11.619</v>
      </c>
      <c r="K211" s="144">
        <v>7.1999999999999993</v>
      </c>
      <c r="L211" s="144">
        <v>7.0370000000000026</v>
      </c>
      <c r="M211" s="144">
        <v>7.2980000000000018</v>
      </c>
      <c r="N211" s="144">
        <v>33.154000000000003</v>
      </c>
      <c r="O211" s="139">
        <f t="shared" si="4"/>
        <v>54.292091452011817</v>
      </c>
    </row>
    <row r="212" spans="1:15" x14ac:dyDescent="0.35">
      <c r="A212" s="150" t="s">
        <v>134</v>
      </c>
      <c r="B212" s="150">
        <v>2020</v>
      </c>
      <c r="C212" s="151">
        <v>43890</v>
      </c>
      <c r="D212" s="150" t="s">
        <v>13</v>
      </c>
      <c r="E212" s="150" t="s">
        <v>209</v>
      </c>
      <c r="F212" s="145" t="s">
        <v>53</v>
      </c>
      <c r="G212" s="135">
        <f>_xlfn.IFNA((C212-VLOOKUP(I212,Riders!$A$2:$C$213,2,FALSE))/365,400)</f>
        <v>22.972602739726028</v>
      </c>
      <c r="H212" s="150">
        <v>3</v>
      </c>
      <c r="I212" s="145" t="s">
        <v>52</v>
      </c>
      <c r="J212" s="146">
        <v>11.395</v>
      </c>
      <c r="K212" s="146">
        <v>7.3109999999999999</v>
      </c>
      <c r="L212" s="146">
        <v>7.1219999999999999</v>
      </c>
      <c r="M212" s="146">
        <v>7.343</v>
      </c>
      <c r="N212" s="146">
        <v>33.170999999999999</v>
      </c>
      <c r="O212" s="139">
        <f t="shared" si="4"/>
        <v>54.264266980193547</v>
      </c>
    </row>
    <row r="213" spans="1:15" x14ac:dyDescent="0.35">
      <c r="A213" s="150" t="s">
        <v>134</v>
      </c>
      <c r="B213" s="150">
        <v>2020</v>
      </c>
      <c r="C213" s="152">
        <v>43890</v>
      </c>
      <c r="D213" s="150" t="s">
        <v>13</v>
      </c>
      <c r="E213" s="150" t="s">
        <v>209</v>
      </c>
      <c r="F213" s="143" t="s">
        <v>15</v>
      </c>
      <c r="G213" s="135">
        <f>_xlfn.IFNA((C213-VLOOKUP(I213,Riders!$A$2:$C$213,2,FALSE))/365,400)</f>
        <v>120.24657534246575</v>
      </c>
      <c r="H213" s="150">
        <v>4</v>
      </c>
      <c r="I213" s="143" t="s">
        <v>22</v>
      </c>
      <c r="J213" s="144">
        <v>11.657</v>
      </c>
      <c r="K213" s="144">
        <v>7.3079999999999998</v>
      </c>
      <c r="L213" s="144">
        <v>7.0139999999999993</v>
      </c>
      <c r="M213" s="144">
        <v>7.2000000000000028</v>
      </c>
      <c r="N213" s="144">
        <v>33.179000000000002</v>
      </c>
      <c r="O213" s="139">
        <f t="shared" si="4"/>
        <v>54.251182977184364</v>
      </c>
    </row>
    <row r="214" spans="1:15" x14ac:dyDescent="0.35">
      <c r="A214" s="150" t="s">
        <v>134</v>
      </c>
      <c r="B214" s="150">
        <v>2020</v>
      </c>
      <c r="C214" s="151">
        <v>43890</v>
      </c>
      <c r="D214" s="150" t="s">
        <v>13</v>
      </c>
      <c r="E214" s="150" t="s">
        <v>209</v>
      </c>
      <c r="F214" s="145" t="s">
        <v>121</v>
      </c>
      <c r="G214" s="135">
        <f>_xlfn.IFNA((C214-VLOOKUP(I214,Riders!$A$2:$C$213,2,FALSE))/365,400)</f>
        <v>400</v>
      </c>
      <c r="H214" s="150">
        <v>5</v>
      </c>
      <c r="I214" s="145" t="s">
        <v>111</v>
      </c>
      <c r="J214" s="146">
        <v>11.871</v>
      </c>
      <c r="K214" s="146">
        <v>7.322000000000001</v>
      </c>
      <c r="L214" s="146">
        <v>7.0749999999999993</v>
      </c>
      <c r="M214" s="146">
        <v>7.2079999999999984</v>
      </c>
      <c r="N214" s="146">
        <v>33.475999999999999</v>
      </c>
      <c r="O214" s="139">
        <f t="shared" si="4"/>
        <v>53.769864977894613</v>
      </c>
    </row>
    <row r="215" spans="1:15" x14ac:dyDescent="0.35">
      <c r="A215" s="150" t="s">
        <v>134</v>
      </c>
      <c r="B215" s="150">
        <v>2020</v>
      </c>
      <c r="C215" s="152">
        <v>43890</v>
      </c>
      <c r="D215" s="150" t="s">
        <v>13</v>
      </c>
      <c r="E215" s="150" t="s">
        <v>209</v>
      </c>
      <c r="F215" s="143" t="s">
        <v>121</v>
      </c>
      <c r="G215" s="135">
        <f>_xlfn.IFNA((C215-VLOOKUP(I215,Riders!$A$2:$C$213,2,FALSE))/365,400)</f>
        <v>400</v>
      </c>
      <c r="H215" s="150">
        <v>6</v>
      </c>
      <c r="I215" s="143" t="s">
        <v>113</v>
      </c>
      <c r="J215" s="144">
        <v>11.682</v>
      </c>
      <c r="K215" s="144">
        <v>7.3250000000000011</v>
      </c>
      <c r="L215" s="144">
        <v>7.1529999999999987</v>
      </c>
      <c r="M215" s="144">
        <v>7.3339999999999996</v>
      </c>
      <c r="N215" s="144">
        <v>33.494</v>
      </c>
      <c r="O215" s="139">
        <f t="shared" si="4"/>
        <v>53.740968531677318</v>
      </c>
    </row>
    <row r="216" spans="1:15" x14ac:dyDescent="0.35">
      <c r="A216" s="150" t="s">
        <v>134</v>
      </c>
      <c r="B216" s="150">
        <v>2020</v>
      </c>
      <c r="C216" s="151">
        <v>43890</v>
      </c>
      <c r="D216" s="150" t="s">
        <v>13</v>
      </c>
      <c r="E216" s="150" t="s">
        <v>209</v>
      </c>
      <c r="F216" s="145" t="s">
        <v>47</v>
      </c>
      <c r="G216" s="135">
        <f>_xlfn.IFNA((C216-VLOOKUP(I216,Riders!$A$2:$C$213,2,FALSE))/365,400)</f>
        <v>400</v>
      </c>
      <c r="H216" s="150">
        <v>7</v>
      </c>
      <c r="I216" s="145" t="s">
        <v>101</v>
      </c>
      <c r="J216" s="146">
        <v>12</v>
      </c>
      <c r="K216" s="146">
        <v>7.3990000000000009</v>
      </c>
      <c r="L216" s="146">
        <v>7.1359999999999992</v>
      </c>
      <c r="M216" s="146">
        <v>7.3880000000000017</v>
      </c>
      <c r="N216" s="146">
        <v>33.923000000000002</v>
      </c>
      <c r="O216" s="139">
        <f t="shared" si="4"/>
        <v>53.061344810305691</v>
      </c>
    </row>
    <row r="217" spans="1:15" x14ac:dyDescent="0.35">
      <c r="A217" s="150" t="s">
        <v>134</v>
      </c>
      <c r="B217" s="150">
        <v>2020</v>
      </c>
      <c r="C217" s="152">
        <v>43890</v>
      </c>
      <c r="D217" s="150" t="s">
        <v>13</v>
      </c>
      <c r="E217" s="150" t="s">
        <v>209</v>
      </c>
      <c r="F217" s="143" t="s">
        <v>19</v>
      </c>
      <c r="G217" s="135">
        <f>_xlfn.IFNA((C217-VLOOKUP(I217,Riders!$A$2:$C$213,2,FALSE))/365,400)</f>
        <v>23.890410958904109</v>
      </c>
      <c r="H217" s="150">
        <v>8</v>
      </c>
      <c r="I217" s="143" t="s">
        <v>396</v>
      </c>
      <c r="J217" s="144">
        <v>11.728999999999999</v>
      </c>
      <c r="K217" s="144">
        <v>7.3949999999999996</v>
      </c>
      <c r="L217" s="144">
        <v>7.282</v>
      </c>
      <c r="M217" s="144">
        <v>7.597999999999999</v>
      </c>
      <c r="N217" s="144">
        <v>34.003999999999998</v>
      </c>
      <c r="O217" s="139">
        <f t="shared" si="4"/>
        <v>52.934948829549469</v>
      </c>
    </row>
    <row r="218" spans="1:15" x14ac:dyDescent="0.35">
      <c r="A218" s="140" t="s">
        <v>176</v>
      </c>
      <c r="B218" s="140">
        <v>2019</v>
      </c>
      <c r="C218" s="141">
        <v>43526</v>
      </c>
      <c r="D218" s="140" t="s">
        <v>13</v>
      </c>
      <c r="E218" s="150" t="s">
        <v>395</v>
      </c>
      <c r="F218" s="145" t="s">
        <v>121</v>
      </c>
      <c r="G218" s="135">
        <f>_xlfn.IFNA((C218-VLOOKUP(I218,Riders!$A$2:$C$213,2,FALSE))/365,400)</f>
        <v>400</v>
      </c>
      <c r="H218" s="150">
        <v>1</v>
      </c>
      <c r="I218" s="145" t="s">
        <v>113</v>
      </c>
      <c r="J218" s="146">
        <v>11.598000000000001</v>
      </c>
      <c r="K218" s="146">
        <v>7.3839999999999986</v>
      </c>
      <c r="L218" s="146">
        <v>7.1900000000000013</v>
      </c>
      <c r="M218" s="146">
        <v>7.3820000000000014</v>
      </c>
      <c r="N218" s="146">
        <v>33.554000000000002</v>
      </c>
      <c r="O218" s="139">
        <f t="shared" si="4"/>
        <v>53.644870954282645</v>
      </c>
    </row>
    <row r="219" spans="1:15" x14ac:dyDescent="0.35">
      <c r="A219" s="140" t="s">
        <v>176</v>
      </c>
      <c r="B219" s="140">
        <v>2019</v>
      </c>
      <c r="C219" s="141">
        <v>43526</v>
      </c>
      <c r="D219" s="140" t="s">
        <v>13</v>
      </c>
      <c r="E219" s="150" t="s">
        <v>395</v>
      </c>
      <c r="F219" s="143" t="s">
        <v>36</v>
      </c>
      <c r="G219" s="135">
        <f>_xlfn.IFNA((C219-VLOOKUP(I219,Riders!$A$2:$C$213,2,FALSE))/365,400)</f>
        <v>400</v>
      </c>
      <c r="H219" s="150">
        <v>2</v>
      </c>
      <c r="I219" s="143" t="s">
        <v>139</v>
      </c>
      <c r="J219" s="144">
        <v>11.789</v>
      </c>
      <c r="K219" s="144">
        <v>7.3340000000000014</v>
      </c>
      <c r="L219" s="144">
        <v>7.1559999999999988</v>
      </c>
      <c r="M219" s="144">
        <v>7.2769999999999975</v>
      </c>
      <c r="N219" s="144">
        <v>33.555999999999997</v>
      </c>
      <c r="O219" s="139">
        <f t="shared" si="4"/>
        <v>53.641673620216956</v>
      </c>
    </row>
    <row r="220" spans="1:15" x14ac:dyDescent="0.35">
      <c r="A220" s="140" t="s">
        <v>176</v>
      </c>
      <c r="B220" s="140">
        <v>2019</v>
      </c>
      <c r="C220" s="141">
        <v>43526</v>
      </c>
      <c r="D220" s="140" t="s">
        <v>13</v>
      </c>
      <c r="E220" s="150" t="s">
        <v>395</v>
      </c>
      <c r="F220" s="145" t="s">
        <v>15</v>
      </c>
      <c r="G220" s="135">
        <f>_xlfn.IFNA((C220-VLOOKUP(I220,Riders!$A$2:$C$213,2,FALSE))/365,400)</f>
        <v>400</v>
      </c>
      <c r="H220" s="150">
        <v>3</v>
      </c>
      <c r="I220" s="145" t="s">
        <v>421</v>
      </c>
      <c r="J220" s="146">
        <v>11.621</v>
      </c>
      <c r="K220" s="146">
        <v>7.2969999999999988</v>
      </c>
      <c r="L220" s="146">
        <v>7.2040000000000006</v>
      </c>
      <c r="M220" s="146">
        <v>7.4759999999999991</v>
      </c>
      <c r="N220" s="146">
        <v>33.597999999999999</v>
      </c>
      <c r="O220" s="139">
        <f t="shared" si="4"/>
        <v>53.57461753675814</v>
      </c>
    </row>
    <row r="221" spans="1:15" x14ac:dyDescent="0.35">
      <c r="A221" s="140" t="s">
        <v>176</v>
      </c>
      <c r="B221" s="140">
        <v>2019</v>
      </c>
      <c r="C221" s="141">
        <v>43526</v>
      </c>
      <c r="D221" s="140" t="s">
        <v>13</v>
      </c>
      <c r="E221" s="150" t="s">
        <v>395</v>
      </c>
      <c r="F221" s="143" t="s">
        <v>31</v>
      </c>
      <c r="G221" s="135">
        <f>_xlfn.IFNA((C221-VLOOKUP(I221,Riders!$A$2:$C$213,2,FALSE))/365,400)</f>
        <v>400</v>
      </c>
      <c r="H221" s="150">
        <v>4</v>
      </c>
      <c r="I221" s="143" t="s">
        <v>30</v>
      </c>
      <c r="J221" s="144">
        <v>11.875</v>
      </c>
      <c r="K221" s="144">
        <v>7.2989999999999995</v>
      </c>
      <c r="L221" s="144">
        <v>7.1690000000000005</v>
      </c>
      <c r="M221" s="144">
        <v>7.3309999999999995</v>
      </c>
      <c r="N221" s="144">
        <v>33.673999999999999</v>
      </c>
      <c r="O221" s="139">
        <f t="shared" si="4"/>
        <v>53.453703153768487</v>
      </c>
    </row>
    <row r="222" spans="1:15" x14ac:dyDescent="0.35">
      <c r="A222" s="140" t="s">
        <v>176</v>
      </c>
      <c r="B222" s="140">
        <v>2019</v>
      </c>
      <c r="C222" s="141">
        <v>43526</v>
      </c>
      <c r="D222" s="140" t="s">
        <v>13</v>
      </c>
      <c r="E222" s="150" t="s">
        <v>395</v>
      </c>
      <c r="F222" s="145" t="s">
        <v>19</v>
      </c>
      <c r="G222" s="135">
        <f>_xlfn.IFNA((C222-VLOOKUP(I222,Riders!$A$2:$C$213,2,FALSE))/365,400)</f>
        <v>22.893150684931506</v>
      </c>
      <c r="H222" s="150">
        <v>5</v>
      </c>
      <c r="I222" s="145" t="s">
        <v>396</v>
      </c>
      <c r="J222" s="146">
        <v>11.605</v>
      </c>
      <c r="K222" s="146">
        <v>7.3810000000000002</v>
      </c>
      <c r="L222" s="146">
        <v>7.2579999999999991</v>
      </c>
      <c r="M222" s="146">
        <v>7.554000000000002</v>
      </c>
      <c r="N222" s="146">
        <v>33.798000000000002</v>
      </c>
      <c r="O222" s="139">
        <f t="shared" si="4"/>
        <v>53.257589206461915</v>
      </c>
    </row>
    <row r="223" spans="1:15" x14ac:dyDescent="0.35">
      <c r="A223" s="140" t="s">
        <v>176</v>
      </c>
      <c r="B223" s="140">
        <v>2019</v>
      </c>
      <c r="C223" s="141">
        <v>43526</v>
      </c>
      <c r="D223" s="140" t="s">
        <v>13</v>
      </c>
      <c r="E223" s="150" t="s">
        <v>395</v>
      </c>
      <c r="F223" s="143" t="s">
        <v>44</v>
      </c>
      <c r="G223" s="135">
        <f>_xlfn.IFNA((C223-VLOOKUP(I223,Riders!$A$2:$C$213,2,FALSE))/365,400)</f>
        <v>28.646575342465752</v>
      </c>
      <c r="H223" s="150">
        <v>6</v>
      </c>
      <c r="I223" s="143" t="s">
        <v>141</v>
      </c>
      <c r="J223" s="144">
        <v>11.967000000000001</v>
      </c>
      <c r="K223" s="144">
        <v>7.3480000000000008</v>
      </c>
      <c r="L223" s="144">
        <v>7.2169999999999987</v>
      </c>
      <c r="M223" s="144">
        <v>7.4409999999999989</v>
      </c>
      <c r="N223" s="144">
        <v>33.972999999999999</v>
      </c>
      <c r="O223" s="139">
        <f t="shared" si="4"/>
        <v>52.983251405527923</v>
      </c>
    </row>
    <row r="224" spans="1:15" x14ac:dyDescent="0.35">
      <c r="A224" s="140" t="s">
        <v>176</v>
      </c>
      <c r="B224" s="140">
        <v>2019</v>
      </c>
      <c r="C224" s="141">
        <v>43526</v>
      </c>
      <c r="D224" s="140" t="s">
        <v>13</v>
      </c>
      <c r="E224" s="150" t="s">
        <v>395</v>
      </c>
      <c r="F224" s="145" t="s">
        <v>15</v>
      </c>
      <c r="G224" s="135">
        <f>_xlfn.IFNA((C224-VLOOKUP(I224,Riders!$A$2:$C$213,2,FALSE))/365,400)</f>
        <v>119.24931506849315</v>
      </c>
      <c r="H224" s="150">
        <v>7</v>
      </c>
      <c r="I224" s="145" t="s">
        <v>14</v>
      </c>
      <c r="J224" s="146">
        <v>12.180999999999999</v>
      </c>
      <c r="K224" s="146">
        <v>7.3529999999999998</v>
      </c>
      <c r="L224" s="146">
        <v>7.2050000000000018</v>
      </c>
      <c r="M224" s="146">
        <v>7.362999999999996</v>
      </c>
      <c r="N224" s="146">
        <v>34.101999999999997</v>
      </c>
      <c r="O224" s="139">
        <f t="shared" si="4"/>
        <v>52.782827986628355</v>
      </c>
    </row>
    <row r="225" spans="1:15" x14ac:dyDescent="0.35">
      <c r="A225" s="140" t="s">
        <v>176</v>
      </c>
      <c r="B225" s="140">
        <v>2019</v>
      </c>
      <c r="C225" s="141">
        <v>43526</v>
      </c>
      <c r="D225" s="140" t="s">
        <v>13</v>
      </c>
      <c r="E225" s="150" t="s">
        <v>395</v>
      </c>
      <c r="F225" s="143" t="s">
        <v>53</v>
      </c>
      <c r="G225" s="135">
        <f>_xlfn.IFNA((C225-VLOOKUP(I225,Riders!$A$2:$C$213,2,FALSE))/365,400)</f>
        <v>21.975342465753425</v>
      </c>
      <c r="H225" s="150">
        <v>8</v>
      </c>
      <c r="I225" s="143" t="s">
        <v>52</v>
      </c>
      <c r="J225" s="144">
        <v>11.792</v>
      </c>
      <c r="K225" s="144">
        <v>7.4870000000000001</v>
      </c>
      <c r="L225" s="144">
        <v>7.3039999999999985</v>
      </c>
      <c r="M225" s="144">
        <v>7.544000000000004</v>
      </c>
      <c r="N225" s="144">
        <v>34.127000000000002</v>
      </c>
      <c r="O225" s="139">
        <f t="shared" si="4"/>
        <v>52.744161514343475</v>
      </c>
    </row>
    <row r="226" spans="1:15" x14ac:dyDescent="0.35">
      <c r="A226" s="140" t="s">
        <v>176</v>
      </c>
      <c r="B226" s="140">
        <v>2019</v>
      </c>
      <c r="C226" s="141">
        <v>43526</v>
      </c>
      <c r="D226" s="140" t="s">
        <v>13</v>
      </c>
      <c r="E226" s="150" t="s">
        <v>395</v>
      </c>
      <c r="F226" s="145" t="s">
        <v>38</v>
      </c>
      <c r="G226" s="135">
        <f>_xlfn.IFNA((C226-VLOOKUP(I226,Riders!$A$2:$C$213,2,FALSE))/365,400)</f>
        <v>119.24931506849315</v>
      </c>
      <c r="H226" s="150">
        <v>9</v>
      </c>
      <c r="I226" s="145" t="s">
        <v>157</v>
      </c>
      <c r="J226" s="146">
        <v>11.71</v>
      </c>
      <c r="K226" s="146">
        <v>7.4429999999999978</v>
      </c>
      <c r="L226" s="146">
        <v>7.3290000000000006</v>
      </c>
      <c r="M226" s="146">
        <v>7.661999999999999</v>
      </c>
      <c r="N226" s="146">
        <v>34.143999999999998</v>
      </c>
      <c r="O226" s="139">
        <f t="shared" si="4"/>
        <v>52.717900656044989</v>
      </c>
    </row>
    <row r="227" spans="1:15" x14ac:dyDescent="0.35">
      <c r="A227" s="140" t="s">
        <v>176</v>
      </c>
      <c r="B227" s="140">
        <v>2019</v>
      </c>
      <c r="C227" s="141">
        <v>43526</v>
      </c>
      <c r="D227" s="140" t="s">
        <v>13</v>
      </c>
      <c r="E227" s="150" t="s">
        <v>395</v>
      </c>
      <c r="F227" s="143" t="s">
        <v>47</v>
      </c>
      <c r="G227" s="135">
        <f>_xlfn.IFNA((C227-VLOOKUP(I227,Riders!$A$2:$C$213,2,FALSE))/365,400)</f>
        <v>400</v>
      </c>
      <c r="H227" s="150">
        <v>10</v>
      </c>
      <c r="I227" s="143" t="s">
        <v>422</v>
      </c>
      <c r="J227" s="144">
        <v>11.946</v>
      </c>
      <c r="K227" s="144">
        <v>7.4380000000000006</v>
      </c>
      <c r="L227" s="144">
        <v>7.2910000000000004</v>
      </c>
      <c r="M227" s="144">
        <v>7.5849999999999973</v>
      </c>
      <c r="N227" s="144">
        <v>34.26</v>
      </c>
      <c r="O227" s="139">
        <f t="shared" si="4"/>
        <v>52.539404553415068</v>
      </c>
    </row>
    <row r="228" spans="1:15" x14ac:dyDescent="0.35">
      <c r="A228" s="140" t="s">
        <v>176</v>
      </c>
      <c r="B228" s="140">
        <v>2019</v>
      </c>
      <c r="C228" s="141">
        <v>43526</v>
      </c>
      <c r="D228" s="140" t="s">
        <v>13</v>
      </c>
      <c r="E228" s="150" t="s">
        <v>395</v>
      </c>
      <c r="F228" s="145" t="s">
        <v>44</v>
      </c>
      <c r="G228" s="135">
        <f>_xlfn.IFNA((C228-VLOOKUP(I228,Riders!$A$2:$C$213,2,FALSE))/365,400)</f>
        <v>400</v>
      </c>
      <c r="H228" s="150">
        <v>11</v>
      </c>
      <c r="I228" s="145" t="s">
        <v>423</v>
      </c>
      <c r="J228" s="146">
        <v>12.518000000000001</v>
      </c>
      <c r="K228" s="146">
        <v>7.43</v>
      </c>
      <c r="L228" s="146">
        <v>7.102999999999998</v>
      </c>
      <c r="M228" s="146">
        <v>7.2290000000000028</v>
      </c>
      <c r="N228" s="146">
        <v>34.28</v>
      </c>
      <c r="O228" s="139">
        <f t="shared" si="4"/>
        <v>52.508751458576427</v>
      </c>
    </row>
    <row r="229" spans="1:15" x14ac:dyDescent="0.35">
      <c r="A229" s="140" t="s">
        <v>176</v>
      </c>
      <c r="B229" s="140">
        <v>2019</v>
      </c>
      <c r="C229" s="141">
        <v>43526</v>
      </c>
      <c r="D229" s="140" t="s">
        <v>13</v>
      </c>
      <c r="E229" s="150" t="s">
        <v>395</v>
      </c>
      <c r="F229" s="143" t="s">
        <v>121</v>
      </c>
      <c r="G229" s="135">
        <f>_xlfn.IFNA((C229-VLOOKUP(I229,Riders!$A$2:$C$213,2,FALSE))/365,400)</f>
        <v>400</v>
      </c>
      <c r="H229" s="150">
        <v>12</v>
      </c>
      <c r="I229" s="143" t="s">
        <v>166</v>
      </c>
      <c r="J229" s="144">
        <v>11.848000000000001</v>
      </c>
      <c r="K229" s="144">
        <v>7.3919999999999977</v>
      </c>
      <c r="L229" s="144">
        <v>7.3250000000000028</v>
      </c>
      <c r="M229" s="144">
        <v>7.7309999999999981</v>
      </c>
      <c r="N229" s="144">
        <v>34.295999999999999</v>
      </c>
      <c r="O229" s="139">
        <f t="shared" si="4"/>
        <v>52.484254723582929</v>
      </c>
    </row>
    <row r="230" spans="1:15" x14ac:dyDescent="0.35">
      <c r="A230" s="140" t="s">
        <v>176</v>
      </c>
      <c r="B230" s="140">
        <v>2019</v>
      </c>
      <c r="C230" s="141">
        <v>43526</v>
      </c>
      <c r="D230" s="140" t="s">
        <v>13</v>
      </c>
      <c r="E230" s="150" t="s">
        <v>395</v>
      </c>
      <c r="F230" s="145" t="s">
        <v>61</v>
      </c>
      <c r="G230" s="135">
        <f>_xlfn.IFNA((C230-VLOOKUP(I230,Riders!$A$2:$C$213,2,FALSE))/365,400)</f>
        <v>26.726027397260275</v>
      </c>
      <c r="H230" s="150">
        <v>13</v>
      </c>
      <c r="I230" s="145" t="s">
        <v>142</v>
      </c>
      <c r="J230" s="146">
        <v>12.129</v>
      </c>
      <c r="K230" s="146">
        <v>7.4060000000000006</v>
      </c>
      <c r="L230" s="146">
        <v>7.2510000000000012</v>
      </c>
      <c r="M230" s="146">
        <v>7.546999999999997</v>
      </c>
      <c r="N230" s="146">
        <v>34.332999999999998</v>
      </c>
      <c r="O230" s="139">
        <f t="shared" si="4"/>
        <v>52.427693472752168</v>
      </c>
    </row>
    <row r="231" spans="1:15" x14ac:dyDescent="0.35">
      <c r="A231" s="140" t="s">
        <v>176</v>
      </c>
      <c r="B231" s="140">
        <v>2019</v>
      </c>
      <c r="C231" s="141">
        <v>43526</v>
      </c>
      <c r="D231" s="140" t="s">
        <v>13</v>
      </c>
      <c r="E231" s="150" t="s">
        <v>395</v>
      </c>
      <c r="F231" s="143" t="s">
        <v>25</v>
      </c>
      <c r="G231" s="135">
        <f>_xlfn.IFNA((C231-VLOOKUP(I231,Riders!$A$2:$C$213,2,FALSE))/365,400)</f>
        <v>119.24931506849315</v>
      </c>
      <c r="H231" s="150">
        <v>14</v>
      </c>
      <c r="I231" s="143" t="s">
        <v>136</v>
      </c>
      <c r="J231" s="144">
        <v>11.737</v>
      </c>
      <c r="K231" s="144">
        <v>7.6</v>
      </c>
      <c r="L231" s="144">
        <v>7.375</v>
      </c>
      <c r="M231" s="144">
        <v>7.6230000000000011</v>
      </c>
      <c r="N231" s="144">
        <v>34.335000000000001</v>
      </c>
      <c r="O231" s="139">
        <f t="shared" si="4"/>
        <v>52.424639580602879</v>
      </c>
    </row>
    <row r="232" spans="1:15" x14ac:dyDescent="0.35">
      <c r="A232" s="140" t="s">
        <v>176</v>
      </c>
      <c r="B232" s="140">
        <v>2019</v>
      </c>
      <c r="C232" s="141">
        <v>43526</v>
      </c>
      <c r="D232" s="140" t="s">
        <v>13</v>
      </c>
      <c r="E232" s="150" t="s">
        <v>395</v>
      </c>
      <c r="F232" s="145" t="s">
        <v>15</v>
      </c>
      <c r="G232" s="135">
        <f>_xlfn.IFNA((C232-VLOOKUP(I232,Riders!$A$2:$C$213,2,FALSE))/365,400)</f>
        <v>119.24931506849315</v>
      </c>
      <c r="H232" s="150">
        <v>15</v>
      </c>
      <c r="I232" s="145" t="s">
        <v>22</v>
      </c>
      <c r="J232" s="146">
        <v>12.121</v>
      </c>
      <c r="K232" s="146">
        <v>7.5559999999999992</v>
      </c>
      <c r="L232" s="146">
        <v>7.2630000000000017</v>
      </c>
      <c r="M232" s="146">
        <v>7.4119999999999955</v>
      </c>
      <c r="N232" s="146">
        <v>34.351999999999997</v>
      </c>
      <c r="O232" s="139">
        <f t="shared" si="4"/>
        <v>52.398695854680952</v>
      </c>
    </row>
    <row r="233" spans="1:15" x14ac:dyDescent="0.35">
      <c r="A233" s="140" t="s">
        <v>176</v>
      </c>
      <c r="B233" s="140">
        <v>2019</v>
      </c>
      <c r="C233" s="141">
        <v>43526</v>
      </c>
      <c r="D233" s="140" t="s">
        <v>13</v>
      </c>
      <c r="E233" s="150" t="s">
        <v>395</v>
      </c>
      <c r="F233" s="143" t="s">
        <v>61</v>
      </c>
      <c r="G233" s="135">
        <f>_xlfn.IFNA((C233-VLOOKUP(I233,Riders!$A$2:$C$213,2,FALSE))/365,400)</f>
        <v>30.624657534246577</v>
      </c>
      <c r="H233" s="150">
        <v>16</v>
      </c>
      <c r="I233" s="143" t="s">
        <v>60</v>
      </c>
      <c r="J233" s="144">
        <v>12.006</v>
      </c>
      <c r="K233" s="144">
        <v>7.4860000000000007</v>
      </c>
      <c r="L233" s="144">
        <v>7.3359999999999985</v>
      </c>
      <c r="M233" s="144">
        <v>7.5869999999999997</v>
      </c>
      <c r="N233" s="144">
        <v>34.414999999999999</v>
      </c>
      <c r="O233" s="139">
        <f t="shared" si="4"/>
        <v>52.302774952782215</v>
      </c>
    </row>
    <row r="234" spans="1:15" x14ac:dyDescent="0.35">
      <c r="A234" s="140" t="s">
        <v>176</v>
      </c>
      <c r="B234" s="140">
        <v>2019</v>
      </c>
      <c r="C234" s="141">
        <v>43526</v>
      </c>
      <c r="D234" s="140" t="s">
        <v>13</v>
      </c>
      <c r="E234" s="150" t="s">
        <v>395</v>
      </c>
      <c r="F234" s="145" t="s">
        <v>19</v>
      </c>
      <c r="G234" s="135">
        <f>_xlfn.IFNA((C234-VLOOKUP(I234,Riders!$A$2:$C$213,2,FALSE))/365,400)</f>
        <v>400</v>
      </c>
      <c r="H234" s="150">
        <v>17</v>
      </c>
      <c r="I234" s="145" t="s">
        <v>177</v>
      </c>
      <c r="J234" s="146">
        <v>12.236000000000001</v>
      </c>
      <c r="K234" s="146">
        <v>7.445999999999998</v>
      </c>
      <c r="L234" s="146">
        <v>7.2910000000000004</v>
      </c>
      <c r="M234" s="146">
        <v>7.5450000000000017</v>
      </c>
      <c r="N234" s="146">
        <v>34.518000000000001</v>
      </c>
      <c r="O234" s="139">
        <f t="shared" si="4"/>
        <v>52.146706066400135</v>
      </c>
    </row>
    <row r="235" spans="1:15" x14ac:dyDescent="0.35">
      <c r="A235" s="140" t="s">
        <v>176</v>
      </c>
      <c r="B235" s="140">
        <v>2019</v>
      </c>
      <c r="C235" s="141">
        <v>43526</v>
      </c>
      <c r="D235" s="140" t="s">
        <v>13</v>
      </c>
      <c r="E235" s="150" t="s">
        <v>395</v>
      </c>
      <c r="F235" s="143" t="s">
        <v>38</v>
      </c>
      <c r="G235" s="135">
        <f>_xlfn.IFNA((C235-VLOOKUP(I235,Riders!$A$2:$C$213,2,FALSE))/365,400)</f>
        <v>119.24931506849315</v>
      </c>
      <c r="H235" s="150">
        <v>18</v>
      </c>
      <c r="I235" s="143" t="s">
        <v>76</v>
      </c>
      <c r="J235" s="144">
        <v>11.99</v>
      </c>
      <c r="K235" s="144">
        <v>7.488999999999999</v>
      </c>
      <c r="L235" s="144">
        <v>7.3300000000000018</v>
      </c>
      <c r="M235" s="144">
        <v>7.7709999999999972</v>
      </c>
      <c r="N235" s="144">
        <v>34.58</v>
      </c>
      <c r="O235" s="139">
        <f t="shared" si="4"/>
        <v>52.05320994794679</v>
      </c>
    </row>
    <row r="236" spans="1:15" x14ac:dyDescent="0.35">
      <c r="A236" s="140" t="s">
        <v>176</v>
      </c>
      <c r="B236" s="140">
        <v>2019</v>
      </c>
      <c r="C236" s="141">
        <v>43526</v>
      </c>
      <c r="D236" s="140" t="s">
        <v>13</v>
      </c>
      <c r="E236" s="150" t="s">
        <v>395</v>
      </c>
      <c r="F236" s="145" t="s">
        <v>21</v>
      </c>
      <c r="G236" s="135">
        <f>_xlfn.IFNA((C236-VLOOKUP(I236,Riders!$A$2:$C$213,2,FALSE))/365,400)</f>
        <v>23.56986301369863</v>
      </c>
      <c r="H236" s="150">
        <v>19</v>
      </c>
      <c r="I236" s="145" t="s">
        <v>20</v>
      </c>
      <c r="J236" s="146">
        <v>12.208</v>
      </c>
      <c r="K236" s="146">
        <v>7.5899999999999981</v>
      </c>
      <c r="L236" s="146">
        <v>7.4160000000000004</v>
      </c>
      <c r="M236" s="146">
        <v>7.5420000000000016</v>
      </c>
      <c r="N236" s="146">
        <v>34.756</v>
      </c>
      <c r="O236" s="139">
        <f t="shared" si="4"/>
        <v>51.789619058579817</v>
      </c>
    </row>
    <row r="237" spans="1:15" x14ac:dyDescent="0.35">
      <c r="A237" s="140" t="s">
        <v>176</v>
      </c>
      <c r="B237" s="140">
        <v>2019</v>
      </c>
      <c r="C237" s="141">
        <v>43526</v>
      </c>
      <c r="D237" s="140" t="s">
        <v>13</v>
      </c>
      <c r="E237" s="150" t="s">
        <v>395</v>
      </c>
      <c r="F237" s="143" t="s">
        <v>121</v>
      </c>
      <c r="G237" s="135">
        <f>_xlfn.IFNA((C237-VLOOKUP(I237,Riders!$A$2:$C$213,2,FALSE))/365,400)</f>
        <v>400</v>
      </c>
      <c r="H237" s="150">
        <v>20</v>
      </c>
      <c r="I237" s="143" t="s">
        <v>143</v>
      </c>
      <c r="J237" s="144">
        <v>11.778</v>
      </c>
      <c r="K237" s="144">
        <v>7.609</v>
      </c>
      <c r="L237" s="144">
        <v>7.5079999999999991</v>
      </c>
      <c r="M237" s="144">
        <v>7.870000000000001</v>
      </c>
      <c r="N237" s="144">
        <v>34.765000000000001</v>
      </c>
      <c r="O237" s="139">
        <f t="shared" si="4"/>
        <v>51.776211707176756</v>
      </c>
    </row>
    <row r="238" spans="1:15" x14ac:dyDescent="0.35">
      <c r="A238" s="140" t="s">
        <v>176</v>
      </c>
      <c r="B238" s="140">
        <v>2019</v>
      </c>
      <c r="C238" s="141">
        <v>43526</v>
      </c>
      <c r="D238" s="140" t="s">
        <v>13</v>
      </c>
      <c r="E238" s="150" t="s">
        <v>395</v>
      </c>
      <c r="F238" s="145" t="s">
        <v>67</v>
      </c>
      <c r="G238" s="135">
        <f>_xlfn.IFNA((C238-VLOOKUP(I238,Riders!$A$2:$C$213,2,FALSE))/365,400)</f>
        <v>400</v>
      </c>
      <c r="H238" s="150">
        <v>21</v>
      </c>
      <c r="I238" s="145" t="s">
        <v>99</v>
      </c>
      <c r="J238" s="146">
        <v>12.631</v>
      </c>
      <c r="K238" s="146">
        <v>7.5769999999999982</v>
      </c>
      <c r="L238" s="146">
        <v>7.3540000000000028</v>
      </c>
      <c r="M238" s="146">
        <v>7.4869999999999983</v>
      </c>
      <c r="N238" s="146">
        <v>35.048999999999999</v>
      </c>
      <c r="O238" s="139">
        <f t="shared" si="4"/>
        <v>51.356672087648718</v>
      </c>
    </row>
    <row r="239" spans="1:15" x14ac:dyDescent="0.35">
      <c r="A239" s="140" t="s">
        <v>176</v>
      </c>
      <c r="B239" s="140">
        <v>2019</v>
      </c>
      <c r="C239" s="141">
        <v>43526</v>
      </c>
      <c r="D239" s="140" t="s">
        <v>13</v>
      </c>
      <c r="E239" s="150" t="s">
        <v>395</v>
      </c>
      <c r="F239" s="143" t="s">
        <v>25</v>
      </c>
      <c r="G239" s="135">
        <f>_xlfn.IFNA((C239-VLOOKUP(I239,Riders!$A$2:$C$213,2,FALSE))/365,400)</f>
        <v>400</v>
      </c>
      <c r="H239" s="150">
        <v>22</v>
      </c>
      <c r="I239" s="143" t="s">
        <v>424</v>
      </c>
      <c r="J239" s="144">
        <v>11.972</v>
      </c>
      <c r="K239" s="144">
        <v>7.631000000000002</v>
      </c>
      <c r="L239" s="144">
        <v>7.5679999999999978</v>
      </c>
      <c r="M239" s="144">
        <v>7.8980000000000032</v>
      </c>
      <c r="N239" s="144">
        <v>35.069000000000003</v>
      </c>
      <c r="O239" s="139">
        <f t="shared" si="4"/>
        <v>51.327383158915275</v>
      </c>
    </row>
    <row r="240" spans="1:15" x14ac:dyDescent="0.35">
      <c r="A240" s="140" t="s">
        <v>176</v>
      </c>
      <c r="B240" s="140">
        <v>2019</v>
      </c>
      <c r="C240" s="141">
        <v>43526</v>
      </c>
      <c r="D240" s="140" t="s">
        <v>13</v>
      </c>
      <c r="E240" s="150" t="s">
        <v>395</v>
      </c>
      <c r="F240" s="145" t="s">
        <v>148</v>
      </c>
      <c r="G240" s="135">
        <f>_xlfn.IFNA((C240-VLOOKUP(I240,Riders!$A$2:$C$213,2,FALSE))/365,400)</f>
        <v>119.24931506849315</v>
      </c>
      <c r="H240" s="150">
        <v>23</v>
      </c>
      <c r="I240" s="145" t="s">
        <v>147</v>
      </c>
      <c r="J240" s="146">
        <v>12.763999999999999</v>
      </c>
      <c r="K240" s="146">
        <v>7.6649999999999991</v>
      </c>
      <c r="L240" s="146">
        <v>7.3470000000000013</v>
      </c>
      <c r="M240" s="146">
        <v>7.4060000000000024</v>
      </c>
      <c r="N240" s="146">
        <v>35.182000000000002</v>
      </c>
      <c r="O240" s="139">
        <f t="shared" si="4"/>
        <v>51.162526291853787</v>
      </c>
    </row>
    <row r="241" spans="1:15" x14ac:dyDescent="0.35">
      <c r="A241" s="140" t="s">
        <v>176</v>
      </c>
      <c r="B241" s="140">
        <v>2019</v>
      </c>
      <c r="C241" s="141">
        <v>43526</v>
      </c>
      <c r="D241" s="140" t="s">
        <v>13</v>
      </c>
      <c r="E241" s="150" t="s">
        <v>395</v>
      </c>
      <c r="F241" s="143" t="s">
        <v>29</v>
      </c>
      <c r="G241" s="135">
        <f>_xlfn.IFNA((C241-VLOOKUP(I241,Riders!$A$2:$C$213,2,FALSE))/365,400)</f>
        <v>19.18082191780822</v>
      </c>
      <c r="H241" s="150">
        <v>24</v>
      </c>
      <c r="I241" s="143" t="s">
        <v>28</v>
      </c>
      <c r="J241" s="144">
        <v>12.912000000000001</v>
      </c>
      <c r="K241" s="144">
        <v>7.6249999999999982</v>
      </c>
      <c r="L241" s="144">
        <v>7.3710000000000022</v>
      </c>
      <c r="M241" s="144">
        <v>7.5309999999999988</v>
      </c>
      <c r="N241" s="144">
        <v>35.439</v>
      </c>
      <c r="O241" s="139">
        <f t="shared" si="4"/>
        <v>50.791500888851267</v>
      </c>
    </row>
    <row r="242" spans="1:15" x14ac:dyDescent="0.35">
      <c r="A242" s="140" t="s">
        <v>176</v>
      </c>
      <c r="B242" s="140">
        <v>2019</v>
      </c>
      <c r="C242" s="141">
        <v>43526</v>
      </c>
      <c r="D242" s="140" t="s">
        <v>13</v>
      </c>
      <c r="E242" s="150" t="s">
        <v>395</v>
      </c>
      <c r="F242" s="145" t="s">
        <v>145</v>
      </c>
      <c r="G242" s="135">
        <f>_xlfn.IFNA((C242-VLOOKUP(I242,Riders!$A$2:$C$213,2,FALSE))/365,400)</f>
        <v>400</v>
      </c>
      <c r="H242" s="150">
        <v>25</v>
      </c>
      <c r="I242" s="145" t="s">
        <v>144</v>
      </c>
      <c r="J242" s="146">
        <v>12.914999999999999</v>
      </c>
      <c r="K242" s="146">
        <v>7.7980000000000018</v>
      </c>
      <c r="L242" s="146">
        <v>7.593</v>
      </c>
      <c r="M242" s="146">
        <v>7.9289999999999985</v>
      </c>
      <c r="N242" s="146">
        <v>36.234999999999999</v>
      </c>
      <c r="O242" s="139">
        <f t="shared" si="4"/>
        <v>49.675727887401685</v>
      </c>
    </row>
    <row r="243" spans="1:15" x14ac:dyDescent="0.35">
      <c r="A243" s="140" t="s">
        <v>176</v>
      </c>
      <c r="B243" s="140">
        <v>2019</v>
      </c>
      <c r="C243" s="141">
        <v>43526</v>
      </c>
      <c r="D243" s="140" t="s">
        <v>13</v>
      </c>
      <c r="E243" s="150" t="s">
        <v>395</v>
      </c>
      <c r="F243" s="143" t="s">
        <v>65</v>
      </c>
      <c r="G243" s="135">
        <f>_xlfn.IFNA((C243-VLOOKUP(I243,Riders!$A$2:$C$213,2,FALSE))/365,400)</f>
        <v>119.24931506849315</v>
      </c>
      <c r="H243" s="150">
        <v>26</v>
      </c>
      <c r="I243" s="143" t="s">
        <v>171</v>
      </c>
      <c r="J243" s="144">
        <v>12.968999999999999</v>
      </c>
      <c r="K243" s="144">
        <v>7.8920000000000012</v>
      </c>
      <c r="L243" s="144">
        <v>7.6699999999999982</v>
      </c>
      <c r="M243" s="144">
        <v>7.9740000000000038</v>
      </c>
      <c r="N243" s="144">
        <v>36.505000000000003</v>
      </c>
      <c r="O243" s="139">
        <f t="shared" si="4"/>
        <v>49.308313929598683</v>
      </c>
    </row>
    <row r="244" spans="1:15" x14ac:dyDescent="0.35">
      <c r="A244" s="140" t="s">
        <v>176</v>
      </c>
      <c r="B244" s="140">
        <v>2019</v>
      </c>
      <c r="C244" s="141">
        <v>43526</v>
      </c>
      <c r="D244" s="140" t="s">
        <v>13</v>
      </c>
      <c r="E244" s="150" t="s">
        <v>209</v>
      </c>
      <c r="F244" s="145" t="s">
        <v>121</v>
      </c>
      <c r="G244" s="135">
        <f>_xlfn.IFNA((C244-VLOOKUP(I244,Riders!$A$2:$C$213,2,FALSE))/365,400)</f>
        <v>400</v>
      </c>
      <c r="H244" s="150">
        <v>1</v>
      </c>
      <c r="I244" s="145" t="s">
        <v>113</v>
      </c>
      <c r="J244" s="146">
        <v>11.43</v>
      </c>
      <c r="K244" s="146">
        <v>7.2340000000000018</v>
      </c>
      <c r="L244" s="146">
        <v>7.0569999999999986</v>
      </c>
      <c r="M244" s="146">
        <v>7.2910000000000004</v>
      </c>
      <c r="N244" s="146">
        <v>33.012</v>
      </c>
      <c r="O244" s="139">
        <f t="shared" si="4"/>
        <v>54.525627044711015</v>
      </c>
    </row>
    <row r="245" spans="1:15" x14ac:dyDescent="0.35">
      <c r="A245" s="140" t="s">
        <v>176</v>
      </c>
      <c r="B245" s="140">
        <v>2019</v>
      </c>
      <c r="C245" s="141">
        <v>43526</v>
      </c>
      <c r="D245" s="140" t="s">
        <v>13</v>
      </c>
      <c r="E245" s="150" t="s">
        <v>209</v>
      </c>
      <c r="F245" s="143" t="s">
        <v>31</v>
      </c>
      <c r="G245" s="135">
        <f>_xlfn.IFNA((C245-VLOOKUP(I245,Riders!$A$2:$C$213,2,FALSE))/365,400)</f>
        <v>400</v>
      </c>
      <c r="H245" s="150">
        <v>2</v>
      </c>
      <c r="I245" s="143" t="s">
        <v>30</v>
      </c>
      <c r="J245" s="144">
        <v>11.715999999999999</v>
      </c>
      <c r="K245" s="144">
        <v>7.1940000000000008</v>
      </c>
      <c r="L245" s="144">
        <v>7.0590000000000011</v>
      </c>
      <c r="M245" s="144">
        <v>7.338000000000001</v>
      </c>
      <c r="N245" s="144">
        <v>33.307000000000002</v>
      </c>
      <c r="O245" s="139">
        <f t="shared" si="4"/>
        <v>54.042693728045151</v>
      </c>
    </row>
    <row r="246" spans="1:15" x14ac:dyDescent="0.35">
      <c r="A246" s="140" t="s">
        <v>176</v>
      </c>
      <c r="B246" s="140">
        <v>2019</v>
      </c>
      <c r="C246" s="141">
        <v>43526</v>
      </c>
      <c r="D246" s="140" t="s">
        <v>13</v>
      </c>
      <c r="E246" s="150" t="s">
        <v>209</v>
      </c>
      <c r="F246" s="145" t="s">
        <v>36</v>
      </c>
      <c r="G246" s="135">
        <f>_xlfn.IFNA((C246-VLOOKUP(I246,Riders!$A$2:$C$213,2,FALSE))/365,400)</f>
        <v>400</v>
      </c>
      <c r="H246" s="150">
        <v>3</v>
      </c>
      <c r="I246" s="145" t="s">
        <v>139</v>
      </c>
      <c r="J246" s="146">
        <v>11.553000000000001</v>
      </c>
      <c r="K246" s="146">
        <v>7.2889999999999979</v>
      </c>
      <c r="L246" s="146">
        <v>7.1780000000000008</v>
      </c>
      <c r="M246" s="146">
        <v>7.3989999999999974</v>
      </c>
      <c r="N246" s="146">
        <v>33.418999999999997</v>
      </c>
      <c r="O246" s="139">
        <f t="shared" ref="O246:O270" si="5">3.6*500/(N246)</f>
        <v>53.861575750321677</v>
      </c>
    </row>
    <row r="247" spans="1:15" x14ac:dyDescent="0.35">
      <c r="A247" s="140" t="s">
        <v>176</v>
      </c>
      <c r="B247" s="140">
        <v>2019</v>
      </c>
      <c r="C247" s="141">
        <v>43526</v>
      </c>
      <c r="D247" s="140" t="s">
        <v>13</v>
      </c>
      <c r="E247" s="150" t="s">
        <v>209</v>
      </c>
      <c r="F247" s="143" t="s">
        <v>15</v>
      </c>
      <c r="G247" s="135">
        <f>_xlfn.IFNA((C247-VLOOKUP(I247,Riders!$A$2:$C$213,2,FALSE))/365,400)</f>
        <v>400</v>
      </c>
      <c r="H247" s="150">
        <v>4</v>
      </c>
      <c r="I247" s="143" t="s">
        <v>421</v>
      </c>
      <c r="J247" s="144">
        <v>11.548999999999999</v>
      </c>
      <c r="K247" s="144">
        <v>7.3129999999999988</v>
      </c>
      <c r="L247" s="144">
        <v>7.1330000000000027</v>
      </c>
      <c r="M247" s="144">
        <v>7.4359999999999964</v>
      </c>
      <c r="N247" s="144">
        <v>33.430999999999997</v>
      </c>
      <c r="O247" s="139">
        <f t="shared" si="5"/>
        <v>53.842242230265327</v>
      </c>
    </row>
    <row r="248" spans="1:15" x14ac:dyDescent="0.35">
      <c r="A248" s="140" t="s">
        <v>176</v>
      </c>
      <c r="B248" s="140">
        <v>2019</v>
      </c>
      <c r="C248" s="141">
        <v>43526</v>
      </c>
      <c r="D248" s="140" t="s">
        <v>13</v>
      </c>
      <c r="E248" s="150" t="s">
        <v>209</v>
      </c>
      <c r="F248" s="145" t="s">
        <v>44</v>
      </c>
      <c r="G248" s="135">
        <f>_xlfn.IFNA((C248-VLOOKUP(I248,Riders!$A$2:$C$213,2,FALSE))/365,400)</f>
        <v>28.646575342465752</v>
      </c>
      <c r="H248" s="150">
        <v>5</v>
      </c>
      <c r="I248" s="145" t="s">
        <v>141</v>
      </c>
      <c r="J248" s="146">
        <v>11.795999999999999</v>
      </c>
      <c r="K248" s="146">
        <v>7.338000000000001</v>
      </c>
      <c r="L248" s="146">
        <v>7.2010000000000005</v>
      </c>
      <c r="M248" s="146">
        <v>7.4909999999999997</v>
      </c>
      <c r="N248" s="146">
        <v>33.826000000000001</v>
      </c>
      <c r="O248" s="139">
        <f t="shared" si="5"/>
        <v>53.213504404895644</v>
      </c>
    </row>
    <row r="249" spans="1:15" x14ac:dyDescent="0.35">
      <c r="A249" s="140" t="s">
        <v>176</v>
      </c>
      <c r="B249" s="140">
        <v>2019</v>
      </c>
      <c r="C249" s="141">
        <v>43526</v>
      </c>
      <c r="D249" s="140" t="s">
        <v>13</v>
      </c>
      <c r="E249" s="150" t="s">
        <v>209</v>
      </c>
      <c r="F249" s="143" t="s">
        <v>19</v>
      </c>
      <c r="G249" s="135">
        <f>_xlfn.IFNA((C249-VLOOKUP(I249,Riders!$A$2:$C$213,2,FALSE))/365,400)</f>
        <v>22.893150684931506</v>
      </c>
      <c r="H249" s="150">
        <v>6</v>
      </c>
      <c r="I249" s="143" t="s">
        <v>396</v>
      </c>
      <c r="J249" s="144">
        <v>11.686999999999999</v>
      </c>
      <c r="K249" s="144">
        <v>7.3750000000000018</v>
      </c>
      <c r="L249" s="144">
        <v>7.2789999999999999</v>
      </c>
      <c r="M249" s="144">
        <v>7.6310000000000002</v>
      </c>
      <c r="N249" s="144">
        <v>33.972000000000001</v>
      </c>
      <c r="O249" s="139">
        <f t="shared" si="5"/>
        <v>52.984811020840688</v>
      </c>
    </row>
    <row r="250" spans="1:15" x14ac:dyDescent="0.35">
      <c r="A250" s="140" t="s">
        <v>176</v>
      </c>
      <c r="B250" s="140">
        <v>2019</v>
      </c>
      <c r="C250" s="141">
        <v>43526</v>
      </c>
      <c r="D250" s="140" t="s">
        <v>13</v>
      </c>
      <c r="E250" s="150" t="s">
        <v>209</v>
      </c>
      <c r="F250" s="145" t="s">
        <v>15</v>
      </c>
      <c r="G250" s="135">
        <f>_xlfn.IFNA((C250-VLOOKUP(I250,Riders!$A$2:$C$213,2,FALSE))/365,400)</f>
        <v>119.24931506849315</v>
      </c>
      <c r="H250" s="150">
        <v>7</v>
      </c>
      <c r="I250" s="145" t="s">
        <v>14</v>
      </c>
      <c r="J250" s="146">
        <v>12.023</v>
      </c>
      <c r="K250" s="146">
        <v>7.407</v>
      </c>
      <c r="L250" s="146">
        <v>7.1969999999999992</v>
      </c>
      <c r="M250" s="146">
        <v>7.370000000000001</v>
      </c>
      <c r="N250" s="146">
        <v>33.997</v>
      </c>
      <c r="O250" s="139">
        <f t="shared" si="5"/>
        <v>52.945848163073215</v>
      </c>
    </row>
    <row r="251" spans="1:15" x14ac:dyDescent="0.35">
      <c r="A251" s="140" t="s">
        <v>176</v>
      </c>
      <c r="B251" s="140">
        <v>2019</v>
      </c>
      <c r="C251" s="141">
        <v>43526</v>
      </c>
      <c r="D251" s="140" t="s">
        <v>13</v>
      </c>
      <c r="E251" s="150" t="s">
        <v>209</v>
      </c>
      <c r="F251" s="143" t="s">
        <v>53</v>
      </c>
      <c r="G251" s="135">
        <f>_xlfn.IFNA((C251-VLOOKUP(I251,Riders!$A$2:$C$213,2,FALSE))/365,400)</f>
        <v>21.975342465753425</v>
      </c>
      <c r="H251" s="150">
        <v>8</v>
      </c>
      <c r="I251" s="143" t="s">
        <v>52</v>
      </c>
      <c r="J251" s="144">
        <v>11.829000000000001</v>
      </c>
      <c r="K251" s="144">
        <v>7.5139999999999993</v>
      </c>
      <c r="L251" s="144">
        <v>7.3060000000000009</v>
      </c>
      <c r="M251" s="144">
        <v>7.597999999999999</v>
      </c>
      <c r="N251" s="144">
        <v>34.247</v>
      </c>
      <c r="O251" s="139">
        <f t="shared" si="5"/>
        <v>52.559348264081528</v>
      </c>
    </row>
    <row r="252" spans="1:15" x14ac:dyDescent="0.35">
      <c r="A252" s="133" t="s">
        <v>134</v>
      </c>
      <c r="B252" s="133">
        <v>2018</v>
      </c>
      <c r="C252" s="153">
        <v>43436</v>
      </c>
      <c r="D252" s="133" t="s">
        <v>72</v>
      </c>
      <c r="E252" s="150" t="s">
        <v>395</v>
      </c>
      <c r="F252" s="145" t="s">
        <v>163</v>
      </c>
      <c r="G252" s="135">
        <f>_xlfn.IFNA((C252-VLOOKUP(I252,Riders!$A$2:$C$213,2,FALSE))/365,400)</f>
        <v>400</v>
      </c>
      <c r="H252" s="150">
        <v>1</v>
      </c>
      <c r="I252" s="145" t="s">
        <v>113</v>
      </c>
      <c r="J252" s="146">
        <v>11.631</v>
      </c>
      <c r="K252" s="146">
        <v>7.2940000000000005</v>
      </c>
      <c r="L252" s="146">
        <v>7.0949999999999989</v>
      </c>
      <c r="M252" s="146">
        <v>7.2230000000000025</v>
      </c>
      <c r="N252" s="146">
        <v>33.243000000000002</v>
      </c>
      <c r="O252" s="139">
        <f t="shared" si="5"/>
        <v>54.146737659056036</v>
      </c>
    </row>
    <row r="253" spans="1:15" x14ac:dyDescent="0.35">
      <c r="A253" s="137" t="s">
        <v>134</v>
      </c>
      <c r="B253" s="137">
        <v>2018</v>
      </c>
      <c r="C253" s="152">
        <v>43436</v>
      </c>
      <c r="D253" s="137" t="s">
        <v>72</v>
      </c>
      <c r="E253" s="150" t="s">
        <v>395</v>
      </c>
      <c r="F253" s="143" t="s">
        <v>15</v>
      </c>
      <c r="G253" s="135">
        <f>_xlfn.IFNA((C253-VLOOKUP(I253,Riders!$A$2:$C$213,2,FALSE))/365,400)</f>
        <v>400</v>
      </c>
      <c r="H253" s="150">
        <v>2</v>
      </c>
      <c r="I253" s="143" t="s">
        <v>421</v>
      </c>
      <c r="J253" s="144">
        <v>11.664</v>
      </c>
      <c r="K253" s="144">
        <v>7.2919999999999998</v>
      </c>
      <c r="L253" s="144">
        <v>7.1769999999999996</v>
      </c>
      <c r="M253" s="144">
        <v>7.4370000000000012</v>
      </c>
      <c r="N253" s="144">
        <v>33.57</v>
      </c>
      <c r="O253" s="139">
        <f t="shared" si="5"/>
        <v>53.619302949061662</v>
      </c>
    </row>
    <row r="254" spans="1:15" x14ac:dyDescent="0.35">
      <c r="A254" s="137" t="s">
        <v>134</v>
      </c>
      <c r="B254" s="137">
        <v>2018</v>
      </c>
      <c r="C254" s="151">
        <v>43436</v>
      </c>
      <c r="D254" s="137" t="s">
        <v>72</v>
      </c>
      <c r="E254" s="150" t="s">
        <v>395</v>
      </c>
      <c r="F254" s="145" t="s">
        <v>31</v>
      </c>
      <c r="G254" s="135">
        <f>_xlfn.IFNA((C254-VLOOKUP(I254,Riders!$A$2:$C$213,2,FALSE))/365,400)</f>
        <v>400</v>
      </c>
      <c r="H254" s="150">
        <v>3</v>
      </c>
      <c r="I254" s="145" t="s">
        <v>30</v>
      </c>
      <c r="J254" s="146">
        <v>11.856</v>
      </c>
      <c r="K254" s="146">
        <v>7.3059999999999992</v>
      </c>
      <c r="L254" s="146">
        <v>7.1039999999999992</v>
      </c>
      <c r="M254" s="146">
        <v>7.3359999999999985</v>
      </c>
      <c r="N254" s="146">
        <v>33.601999999999997</v>
      </c>
      <c r="O254" s="139">
        <f t="shared" si="5"/>
        <v>53.568239985715138</v>
      </c>
    </row>
    <row r="255" spans="1:15" x14ac:dyDescent="0.35">
      <c r="A255" s="137" t="s">
        <v>134</v>
      </c>
      <c r="B255" s="137">
        <v>2018</v>
      </c>
      <c r="C255" s="152">
        <v>43436</v>
      </c>
      <c r="D255" s="137" t="s">
        <v>72</v>
      </c>
      <c r="E255" s="150" t="s">
        <v>395</v>
      </c>
      <c r="F255" s="143" t="s">
        <v>19</v>
      </c>
      <c r="G255" s="135">
        <f>_xlfn.IFNA((C255-VLOOKUP(I255,Riders!$A$2:$C$213,2,FALSE))/365,400)</f>
        <v>400</v>
      </c>
      <c r="H255" s="150">
        <v>4</v>
      </c>
      <c r="I255" s="143" t="s">
        <v>188</v>
      </c>
      <c r="J255" s="144">
        <v>12.141999999999999</v>
      </c>
      <c r="K255" s="144">
        <v>7.4559999999999995</v>
      </c>
      <c r="L255" s="144">
        <v>7.1720000000000006</v>
      </c>
      <c r="M255" s="144">
        <v>7.3080000000000034</v>
      </c>
      <c r="N255" s="144">
        <v>34.078000000000003</v>
      </c>
      <c r="O255" s="139">
        <f t="shared" si="5"/>
        <v>52.820001173777797</v>
      </c>
    </row>
    <row r="256" spans="1:15" x14ac:dyDescent="0.35">
      <c r="A256" s="137" t="s">
        <v>134</v>
      </c>
      <c r="B256" s="137">
        <v>2018</v>
      </c>
      <c r="C256" s="151">
        <v>43436</v>
      </c>
      <c r="D256" s="137" t="s">
        <v>72</v>
      </c>
      <c r="E256" s="150" t="s">
        <v>395</v>
      </c>
      <c r="F256" s="145" t="s">
        <v>47</v>
      </c>
      <c r="G256" s="135">
        <f>_xlfn.IFNA((C256-VLOOKUP(I256,Riders!$A$2:$C$213,2,FALSE))/365,400)</f>
        <v>400</v>
      </c>
      <c r="H256" s="150">
        <v>5</v>
      </c>
      <c r="I256" s="145" t="s">
        <v>101</v>
      </c>
      <c r="J256" s="146">
        <v>11.971</v>
      </c>
      <c r="K256" s="146">
        <v>7.4319999999999986</v>
      </c>
      <c r="L256" s="146">
        <v>7.2340000000000018</v>
      </c>
      <c r="M256" s="146">
        <v>7.4979999999999976</v>
      </c>
      <c r="N256" s="146">
        <v>34.134999999999998</v>
      </c>
      <c r="O256" s="139">
        <f t="shared" si="5"/>
        <v>52.731800205068112</v>
      </c>
    </row>
    <row r="257" spans="1:15" x14ac:dyDescent="0.35">
      <c r="A257" s="137" t="s">
        <v>134</v>
      </c>
      <c r="B257" s="137">
        <v>2018</v>
      </c>
      <c r="C257" s="152">
        <v>43436</v>
      </c>
      <c r="D257" s="137" t="s">
        <v>72</v>
      </c>
      <c r="E257" s="150" t="s">
        <v>395</v>
      </c>
      <c r="F257" s="143" t="s">
        <v>61</v>
      </c>
      <c r="G257" s="135">
        <f>_xlfn.IFNA((C257-VLOOKUP(I257,Riders!$A$2:$C$213,2,FALSE))/365,400)</f>
        <v>26.479452054794521</v>
      </c>
      <c r="H257" s="150">
        <v>6</v>
      </c>
      <c r="I257" s="143" t="s">
        <v>142</v>
      </c>
      <c r="J257" s="144">
        <v>12.064</v>
      </c>
      <c r="K257" s="144">
        <v>7.4149999999999991</v>
      </c>
      <c r="L257" s="144">
        <v>7.2420000000000009</v>
      </c>
      <c r="M257" s="144">
        <v>7.5280000000000022</v>
      </c>
      <c r="N257" s="144">
        <v>34.249000000000002</v>
      </c>
      <c r="O257" s="139">
        <f t="shared" si="5"/>
        <v>52.556279015445703</v>
      </c>
    </row>
    <row r="258" spans="1:15" x14ac:dyDescent="0.35">
      <c r="A258" s="137" t="s">
        <v>134</v>
      </c>
      <c r="B258" s="137">
        <v>2018</v>
      </c>
      <c r="C258" s="151">
        <v>43436</v>
      </c>
      <c r="D258" s="137" t="s">
        <v>72</v>
      </c>
      <c r="E258" s="150" t="s">
        <v>395</v>
      </c>
      <c r="F258" s="145" t="s">
        <v>25</v>
      </c>
      <c r="G258" s="135">
        <f>_xlfn.IFNA((C258-VLOOKUP(I258,Riders!$A$2:$C$213,2,FALSE))/365,400)</f>
        <v>19.12054794520548</v>
      </c>
      <c r="H258" s="150">
        <v>7</v>
      </c>
      <c r="I258" s="145" t="s">
        <v>186</v>
      </c>
      <c r="J258" s="146">
        <v>11.946</v>
      </c>
      <c r="K258" s="146">
        <v>7.5449999999999999</v>
      </c>
      <c r="L258" s="146">
        <v>7.3300000000000018</v>
      </c>
      <c r="M258" s="146">
        <v>7.5350000000000001</v>
      </c>
      <c r="N258" s="146">
        <v>34.356000000000002</v>
      </c>
      <c r="O258" s="139">
        <f t="shared" si="5"/>
        <v>52.392595179881241</v>
      </c>
    </row>
    <row r="259" spans="1:15" x14ac:dyDescent="0.35">
      <c r="A259" s="137" t="s">
        <v>134</v>
      </c>
      <c r="B259" s="137">
        <v>2018</v>
      </c>
      <c r="C259" s="152">
        <v>43436</v>
      </c>
      <c r="D259" s="137" t="s">
        <v>72</v>
      </c>
      <c r="E259" s="150" t="s">
        <v>395</v>
      </c>
      <c r="F259" s="143" t="s">
        <v>53</v>
      </c>
      <c r="G259" s="135">
        <f>_xlfn.IFNA((C259-VLOOKUP(I259,Riders!$A$2:$C$213,2,FALSE))/365,400)</f>
        <v>21.728767123287671</v>
      </c>
      <c r="H259" s="150">
        <v>8</v>
      </c>
      <c r="I259" s="143" t="s">
        <v>52</v>
      </c>
      <c r="J259" s="144">
        <v>12.079000000000001</v>
      </c>
      <c r="K259" s="144">
        <v>7.5509999999999984</v>
      </c>
      <c r="L259" s="144">
        <v>7.3260000000000005</v>
      </c>
      <c r="M259" s="144">
        <v>7.477999999999998</v>
      </c>
      <c r="N259" s="144">
        <v>34.433999999999997</v>
      </c>
      <c r="O259" s="139">
        <f t="shared" si="5"/>
        <v>52.273915316257188</v>
      </c>
    </row>
    <row r="260" spans="1:15" x14ac:dyDescent="0.35">
      <c r="A260" s="137" t="s">
        <v>134</v>
      </c>
      <c r="B260" s="137">
        <v>2018</v>
      </c>
      <c r="C260" s="151">
        <v>43436</v>
      </c>
      <c r="D260" s="137" t="s">
        <v>72</v>
      </c>
      <c r="E260" s="150" t="s">
        <v>395</v>
      </c>
      <c r="F260" s="145" t="s">
        <v>44</v>
      </c>
      <c r="G260" s="135">
        <f>_xlfn.IFNA((C260-VLOOKUP(I260,Riders!$A$2:$C$213,2,FALSE))/365,400)</f>
        <v>28.4</v>
      </c>
      <c r="H260" s="150">
        <v>9</v>
      </c>
      <c r="I260" s="145" t="s">
        <v>141</v>
      </c>
      <c r="J260" s="146">
        <v>12.12</v>
      </c>
      <c r="K260" s="146">
        <v>7.4510000000000023</v>
      </c>
      <c r="L260" s="146">
        <v>7.3219999999999992</v>
      </c>
      <c r="M260" s="146">
        <v>7.5670000000000002</v>
      </c>
      <c r="N260" s="146">
        <v>34.46</v>
      </c>
      <c r="O260" s="139">
        <f t="shared" si="5"/>
        <v>52.234474753337203</v>
      </c>
    </row>
    <row r="261" spans="1:15" x14ac:dyDescent="0.35">
      <c r="A261" s="137" t="s">
        <v>134</v>
      </c>
      <c r="B261" s="137">
        <v>2018</v>
      </c>
      <c r="C261" s="152">
        <v>43436</v>
      </c>
      <c r="D261" s="137" t="s">
        <v>72</v>
      </c>
      <c r="E261" s="150" t="s">
        <v>395</v>
      </c>
      <c r="F261" s="143" t="s">
        <v>38</v>
      </c>
      <c r="G261" s="135">
        <f>_xlfn.IFNA((C261-VLOOKUP(I261,Riders!$A$2:$C$213,2,FALSE))/365,400)</f>
        <v>119.0027397260274</v>
      </c>
      <c r="H261" s="150">
        <v>10</v>
      </c>
      <c r="I261" s="143" t="s">
        <v>157</v>
      </c>
      <c r="J261" s="144">
        <v>11.920999999999999</v>
      </c>
      <c r="K261" s="144">
        <v>7.43</v>
      </c>
      <c r="L261" s="144">
        <v>7.3850000000000016</v>
      </c>
      <c r="M261" s="144">
        <v>7.8369999999999997</v>
      </c>
      <c r="N261" s="144">
        <v>34.573</v>
      </c>
      <c r="O261" s="139">
        <f t="shared" si="5"/>
        <v>52.063749168426227</v>
      </c>
    </row>
    <row r="262" spans="1:15" x14ac:dyDescent="0.35">
      <c r="A262" s="137" t="s">
        <v>134</v>
      </c>
      <c r="B262" s="137">
        <v>2018</v>
      </c>
      <c r="C262" s="151">
        <v>43436</v>
      </c>
      <c r="D262" s="137" t="s">
        <v>72</v>
      </c>
      <c r="E262" s="150" t="s">
        <v>395</v>
      </c>
      <c r="F262" s="145" t="s">
        <v>121</v>
      </c>
      <c r="G262" s="135">
        <f>_xlfn.IFNA((C262-VLOOKUP(I262,Riders!$A$2:$C$213,2,FALSE))/365,400)</f>
        <v>400</v>
      </c>
      <c r="H262" s="150">
        <v>11</v>
      </c>
      <c r="I262" s="145" t="s">
        <v>166</v>
      </c>
      <c r="J262" s="146">
        <v>12.06</v>
      </c>
      <c r="K262" s="146">
        <v>7.4730000000000008</v>
      </c>
      <c r="L262" s="146">
        <v>7.3969999999999985</v>
      </c>
      <c r="M262" s="146">
        <v>7.7850000000000037</v>
      </c>
      <c r="N262" s="146">
        <v>34.715000000000003</v>
      </c>
      <c r="O262" s="139">
        <f t="shared" si="5"/>
        <v>51.850784963272353</v>
      </c>
    </row>
    <row r="263" spans="1:15" x14ac:dyDescent="0.35">
      <c r="A263" s="137" t="s">
        <v>134</v>
      </c>
      <c r="B263" s="137">
        <v>2018</v>
      </c>
      <c r="C263" s="152">
        <v>43436</v>
      </c>
      <c r="D263" s="137" t="s">
        <v>72</v>
      </c>
      <c r="E263" s="150" t="s">
        <v>209</v>
      </c>
      <c r="F263" s="143" t="s">
        <v>31</v>
      </c>
      <c r="G263" s="135">
        <f>_xlfn.IFNA((C263-VLOOKUP(I263,Riders!$A$2:$C$213,2,FALSE))/365,400)</f>
        <v>400</v>
      </c>
      <c r="H263" s="150">
        <v>1</v>
      </c>
      <c r="I263" s="143" t="s">
        <v>30</v>
      </c>
      <c r="J263" s="144">
        <v>11.664999999999999</v>
      </c>
      <c r="K263" s="144">
        <v>7.1880000000000024</v>
      </c>
      <c r="L263" s="144">
        <v>7.041999999999998</v>
      </c>
      <c r="M263" s="144">
        <v>7.3150000000000013</v>
      </c>
      <c r="N263" s="144">
        <v>33.21</v>
      </c>
      <c r="O263" s="139">
        <f t="shared" si="5"/>
        <v>54.200542005420054</v>
      </c>
    </row>
    <row r="264" spans="1:15" x14ac:dyDescent="0.35">
      <c r="A264" s="137" t="s">
        <v>134</v>
      </c>
      <c r="B264" s="137">
        <v>2018</v>
      </c>
      <c r="C264" s="151">
        <v>43436</v>
      </c>
      <c r="D264" s="137" t="s">
        <v>72</v>
      </c>
      <c r="E264" s="150" t="s">
        <v>209</v>
      </c>
      <c r="F264" s="145" t="s">
        <v>15</v>
      </c>
      <c r="G264" s="135">
        <f>_xlfn.IFNA((C264-VLOOKUP(I264,Riders!$A$2:$C$213,2,FALSE))/365,400)</f>
        <v>400</v>
      </c>
      <c r="H264" s="150">
        <v>2</v>
      </c>
      <c r="I264" s="145" t="s">
        <v>421</v>
      </c>
      <c r="J264" s="146">
        <v>11.618</v>
      </c>
      <c r="K264" s="146">
        <v>7.2499999999999982</v>
      </c>
      <c r="L264" s="146">
        <v>7.1370000000000005</v>
      </c>
      <c r="M264" s="146">
        <v>7.3949999999999996</v>
      </c>
      <c r="N264" s="146">
        <v>33.4</v>
      </c>
      <c r="O264" s="139">
        <f t="shared" si="5"/>
        <v>53.892215568862277</v>
      </c>
    </row>
    <row r="265" spans="1:15" x14ac:dyDescent="0.35">
      <c r="A265" s="137" t="s">
        <v>134</v>
      </c>
      <c r="B265" s="137">
        <v>2018</v>
      </c>
      <c r="C265" s="152">
        <v>43436</v>
      </c>
      <c r="D265" s="137" t="s">
        <v>72</v>
      </c>
      <c r="E265" s="150" t="s">
        <v>209</v>
      </c>
      <c r="F265" s="143" t="s">
        <v>163</v>
      </c>
      <c r="G265" s="135">
        <f>_xlfn.IFNA((C265-VLOOKUP(I265,Riders!$A$2:$C$213,2,FALSE))/365,400)</f>
        <v>400</v>
      </c>
      <c r="H265" s="150">
        <v>3</v>
      </c>
      <c r="I265" s="143" t="s">
        <v>113</v>
      </c>
      <c r="J265" s="144">
        <v>11.747</v>
      </c>
      <c r="K265" s="144">
        <v>7.3520000000000003</v>
      </c>
      <c r="L265" s="144">
        <v>7.1189999999999998</v>
      </c>
      <c r="M265" s="144">
        <v>7.2170000000000023</v>
      </c>
      <c r="N265" s="144">
        <v>33.435000000000002</v>
      </c>
      <c r="O265" s="139">
        <f t="shared" si="5"/>
        <v>53.835800807537005</v>
      </c>
    </row>
    <row r="266" spans="1:15" x14ac:dyDescent="0.35">
      <c r="A266" s="137" t="s">
        <v>134</v>
      </c>
      <c r="B266" s="137">
        <v>2018</v>
      </c>
      <c r="C266" s="151">
        <v>43436</v>
      </c>
      <c r="D266" s="137" t="s">
        <v>72</v>
      </c>
      <c r="E266" s="150" t="s">
        <v>209</v>
      </c>
      <c r="F266" s="145" t="s">
        <v>19</v>
      </c>
      <c r="G266" s="135">
        <f>_xlfn.IFNA((C266-VLOOKUP(I266,Riders!$A$2:$C$213,2,FALSE))/365,400)</f>
        <v>400</v>
      </c>
      <c r="H266" s="150">
        <v>4</v>
      </c>
      <c r="I266" s="145" t="s">
        <v>188</v>
      </c>
      <c r="J266" s="146">
        <v>12.039</v>
      </c>
      <c r="K266" s="146">
        <v>7.3950000000000014</v>
      </c>
      <c r="L266" s="146">
        <v>7.1289999999999978</v>
      </c>
      <c r="M266" s="146">
        <v>7.2650000000000041</v>
      </c>
      <c r="N266" s="146">
        <v>33.828000000000003</v>
      </c>
      <c r="O266" s="139">
        <f t="shared" si="5"/>
        <v>53.210358283079103</v>
      </c>
    </row>
    <row r="267" spans="1:15" x14ac:dyDescent="0.35">
      <c r="A267" s="137" t="s">
        <v>134</v>
      </c>
      <c r="B267" s="137">
        <v>2018</v>
      </c>
      <c r="C267" s="152">
        <v>43436</v>
      </c>
      <c r="D267" s="137" t="s">
        <v>72</v>
      </c>
      <c r="E267" s="150" t="s">
        <v>209</v>
      </c>
      <c r="F267" s="143" t="s">
        <v>47</v>
      </c>
      <c r="G267" s="135">
        <f>_xlfn.IFNA((C267-VLOOKUP(I267,Riders!$A$2:$C$213,2,FALSE))/365,400)</f>
        <v>400</v>
      </c>
      <c r="H267" s="150">
        <v>5</v>
      </c>
      <c r="I267" s="143" t="s">
        <v>101</v>
      </c>
      <c r="J267" s="144">
        <v>11.967000000000001</v>
      </c>
      <c r="K267" s="144">
        <v>7.4329999999999981</v>
      </c>
      <c r="L267" s="144">
        <v>7.2620000000000005</v>
      </c>
      <c r="M267" s="144">
        <v>7.4819999999999993</v>
      </c>
      <c r="N267" s="144">
        <v>34.143999999999998</v>
      </c>
      <c r="O267" s="139">
        <f t="shared" si="5"/>
        <v>52.717900656044989</v>
      </c>
    </row>
    <row r="268" spans="1:15" x14ac:dyDescent="0.35">
      <c r="A268" s="137" t="s">
        <v>134</v>
      </c>
      <c r="B268" s="137">
        <v>2018</v>
      </c>
      <c r="C268" s="151">
        <v>43436</v>
      </c>
      <c r="D268" s="137" t="s">
        <v>72</v>
      </c>
      <c r="E268" s="150" t="s">
        <v>209</v>
      </c>
      <c r="F268" s="145" t="s">
        <v>61</v>
      </c>
      <c r="G268" s="135">
        <f>_xlfn.IFNA((C268-VLOOKUP(I268,Riders!$A$2:$C$213,2,FALSE))/365,400)</f>
        <v>26.479452054794521</v>
      </c>
      <c r="H268" s="150">
        <v>6</v>
      </c>
      <c r="I268" s="145" t="s">
        <v>142</v>
      </c>
      <c r="J268" s="146">
        <v>12.071</v>
      </c>
      <c r="K268" s="146">
        <v>7.4369999999999994</v>
      </c>
      <c r="L268" s="146">
        <v>7.2620000000000005</v>
      </c>
      <c r="M268" s="146">
        <v>7.5470000000000006</v>
      </c>
      <c r="N268" s="146">
        <v>34.317</v>
      </c>
      <c r="O268" s="139">
        <f t="shared" si="5"/>
        <v>52.452137424600053</v>
      </c>
    </row>
    <row r="269" spans="1:15" x14ac:dyDescent="0.35">
      <c r="A269" s="137" t="s">
        <v>134</v>
      </c>
      <c r="B269" s="137">
        <v>2018</v>
      </c>
      <c r="C269" s="152">
        <v>43436</v>
      </c>
      <c r="D269" s="137" t="s">
        <v>72</v>
      </c>
      <c r="E269" s="150" t="s">
        <v>209</v>
      </c>
      <c r="F269" s="143" t="s">
        <v>25</v>
      </c>
      <c r="G269" s="135">
        <f>_xlfn.IFNA((C269-VLOOKUP(I269,Riders!$A$2:$C$213,2,FALSE))/365,400)</f>
        <v>19.12054794520548</v>
      </c>
      <c r="H269" s="150">
        <v>7</v>
      </c>
      <c r="I269" s="143" t="s">
        <v>186</v>
      </c>
      <c r="J269" s="144">
        <v>11.848000000000001</v>
      </c>
      <c r="K269" s="144">
        <v>7.5419999999999998</v>
      </c>
      <c r="L269" s="144">
        <v>7.3730000000000011</v>
      </c>
      <c r="M269" s="144">
        <v>7.6159999999999961</v>
      </c>
      <c r="N269" s="144">
        <v>34.378999999999998</v>
      </c>
      <c r="O269" s="139">
        <f t="shared" si="5"/>
        <v>52.357543849442976</v>
      </c>
    </row>
    <row r="270" spans="1:15" x14ac:dyDescent="0.35">
      <c r="A270" s="154" t="s">
        <v>134</v>
      </c>
      <c r="B270" s="154">
        <v>2018</v>
      </c>
      <c r="C270" s="155">
        <v>43436</v>
      </c>
      <c r="D270" s="154" t="s">
        <v>72</v>
      </c>
      <c r="E270" s="156" t="s">
        <v>209</v>
      </c>
      <c r="F270" s="157" t="s">
        <v>53</v>
      </c>
      <c r="G270" s="158">
        <f>_xlfn.IFNA((C270-VLOOKUP(I270,Riders!$A$2:$C$213,2,FALSE))/365,400)</f>
        <v>21.728767123287671</v>
      </c>
      <c r="H270" s="156">
        <v>8</v>
      </c>
      <c r="I270" s="157" t="s">
        <v>52</v>
      </c>
      <c r="J270" s="129">
        <v>11.958</v>
      </c>
      <c r="K270" s="129">
        <v>7.5359999999999996</v>
      </c>
      <c r="L270" s="129">
        <v>7.3189999999999991</v>
      </c>
      <c r="M270" s="129">
        <v>7.5770000000000017</v>
      </c>
      <c r="N270" s="129">
        <v>34.39</v>
      </c>
      <c r="O270" s="7">
        <f t="shared" si="5"/>
        <v>52.340796743239316</v>
      </c>
    </row>
  </sheetData>
  <sortState xmlns:xlrd2="http://schemas.microsoft.com/office/spreadsheetml/2017/richdata2" ref="N252:N262">
    <sortCondition ref="N252:N262"/>
  </sortState>
  <phoneticPr fontId="2" type="noConversion"/>
  <conditionalFormatting sqref="A271:E1152 E218:E270 F2:H12 A2:E217 G271:M1152 I2:M270 F13:M270">
    <cfRule type="expression" dxfId="167" priority="9">
      <formula>$E2="F"</formula>
    </cfRule>
    <cfRule type="expression" dxfId="166" priority="10">
      <formula>$E2="Q"</formula>
    </cfRule>
  </conditionalFormatting>
  <conditionalFormatting sqref="A218:B251 D218:D251">
    <cfRule type="expression" dxfId="165" priority="7">
      <formula>#REF!="F"</formula>
    </cfRule>
    <cfRule type="expression" dxfId="164" priority="8">
      <formula>#REF!="Q"</formula>
    </cfRule>
  </conditionalFormatting>
  <conditionalFormatting sqref="D252:D270">
    <cfRule type="expression" dxfId="163" priority="5">
      <formula>#REF!="F"</formula>
    </cfRule>
    <cfRule type="expression" dxfId="162" priority="6">
      <formula>#REF!="Q"</formula>
    </cfRule>
  </conditionalFormatting>
  <conditionalFormatting sqref="A252:B252 A254:B254 A256:B256 A258:B258 A260:B260 A262:B262 A264:B264 A266:B266 A268:B268 A270:B270">
    <cfRule type="expression" dxfId="161" priority="3">
      <formula>#REF!="F"</formula>
    </cfRule>
    <cfRule type="expression" dxfId="160" priority="4">
      <formula>#REF!="Q"</formula>
    </cfRule>
  </conditionalFormatting>
  <conditionalFormatting sqref="A253:B253 A255:B255 A257:B257 A259:B259 A261:B261 A263:B263 A265:B265 A267:B267 A269:B269">
    <cfRule type="expression" dxfId="159" priority="1">
      <formula>#REF!="F"</formula>
    </cfRule>
    <cfRule type="expression" dxfId="158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AX641"/>
  <sheetViews>
    <sheetView zoomScale="70" zoomScaleNormal="70" workbookViewId="0">
      <pane ySplit="1" topLeftCell="A476" activePane="bottomLeft" state="frozen"/>
      <selection activeCell="J221" sqref="J221"/>
      <selection pane="bottomLeft" activeCell="AY507" sqref="AY507"/>
    </sheetView>
  </sheetViews>
  <sheetFormatPr defaultRowHeight="14.5" x14ac:dyDescent="0.35"/>
  <cols>
    <col min="1" max="1" width="12.08984375" bestFit="1" customWidth="1"/>
    <col min="2" max="2" width="7.26953125" bestFit="1" customWidth="1"/>
    <col min="3" max="3" width="11" style="9" bestFit="1" customWidth="1"/>
    <col min="4" max="4" width="8.1796875" bestFit="1" customWidth="1"/>
    <col min="5" max="5" width="8.08984375" bestFit="1" customWidth="1"/>
    <col min="6" max="6" width="7.453125" bestFit="1" customWidth="1"/>
    <col min="7" max="7" width="10.26953125" bestFit="1" customWidth="1"/>
    <col min="8" max="8" width="29.26953125" bestFit="1" customWidth="1"/>
    <col min="9" max="9" width="28.54296875" bestFit="1" customWidth="1"/>
    <col min="10" max="10" width="28.6328125" bestFit="1" customWidth="1"/>
    <col min="11" max="11" width="32.08984375" bestFit="1" customWidth="1"/>
    <col min="12" max="15" width="7.81640625" bestFit="1" customWidth="1"/>
    <col min="16" max="16" width="7.7265625" bestFit="1" customWidth="1"/>
    <col min="17" max="19" width="7.36328125" bestFit="1" customWidth="1"/>
    <col min="20" max="20" width="6.26953125" bestFit="1" customWidth="1"/>
    <col min="21" max="21" width="7.36328125" bestFit="1" customWidth="1"/>
    <col min="22" max="22" width="6.26953125" bestFit="1" customWidth="1"/>
    <col min="23" max="48" width="9.54296875" style="69" bestFit="1" customWidth="1"/>
    <col min="49" max="49" width="8.453125" style="69" bestFit="1" customWidth="1"/>
    <col min="50" max="50" width="12.1796875" bestFit="1" customWidth="1"/>
  </cols>
  <sheetData>
    <row r="1" spans="1:50" ht="15" thickBot="1" x14ac:dyDescent="0.4">
      <c r="A1" t="s">
        <v>0</v>
      </c>
      <c r="B1" t="s">
        <v>1</v>
      </c>
      <c r="C1" s="9" t="s">
        <v>2</v>
      </c>
      <c r="D1" t="s">
        <v>3</v>
      </c>
      <c r="E1" t="s">
        <v>390</v>
      </c>
      <c r="F1" t="s">
        <v>194</v>
      </c>
      <c r="G1" t="s">
        <v>5</v>
      </c>
      <c r="H1" t="s">
        <v>425</v>
      </c>
      <c r="I1" t="s">
        <v>426</v>
      </c>
      <c r="J1" t="s">
        <v>427</v>
      </c>
      <c r="K1" t="s">
        <v>428</v>
      </c>
      <c r="L1" t="s">
        <v>429</v>
      </c>
      <c r="M1" t="s">
        <v>430</v>
      </c>
      <c r="N1" t="s">
        <v>431</v>
      </c>
      <c r="O1" t="s">
        <v>432</v>
      </c>
      <c r="P1" t="s">
        <v>7</v>
      </c>
      <c r="Q1" s="61">
        <v>125</v>
      </c>
      <c r="R1" s="8">
        <v>250</v>
      </c>
      <c r="S1" s="8">
        <v>375</v>
      </c>
      <c r="T1" s="8">
        <v>500</v>
      </c>
      <c r="U1" s="8">
        <v>625</v>
      </c>
      <c r="V1" s="8">
        <v>750</v>
      </c>
      <c r="W1" s="8">
        <v>875</v>
      </c>
      <c r="X1" s="8">
        <v>1000</v>
      </c>
      <c r="Y1" s="8">
        <v>1125</v>
      </c>
      <c r="Z1" s="8">
        <v>1250</v>
      </c>
      <c r="AA1" s="8">
        <v>1375</v>
      </c>
      <c r="AB1" s="8">
        <v>1500</v>
      </c>
      <c r="AC1" s="8">
        <v>1625</v>
      </c>
      <c r="AD1" s="8">
        <v>1750</v>
      </c>
      <c r="AE1" s="8">
        <v>1875</v>
      </c>
      <c r="AF1" s="8">
        <v>2000</v>
      </c>
      <c r="AG1" s="8">
        <v>2125</v>
      </c>
      <c r="AH1" s="8">
        <v>2250</v>
      </c>
      <c r="AI1" s="8">
        <v>2375</v>
      </c>
      <c r="AJ1" s="8">
        <v>2500</v>
      </c>
      <c r="AK1" s="8">
        <v>2625</v>
      </c>
      <c r="AL1" s="8">
        <v>2750</v>
      </c>
      <c r="AM1" s="8">
        <v>2875</v>
      </c>
      <c r="AN1" s="8">
        <v>3000</v>
      </c>
      <c r="AO1" s="8">
        <v>3125</v>
      </c>
      <c r="AP1" s="8">
        <v>3250</v>
      </c>
      <c r="AQ1" s="8">
        <v>3375</v>
      </c>
      <c r="AR1" s="8">
        <v>3500</v>
      </c>
      <c r="AS1" s="8">
        <v>3625</v>
      </c>
      <c r="AT1" s="8">
        <v>3750</v>
      </c>
      <c r="AU1" s="8">
        <v>3875</v>
      </c>
      <c r="AV1" s="8">
        <v>4000</v>
      </c>
      <c r="AW1" s="8" t="s">
        <v>218</v>
      </c>
      <c r="AX1" s="8" t="s">
        <v>11</v>
      </c>
    </row>
    <row r="2" spans="1:50" ht="15" thickBot="1" x14ac:dyDescent="0.4">
      <c r="A2" s="71" t="s">
        <v>433</v>
      </c>
      <c r="B2" s="71">
        <v>2023</v>
      </c>
      <c r="C2" s="9">
        <v>44980</v>
      </c>
      <c r="D2" s="71" t="s">
        <v>72</v>
      </c>
      <c r="E2" s="79" t="s">
        <v>395</v>
      </c>
      <c r="F2" t="s">
        <v>395</v>
      </c>
      <c r="G2" t="s">
        <v>29</v>
      </c>
      <c r="H2" t="s">
        <v>222</v>
      </c>
      <c r="I2" t="s">
        <v>281</v>
      </c>
      <c r="J2" t="s">
        <v>434</v>
      </c>
      <c r="K2" t="s">
        <v>435</v>
      </c>
      <c r="L2" s="74"/>
      <c r="M2" s="74"/>
      <c r="N2" s="74"/>
      <c r="O2" s="74"/>
      <c r="P2" s="79">
        <v>1</v>
      </c>
      <c r="Q2" s="95">
        <v>13.939</v>
      </c>
      <c r="R2" s="170">
        <v>8.245000000000001</v>
      </c>
      <c r="S2" s="170">
        <v>7.7379999999999995</v>
      </c>
      <c r="T2" s="170">
        <v>7.6020000000000003</v>
      </c>
      <c r="U2" s="170">
        <v>7.6769999999999996</v>
      </c>
      <c r="V2" s="170">
        <v>7.5249999999999986</v>
      </c>
      <c r="W2" s="171">
        <v>7.5510000000000019</v>
      </c>
      <c r="X2" s="171">
        <v>7.6009999999999991</v>
      </c>
      <c r="Y2" s="171">
        <v>7.4660000000000082</v>
      </c>
      <c r="Z2" s="171">
        <v>7.4779999999999944</v>
      </c>
      <c r="AA2" s="171">
        <v>7.5360000000000014</v>
      </c>
      <c r="AB2" s="171">
        <v>7.5229999999999961</v>
      </c>
      <c r="AC2" s="171">
        <v>7.6790000000000163</v>
      </c>
      <c r="AD2" s="171">
        <v>7.5339999999999776</v>
      </c>
      <c r="AE2" s="171">
        <v>7.5820000000000221</v>
      </c>
      <c r="AF2" s="171">
        <v>7.6099999999999852</v>
      </c>
      <c r="AG2" s="171">
        <v>7.6700000000000159</v>
      </c>
      <c r="AH2" s="171">
        <v>7.7169999999999845</v>
      </c>
      <c r="AI2" s="171">
        <v>7.7920000000000016</v>
      </c>
      <c r="AJ2" s="171">
        <v>7.613000000000028</v>
      </c>
      <c r="AK2" s="171">
        <v>7.5639999999999645</v>
      </c>
      <c r="AL2" s="171">
        <v>7.6450000000000102</v>
      </c>
      <c r="AM2" s="171">
        <v>7.561999999999955</v>
      </c>
      <c r="AN2" s="171">
        <v>7.5000000000000284</v>
      </c>
      <c r="AO2" s="171">
        <v>7.6200000000000045</v>
      </c>
      <c r="AP2" s="171">
        <v>7.570999999999998</v>
      </c>
      <c r="AQ2" s="171">
        <v>7.6189999999999998</v>
      </c>
      <c r="AR2" s="171">
        <v>7.6080000000000325</v>
      </c>
      <c r="AS2" s="171">
        <v>7.643999999999977</v>
      </c>
      <c r="AT2" s="171">
        <v>7.7729999999999961</v>
      </c>
      <c r="AU2" s="171">
        <v>7.4870000000000232</v>
      </c>
      <c r="AV2" s="171">
        <v>8.2789999999999679</v>
      </c>
      <c r="AW2" s="174">
        <f>IF(COUNT(Q2:AV2)=32,SUM(Q2:AV2),"")</f>
        <v>250.95</v>
      </c>
      <c r="AX2" s="175">
        <f>IF(COUNT(Q2:AV2)=32,3.6*4000/AW2,"")</f>
        <v>57.381948595337718</v>
      </c>
    </row>
    <row r="3" spans="1:50" ht="15" thickBot="1" x14ac:dyDescent="0.4">
      <c r="A3" s="71" t="s">
        <v>433</v>
      </c>
      <c r="B3" s="71">
        <v>2023</v>
      </c>
      <c r="C3" s="9">
        <v>44980</v>
      </c>
      <c r="D3" s="71" t="s">
        <v>72</v>
      </c>
      <c r="E3" s="79" t="s">
        <v>395</v>
      </c>
      <c r="F3" t="s">
        <v>395</v>
      </c>
      <c r="G3" t="s">
        <v>25</v>
      </c>
      <c r="H3" t="s">
        <v>246</v>
      </c>
      <c r="I3" t="s">
        <v>436</v>
      </c>
      <c r="J3" t="s">
        <v>437</v>
      </c>
      <c r="K3" t="s">
        <v>438</v>
      </c>
      <c r="L3" s="74"/>
      <c r="M3" s="74"/>
      <c r="N3" s="74"/>
      <c r="O3" s="74"/>
      <c r="P3" s="79">
        <v>2</v>
      </c>
      <c r="Q3" s="96">
        <v>13.907999999999999</v>
      </c>
      <c r="R3" s="60">
        <v>8.3460000000000019</v>
      </c>
      <c r="S3" s="60">
        <v>7.7489999999999988</v>
      </c>
      <c r="T3" s="60">
        <v>7.6640000000000015</v>
      </c>
      <c r="U3" s="60">
        <v>7.830999999999996</v>
      </c>
      <c r="V3" s="60">
        <v>7.7540000000000049</v>
      </c>
      <c r="W3" s="3">
        <v>7.786999999999999</v>
      </c>
      <c r="X3" s="3">
        <v>7.8419999999999987</v>
      </c>
      <c r="Y3" s="3">
        <v>7.6929999999999978</v>
      </c>
      <c r="Z3" s="3">
        <v>7.6330000000000098</v>
      </c>
      <c r="AA3" s="3">
        <v>7.6549999999999869</v>
      </c>
      <c r="AB3" s="3">
        <v>7.7490000000000236</v>
      </c>
      <c r="AC3" s="3">
        <v>7.6439999999999912</v>
      </c>
      <c r="AD3" s="3">
        <v>7.6380000000000052</v>
      </c>
      <c r="AE3" s="3">
        <v>7.6429999999999723</v>
      </c>
      <c r="AF3" s="3">
        <v>7.6280000000000001</v>
      </c>
      <c r="AG3" s="3">
        <v>7.7549999999999955</v>
      </c>
      <c r="AH3" s="3">
        <v>7.7090000000000032</v>
      </c>
      <c r="AI3" s="3">
        <v>7.9110000000000014</v>
      </c>
      <c r="AJ3" s="3">
        <v>7.9190000000000396</v>
      </c>
      <c r="AK3" s="3">
        <v>8.0629999999999598</v>
      </c>
      <c r="AL3" s="3">
        <v>7.8580000000000041</v>
      </c>
      <c r="AM3" s="3">
        <v>7.7779999999999916</v>
      </c>
      <c r="AN3" s="3">
        <v>7.7090000000000316</v>
      </c>
      <c r="AO3" s="3">
        <v>7.8359999999999559</v>
      </c>
      <c r="AP3" s="3">
        <v>7.6880000000000166</v>
      </c>
      <c r="AQ3" s="3">
        <v>7.6980000000000075</v>
      </c>
      <c r="AR3" s="3">
        <v>7.6659999999999968</v>
      </c>
      <c r="AS3" s="3">
        <v>7.6739999999999782</v>
      </c>
      <c r="AT3" s="3">
        <v>7.6530000000000484</v>
      </c>
      <c r="AU3" s="3">
        <v>7.6710000000000207</v>
      </c>
      <c r="AV3" s="3">
        <v>7.9769999999999754</v>
      </c>
      <c r="AW3" s="174">
        <f t="shared" ref="AW3:AW66" si="0">IF(COUNT(Q3:AV3)=32,SUM(Q3:AV3),"")</f>
        <v>254.72900000000001</v>
      </c>
      <c r="AX3" s="175">
        <f t="shared" ref="AX3:AX66" si="1">IF(COUNT(Q3:AV3)=32,3.6*4000/AW3,"")</f>
        <v>56.530665923393094</v>
      </c>
    </row>
    <row r="4" spans="1:50" ht="15" thickBot="1" x14ac:dyDescent="0.4">
      <c r="A4" s="71" t="s">
        <v>433</v>
      </c>
      <c r="B4" s="71">
        <v>2023</v>
      </c>
      <c r="C4" s="9">
        <v>44980</v>
      </c>
      <c r="D4" s="71" t="s">
        <v>72</v>
      </c>
      <c r="E4" s="79" t="s">
        <v>395</v>
      </c>
      <c r="F4" t="s">
        <v>395</v>
      </c>
      <c r="G4" t="s">
        <v>17</v>
      </c>
      <c r="H4" t="s">
        <v>439</v>
      </c>
      <c r="I4" t="s">
        <v>220</v>
      </c>
      <c r="J4" t="s">
        <v>440</v>
      </c>
      <c r="K4" t="s">
        <v>441</v>
      </c>
      <c r="L4" s="74"/>
      <c r="M4" s="74"/>
      <c r="N4" s="74"/>
      <c r="O4" s="74"/>
      <c r="P4" s="79">
        <v>3</v>
      </c>
      <c r="Q4" s="96">
        <v>13.605</v>
      </c>
      <c r="R4" s="60">
        <v>8.245000000000001</v>
      </c>
      <c r="S4" s="60">
        <v>7.7709999999999972</v>
      </c>
      <c r="T4" s="60">
        <v>7.6380000000000017</v>
      </c>
      <c r="U4" s="60">
        <v>7.6009999999999991</v>
      </c>
      <c r="V4" s="60">
        <v>7.6950000000000003</v>
      </c>
      <c r="W4" s="3">
        <v>7.5700000000000074</v>
      </c>
      <c r="X4" s="3">
        <v>7.5790000000000006</v>
      </c>
      <c r="Y4" s="3">
        <v>7.5919999999999845</v>
      </c>
      <c r="Z4" s="3">
        <v>7.7690000000000055</v>
      </c>
      <c r="AA4" s="3">
        <v>7.5950000000000131</v>
      </c>
      <c r="AB4" s="3">
        <v>7.5799999999999699</v>
      </c>
      <c r="AC4" s="3">
        <v>7.659000000000006</v>
      </c>
      <c r="AD4" s="3">
        <v>7.7220000000000084</v>
      </c>
      <c r="AE4" s="3">
        <v>7.8909999999999911</v>
      </c>
      <c r="AF4" s="3">
        <v>7.7060000000000315</v>
      </c>
      <c r="AG4" s="3">
        <v>7.636999999999972</v>
      </c>
      <c r="AH4" s="3">
        <v>7.5480000000000018</v>
      </c>
      <c r="AI4" s="3">
        <v>7.5810000000000173</v>
      </c>
      <c r="AJ4" s="3">
        <v>7.5649999999999977</v>
      </c>
      <c r="AK4" s="3">
        <v>7.5889999999999702</v>
      </c>
      <c r="AL4" s="3">
        <v>7.7430000000000518</v>
      </c>
      <c r="AM4" s="3">
        <v>7.5699999999999648</v>
      </c>
      <c r="AN4" s="3">
        <v>7.7609999999999957</v>
      </c>
      <c r="AO4" s="3">
        <v>7.7730000000000246</v>
      </c>
      <c r="AP4" s="3">
        <v>7.9689999999999657</v>
      </c>
      <c r="AQ4" s="3">
        <v>8.2370000000000232</v>
      </c>
      <c r="AR4" s="3">
        <v>8.3559999999999945</v>
      </c>
      <c r="AS4" s="3">
        <v>8.2019999999999982</v>
      </c>
      <c r="AT4" s="3">
        <v>8.0560000000000116</v>
      </c>
      <c r="AU4" s="3">
        <v>7.9519999999999698</v>
      </c>
      <c r="AV4" s="3">
        <v>8.2790000000000532</v>
      </c>
      <c r="AW4" s="174">
        <f t="shared" si="0"/>
        <v>255.03600000000003</v>
      </c>
      <c r="AX4" s="175">
        <f t="shared" si="1"/>
        <v>56.462617042299904</v>
      </c>
    </row>
    <row r="5" spans="1:50" ht="15" thickBot="1" x14ac:dyDescent="0.4">
      <c r="A5" s="71" t="s">
        <v>433</v>
      </c>
      <c r="B5" s="71">
        <v>2023</v>
      </c>
      <c r="C5" s="9">
        <v>44980</v>
      </c>
      <c r="D5" s="71" t="s">
        <v>72</v>
      </c>
      <c r="E5" s="79" t="s">
        <v>395</v>
      </c>
      <c r="F5" t="s">
        <v>395</v>
      </c>
      <c r="G5" t="s">
        <v>36</v>
      </c>
      <c r="H5" t="s">
        <v>277</v>
      </c>
      <c r="I5" t="s">
        <v>263</v>
      </c>
      <c r="J5" t="s">
        <v>442</v>
      </c>
      <c r="K5" t="s">
        <v>443</v>
      </c>
      <c r="L5" s="74"/>
      <c r="M5" s="74"/>
      <c r="N5" s="74"/>
      <c r="O5" s="74"/>
      <c r="P5" s="79">
        <v>4</v>
      </c>
      <c r="Q5" s="96">
        <v>14.07</v>
      </c>
      <c r="R5" s="60">
        <v>8.3829999999999991</v>
      </c>
      <c r="S5" s="60">
        <v>7.8509999999999991</v>
      </c>
      <c r="T5" s="60">
        <v>7.7440000000000033</v>
      </c>
      <c r="U5" s="60">
        <v>7.8539999999999992</v>
      </c>
      <c r="V5" s="60">
        <v>7.7520000000000024</v>
      </c>
      <c r="W5" s="3">
        <v>7.6999999999999957</v>
      </c>
      <c r="X5" s="3">
        <v>7.7299999999999898</v>
      </c>
      <c r="Y5" s="3">
        <v>7.6150000000000233</v>
      </c>
      <c r="Z5" s="3">
        <v>7.5949999999999847</v>
      </c>
      <c r="AA5" s="3">
        <v>7.7409999999999997</v>
      </c>
      <c r="AB5" s="3">
        <v>7.6490000000000009</v>
      </c>
      <c r="AC5" s="3">
        <v>7.6410000000000053</v>
      </c>
      <c r="AD5" s="3">
        <v>7.6530000000000058</v>
      </c>
      <c r="AE5" s="3">
        <v>7.9070000000000107</v>
      </c>
      <c r="AF5" s="3">
        <v>8.1519999999999868</v>
      </c>
      <c r="AG5" s="3">
        <v>7.914999999999992</v>
      </c>
      <c r="AH5" s="3">
        <v>7.7789999999999964</v>
      </c>
      <c r="AI5" s="3">
        <v>7.8590000000000089</v>
      </c>
      <c r="AJ5" s="3">
        <v>7.6599999999999966</v>
      </c>
      <c r="AK5" s="3">
        <v>7.6359999999999957</v>
      </c>
      <c r="AL5" s="3">
        <v>7.7300000000000182</v>
      </c>
      <c r="AM5" s="3">
        <v>7.6119999999999948</v>
      </c>
      <c r="AN5" s="3">
        <v>7.6500000000000057</v>
      </c>
      <c r="AO5" s="3">
        <v>7.6479999999999677</v>
      </c>
      <c r="AP5" s="3">
        <v>7.8370000000000459</v>
      </c>
      <c r="AQ5" s="3">
        <v>7.7899999999999636</v>
      </c>
      <c r="AR5" s="3">
        <v>7.9240000000000066</v>
      </c>
      <c r="AS5" s="3">
        <v>7.7419999999999902</v>
      </c>
      <c r="AT5" s="3">
        <v>7.7410000000000139</v>
      </c>
      <c r="AU5" s="3">
        <v>7.7880000000000393</v>
      </c>
      <c r="AV5" s="3">
        <v>8.0919999999999845</v>
      </c>
      <c r="AW5" s="174">
        <f t="shared" si="0"/>
        <v>255.44000000000003</v>
      </c>
      <c r="AX5" s="175">
        <f t="shared" si="1"/>
        <v>56.3733166301284</v>
      </c>
    </row>
    <row r="6" spans="1:50" ht="15" thickBot="1" x14ac:dyDescent="0.4">
      <c r="A6" s="71" t="s">
        <v>433</v>
      </c>
      <c r="B6" s="71">
        <v>2023</v>
      </c>
      <c r="C6" s="9">
        <v>44980</v>
      </c>
      <c r="D6" s="71" t="s">
        <v>72</v>
      </c>
      <c r="E6" s="79" t="s">
        <v>395</v>
      </c>
      <c r="F6" t="s">
        <v>395</v>
      </c>
      <c r="G6" t="s">
        <v>56</v>
      </c>
      <c r="H6" t="s">
        <v>444</v>
      </c>
      <c r="I6" t="s">
        <v>274</v>
      </c>
      <c r="J6" t="s">
        <v>445</v>
      </c>
      <c r="K6" t="s">
        <v>446</v>
      </c>
      <c r="L6" s="74"/>
      <c r="M6" s="74"/>
      <c r="N6" s="74"/>
      <c r="O6" s="74"/>
      <c r="P6" s="79">
        <v>5</v>
      </c>
      <c r="Q6" s="96">
        <v>14.028</v>
      </c>
      <c r="R6" s="60">
        <v>8.3989999999999991</v>
      </c>
      <c r="S6" s="60">
        <v>7.9600000000000009</v>
      </c>
      <c r="T6" s="60">
        <v>7.8269999999999982</v>
      </c>
      <c r="U6" s="60">
        <v>7.8890000000000029</v>
      </c>
      <c r="V6" s="60">
        <v>7.7190000000000012</v>
      </c>
      <c r="W6" s="3">
        <v>7.6510000000000034</v>
      </c>
      <c r="X6" s="3">
        <v>7.7099999999999866</v>
      </c>
      <c r="Y6" s="3">
        <v>7.6350000000000051</v>
      </c>
      <c r="Z6" s="3">
        <v>7.6920000000000073</v>
      </c>
      <c r="AA6" s="3">
        <v>7.7450000000000045</v>
      </c>
      <c r="AB6" s="3">
        <v>7.866999999999976</v>
      </c>
      <c r="AC6" s="3">
        <v>7.6690000000000111</v>
      </c>
      <c r="AD6" s="3">
        <v>7.6380000000000052</v>
      </c>
      <c r="AE6" s="3">
        <v>7.6989999999999981</v>
      </c>
      <c r="AF6" s="3">
        <v>7.8469999999999942</v>
      </c>
      <c r="AG6" s="3">
        <v>7.6620000000000346</v>
      </c>
      <c r="AH6" s="3">
        <v>7.6699999999999875</v>
      </c>
      <c r="AI6" s="3">
        <v>7.8170000000000073</v>
      </c>
      <c r="AJ6" s="3">
        <v>7.6719999999999686</v>
      </c>
      <c r="AK6" s="3">
        <v>7.703000000000003</v>
      </c>
      <c r="AL6" s="3">
        <v>7.8470000000000084</v>
      </c>
      <c r="AM6" s="3">
        <v>7.8259999999999934</v>
      </c>
      <c r="AN6" s="3">
        <v>7.8509999999999991</v>
      </c>
      <c r="AO6" s="3">
        <v>7.9970000000000141</v>
      </c>
      <c r="AP6" s="3">
        <v>7.9049999999999443</v>
      </c>
      <c r="AQ6" s="3">
        <v>7.8870000000000573</v>
      </c>
      <c r="AR6" s="3">
        <v>7.9179999999999779</v>
      </c>
      <c r="AS6" s="3">
        <v>8.1380000000000621</v>
      </c>
      <c r="AT6" s="3">
        <v>7.997999999999962</v>
      </c>
      <c r="AU6" s="3">
        <v>8.1550000000000296</v>
      </c>
      <c r="AV6" s="3">
        <v>8.5039999999999907</v>
      </c>
      <c r="AW6" s="174">
        <f t="shared" si="0"/>
        <v>257.52500000000003</v>
      </c>
      <c r="AX6" s="175">
        <f t="shared" si="1"/>
        <v>55.916901271721187</v>
      </c>
    </row>
    <row r="7" spans="1:50" ht="15" thickBot="1" x14ac:dyDescent="0.4">
      <c r="A7" s="71" t="s">
        <v>433</v>
      </c>
      <c r="B7" s="71">
        <v>2023</v>
      </c>
      <c r="C7" s="9">
        <v>44980</v>
      </c>
      <c r="D7" s="71" t="s">
        <v>72</v>
      </c>
      <c r="E7" s="79" t="s">
        <v>395</v>
      </c>
      <c r="F7" t="s">
        <v>395</v>
      </c>
      <c r="G7" t="s">
        <v>40</v>
      </c>
      <c r="H7" t="s">
        <v>447</v>
      </c>
      <c r="I7" t="s">
        <v>226</v>
      </c>
      <c r="J7" t="s">
        <v>448</v>
      </c>
      <c r="K7" t="s">
        <v>449</v>
      </c>
      <c r="L7" s="74"/>
      <c r="M7" s="74"/>
      <c r="N7" s="74"/>
      <c r="O7" s="74"/>
      <c r="P7" s="79">
        <v>6</v>
      </c>
      <c r="Q7" s="96">
        <v>14.122</v>
      </c>
      <c r="R7" s="60">
        <v>8.8709999999999987</v>
      </c>
      <c r="S7" s="60">
        <v>7.8410000000000011</v>
      </c>
      <c r="T7" s="60">
        <v>7.9599999999999973</v>
      </c>
      <c r="U7" s="60">
        <v>7.7630000000000052</v>
      </c>
      <c r="V7" s="60">
        <v>7.7199999999999989</v>
      </c>
      <c r="W7" s="3">
        <v>7.8369999999999962</v>
      </c>
      <c r="X7" s="3">
        <v>7.7629999999999981</v>
      </c>
      <c r="Y7" s="3">
        <v>7.7930000000000064</v>
      </c>
      <c r="Z7" s="3">
        <v>7.9960000000000093</v>
      </c>
      <c r="AA7" s="3">
        <v>7.7859999999999729</v>
      </c>
      <c r="AB7" s="3">
        <v>7.7560000000000002</v>
      </c>
      <c r="AC7" s="3">
        <v>7.7480000000000189</v>
      </c>
      <c r="AD7" s="3">
        <v>7.9059999999999917</v>
      </c>
      <c r="AE7" s="3">
        <v>7.7509999999999906</v>
      </c>
      <c r="AF7" s="3">
        <v>7.9240000000000492</v>
      </c>
      <c r="AG7" s="3">
        <v>7.9019999999999584</v>
      </c>
      <c r="AH7" s="3">
        <v>7.9579999999999984</v>
      </c>
      <c r="AI7" s="3">
        <v>8.0649999999999977</v>
      </c>
      <c r="AJ7" s="3">
        <v>7.9949999999999761</v>
      </c>
      <c r="AK7" s="3">
        <v>8.1000000000000512</v>
      </c>
      <c r="AL7" s="3">
        <v>7.8959999999999866</v>
      </c>
      <c r="AM7" s="3">
        <v>7.9129999999999825</v>
      </c>
      <c r="AN7" s="3">
        <v>8.2160000000000082</v>
      </c>
      <c r="AO7" s="3">
        <v>7.5160000000000196</v>
      </c>
      <c r="AP7" s="3">
        <v>7.9389999999999645</v>
      </c>
      <c r="AQ7" s="3">
        <v>7.8950000000000102</v>
      </c>
      <c r="AR7" s="3">
        <v>8.0389999999999873</v>
      </c>
      <c r="AS7" s="3">
        <v>7.9910000000000423</v>
      </c>
      <c r="AT7" s="3">
        <v>8.11099999999999</v>
      </c>
      <c r="AU7" s="3">
        <v>7.9299999999999784</v>
      </c>
      <c r="AV7" s="3">
        <v>8.0500000000000114</v>
      </c>
      <c r="AW7" s="174">
        <f t="shared" si="0"/>
        <v>260.053</v>
      </c>
      <c r="AX7" s="175">
        <f t="shared" si="1"/>
        <v>55.373327744728961</v>
      </c>
    </row>
    <row r="8" spans="1:50" ht="15" thickBot="1" x14ac:dyDescent="0.4">
      <c r="A8" s="71" t="s">
        <v>433</v>
      </c>
      <c r="B8" s="71">
        <v>2023</v>
      </c>
      <c r="C8" s="9">
        <v>44980</v>
      </c>
      <c r="D8" s="71" t="s">
        <v>72</v>
      </c>
      <c r="E8" s="79" t="s">
        <v>395</v>
      </c>
      <c r="F8" t="s">
        <v>395</v>
      </c>
      <c r="G8" t="s">
        <v>27</v>
      </c>
      <c r="H8" t="s">
        <v>323</v>
      </c>
      <c r="I8" t="s">
        <v>413</v>
      </c>
      <c r="J8" t="s">
        <v>450</v>
      </c>
      <c r="K8" t="s">
        <v>451</v>
      </c>
      <c r="L8" s="74"/>
      <c r="M8" s="74"/>
      <c r="N8" s="74"/>
      <c r="O8" s="74"/>
      <c r="P8" s="79">
        <v>7</v>
      </c>
      <c r="Q8" s="96">
        <v>14.019</v>
      </c>
      <c r="R8" s="60">
        <v>8.4640000000000004</v>
      </c>
      <c r="S8" s="60">
        <v>7.9329999999999998</v>
      </c>
      <c r="T8" s="60">
        <v>7.7660000000000018</v>
      </c>
      <c r="U8" s="60">
        <v>7.7089999999999961</v>
      </c>
      <c r="V8" s="60">
        <v>7.9080000000000013</v>
      </c>
      <c r="W8" s="3">
        <v>7.8140000000000001</v>
      </c>
      <c r="X8" s="3">
        <v>7.902000000000001</v>
      </c>
      <c r="Y8" s="3">
        <v>7.987000000000009</v>
      </c>
      <c r="Z8" s="3">
        <v>8.0730000000000075</v>
      </c>
      <c r="AA8" s="3">
        <v>7.8449999999999847</v>
      </c>
      <c r="AB8" s="3">
        <v>7.855000000000004</v>
      </c>
      <c r="AC8" s="3">
        <v>7.8319999999999794</v>
      </c>
      <c r="AD8" s="3">
        <v>7.8550000000000182</v>
      </c>
      <c r="AE8" s="3">
        <v>7.9959999999999951</v>
      </c>
      <c r="AF8" s="3">
        <v>7.8090000000000259</v>
      </c>
      <c r="AG8" s="3">
        <v>7.8449999999999704</v>
      </c>
      <c r="AH8" s="3">
        <v>7.8619999999999948</v>
      </c>
      <c r="AI8" s="3">
        <v>8.01400000000001</v>
      </c>
      <c r="AJ8" s="3">
        <v>7.9979999999999905</v>
      </c>
      <c r="AK8" s="3">
        <v>8.0620000000000118</v>
      </c>
      <c r="AL8" s="3">
        <v>8.2609999999999673</v>
      </c>
      <c r="AM8" s="3">
        <v>8.1690000000000111</v>
      </c>
      <c r="AN8" s="3">
        <v>8.1730000000000018</v>
      </c>
      <c r="AO8" s="3">
        <v>8.2750000000000057</v>
      </c>
      <c r="AP8" s="3">
        <v>7.9460000000000264</v>
      </c>
      <c r="AQ8" s="3">
        <v>7.8519999999999754</v>
      </c>
      <c r="AR8" s="3">
        <v>7.8669999999999618</v>
      </c>
      <c r="AS8" s="3">
        <v>8.0060000000000855</v>
      </c>
      <c r="AT8" s="3">
        <v>8.1679999999999211</v>
      </c>
      <c r="AU8" s="3">
        <v>8.3520000000000891</v>
      </c>
      <c r="AV8" s="3">
        <v>8.8400000000000034</v>
      </c>
      <c r="AW8" s="174">
        <f t="shared" si="0"/>
        <v>262.45700000000005</v>
      </c>
      <c r="AX8" s="175">
        <f t="shared" si="1"/>
        <v>54.866130451845436</v>
      </c>
    </row>
    <row r="9" spans="1:50" ht="15" thickBot="1" x14ac:dyDescent="0.4">
      <c r="A9" s="71" t="s">
        <v>433</v>
      </c>
      <c r="B9" s="71">
        <v>2023</v>
      </c>
      <c r="C9" s="9">
        <v>44980</v>
      </c>
      <c r="D9" s="71" t="s">
        <v>72</v>
      </c>
      <c r="E9" s="79" t="s">
        <v>395</v>
      </c>
      <c r="F9" t="s">
        <v>395</v>
      </c>
      <c r="G9" t="s">
        <v>53</v>
      </c>
      <c r="H9" t="s">
        <v>405</v>
      </c>
      <c r="I9" t="s">
        <v>452</v>
      </c>
      <c r="J9" t="s">
        <v>453</v>
      </c>
      <c r="K9" t="s">
        <v>454</v>
      </c>
      <c r="L9" s="74"/>
      <c r="M9" s="74"/>
      <c r="N9" s="74"/>
      <c r="O9" s="74"/>
      <c r="P9" s="79">
        <v>8</v>
      </c>
      <c r="Q9" s="96">
        <v>13.903</v>
      </c>
      <c r="R9" s="60">
        <v>8.3979999999999979</v>
      </c>
      <c r="S9" s="60">
        <v>8.0440000000000005</v>
      </c>
      <c r="T9" s="60">
        <v>7.8960000000000008</v>
      </c>
      <c r="U9" s="60">
        <v>8.0549999999999997</v>
      </c>
      <c r="V9" s="60">
        <v>7.9590000000000032</v>
      </c>
      <c r="W9" s="3">
        <v>8.0450000000000017</v>
      </c>
      <c r="X9" s="3">
        <v>8.0560000000000045</v>
      </c>
      <c r="Y9" s="3">
        <v>8.1349999999999909</v>
      </c>
      <c r="Z9" s="3">
        <v>7.8460000000000036</v>
      </c>
      <c r="AA9" s="3">
        <v>7.9189999999999969</v>
      </c>
      <c r="AB9" s="3">
        <v>8.1079999999999899</v>
      </c>
      <c r="AC9" s="3">
        <v>8.0190000000000055</v>
      </c>
      <c r="AD9" s="3">
        <v>8.119000000000014</v>
      </c>
      <c r="AE9" s="3">
        <v>7.9789999999999992</v>
      </c>
      <c r="AF9" s="3">
        <v>7.9880000000000138</v>
      </c>
      <c r="AG9" s="3">
        <v>8.1569999999999823</v>
      </c>
      <c r="AH9" s="3">
        <v>8.0439999999999827</v>
      </c>
      <c r="AI9" s="3">
        <v>8.0510000000000161</v>
      </c>
      <c r="AJ9" s="3">
        <v>8.039999999999992</v>
      </c>
      <c r="AK9" s="3">
        <v>8.2039999999999793</v>
      </c>
      <c r="AL9" s="3">
        <v>8.063000000000045</v>
      </c>
      <c r="AM9" s="3">
        <v>8.3439999999999941</v>
      </c>
      <c r="AN9" s="3">
        <v>8.2899999999999636</v>
      </c>
      <c r="AO9" s="3">
        <v>8.0190000000000055</v>
      </c>
      <c r="AP9" s="3">
        <v>7.9890000000000327</v>
      </c>
      <c r="AQ9" s="3">
        <v>8.0019999999999527</v>
      </c>
      <c r="AR9" s="3">
        <v>7.9920000000000186</v>
      </c>
      <c r="AS9" s="3">
        <v>8.0519999999999925</v>
      </c>
      <c r="AT9" s="3">
        <v>8.2370000000000232</v>
      </c>
      <c r="AU9" s="3">
        <v>8.0209999999999582</v>
      </c>
      <c r="AV9" s="3">
        <v>8.1890000000000498</v>
      </c>
      <c r="AW9" s="174">
        <f t="shared" si="0"/>
        <v>264.16300000000001</v>
      </c>
      <c r="AX9" s="175">
        <f t="shared" si="1"/>
        <v>54.511797640093427</v>
      </c>
    </row>
    <row r="10" spans="1:50" ht="15" thickBot="1" x14ac:dyDescent="0.4">
      <c r="A10" s="71" t="s">
        <v>433</v>
      </c>
      <c r="B10" s="71">
        <v>2023</v>
      </c>
      <c r="C10" s="9">
        <v>44980</v>
      </c>
      <c r="D10" s="71" t="s">
        <v>72</v>
      </c>
      <c r="E10" s="79" t="s">
        <v>395</v>
      </c>
      <c r="F10" t="s">
        <v>395</v>
      </c>
      <c r="G10" t="s">
        <v>67</v>
      </c>
      <c r="H10" t="s">
        <v>455</v>
      </c>
      <c r="I10" t="s">
        <v>278</v>
      </c>
      <c r="J10" t="s">
        <v>456</v>
      </c>
      <c r="K10" t="s">
        <v>457</v>
      </c>
      <c r="L10" s="74"/>
      <c r="M10" s="74"/>
      <c r="N10" s="74"/>
      <c r="O10" s="74"/>
      <c r="P10" s="79">
        <v>9</v>
      </c>
      <c r="Q10" s="96">
        <v>13.125</v>
      </c>
      <c r="R10" s="60">
        <v>10.093</v>
      </c>
      <c r="S10" s="60">
        <v>7.8610000000000007</v>
      </c>
      <c r="T10" s="60">
        <v>7.7430000000000021</v>
      </c>
      <c r="U10" s="60">
        <v>7.8599999999999994</v>
      </c>
      <c r="V10" s="60">
        <v>7.6649999999999991</v>
      </c>
      <c r="W10" s="3">
        <v>7.6760000000000019</v>
      </c>
      <c r="X10" s="3">
        <v>7.8489999999999966</v>
      </c>
      <c r="Y10" s="3">
        <v>7.7710000000000008</v>
      </c>
      <c r="Z10" s="3">
        <v>7.8070000000000022</v>
      </c>
      <c r="AA10" s="3">
        <v>7.820999999999998</v>
      </c>
      <c r="AB10" s="3">
        <v>8.0390000000000015</v>
      </c>
      <c r="AC10" s="3">
        <v>7.9449999999999932</v>
      </c>
      <c r="AD10" s="3">
        <v>8.0760000000000076</v>
      </c>
      <c r="AE10" s="3">
        <v>8.2860000000000014</v>
      </c>
      <c r="AF10" s="3">
        <v>8.083999999999989</v>
      </c>
      <c r="AG10" s="3">
        <v>8.0800000000000125</v>
      </c>
      <c r="AH10" s="3">
        <v>8.0649999999999977</v>
      </c>
      <c r="AI10" s="3">
        <v>8.2319999999999993</v>
      </c>
      <c r="AJ10" s="3">
        <v>8.1079999999999757</v>
      </c>
      <c r="AK10" s="3">
        <v>8.0610000000000355</v>
      </c>
      <c r="AL10" s="3">
        <v>8.0619999999999834</v>
      </c>
      <c r="AM10" s="3">
        <v>8.2180000000000177</v>
      </c>
      <c r="AN10" s="3">
        <v>8.1529999999999916</v>
      </c>
      <c r="AO10" s="3">
        <v>8.1899999999999977</v>
      </c>
      <c r="AP10" s="3">
        <v>8.414999999999992</v>
      </c>
      <c r="AQ10" s="3">
        <v>8.47199999999998</v>
      </c>
      <c r="AR10" s="3">
        <v>8.1860000000000355</v>
      </c>
      <c r="AS10" s="3">
        <v>8.1079999999999472</v>
      </c>
      <c r="AT10" s="3">
        <v>8.1230000000000189</v>
      </c>
      <c r="AU10" s="3">
        <v>8.1590000000000487</v>
      </c>
      <c r="AV10" s="3">
        <v>8.5489999999999782</v>
      </c>
      <c r="AW10" s="174">
        <f t="shared" si="0"/>
        <v>264.88200000000001</v>
      </c>
      <c r="AX10" s="175">
        <f t="shared" si="1"/>
        <v>54.363829931818692</v>
      </c>
    </row>
    <row r="11" spans="1:50" ht="15" thickBot="1" x14ac:dyDescent="0.4">
      <c r="A11" s="71" t="s">
        <v>433</v>
      </c>
      <c r="B11" s="71">
        <v>2023</v>
      </c>
      <c r="C11" s="9">
        <v>44980</v>
      </c>
      <c r="D11" s="71" t="s">
        <v>72</v>
      </c>
      <c r="E11" s="79" t="s">
        <v>395</v>
      </c>
      <c r="F11" t="s">
        <v>395</v>
      </c>
      <c r="G11" t="s">
        <v>15</v>
      </c>
      <c r="H11" t="s">
        <v>458</v>
      </c>
      <c r="I11" t="s">
        <v>459</v>
      </c>
      <c r="J11" t="s">
        <v>460</v>
      </c>
      <c r="K11" t="s">
        <v>461</v>
      </c>
      <c r="L11" s="74"/>
      <c r="M11" s="74"/>
      <c r="N11" s="74"/>
      <c r="O11" s="74"/>
      <c r="P11" s="79">
        <v>10</v>
      </c>
      <c r="Q11" s="96">
        <v>13.919</v>
      </c>
      <c r="R11" s="60">
        <v>8.5990000000000002</v>
      </c>
      <c r="S11" s="60">
        <v>7.9450000000000003</v>
      </c>
      <c r="T11" s="60">
        <v>7.7119999999999962</v>
      </c>
      <c r="U11" s="60">
        <v>7.9320000000000022</v>
      </c>
      <c r="V11" s="60">
        <v>7.8610000000000042</v>
      </c>
      <c r="W11" s="3">
        <v>7.9540000000000006</v>
      </c>
      <c r="X11" s="3">
        <v>8.1929999999999907</v>
      </c>
      <c r="Y11" s="3">
        <v>8.1800000000000068</v>
      </c>
      <c r="Z11" s="3">
        <v>8.1989999999999981</v>
      </c>
      <c r="AA11" s="3">
        <v>8.2149999999999892</v>
      </c>
      <c r="AB11" s="3">
        <v>8.3460000000000036</v>
      </c>
      <c r="AC11" s="3">
        <v>8.1960000000000122</v>
      </c>
      <c r="AD11" s="3">
        <v>8.0579999999999927</v>
      </c>
      <c r="AE11" s="3">
        <v>8.092000000000013</v>
      </c>
      <c r="AF11" s="3">
        <v>8.025999999999982</v>
      </c>
      <c r="AG11" s="3">
        <v>8.2439999999999998</v>
      </c>
      <c r="AH11" s="3">
        <v>8.0349999999999966</v>
      </c>
      <c r="AI11" s="3">
        <v>8.1430000000000007</v>
      </c>
      <c r="AJ11" s="3">
        <v>8.2220000000000084</v>
      </c>
      <c r="AK11" s="3">
        <v>8.5370000000000061</v>
      </c>
      <c r="AL11" s="3">
        <v>8.4199999999999875</v>
      </c>
      <c r="AM11" s="3">
        <v>8.4569999999999936</v>
      </c>
      <c r="AN11" s="3">
        <v>8.4510000000000218</v>
      </c>
      <c r="AO11" s="3">
        <v>8.5389999999999873</v>
      </c>
      <c r="AP11" s="3">
        <v>8.4200000000000159</v>
      </c>
      <c r="AQ11" s="3">
        <v>8.7189999999999657</v>
      </c>
      <c r="AR11" s="3">
        <v>8.3600000000000421</v>
      </c>
      <c r="AS11" s="3">
        <v>8.2089999999999748</v>
      </c>
      <c r="AT11" s="3">
        <v>8.2019999999999982</v>
      </c>
      <c r="AU11" s="3">
        <v>8.3140000000000214</v>
      </c>
      <c r="AV11" s="3">
        <v>8.6490000000000009</v>
      </c>
      <c r="AW11" s="174">
        <f t="shared" si="0"/>
        <v>269.34800000000001</v>
      </c>
      <c r="AX11" s="175">
        <f t="shared" si="1"/>
        <v>53.462435213923989</v>
      </c>
    </row>
    <row r="12" spans="1:50" ht="15" thickBot="1" x14ac:dyDescent="0.4">
      <c r="A12" s="71" t="s">
        <v>433</v>
      </c>
      <c r="B12" s="71">
        <v>2023</v>
      </c>
      <c r="C12" s="9">
        <v>44980</v>
      </c>
      <c r="D12" s="71" t="s">
        <v>72</v>
      </c>
      <c r="E12" s="79" t="s">
        <v>395</v>
      </c>
      <c r="F12" t="s">
        <v>395</v>
      </c>
      <c r="G12" t="s">
        <v>61</v>
      </c>
      <c r="H12" t="s">
        <v>235</v>
      </c>
      <c r="I12" t="s">
        <v>462</v>
      </c>
      <c r="J12" t="s">
        <v>142</v>
      </c>
      <c r="K12" t="s">
        <v>463</v>
      </c>
      <c r="L12" s="74"/>
      <c r="M12" s="74"/>
      <c r="N12" s="74"/>
      <c r="O12" s="74"/>
      <c r="P12" s="79">
        <v>11</v>
      </c>
      <c r="Q12" s="96">
        <v>14.938000000000001</v>
      </c>
      <c r="R12" s="60">
        <v>9.0779999999999976</v>
      </c>
      <c r="S12" s="60">
        <v>8.463000000000001</v>
      </c>
      <c r="T12" s="60">
        <v>8.2629999999999981</v>
      </c>
      <c r="U12" s="60">
        <v>7.8890000000000029</v>
      </c>
      <c r="V12" s="60">
        <v>8.3179999999999978</v>
      </c>
      <c r="W12" s="3">
        <v>8.0420000000000016</v>
      </c>
      <c r="X12" s="3">
        <v>7.9969999999999999</v>
      </c>
      <c r="Y12" s="3">
        <v>7.9500000000000028</v>
      </c>
      <c r="Z12" s="3">
        <v>8.1170000000000044</v>
      </c>
      <c r="AA12" s="3">
        <v>7.9429999999999694</v>
      </c>
      <c r="AB12" s="3">
        <v>7.9480000000000217</v>
      </c>
      <c r="AC12" s="3">
        <v>7.9820000000000135</v>
      </c>
      <c r="AD12" s="3">
        <v>8.0979999999999848</v>
      </c>
      <c r="AE12" s="3">
        <v>8.0609999999999928</v>
      </c>
      <c r="AF12" s="3">
        <v>8.0989999999999895</v>
      </c>
      <c r="AG12" s="3">
        <v>8.1800000000000068</v>
      </c>
      <c r="AH12" s="3">
        <v>8.4669999999999845</v>
      </c>
      <c r="AI12" s="3">
        <v>8.3410000000000366</v>
      </c>
      <c r="AJ12" s="3">
        <v>8.4270000000000209</v>
      </c>
      <c r="AK12" s="3">
        <v>8.657999999999987</v>
      </c>
      <c r="AL12" s="3">
        <v>8.7069999999999652</v>
      </c>
      <c r="AM12" s="3">
        <v>8.436000000000007</v>
      </c>
      <c r="AN12" s="3">
        <v>8.2119999999999891</v>
      </c>
      <c r="AO12" s="3">
        <v>8.0850000000000364</v>
      </c>
      <c r="AP12" s="3">
        <v>8.2210000000000036</v>
      </c>
      <c r="AQ12" s="3">
        <v>8.0579999999999643</v>
      </c>
      <c r="AR12" s="3">
        <v>8.0690000000000168</v>
      </c>
      <c r="AS12" s="3">
        <v>8.1359999999999957</v>
      </c>
      <c r="AT12" s="3">
        <v>8.3620000000000232</v>
      </c>
      <c r="AU12" s="3">
        <v>8.0219999999999914</v>
      </c>
      <c r="AV12" s="3">
        <v>8.4350000000000023</v>
      </c>
      <c r="AW12" s="174">
        <f t="shared" si="0"/>
        <v>270.00200000000001</v>
      </c>
      <c r="AX12" s="175">
        <f t="shared" si="1"/>
        <v>53.332938274531301</v>
      </c>
    </row>
    <row r="13" spans="1:50" ht="15" thickBot="1" x14ac:dyDescent="0.4">
      <c r="A13" s="71" t="s">
        <v>433</v>
      </c>
      <c r="B13" s="71">
        <v>2023</v>
      </c>
      <c r="C13" s="9">
        <v>44980</v>
      </c>
      <c r="D13" s="71" t="s">
        <v>72</v>
      </c>
      <c r="E13" s="79" t="s">
        <v>395</v>
      </c>
      <c r="F13" t="s">
        <v>395</v>
      </c>
      <c r="G13" t="s">
        <v>44</v>
      </c>
      <c r="H13" t="s">
        <v>248</v>
      </c>
      <c r="I13" t="s">
        <v>464</v>
      </c>
      <c r="J13" t="s">
        <v>465</v>
      </c>
      <c r="K13" t="s">
        <v>466</v>
      </c>
      <c r="L13" s="74"/>
      <c r="M13" s="74"/>
      <c r="N13" s="74"/>
      <c r="O13" s="74"/>
      <c r="P13" s="79">
        <v>12</v>
      </c>
      <c r="Q13" s="96">
        <v>14.114000000000001</v>
      </c>
      <c r="R13" s="60">
        <v>8.5210000000000008</v>
      </c>
      <c r="S13" s="60">
        <v>8.1890000000000001</v>
      </c>
      <c r="T13" s="60">
        <v>8.1750000000000007</v>
      </c>
      <c r="U13" s="60">
        <v>8.3419999999999987</v>
      </c>
      <c r="V13" s="60">
        <v>8.2209999999999965</v>
      </c>
      <c r="W13" s="3">
        <v>8.2580000000000098</v>
      </c>
      <c r="X13" s="3">
        <v>8.2569999999999908</v>
      </c>
      <c r="Y13" s="3">
        <v>8.5040000000000049</v>
      </c>
      <c r="Z13" s="3">
        <v>8.3079999999999927</v>
      </c>
      <c r="AA13" s="3">
        <v>8.1760000000000161</v>
      </c>
      <c r="AB13" s="3">
        <v>8.0889999999999844</v>
      </c>
      <c r="AC13" s="3">
        <v>8.3570000000000135</v>
      </c>
      <c r="AD13" s="3">
        <v>8.3139999999999787</v>
      </c>
      <c r="AE13" s="3">
        <v>8.2160000000000082</v>
      </c>
      <c r="AF13" s="3">
        <v>8.2199999999999989</v>
      </c>
      <c r="AG13" s="3">
        <v>8.5190000000000055</v>
      </c>
      <c r="AH13" s="3">
        <v>8.3369999999999891</v>
      </c>
      <c r="AI13" s="3">
        <v>8.3130000000000166</v>
      </c>
      <c r="AJ13" s="3">
        <v>8.3109999999999786</v>
      </c>
      <c r="AK13" s="3">
        <v>8.4370000000000118</v>
      </c>
      <c r="AL13" s="3">
        <v>8.3989999999999725</v>
      </c>
      <c r="AM13" s="3">
        <v>8.4230000000000302</v>
      </c>
      <c r="AN13" s="3">
        <v>8.4830000000000041</v>
      </c>
      <c r="AO13" s="3">
        <v>8.7309999999999945</v>
      </c>
      <c r="AP13" s="3">
        <v>8.4260000000000161</v>
      </c>
      <c r="AQ13" s="3">
        <v>8.1650000000000205</v>
      </c>
      <c r="AR13" s="3">
        <v>8.0269999999999584</v>
      </c>
      <c r="AS13" s="3">
        <v>8.2330000000000325</v>
      </c>
      <c r="AT13" s="3">
        <v>8.1780000000000257</v>
      </c>
      <c r="AU13" s="3">
        <v>8.2169999999999277</v>
      </c>
      <c r="AV13" s="3">
        <v>8.1659999999999968</v>
      </c>
      <c r="AW13" s="174">
        <f t="shared" si="0"/>
        <v>271.62599999999998</v>
      </c>
      <c r="AX13" s="175">
        <f t="shared" si="1"/>
        <v>53.014070817962939</v>
      </c>
    </row>
    <row r="14" spans="1:50" ht="15" thickBot="1" x14ac:dyDescent="0.4">
      <c r="A14" s="71" t="s">
        <v>433</v>
      </c>
      <c r="B14" s="71">
        <v>2023</v>
      </c>
      <c r="C14" s="9">
        <v>44980</v>
      </c>
      <c r="D14" s="71" t="s">
        <v>72</v>
      </c>
      <c r="E14" s="79" t="s">
        <v>395</v>
      </c>
      <c r="F14" t="s">
        <v>395</v>
      </c>
      <c r="G14" t="s">
        <v>271</v>
      </c>
      <c r="H14" t="s">
        <v>270</v>
      </c>
      <c r="I14" t="s">
        <v>467</v>
      </c>
      <c r="J14" t="s">
        <v>468</v>
      </c>
      <c r="K14" t="s">
        <v>298</v>
      </c>
      <c r="L14" s="74"/>
      <c r="M14" s="74"/>
      <c r="N14" s="74"/>
      <c r="O14" s="74"/>
      <c r="P14" s="79">
        <v>13</v>
      </c>
      <c r="Q14" s="96">
        <v>13.843</v>
      </c>
      <c r="R14" s="60">
        <v>8.5689999999999991</v>
      </c>
      <c r="S14" s="60">
        <v>8.3390000000000022</v>
      </c>
      <c r="T14" s="60">
        <v>8.102999999999998</v>
      </c>
      <c r="U14" s="60">
        <v>8.0690000000000026</v>
      </c>
      <c r="V14" s="60">
        <v>8.2639999999999958</v>
      </c>
      <c r="W14" s="3">
        <v>8.2850000000000037</v>
      </c>
      <c r="X14" s="3">
        <v>8.3639999999999972</v>
      </c>
      <c r="Y14" s="3">
        <v>8.429000000000002</v>
      </c>
      <c r="Z14" s="3">
        <v>8.5849999999999937</v>
      </c>
      <c r="AA14" s="3">
        <v>8.4299999999999926</v>
      </c>
      <c r="AB14" s="3">
        <v>8.6299999999999955</v>
      </c>
      <c r="AC14" s="3">
        <v>8.6170000000000329</v>
      </c>
      <c r="AD14" s="3">
        <v>8.4969999999999573</v>
      </c>
      <c r="AE14" s="3">
        <v>8.5440000000000111</v>
      </c>
      <c r="AF14" s="3">
        <v>8.7200000000000273</v>
      </c>
      <c r="AG14" s="3">
        <v>8.5489999999999782</v>
      </c>
      <c r="AH14" s="3">
        <v>8.4730000000000132</v>
      </c>
      <c r="AI14" s="3">
        <v>8.5079999999999814</v>
      </c>
      <c r="AJ14" s="3">
        <v>8.5080000000000098</v>
      </c>
      <c r="AK14" s="3">
        <v>8.7250000000000227</v>
      </c>
      <c r="AL14" s="3">
        <v>8.6079999999999472</v>
      </c>
      <c r="AM14" s="3">
        <v>8.7280000000000086</v>
      </c>
      <c r="AN14" s="3">
        <v>8.9000000000000341</v>
      </c>
      <c r="AO14" s="3">
        <v>8.7969999999999686</v>
      </c>
      <c r="AP14" s="3">
        <v>8.9640000000000271</v>
      </c>
      <c r="AQ14" s="3">
        <v>8.7189999999999941</v>
      </c>
      <c r="AR14" s="3">
        <v>8.5490000000000066</v>
      </c>
      <c r="AS14" s="3">
        <v>8.5360000000000014</v>
      </c>
      <c r="AT14" s="3">
        <v>8.5279999999999916</v>
      </c>
      <c r="AU14" s="3">
        <v>8.8260000000000787</v>
      </c>
      <c r="AV14" s="3">
        <v>9.1299999999999386</v>
      </c>
      <c r="AW14" s="174">
        <f t="shared" si="0"/>
        <v>279.33600000000001</v>
      </c>
      <c r="AX14" s="175">
        <f t="shared" si="1"/>
        <v>51.550820517226562</v>
      </c>
    </row>
    <row r="15" spans="1:50" ht="15" thickBot="1" x14ac:dyDescent="0.4">
      <c r="A15" s="71" t="s">
        <v>433</v>
      </c>
      <c r="B15" s="71">
        <v>2023</v>
      </c>
      <c r="C15" s="9">
        <v>44980</v>
      </c>
      <c r="D15" s="71" t="s">
        <v>72</v>
      </c>
      <c r="E15" s="79" t="s">
        <v>395</v>
      </c>
      <c r="F15" t="s">
        <v>395</v>
      </c>
      <c r="G15" t="s">
        <v>148</v>
      </c>
      <c r="H15" t="s">
        <v>259</v>
      </c>
      <c r="I15" t="s">
        <v>469</v>
      </c>
      <c r="J15" t="s">
        <v>470</v>
      </c>
      <c r="K15" t="s">
        <v>471</v>
      </c>
      <c r="L15" s="74"/>
      <c r="M15" s="74"/>
      <c r="N15" s="74"/>
      <c r="O15" s="74"/>
      <c r="P15" s="79">
        <v>14</v>
      </c>
      <c r="Q15" s="97">
        <v>14.545999999999999</v>
      </c>
      <c r="R15" s="172">
        <v>8.8240000000000016</v>
      </c>
      <c r="S15" s="172">
        <v>8.6870000000000012</v>
      </c>
      <c r="T15" s="172">
        <v>8.402000000000001</v>
      </c>
      <c r="U15" s="172">
        <v>8.269999999999996</v>
      </c>
      <c r="V15" s="172">
        <v>8.5140000000000029</v>
      </c>
      <c r="W15" s="173">
        <v>8.5479999999999947</v>
      </c>
      <c r="X15" s="173">
        <v>8.5060000000000002</v>
      </c>
      <c r="Y15" s="173">
        <v>8.7109999999999985</v>
      </c>
      <c r="Z15" s="173">
        <v>8.5890000000000128</v>
      </c>
      <c r="AA15" s="173">
        <v>8.7710000000000008</v>
      </c>
      <c r="AB15" s="173">
        <v>8.6189999999999998</v>
      </c>
      <c r="AC15" s="173">
        <v>8.8460000000000036</v>
      </c>
      <c r="AD15" s="173">
        <v>8.7199999999999989</v>
      </c>
      <c r="AE15" s="173">
        <v>8.6819999999999737</v>
      </c>
      <c r="AF15" s="173">
        <v>8.9850000000000136</v>
      </c>
      <c r="AG15" s="173">
        <v>8.95799999999997</v>
      </c>
      <c r="AH15" s="173">
        <v>8.8020000000000209</v>
      </c>
      <c r="AI15" s="173">
        <v>9.0039999999999907</v>
      </c>
      <c r="AJ15" s="173">
        <v>8.8280000000000314</v>
      </c>
      <c r="AK15" s="173">
        <v>8.9369999999999834</v>
      </c>
      <c r="AL15" s="173">
        <v>8.9960000000000093</v>
      </c>
      <c r="AM15" s="173">
        <v>8.6800000000000068</v>
      </c>
      <c r="AN15" s="173">
        <v>8.9879999999999711</v>
      </c>
      <c r="AO15" s="173">
        <v>8.960000000000008</v>
      </c>
      <c r="AP15" s="173">
        <v>8.8510000000000275</v>
      </c>
      <c r="AQ15" s="173">
        <v>9.1269999999999527</v>
      </c>
      <c r="AR15" s="173">
        <v>9.0580000000000211</v>
      </c>
      <c r="AS15" s="173">
        <v>9.2370000000000232</v>
      </c>
      <c r="AT15" s="173">
        <v>8.8149999999999977</v>
      </c>
      <c r="AU15" s="173">
        <v>8.7019999999999982</v>
      </c>
      <c r="AV15" s="173">
        <v>8.6720000000000255</v>
      </c>
      <c r="AW15" s="174">
        <f t="shared" si="0"/>
        <v>286.83500000000004</v>
      </c>
      <c r="AX15" s="175">
        <f t="shared" si="1"/>
        <v>50.203078424878406</v>
      </c>
    </row>
    <row r="16" spans="1:50" ht="15" thickBot="1" x14ac:dyDescent="0.4">
      <c r="A16" s="71" t="s">
        <v>433</v>
      </c>
      <c r="B16" s="71">
        <v>2023</v>
      </c>
      <c r="C16" s="9">
        <v>44981</v>
      </c>
      <c r="D16" s="71" t="s">
        <v>72</v>
      </c>
      <c r="E16" s="79" t="s">
        <v>472</v>
      </c>
      <c r="F16">
        <v>1</v>
      </c>
      <c r="G16" t="s">
        <v>40</v>
      </c>
      <c r="H16" t="s">
        <v>447</v>
      </c>
      <c r="I16" t="s">
        <v>226</v>
      </c>
      <c r="J16" t="s">
        <v>448</v>
      </c>
      <c r="K16" t="s">
        <v>449</v>
      </c>
      <c r="L16" s="74"/>
      <c r="M16" s="74"/>
      <c r="N16" s="74"/>
      <c r="O16" s="74"/>
      <c r="P16" s="79">
        <v>1</v>
      </c>
      <c r="Q16" s="95">
        <v>13.898999999999999</v>
      </c>
      <c r="R16" s="170">
        <v>8.4280000000000026</v>
      </c>
      <c r="S16" s="170">
        <v>7.9109999999999978</v>
      </c>
      <c r="T16" s="170">
        <v>7.8500000000000014</v>
      </c>
      <c r="U16" s="170">
        <v>7.6589999999999989</v>
      </c>
      <c r="V16" s="170">
        <v>7.6649999999999991</v>
      </c>
      <c r="W16" s="171">
        <v>7.73599999999999</v>
      </c>
      <c r="X16" s="171">
        <v>7.6060000000000016</v>
      </c>
      <c r="Y16" s="171">
        <v>7.8200000000000074</v>
      </c>
      <c r="Z16" s="171">
        <v>7.8269999999999982</v>
      </c>
      <c r="AA16" s="171">
        <v>7.849000000000018</v>
      </c>
      <c r="AB16" s="171">
        <v>7.6779999999999831</v>
      </c>
      <c r="AC16" s="171">
        <v>7.7900000000000063</v>
      </c>
      <c r="AD16" s="171">
        <v>7.965999999999994</v>
      </c>
      <c r="AE16" s="171">
        <v>7.7480000000000047</v>
      </c>
      <c r="AF16" s="171">
        <v>7.8440000000000083</v>
      </c>
      <c r="AG16" s="171">
        <v>7.8539999999999566</v>
      </c>
      <c r="AH16" s="171">
        <v>7.9790000000000418</v>
      </c>
      <c r="AI16" s="171">
        <v>7.8759999999999764</v>
      </c>
      <c r="AJ16" s="171">
        <v>8.0820000000000221</v>
      </c>
      <c r="AK16" s="171">
        <v>7.9199999999999875</v>
      </c>
      <c r="AL16" s="171">
        <v>7.9720000000000084</v>
      </c>
      <c r="AM16" s="171">
        <v>8.0100000000000193</v>
      </c>
      <c r="AN16" s="171">
        <v>7.9739999999999895</v>
      </c>
      <c r="AO16" s="171">
        <v>7.8619999999999948</v>
      </c>
      <c r="AP16" s="171">
        <v>8.0719999999999743</v>
      </c>
      <c r="AQ16" s="171">
        <v>7.8410000000000366</v>
      </c>
      <c r="AR16" s="171">
        <v>7.95799999999997</v>
      </c>
      <c r="AS16" s="171">
        <v>8.0060000000000286</v>
      </c>
      <c r="AT16" s="171">
        <v>8.2459999999999809</v>
      </c>
      <c r="AU16" s="171">
        <v>7.8299999999999841</v>
      </c>
      <c r="AV16" s="171">
        <v>7.7520000000000095</v>
      </c>
      <c r="AW16" s="174">
        <f t="shared" si="0"/>
        <v>258.51</v>
      </c>
      <c r="AX16" s="175">
        <f t="shared" si="1"/>
        <v>55.703841244052455</v>
      </c>
    </row>
    <row r="17" spans="1:50" ht="15" thickBot="1" x14ac:dyDescent="0.4">
      <c r="A17" s="71" t="s">
        <v>433</v>
      </c>
      <c r="B17" s="71">
        <v>2023</v>
      </c>
      <c r="C17" s="9">
        <v>44981</v>
      </c>
      <c r="D17" s="71" t="s">
        <v>72</v>
      </c>
      <c r="E17" s="79" t="s">
        <v>472</v>
      </c>
      <c r="F17">
        <v>1</v>
      </c>
      <c r="G17" t="s">
        <v>27</v>
      </c>
      <c r="H17" t="s">
        <v>323</v>
      </c>
      <c r="I17" t="s">
        <v>413</v>
      </c>
      <c r="J17" t="s">
        <v>450</v>
      </c>
      <c r="K17" t="s">
        <v>451</v>
      </c>
      <c r="L17" s="74"/>
      <c r="M17" s="74"/>
      <c r="N17" s="74"/>
      <c r="O17" s="74"/>
      <c r="P17" s="79">
        <v>2</v>
      </c>
      <c r="Q17" s="96">
        <v>14.526999999999999</v>
      </c>
      <c r="R17" s="60">
        <v>8.3050000000000015</v>
      </c>
      <c r="S17" s="60">
        <v>7.625</v>
      </c>
      <c r="T17" s="60">
        <v>7.7109999999999985</v>
      </c>
      <c r="U17" s="60">
        <v>7.6409999999999982</v>
      </c>
      <c r="V17" s="60">
        <v>7.828000000000003</v>
      </c>
      <c r="W17" s="3">
        <v>8.11</v>
      </c>
      <c r="X17" s="3">
        <v>7.840999999999994</v>
      </c>
      <c r="Y17" s="3">
        <v>7.7850000000000108</v>
      </c>
      <c r="Z17" s="3">
        <v>7.9189999999999827</v>
      </c>
      <c r="AA17" s="3">
        <v>7.916000000000011</v>
      </c>
      <c r="AB17" s="3">
        <v>7.8239999999999981</v>
      </c>
      <c r="AC17" s="3">
        <v>7.8800000000000097</v>
      </c>
      <c r="AD17" s="3">
        <v>7.8530000000000086</v>
      </c>
      <c r="AE17" s="3">
        <v>7.902000000000001</v>
      </c>
      <c r="AF17" s="3">
        <v>8.0749999999999744</v>
      </c>
      <c r="AG17" s="3">
        <v>7.8569999999999993</v>
      </c>
      <c r="AH17" s="3">
        <v>7.8410000000000366</v>
      </c>
      <c r="AI17" s="3">
        <v>7.9809999999999661</v>
      </c>
      <c r="AJ17" s="3">
        <v>7.8070000000000164</v>
      </c>
      <c r="AK17" s="3">
        <v>8.0149999999999864</v>
      </c>
      <c r="AL17" s="3">
        <v>8.2369999999999948</v>
      </c>
      <c r="AM17" s="3">
        <v>8.0519999999999925</v>
      </c>
      <c r="AN17" s="3">
        <v>8.5340000000000202</v>
      </c>
      <c r="AO17" s="3">
        <v>8.3410000000000082</v>
      </c>
      <c r="AP17" s="3">
        <v>8.3379999999999939</v>
      </c>
      <c r="AQ17" s="3">
        <v>8.4560000000000173</v>
      </c>
      <c r="AR17" s="3">
        <v>8.5659999999999741</v>
      </c>
      <c r="AS17" s="3">
        <v>8.4980000000000189</v>
      </c>
      <c r="AT17" s="3">
        <v>8.4159999999999968</v>
      </c>
      <c r="AU17" s="3">
        <v>8.6939999999999316</v>
      </c>
      <c r="AV17" s="3">
        <v>8.549000000000035</v>
      </c>
      <c r="AW17" s="174">
        <f t="shared" si="0"/>
        <v>264.92399999999998</v>
      </c>
      <c r="AX17" s="175">
        <f t="shared" si="1"/>
        <v>54.355211305883955</v>
      </c>
    </row>
    <row r="18" spans="1:50" ht="15" thickBot="1" x14ac:dyDescent="0.4">
      <c r="A18" s="71" t="s">
        <v>433</v>
      </c>
      <c r="B18" s="71">
        <v>2023</v>
      </c>
      <c r="C18" s="9">
        <v>44981</v>
      </c>
      <c r="D18" s="71" t="s">
        <v>72</v>
      </c>
      <c r="E18" s="79" t="s">
        <v>472</v>
      </c>
      <c r="F18">
        <v>2</v>
      </c>
      <c r="G18" t="s">
        <v>56</v>
      </c>
      <c r="H18" t="s">
        <v>444</v>
      </c>
      <c r="I18" t="s">
        <v>274</v>
      </c>
      <c r="J18" t="s">
        <v>445</v>
      </c>
      <c r="K18" t="s">
        <v>446</v>
      </c>
      <c r="L18" s="74"/>
      <c r="M18" s="74"/>
      <c r="N18" s="74"/>
      <c r="O18" s="74"/>
      <c r="P18" s="79">
        <v>1</v>
      </c>
      <c r="Q18" s="96">
        <v>14.266999999999999</v>
      </c>
      <c r="R18" s="60">
        <v>8.2330000000000005</v>
      </c>
      <c r="S18" s="60">
        <v>7.9830000000000005</v>
      </c>
      <c r="T18" s="60">
        <v>7.9030000000000022</v>
      </c>
      <c r="U18" s="60">
        <v>7.7879999999999967</v>
      </c>
      <c r="V18" s="60">
        <v>7.7650000000000006</v>
      </c>
      <c r="W18" s="3">
        <v>7.554000000000002</v>
      </c>
      <c r="X18" s="3">
        <v>7.6950000000000003</v>
      </c>
      <c r="Y18" s="3">
        <v>7.5849999999999937</v>
      </c>
      <c r="Z18" s="3">
        <v>7.5530000000000115</v>
      </c>
      <c r="AA18" s="3">
        <v>7.5630000000000024</v>
      </c>
      <c r="AB18" s="3">
        <v>7.7989999999999782</v>
      </c>
      <c r="AC18" s="3">
        <v>7.6160000000000139</v>
      </c>
      <c r="AD18" s="3">
        <v>7.7480000000000047</v>
      </c>
      <c r="AE18" s="3">
        <v>7.5159999999999911</v>
      </c>
      <c r="AF18" s="3">
        <v>7.7309999999999803</v>
      </c>
      <c r="AG18" s="3">
        <v>7.6280000000000143</v>
      </c>
      <c r="AH18" s="3">
        <v>7.6769999999999925</v>
      </c>
      <c r="AI18" s="3">
        <v>7.7230000000000132</v>
      </c>
      <c r="AJ18" s="3">
        <v>7.9139999999999873</v>
      </c>
      <c r="AK18" s="3">
        <v>7.6590000000000202</v>
      </c>
      <c r="AL18" s="3">
        <v>7.7280000000000086</v>
      </c>
      <c r="AM18" s="3">
        <v>7.9629999999999654</v>
      </c>
      <c r="AN18" s="3">
        <v>7.7930000000000348</v>
      </c>
      <c r="AO18" s="3">
        <v>8.122999999999962</v>
      </c>
      <c r="AP18" s="3">
        <v>7.9420000000000073</v>
      </c>
      <c r="AQ18" s="3">
        <v>8.1490000000000293</v>
      </c>
      <c r="AR18" s="3">
        <v>8.0599999999999739</v>
      </c>
      <c r="AS18" s="3">
        <v>7.8840000000000146</v>
      </c>
      <c r="AT18" s="3">
        <v>7.962999999999937</v>
      </c>
      <c r="AU18" s="3">
        <v>8.1230000000000189</v>
      </c>
      <c r="AV18" s="3">
        <v>8.2490000000000521</v>
      </c>
      <c r="AW18" s="174">
        <f t="shared" si="0"/>
        <v>256.87700000000001</v>
      </c>
      <c r="AX18" s="175">
        <f t="shared" si="1"/>
        <v>56.05795769959942</v>
      </c>
    </row>
    <row r="19" spans="1:50" ht="15" thickBot="1" x14ac:dyDescent="0.4">
      <c r="A19" s="71" t="s">
        <v>433</v>
      </c>
      <c r="B19" s="71">
        <v>2023</v>
      </c>
      <c r="C19" s="9">
        <v>44981</v>
      </c>
      <c r="D19" s="71" t="s">
        <v>72</v>
      </c>
      <c r="E19" s="79" t="s">
        <v>472</v>
      </c>
      <c r="F19">
        <v>2</v>
      </c>
      <c r="G19" t="s">
        <v>53</v>
      </c>
      <c r="H19" t="s">
        <v>405</v>
      </c>
      <c r="I19" t="s">
        <v>452</v>
      </c>
      <c r="J19" t="s">
        <v>453</v>
      </c>
      <c r="K19" t="s">
        <v>454</v>
      </c>
      <c r="L19" s="74"/>
      <c r="M19" s="74"/>
      <c r="N19" s="74"/>
      <c r="O19" s="74"/>
      <c r="P19" s="79">
        <v>2</v>
      </c>
      <c r="Q19" s="96">
        <v>14.167</v>
      </c>
      <c r="R19" s="60">
        <v>8.386000000000001</v>
      </c>
      <c r="S19" s="60">
        <v>8.0769999999999982</v>
      </c>
      <c r="T19" s="60">
        <v>7.8450000000000024</v>
      </c>
      <c r="U19" s="60">
        <v>8.0649999999999977</v>
      </c>
      <c r="V19" s="60">
        <v>7.9510000000000005</v>
      </c>
      <c r="W19" s="3">
        <v>7.9549999999999983</v>
      </c>
      <c r="X19" s="3">
        <v>7.8410000000000082</v>
      </c>
      <c r="Y19" s="3">
        <v>8.1340000000000003</v>
      </c>
      <c r="Z19" s="3">
        <v>7.8359999999999985</v>
      </c>
      <c r="AA19" s="3">
        <v>8.0819999999999794</v>
      </c>
      <c r="AB19" s="3">
        <v>8.1630000000000109</v>
      </c>
      <c r="AC19" s="3">
        <v>8.1010000000000133</v>
      </c>
      <c r="AD19" s="3">
        <v>8.0459999999999923</v>
      </c>
      <c r="AE19" s="3">
        <v>8.0599999999999881</v>
      </c>
      <c r="AF19" s="3">
        <v>7.9830000000000183</v>
      </c>
      <c r="AG19" s="3">
        <v>8.2009999999999934</v>
      </c>
      <c r="AH19" s="3">
        <v>7.995000000000033</v>
      </c>
      <c r="AI19" s="3">
        <v>8.1289999999999907</v>
      </c>
      <c r="AJ19" s="3">
        <v>7.8429999999999893</v>
      </c>
      <c r="AK19" s="3">
        <v>8.1399999999999864</v>
      </c>
      <c r="AL19" s="3">
        <v>8.2110000000000127</v>
      </c>
      <c r="AM19" s="3">
        <v>8.36099999999999</v>
      </c>
      <c r="AN19" s="3">
        <v>8.5980000000000132</v>
      </c>
      <c r="AO19" s="3">
        <v>8.7609999999999957</v>
      </c>
      <c r="AP19" s="3">
        <v>8.5149999999999864</v>
      </c>
      <c r="AQ19" s="3">
        <v>8.436000000000007</v>
      </c>
      <c r="AR19" s="3">
        <v>7.9759999999999707</v>
      </c>
      <c r="AS19" s="3">
        <v>8.4420000000000073</v>
      </c>
      <c r="AT19" s="3">
        <v>8.4740000000000464</v>
      </c>
      <c r="AU19" s="3">
        <v>8.745000000000033</v>
      </c>
      <c r="AV19" s="3">
        <v>8.9359999999999218</v>
      </c>
      <c r="AW19" s="174">
        <f t="shared" si="0"/>
        <v>268.45499999999998</v>
      </c>
      <c r="AX19" s="175">
        <f t="shared" si="1"/>
        <v>53.640274906408898</v>
      </c>
    </row>
    <row r="20" spans="1:50" ht="15" thickBot="1" x14ac:dyDescent="0.4">
      <c r="A20" s="71" t="s">
        <v>433</v>
      </c>
      <c r="B20" s="71">
        <v>2023</v>
      </c>
      <c r="C20" s="9">
        <v>44981</v>
      </c>
      <c r="D20" s="71" t="s">
        <v>72</v>
      </c>
      <c r="E20" s="79" t="s">
        <v>472</v>
      </c>
      <c r="F20">
        <v>3</v>
      </c>
      <c r="G20" t="s">
        <v>17</v>
      </c>
      <c r="H20" t="s">
        <v>439</v>
      </c>
      <c r="I20" t="s">
        <v>220</v>
      </c>
      <c r="J20" t="s">
        <v>440</v>
      </c>
      <c r="K20" t="s">
        <v>441</v>
      </c>
      <c r="L20" s="74"/>
      <c r="M20" s="74"/>
      <c r="N20" s="74"/>
      <c r="O20" s="74"/>
      <c r="P20" s="79">
        <v>1</v>
      </c>
      <c r="Q20" s="96">
        <v>13.952999999999999</v>
      </c>
      <c r="R20" s="60">
        <v>8.1170000000000009</v>
      </c>
      <c r="S20" s="60">
        <v>7.6129999999999995</v>
      </c>
      <c r="T20" s="60">
        <v>7.6580000000000013</v>
      </c>
      <c r="U20" s="60">
        <v>7.5020000000000024</v>
      </c>
      <c r="V20" s="60">
        <v>7.7339999999999947</v>
      </c>
      <c r="W20" s="3">
        <v>7.4230000000000018</v>
      </c>
      <c r="X20" s="3">
        <v>7.4510000000000076</v>
      </c>
      <c r="Y20" s="3">
        <v>7.4150000000000063</v>
      </c>
      <c r="Z20" s="3">
        <v>7.7069999999999794</v>
      </c>
      <c r="AA20" s="3">
        <v>7.6080000000000041</v>
      </c>
      <c r="AB20" s="3">
        <v>7.5870000000000033</v>
      </c>
      <c r="AC20" s="3">
        <v>7.7259999999999991</v>
      </c>
      <c r="AD20" s="3">
        <v>7.7020000000000266</v>
      </c>
      <c r="AE20" s="3">
        <v>7.8789999999999765</v>
      </c>
      <c r="AF20" s="3">
        <v>7.6989999999999981</v>
      </c>
      <c r="AG20" s="3">
        <v>7.6030000000000086</v>
      </c>
      <c r="AH20" s="3">
        <v>7.6740000000000066</v>
      </c>
      <c r="AI20" s="3">
        <v>7.6129999999999995</v>
      </c>
      <c r="AJ20" s="3">
        <v>7.5960000000000036</v>
      </c>
      <c r="AK20" s="3">
        <v>7.5789999999999793</v>
      </c>
      <c r="AL20" s="3">
        <v>7.5319999999999823</v>
      </c>
      <c r="AM20" s="3">
        <v>7.8170000000000357</v>
      </c>
      <c r="AN20" s="3">
        <v>7.5199999999999534</v>
      </c>
      <c r="AO20" s="3">
        <v>7.6470000000000482</v>
      </c>
      <c r="AP20" s="3">
        <v>7.636999999999972</v>
      </c>
      <c r="AQ20" s="3">
        <v>7.6769999999999925</v>
      </c>
      <c r="AR20" s="3">
        <v>7.9540000000000362</v>
      </c>
      <c r="AS20" s="3">
        <v>7.7210000000000036</v>
      </c>
      <c r="AT20" s="3">
        <v>7.8379999999999939</v>
      </c>
      <c r="AU20" s="3">
        <v>7.8019999999999357</v>
      </c>
      <c r="AV20" s="3">
        <v>7.8860000000000809</v>
      </c>
      <c r="AW20" s="174">
        <f t="shared" si="0"/>
        <v>251.87000000000003</v>
      </c>
      <c r="AX20" s="175">
        <f t="shared" si="1"/>
        <v>57.172350815897083</v>
      </c>
    </row>
    <row r="21" spans="1:50" ht="15" thickBot="1" x14ac:dyDescent="0.4">
      <c r="A21" s="71" t="s">
        <v>433</v>
      </c>
      <c r="B21" s="71">
        <v>2023</v>
      </c>
      <c r="C21" s="9">
        <v>44981</v>
      </c>
      <c r="D21" s="71" t="s">
        <v>72</v>
      </c>
      <c r="E21" s="79" t="s">
        <v>472</v>
      </c>
      <c r="F21">
        <v>3</v>
      </c>
      <c r="G21" t="s">
        <v>25</v>
      </c>
      <c r="H21" t="s">
        <v>339</v>
      </c>
      <c r="I21" t="s">
        <v>436</v>
      </c>
      <c r="J21" t="s">
        <v>437</v>
      </c>
      <c r="K21" t="s">
        <v>438</v>
      </c>
      <c r="L21" s="74"/>
      <c r="M21" s="74"/>
      <c r="N21" s="74"/>
      <c r="O21" s="74"/>
      <c r="P21" s="79">
        <v>2</v>
      </c>
      <c r="Q21" s="96">
        <v>14.058</v>
      </c>
      <c r="R21" s="60">
        <v>8.3760000000000012</v>
      </c>
      <c r="S21" s="60">
        <v>7.8089999999999975</v>
      </c>
      <c r="T21" s="60">
        <v>7.6939999999999991</v>
      </c>
      <c r="U21" s="60">
        <v>7.777000000000001</v>
      </c>
      <c r="V21" s="60">
        <v>7.634999999999998</v>
      </c>
      <c r="W21" s="3">
        <v>7.4560000000000031</v>
      </c>
      <c r="X21" s="3">
        <v>7.6709999999999994</v>
      </c>
      <c r="Y21" s="3">
        <v>7.3950000000000102</v>
      </c>
      <c r="Z21" s="3">
        <v>7.6699999999999875</v>
      </c>
      <c r="AA21" s="3">
        <v>7.6110000000000184</v>
      </c>
      <c r="AB21" s="3">
        <v>7.879999999999967</v>
      </c>
      <c r="AC21" s="3">
        <v>7.6430000000000149</v>
      </c>
      <c r="AD21" s="3">
        <v>7.6219999999999999</v>
      </c>
      <c r="AE21" s="3">
        <v>7.5889999999999986</v>
      </c>
      <c r="AF21" s="3">
        <v>7.6089999999999804</v>
      </c>
      <c r="AG21" s="3">
        <v>7.7720000000000198</v>
      </c>
      <c r="AH21" s="3">
        <v>7.8760000000000048</v>
      </c>
      <c r="AI21" s="3">
        <v>7.7159999999999798</v>
      </c>
      <c r="AJ21" s="3">
        <v>7.6750000000000114</v>
      </c>
      <c r="AK21" s="3">
        <v>7.6750000000000114</v>
      </c>
      <c r="AL21" s="3">
        <v>7.6169999999999902</v>
      </c>
      <c r="AM21" s="3">
        <v>7.6080000000000325</v>
      </c>
      <c r="AN21" s="3">
        <v>7.7959999999999923</v>
      </c>
      <c r="AO21" s="3">
        <v>7.839999999999975</v>
      </c>
      <c r="AP21" s="3">
        <v>7.7349999999999852</v>
      </c>
      <c r="AQ21" s="3">
        <v>7.780000000000058</v>
      </c>
      <c r="AR21" s="3">
        <v>7.733999999999952</v>
      </c>
      <c r="AS21" s="3">
        <v>7.6770000000000209</v>
      </c>
      <c r="AT21" s="3">
        <v>7.6629999999999825</v>
      </c>
      <c r="AU21" s="3">
        <v>7.5389999999999588</v>
      </c>
      <c r="AV21" s="3">
        <v>7.6650000000000205</v>
      </c>
      <c r="AW21" s="174">
        <f t="shared" si="0"/>
        <v>252.86299999999997</v>
      </c>
      <c r="AX21" s="175">
        <f t="shared" si="1"/>
        <v>56.947833411768435</v>
      </c>
    </row>
    <row r="22" spans="1:50" ht="15" thickBot="1" x14ac:dyDescent="0.4">
      <c r="A22" s="71" t="s">
        <v>433</v>
      </c>
      <c r="B22" s="71">
        <v>2023</v>
      </c>
      <c r="C22" s="9">
        <v>44981</v>
      </c>
      <c r="D22" s="71" t="s">
        <v>72</v>
      </c>
      <c r="E22" s="79" t="s">
        <v>472</v>
      </c>
      <c r="F22">
        <v>4</v>
      </c>
      <c r="G22" t="s">
        <v>29</v>
      </c>
      <c r="H22" t="s">
        <v>222</v>
      </c>
      <c r="I22" t="s">
        <v>281</v>
      </c>
      <c r="J22" t="s">
        <v>434</v>
      </c>
      <c r="K22" t="s">
        <v>435</v>
      </c>
      <c r="L22" s="74"/>
      <c r="M22" s="74"/>
      <c r="N22" s="74"/>
      <c r="O22" s="74"/>
      <c r="P22" s="79">
        <v>1</v>
      </c>
      <c r="Q22" s="96">
        <v>14.106</v>
      </c>
      <c r="R22" s="60">
        <v>8.1160000000000014</v>
      </c>
      <c r="S22" s="60">
        <v>7.6679999999999993</v>
      </c>
      <c r="T22" s="60">
        <v>7.4669999999999987</v>
      </c>
      <c r="U22" s="60">
        <v>7.5570000000000022</v>
      </c>
      <c r="V22" s="60">
        <v>7.4050000000000011</v>
      </c>
      <c r="W22" s="3">
        <v>7.4199999999999946</v>
      </c>
      <c r="X22" s="3">
        <v>7.6199999999999974</v>
      </c>
      <c r="Y22" s="3">
        <v>7.4170000000000016</v>
      </c>
      <c r="Z22" s="3">
        <v>7.4770000000000181</v>
      </c>
      <c r="AA22" s="3">
        <v>7.4140000000000015</v>
      </c>
      <c r="AB22" s="3">
        <v>7.4929999999999808</v>
      </c>
      <c r="AC22" s="3">
        <v>7.6559999999999917</v>
      </c>
      <c r="AD22" s="3">
        <v>7.4730000000000132</v>
      </c>
      <c r="AE22" s="3">
        <v>7.5719999999999885</v>
      </c>
      <c r="AF22" s="3">
        <v>7.5460000000000207</v>
      </c>
      <c r="AG22" s="3">
        <v>7.5159999999999911</v>
      </c>
      <c r="AH22" s="3">
        <v>7.5949999999999989</v>
      </c>
      <c r="AI22" s="3">
        <v>7.4510000000000218</v>
      </c>
      <c r="AJ22" s="3">
        <v>7.6409999999999911</v>
      </c>
      <c r="AK22" s="3">
        <v>7.532999999999987</v>
      </c>
      <c r="AL22" s="3">
        <v>7.4960000000000093</v>
      </c>
      <c r="AM22" s="3">
        <v>7.8119999999999834</v>
      </c>
      <c r="AN22" s="3">
        <v>7.5089999999999861</v>
      </c>
      <c r="AO22" s="3">
        <v>7.5780000000000314</v>
      </c>
      <c r="AP22" s="3">
        <v>7.5089999999999577</v>
      </c>
      <c r="AQ22" s="3">
        <v>7.7490000000000521</v>
      </c>
      <c r="AR22" s="3">
        <v>7.6589999999999634</v>
      </c>
      <c r="AS22" s="3">
        <v>7.9599999999999795</v>
      </c>
      <c r="AT22" s="3">
        <v>7.9060000000000628</v>
      </c>
      <c r="AU22" s="3">
        <v>8.1100000000000136</v>
      </c>
      <c r="AV22" s="3">
        <v>8.219999999999942</v>
      </c>
      <c r="AW22" s="174">
        <f t="shared" si="0"/>
        <v>250.65099999999998</v>
      </c>
      <c r="AX22" s="175">
        <f t="shared" si="1"/>
        <v>57.450399160585839</v>
      </c>
    </row>
    <row r="23" spans="1:50" ht="15" thickBot="1" x14ac:dyDescent="0.4">
      <c r="A23" s="71" t="s">
        <v>433</v>
      </c>
      <c r="B23" s="71">
        <v>2023</v>
      </c>
      <c r="C23" s="9">
        <v>44981</v>
      </c>
      <c r="D23" s="71" t="s">
        <v>72</v>
      </c>
      <c r="E23" s="79" t="s">
        <v>472</v>
      </c>
      <c r="F23">
        <v>4</v>
      </c>
      <c r="G23" t="s">
        <v>36</v>
      </c>
      <c r="H23" t="s">
        <v>277</v>
      </c>
      <c r="I23" t="s">
        <v>263</v>
      </c>
      <c r="J23" t="s">
        <v>473</v>
      </c>
      <c r="K23" t="s">
        <v>443</v>
      </c>
      <c r="L23" s="74"/>
      <c r="M23" s="74"/>
      <c r="N23" s="74"/>
      <c r="O23" s="74"/>
      <c r="P23" s="79">
        <v>2</v>
      </c>
      <c r="Q23" s="97">
        <v>14.253</v>
      </c>
      <c r="R23" s="172">
        <v>8.0650000000000013</v>
      </c>
      <c r="S23" s="172">
        <v>7.6419999999999995</v>
      </c>
      <c r="T23" s="172">
        <v>7.3710000000000022</v>
      </c>
      <c r="U23" s="172">
        <v>7.3709999999999951</v>
      </c>
      <c r="V23" s="172">
        <v>7.5290000000000035</v>
      </c>
      <c r="W23" s="173">
        <v>7.5980000000000061</v>
      </c>
      <c r="X23" s="173">
        <v>7.6089999999999804</v>
      </c>
      <c r="Y23" s="173">
        <v>7.6090000000000089</v>
      </c>
      <c r="Z23" s="173">
        <v>7.7040000000000077</v>
      </c>
      <c r="AA23" s="173">
        <v>7.5489999999999924</v>
      </c>
      <c r="AB23" s="173">
        <v>7.6520000000000152</v>
      </c>
      <c r="AC23" s="173">
        <v>7.5089999999999861</v>
      </c>
      <c r="AD23" s="173">
        <v>7.7249999999999943</v>
      </c>
      <c r="AE23" s="173">
        <v>7.7340000000000089</v>
      </c>
      <c r="AF23" s="173">
        <v>7.6749999999999972</v>
      </c>
      <c r="AG23" s="173">
        <v>7.6759999999999877</v>
      </c>
      <c r="AH23" s="173">
        <v>7.599000000000018</v>
      </c>
      <c r="AI23" s="173">
        <v>7.714999999999975</v>
      </c>
      <c r="AJ23" s="173">
        <v>8.0050000000000239</v>
      </c>
      <c r="AK23" s="173">
        <v>7.5819999999999936</v>
      </c>
      <c r="AL23" s="173">
        <v>7.9710000000000036</v>
      </c>
      <c r="AM23" s="173">
        <v>7.9070000000000107</v>
      </c>
      <c r="AN23" s="173">
        <v>7.978999999999985</v>
      </c>
      <c r="AO23" s="173">
        <v>8.0310000000000059</v>
      </c>
      <c r="AP23" s="173">
        <v>8.2869999999999777</v>
      </c>
      <c r="AQ23" s="173">
        <v>7.8970000000000198</v>
      </c>
      <c r="AR23" s="173">
        <v>8.2099999999999795</v>
      </c>
      <c r="AS23" s="173">
        <v>7.8450000000000273</v>
      </c>
      <c r="AT23" s="173">
        <v>8.1700000000000159</v>
      </c>
      <c r="AU23" s="173">
        <v>8.2569999999999766</v>
      </c>
      <c r="AV23" s="173">
        <v>8.4910000000000423</v>
      </c>
      <c r="AW23" s="174">
        <f t="shared" si="0"/>
        <v>256.21700000000004</v>
      </c>
      <c r="AX23" s="175">
        <f t="shared" si="1"/>
        <v>56.202359718519837</v>
      </c>
    </row>
    <row r="24" spans="1:50" ht="15" thickBot="1" x14ac:dyDescent="0.4">
      <c r="A24" s="71" t="s">
        <v>433</v>
      </c>
      <c r="B24" s="71">
        <v>2023</v>
      </c>
      <c r="C24" s="9">
        <v>44981</v>
      </c>
      <c r="D24" s="71" t="s">
        <v>72</v>
      </c>
      <c r="E24" s="79" t="s">
        <v>209</v>
      </c>
      <c r="F24" t="s">
        <v>210</v>
      </c>
      <c r="G24" t="s">
        <v>29</v>
      </c>
      <c r="H24" t="s">
        <v>222</v>
      </c>
      <c r="I24" t="s">
        <v>281</v>
      </c>
      <c r="J24" t="s">
        <v>434</v>
      </c>
      <c r="K24" t="s">
        <v>435</v>
      </c>
      <c r="L24" s="74"/>
      <c r="M24" s="74"/>
      <c r="N24" s="74"/>
      <c r="O24" s="74"/>
      <c r="P24" s="79">
        <v>1</v>
      </c>
      <c r="Q24" s="95">
        <v>14.256</v>
      </c>
      <c r="R24" s="95">
        <v>8.2560000000000002</v>
      </c>
      <c r="S24" s="95">
        <v>7.5429999999999993</v>
      </c>
      <c r="T24" s="95">
        <v>7.5769999999999982</v>
      </c>
      <c r="U24" s="95">
        <v>7.5500000000000043</v>
      </c>
      <c r="V24" s="95">
        <v>7.4439999999999955</v>
      </c>
      <c r="W24" s="171">
        <v>7.4540000000000006</v>
      </c>
      <c r="X24" s="171">
        <v>7.5550000000000068</v>
      </c>
      <c r="Y24" s="171">
        <v>7.4089999999999918</v>
      </c>
      <c r="Z24" s="171">
        <v>7.4730000000000132</v>
      </c>
      <c r="AA24" s="171">
        <v>7.3689999999999856</v>
      </c>
      <c r="AB24" s="171">
        <v>7.5180000000000149</v>
      </c>
      <c r="AC24" s="171">
        <v>7.5809999999999889</v>
      </c>
      <c r="AD24" s="171">
        <v>7.4779999999999944</v>
      </c>
      <c r="AE24" s="171">
        <v>7.4609999999999985</v>
      </c>
      <c r="AF24" s="171">
        <v>7.4939999999999856</v>
      </c>
      <c r="AG24" s="171">
        <v>7.4480000000000075</v>
      </c>
      <c r="AH24" s="171">
        <v>7.5150000000000148</v>
      </c>
      <c r="AI24" s="171">
        <v>7.6810000000000116</v>
      </c>
      <c r="AJ24" s="171">
        <v>7.5520000000000209</v>
      </c>
      <c r="AK24" s="171">
        <v>7.4959999999999809</v>
      </c>
      <c r="AL24" s="171">
        <v>7.7529999999999859</v>
      </c>
      <c r="AM24" s="171">
        <v>7.5999999999999943</v>
      </c>
      <c r="AN24" s="171">
        <v>7.703000000000003</v>
      </c>
      <c r="AO24" s="171">
        <v>7.4239999999999782</v>
      </c>
      <c r="AP24" s="171">
        <v>7.6230000000000473</v>
      </c>
      <c r="AQ24" s="171">
        <v>7.6749999999999829</v>
      </c>
      <c r="AR24" s="171">
        <v>7.478999999999985</v>
      </c>
      <c r="AS24" s="171">
        <v>7.5050000000000239</v>
      </c>
      <c r="AT24" s="171">
        <v>7.4799999999999898</v>
      </c>
      <c r="AU24" s="171">
        <v>7.4380000000000166</v>
      </c>
      <c r="AV24" s="171">
        <v>7.6499999999999773</v>
      </c>
      <c r="AW24" s="174">
        <f t="shared" si="0"/>
        <v>248.44</v>
      </c>
      <c r="AX24" s="175">
        <f t="shared" si="1"/>
        <v>57.961680888745775</v>
      </c>
    </row>
    <row r="25" spans="1:50" ht="15" thickBot="1" x14ac:dyDescent="0.4">
      <c r="A25" s="71" t="s">
        <v>433</v>
      </c>
      <c r="B25" s="71">
        <v>2023</v>
      </c>
      <c r="C25" s="9">
        <v>44981</v>
      </c>
      <c r="D25" s="71" t="s">
        <v>72</v>
      </c>
      <c r="E25" s="79" t="s">
        <v>209</v>
      </c>
      <c r="F25" t="s">
        <v>210</v>
      </c>
      <c r="G25" t="s">
        <v>17</v>
      </c>
      <c r="H25" t="s">
        <v>439</v>
      </c>
      <c r="I25" t="s">
        <v>220</v>
      </c>
      <c r="J25" t="s">
        <v>440</v>
      </c>
      <c r="K25" t="s">
        <v>441</v>
      </c>
      <c r="L25" s="74"/>
      <c r="M25" s="74"/>
      <c r="N25" s="74"/>
      <c r="O25" s="74"/>
      <c r="P25" s="79">
        <v>2</v>
      </c>
      <c r="Q25" s="96">
        <v>13.95</v>
      </c>
      <c r="R25" s="96">
        <v>8.1460000000000008</v>
      </c>
      <c r="S25" s="96">
        <v>7.7040000000000006</v>
      </c>
      <c r="T25" s="96">
        <v>7.5400000000000027</v>
      </c>
      <c r="U25" s="96">
        <v>7.6439999999999984</v>
      </c>
      <c r="V25" s="96">
        <v>7.6049999999999969</v>
      </c>
      <c r="W25" s="3">
        <v>7.458999999999989</v>
      </c>
      <c r="X25" s="3">
        <v>7.410000000000025</v>
      </c>
      <c r="Y25" s="3">
        <v>7.603999999999985</v>
      </c>
      <c r="Z25" s="3">
        <v>7.6809999999999832</v>
      </c>
      <c r="AA25" s="3">
        <v>7.6040000000000276</v>
      </c>
      <c r="AB25" s="3">
        <v>7.5420000000000016</v>
      </c>
      <c r="AC25" s="3">
        <v>7.768999999999977</v>
      </c>
      <c r="AD25" s="3">
        <v>7.7650000000000148</v>
      </c>
      <c r="AE25" s="3">
        <v>7.9960000000000093</v>
      </c>
      <c r="AF25" s="3">
        <v>7.6919999999999789</v>
      </c>
      <c r="AG25" s="3">
        <v>7.8300000000000125</v>
      </c>
      <c r="AH25" s="3">
        <v>7.5769999999999982</v>
      </c>
      <c r="AI25" s="3">
        <v>7.6850000000000023</v>
      </c>
      <c r="AJ25" s="3">
        <v>7.4589999999999748</v>
      </c>
      <c r="AK25" s="3">
        <v>7.7520000000000095</v>
      </c>
      <c r="AL25" s="3">
        <v>7.686000000000007</v>
      </c>
      <c r="AM25" s="3">
        <v>7.6700000000000159</v>
      </c>
      <c r="AN25" s="3">
        <v>7.7050000000000125</v>
      </c>
      <c r="AO25" s="3">
        <v>7.8089999999999691</v>
      </c>
      <c r="AP25" s="3">
        <v>7.6239999999999952</v>
      </c>
      <c r="AQ25" s="3">
        <v>7.6100000000000136</v>
      </c>
      <c r="AR25" s="3">
        <v>8.0449999999999875</v>
      </c>
      <c r="AS25" s="3">
        <v>7.9140000000000157</v>
      </c>
      <c r="AT25" s="3">
        <v>7.6689999999999543</v>
      </c>
      <c r="AU25" s="3">
        <v>7.6960000000000264</v>
      </c>
      <c r="AV25" s="3">
        <v>8.0040000000000191</v>
      </c>
      <c r="AW25" s="174">
        <f t="shared" si="0"/>
        <v>252.846</v>
      </c>
      <c r="AX25" s="175">
        <f t="shared" si="1"/>
        <v>56.951662276642701</v>
      </c>
    </row>
    <row r="26" spans="1:50" ht="15" thickBot="1" x14ac:dyDescent="0.4">
      <c r="A26" s="71" t="s">
        <v>433</v>
      </c>
      <c r="B26" s="71">
        <v>2023</v>
      </c>
      <c r="C26" s="9">
        <v>44981</v>
      </c>
      <c r="D26" s="71" t="s">
        <v>72</v>
      </c>
      <c r="E26" s="79" t="s">
        <v>209</v>
      </c>
      <c r="F26" t="s">
        <v>210</v>
      </c>
      <c r="G26" t="s">
        <v>25</v>
      </c>
      <c r="H26" t="s">
        <v>246</v>
      </c>
      <c r="I26" t="s">
        <v>436</v>
      </c>
      <c r="J26" t="s">
        <v>437</v>
      </c>
      <c r="K26" t="s">
        <v>438</v>
      </c>
      <c r="L26" s="74"/>
      <c r="M26" s="74"/>
      <c r="N26" s="74"/>
      <c r="O26" s="74"/>
      <c r="P26" s="79">
        <v>3</v>
      </c>
      <c r="Q26" s="96">
        <v>13.897</v>
      </c>
      <c r="R26" s="96">
        <v>8.548</v>
      </c>
      <c r="S26" s="96">
        <v>7.6780000000000008</v>
      </c>
      <c r="T26" s="96">
        <v>7.8919999999999995</v>
      </c>
      <c r="U26" s="96">
        <v>7.7079999999999984</v>
      </c>
      <c r="V26" s="96">
        <v>7.8530000000000015</v>
      </c>
      <c r="W26" s="3">
        <v>7.6260000000000048</v>
      </c>
      <c r="X26" s="3">
        <v>7.9010000000000034</v>
      </c>
      <c r="Y26" s="3">
        <v>7.5609999999999928</v>
      </c>
      <c r="Z26" s="3">
        <v>7.6749999999999972</v>
      </c>
      <c r="AA26" s="3">
        <v>7.4979999999999905</v>
      </c>
      <c r="AB26" s="3">
        <v>7.6290000000000049</v>
      </c>
      <c r="AC26" s="3">
        <v>7.606000000000023</v>
      </c>
      <c r="AD26" s="3">
        <v>7.5869999999999891</v>
      </c>
      <c r="AE26" s="3">
        <v>7.5620000000000118</v>
      </c>
      <c r="AF26" s="3">
        <v>7.7079999999999842</v>
      </c>
      <c r="AG26" s="3">
        <v>7.6500000000000057</v>
      </c>
      <c r="AH26" s="3">
        <v>7.8089999999999975</v>
      </c>
      <c r="AI26" s="3">
        <v>7.5840000000000032</v>
      </c>
      <c r="AJ26" s="3">
        <v>8.0869999999999891</v>
      </c>
      <c r="AK26" s="3">
        <v>7.9260000000000161</v>
      </c>
      <c r="AL26" s="3">
        <v>8.0810000000000173</v>
      </c>
      <c r="AM26" s="3">
        <v>7.8019999999999641</v>
      </c>
      <c r="AN26" s="3">
        <v>7.8369999999999891</v>
      </c>
      <c r="AO26" s="3">
        <v>7.5180000000000007</v>
      </c>
      <c r="AP26" s="3">
        <v>7.6840000000000259</v>
      </c>
      <c r="AQ26" s="3">
        <v>7.5229999999999961</v>
      </c>
      <c r="AR26" s="3">
        <v>7.7539999999999907</v>
      </c>
      <c r="AS26" s="3">
        <v>7.7469999999999857</v>
      </c>
      <c r="AT26" s="3">
        <v>7.8340000000000316</v>
      </c>
      <c r="AU26" s="3">
        <v>7.5279999999999916</v>
      </c>
      <c r="AV26" s="3">
        <v>7.6819999999999879</v>
      </c>
      <c r="AW26" s="174">
        <f t="shared" si="0"/>
        <v>253.97499999999999</v>
      </c>
      <c r="AX26" s="175">
        <f t="shared" si="1"/>
        <v>56.698493946254551</v>
      </c>
    </row>
    <row r="27" spans="1:50" ht="15" thickBot="1" x14ac:dyDescent="0.4">
      <c r="A27" s="71" t="s">
        <v>433</v>
      </c>
      <c r="B27" s="71">
        <v>2023</v>
      </c>
      <c r="C27" s="9">
        <v>44981</v>
      </c>
      <c r="D27" s="71" t="s">
        <v>72</v>
      </c>
      <c r="E27" s="79" t="s">
        <v>209</v>
      </c>
      <c r="F27" t="s">
        <v>210</v>
      </c>
      <c r="G27" t="s">
        <v>36</v>
      </c>
      <c r="H27" t="s">
        <v>277</v>
      </c>
      <c r="I27" t="s">
        <v>263</v>
      </c>
      <c r="J27" t="s">
        <v>473</v>
      </c>
      <c r="K27" t="s">
        <v>443</v>
      </c>
      <c r="L27" s="74"/>
      <c r="M27" s="74"/>
      <c r="N27" s="74"/>
      <c r="O27" s="74"/>
      <c r="P27" s="79">
        <v>4</v>
      </c>
      <c r="Q27" s="97">
        <v>14.677</v>
      </c>
      <c r="R27" s="97">
        <v>8.9220000000000006</v>
      </c>
      <c r="S27" s="97">
        <v>8.125</v>
      </c>
      <c r="T27" s="97">
        <v>7.718</v>
      </c>
      <c r="U27" s="97">
        <v>7.7060000000000031</v>
      </c>
      <c r="V27" s="97">
        <v>7.6259999999999977</v>
      </c>
      <c r="W27" s="173">
        <v>7.8109999999999999</v>
      </c>
      <c r="X27" s="173">
        <v>7.9629999999999868</v>
      </c>
      <c r="Y27" s="173">
        <v>7.8520000000000181</v>
      </c>
      <c r="Z27" s="173">
        <v>7.5649999999999977</v>
      </c>
      <c r="AA27" s="173">
        <v>7.7709999999999866</v>
      </c>
      <c r="AB27" s="173">
        <v>7.7100000000000222</v>
      </c>
      <c r="AC27" s="173">
        <v>7.8340000000000032</v>
      </c>
      <c r="AD27" s="173">
        <v>7.5309999999999633</v>
      </c>
      <c r="AE27" s="173">
        <v>7.8460000000000321</v>
      </c>
      <c r="AF27" s="173">
        <v>7.5589999999999975</v>
      </c>
      <c r="AG27" s="173">
        <v>7.9519999999999698</v>
      </c>
      <c r="AH27" s="173">
        <v>7.613000000000028</v>
      </c>
      <c r="AI27" s="173">
        <v>7.9159999999999968</v>
      </c>
      <c r="AJ27" s="173">
        <v>7.804000000000002</v>
      </c>
      <c r="AK27" s="173">
        <v>7.9309999999999832</v>
      </c>
      <c r="AL27" s="173">
        <v>7.8710000000000093</v>
      </c>
      <c r="AM27" s="173">
        <v>7.8940000000000055</v>
      </c>
      <c r="AN27" s="173">
        <v>7.8569999999999993</v>
      </c>
      <c r="AO27" s="173">
        <v>7.9860000000000184</v>
      </c>
      <c r="AP27" s="173">
        <v>7.7859999999999729</v>
      </c>
      <c r="AQ27" s="173">
        <v>7.8410000000000082</v>
      </c>
      <c r="AR27" s="173">
        <v>7.8830000000000098</v>
      </c>
      <c r="AS27" s="173">
        <v>7.978999999999985</v>
      </c>
      <c r="AT27" s="173">
        <v>8.0530000000000257</v>
      </c>
      <c r="AU27" s="173">
        <v>8.0199999999999818</v>
      </c>
      <c r="AV27" s="173">
        <v>8.195999999999998</v>
      </c>
      <c r="AW27" s="174">
        <f t="shared" si="0"/>
        <v>258.798</v>
      </c>
      <c r="AX27" s="175">
        <f t="shared" si="1"/>
        <v>55.641851946305614</v>
      </c>
    </row>
    <row r="28" spans="1:50" ht="15" thickBot="1" x14ac:dyDescent="0.4">
      <c r="A28" s="71" t="s">
        <v>12</v>
      </c>
      <c r="B28" s="71">
        <v>2022</v>
      </c>
      <c r="C28" s="73">
        <v>44846</v>
      </c>
      <c r="D28" s="71" t="s">
        <v>13</v>
      </c>
      <c r="E28" s="71" t="s">
        <v>395</v>
      </c>
      <c r="F28" s="71" t="s">
        <v>395</v>
      </c>
      <c r="G28" s="71" t="s">
        <v>53</v>
      </c>
      <c r="H28" s="71" t="s">
        <v>233</v>
      </c>
      <c r="I28" s="71" t="s">
        <v>474</v>
      </c>
      <c r="J28" s="71" t="s">
        <v>405</v>
      </c>
      <c r="K28" s="71" t="s">
        <v>327</v>
      </c>
      <c r="L28" s="74">
        <f>(C28-VLOOKUP(H28,Riders!$A$2:$C$213,2,FALSE))/365</f>
        <v>24.638356164383563</v>
      </c>
      <c r="M28" s="74">
        <f>(C28-VLOOKUP(I28,Riders!$A$2:$C$213,2,FALSE))/365</f>
        <v>23.317808219178083</v>
      </c>
      <c r="N28" s="74">
        <f>(C28-VLOOKUP(J28,Riders!$A$2:$C$213,2,FALSE))/365</f>
        <v>22.950684931506849</v>
      </c>
      <c r="O28" s="74">
        <f>(C28-VLOOKUP(K28,Riders!$A$2:$C$213,2,FALSE))/365</f>
        <v>21.80821917808219</v>
      </c>
      <c r="P28" s="71">
        <v>1</v>
      </c>
      <c r="Q28" s="98">
        <v>13.701000000000001</v>
      </c>
      <c r="R28" s="99">
        <v>8.0090000000000003</v>
      </c>
      <c r="S28" s="99">
        <v>7.6460000000000008</v>
      </c>
      <c r="T28" s="99">
        <v>7.634999999999998</v>
      </c>
      <c r="U28" s="99">
        <v>7.7890000000000015</v>
      </c>
      <c r="V28" s="99">
        <v>7.536999999999999</v>
      </c>
      <c r="W28" s="99">
        <v>7.5210000000000008</v>
      </c>
      <c r="X28" s="99">
        <v>7.4540000000000006</v>
      </c>
      <c r="Y28" s="99">
        <v>7.5910000000000082</v>
      </c>
      <c r="Z28" s="99">
        <v>7.4159999999999968</v>
      </c>
      <c r="AA28" s="99">
        <v>7.5330000000000013</v>
      </c>
      <c r="AB28" s="99">
        <v>7.5819999999999936</v>
      </c>
      <c r="AC28" s="99">
        <v>7.703000000000003</v>
      </c>
      <c r="AD28" s="99">
        <v>7.5499999999999972</v>
      </c>
      <c r="AE28" s="99">
        <v>7.6219999999999857</v>
      </c>
      <c r="AF28" s="99">
        <v>7.6020000000000181</v>
      </c>
      <c r="AG28" s="99">
        <v>7.7940000000000254</v>
      </c>
      <c r="AH28" s="99">
        <v>7.6059999999999377</v>
      </c>
      <c r="AI28" s="99">
        <v>7.6500000000000341</v>
      </c>
      <c r="AJ28" s="99">
        <v>7.6260000000000048</v>
      </c>
      <c r="AK28" s="99">
        <v>7.8349999999999795</v>
      </c>
      <c r="AL28" s="99">
        <v>7.6449999999999818</v>
      </c>
      <c r="AM28" s="99">
        <v>7.6220000000000141</v>
      </c>
      <c r="AN28" s="99">
        <v>7.7779999999999916</v>
      </c>
      <c r="AO28" s="99">
        <v>7.6970000000000312</v>
      </c>
      <c r="AP28" s="99">
        <v>7.7569999999999766</v>
      </c>
      <c r="AQ28" s="99">
        <v>7.9000000000000057</v>
      </c>
      <c r="AR28" s="99">
        <v>7.6669999999999732</v>
      </c>
      <c r="AS28" s="99">
        <v>7.6700000000000159</v>
      </c>
      <c r="AT28" s="99">
        <v>7.5710000000000264</v>
      </c>
      <c r="AU28" s="99">
        <v>7.6080000000000041</v>
      </c>
      <c r="AV28" s="99">
        <v>7.69399999999996</v>
      </c>
      <c r="AW28" s="174">
        <f t="shared" si="0"/>
        <v>251.01099999999997</v>
      </c>
      <c r="AX28" s="175">
        <f t="shared" si="1"/>
        <v>57.368003792662478</v>
      </c>
    </row>
    <row r="29" spans="1:50" ht="15" thickBot="1" x14ac:dyDescent="0.4">
      <c r="A29" s="71" t="s">
        <v>12</v>
      </c>
      <c r="B29" s="71">
        <v>2022</v>
      </c>
      <c r="C29" s="73">
        <v>44846</v>
      </c>
      <c r="D29" s="71" t="s">
        <v>13</v>
      </c>
      <c r="E29" s="71" t="s">
        <v>395</v>
      </c>
      <c r="F29" s="71" t="s">
        <v>395</v>
      </c>
      <c r="G29" s="71" t="s">
        <v>25</v>
      </c>
      <c r="H29" s="71" t="s">
        <v>339</v>
      </c>
      <c r="I29" s="71" t="s">
        <v>276</v>
      </c>
      <c r="J29" s="71" t="s">
        <v>475</v>
      </c>
      <c r="K29" s="71" t="s">
        <v>436</v>
      </c>
      <c r="L29" s="74">
        <f>(C29-VLOOKUP(H29,Riders!$A$2:$C$213,2,FALSE))/365</f>
        <v>32.219178082191782</v>
      </c>
      <c r="M29" s="74">
        <f>(C29-VLOOKUP(I29,Riders!$A$2:$C$213,2,FALSE))/365</f>
        <v>28.605479452054794</v>
      </c>
      <c r="N29" s="74">
        <f>(C29-VLOOKUP(J29,Riders!$A$2:$C$213,2,FALSE))/365</f>
        <v>25.175342465753424</v>
      </c>
      <c r="O29" s="74">
        <f>(C29-VLOOKUP(K29,Riders!$A$2:$C$213,2,FALSE))/365</f>
        <v>25.556164383561644</v>
      </c>
      <c r="P29" s="71">
        <v>2</v>
      </c>
      <c r="Q29" s="100">
        <v>14.156000000000001</v>
      </c>
      <c r="R29" s="53">
        <v>8.1079999999999988</v>
      </c>
      <c r="S29" s="53">
        <v>7.5630000000000024</v>
      </c>
      <c r="T29" s="53">
        <v>7.3779999999999966</v>
      </c>
      <c r="U29" s="53">
        <v>7.463000000000001</v>
      </c>
      <c r="V29" s="53">
        <v>7.4949999999999974</v>
      </c>
      <c r="W29" s="53">
        <v>7.588000000000001</v>
      </c>
      <c r="X29" s="53">
        <v>7.8059999999999903</v>
      </c>
      <c r="Y29" s="53">
        <v>7.6900000000000119</v>
      </c>
      <c r="Z29" s="53">
        <v>7.6410000000000053</v>
      </c>
      <c r="AA29" s="53">
        <v>7.6419999999999959</v>
      </c>
      <c r="AB29" s="53">
        <v>7.6859999999999928</v>
      </c>
      <c r="AC29" s="53">
        <v>7.7750000000000057</v>
      </c>
      <c r="AD29" s="53">
        <v>7.6630000000000251</v>
      </c>
      <c r="AE29" s="53">
        <v>7.6559999999999775</v>
      </c>
      <c r="AF29" s="53">
        <v>7.6479999999999961</v>
      </c>
      <c r="AG29" s="53">
        <v>7.6650000000000205</v>
      </c>
      <c r="AH29" s="53">
        <v>7.8049999999999784</v>
      </c>
      <c r="AI29" s="53">
        <v>7.6930000000000121</v>
      </c>
      <c r="AJ29" s="53">
        <v>7.6999999999999602</v>
      </c>
      <c r="AK29" s="53">
        <v>7.7050000000000409</v>
      </c>
      <c r="AL29" s="53">
        <v>7.872999999999962</v>
      </c>
      <c r="AM29" s="53">
        <v>8.0520000000000493</v>
      </c>
      <c r="AN29" s="53">
        <v>7.8409999999999798</v>
      </c>
      <c r="AO29" s="53">
        <v>7.8700000000000045</v>
      </c>
      <c r="AP29" s="53">
        <v>7.8610000000000184</v>
      </c>
      <c r="AQ29" s="53">
        <v>7.7319999999999993</v>
      </c>
      <c r="AR29" s="53">
        <v>7.6649999999999636</v>
      </c>
      <c r="AS29" s="53">
        <v>7.6300000000000239</v>
      </c>
      <c r="AT29" s="53">
        <v>7.6929999999999836</v>
      </c>
      <c r="AU29" s="53">
        <v>7.6639999999999873</v>
      </c>
      <c r="AV29" s="53">
        <v>7.710000000000008</v>
      </c>
      <c r="AW29" s="174">
        <f t="shared" si="0"/>
        <v>253.11699999999999</v>
      </c>
      <c r="AX29" s="175">
        <f t="shared" si="1"/>
        <v>56.890686915537088</v>
      </c>
    </row>
    <row r="30" spans="1:50" ht="15" thickBot="1" x14ac:dyDescent="0.4">
      <c r="A30" s="71" t="s">
        <v>12</v>
      </c>
      <c r="B30" s="71">
        <v>2022</v>
      </c>
      <c r="C30" s="73">
        <v>44846</v>
      </c>
      <c r="D30" s="71" t="s">
        <v>13</v>
      </c>
      <c r="E30" s="71" t="s">
        <v>395</v>
      </c>
      <c r="F30" s="71" t="s">
        <v>395</v>
      </c>
      <c r="G30" s="71" t="s">
        <v>17</v>
      </c>
      <c r="H30" s="71" t="s">
        <v>441</v>
      </c>
      <c r="I30" s="71" t="s">
        <v>220</v>
      </c>
      <c r="J30" s="71" t="s">
        <v>440</v>
      </c>
      <c r="K30" s="71" t="s">
        <v>439</v>
      </c>
      <c r="L30" s="74">
        <f>(C30-VLOOKUP(H30,Riders!$A$2:$C$213,2,FALSE))/365</f>
        <v>24.898630136986302</v>
      </c>
      <c r="M30" s="74">
        <f>(C30-VLOOKUP(I30,Riders!$A$2:$C$213,2,FALSE))/365</f>
        <v>23.764383561643836</v>
      </c>
      <c r="N30" s="74">
        <f>(C30-VLOOKUP(J30,Riders!$A$2:$C$213,2,FALSE))/365</f>
        <v>23.484931506849314</v>
      </c>
      <c r="O30" s="74">
        <f>(C30-VLOOKUP(K30,Riders!$A$2:$C$213,2,FALSE))/365</f>
        <v>22.169863013698631</v>
      </c>
      <c r="P30" s="71">
        <v>3</v>
      </c>
      <c r="Q30" s="100">
        <v>14.058999999999999</v>
      </c>
      <c r="R30" s="53">
        <v>8.302999999999999</v>
      </c>
      <c r="S30" s="53">
        <v>7.804000000000002</v>
      </c>
      <c r="T30" s="53">
        <v>7.6630000000000003</v>
      </c>
      <c r="U30" s="53">
        <v>7.6069999999999993</v>
      </c>
      <c r="V30" s="53">
        <v>7.5829999999999984</v>
      </c>
      <c r="W30" s="53">
        <v>7.6749999999999972</v>
      </c>
      <c r="X30" s="53">
        <v>7.5779999999999959</v>
      </c>
      <c r="Y30" s="53">
        <v>7.5570000000000022</v>
      </c>
      <c r="Z30" s="53">
        <v>7.6070000000000135</v>
      </c>
      <c r="AA30" s="53">
        <v>7.6909999999999883</v>
      </c>
      <c r="AB30" s="53">
        <v>7.8640000000000043</v>
      </c>
      <c r="AC30" s="53">
        <v>7.6610000000000156</v>
      </c>
      <c r="AD30" s="53">
        <v>7.6929999999999836</v>
      </c>
      <c r="AE30" s="53">
        <v>7.7450000000000045</v>
      </c>
      <c r="AF30" s="53">
        <v>7.789999999999992</v>
      </c>
      <c r="AG30" s="53">
        <v>7.945999999999998</v>
      </c>
      <c r="AH30" s="53">
        <v>7.7879999999999825</v>
      </c>
      <c r="AI30" s="53">
        <v>7.6900000000000261</v>
      </c>
      <c r="AJ30" s="53">
        <v>7.664999999999992</v>
      </c>
      <c r="AK30" s="53">
        <v>7.6949999999999932</v>
      </c>
      <c r="AL30" s="53">
        <v>7.7020000000000266</v>
      </c>
      <c r="AM30" s="53">
        <v>7.6589999999999634</v>
      </c>
      <c r="AN30" s="53">
        <v>7.6730000000000302</v>
      </c>
      <c r="AO30" s="53">
        <v>7.7150000000000034</v>
      </c>
      <c r="AP30" s="53">
        <v>7.8419999999999845</v>
      </c>
      <c r="AQ30" s="53">
        <v>7.686000000000007</v>
      </c>
      <c r="AR30" s="53">
        <v>7.7229999999999563</v>
      </c>
      <c r="AS30" s="53">
        <v>7.7840000000000202</v>
      </c>
      <c r="AT30" s="53">
        <v>7.8639999999999759</v>
      </c>
      <c r="AU30" s="53">
        <v>7.5000000000000568</v>
      </c>
      <c r="AV30" s="53">
        <v>7.6129999999999995</v>
      </c>
      <c r="AW30" s="174">
        <f t="shared" si="0"/>
        <v>253.42500000000001</v>
      </c>
      <c r="AX30" s="175">
        <f t="shared" si="1"/>
        <v>56.821544835750217</v>
      </c>
    </row>
    <row r="31" spans="1:50" ht="15" thickBot="1" x14ac:dyDescent="0.4">
      <c r="A31" s="71" t="s">
        <v>12</v>
      </c>
      <c r="B31" s="71">
        <v>2022</v>
      </c>
      <c r="C31" s="73">
        <v>44846</v>
      </c>
      <c r="D31" s="71" t="s">
        <v>13</v>
      </c>
      <c r="E31" s="71" t="s">
        <v>395</v>
      </c>
      <c r="F31" s="71" t="s">
        <v>395</v>
      </c>
      <c r="G31" s="71" t="s">
        <v>36</v>
      </c>
      <c r="H31" s="71" t="s">
        <v>476</v>
      </c>
      <c r="I31" s="71" t="s">
        <v>277</v>
      </c>
      <c r="J31" s="71" t="s">
        <v>263</v>
      </c>
      <c r="K31" s="71" t="s">
        <v>443</v>
      </c>
      <c r="L31" s="74" t="e">
        <f>(C31-VLOOKUP(H31,Riders!$A$2:$C$213,2,FALSE))/365</f>
        <v>#N/A</v>
      </c>
      <c r="M31" s="74">
        <f>(C31-VLOOKUP(I31,Riders!$A$2:$C$213,2,FALSE))/365</f>
        <v>28.076712328767123</v>
      </c>
      <c r="N31" s="74">
        <f>(C31-VLOOKUP(J31,Riders!$A$2:$C$213,2,FALSE))/365</f>
        <v>26.638356164383563</v>
      </c>
      <c r="O31" s="74">
        <f>(C31-VLOOKUP(K31,Riders!$A$2:$C$213,2,FALSE))/365</f>
        <v>23.279452054794522</v>
      </c>
      <c r="P31" s="71">
        <v>4</v>
      </c>
      <c r="Q31" s="100">
        <v>14.247999999999999</v>
      </c>
      <c r="R31" s="53">
        <v>8.4309999999999992</v>
      </c>
      <c r="S31" s="53">
        <v>7.9760000000000026</v>
      </c>
      <c r="T31" s="53">
        <v>7.7389999999999972</v>
      </c>
      <c r="U31" s="53">
        <v>7.7349999999999994</v>
      </c>
      <c r="V31" s="53">
        <v>7.5770000000000053</v>
      </c>
      <c r="W31" s="53">
        <v>7.5929999999999822</v>
      </c>
      <c r="X31" s="53">
        <v>7.5660000000000096</v>
      </c>
      <c r="Y31" s="53">
        <v>7.7980000000000018</v>
      </c>
      <c r="Z31" s="53">
        <v>7.6419999999999959</v>
      </c>
      <c r="AA31" s="53">
        <v>7.6280000000000001</v>
      </c>
      <c r="AB31" s="53">
        <v>7.6020000000000039</v>
      </c>
      <c r="AC31" s="53">
        <v>7.605000000000004</v>
      </c>
      <c r="AD31" s="53">
        <v>7.6950000000000074</v>
      </c>
      <c r="AE31" s="53">
        <v>7.6459999999999866</v>
      </c>
      <c r="AF31" s="53">
        <v>7.66700000000003</v>
      </c>
      <c r="AG31" s="53">
        <v>7.6200000000000045</v>
      </c>
      <c r="AH31" s="53">
        <v>7.8379999999999654</v>
      </c>
      <c r="AI31" s="53">
        <v>7.79200000000003</v>
      </c>
      <c r="AJ31" s="53">
        <v>7.9829999999999757</v>
      </c>
      <c r="AK31" s="53">
        <v>7.8149999999999977</v>
      </c>
      <c r="AL31" s="53">
        <v>7.7909999999999968</v>
      </c>
      <c r="AM31" s="53">
        <v>7.7479999999999905</v>
      </c>
      <c r="AN31" s="53">
        <v>8.0389999999999873</v>
      </c>
      <c r="AO31" s="53">
        <v>7.8119999999999834</v>
      </c>
      <c r="AP31" s="53">
        <v>7.8160000000000309</v>
      </c>
      <c r="AQ31" s="53">
        <v>7.6920000000000357</v>
      </c>
      <c r="AR31" s="53">
        <v>7.7439999999999998</v>
      </c>
      <c r="AS31" s="53">
        <v>7.6979999999999791</v>
      </c>
      <c r="AT31" s="53">
        <v>7.8989999999999725</v>
      </c>
      <c r="AU31" s="53">
        <v>7.8040000000000305</v>
      </c>
      <c r="AV31" s="53">
        <v>7.9339999999999691</v>
      </c>
      <c r="AW31" s="174">
        <f t="shared" si="0"/>
        <v>255.17299999999997</v>
      </c>
      <c r="AX31" s="175">
        <f t="shared" si="1"/>
        <v>56.432302790655754</v>
      </c>
    </row>
    <row r="32" spans="1:50" ht="15" thickBot="1" x14ac:dyDescent="0.4">
      <c r="A32" s="71" t="s">
        <v>12</v>
      </c>
      <c r="B32" s="71">
        <v>2022</v>
      </c>
      <c r="C32" s="73">
        <v>44846</v>
      </c>
      <c r="D32" s="71" t="s">
        <v>13</v>
      </c>
      <c r="E32" s="71" t="s">
        <v>395</v>
      </c>
      <c r="F32" s="71" t="s">
        <v>395</v>
      </c>
      <c r="G32" s="71" t="s">
        <v>15</v>
      </c>
      <c r="H32" s="71" t="s">
        <v>458</v>
      </c>
      <c r="I32" s="71" t="s">
        <v>234</v>
      </c>
      <c r="J32" s="71" t="s">
        <v>477</v>
      </c>
      <c r="K32" s="71" t="s">
        <v>478</v>
      </c>
      <c r="L32" s="74" t="e">
        <f>(C32-VLOOKUP(H32,Riders!$A$2:$C$213,2,FALSE))/365</f>
        <v>#N/A</v>
      </c>
      <c r="M32" s="74">
        <f>(C32-VLOOKUP(I32,Riders!$A$2:$C$213,2,FALSE))/365</f>
        <v>23.295890410958904</v>
      </c>
      <c r="N32" s="74" t="e">
        <f>(C32-VLOOKUP(J32,Riders!$A$2:$C$213,2,FALSE))/365</f>
        <v>#N/A</v>
      </c>
      <c r="O32" s="74" t="e">
        <f>(C32-VLOOKUP(K32,Riders!$A$2:$C$213,2,FALSE))/365</f>
        <v>#N/A</v>
      </c>
      <c r="P32" s="71">
        <v>5</v>
      </c>
      <c r="Q32" s="100">
        <v>14.186</v>
      </c>
      <c r="R32" s="53">
        <v>8.3180000000000014</v>
      </c>
      <c r="S32" s="53">
        <v>7.879999999999999</v>
      </c>
      <c r="T32" s="53">
        <v>7.8190000000000026</v>
      </c>
      <c r="U32" s="53">
        <v>7.6869999999999976</v>
      </c>
      <c r="V32" s="53">
        <v>7.6610000000000014</v>
      </c>
      <c r="W32" s="53">
        <v>7.7579999999999956</v>
      </c>
      <c r="X32" s="53">
        <v>7.666000000000011</v>
      </c>
      <c r="Y32" s="53">
        <v>7.7509999999999906</v>
      </c>
      <c r="Z32" s="53">
        <v>7.855000000000004</v>
      </c>
      <c r="AA32" s="53">
        <v>7.9979999999999905</v>
      </c>
      <c r="AB32" s="53">
        <v>7.7439999999999998</v>
      </c>
      <c r="AC32" s="53">
        <v>7.7040000000000219</v>
      </c>
      <c r="AD32" s="53">
        <v>7.6219999999999857</v>
      </c>
      <c r="AE32" s="53">
        <v>7.7459999999999809</v>
      </c>
      <c r="AF32" s="53">
        <v>7.6720000000000255</v>
      </c>
      <c r="AG32" s="53">
        <v>7.7749999999999773</v>
      </c>
      <c r="AH32" s="53">
        <v>7.8019999999999925</v>
      </c>
      <c r="AI32" s="53">
        <v>7.8860000000000241</v>
      </c>
      <c r="AJ32" s="53">
        <v>7.9209999999999923</v>
      </c>
      <c r="AK32" s="53">
        <v>8.0120000000000289</v>
      </c>
      <c r="AL32" s="53">
        <v>7.8289999999999793</v>
      </c>
      <c r="AM32" s="53">
        <v>8.1539999999999964</v>
      </c>
      <c r="AN32" s="53">
        <v>7.9159999999999968</v>
      </c>
      <c r="AO32" s="53">
        <v>7.9169999999999732</v>
      </c>
      <c r="AP32" s="53">
        <v>7.8340000000000316</v>
      </c>
      <c r="AQ32" s="53">
        <v>7.7920000000000016</v>
      </c>
      <c r="AR32" s="53">
        <v>7.8190000000000168</v>
      </c>
      <c r="AS32" s="53">
        <v>7.7980000000000018</v>
      </c>
      <c r="AT32" s="53">
        <v>7.7239999999999895</v>
      </c>
      <c r="AU32" s="53">
        <v>7.8169999999999504</v>
      </c>
      <c r="AV32" s="53">
        <v>7.8350000000000648</v>
      </c>
      <c r="AW32" s="174">
        <f t="shared" si="0"/>
        <v>256.89800000000002</v>
      </c>
      <c r="AX32" s="175">
        <f t="shared" si="1"/>
        <v>56.053375269562231</v>
      </c>
    </row>
    <row r="33" spans="1:50" ht="15" thickBot="1" x14ac:dyDescent="0.4">
      <c r="A33" s="71" t="s">
        <v>12</v>
      </c>
      <c r="B33" s="71">
        <v>2022</v>
      </c>
      <c r="C33" s="73">
        <v>44846</v>
      </c>
      <c r="D33" s="71" t="s">
        <v>13</v>
      </c>
      <c r="E33" s="71" t="s">
        <v>395</v>
      </c>
      <c r="F33" s="71" t="s">
        <v>395</v>
      </c>
      <c r="G33" s="71" t="s">
        <v>19</v>
      </c>
      <c r="H33" s="71" t="s">
        <v>479</v>
      </c>
      <c r="I33" s="71" t="s">
        <v>223</v>
      </c>
      <c r="J33" s="71" t="s">
        <v>252</v>
      </c>
      <c r="K33" s="71" t="s">
        <v>480</v>
      </c>
      <c r="L33" s="74">
        <f>(C33-VLOOKUP(H33,Riders!$A$2:$C$213,2,FALSE))/365</f>
        <v>19.915068493150685</v>
      </c>
      <c r="M33" s="74">
        <f>(C33-VLOOKUP(I33,Riders!$A$2:$C$213,2,FALSE))/365</f>
        <v>21.095890410958905</v>
      </c>
      <c r="N33" s="74">
        <f>(C33-VLOOKUP(J33,Riders!$A$2:$C$213,2,FALSE))/365</f>
        <v>23.789041095890411</v>
      </c>
      <c r="O33" s="74">
        <f>(C33-VLOOKUP(K33,Riders!$A$2:$C$213,2,FALSE))/365</f>
        <v>23.378082191780823</v>
      </c>
      <c r="P33" s="71">
        <v>6</v>
      </c>
      <c r="Q33" s="100">
        <v>14.125999999999999</v>
      </c>
      <c r="R33" s="53">
        <v>8.5239999999999991</v>
      </c>
      <c r="S33" s="53">
        <v>8.0190000000000019</v>
      </c>
      <c r="T33" s="53">
        <v>7.8499999999999979</v>
      </c>
      <c r="U33" s="53">
        <v>7.9879999999999995</v>
      </c>
      <c r="V33" s="53">
        <v>7.9500000000000028</v>
      </c>
      <c r="W33" s="53">
        <v>7.9259999999999948</v>
      </c>
      <c r="X33" s="53">
        <v>7.9410000000000025</v>
      </c>
      <c r="Y33" s="53">
        <v>8.0049999999999955</v>
      </c>
      <c r="Z33" s="53">
        <v>7.8590000000000089</v>
      </c>
      <c r="AA33" s="53">
        <v>7.8020000000000067</v>
      </c>
      <c r="AB33" s="53">
        <v>7.8739999999999952</v>
      </c>
      <c r="AC33" s="53">
        <v>7.6669999999999874</v>
      </c>
      <c r="AD33" s="53">
        <v>7.7180000000000177</v>
      </c>
      <c r="AE33" s="53">
        <v>7.8119999999999834</v>
      </c>
      <c r="AF33" s="53">
        <v>7.9299999999999926</v>
      </c>
      <c r="AG33" s="53">
        <v>7.7980000000000018</v>
      </c>
      <c r="AH33" s="53">
        <v>7.9620000000000175</v>
      </c>
      <c r="AI33" s="53">
        <v>7.7420000000000186</v>
      </c>
      <c r="AJ33" s="53">
        <v>7.7499999999999716</v>
      </c>
      <c r="AK33" s="53">
        <v>7.7609999999999957</v>
      </c>
      <c r="AL33" s="53">
        <v>7.8310000000000173</v>
      </c>
      <c r="AM33" s="53">
        <v>7.8609999999999616</v>
      </c>
      <c r="AN33" s="53">
        <v>7.6750000000000398</v>
      </c>
      <c r="AO33" s="53">
        <v>7.8650000000000091</v>
      </c>
      <c r="AP33" s="53">
        <v>7.813999999999993</v>
      </c>
      <c r="AQ33" s="53">
        <v>7.7990000000000066</v>
      </c>
      <c r="AR33" s="53">
        <v>7.8049999999999784</v>
      </c>
      <c r="AS33" s="53">
        <v>7.7890000000000157</v>
      </c>
      <c r="AT33" s="53">
        <v>7.7699999999999534</v>
      </c>
      <c r="AU33" s="53">
        <v>7.8030000000000541</v>
      </c>
      <c r="AV33" s="53">
        <v>7.7539999999999623</v>
      </c>
      <c r="AW33" s="174">
        <f t="shared" si="0"/>
        <v>257.77</v>
      </c>
      <c r="AX33" s="175">
        <f t="shared" si="1"/>
        <v>55.863754509834351</v>
      </c>
    </row>
    <row r="34" spans="1:50" ht="15" thickBot="1" x14ac:dyDescent="0.4">
      <c r="A34" s="71" t="s">
        <v>12</v>
      </c>
      <c r="B34" s="71">
        <v>2022</v>
      </c>
      <c r="C34" s="73">
        <v>44846</v>
      </c>
      <c r="D34" s="71" t="s">
        <v>13</v>
      </c>
      <c r="E34" s="71" t="s">
        <v>395</v>
      </c>
      <c r="F34" s="71" t="s">
        <v>395</v>
      </c>
      <c r="G34" s="71" t="s">
        <v>27</v>
      </c>
      <c r="H34" s="71" t="s">
        <v>221</v>
      </c>
      <c r="I34" s="71" t="s">
        <v>481</v>
      </c>
      <c r="J34" s="71" t="s">
        <v>413</v>
      </c>
      <c r="K34" s="71" t="s">
        <v>451</v>
      </c>
      <c r="L34" s="74">
        <f>(C34-VLOOKUP(H34,Riders!$A$2:$C$213,2,FALSE))/365</f>
        <v>23.67945205479452</v>
      </c>
      <c r="M34" s="74">
        <f>(C34-VLOOKUP(I34,Riders!$A$2:$C$213,2,FALSE))/365</f>
        <v>20.86849315068493</v>
      </c>
      <c r="N34" s="74">
        <f>(C34-VLOOKUP(J34,Riders!$A$2:$C$213,2,FALSE))/365</f>
        <v>23.602739726027398</v>
      </c>
      <c r="O34" s="74" t="e">
        <f>(C34-VLOOKUP(K34,Riders!$A$2:$C$213,2,FALSE))/365</f>
        <v>#N/A</v>
      </c>
      <c r="P34" s="71">
        <v>7</v>
      </c>
      <c r="Q34" s="100">
        <v>14.54</v>
      </c>
      <c r="R34" s="53">
        <v>8.4720000000000013</v>
      </c>
      <c r="S34" s="53">
        <v>7.8559999999999981</v>
      </c>
      <c r="T34" s="53">
        <v>7.7590000000000039</v>
      </c>
      <c r="U34" s="53">
        <v>7.7149999999999963</v>
      </c>
      <c r="V34" s="53">
        <v>7.7950000000000017</v>
      </c>
      <c r="W34" s="53">
        <v>7.8120000000000047</v>
      </c>
      <c r="X34" s="53">
        <v>7.8479999999999919</v>
      </c>
      <c r="Y34" s="53">
        <v>7.9069999999999965</v>
      </c>
      <c r="Z34" s="53">
        <v>8.0150000000000006</v>
      </c>
      <c r="AA34" s="53">
        <v>7.833999999999989</v>
      </c>
      <c r="AB34" s="53">
        <v>7.9420000000000215</v>
      </c>
      <c r="AC34" s="53">
        <v>7.842000000000013</v>
      </c>
      <c r="AD34" s="53">
        <v>7.8149999999999835</v>
      </c>
      <c r="AE34" s="53">
        <v>7.8160000000000309</v>
      </c>
      <c r="AF34" s="53">
        <v>7.7519999999999953</v>
      </c>
      <c r="AG34" s="53">
        <v>7.9479999999999507</v>
      </c>
      <c r="AH34" s="53">
        <v>7.9220000000000255</v>
      </c>
      <c r="AI34" s="53">
        <v>8.0900000000000034</v>
      </c>
      <c r="AJ34" s="53">
        <v>7.9480000000000359</v>
      </c>
      <c r="AK34" s="53">
        <v>7.9479999999999507</v>
      </c>
      <c r="AL34" s="53">
        <v>7.9420000000000357</v>
      </c>
      <c r="AM34" s="53">
        <v>7.9419999999999789</v>
      </c>
      <c r="AN34" s="53">
        <v>8.0879999999999939</v>
      </c>
      <c r="AO34" s="53">
        <v>7.9680000000000177</v>
      </c>
      <c r="AP34" s="53">
        <v>7.9889999999999759</v>
      </c>
      <c r="AQ34" s="53">
        <v>8.0980000000000132</v>
      </c>
      <c r="AR34" s="53">
        <v>7.886999999999972</v>
      </c>
      <c r="AS34" s="53">
        <v>7.7830000000000439</v>
      </c>
      <c r="AT34" s="53">
        <v>7.561000000000007</v>
      </c>
      <c r="AU34" s="53">
        <v>7.4699999999999136</v>
      </c>
      <c r="AV34" s="53">
        <v>7.5730000000000643</v>
      </c>
      <c r="AW34" s="174">
        <f t="shared" si="0"/>
        <v>258.87700000000001</v>
      </c>
      <c r="AX34" s="175">
        <f t="shared" si="1"/>
        <v>55.624872043480103</v>
      </c>
    </row>
    <row r="35" spans="1:50" ht="15" thickBot="1" x14ac:dyDescent="0.4">
      <c r="A35" s="71" t="s">
        <v>12</v>
      </c>
      <c r="B35" s="71">
        <v>2022</v>
      </c>
      <c r="C35" s="73">
        <v>44846</v>
      </c>
      <c r="D35" s="71" t="s">
        <v>13</v>
      </c>
      <c r="E35" s="71" t="s">
        <v>395</v>
      </c>
      <c r="F35" s="71" t="s">
        <v>395</v>
      </c>
      <c r="G35" s="71" t="s">
        <v>67</v>
      </c>
      <c r="H35" s="71" t="s">
        <v>219</v>
      </c>
      <c r="I35" s="71" t="s">
        <v>278</v>
      </c>
      <c r="J35" s="71" t="s">
        <v>455</v>
      </c>
      <c r="K35" s="71" t="s">
        <v>482</v>
      </c>
      <c r="L35" s="74" t="e">
        <f>(C35-VLOOKUP(H35,Riders!$A$2:$C$213,2,FALSE))/365</f>
        <v>#N/A</v>
      </c>
      <c r="M35" s="74" t="e">
        <f>(C35-VLOOKUP(I35,Riders!$A$2:$C$213,2,FALSE))/365</f>
        <v>#N/A</v>
      </c>
      <c r="N35" s="74" t="e">
        <f>(C35-VLOOKUP(J35,Riders!$A$2:$C$213,2,FALSE))/365</f>
        <v>#N/A</v>
      </c>
      <c r="O35" s="74" t="e">
        <f>(C35-VLOOKUP(K35,Riders!$A$2:$C$213,2,FALSE))/365</f>
        <v>#N/A</v>
      </c>
      <c r="P35" s="71">
        <v>8</v>
      </c>
      <c r="Q35" s="100">
        <v>14.878</v>
      </c>
      <c r="R35" s="53">
        <v>8.4220000000000006</v>
      </c>
      <c r="S35" s="53">
        <v>7.8610000000000007</v>
      </c>
      <c r="T35" s="53">
        <v>7.7749999999999986</v>
      </c>
      <c r="U35" s="53">
        <v>7.8509999999999991</v>
      </c>
      <c r="V35" s="53">
        <v>7.732999999999997</v>
      </c>
      <c r="W35" s="53">
        <v>7.6939999999999884</v>
      </c>
      <c r="X35" s="53">
        <v>7.7490000000000094</v>
      </c>
      <c r="Y35" s="53">
        <v>7.9639999999999986</v>
      </c>
      <c r="Z35" s="53">
        <v>7.8500000000000085</v>
      </c>
      <c r="AA35" s="53">
        <v>7.8909999999999911</v>
      </c>
      <c r="AB35" s="53">
        <v>7.9510000000000076</v>
      </c>
      <c r="AC35" s="53">
        <v>8.1639999999999873</v>
      </c>
      <c r="AD35" s="53">
        <v>7.9750000000000227</v>
      </c>
      <c r="AE35" s="53">
        <v>7.8080000000000069</v>
      </c>
      <c r="AF35" s="53">
        <v>7.7689999999999628</v>
      </c>
      <c r="AG35" s="53">
        <v>7.8400000000000318</v>
      </c>
      <c r="AH35" s="53">
        <v>7.8220000000000027</v>
      </c>
      <c r="AI35" s="53">
        <v>7.8499999999999943</v>
      </c>
      <c r="AJ35" s="53">
        <v>7.945999999999998</v>
      </c>
      <c r="AK35" s="53">
        <v>8.0879999999999654</v>
      </c>
      <c r="AL35" s="53">
        <v>8.0830000000000553</v>
      </c>
      <c r="AM35" s="53">
        <v>8.2589999999999577</v>
      </c>
      <c r="AN35" s="53">
        <v>7.9820000000000277</v>
      </c>
      <c r="AO35" s="53">
        <v>7.8720000000000141</v>
      </c>
      <c r="AP35" s="53">
        <v>7.7859999999999729</v>
      </c>
      <c r="AQ35" s="53">
        <v>7.6920000000000073</v>
      </c>
      <c r="AR35" s="53">
        <v>7.6809999999999832</v>
      </c>
      <c r="AS35" s="53">
        <v>7.650999999999982</v>
      </c>
      <c r="AT35" s="53">
        <v>7.6679999999999779</v>
      </c>
      <c r="AU35" s="53">
        <v>7.6800000000000068</v>
      </c>
      <c r="AV35" s="53">
        <v>7.8840000000000146</v>
      </c>
      <c r="AW35" s="174">
        <f t="shared" si="0"/>
        <v>259.11899999999997</v>
      </c>
      <c r="AX35" s="175">
        <f t="shared" si="1"/>
        <v>55.572922093709849</v>
      </c>
    </row>
    <row r="36" spans="1:50" ht="15" thickBot="1" x14ac:dyDescent="0.4">
      <c r="A36" s="71" t="s">
        <v>12</v>
      </c>
      <c r="B36" s="71">
        <v>2022</v>
      </c>
      <c r="C36" s="73">
        <v>44846</v>
      </c>
      <c r="D36" s="71" t="s">
        <v>13</v>
      </c>
      <c r="E36" s="71" t="s">
        <v>395</v>
      </c>
      <c r="F36" s="71" t="s">
        <v>395</v>
      </c>
      <c r="G36" s="71" t="s">
        <v>56</v>
      </c>
      <c r="H36" s="71" t="s">
        <v>240</v>
      </c>
      <c r="I36" s="71" t="s">
        <v>445</v>
      </c>
      <c r="J36" s="71" t="s">
        <v>444</v>
      </c>
      <c r="K36" s="71" t="s">
        <v>446</v>
      </c>
      <c r="L36" s="74">
        <f>(C36-VLOOKUP(H36,Riders!$A$2:$C$213,2,FALSE))/365</f>
        <v>27.115068493150684</v>
      </c>
      <c r="M36" s="74">
        <f>(C36-VLOOKUP(I36,Riders!$A$2:$C$213,2,FALSE))/365</f>
        <v>28.463013698630139</v>
      </c>
      <c r="N36" s="74">
        <f>(C36-VLOOKUP(J36,Riders!$A$2:$C$213,2,FALSE))/365</f>
        <v>122.86575342465754</v>
      </c>
      <c r="O36" s="74">
        <f>(C36-VLOOKUP(K36,Riders!$A$2:$C$213,2,FALSE))/365</f>
        <v>32.961643835616435</v>
      </c>
      <c r="P36" s="71">
        <v>9</v>
      </c>
      <c r="Q36" s="100">
        <v>14.339</v>
      </c>
      <c r="R36" s="53">
        <v>8.4679999999999982</v>
      </c>
      <c r="S36" s="53">
        <v>7.8109999999999999</v>
      </c>
      <c r="T36" s="53">
        <v>7.7059999999999995</v>
      </c>
      <c r="U36" s="53">
        <v>7.9010000000000034</v>
      </c>
      <c r="V36" s="53">
        <v>7.7289999999999992</v>
      </c>
      <c r="W36" s="53">
        <v>7.7340000000000089</v>
      </c>
      <c r="X36" s="53">
        <v>7.857999999999997</v>
      </c>
      <c r="Y36" s="53">
        <v>7.8269999999999982</v>
      </c>
      <c r="Z36" s="53">
        <v>7.8909999999999911</v>
      </c>
      <c r="AA36" s="53">
        <v>7.8619999999999806</v>
      </c>
      <c r="AB36" s="53">
        <v>7.897000000000034</v>
      </c>
      <c r="AC36" s="53">
        <v>7.8379999999999797</v>
      </c>
      <c r="AD36" s="53">
        <v>8.0019999999999953</v>
      </c>
      <c r="AE36" s="53">
        <v>7.7790000000000248</v>
      </c>
      <c r="AF36" s="53">
        <v>7.7499999999999858</v>
      </c>
      <c r="AG36" s="53">
        <v>7.7140000000000271</v>
      </c>
      <c r="AH36" s="53">
        <v>7.879999999999967</v>
      </c>
      <c r="AI36" s="53">
        <v>7.710000000000008</v>
      </c>
      <c r="AJ36" s="53">
        <v>7.9199999999999875</v>
      </c>
      <c r="AK36" s="53">
        <v>7.9000000000000341</v>
      </c>
      <c r="AL36" s="53">
        <v>7.875</v>
      </c>
      <c r="AM36" s="53">
        <v>8.1259999999999764</v>
      </c>
      <c r="AN36" s="53">
        <v>8.0320000000000107</v>
      </c>
      <c r="AO36" s="53">
        <v>8.0599999999999739</v>
      </c>
      <c r="AP36" s="53">
        <v>8.3440000000000509</v>
      </c>
      <c r="AQ36" s="53">
        <v>8.1079999999999757</v>
      </c>
      <c r="AR36" s="53">
        <v>7.9659999999999798</v>
      </c>
      <c r="AS36" s="53">
        <v>7.924000000000035</v>
      </c>
      <c r="AT36" s="53">
        <v>7.9259999999999877</v>
      </c>
      <c r="AU36" s="53">
        <v>7.9560000000000457</v>
      </c>
      <c r="AV36" s="53">
        <v>8.1009999999999138</v>
      </c>
      <c r="AW36" s="174">
        <f t="shared" si="0"/>
        <v>259.93399999999997</v>
      </c>
      <c r="AX36" s="175">
        <f t="shared" si="1"/>
        <v>55.398678125985832</v>
      </c>
    </row>
    <row r="37" spans="1:50" ht="15" thickBot="1" x14ac:dyDescent="0.4">
      <c r="A37" s="71" t="s">
        <v>12</v>
      </c>
      <c r="B37" s="71">
        <v>2022</v>
      </c>
      <c r="C37" s="73">
        <v>44846</v>
      </c>
      <c r="D37" s="71" t="s">
        <v>13</v>
      </c>
      <c r="E37" s="71" t="s">
        <v>395</v>
      </c>
      <c r="F37" s="71" t="s">
        <v>395</v>
      </c>
      <c r="G37" s="71" t="s">
        <v>38</v>
      </c>
      <c r="H37" s="71" t="s">
        <v>483</v>
      </c>
      <c r="I37" s="71" t="s">
        <v>484</v>
      </c>
      <c r="J37" s="71" t="s">
        <v>485</v>
      </c>
      <c r="K37" s="71" t="s">
        <v>486</v>
      </c>
      <c r="L37" s="74">
        <f>(C37-VLOOKUP(H37,Riders!$A$2:$C$213,2,FALSE))/365</f>
        <v>25.764383561643836</v>
      </c>
      <c r="M37" s="74" t="e">
        <f>(C37-VLOOKUP(I37,Riders!$A$2:$C$213,2,FALSE))/365</f>
        <v>#N/A</v>
      </c>
      <c r="N37" s="74" t="e">
        <f>(C37-VLOOKUP(J37,Riders!$A$2:$C$213,2,FALSE))/365</f>
        <v>#N/A</v>
      </c>
      <c r="O37" s="74" t="e">
        <f>(C37-VLOOKUP(K37,Riders!$A$2:$C$213,2,FALSE))/365</f>
        <v>#N/A</v>
      </c>
      <c r="P37" s="71">
        <v>10</v>
      </c>
      <c r="Q37" s="100">
        <v>14.521000000000001</v>
      </c>
      <c r="R37" s="53">
        <v>8.2429999999999986</v>
      </c>
      <c r="S37" s="53">
        <v>7.8620000000000019</v>
      </c>
      <c r="T37" s="53">
        <v>7.8229999999999968</v>
      </c>
      <c r="U37" s="53">
        <v>7.9969999999999999</v>
      </c>
      <c r="V37" s="53">
        <v>7.8580000000000112</v>
      </c>
      <c r="W37" s="53">
        <v>7.8659999999999926</v>
      </c>
      <c r="X37" s="53">
        <v>8.0009999999999906</v>
      </c>
      <c r="Y37" s="53">
        <v>7.9380000000000024</v>
      </c>
      <c r="Z37" s="53">
        <v>8.097999999999999</v>
      </c>
      <c r="AA37" s="53">
        <v>8.1430000000000007</v>
      </c>
      <c r="AB37" s="53">
        <v>8.2650000000000148</v>
      </c>
      <c r="AC37" s="53">
        <v>7.9369999999999976</v>
      </c>
      <c r="AD37" s="53">
        <v>7.8810000000000002</v>
      </c>
      <c r="AE37" s="53">
        <v>7.9380000000000166</v>
      </c>
      <c r="AF37" s="53">
        <v>8.0889999999999844</v>
      </c>
      <c r="AG37" s="53">
        <v>7.9159999999999684</v>
      </c>
      <c r="AH37" s="53">
        <v>7.9020000000000437</v>
      </c>
      <c r="AI37" s="53">
        <v>7.9279999999999688</v>
      </c>
      <c r="AJ37" s="53">
        <v>7.9760000000000275</v>
      </c>
      <c r="AK37" s="53">
        <v>8.1279999999999859</v>
      </c>
      <c r="AL37" s="53">
        <v>7.9850000000000136</v>
      </c>
      <c r="AM37" s="53">
        <v>8.0419999999999447</v>
      </c>
      <c r="AN37" s="53">
        <v>8.0260000000000673</v>
      </c>
      <c r="AO37" s="53">
        <v>8.1919999999999504</v>
      </c>
      <c r="AP37" s="53">
        <v>7.8979999999999961</v>
      </c>
      <c r="AQ37" s="53">
        <v>7.8640000000000612</v>
      </c>
      <c r="AR37" s="53">
        <v>7.8549999999999613</v>
      </c>
      <c r="AS37" s="53">
        <v>7.9750000000000227</v>
      </c>
      <c r="AT37" s="53">
        <v>8.1920000000000073</v>
      </c>
      <c r="AU37" s="53">
        <v>7.8419999999999561</v>
      </c>
      <c r="AV37" s="53">
        <v>7.8460000000000605</v>
      </c>
      <c r="AW37" s="174">
        <f t="shared" si="0"/>
        <v>262.02700000000004</v>
      </c>
      <c r="AX37" s="175">
        <f t="shared" si="1"/>
        <v>54.956168639109698</v>
      </c>
    </row>
    <row r="38" spans="1:50" ht="15" thickBot="1" x14ac:dyDescent="0.4">
      <c r="A38" s="71" t="s">
        <v>12</v>
      </c>
      <c r="B38" s="71">
        <v>2022</v>
      </c>
      <c r="C38" s="73">
        <v>44846</v>
      </c>
      <c r="D38" s="71" t="s">
        <v>13</v>
      </c>
      <c r="E38" s="71" t="s">
        <v>395</v>
      </c>
      <c r="F38" s="71" t="s">
        <v>395</v>
      </c>
      <c r="G38" s="71" t="s">
        <v>47</v>
      </c>
      <c r="H38" s="71" t="s">
        <v>247</v>
      </c>
      <c r="I38" s="71" t="s">
        <v>275</v>
      </c>
      <c r="J38" s="71" t="s">
        <v>487</v>
      </c>
      <c r="K38" s="71" t="s">
        <v>488</v>
      </c>
      <c r="L38" s="74" t="e">
        <f>(C38-VLOOKUP(H38,Riders!$A$2:$C$213,2,FALSE))/365</f>
        <v>#N/A</v>
      </c>
      <c r="M38" s="74" t="e">
        <f>(C38-VLOOKUP(I38,Riders!$A$2:$C$213,2,FALSE))/365</f>
        <v>#N/A</v>
      </c>
      <c r="N38" s="74" t="e">
        <f>(C38-VLOOKUP(J38,Riders!$A$2:$C$213,2,FALSE))/365</f>
        <v>#N/A</v>
      </c>
      <c r="O38" s="74" t="e">
        <f>(C38-VLOOKUP(K38,Riders!$A$2:$C$213,2,FALSE))/365</f>
        <v>#N/A</v>
      </c>
      <c r="P38" s="71">
        <v>11</v>
      </c>
      <c r="Q38" s="100">
        <v>14.518000000000001</v>
      </c>
      <c r="R38" s="53">
        <v>8.5249999999999986</v>
      </c>
      <c r="S38" s="53">
        <v>8.1069999999999993</v>
      </c>
      <c r="T38" s="53">
        <v>7.7469999999999999</v>
      </c>
      <c r="U38" s="53">
        <v>7.6450000000000031</v>
      </c>
      <c r="V38" s="53">
        <v>7.7890000000000015</v>
      </c>
      <c r="W38" s="53">
        <v>7.6990000000000052</v>
      </c>
      <c r="X38" s="53">
        <v>7.7679999999999936</v>
      </c>
      <c r="Y38" s="53">
        <v>7.945999999999998</v>
      </c>
      <c r="Z38" s="53">
        <v>7.784000000000006</v>
      </c>
      <c r="AA38" s="53">
        <v>7.7669999999999959</v>
      </c>
      <c r="AB38" s="53">
        <v>7.8979999999999961</v>
      </c>
      <c r="AC38" s="53">
        <v>7.8639999999999901</v>
      </c>
      <c r="AD38" s="53">
        <v>8.0360000000000298</v>
      </c>
      <c r="AE38" s="53">
        <v>7.8180000000000121</v>
      </c>
      <c r="AF38" s="53">
        <v>7.7979999999999734</v>
      </c>
      <c r="AG38" s="53">
        <v>8.0079999999999814</v>
      </c>
      <c r="AH38" s="53">
        <v>8.2150000000000034</v>
      </c>
      <c r="AI38" s="53">
        <v>8.117999999999995</v>
      </c>
      <c r="AJ38" s="53">
        <v>8.3060000000000116</v>
      </c>
      <c r="AK38" s="53">
        <v>8.1409999999999911</v>
      </c>
      <c r="AL38" s="53">
        <v>8.296999999999997</v>
      </c>
      <c r="AM38" s="53">
        <v>8.0629999999999882</v>
      </c>
      <c r="AN38" s="53">
        <v>8.0289999999999964</v>
      </c>
      <c r="AO38" s="53">
        <v>7.9980000000000189</v>
      </c>
      <c r="AP38" s="53">
        <v>8.054000000000002</v>
      </c>
      <c r="AQ38" s="53">
        <v>8.328000000000003</v>
      </c>
      <c r="AR38" s="53">
        <v>8.5279999999999916</v>
      </c>
      <c r="AS38" s="53">
        <v>8.3070000000000164</v>
      </c>
      <c r="AT38" s="53">
        <v>8.4660000000000082</v>
      </c>
      <c r="AU38" s="53">
        <v>8.1400000000000148</v>
      </c>
      <c r="AV38" s="53">
        <v>8.2449999999999761</v>
      </c>
      <c r="AW38" s="174">
        <f t="shared" si="0"/>
        <v>263.952</v>
      </c>
      <c r="AX38" s="175">
        <f t="shared" si="1"/>
        <v>54.555373704309872</v>
      </c>
    </row>
    <row r="39" spans="1:50" ht="15" thickBot="1" x14ac:dyDescent="0.4">
      <c r="A39" s="71" t="s">
        <v>12</v>
      </c>
      <c r="B39" s="71">
        <v>2022</v>
      </c>
      <c r="C39" s="73">
        <v>44846</v>
      </c>
      <c r="D39" s="71" t="s">
        <v>13</v>
      </c>
      <c r="E39" s="71" t="s">
        <v>395</v>
      </c>
      <c r="F39" s="71" t="s">
        <v>395</v>
      </c>
      <c r="G39" s="71" t="s">
        <v>61</v>
      </c>
      <c r="H39" s="71" t="s">
        <v>142</v>
      </c>
      <c r="I39" s="71" t="s">
        <v>235</v>
      </c>
      <c r="J39" s="71" t="s">
        <v>489</v>
      </c>
      <c r="K39" s="71" t="s">
        <v>490</v>
      </c>
      <c r="L39" s="74">
        <f>(C39-VLOOKUP(H39,Riders!$A$2:$C$213,2,FALSE))/365</f>
        <v>30.342465753424658</v>
      </c>
      <c r="M39" s="74">
        <f>(C39-VLOOKUP(I39,Riders!$A$2:$C$213,2,FALSE))/365</f>
        <v>24.095890410958905</v>
      </c>
      <c r="N39" s="74" t="e">
        <f>(C39-VLOOKUP(J39,Riders!$A$2:$C$213,2,FALSE))/365</f>
        <v>#N/A</v>
      </c>
      <c r="O39" s="74">
        <f>(C39-VLOOKUP(K39,Riders!$A$2:$C$213,2,FALSE))/365</f>
        <v>27.205479452054796</v>
      </c>
      <c r="P39" s="71">
        <v>12</v>
      </c>
      <c r="Q39" s="100">
        <v>13.808</v>
      </c>
      <c r="R39" s="53">
        <v>8.89</v>
      </c>
      <c r="S39" s="53">
        <v>8.3780000000000001</v>
      </c>
      <c r="T39" s="53">
        <v>8.2179999999999964</v>
      </c>
      <c r="U39" s="53">
        <v>8.3010000000000019</v>
      </c>
      <c r="V39" s="53">
        <v>8.1100000000000065</v>
      </c>
      <c r="W39" s="53">
        <v>8.0949999999999847</v>
      </c>
      <c r="X39" s="53">
        <v>8.2300000000000111</v>
      </c>
      <c r="Y39" s="53">
        <v>8.14</v>
      </c>
      <c r="Z39" s="53">
        <v>8.125</v>
      </c>
      <c r="AA39" s="53">
        <v>8.0689999999999884</v>
      </c>
      <c r="AB39" s="53">
        <v>8.0430000000000064</v>
      </c>
      <c r="AC39" s="53">
        <v>8.2099999999999937</v>
      </c>
      <c r="AD39" s="53">
        <v>8.0949999999999989</v>
      </c>
      <c r="AE39" s="53">
        <v>8.1730000000000018</v>
      </c>
      <c r="AF39" s="53">
        <v>8.4979999999999905</v>
      </c>
      <c r="AG39" s="53">
        <v>8.2130000000000223</v>
      </c>
      <c r="AH39" s="53">
        <v>8.6459999999999866</v>
      </c>
      <c r="AI39" s="53">
        <v>8.4780000000000086</v>
      </c>
      <c r="AJ39" s="53">
        <v>8.6340000000000146</v>
      </c>
      <c r="AK39" s="53">
        <v>8.7719999999999914</v>
      </c>
      <c r="AL39" s="53">
        <v>8.5029999999999859</v>
      </c>
      <c r="AM39" s="53">
        <v>8.4660000000000082</v>
      </c>
      <c r="AN39" s="53">
        <v>8.6729999999999734</v>
      </c>
      <c r="AO39" s="53">
        <v>8.5360000000000014</v>
      </c>
      <c r="AP39" s="53">
        <v>8.6810000000000116</v>
      </c>
      <c r="AQ39" s="53">
        <v>8.8010000000000161</v>
      </c>
      <c r="AR39" s="53">
        <v>8.9179999999999779</v>
      </c>
      <c r="AS39" s="53">
        <v>9.0410000000000537</v>
      </c>
      <c r="AT39" s="53">
        <v>8.6899999999999693</v>
      </c>
      <c r="AU39" s="53">
        <v>8.7019999999999413</v>
      </c>
      <c r="AV39" s="53">
        <v>8.5250000000000909</v>
      </c>
      <c r="AW39" s="174">
        <f t="shared" si="0"/>
        <v>275.66200000000003</v>
      </c>
      <c r="AX39" s="175">
        <f t="shared" si="1"/>
        <v>52.237885526478074</v>
      </c>
    </row>
    <row r="40" spans="1:50" ht="15" thickBot="1" x14ac:dyDescent="0.4">
      <c r="A40" s="71" t="s">
        <v>12</v>
      </c>
      <c r="B40" s="71">
        <v>2022</v>
      </c>
      <c r="C40" s="73">
        <v>44846</v>
      </c>
      <c r="D40" s="71" t="s">
        <v>13</v>
      </c>
      <c r="E40" s="71" t="s">
        <v>395</v>
      </c>
      <c r="F40" s="71" t="s">
        <v>395</v>
      </c>
      <c r="G40" s="71" t="s">
        <v>44</v>
      </c>
      <c r="H40" s="71" t="s">
        <v>248</v>
      </c>
      <c r="I40" s="71" t="s">
        <v>464</v>
      </c>
      <c r="J40" s="71" t="s">
        <v>465</v>
      </c>
      <c r="K40" s="71" t="s">
        <v>466</v>
      </c>
      <c r="L40" s="74">
        <f>(C40-VLOOKUP(H40,Riders!$A$2:$C$213,2,FALSE))/365</f>
        <v>20.2</v>
      </c>
      <c r="M40" s="74">
        <f>(C40-VLOOKUP(I40,Riders!$A$2:$C$213,2,FALSE))/365</f>
        <v>21.219178082191782</v>
      </c>
      <c r="N40" s="74" t="e">
        <f>(C40-VLOOKUP(J40,Riders!$A$2:$C$213,2,FALSE))/365</f>
        <v>#N/A</v>
      </c>
      <c r="O40" s="74" t="e">
        <f>(C40-VLOOKUP(K40,Riders!$A$2:$C$213,2,FALSE))/365</f>
        <v>#N/A</v>
      </c>
      <c r="P40" s="71">
        <v>13</v>
      </c>
      <c r="Q40" s="100">
        <v>14.622</v>
      </c>
      <c r="R40" s="53">
        <v>8.8369999999999997</v>
      </c>
      <c r="S40" s="53">
        <v>8.4660000000000011</v>
      </c>
      <c r="T40" s="53">
        <v>8.3689999999999962</v>
      </c>
      <c r="U40" s="53">
        <v>8.4760000000000062</v>
      </c>
      <c r="V40" s="53">
        <v>8.3880000000000052</v>
      </c>
      <c r="W40" s="53">
        <v>8.6249999999999787</v>
      </c>
      <c r="X40" s="53">
        <v>8.4440000000000168</v>
      </c>
      <c r="Y40" s="53">
        <v>8.438999999999993</v>
      </c>
      <c r="Z40" s="53">
        <v>8.5560000000000116</v>
      </c>
      <c r="AA40" s="53">
        <v>8.3990000000000009</v>
      </c>
      <c r="AB40" s="53">
        <v>8.2939999999999827</v>
      </c>
      <c r="AC40" s="53">
        <v>8.2819999999999965</v>
      </c>
      <c r="AD40" s="53">
        <v>8.2780000000000342</v>
      </c>
      <c r="AE40" s="53">
        <v>8.4839999999999804</v>
      </c>
      <c r="AF40" s="53">
        <v>8.5269999999999868</v>
      </c>
      <c r="AG40" s="53">
        <v>8.771000000000015</v>
      </c>
      <c r="AH40" s="53">
        <v>8.6800000000000068</v>
      </c>
      <c r="AI40" s="53">
        <v>8.7819999999999823</v>
      </c>
      <c r="AJ40" s="53">
        <v>8.4699999999999989</v>
      </c>
      <c r="AK40" s="53">
        <v>8.2929999999999779</v>
      </c>
      <c r="AL40" s="53">
        <v>8.1620000000000061</v>
      </c>
      <c r="AM40" s="53">
        <v>8.3640000000000327</v>
      </c>
      <c r="AN40" s="53">
        <v>8.4900000000000091</v>
      </c>
      <c r="AO40" s="53">
        <v>8.5869999999999607</v>
      </c>
      <c r="AP40" s="53">
        <v>8.311000000000007</v>
      </c>
      <c r="AQ40" s="53">
        <v>8.6340000000000146</v>
      </c>
      <c r="AR40" s="53">
        <v>8.9300000000000352</v>
      </c>
      <c r="AS40" s="53">
        <v>8.3929999999999723</v>
      </c>
      <c r="AT40" s="53">
        <v>8.2409999999999286</v>
      </c>
      <c r="AU40" s="53">
        <v>8.2210000000000605</v>
      </c>
      <c r="AV40" s="53">
        <v>8.1189999999999714</v>
      </c>
      <c r="AW40" s="174">
        <f t="shared" si="0"/>
        <v>276.93399999999997</v>
      </c>
      <c r="AX40" s="175">
        <f t="shared" si="1"/>
        <v>51.997948969790642</v>
      </c>
    </row>
    <row r="41" spans="1:50" ht="15" thickBot="1" x14ac:dyDescent="0.4">
      <c r="A41" s="71" t="s">
        <v>12</v>
      </c>
      <c r="B41" s="71">
        <v>2022</v>
      </c>
      <c r="C41" s="73">
        <v>44846</v>
      </c>
      <c r="D41" s="71" t="s">
        <v>13</v>
      </c>
      <c r="E41" s="71" t="s">
        <v>395</v>
      </c>
      <c r="F41" s="71" t="s">
        <v>395</v>
      </c>
      <c r="G41" s="71" t="s">
        <v>65</v>
      </c>
      <c r="H41" s="71" t="s">
        <v>258</v>
      </c>
      <c r="I41" s="71" t="s">
        <v>491</v>
      </c>
      <c r="J41" s="71" t="s">
        <v>492</v>
      </c>
      <c r="K41" s="71" t="s">
        <v>351</v>
      </c>
      <c r="L41" s="74">
        <f>(C41-VLOOKUP(H41,Riders!$A$2:$C$213,2,FALSE))/365</f>
        <v>21.452054794520549</v>
      </c>
      <c r="M41" s="74">
        <f>(C41-VLOOKUP(I41,Riders!$A$2:$C$213,2,FALSE))/365</f>
        <v>28.909589041095892</v>
      </c>
      <c r="N41" s="74" t="e">
        <f>(C41-VLOOKUP(J41,Riders!$A$2:$C$213,2,FALSE))/365</f>
        <v>#N/A</v>
      </c>
      <c r="O41" s="74">
        <f>(C41-VLOOKUP(K41,Riders!$A$2:$C$213,2,FALSE))/365</f>
        <v>27.397260273972602</v>
      </c>
      <c r="P41" s="71">
        <v>14</v>
      </c>
      <c r="Q41" s="100">
        <v>14.97</v>
      </c>
      <c r="R41" s="53">
        <v>8.5709999999999997</v>
      </c>
      <c r="S41" s="53">
        <v>8.2289999999999992</v>
      </c>
      <c r="T41" s="53">
        <v>8.2789999999999999</v>
      </c>
      <c r="U41" s="53">
        <v>8.2100000000000009</v>
      </c>
      <c r="V41" s="53">
        <v>8.4760000000000062</v>
      </c>
      <c r="W41" s="53">
        <v>8.2619999999999933</v>
      </c>
      <c r="X41" s="53">
        <v>8.5230000000000103</v>
      </c>
      <c r="Y41" s="53">
        <v>8.2459999999999951</v>
      </c>
      <c r="Z41" s="53">
        <v>8.4219999999999828</v>
      </c>
      <c r="AA41" s="53">
        <v>8.2970000000000113</v>
      </c>
      <c r="AB41" s="53">
        <v>8.2200000000000131</v>
      </c>
      <c r="AC41" s="53">
        <v>8.2860000000000014</v>
      </c>
      <c r="AD41" s="53">
        <v>8.4799999999999898</v>
      </c>
      <c r="AE41" s="53">
        <v>8.3999999999999773</v>
      </c>
      <c r="AF41" s="53">
        <v>8.6420000000000528</v>
      </c>
      <c r="AG41" s="53">
        <v>8.8549999999999613</v>
      </c>
      <c r="AH41" s="53">
        <v>8.6100000000000136</v>
      </c>
      <c r="AI41" s="53">
        <v>8.7379999999999995</v>
      </c>
      <c r="AJ41" s="53">
        <v>8.7060000000000173</v>
      </c>
      <c r="AK41" s="53">
        <v>8.7359999999999616</v>
      </c>
      <c r="AL41" s="53">
        <v>8.8520000000000039</v>
      </c>
      <c r="AM41" s="53">
        <v>8.7440000000000282</v>
      </c>
      <c r="AN41" s="53">
        <v>8.7460000000000093</v>
      </c>
      <c r="AO41" s="53">
        <v>8.8849999999999625</v>
      </c>
      <c r="AP41" s="53">
        <v>8.5520000000000209</v>
      </c>
      <c r="AQ41" s="53">
        <v>8.4280000000000257</v>
      </c>
      <c r="AR41" s="53">
        <v>8.5849999999999227</v>
      </c>
      <c r="AS41" s="53">
        <v>8.9230000000000302</v>
      </c>
      <c r="AT41" s="53">
        <v>8.7909999999999968</v>
      </c>
      <c r="AU41" s="53">
        <v>9.0149999999999864</v>
      </c>
      <c r="AV41" s="53">
        <v>9.2319999999999709</v>
      </c>
      <c r="AW41" s="174">
        <f t="shared" si="0"/>
        <v>280.91099999999994</v>
      </c>
      <c r="AX41" s="175">
        <f t="shared" si="1"/>
        <v>51.261787541249731</v>
      </c>
    </row>
    <row r="42" spans="1:50" ht="15" thickBot="1" x14ac:dyDescent="0.4">
      <c r="A42" s="71" t="s">
        <v>12</v>
      </c>
      <c r="B42" s="71">
        <v>2022</v>
      </c>
      <c r="C42" s="73">
        <v>44846</v>
      </c>
      <c r="D42" s="71" t="s">
        <v>13</v>
      </c>
      <c r="E42" s="71" t="s">
        <v>395</v>
      </c>
      <c r="F42" s="71" t="s">
        <v>395</v>
      </c>
      <c r="G42" s="71" t="s">
        <v>271</v>
      </c>
      <c r="H42" s="71" t="s">
        <v>493</v>
      </c>
      <c r="I42" s="71" t="s">
        <v>468</v>
      </c>
      <c r="J42" s="71" t="s">
        <v>298</v>
      </c>
      <c r="K42" s="71" t="s">
        <v>270</v>
      </c>
      <c r="L42" s="74" t="e">
        <f>(C42-VLOOKUP(H42,Riders!$A$2:$C$213,2,FALSE))/365</f>
        <v>#N/A</v>
      </c>
      <c r="M42" s="74" t="e">
        <f>(C42-VLOOKUP(I42,Riders!$A$2:$C$213,2,FALSE))/365</f>
        <v>#N/A</v>
      </c>
      <c r="N42" s="74" t="e">
        <f>(C42-VLOOKUP(J42,Riders!$A$2:$C$213,2,FALSE))/365</f>
        <v>#N/A</v>
      </c>
      <c r="O42" s="74" t="e">
        <f>(C42-VLOOKUP(K42,Riders!$A$2:$C$213,2,FALSE))/365</f>
        <v>#N/A</v>
      </c>
      <c r="P42" s="71">
        <v>15</v>
      </c>
      <c r="Q42" s="100">
        <v>14.747</v>
      </c>
      <c r="R42" s="53">
        <v>8.5710000000000015</v>
      </c>
      <c r="S42" s="53">
        <v>8.325999999999997</v>
      </c>
      <c r="T42" s="53">
        <v>8.4770000000000039</v>
      </c>
      <c r="U42" s="53">
        <v>8.2089999999999961</v>
      </c>
      <c r="V42" s="53">
        <v>8.4200000000000017</v>
      </c>
      <c r="W42" s="53">
        <v>8.2190000000000083</v>
      </c>
      <c r="X42" s="53">
        <v>8.2369999999999948</v>
      </c>
      <c r="Y42" s="53">
        <v>8.3559999999999945</v>
      </c>
      <c r="Z42" s="53">
        <v>8.2950000000000017</v>
      </c>
      <c r="AA42" s="53">
        <v>8.4189999999999969</v>
      </c>
      <c r="AB42" s="53">
        <v>8.7510000000000048</v>
      </c>
      <c r="AC42" s="53">
        <v>8.7720000000000056</v>
      </c>
      <c r="AD42" s="53">
        <v>8.9999999999999858</v>
      </c>
      <c r="AE42" s="53">
        <v>8.7039999999999935</v>
      </c>
      <c r="AF42" s="53">
        <v>8.4940000000000282</v>
      </c>
      <c r="AG42" s="53">
        <v>8.3540000000000134</v>
      </c>
      <c r="AH42" s="53">
        <v>8.4589999999999748</v>
      </c>
      <c r="AI42" s="53">
        <v>8.6449999999999818</v>
      </c>
      <c r="AJ42" s="53">
        <v>8.4860000000000184</v>
      </c>
      <c r="AK42" s="53">
        <v>8.7400000000000091</v>
      </c>
      <c r="AL42" s="53">
        <v>9.0559999999999832</v>
      </c>
      <c r="AM42" s="53">
        <v>8.8589999999999804</v>
      </c>
      <c r="AN42" s="53">
        <v>8.7370000000000232</v>
      </c>
      <c r="AO42" s="53">
        <v>8.8690000000000282</v>
      </c>
      <c r="AP42" s="53">
        <v>8.7589999999999861</v>
      </c>
      <c r="AQ42" s="53">
        <v>8.9499999999999886</v>
      </c>
      <c r="AR42" s="53">
        <v>9.2449999999999761</v>
      </c>
      <c r="AS42" s="53">
        <v>8.8680000000000234</v>
      </c>
      <c r="AT42" s="53">
        <v>8.7099999999999227</v>
      </c>
      <c r="AU42" s="53">
        <v>8.8790000000000191</v>
      </c>
      <c r="AV42" s="53">
        <v>8.8190000000000737</v>
      </c>
      <c r="AW42" s="174">
        <f t="shared" si="0"/>
        <v>282.43200000000002</v>
      </c>
      <c r="AX42" s="175">
        <f t="shared" si="1"/>
        <v>50.985723997280758</v>
      </c>
    </row>
    <row r="43" spans="1:50" ht="15" thickBot="1" x14ac:dyDescent="0.4">
      <c r="A43" s="71" t="s">
        <v>12</v>
      </c>
      <c r="B43" s="71">
        <v>2022</v>
      </c>
      <c r="C43" s="73">
        <v>44846</v>
      </c>
      <c r="D43" s="71" t="s">
        <v>13</v>
      </c>
      <c r="E43" s="71" t="s">
        <v>395</v>
      </c>
      <c r="F43" s="71" t="s">
        <v>395</v>
      </c>
      <c r="G43" s="71" t="s">
        <v>70</v>
      </c>
      <c r="H43" s="71" t="s">
        <v>494</v>
      </c>
      <c r="I43" s="71" t="s">
        <v>495</v>
      </c>
      <c r="J43" s="71" t="s">
        <v>69</v>
      </c>
      <c r="K43" s="71" t="s">
        <v>409</v>
      </c>
      <c r="L43" s="74">
        <f>(C43-VLOOKUP(H43,Riders!$A$2:$C$213,2,FALSE))/365</f>
        <v>21.210958904109589</v>
      </c>
      <c r="M43" s="74" t="e">
        <f>(C43-VLOOKUP(I43,Riders!$A$2:$C$213,2,FALSE))/365</f>
        <v>#N/A</v>
      </c>
      <c r="N43" s="74" t="e">
        <f>(C43-VLOOKUP(J43,Riders!$A$2:$C$213,2,FALSE))/365</f>
        <v>#N/A</v>
      </c>
      <c r="O43" s="74">
        <f>(C43-VLOOKUP(K43,Riders!$A$2:$C$213,2,FALSE))/365</f>
        <v>21.134246575342466</v>
      </c>
      <c r="P43" s="71">
        <v>16</v>
      </c>
      <c r="Q43" s="100">
        <v>15.843999999999999</v>
      </c>
      <c r="R43" s="53">
        <v>9.4</v>
      </c>
      <c r="S43" s="53">
        <v>9.3969999999999985</v>
      </c>
      <c r="T43" s="53">
        <v>8.8580000000000041</v>
      </c>
      <c r="U43" s="53">
        <v>8.982999999999997</v>
      </c>
      <c r="V43" s="53">
        <v>8.7559999999999931</v>
      </c>
      <c r="W43" s="53">
        <v>9.0349999999999895</v>
      </c>
      <c r="X43" s="53">
        <v>8.9120000000000061</v>
      </c>
      <c r="Y43" s="53">
        <v>8.9100000000000108</v>
      </c>
      <c r="Z43" s="53">
        <v>9.1629999999999967</v>
      </c>
      <c r="AA43" s="53">
        <v>9.8870000000000289</v>
      </c>
      <c r="AB43" s="53">
        <v>10.418999999999983</v>
      </c>
      <c r="AC43" s="53">
        <v>11.047000000000011</v>
      </c>
      <c r="AD43" s="53">
        <v>11.11099999999999</v>
      </c>
      <c r="AE43" s="53">
        <v>10.830999999999989</v>
      </c>
      <c r="AF43" s="53">
        <v>9.7950000000000159</v>
      </c>
      <c r="AG43" s="53">
        <v>9.3729999999999905</v>
      </c>
      <c r="AH43" s="53">
        <v>9.4069999999999823</v>
      </c>
      <c r="AI43" s="53">
        <v>9.8080000000000211</v>
      </c>
      <c r="AJ43" s="53">
        <v>10.285000000000025</v>
      </c>
      <c r="AK43" s="53">
        <v>10.308999999999997</v>
      </c>
      <c r="AL43" s="53">
        <v>10.563999999999965</v>
      </c>
      <c r="AM43" s="53">
        <v>10.29200000000003</v>
      </c>
      <c r="AN43" s="53">
        <v>10.640999999999963</v>
      </c>
      <c r="AO43" s="53">
        <v>10.788000000000011</v>
      </c>
      <c r="AP43" s="53">
        <v>10.937999999999988</v>
      </c>
      <c r="AQ43" s="53">
        <v>10.757000000000005</v>
      </c>
      <c r="AR43" s="53">
        <v>10.569999999999993</v>
      </c>
      <c r="AS43" s="53">
        <v>10.218000000000018</v>
      </c>
      <c r="AT43" s="53">
        <v>10.146999999999991</v>
      </c>
      <c r="AU43" s="53">
        <v>9.9689999999999941</v>
      </c>
      <c r="AV43" s="53">
        <v>10.135000000000048</v>
      </c>
      <c r="AW43" s="174">
        <f t="shared" si="0"/>
        <v>324.54900000000004</v>
      </c>
      <c r="AX43" s="175">
        <f t="shared" si="1"/>
        <v>44.3692631929231</v>
      </c>
    </row>
    <row r="44" spans="1:50" ht="15" thickBot="1" x14ac:dyDescent="0.4">
      <c r="A44" s="75" t="s">
        <v>12</v>
      </c>
      <c r="B44" s="75">
        <v>2022</v>
      </c>
      <c r="C44" s="76">
        <v>44847</v>
      </c>
      <c r="D44" s="72" t="s">
        <v>13</v>
      </c>
      <c r="E44" s="72" t="s">
        <v>472</v>
      </c>
      <c r="F44" s="72">
        <v>1</v>
      </c>
      <c r="G44" s="72" t="s">
        <v>25</v>
      </c>
      <c r="H44" s="72" t="s">
        <v>339</v>
      </c>
      <c r="I44" s="72" t="s">
        <v>276</v>
      </c>
      <c r="J44" s="72" t="s">
        <v>436</v>
      </c>
      <c r="K44" s="72" t="s">
        <v>437</v>
      </c>
      <c r="L44" s="77">
        <f>(C44-VLOOKUP(H44,Riders!$A$2:$C$213,2,FALSE))/365</f>
        <v>32.221917808219175</v>
      </c>
      <c r="M44" s="77">
        <f>(C44-VLOOKUP(I44,Riders!$A$2:$C$213,2,FALSE))/365</f>
        <v>28.608219178082191</v>
      </c>
      <c r="N44" s="77">
        <f>(C44-VLOOKUP(J44,Riders!$A$2:$C$213,2,FALSE))/365</f>
        <v>25.55890410958904</v>
      </c>
      <c r="O44" s="77" t="e">
        <f>(C44-VLOOKUP(K44,Riders!$A$2:$C$213,2,FALSE))/365</f>
        <v>#N/A</v>
      </c>
      <c r="P44" s="78">
        <v>1</v>
      </c>
      <c r="Q44" s="100">
        <v>14.205</v>
      </c>
      <c r="R44" s="53">
        <v>8.2879999999999985</v>
      </c>
      <c r="S44" s="53">
        <v>7.5570000000000022</v>
      </c>
      <c r="T44" s="53">
        <v>7.3279999999999994</v>
      </c>
      <c r="U44" s="53">
        <v>7.4029999999999987</v>
      </c>
      <c r="V44" s="53">
        <v>7.4280000000000044</v>
      </c>
      <c r="W44" s="53">
        <v>7.5429999999999922</v>
      </c>
      <c r="X44" s="53">
        <v>7.7080000000000126</v>
      </c>
      <c r="Y44" s="53">
        <v>7.5289999999999964</v>
      </c>
      <c r="Z44" s="53">
        <v>7.5099999999999909</v>
      </c>
      <c r="AA44" s="53">
        <v>7.4850000000000136</v>
      </c>
      <c r="AB44" s="53">
        <v>7.5349999999999824</v>
      </c>
      <c r="AC44" s="53">
        <v>7.6380000000000052</v>
      </c>
      <c r="AD44" s="53">
        <v>7.5619999999999834</v>
      </c>
      <c r="AE44" s="53">
        <v>7.5440000000000254</v>
      </c>
      <c r="AF44" s="53">
        <v>7.5689999999999884</v>
      </c>
      <c r="AG44" s="53">
        <v>7.5640000000000214</v>
      </c>
      <c r="AH44" s="53">
        <v>7.6029999999999802</v>
      </c>
      <c r="AI44" s="53">
        <v>7.7090000000000032</v>
      </c>
      <c r="AJ44" s="53">
        <v>7.6260000000000048</v>
      </c>
      <c r="AK44" s="53">
        <v>7.617999999999995</v>
      </c>
      <c r="AL44" s="53">
        <v>7.6499999999999773</v>
      </c>
      <c r="AM44" s="53">
        <v>7.757000000000005</v>
      </c>
      <c r="AN44" s="53">
        <v>7.8620000000000232</v>
      </c>
      <c r="AO44" s="53">
        <v>7.6069999999999993</v>
      </c>
      <c r="AP44" s="53">
        <v>7.5819999999999936</v>
      </c>
      <c r="AQ44" s="53">
        <v>7.5650000000000261</v>
      </c>
      <c r="AR44" s="53">
        <v>7.6139999999999759</v>
      </c>
      <c r="AS44" s="53">
        <v>7.5980000000000132</v>
      </c>
      <c r="AT44" s="53">
        <v>7.6349999999999909</v>
      </c>
      <c r="AU44" s="53">
        <v>7.6040000000000134</v>
      </c>
      <c r="AV44" s="53">
        <v>7.6830000000000211</v>
      </c>
      <c r="AW44" s="174">
        <f t="shared" si="0"/>
        <v>250.10900000000004</v>
      </c>
      <c r="AX44" s="175">
        <f t="shared" si="1"/>
        <v>57.57489734475768</v>
      </c>
    </row>
    <row r="45" spans="1:50" ht="15" thickBot="1" x14ac:dyDescent="0.4">
      <c r="A45" s="75" t="s">
        <v>12</v>
      </c>
      <c r="B45" s="75">
        <v>2022</v>
      </c>
      <c r="C45" s="76">
        <v>44847</v>
      </c>
      <c r="D45" s="72" t="s">
        <v>13</v>
      </c>
      <c r="E45" s="72" t="s">
        <v>472</v>
      </c>
      <c r="F45" s="72">
        <v>1</v>
      </c>
      <c r="G45" s="72" t="s">
        <v>17</v>
      </c>
      <c r="H45" s="72" t="s">
        <v>441</v>
      </c>
      <c r="I45" s="72" t="s">
        <v>220</v>
      </c>
      <c r="J45" s="72" t="s">
        <v>440</v>
      </c>
      <c r="K45" s="72" t="s">
        <v>439</v>
      </c>
      <c r="L45" s="77">
        <f>(C45-VLOOKUP(H45,Riders!$A$2:$C$213,2,FALSE))/365</f>
        <v>24.901369863013699</v>
      </c>
      <c r="M45" s="77">
        <f>(C45-VLOOKUP(I45,Riders!$A$2:$C$213,2,FALSE))/365</f>
        <v>23.767123287671232</v>
      </c>
      <c r="N45" s="77">
        <f>(C45-VLOOKUP(J45,Riders!$A$2:$C$213,2,FALSE))/365</f>
        <v>23.487671232876714</v>
      </c>
      <c r="O45" s="77">
        <f>(C45-VLOOKUP(K45,Riders!$A$2:$C$213,2,FALSE))/365</f>
        <v>22.172602739726027</v>
      </c>
      <c r="P45" s="78">
        <v>2</v>
      </c>
      <c r="Q45" s="100">
        <v>14.054</v>
      </c>
      <c r="R45" s="53">
        <v>7.9930000000000003</v>
      </c>
      <c r="S45" s="53">
        <v>7.5679999999999978</v>
      </c>
      <c r="T45" s="53">
        <v>7.6380000000000017</v>
      </c>
      <c r="U45" s="53">
        <v>7.5499999999999972</v>
      </c>
      <c r="V45" s="53">
        <v>7.5560000000000045</v>
      </c>
      <c r="W45" s="53">
        <v>7.6679999999999993</v>
      </c>
      <c r="X45" s="53">
        <v>7.5060000000000002</v>
      </c>
      <c r="Y45" s="53">
        <v>7.5289999999999964</v>
      </c>
      <c r="Z45" s="53">
        <v>7.5659999999999883</v>
      </c>
      <c r="AA45" s="53">
        <v>7.6070000000000135</v>
      </c>
      <c r="AB45" s="53">
        <v>7.7679999999999865</v>
      </c>
      <c r="AC45" s="53">
        <v>7.5960000000000036</v>
      </c>
      <c r="AD45" s="53">
        <v>7.5960000000000178</v>
      </c>
      <c r="AE45" s="53">
        <v>7.7009999999999792</v>
      </c>
      <c r="AF45" s="53">
        <v>7.7350000000000136</v>
      </c>
      <c r="AG45" s="53">
        <v>7.9190000000000111</v>
      </c>
      <c r="AH45" s="53">
        <v>7.6990000000000123</v>
      </c>
      <c r="AI45" s="53">
        <v>7.6339999999999577</v>
      </c>
      <c r="AJ45" s="53">
        <v>7.5480000000000302</v>
      </c>
      <c r="AK45" s="53">
        <v>7.5429999999999779</v>
      </c>
      <c r="AL45" s="53">
        <v>7.492999999999995</v>
      </c>
      <c r="AM45" s="53">
        <v>7.5290000000000248</v>
      </c>
      <c r="AN45" s="53">
        <v>7.5049999999999955</v>
      </c>
      <c r="AO45" s="53">
        <v>7.6730000000000302</v>
      </c>
      <c r="AP45" s="53">
        <v>7.6009999999999991</v>
      </c>
      <c r="AQ45" s="53">
        <v>7.7569999999999482</v>
      </c>
      <c r="AR45" s="53">
        <v>7.5910000000000082</v>
      </c>
      <c r="AS45" s="53">
        <v>7.6030000000000086</v>
      </c>
      <c r="AT45" s="53">
        <v>7.811000000000007</v>
      </c>
      <c r="AU45" s="53">
        <v>7.8269999999999413</v>
      </c>
      <c r="AV45" s="53">
        <v>7.9650000000000887</v>
      </c>
      <c r="AW45" s="174">
        <f t="shared" si="0"/>
        <v>251.32900000000004</v>
      </c>
      <c r="AX45" s="175">
        <f t="shared" si="1"/>
        <v>57.295417560249703</v>
      </c>
    </row>
    <row r="46" spans="1:50" ht="15" thickBot="1" x14ac:dyDescent="0.4">
      <c r="A46" s="75" t="s">
        <v>12</v>
      </c>
      <c r="B46" s="75">
        <v>2022</v>
      </c>
      <c r="C46" s="76">
        <v>44847</v>
      </c>
      <c r="D46" s="72" t="s">
        <v>13</v>
      </c>
      <c r="E46" s="72" t="s">
        <v>472</v>
      </c>
      <c r="F46" s="72">
        <v>2</v>
      </c>
      <c r="G46" s="72" t="s">
        <v>53</v>
      </c>
      <c r="H46" s="72" t="s">
        <v>233</v>
      </c>
      <c r="I46" s="72" t="s">
        <v>496</v>
      </c>
      <c r="J46" s="72" t="s">
        <v>474</v>
      </c>
      <c r="K46" s="72" t="s">
        <v>327</v>
      </c>
      <c r="L46" s="77">
        <f>(C46-VLOOKUP(H46,Riders!$A$2:$C$213,2,FALSE))/365</f>
        <v>24.641095890410959</v>
      </c>
      <c r="M46" s="77">
        <f>(C46-VLOOKUP(I46,Riders!$A$2:$C$213,2,FALSE))/365</f>
        <v>25.687671232876713</v>
      </c>
      <c r="N46" s="77">
        <f>(C46-VLOOKUP(J46,Riders!$A$2:$C$213,2,FALSE))/365</f>
        <v>23.32054794520548</v>
      </c>
      <c r="O46" s="77">
        <f>(C46-VLOOKUP(K46,Riders!$A$2:$C$213,2,FALSE))/365</f>
        <v>21.81095890410959</v>
      </c>
      <c r="P46" s="78">
        <v>3</v>
      </c>
      <c r="Q46" s="100">
        <v>13.939</v>
      </c>
      <c r="R46" s="53">
        <v>8.2250000000000014</v>
      </c>
      <c r="S46" s="53">
        <v>7.796999999999997</v>
      </c>
      <c r="T46" s="53">
        <v>7.6810000000000045</v>
      </c>
      <c r="U46" s="53">
        <v>7.8459999999999965</v>
      </c>
      <c r="V46" s="53">
        <v>7.6400000000000006</v>
      </c>
      <c r="W46" s="53">
        <v>7.6210000000000093</v>
      </c>
      <c r="X46" s="53">
        <v>7.5450000000000017</v>
      </c>
      <c r="Y46" s="53">
        <v>7.6639999999999873</v>
      </c>
      <c r="Z46" s="53">
        <v>7.4969999999999999</v>
      </c>
      <c r="AA46" s="53">
        <v>7.5049999999999955</v>
      </c>
      <c r="AB46" s="53">
        <v>7.5379999999999967</v>
      </c>
      <c r="AC46" s="53">
        <v>7.6390000000000242</v>
      </c>
      <c r="AD46" s="53">
        <v>7.4569999999999936</v>
      </c>
      <c r="AE46" s="53">
        <v>7.5009999999999906</v>
      </c>
      <c r="AF46" s="53">
        <v>7.5490000000000066</v>
      </c>
      <c r="AG46" s="53">
        <v>7.6299999999999955</v>
      </c>
      <c r="AH46" s="53">
        <v>7.7489999999999668</v>
      </c>
      <c r="AI46" s="53">
        <v>7.6200000000000045</v>
      </c>
      <c r="AJ46" s="53">
        <v>7.6100000000000421</v>
      </c>
      <c r="AK46" s="53">
        <v>7.8409999999999798</v>
      </c>
      <c r="AL46" s="53">
        <v>7.6490000000000293</v>
      </c>
      <c r="AM46" s="53">
        <v>7.6829999999999927</v>
      </c>
      <c r="AN46" s="53">
        <v>7.828000000000003</v>
      </c>
      <c r="AO46" s="53">
        <v>7.6760000000000161</v>
      </c>
      <c r="AP46" s="53">
        <v>7.6869999999999834</v>
      </c>
      <c r="AQ46" s="53">
        <v>7.6730000000000018</v>
      </c>
      <c r="AR46" s="53">
        <v>7.7209999999999752</v>
      </c>
      <c r="AS46" s="53">
        <v>7.5919999999999845</v>
      </c>
      <c r="AT46" s="53">
        <v>7.5690000000000168</v>
      </c>
      <c r="AU46" s="53">
        <v>7.6269999999999527</v>
      </c>
      <c r="AV46" s="53">
        <v>7.7630000000000337</v>
      </c>
      <c r="AW46" s="174">
        <f t="shared" si="0"/>
        <v>251.56199999999998</v>
      </c>
      <c r="AX46" s="175">
        <f t="shared" si="1"/>
        <v>57.24234979845923</v>
      </c>
    </row>
    <row r="47" spans="1:50" ht="15" thickBot="1" x14ac:dyDescent="0.4">
      <c r="A47" s="75" t="s">
        <v>12</v>
      </c>
      <c r="B47" s="75">
        <v>2022</v>
      </c>
      <c r="C47" s="76">
        <v>44847</v>
      </c>
      <c r="D47" s="72" t="s">
        <v>13</v>
      </c>
      <c r="E47" s="72" t="s">
        <v>472</v>
      </c>
      <c r="F47" s="72">
        <v>2</v>
      </c>
      <c r="G47" s="72" t="s">
        <v>36</v>
      </c>
      <c r="H47" s="72" t="s">
        <v>476</v>
      </c>
      <c r="I47" s="72" t="s">
        <v>277</v>
      </c>
      <c r="J47" s="72" t="s">
        <v>263</v>
      </c>
      <c r="K47" s="72" t="s">
        <v>443</v>
      </c>
      <c r="L47" s="77" t="e">
        <f>(C47-VLOOKUP(H47,Riders!$A$2:$C$213,2,FALSE))/365</f>
        <v>#N/A</v>
      </c>
      <c r="M47" s="77">
        <f>(C47-VLOOKUP(I47,Riders!$A$2:$C$213,2,FALSE))/365</f>
        <v>28.079452054794519</v>
      </c>
      <c r="N47" s="77">
        <f>(C47-VLOOKUP(J47,Riders!$A$2:$C$213,2,FALSE))/365</f>
        <v>26.641095890410959</v>
      </c>
      <c r="O47" s="77">
        <f>(C47-VLOOKUP(K47,Riders!$A$2:$C$213,2,FALSE))/365</f>
        <v>23.282191780821918</v>
      </c>
      <c r="P47" s="78">
        <v>4</v>
      </c>
      <c r="Q47" s="100">
        <v>14.215999999999999</v>
      </c>
      <c r="R47" s="53">
        <v>8.1880000000000006</v>
      </c>
      <c r="S47" s="53">
        <v>7.7639999999999993</v>
      </c>
      <c r="T47" s="53">
        <v>7.570999999999998</v>
      </c>
      <c r="U47" s="53">
        <v>7.588000000000001</v>
      </c>
      <c r="V47" s="53">
        <v>7.4570000000000007</v>
      </c>
      <c r="W47" s="53">
        <v>7.4809999999999945</v>
      </c>
      <c r="X47" s="53">
        <v>7.634999999999998</v>
      </c>
      <c r="Y47" s="53">
        <v>7.625</v>
      </c>
      <c r="Z47" s="53">
        <v>7.6690000000000254</v>
      </c>
      <c r="AA47" s="53">
        <v>7.7269999999999897</v>
      </c>
      <c r="AB47" s="53">
        <v>7.8379999999999939</v>
      </c>
      <c r="AC47" s="53">
        <v>7.6159999999999997</v>
      </c>
      <c r="AD47" s="53">
        <v>7.6039999999999992</v>
      </c>
      <c r="AE47" s="53">
        <v>7.5430000000000064</v>
      </c>
      <c r="AF47" s="53">
        <v>7.6300000000000097</v>
      </c>
      <c r="AG47" s="53">
        <v>7.7259999999999707</v>
      </c>
      <c r="AH47" s="53">
        <v>7.5970000000000368</v>
      </c>
      <c r="AI47" s="53">
        <v>7.5549999999999784</v>
      </c>
      <c r="AJ47" s="53">
        <v>7.7410000000000139</v>
      </c>
      <c r="AK47" s="53">
        <v>7.664999999999992</v>
      </c>
      <c r="AL47" s="53">
        <v>7.835000000000008</v>
      </c>
      <c r="AM47" s="53">
        <v>7.7299999999999613</v>
      </c>
      <c r="AN47" s="53">
        <v>7.8840000000000146</v>
      </c>
      <c r="AO47" s="53">
        <v>8.0619999999999834</v>
      </c>
      <c r="AP47" s="53">
        <v>7.8070000000000164</v>
      </c>
      <c r="AQ47" s="53">
        <v>7.8109999999999786</v>
      </c>
      <c r="AR47" s="53">
        <v>7.7390000000000327</v>
      </c>
      <c r="AS47" s="53">
        <v>7.7629999999999768</v>
      </c>
      <c r="AT47" s="53">
        <v>7.8500000000000227</v>
      </c>
      <c r="AU47" s="53">
        <v>7.9350000000000023</v>
      </c>
      <c r="AV47" s="53">
        <v>8.0769999999999698</v>
      </c>
      <c r="AW47" s="174">
        <f t="shared" si="0"/>
        <v>253.92899999999997</v>
      </c>
      <c r="AX47" s="175">
        <f t="shared" si="1"/>
        <v>56.708765048497817</v>
      </c>
    </row>
    <row r="48" spans="1:50" ht="15" thickBot="1" x14ac:dyDescent="0.4">
      <c r="A48" s="75" t="s">
        <v>12</v>
      </c>
      <c r="B48" s="75">
        <v>2022</v>
      </c>
      <c r="C48" s="76">
        <v>44847</v>
      </c>
      <c r="D48" s="72" t="s">
        <v>13</v>
      </c>
      <c r="E48" s="72" t="s">
        <v>472</v>
      </c>
      <c r="F48" s="72">
        <v>3</v>
      </c>
      <c r="G48" s="72" t="s">
        <v>19</v>
      </c>
      <c r="H48" s="72" t="s">
        <v>479</v>
      </c>
      <c r="I48" s="72" t="s">
        <v>223</v>
      </c>
      <c r="J48" s="72" t="s">
        <v>252</v>
      </c>
      <c r="K48" s="72" t="s">
        <v>480</v>
      </c>
      <c r="L48" s="77">
        <f>(C48-VLOOKUP(H48,Riders!$A$2:$C$213,2,FALSE))/365</f>
        <v>19.917808219178081</v>
      </c>
      <c r="M48" s="77">
        <f>(C48-VLOOKUP(I48,Riders!$A$2:$C$213,2,FALSE))/365</f>
        <v>21.098630136986301</v>
      </c>
      <c r="N48" s="77">
        <f>(C48-VLOOKUP(J48,Riders!$A$2:$C$213,2,FALSE))/365</f>
        <v>23.791780821917808</v>
      </c>
      <c r="O48" s="77">
        <f>(C48-VLOOKUP(K48,Riders!$A$2:$C$213,2,FALSE))/365</f>
        <v>23.38082191780822</v>
      </c>
      <c r="P48" s="78">
        <v>5</v>
      </c>
      <c r="Q48" s="100">
        <v>14.211</v>
      </c>
      <c r="R48" s="53">
        <v>8.5649999999999995</v>
      </c>
      <c r="S48" s="53">
        <v>7.9830000000000005</v>
      </c>
      <c r="T48" s="53">
        <v>7.8179999999999978</v>
      </c>
      <c r="U48" s="53">
        <v>7.8710000000000022</v>
      </c>
      <c r="V48" s="53">
        <v>7.713000000000001</v>
      </c>
      <c r="W48" s="53">
        <v>7.6769999999999925</v>
      </c>
      <c r="X48" s="53">
        <v>7.7490000000000094</v>
      </c>
      <c r="Y48" s="53">
        <v>7.8229999999999933</v>
      </c>
      <c r="Z48" s="53">
        <v>7.6550000000000153</v>
      </c>
      <c r="AA48" s="53">
        <v>7.6329999999999956</v>
      </c>
      <c r="AB48" s="53">
        <v>7.7310000000000088</v>
      </c>
      <c r="AC48" s="53">
        <v>7.5779999999999745</v>
      </c>
      <c r="AD48" s="53">
        <v>7.5130000000000052</v>
      </c>
      <c r="AE48" s="53">
        <v>7.5480000000000302</v>
      </c>
      <c r="AF48" s="53">
        <v>7.6039999999999708</v>
      </c>
      <c r="AG48" s="53">
        <v>7.77800000000002</v>
      </c>
      <c r="AH48" s="53">
        <v>7.8779999999999859</v>
      </c>
      <c r="AI48" s="53">
        <v>7.7059999999999889</v>
      </c>
      <c r="AJ48" s="53">
        <v>7.724000000000018</v>
      </c>
      <c r="AK48" s="53">
        <v>7.7249999999999943</v>
      </c>
      <c r="AL48" s="53">
        <v>7.7160000000000082</v>
      </c>
      <c r="AM48" s="53">
        <v>7.8370000000000175</v>
      </c>
      <c r="AN48" s="53">
        <v>7.6989999999999839</v>
      </c>
      <c r="AO48" s="53">
        <v>7.7979999999999734</v>
      </c>
      <c r="AP48" s="53">
        <v>7.6500000000000341</v>
      </c>
      <c r="AQ48" s="53">
        <v>7.6749999999999829</v>
      </c>
      <c r="AR48" s="53">
        <v>7.6930000000000121</v>
      </c>
      <c r="AS48" s="53">
        <v>7.7230000000000132</v>
      </c>
      <c r="AT48" s="53">
        <v>7.8099999999999739</v>
      </c>
      <c r="AU48" s="53">
        <v>7.8839999999999861</v>
      </c>
      <c r="AV48" s="53">
        <v>7.9010000000000389</v>
      </c>
      <c r="AW48" s="174">
        <f t="shared" si="0"/>
        <v>254.86900000000003</v>
      </c>
      <c r="AX48" s="175">
        <f t="shared" si="1"/>
        <v>56.499613526949133</v>
      </c>
    </row>
    <row r="49" spans="1:50" ht="15" thickBot="1" x14ac:dyDescent="0.4">
      <c r="A49" s="75" t="s">
        <v>12</v>
      </c>
      <c r="B49" s="75">
        <v>2022</v>
      </c>
      <c r="C49" s="76">
        <v>44847</v>
      </c>
      <c r="D49" s="72" t="s">
        <v>13</v>
      </c>
      <c r="E49" s="72" t="s">
        <v>472</v>
      </c>
      <c r="F49" s="72">
        <v>3</v>
      </c>
      <c r="G49" s="72" t="s">
        <v>15</v>
      </c>
      <c r="H49" s="72" t="s">
        <v>458</v>
      </c>
      <c r="I49" s="72" t="s">
        <v>477</v>
      </c>
      <c r="J49" s="72" t="s">
        <v>461</v>
      </c>
      <c r="K49" s="72" t="s">
        <v>478</v>
      </c>
      <c r="L49" s="77" t="e">
        <f>(C49-VLOOKUP(H49,Riders!$A$2:$C$213,2,FALSE))/365</f>
        <v>#N/A</v>
      </c>
      <c r="M49" s="77" t="e">
        <f>(C49-VLOOKUP(I49,Riders!$A$2:$C$213,2,FALSE))/365</f>
        <v>#N/A</v>
      </c>
      <c r="N49" s="77" t="e">
        <f>(C49-VLOOKUP(J49,Riders!$A$2:$C$213,2,FALSE))/365</f>
        <v>#N/A</v>
      </c>
      <c r="O49" s="77" t="e">
        <f>(C49-VLOOKUP(K49,Riders!$A$2:$C$213,2,FALSE))/365</f>
        <v>#N/A</v>
      </c>
      <c r="P49" s="78">
        <v>6</v>
      </c>
      <c r="Q49" s="100">
        <v>14.281000000000001</v>
      </c>
      <c r="R49" s="53">
        <v>8.400999999999998</v>
      </c>
      <c r="S49" s="53">
        <v>7.9450000000000003</v>
      </c>
      <c r="T49" s="53">
        <v>7.8249999999999993</v>
      </c>
      <c r="U49" s="53">
        <v>7.7049999999999983</v>
      </c>
      <c r="V49" s="53">
        <v>7.6760000000000019</v>
      </c>
      <c r="W49" s="53">
        <v>7.757000000000005</v>
      </c>
      <c r="X49" s="53">
        <v>7.6650000000000063</v>
      </c>
      <c r="Y49" s="53">
        <v>7.7449999999999903</v>
      </c>
      <c r="Z49" s="53">
        <v>7.7450000000000045</v>
      </c>
      <c r="AA49" s="53">
        <v>7.9199999999999875</v>
      </c>
      <c r="AB49" s="53">
        <v>7.7960000000000065</v>
      </c>
      <c r="AC49" s="53">
        <v>7.7820000000000249</v>
      </c>
      <c r="AD49" s="53">
        <v>7.720999999999961</v>
      </c>
      <c r="AE49" s="53">
        <v>7.8320000000000221</v>
      </c>
      <c r="AF49" s="53">
        <v>7.7249999999999801</v>
      </c>
      <c r="AG49" s="53">
        <v>7.6879999999999882</v>
      </c>
      <c r="AH49" s="53">
        <v>7.6250000000000284</v>
      </c>
      <c r="AI49" s="53">
        <v>7.6349999999999909</v>
      </c>
      <c r="AJ49" s="53">
        <v>7.6280000000000143</v>
      </c>
      <c r="AK49" s="53">
        <v>7.6399999999999864</v>
      </c>
      <c r="AL49" s="53">
        <v>7.6690000000000111</v>
      </c>
      <c r="AM49" s="53">
        <v>7.688999999999993</v>
      </c>
      <c r="AN49" s="53">
        <v>7.8360000000000412</v>
      </c>
      <c r="AO49" s="53">
        <v>7.6619999999999777</v>
      </c>
      <c r="AP49" s="53">
        <v>7.6679999999999495</v>
      </c>
      <c r="AQ49" s="53">
        <v>7.6410000000000196</v>
      </c>
      <c r="AR49" s="53">
        <v>7.6180000000000234</v>
      </c>
      <c r="AS49" s="53">
        <v>7.6230000000000189</v>
      </c>
      <c r="AT49" s="53">
        <v>7.8369999999999607</v>
      </c>
      <c r="AU49" s="53">
        <v>7.9460000000000264</v>
      </c>
      <c r="AV49" s="53">
        <v>8.0909999999999513</v>
      </c>
      <c r="AW49" s="174">
        <f t="shared" si="0"/>
        <v>255.01699999999997</v>
      </c>
      <c r="AX49" s="175">
        <f t="shared" si="1"/>
        <v>56.466823780375435</v>
      </c>
    </row>
    <row r="50" spans="1:50" ht="15" thickBot="1" x14ac:dyDescent="0.4">
      <c r="A50" s="75" t="s">
        <v>12</v>
      </c>
      <c r="B50" s="75">
        <v>2022</v>
      </c>
      <c r="C50" s="76">
        <v>44847</v>
      </c>
      <c r="D50" s="72" t="s">
        <v>13</v>
      </c>
      <c r="E50" s="72" t="s">
        <v>472</v>
      </c>
      <c r="F50" s="72">
        <v>4</v>
      </c>
      <c r="G50" s="72" t="s">
        <v>27</v>
      </c>
      <c r="H50" s="72" t="s">
        <v>221</v>
      </c>
      <c r="I50" s="72" t="s">
        <v>481</v>
      </c>
      <c r="J50" s="72" t="s">
        <v>413</v>
      </c>
      <c r="K50" s="72" t="s">
        <v>451</v>
      </c>
      <c r="L50" s="77">
        <f>(C50-VLOOKUP(H50,Riders!$A$2:$C$213,2,FALSE))/365</f>
        <v>23.682191780821917</v>
      </c>
      <c r="M50" s="77">
        <f>(C50-VLOOKUP(I50,Riders!$A$2:$C$213,2,FALSE))/365</f>
        <v>20.87123287671233</v>
      </c>
      <c r="N50" s="77">
        <f>(C50-VLOOKUP(J50,Riders!$A$2:$C$213,2,FALSE))/365</f>
        <v>23.605479452054794</v>
      </c>
      <c r="O50" s="77" t="e">
        <f>(C50-VLOOKUP(K50,Riders!$A$2:$C$213,2,FALSE))/365</f>
        <v>#N/A</v>
      </c>
      <c r="P50" s="78">
        <v>7</v>
      </c>
      <c r="Q50" s="100">
        <v>14.38</v>
      </c>
      <c r="R50" s="53">
        <v>8.2159999999999993</v>
      </c>
      <c r="S50" s="53">
        <v>7.7910000000000004</v>
      </c>
      <c r="T50" s="53">
        <v>7.6920000000000002</v>
      </c>
      <c r="U50" s="53">
        <v>7.6749999999999972</v>
      </c>
      <c r="V50" s="53">
        <v>7.7959999999999994</v>
      </c>
      <c r="W50" s="53">
        <v>7.7720000000000127</v>
      </c>
      <c r="X50" s="53">
        <v>7.7919999999999803</v>
      </c>
      <c r="Y50" s="53">
        <v>7.8020000000000209</v>
      </c>
      <c r="Z50" s="53">
        <v>7.9109999999999872</v>
      </c>
      <c r="AA50" s="53">
        <v>7.7560000000000002</v>
      </c>
      <c r="AB50" s="53">
        <v>7.7999999999999972</v>
      </c>
      <c r="AC50" s="53">
        <v>7.6740000000000066</v>
      </c>
      <c r="AD50" s="53">
        <v>7.7010000000000218</v>
      </c>
      <c r="AE50" s="53">
        <v>7.6819999999999737</v>
      </c>
      <c r="AF50" s="53">
        <v>7.7169999999999845</v>
      </c>
      <c r="AG50" s="53">
        <v>7.8900000000000148</v>
      </c>
      <c r="AH50" s="53">
        <v>8.0159999999999911</v>
      </c>
      <c r="AI50" s="53">
        <v>7.8920000000000243</v>
      </c>
      <c r="AJ50" s="53">
        <v>7.9269999999999925</v>
      </c>
      <c r="AK50" s="53">
        <v>7.8950000000000102</v>
      </c>
      <c r="AL50" s="53">
        <v>8.0579999999999927</v>
      </c>
      <c r="AM50" s="53">
        <v>7.8889999999999816</v>
      </c>
      <c r="AN50" s="53">
        <v>7.896000000000015</v>
      </c>
      <c r="AO50" s="53">
        <v>7.9950000000000045</v>
      </c>
      <c r="AP50" s="53">
        <v>7.7779999999999916</v>
      </c>
      <c r="AQ50" s="53">
        <v>7.5860000000000127</v>
      </c>
      <c r="AR50" s="53">
        <v>7.4999999999999716</v>
      </c>
      <c r="AS50" s="53">
        <v>7.507000000000005</v>
      </c>
      <c r="AT50" s="53">
        <v>7.5030000000000143</v>
      </c>
      <c r="AU50" s="53">
        <v>7.5729999999999791</v>
      </c>
      <c r="AV50" s="53">
        <v>7.773000000000053</v>
      </c>
      <c r="AW50" s="174">
        <f t="shared" si="0"/>
        <v>255.83500000000004</v>
      </c>
      <c r="AX50" s="175">
        <f t="shared" si="1"/>
        <v>56.286278265288168</v>
      </c>
    </row>
    <row r="51" spans="1:50" ht="15" thickBot="1" x14ac:dyDescent="0.4">
      <c r="A51" s="75" t="s">
        <v>12</v>
      </c>
      <c r="B51" s="75">
        <v>2022</v>
      </c>
      <c r="C51" s="76">
        <v>44847</v>
      </c>
      <c r="D51" s="72" t="s">
        <v>13</v>
      </c>
      <c r="E51" s="72" t="s">
        <v>472</v>
      </c>
      <c r="F51" s="72">
        <v>4</v>
      </c>
      <c r="G51" s="72" t="s">
        <v>67</v>
      </c>
      <c r="H51" s="72" t="s">
        <v>278</v>
      </c>
      <c r="I51" s="72" t="s">
        <v>455</v>
      </c>
      <c r="J51" s="72" t="s">
        <v>482</v>
      </c>
      <c r="K51" s="72" t="s">
        <v>457</v>
      </c>
      <c r="L51" s="77" t="e">
        <f>(C51-VLOOKUP(H51,Riders!$A$2:$C$213,2,FALSE))/365</f>
        <v>#N/A</v>
      </c>
      <c r="M51" s="77" t="e">
        <f>(C51-VLOOKUP(I51,Riders!$A$2:$C$213,2,FALSE))/365</f>
        <v>#N/A</v>
      </c>
      <c r="N51" s="77" t="e">
        <f>(C51-VLOOKUP(J51,Riders!$A$2:$C$213,2,FALSE))/365</f>
        <v>#N/A</v>
      </c>
      <c r="O51" s="77" t="e">
        <f>(C51-VLOOKUP(K51,Riders!$A$2:$C$213,2,FALSE))/365</f>
        <v>#N/A</v>
      </c>
      <c r="P51" s="78">
        <v>8</v>
      </c>
      <c r="Q51" s="100">
        <v>15.013</v>
      </c>
      <c r="R51" s="53">
        <v>8.3209999999999997</v>
      </c>
      <c r="S51" s="53">
        <v>7.8270000000000017</v>
      </c>
      <c r="T51" s="53">
        <v>7.6989999999999981</v>
      </c>
      <c r="U51" s="53">
        <v>7.7860000000000014</v>
      </c>
      <c r="V51" s="53">
        <v>7.6490000000000009</v>
      </c>
      <c r="W51" s="53">
        <v>7.7280000000000015</v>
      </c>
      <c r="X51" s="53">
        <v>7.941999999999986</v>
      </c>
      <c r="Y51" s="53">
        <v>7.8060000000000258</v>
      </c>
      <c r="Z51" s="53">
        <v>7.8199999999999932</v>
      </c>
      <c r="AA51" s="53">
        <v>7.9529999999999745</v>
      </c>
      <c r="AB51" s="53">
        <v>7.75</v>
      </c>
      <c r="AC51" s="53">
        <v>7.6910000000000025</v>
      </c>
      <c r="AD51" s="53">
        <v>7.7330000000000325</v>
      </c>
      <c r="AE51" s="53">
        <v>7.9269999999999925</v>
      </c>
      <c r="AF51" s="53">
        <v>7.7949999999999875</v>
      </c>
      <c r="AG51" s="53">
        <v>7.7590000000000146</v>
      </c>
      <c r="AH51" s="53">
        <v>7.796999999999997</v>
      </c>
      <c r="AI51" s="53">
        <v>7.9829999999999757</v>
      </c>
      <c r="AJ51" s="53">
        <v>8.0980000000000416</v>
      </c>
      <c r="AK51" s="53">
        <v>8.3619999999999663</v>
      </c>
      <c r="AL51" s="53">
        <v>8.3540000000000418</v>
      </c>
      <c r="AM51" s="53">
        <v>8.0459999999999638</v>
      </c>
      <c r="AN51" s="53">
        <v>8.0279999999999916</v>
      </c>
      <c r="AO51" s="53">
        <v>8.2430000000000234</v>
      </c>
      <c r="AP51" s="53">
        <v>8.0159999999999627</v>
      </c>
      <c r="AQ51" s="53">
        <v>7.988000000000028</v>
      </c>
      <c r="AR51" s="53">
        <v>7.9799999999999613</v>
      </c>
      <c r="AS51" s="53">
        <v>7.9980000000000189</v>
      </c>
      <c r="AT51" s="53">
        <v>8.0810000000000457</v>
      </c>
      <c r="AU51" s="53">
        <v>8.1119999999999663</v>
      </c>
      <c r="AV51" s="53">
        <v>8.1750000000000398</v>
      </c>
      <c r="AW51" s="174">
        <f t="shared" si="0"/>
        <v>261.46000000000004</v>
      </c>
      <c r="AX51" s="175">
        <f t="shared" si="1"/>
        <v>55.075346133251735</v>
      </c>
    </row>
    <row r="52" spans="1:50" ht="15" thickBot="1" x14ac:dyDescent="0.4">
      <c r="A52" s="79" t="s">
        <v>12</v>
      </c>
      <c r="B52" s="79">
        <v>2022</v>
      </c>
      <c r="C52" s="80">
        <v>44847</v>
      </c>
      <c r="D52" s="79" t="s">
        <v>13</v>
      </c>
      <c r="E52" s="79" t="s">
        <v>209</v>
      </c>
      <c r="F52" s="79" t="s">
        <v>210</v>
      </c>
      <c r="G52" s="79" t="s">
        <v>53</v>
      </c>
      <c r="H52" s="79" t="s">
        <v>233</v>
      </c>
      <c r="I52" s="79" t="s">
        <v>474</v>
      </c>
      <c r="J52" s="79" t="s">
        <v>405</v>
      </c>
      <c r="K52" s="79" t="s">
        <v>327</v>
      </c>
      <c r="L52" s="81">
        <f>(C52-VLOOKUP(H52,Riders!$A$2:$C$213,2,FALSE))/365</f>
        <v>24.641095890410959</v>
      </c>
      <c r="M52" s="81">
        <f>(C52-VLOOKUP(I52,Riders!$A$2:$C$213,2,FALSE))/365</f>
        <v>23.32054794520548</v>
      </c>
      <c r="N52" s="81">
        <f>(C52-VLOOKUP(J52,Riders!$A$2:$C$213,2,FALSE))/365</f>
        <v>22.953424657534246</v>
      </c>
      <c r="O52" s="81">
        <f>(C52-VLOOKUP(K52,Riders!$A$2:$C$213,2,FALSE))/365</f>
        <v>21.81095890410959</v>
      </c>
      <c r="P52" s="79">
        <v>1</v>
      </c>
      <c r="Q52" s="100">
        <v>13.749000000000001</v>
      </c>
      <c r="R52" s="53">
        <v>7.9670000000000005</v>
      </c>
      <c r="S52" s="53">
        <v>7.5459999999999994</v>
      </c>
      <c r="T52" s="53">
        <v>7.5039999999999978</v>
      </c>
      <c r="U52" s="53">
        <v>7.6110000000000042</v>
      </c>
      <c r="V52" s="53">
        <v>7.4619999999999962</v>
      </c>
      <c r="W52" s="53">
        <v>7.4530000000000101</v>
      </c>
      <c r="X52" s="53">
        <v>7.4779999999999873</v>
      </c>
      <c r="Y52" s="53">
        <v>7.6470000000000056</v>
      </c>
      <c r="Z52" s="53">
        <v>7.5779999999999887</v>
      </c>
      <c r="AA52" s="53">
        <v>7.5460000000000207</v>
      </c>
      <c r="AB52" s="53">
        <v>7.5879999999999797</v>
      </c>
      <c r="AC52" s="53">
        <v>7.6340000000000146</v>
      </c>
      <c r="AD52" s="53">
        <v>7.5360000000000014</v>
      </c>
      <c r="AE52" s="53">
        <v>7.5390000000000015</v>
      </c>
      <c r="AF52" s="53">
        <v>7.5809999999999889</v>
      </c>
      <c r="AG52" s="53">
        <v>7.5820000000000078</v>
      </c>
      <c r="AH52" s="53">
        <v>7.6769999999999925</v>
      </c>
      <c r="AI52" s="53">
        <v>7.51400000000001</v>
      </c>
      <c r="AJ52" s="53">
        <v>7.5229999999999961</v>
      </c>
      <c r="AK52" s="53">
        <v>7.5079999999999814</v>
      </c>
      <c r="AL52" s="53">
        <v>7.7750000000000057</v>
      </c>
      <c r="AM52" s="53">
        <v>7.7400000000000375</v>
      </c>
      <c r="AN52" s="53">
        <v>7.8589999999999804</v>
      </c>
      <c r="AO52" s="53">
        <v>7.6759999999999877</v>
      </c>
      <c r="AP52" s="53">
        <v>7.7549999999999955</v>
      </c>
      <c r="AQ52" s="53">
        <v>7.7889999999999873</v>
      </c>
      <c r="AR52" s="53">
        <v>7.6510000000000389</v>
      </c>
      <c r="AS52" s="53">
        <v>7.5410000000000252</v>
      </c>
      <c r="AT52" s="53">
        <v>7.55499999999995</v>
      </c>
      <c r="AU52" s="53">
        <v>7.5120000000000289</v>
      </c>
      <c r="AV52" s="53">
        <v>7.6839999999999691</v>
      </c>
      <c r="AW52" s="174">
        <f t="shared" si="0"/>
        <v>249.76</v>
      </c>
      <c r="AX52" s="175">
        <f t="shared" si="1"/>
        <v>57.655349135169764</v>
      </c>
    </row>
    <row r="53" spans="1:50" ht="15" thickBot="1" x14ac:dyDescent="0.4">
      <c r="A53" s="79" t="s">
        <v>12</v>
      </c>
      <c r="B53" s="79">
        <v>2022</v>
      </c>
      <c r="C53" s="80">
        <v>44847</v>
      </c>
      <c r="D53" s="79" t="s">
        <v>13</v>
      </c>
      <c r="E53" s="79" t="s">
        <v>209</v>
      </c>
      <c r="F53" s="79" t="s">
        <v>210</v>
      </c>
      <c r="G53" s="79" t="s">
        <v>17</v>
      </c>
      <c r="H53" s="79" t="s">
        <v>441</v>
      </c>
      <c r="I53" s="79" t="s">
        <v>220</v>
      </c>
      <c r="J53" s="79" t="s">
        <v>440</v>
      </c>
      <c r="K53" s="79" t="s">
        <v>439</v>
      </c>
      <c r="L53" s="81">
        <f>(C53-VLOOKUP(H53,Riders!$A$2:$C$213,2,FALSE))/365</f>
        <v>24.901369863013699</v>
      </c>
      <c r="M53" s="81">
        <f>(C53-VLOOKUP(I53,Riders!$A$2:$C$213,2,FALSE))/365</f>
        <v>23.767123287671232</v>
      </c>
      <c r="N53" s="81">
        <f>(C53-VLOOKUP(J53,Riders!$A$2:$C$213,2,FALSE))/365</f>
        <v>23.487671232876714</v>
      </c>
      <c r="O53" s="81">
        <f>(C53-VLOOKUP(K53,Riders!$A$2:$C$213,2,FALSE))/365</f>
        <v>22.172602739726027</v>
      </c>
      <c r="P53" s="79">
        <v>2</v>
      </c>
      <c r="Q53" s="100">
        <v>14.025</v>
      </c>
      <c r="R53" s="53">
        <v>8.327</v>
      </c>
      <c r="S53" s="53">
        <v>7.73</v>
      </c>
      <c r="T53" s="53">
        <v>7.5020000000000024</v>
      </c>
      <c r="U53" s="53">
        <v>7.4259999999999948</v>
      </c>
      <c r="V53" s="53">
        <v>7.4620000000000033</v>
      </c>
      <c r="W53" s="53">
        <v>7.602000000000011</v>
      </c>
      <c r="X53" s="53">
        <v>7.5299999999999869</v>
      </c>
      <c r="Y53" s="53">
        <v>7.5190000000000055</v>
      </c>
      <c r="Z53" s="53">
        <v>7.5870000000000033</v>
      </c>
      <c r="AA53" s="53">
        <v>7.603999999999985</v>
      </c>
      <c r="AB53" s="53">
        <v>7.8140000000000072</v>
      </c>
      <c r="AC53" s="53">
        <v>7.6349999999999909</v>
      </c>
      <c r="AD53" s="53">
        <v>7.6749999999999972</v>
      </c>
      <c r="AE53" s="53">
        <v>7.694999999999979</v>
      </c>
      <c r="AF53" s="53">
        <v>7.7690000000000197</v>
      </c>
      <c r="AG53" s="53">
        <v>7.8680000000000234</v>
      </c>
      <c r="AH53" s="53">
        <v>7.6799999999999784</v>
      </c>
      <c r="AI53" s="53">
        <v>7.570999999999998</v>
      </c>
      <c r="AJ53" s="53">
        <v>7.5180000000000291</v>
      </c>
      <c r="AK53" s="53">
        <v>7.5029999999999859</v>
      </c>
      <c r="AL53" s="53">
        <v>7.5109999999999957</v>
      </c>
      <c r="AM53" s="53">
        <v>7.4819999999999993</v>
      </c>
      <c r="AN53" s="53">
        <v>7.5</v>
      </c>
      <c r="AO53" s="53">
        <v>7.6700000000000159</v>
      </c>
      <c r="AP53" s="53">
        <v>7.5769999999999698</v>
      </c>
      <c r="AQ53" s="53">
        <v>7.6560000000000343</v>
      </c>
      <c r="AR53" s="53">
        <v>7.4929999999999666</v>
      </c>
      <c r="AS53" s="53">
        <v>7.5030000000000143</v>
      </c>
      <c r="AT53" s="53">
        <v>7.6969999999999743</v>
      </c>
      <c r="AU53" s="53">
        <v>7.7500000000000284</v>
      </c>
      <c r="AV53" s="53">
        <v>7.8930000000000291</v>
      </c>
      <c r="AW53" s="174">
        <f t="shared" si="0"/>
        <v>250.77400000000003</v>
      </c>
      <c r="AX53" s="175">
        <f t="shared" si="1"/>
        <v>57.422220804389603</v>
      </c>
    </row>
    <row r="54" spans="1:50" ht="15" thickBot="1" x14ac:dyDescent="0.4">
      <c r="A54" s="79" t="s">
        <v>12</v>
      </c>
      <c r="B54" s="79">
        <v>2022</v>
      </c>
      <c r="C54" s="80">
        <v>44847</v>
      </c>
      <c r="D54" s="79" t="s">
        <v>13</v>
      </c>
      <c r="E54" s="79" t="s">
        <v>209</v>
      </c>
      <c r="F54" s="79" t="s">
        <v>211</v>
      </c>
      <c r="G54" s="79" t="s">
        <v>25</v>
      </c>
      <c r="H54" s="79" t="s">
        <v>339</v>
      </c>
      <c r="I54" s="79" t="s">
        <v>276</v>
      </c>
      <c r="J54" s="79" t="s">
        <v>436</v>
      </c>
      <c r="K54" s="79" t="s">
        <v>437</v>
      </c>
      <c r="L54" s="81">
        <f>(C54-VLOOKUP(H54,Riders!$A$2:$C$213,2,FALSE))/365</f>
        <v>32.221917808219175</v>
      </c>
      <c r="M54" s="81">
        <f>(C54-VLOOKUP(I54,Riders!$A$2:$C$213,2,FALSE))/365</f>
        <v>28.608219178082191</v>
      </c>
      <c r="N54" s="81">
        <f>(C54-VLOOKUP(J54,Riders!$A$2:$C$213,2,FALSE))/365</f>
        <v>25.55890410958904</v>
      </c>
      <c r="O54" s="81" t="e">
        <f>(C54-VLOOKUP(K54,Riders!$A$2:$C$213,2,FALSE))/365</f>
        <v>#N/A</v>
      </c>
      <c r="P54" s="79">
        <v>3</v>
      </c>
      <c r="Q54" s="100">
        <v>14.266</v>
      </c>
      <c r="R54" s="53">
        <v>8.511000000000001</v>
      </c>
      <c r="S54" s="53">
        <v>7.73</v>
      </c>
      <c r="T54" s="53">
        <v>7.52</v>
      </c>
      <c r="U54" s="53">
        <v>7.5499999999999972</v>
      </c>
      <c r="V54" s="53">
        <v>7.4310000000000045</v>
      </c>
      <c r="W54" s="53">
        <v>7.4449999999999861</v>
      </c>
      <c r="X54" s="53">
        <v>7.6250000000000142</v>
      </c>
      <c r="Y54" s="53">
        <v>7.492999999999995</v>
      </c>
      <c r="Z54" s="53">
        <v>7.5290000000000106</v>
      </c>
      <c r="AA54" s="53">
        <v>7.5370000000000061</v>
      </c>
      <c r="AB54" s="53">
        <v>7.5569999999999879</v>
      </c>
      <c r="AC54" s="53">
        <v>7.7180000000000035</v>
      </c>
      <c r="AD54" s="53">
        <v>7.630999999999986</v>
      </c>
      <c r="AE54" s="53">
        <v>7.6039999999999992</v>
      </c>
      <c r="AF54" s="53">
        <v>7.5930000000000177</v>
      </c>
      <c r="AG54" s="53">
        <v>7.5689999999999884</v>
      </c>
      <c r="AH54" s="53">
        <v>7.738000000000028</v>
      </c>
      <c r="AI54" s="53">
        <v>7.5819999999999652</v>
      </c>
      <c r="AJ54" s="53">
        <v>7.5970000000000084</v>
      </c>
      <c r="AK54" s="53">
        <v>7.6560000000000059</v>
      </c>
      <c r="AL54" s="53">
        <v>7.7749999999999773</v>
      </c>
      <c r="AM54" s="53">
        <v>7.896000000000015</v>
      </c>
      <c r="AN54" s="53">
        <v>7.7450000000000045</v>
      </c>
      <c r="AO54" s="53">
        <v>7.8639999999999759</v>
      </c>
      <c r="AP54" s="53">
        <v>7.6230000000000189</v>
      </c>
      <c r="AQ54" s="53">
        <v>7.6009999999999991</v>
      </c>
      <c r="AR54" s="53">
        <v>7.5900000000000034</v>
      </c>
      <c r="AS54" s="53">
        <v>7.5160000000000196</v>
      </c>
      <c r="AT54" s="53">
        <v>7.55499999999995</v>
      </c>
      <c r="AU54" s="53">
        <v>7.5840000000000316</v>
      </c>
      <c r="AV54" s="53">
        <v>7.7379999999999995</v>
      </c>
      <c r="AW54" s="174">
        <f t="shared" si="0"/>
        <v>251.369</v>
      </c>
      <c r="AX54" s="175">
        <f t="shared" si="1"/>
        <v>57.286300219995304</v>
      </c>
    </row>
    <row r="55" spans="1:50" ht="15" thickBot="1" x14ac:dyDescent="0.4">
      <c r="A55" s="79" t="s">
        <v>12</v>
      </c>
      <c r="B55" s="79">
        <v>2022</v>
      </c>
      <c r="C55" s="80">
        <v>44847</v>
      </c>
      <c r="D55" s="79" t="s">
        <v>13</v>
      </c>
      <c r="E55" s="79" t="s">
        <v>209</v>
      </c>
      <c r="F55" s="79" t="s">
        <v>211</v>
      </c>
      <c r="G55" s="79" t="s">
        <v>36</v>
      </c>
      <c r="H55" s="79" t="s">
        <v>476</v>
      </c>
      <c r="I55" s="79" t="s">
        <v>277</v>
      </c>
      <c r="J55" s="79" t="s">
        <v>263</v>
      </c>
      <c r="K55" s="79" t="s">
        <v>443</v>
      </c>
      <c r="L55" s="81" t="e">
        <f>(C55-VLOOKUP(H55,Riders!$A$2:$C$213,2,FALSE))/365</f>
        <v>#N/A</v>
      </c>
      <c r="M55" s="81">
        <f>(C55-VLOOKUP(I55,Riders!$A$2:$C$213,2,FALSE))/365</f>
        <v>28.079452054794519</v>
      </c>
      <c r="N55" s="81">
        <f>(C55-VLOOKUP(J55,Riders!$A$2:$C$213,2,FALSE))/365</f>
        <v>26.641095890410959</v>
      </c>
      <c r="O55" s="81">
        <f>(C55-VLOOKUP(K55,Riders!$A$2:$C$213,2,FALSE))/365</f>
        <v>23.282191780821918</v>
      </c>
      <c r="P55" s="79">
        <v>4</v>
      </c>
      <c r="Q55" s="100">
        <v>14.302</v>
      </c>
      <c r="R55" s="53">
        <v>8.2199999999999989</v>
      </c>
      <c r="S55" s="53">
        <v>7.7830000000000013</v>
      </c>
      <c r="T55" s="53">
        <v>7.578000000000003</v>
      </c>
      <c r="U55" s="53">
        <v>7.6139999999999972</v>
      </c>
      <c r="V55" s="53">
        <v>7.5129999999999981</v>
      </c>
      <c r="W55" s="53">
        <v>7.546999999999997</v>
      </c>
      <c r="X55" s="53">
        <v>7.5889999999999915</v>
      </c>
      <c r="Y55" s="53">
        <v>7.7490000000000236</v>
      </c>
      <c r="Z55" s="53">
        <v>7.6589999999999918</v>
      </c>
      <c r="AA55" s="53">
        <v>7.715999999999994</v>
      </c>
      <c r="AB55" s="53">
        <v>7.8379999999999939</v>
      </c>
      <c r="AC55" s="53">
        <v>7.5950000000000273</v>
      </c>
      <c r="AD55" s="53">
        <v>7.5689999999999742</v>
      </c>
      <c r="AE55" s="53">
        <v>7.554000000000002</v>
      </c>
      <c r="AF55" s="53">
        <v>7.6059999999999945</v>
      </c>
      <c r="AG55" s="53">
        <v>7.7410000000000423</v>
      </c>
      <c r="AH55" s="53">
        <v>7.6069999999999993</v>
      </c>
      <c r="AI55" s="53">
        <v>7.5509999999999593</v>
      </c>
      <c r="AJ55" s="53">
        <v>7.7669999999999959</v>
      </c>
      <c r="AK55" s="53">
        <v>7.7330000000000041</v>
      </c>
      <c r="AL55" s="53">
        <v>7.9640000000000271</v>
      </c>
      <c r="AM55" s="53">
        <v>7.9189999999999827</v>
      </c>
      <c r="AN55" s="53">
        <v>7.761999999999972</v>
      </c>
      <c r="AO55" s="53">
        <v>7.799000000000035</v>
      </c>
      <c r="AP55" s="53">
        <v>7.7599999999999909</v>
      </c>
      <c r="AQ55" s="53">
        <v>7.7789999999999964</v>
      </c>
      <c r="AR55" s="53">
        <v>7.7819999999999823</v>
      </c>
      <c r="AS55" s="53">
        <v>7.7610000000000241</v>
      </c>
      <c r="AT55" s="53">
        <v>7.8220000000000027</v>
      </c>
      <c r="AU55" s="53">
        <v>7.8170000000000073</v>
      </c>
      <c r="AV55" s="53">
        <v>7.8699999999999477</v>
      </c>
      <c r="AW55" s="174">
        <f t="shared" si="0"/>
        <v>253.86599999999996</v>
      </c>
      <c r="AX55" s="175">
        <f t="shared" si="1"/>
        <v>56.722838032662914</v>
      </c>
    </row>
    <row r="56" spans="1:50" ht="15" thickBot="1" x14ac:dyDescent="0.4">
      <c r="A56" s="71" t="s">
        <v>71</v>
      </c>
      <c r="B56" s="71">
        <v>2022</v>
      </c>
      <c r="C56" s="73">
        <v>44841</v>
      </c>
      <c r="D56" s="71" t="s">
        <v>72</v>
      </c>
      <c r="E56" s="71" t="s">
        <v>395</v>
      </c>
      <c r="F56" s="71" t="s">
        <v>395</v>
      </c>
      <c r="G56" s="71" t="s">
        <v>38</v>
      </c>
      <c r="H56" s="71" t="s">
        <v>251</v>
      </c>
      <c r="I56" s="71" t="s">
        <v>484</v>
      </c>
      <c r="J56" s="71" t="s">
        <v>485</v>
      </c>
      <c r="K56" s="71" t="s">
        <v>486</v>
      </c>
      <c r="L56" s="74">
        <f>(C56-VLOOKUP(H56,Riders!$A$2:$C$213,2,FALSE))/365</f>
        <v>28.523287671232875</v>
      </c>
      <c r="M56" s="74" t="e">
        <f>(C56-VLOOKUP(I56,Riders!$A$2:$C$213,2,FALSE))/365</f>
        <v>#N/A</v>
      </c>
      <c r="N56" s="74" t="e">
        <f>(C56-VLOOKUP(J56,Riders!$A$2:$C$213,2,FALSE))/365</f>
        <v>#N/A</v>
      </c>
      <c r="O56" s="74" t="e">
        <f>(C56-VLOOKUP(K56,Riders!$A$2:$C$213,2,FALSE))/365</f>
        <v>#N/A</v>
      </c>
      <c r="P56" s="71">
        <v>1</v>
      </c>
      <c r="Q56" s="100">
        <v>14.680999999999999</v>
      </c>
      <c r="R56" s="53">
        <v>8.4070000000000018</v>
      </c>
      <c r="S56" s="53">
        <v>7.968</v>
      </c>
      <c r="T56" s="53">
        <v>7.9529999999999994</v>
      </c>
      <c r="U56" s="53">
        <v>7.9380000000000024</v>
      </c>
      <c r="V56" s="53">
        <v>8.1129999999999995</v>
      </c>
      <c r="W56" s="53">
        <v>8.0509999999999948</v>
      </c>
      <c r="X56" s="53">
        <v>8.0300000000000082</v>
      </c>
      <c r="Y56" s="53">
        <v>8.255999999999986</v>
      </c>
      <c r="Z56" s="53">
        <v>8.2070000000000078</v>
      </c>
      <c r="AA56" s="53">
        <v>8.3370000000000033</v>
      </c>
      <c r="AB56" s="53">
        <v>8.4139999999999873</v>
      </c>
      <c r="AC56" s="53">
        <v>8.1020000000000039</v>
      </c>
      <c r="AD56" s="53">
        <v>8.1640000000000015</v>
      </c>
      <c r="AE56" s="53">
        <v>8.1070000000000135</v>
      </c>
      <c r="AF56" s="53">
        <v>8.0159999999999911</v>
      </c>
      <c r="AG56" s="53">
        <v>8.2340000000000089</v>
      </c>
      <c r="AH56" s="53">
        <v>8.0999999999999943</v>
      </c>
      <c r="AI56" s="53">
        <v>8.1160000000000139</v>
      </c>
      <c r="AJ56" s="53">
        <v>8.1890000000000214</v>
      </c>
      <c r="AK56" s="53">
        <v>8.1649999999999636</v>
      </c>
      <c r="AL56" s="53">
        <v>8.0930000000000177</v>
      </c>
      <c r="AM56" s="53">
        <v>8.1169999999999618</v>
      </c>
      <c r="AN56" s="53">
        <v>8.2199999999999989</v>
      </c>
      <c r="AO56" s="53">
        <v>7.9600000000000364</v>
      </c>
      <c r="AP56" s="53">
        <v>7.8539999999999566</v>
      </c>
      <c r="AQ56" s="53">
        <v>8.0460000000000207</v>
      </c>
      <c r="AR56" s="53">
        <v>7.9790000000000134</v>
      </c>
      <c r="AS56" s="53">
        <v>8.1320000000000334</v>
      </c>
      <c r="AT56" s="53">
        <v>8.3579999999999472</v>
      </c>
      <c r="AU56" s="53">
        <v>8.1370000000000289</v>
      </c>
      <c r="AV56" s="53">
        <v>8.2409999999999854</v>
      </c>
      <c r="AW56" s="174">
        <f t="shared" si="0"/>
        <v>266.685</v>
      </c>
      <c r="AX56" s="175">
        <f t="shared" si="1"/>
        <v>53.996287755216827</v>
      </c>
    </row>
    <row r="57" spans="1:50" ht="15" thickBot="1" x14ac:dyDescent="0.4">
      <c r="A57" s="71" t="s">
        <v>71</v>
      </c>
      <c r="B57" s="71">
        <v>2022</v>
      </c>
      <c r="C57" s="73">
        <v>44841</v>
      </c>
      <c r="D57" s="71" t="s">
        <v>72</v>
      </c>
      <c r="E57" s="71" t="s">
        <v>395</v>
      </c>
      <c r="F57" s="71" t="s">
        <v>395</v>
      </c>
      <c r="G57" s="71" t="s">
        <v>29</v>
      </c>
      <c r="H57" s="71" t="s">
        <v>222</v>
      </c>
      <c r="I57" s="71" t="s">
        <v>497</v>
      </c>
      <c r="J57" s="71" t="s">
        <v>498</v>
      </c>
      <c r="K57" s="71" t="s">
        <v>435</v>
      </c>
      <c r="L57" s="74">
        <f>(C57-VLOOKUP(H57,Riders!$A$2:$C$213,2,FALSE))/365</f>
        <v>24.523287671232875</v>
      </c>
      <c r="M57" s="74" t="e">
        <f>(C57-VLOOKUP(I57,Riders!$A$2:$C$213,2,FALSE))/365</f>
        <v>#N/A</v>
      </c>
      <c r="N57" s="74" t="e">
        <f>(C57-VLOOKUP(J57,Riders!$A$2:$C$213,2,FALSE))/365</f>
        <v>#N/A</v>
      </c>
      <c r="O57" s="74" t="e">
        <f>(C57-VLOOKUP(K57,Riders!$A$2:$C$213,2,FALSE))/365</f>
        <v>#N/A</v>
      </c>
      <c r="P57" s="71">
        <v>2</v>
      </c>
      <c r="Q57" s="100">
        <v>14.397</v>
      </c>
      <c r="R57" s="53">
        <v>8.4979999999999993</v>
      </c>
      <c r="S57" s="53">
        <v>8.2119999999999997</v>
      </c>
      <c r="T57" s="53">
        <v>8.0200000000000031</v>
      </c>
      <c r="U57" s="53">
        <v>8.1809999999999974</v>
      </c>
      <c r="V57" s="53">
        <v>7.9979999999999976</v>
      </c>
      <c r="W57" s="53">
        <v>8.1780000000000115</v>
      </c>
      <c r="X57" s="53">
        <v>8.2139999999999986</v>
      </c>
      <c r="Y57" s="53">
        <v>8.0330000000000013</v>
      </c>
      <c r="Z57" s="53">
        <v>7.9959999999999951</v>
      </c>
      <c r="AA57" s="53">
        <v>8.1209999999999951</v>
      </c>
      <c r="AB57" s="53">
        <v>8.0899999999999892</v>
      </c>
      <c r="AC57" s="53">
        <v>8.097999999999999</v>
      </c>
      <c r="AD57" s="53">
        <v>8.1920000000000073</v>
      </c>
      <c r="AE57" s="53">
        <v>7.9899999999999949</v>
      </c>
      <c r="AF57" s="53">
        <v>7.9500000000000171</v>
      </c>
      <c r="AG57" s="53">
        <v>8.1129999999999995</v>
      </c>
      <c r="AH57" s="53">
        <v>7.9759999999999991</v>
      </c>
      <c r="AI57" s="53">
        <v>8.0240000000000009</v>
      </c>
      <c r="AJ57" s="53">
        <v>8.1270000000000095</v>
      </c>
      <c r="AK57" s="53">
        <v>8.0529999999999973</v>
      </c>
      <c r="AL57" s="53">
        <v>8.1080000000000041</v>
      </c>
      <c r="AM57" s="53">
        <v>8.3089999999999975</v>
      </c>
      <c r="AN57" s="53">
        <v>8.4319999999999879</v>
      </c>
      <c r="AO57" s="53">
        <v>8.650999999999982</v>
      </c>
      <c r="AP57" s="53">
        <v>8.29200000000003</v>
      </c>
      <c r="AQ57" s="53">
        <v>8.2439999999999998</v>
      </c>
      <c r="AR57" s="53">
        <v>8.2369999999999948</v>
      </c>
      <c r="AS57" s="53">
        <v>8.4039999999999395</v>
      </c>
      <c r="AT57" s="53">
        <v>8.1560000000000912</v>
      </c>
      <c r="AU57" s="53">
        <v>8.1369999999999436</v>
      </c>
      <c r="AV57" s="53">
        <v>8.160000000000025</v>
      </c>
      <c r="AW57" s="174">
        <f t="shared" si="0"/>
        <v>267.59100000000001</v>
      </c>
      <c r="AX57" s="175">
        <f t="shared" si="1"/>
        <v>53.813469062860854</v>
      </c>
    </row>
    <row r="58" spans="1:50" ht="15" thickBot="1" x14ac:dyDescent="0.4">
      <c r="A58" s="71" t="s">
        <v>71</v>
      </c>
      <c r="B58" s="71">
        <v>2022</v>
      </c>
      <c r="C58" s="73">
        <v>44841</v>
      </c>
      <c r="D58" s="71" t="s">
        <v>72</v>
      </c>
      <c r="E58" s="71" t="s">
        <v>395</v>
      </c>
      <c r="F58" s="71" t="s">
        <v>395</v>
      </c>
      <c r="G58" s="71" t="s">
        <v>21</v>
      </c>
      <c r="H58" s="71" t="s">
        <v>257</v>
      </c>
      <c r="I58" s="71" t="s">
        <v>499</v>
      </c>
      <c r="J58" s="71" t="s">
        <v>500</v>
      </c>
      <c r="K58" s="71" t="s">
        <v>501</v>
      </c>
      <c r="L58" s="74" t="e">
        <f>(C58-VLOOKUP(H58,Riders!$A$2:$C$213,2,FALSE))/365</f>
        <v>#N/A</v>
      </c>
      <c r="M58" s="74" t="e">
        <f>(C58-VLOOKUP(I58,Riders!$A$2:$C$213,2,FALSE))/365</f>
        <v>#N/A</v>
      </c>
      <c r="N58" s="74" t="e">
        <f>(C58-VLOOKUP(J58,Riders!$A$2:$C$213,2,FALSE))/365</f>
        <v>#N/A</v>
      </c>
      <c r="O58" s="74" t="e">
        <f>(C58-VLOOKUP(K58,Riders!$A$2:$C$213,2,FALSE))/365</f>
        <v>#N/A</v>
      </c>
      <c r="P58" s="71">
        <v>3</v>
      </c>
      <c r="Q58" s="100">
        <v>15.862</v>
      </c>
      <c r="R58" s="53">
        <v>8.886000000000001</v>
      </c>
      <c r="S58" s="53">
        <v>8.3580000000000005</v>
      </c>
      <c r="T58" s="53">
        <v>8.1219999999999999</v>
      </c>
      <c r="U58" s="53">
        <v>8.3889999999999958</v>
      </c>
      <c r="V58" s="53">
        <v>8.2790000000000035</v>
      </c>
      <c r="W58" s="53">
        <v>8.3390000000000128</v>
      </c>
      <c r="X58" s="53">
        <v>8.3229999999999791</v>
      </c>
      <c r="Y58" s="53">
        <v>8.5380000000000109</v>
      </c>
      <c r="Z58" s="53">
        <v>8.409000000000006</v>
      </c>
      <c r="AA58" s="53">
        <v>8.4279999999999973</v>
      </c>
      <c r="AB58" s="53">
        <v>8.3250000000000028</v>
      </c>
      <c r="AC58" s="53">
        <v>8.5879999999999797</v>
      </c>
      <c r="AD58" s="53">
        <v>8.3820000000000192</v>
      </c>
      <c r="AE58" s="53">
        <v>8.3340000000000032</v>
      </c>
      <c r="AF58" s="53">
        <v>8.254999999999967</v>
      </c>
      <c r="AG58" s="53">
        <v>8.5400000000000205</v>
      </c>
      <c r="AH58" s="53">
        <v>8.6450000000000102</v>
      </c>
      <c r="AI58" s="53">
        <v>9.0489999999999782</v>
      </c>
      <c r="AJ58" s="53">
        <v>8.7270000000000039</v>
      </c>
      <c r="AK58" s="53">
        <v>8.7290000000000134</v>
      </c>
      <c r="AL58" s="53">
        <v>8.6879999999999882</v>
      </c>
      <c r="AM58" s="53">
        <v>8.8870000000000005</v>
      </c>
      <c r="AN58" s="53">
        <v>8.5160000000000196</v>
      </c>
      <c r="AO58" s="53">
        <v>8.4039999999999679</v>
      </c>
      <c r="AP58" s="53">
        <v>8.3870000000000289</v>
      </c>
      <c r="AQ58" s="53">
        <v>8.5860000000000127</v>
      </c>
      <c r="AR58" s="53">
        <v>8.4259999999999877</v>
      </c>
      <c r="AS58" s="53">
        <v>8.4050000000000011</v>
      </c>
      <c r="AT58" s="53">
        <v>8.4959999999999525</v>
      </c>
      <c r="AU58" s="53">
        <v>8.4270000000000778</v>
      </c>
      <c r="AV58" s="53">
        <v>8.4420000000000073</v>
      </c>
      <c r="AW58" s="174">
        <f t="shared" si="0"/>
        <v>279.17100000000005</v>
      </c>
      <c r="AX58" s="175">
        <f t="shared" si="1"/>
        <v>51.581288887456068</v>
      </c>
    </row>
    <row r="59" spans="1:50" ht="15" thickBot="1" x14ac:dyDescent="0.4">
      <c r="A59" s="71" t="s">
        <v>71</v>
      </c>
      <c r="B59" s="71">
        <v>2022</v>
      </c>
      <c r="C59" s="73">
        <v>44841</v>
      </c>
      <c r="D59" s="71" t="s">
        <v>72</v>
      </c>
      <c r="E59" s="71" t="s">
        <v>395</v>
      </c>
      <c r="F59" s="71" t="s">
        <v>395</v>
      </c>
      <c r="G59" s="71" t="s">
        <v>65</v>
      </c>
      <c r="H59" s="71" t="s">
        <v>258</v>
      </c>
      <c r="I59" s="71" t="s">
        <v>359</v>
      </c>
      <c r="J59" s="71" t="s">
        <v>351</v>
      </c>
      <c r="K59" s="71" t="s">
        <v>491</v>
      </c>
      <c r="L59" s="74">
        <f>(C59-VLOOKUP(H59,Riders!$A$2:$C$213,2,FALSE))/365</f>
        <v>21.438356164383563</v>
      </c>
      <c r="M59" s="74">
        <f>(C59-VLOOKUP(I59,Riders!$A$2:$C$213,2,FALSE))/365</f>
        <v>17.495890410958904</v>
      </c>
      <c r="N59" s="74">
        <f>(C59-VLOOKUP(J59,Riders!$A$2:$C$213,2,FALSE))/365</f>
        <v>27.383561643835616</v>
      </c>
      <c r="O59" s="74">
        <f>(C59-VLOOKUP(K59,Riders!$A$2:$C$213,2,FALSE))/365</f>
        <v>28.895890410958906</v>
      </c>
      <c r="P59" s="71">
        <v>4</v>
      </c>
      <c r="Q59" s="100">
        <v>15.387</v>
      </c>
      <c r="R59" s="53">
        <v>8.8730000000000011</v>
      </c>
      <c r="S59" s="53">
        <v>8.8199999999999967</v>
      </c>
      <c r="T59" s="53">
        <v>8.6020000000000039</v>
      </c>
      <c r="U59" s="53">
        <v>8.6789999999999949</v>
      </c>
      <c r="V59" s="53">
        <v>8.5040000000000049</v>
      </c>
      <c r="W59" s="53">
        <v>8.633999999999979</v>
      </c>
      <c r="X59" s="53">
        <v>8.4290000000000305</v>
      </c>
      <c r="Y59" s="53">
        <v>8.5869999999999891</v>
      </c>
      <c r="Z59" s="53">
        <v>8.5580000000000069</v>
      </c>
      <c r="AA59" s="53">
        <v>8.7249999999999801</v>
      </c>
      <c r="AB59" s="53">
        <v>8.5980000000000132</v>
      </c>
      <c r="AC59" s="53">
        <v>8.7020000000000124</v>
      </c>
      <c r="AD59" s="53">
        <v>8.5939999999999799</v>
      </c>
      <c r="AE59" s="53">
        <v>8.7879999999999967</v>
      </c>
      <c r="AF59" s="53">
        <v>8.6160000000000139</v>
      </c>
      <c r="AG59" s="53">
        <v>8.8639999999999759</v>
      </c>
      <c r="AH59" s="53">
        <v>8.8629999999999995</v>
      </c>
      <c r="AI59" s="53">
        <v>9.0550000000000068</v>
      </c>
      <c r="AJ59" s="53">
        <v>8.9000000000000057</v>
      </c>
      <c r="AK59" s="53">
        <v>8.9449999999999932</v>
      </c>
      <c r="AL59" s="53">
        <v>8.6830000000000211</v>
      </c>
      <c r="AM59" s="53">
        <v>8.5800000000000125</v>
      </c>
      <c r="AN59" s="53">
        <v>8.9259999999999593</v>
      </c>
      <c r="AO59" s="53">
        <v>9.1570000000000107</v>
      </c>
      <c r="AP59" s="53">
        <v>9.0970000000000084</v>
      </c>
      <c r="AQ59" s="53">
        <v>9.1960000000000548</v>
      </c>
      <c r="AR59" s="53">
        <v>9.1279999999999859</v>
      </c>
      <c r="AS59" s="53">
        <v>9.275999999999982</v>
      </c>
      <c r="AT59" s="53">
        <v>9.1389999999999532</v>
      </c>
      <c r="AU59" s="53">
        <v>9.1060000000000514</v>
      </c>
      <c r="AV59" s="53">
        <v>9.0129999999999768</v>
      </c>
      <c r="AW59" s="174">
        <f t="shared" si="0"/>
        <v>289.024</v>
      </c>
      <c r="AX59" s="175">
        <f t="shared" si="1"/>
        <v>49.822852081488044</v>
      </c>
    </row>
    <row r="60" spans="1:50" ht="15" thickBot="1" x14ac:dyDescent="0.4">
      <c r="A60" s="72" t="s">
        <v>71</v>
      </c>
      <c r="B60" s="72">
        <v>2022</v>
      </c>
      <c r="C60" s="82">
        <v>44841</v>
      </c>
      <c r="D60" s="72" t="s">
        <v>72</v>
      </c>
      <c r="E60" s="72" t="s">
        <v>472</v>
      </c>
      <c r="F60" s="72">
        <v>1</v>
      </c>
      <c r="G60" s="72" t="s">
        <v>29</v>
      </c>
      <c r="H60" s="72" t="s">
        <v>222</v>
      </c>
      <c r="I60" s="72" t="s">
        <v>502</v>
      </c>
      <c r="J60" s="72" t="s">
        <v>497</v>
      </c>
      <c r="K60" s="72" t="s">
        <v>435</v>
      </c>
      <c r="L60" s="77">
        <f>(C60-VLOOKUP(H60,Riders!$A$2:$C$213,2,FALSE))/365</f>
        <v>24.523287671232875</v>
      </c>
      <c r="M60" s="77" t="e">
        <f>(C60-VLOOKUP(I60,Riders!$A$2:$C$213,2,FALSE))/365</f>
        <v>#N/A</v>
      </c>
      <c r="N60" s="77" t="e">
        <f>(C60-VLOOKUP(J60,Riders!$A$2:$C$213,2,FALSE))/365</f>
        <v>#N/A</v>
      </c>
      <c r="O60" s="77" t="e">
        <f>(C60-VLOOKUP(K60,Riders!$A$2:$C$213,2,FALSE))/365</f>
        <v>#N/A</v>
      </c>
      <c r="P60" s="72">
        <v>1</v>
      </c>
      <c r="Q60" s="100">
        <v>14.407</v>
      </c>
      <c r="R60" s="53">
        <v>8.4450000000000003</v>
      </c>
      <c r="S60" s="53">
        <v>8.0429999999999993</v>
      </c>
      <c r="T60" s="53">
        <v>7.9989999999999988</v>
      </c>
      <c r="U60" s="53">
        <v>8.0399999999999991</v>
      </c>
      <c r="V60" s="53">
        <v>7.8210000000000051</v>
      </c>
      <c r="W60" s="53">
        <v>7.9309999999999974</v>
      </c>
      <c r="X60" s="53">
        <v>7.6550000000000082</v>
      </c>
      <c r="Y60" s="53">
        <v>7.7209999999999894</v>
      </c>
      <c r="Z60" s="53">
        <v>7.7339999999999947</v>
      </c>
      <c r="AA60" s="53">
        <v>7.875</v>
      </c>
      <c r="AB60" s="53">
        <v>7.7710000000000292</v>
      </c>
      <c r="AC60" s="53">
        <v>7.8589999999999804</v>
      </c>
      <c r="AD60" s="53">
        <v>8.0160000000000053</v>
      </c>
      <c r="AE60" s="53">
        <v>7.7869999999999777</v>
      </c>
      <c r="AF60" s="53">
        <v>7.77800000000002</v>
      </c>
      <c r="AG60" s="53">
        <v>8.070999999999998</v>
      </c>
      <c r="AH60" s="53">
        <v>7.9650000000000034</v>
      </c>
      <c r="AI60" s="53">
        <v>8.0840000000000032</v>
      </c>
      <c r="AJ60" s="53"/>
      <c r="AK60" s="53"/>
      <c r="AL60" s="53"/>
      <c r="AM60" s="53"/>
      <c r="AN60" s="53"/>
      <c r="AO60" s="53"/>
      <c r="AP60" s="53"/>
      <c r="AQ60" s="53"/>
      <c r="AR60" s="53"/>
      <c r="AS60" s="53"/>
      <c r="AT60" s="53"/>
      <c r="AU60" s="53"/>
      <c r="AV60" s="53"/>
      <c r="AW60" s="174" t="str">
        <f t="shared" si="0"/>
        <v/>
      </c>
      <c r="AX60" s="175" t="str">
        <f t="shared" si="1"/>
        <v/>
      </c>
    </row>
    <row r="61" spans="1:50" ht="15" thickBot="1" x14ac:dyDescent="0.4">
      <c r="A61" s="72" t="s">
        <v>71</v>
      </c>
      <c r="B61" s="72">
        <v>2022</v>
      </c>
      <c r="C61" s="82">
        <v>44841</v>
      </c>
      <c r="D61" s="72" t="s">
        <v>72</v>
      </c>
      <c r="E61" s="72" t="s">
        <v>472</v>
      </c>
      <c r="F61" s="72">
        <v>1</v>
      </c>
      <c r="G61" s="72" t="s">
        <v>21</v>
      </c>
      <c r="H61" s="72" t="s">
        <v>257</v>
      </c>
      <c r="I61" s="72" t="s">
        <v>499</v>
      </c>
      <c r="J61" s="72" t="s">
        <v>500</v>
      </c>
      <c r="K61" s="72" t="s">
        <v>501</v>
      </c>
      <c r="L61" s="77" t="e">
        <f>(C61-VLOOKUP(H61,Riders!$A$2:$C$213,2,FALSE))/365</f>
        <v>#N/A</v>
      </c>
      <c r="M61" s="77" t="e">
        <f>(C61-VLOOKUP(I61,Riders!$A$2:$C$213,2,FALSE))/365</f>
        <v>#N/A</v>
      </c>
      <c r="N61" s="77" t="e">
        <f>(C61-VLOOKUP(J61,Riders!$A$2:$C$213,2,FALSE))/365</f>
        <v>#N/A</v>
      </c>
      <c r="O61" s="77" t="e">
        <f>(C61-VLOOKUP(K61,Riders!$A$2:$C$213,2,FALSE))/365</f>
        <v>#N/A</v>
      </c>
      <c r="P61" s="72">
        <v>2</v>
      </c>
      <c r="Q61" s="100">
        <v>15.513999999999999</v>
      </c>
      <c r="R61" s="53">
        <v>8.8820000000000014</v>
      </c>
      <c r="S61" s="53">
        <v>8.4050000000000011</v>
      </c>
      <c r="T61" s="53">
        <v>8.11</v>
      </c>
      <c r="U61" s="53">
        <v>8.2169999999999987</v>
      </c>
      <c r="V61" s="53">
        <v>8.0289999999999964</v>
      </c>
      <c r="W61" s="53">
        <v>8.0450000000000017</v>
      </c>
      <c r="X61" s="53">
        <v>8.1640000000000157</v>
      </c>
      <c r="Y61" s="53">
        <v>8.3509999999999849</v>
      </c>
      <c r="Z61" s="53">
        <v>8.2539999999999907</v>
      </c>
      <c r="AA61" s="53">
        <v>8.1930000000000263</v>
      </c>
      <c r="AB61" s="53">
        <v>8.2429999999999808</v>
      </c>
      <c r="AC61" s="53">
        <v>8.4139999999999873</v>
      </c>
      <c r="AD61" s="53">
        <v>8.1600000000000108</v>
      </c>
      <c r="AE61" s="53">
        <v>8.1779999999999973</v>
      </c>
      <c r="AF61" s="53">
        <v>8.2249999999999943</v>
      </c>
      <c r="AG61" s="53">
        <v>8.4600000000000364</v>
      </c>
      <c r="AH61" s="53">
        <v>8.657999999999987</v>
      </c>
      <c r="AI61" s="53">
        <v>9.6189999999999998</v>
      </c>
      <c r="AJ61" s="53"/>
      <c r="AK61" s="53"/>
      <c r="AL61" s="53"/>
      <c r="AM61" s="53"/>
      <c r="AN61" s="53"/>
      <c r="AO61" s="53"/>
      <c r="AP61" s="53"/>
      <c r="AQ61" s="53"/>
      <c r="AR61" s="53"/>
      <c r="AS61" s="53"/>
      <c r="AT61" s="53"/>
      <c r="AU61" s="53"/>
      <c r="AV61" s="53"/>
      <c r="AW61" s="174" t="str">
        <f t="shared" si="0"/>
        <v/>
      </c>
      <c r="AX61" s="175" t="str">
        <f t="shared" si="1"/>
        <v/>
      </c>
    </row>
    <row r="62" spans="1:50" ht="15" thickBot="1" x14ac:dyDescent="0.4">
      <c r="A62" s="72" t="s">
        <v>71</v>
      </c>
      <c r="B62" s="72">
        <v>2022</v>
      </c>
      <c r="C62" s="82">
        <v>44841</v>
      </c>
      <c r="D62" s="72" t="s">
        <v>72</v>
      </c>
      <c r="E62" s="72" t="s">
        <v>472</v>
      </c>
      <c r="F62" s="72">
        <v>2</v>
      </c>
      <c r="G62" s="72" t="s">
        <v>38</v>
      </c>
      <c r="H62" s="72" t="s">
        <v>251</v>
      </c>
      <c r="I62" s="72" t="s">
        <v>483</v>
      </c>
      <c r="J62" s="72" t="s">
        <v>484</v>
      </c>
      <c r="K62" s="72" t="s">
        <v>485</v>
      </c>
      <c r="L62" s="77">
        <f>(C62-VLOOKUP(H62,Riders!$A$2:$C$213,2,FALSE))/365</f>
        <v>28.523287671232875</v>
      </c>
      <c r="M62" s="77">
        <f>(C62-VLOOKUP(I62,Riders!$A$2:$C$213,2,FALSE))/365</f>
        <v>25.75068493150685</v>
      </c>
      <c r="N62" s="77" t="e">
        <f>(C62-VLOOKUP(J62,Riders!$A$2:$C$213,2,FALSE))/365</f>
        <v>#N/A</v>
      </c>
      <c r="O62" s="77" t="e">
        <f>(C62-VLOOKUP(K62,Riders!$A$2:$C$213,2,FALSE))/365</f>
        <v>#N/A</v>
      </c>
      <c r="P62" s="72">
        <v>1</v>
      </c>
      <c r="Q62" s="100">
        <v>14.24</v>
      </c>
      <c r="R62" s="53">
        <v>8.3489999999999984</v>
      </c>
      <c r="S62" s="53">
        <v>7.9980000000000011</v>
      </c>
      <c r="T62" s="53">
        <v>7.9330000000000034</v>
      </c>
      <c r="U62" s="53">
        <v>7.7129999999999939</v>
      </c>
      <c r="V62" s="53">
        <v>7.6189999999999998</v>
      </c>
      <c r="W62" s="53">
        <v>7.7810000000000059</v>
      </c>
      <c r="X62" s="53">
        <v>7.5539999999999949</v>
      </c>
      <c r="Y62" s="53">
        <v>7.7949999999999875</v>
      </c>
      <c r="Z62" s="53">
        <v>9.6200000000000045</v>
      </c>
      <c r="AA62" s="53"/>
      <c r="AB62" s="53"/>
      <c r="AC62" s="53"/>
      <c r="AD62" s="53"/>
      <c r="AE62" s="53"/>
      <c r="AF62" s="53"/>
      <c r="AG62" s="53"/>
      <c r="AH62" s="53"/>
      <c r="AI62" s="53"/>
      <c r="AJ62" s="53"/>
      <c r="AK62" s="53"/>
      <c r="AL62" s="53"/>
      <c r="AM62" s="53"/>
      <c r="AN62" s="53"/>
      <c r="AO62" s="53"/>
      <c r="AP62" s="53"/>
      <c r="AQ62" s="53"/>
      <c r="AR62" s="53"/>
      <c r="AS62" s="53"/>
      <c r="AT62" s="53"/>
      <c r="AU62" s="53"/>
      <c r="AV62" s="53"/>
      <c r="AW62" s="174" t="str">
        <f t="shared" si="0"/>
        <v/>
      </c>
      <c r="AX62" s="175" t="str">
        <f t="shared" si="1"/>
        <v/>
      </c>
    </row>
    <row r="63" spans="1:50" ht="15" thickBot="1" x14ac:dyDescent="0.4">
      <c r="A63" s="72" t="s">
        <v>71</v>
      </c>
      <c r="B63" s="72">
        <v>2022</v>
      </c>
      <c r="C63" s="82">
        <v>44841</v>
      </c>
      <c r="D63" s="72" t="s">
        <v>72</v>
      </c>
      <c r="E63" s="72" t="s">
        <v>472</v>
      </c>
      <c r="F63" s="72">
        <v>2</v>
      </c>
      <c r="G63" s="72" t="s">
        <v>65</v>
      </c>
      <c r="H63" s="72" t="s">
        <v>258</v>
      </c>
      <c r="I63" s="72" t="s">
        <v>359</v>
      </c>
      <c r="J63" s="72" t="s">
        <v>491</v>
      </c>
      <c r="K63" s="72" t="s">
        <v>492</v>
      </c>
      <c r="L63" s="77">
        <f>(C63-VLOOKUP(H63,Riders!$A$2:$C$213,2,FALSE))/365</f>
        <v>21.438356164383563</v>
      </c>
      <c r="M63" s="77">
        <f>(C63-VLOOKUP(I63,Riders!$A$2:$C$213,2,FALSE))/365</f>
        <v>17.495890410958904</v>
      </c>
      <c r="N63" s="77">
        <f>(C63-VLOOKUP(J63,Riders!$A$2:$C$213,2,FALSE))/365</f>
        <v>28.895890410958906</v>
      </c>
      <c r="O63" s="77" t="e">
        <f>(C63-VLOOKUP(K63,Riders!$A$2:$C$213,2,FALSE))/365</f>
        <v>#N/A</v>
      </c>
      <c r="P63" s="72">
        <v>2</v>
      </c>
      <c r="Q63" s="100">
        <v>15.081</v>
      </c>
      <c r="R63" s="53">
        <v>8.8109999999999999</v>
      </c>
      <c r="S63" s="53">
        <v>8.8589999999999982</v>
      </c>
      <c r="T63" s="53">
        <v>8.6649999999999991</v>
      </c>
      <c r="U63" s="53">
        <v>8.7230000000000061</v>
      </c>
      <c r="V63" s="53">
        <v>8.7419999999999973</v>
      </c>
      <c r="W63" s="53">
        <v>8.9100000000000108</v>
      </c>
      <c r="X63" s="53">
        <v>8.8729999999999905</v>
      </c>
      <c r="Y63" s="53"/>
      <c r="Z63" s="53"/>
      <c r="AA63" s="53"/>
      <c r="AB63" s="53"/>
      <c r="AC63" s="53"/>
      <c r="AD63" s="53"/>
      <c r="AE63" s="53"/>
      <c r="AF63" s="53"/>
      <c r="AG63" s="53"/>
      <c r="AH63" s="53"/>
      <c r="AI63" s="53"/>
      <c r="AJ63" s="53"/>
      <c r="AK63" s="53"/>
      <c r="AL63" s="53"/>
      <c r="AM63" s="53"/>
      <c r="AN63" s="53"/>
      <c r="AO63" s="53"/>
      <c r="AP63" s="53"/>
      <c r="AQ63" s="53"/>
      <c r="AR63" s="53"/>
      <c r="AS63" s="53"/>
      <c r="AT63" s="53"/>
      <c r="AU63" s="53"/>
      <c r="AV63" s="53"/>
      <c r="AW63" s="174" t="str">
        <f t="shared" si="0"/>
        <v/>
      </c>
      <c r="AX63" s="175" t="str">
        <f t="shared" si="1"/>
        <v/>
      </c>
    </row>
    <row r="64" spans="1:50" ht="15" thickBot="1" x14ac:dyDescent="0.4">
      <c r="A64" s="79" t="s">
        <v>71</v>
      </c>
      <c r="B64" s="79">
        <v>2022</v>
      </c>
      <c r="C64" s="80">
        <v>44841</v>
      </c>
      <c r="D64" s="79" t="s">
        <v>72</v>
      </c>
      <c r="E64" s="79" t="s">
        <v>209</v>
      </c>
      <c r="F64" s="79" t="s">
        <v>210</v>
      </c>
      <c r="G64" s="79" t="s">
        <v>38</v>
      </c>
      <c r="H64" s="79" t="s">
        <v>483</v>
      </c>
      <c r="I64" s="79" t="s">
        <v>484</v>
      </c>
      <c r="J64" s="79" t="s">
        <v>485</v>
      </c>
      <c r="K64" s="79" t="s">
        <v>486</v>
      </c>
      <c r="L64" s="81">
        <f>(C64-VLOOKUP(H64,Riders!$A$2:$C$2013,2,FALSE))/365</f>
        <v>25.75068493150685</v>
      </c>
      <c r="M64" s="81">
        <f>(C64-VLOOKUP(I64,Riders!$A$2:$C$2013,2,FALSE))/365</f>
        <v>26.287671232876711</v>
      </c>
      <c r="N64" s="81">
        <f>(C64-VLOOKUP(J64,Riders!$A$2:$C$2013,2,FALSE))/365</f>
        <v>21.550684931506851</v>
      </c>
      <c r="O64" s="81">
        <f>(C64-VLOOKUP(K64,Riders!$A$2:$C$2013,2,FALSE))/365</f>
        <v>26.813698630136987</v>
      </c>
      <c r="P64" s="79">
        <v>1</v>
      </c>
      <c r="Q64" s="100">
        <v>14.715999999999999</v>
      </c>
      <c r="R64" s="53">
        <v>8.4880000000000013</v>
      </c>
      <c r="S64" s="53">
        <v>7.9310000000000009</v>
      </c>
      <c r="T64" s="53">
        <v>7.8079999999999963</v>
      </c>
      <c r="U64" s="53">
        <v>7.9520000000000053</v>
      </c>
      <c r="V64" s="53">
        <v>7.8419999999999987</v>
      </c>
      <c r="W64" s="53">
        <v>7.9139999999999944</v>
      </c>
      <c r="X64" s="53">
        <v>8.078000000000003</v>
      </c>
      <c r="Y64" s="53">
        <v>7.9230000000000018</v>
      </c>
      <c r="Z64" s="53">
        <v>7.8539999999999992</v>
      </c>
      <c r="AA64" s="53">
        <v>7.9369999999999976</v>
      </c>
      <c r="AB64" s="53">
        <v>8.0810000000000031</v>
      </c>
      <c r="AC64" s="53">
        <v>7.9829999999999899</v>
      </c>
      <c r="AD64" s="53">
        <v>7.9100000000000108</v>
      </c>
      <c r="AE64" s="53">
        <v>8</v>
      </c>
      <c r="AF64" s="53">
        <v>8.0390000000000157</v>
      </c>
      <c r="AG64" s="53">
        <v>8.1319999999999766</v>
      </c>
      <c r="AH64" s="53">
        <v>7.9860000000000184</v>
      </c>
      <c r="AI64" s="53">
        <v>7.9699999999999704</v>
      </c>
      <c r="AJ64" s="53">
        <v>7.9490000000000123</v>
      </c>
      <c r="AK64" s="53">
        <v>7.9970000000000141</v>
      </c>
      <c r="AL64" s="53">
        <v>8.117999999999995</v>
      </c>
      <c r="AM64" s="53">
        <v>7.9180000000000064</v>
      </c>
      <c r="AN64" s="53">
        <v>7.9299999999999784</v>
      </c>
      <c r="AO64" s="53">
        <v>8.0800000000000409</v>
      </c>
      <c r="AP64" s="53">
        <v>7.8269999999999698</v>
      </c>
      <c r="AQ64" s="53">
        <v>7.8430000000000177</v>
      </c>
      <c r="AR64" s="53">
        <v>7.7989999999999213</v>
      </c>
      <c r="AS64" s="53">
        <v>8.0420000000000584</v>
      </c>
      <c r="AT64" s="53">
        <v>8.0390000000000157</v>
      </c>
      <c r="AU64" s="53">
        <v>8.23599999999999</v>
      </c>
      <c r="AV64" s="53">
        <v>8.1940000000000168</v>
      </c>
      <c r="AW64" s="174">
        <f t="shared" si="0"/>
        <v>262.51600000000002</v>
      </c>
      <c r="AX64" s="175">
        <f t="shared" si="1"/>
        <v>54.853799387465905</v>
      </c>
    </row>
    <row r="65" spans="1:50" ht="15" thickBot="1" x14ac:dyDescent="0.4">
      <c r="A65" s="79" t="s">
        <v>71</v>
      </c>
      <c r="B65" s="79">
        <v>2022</v>
      </c>
      <c r="C65" s="80">
        <v>44841</v>
      </c>
      <c r="D65" s="79" t="s">
        <v>72</v>
      </c>
      <c r="E65" s="79" t="s">
        <v>209</v>
      </c>
      <c r="F65" s="79" t="s">
        <v>210</v>
      </c>
      <c r="G65" s="79" t="s">
        <v>29</v>
      </c>
      <c r="H65" s="79" t="s">
        <v>222</v>
      </c>
      <c r="I65" s="79" t="s">
        <v>502</v>
      </c>
      <c r="J65" s="79" t="s">
        <v>497</v>
      </c>
      <c r="K65" s="79" t="s">
        <v>435</v>
      </c>
      <c r="L65" s="81">
        <f>(C65-VLOOKUP(H65,Riders!$A$2:$C$2013,2,FALSE))/365</f>
        <v>24.523287671232875</v>
      </c>
      <c r="M65" s="81">
        <f>(C65-VLOOKUP(I65,Riders!$A$2:$C$2013,2,FALSE))/365</f>
        <v>25.649315068493152</v>
      </c>
      <c r="N65" s="81">
        <f>(C65-VLOOKUP(J65,Riders!$A$2:$C$2013,2,FALSE))/365</f>
        <v>21.747945205479454</v>
      </c>
      <c r="O65" s="81">
        <f>(C65-VLOOKUP(K65,Riders!$A$2:$C$2013,2,FALSE))/365</f>
        <v>19.136986301369863</v>
      </c>
      <c r="P65" s="79">
        <v>2</v>
      </c>
      <c r="Q65" s="100">
        <v>14.19</v>
      </c>
      <c r="R65" s="53">
        <v>8.3929999999999989</v>
      </c>
      <c r="S65" s="53">
        <v>7.9890000000000008</v>
      </c>
      <c r="T65" s="53">
        <v>7.8829999999999991</v>
      </c>
      <c r="U65" s="53">
        <v>7.9770000000000039</v>
      </c>
      <c r="V65" s="53">
        <v>7.894999999999996</v>
      </c>
      <c r="W65" s="53">
        <v>7.8460000000000036</v>
      </c>
      <c r="X65" s="53">
        <v>8.0079999999999956</v>
      </c>
      <c r="Y65" s="53">
        <v>7.8559999999999945</v>
      </c>
      <c r="Z65" s="53">
        <v>7.8319999999999936</v>
      </c>
      <c r="AA65" s="53">
        <v>7.7810000000000201</v>
      </c>
      <c r="AB65" s="53">
        <v>7.8799999999999955</v>
      </c>
      <c r="AC65" s="53">
        <v>7.8270000000000124</v>
      </c>
      <c r="AD65" s="53">
        <v>7.8849999999999767</v>
      </c>
      <c r="AE65" s="53">
        <v>7.9050000000000296</v>
      </c>
      <c r="AF65" s="53">
        <v>8.0819999999999652</v>
      </c>
      <c r="AG65" s="53">
        <v>7.9320000000000164</v>
      </c>
      <c r="AH65" s="53">
        <v>7.9799999999999898</v>
      </c>
      <c r="AI65" s="53">
        <v>8.2139999999999986</v>
      </c>
      <c r="AJ65" s="53">
        <v>8.1840000000000259</v>
      </c>
      <c r="AK65" s="53">
        <v>8.296999999999997</v>
      </c>
      <c r="AL65" s="53">
        <v>8.4790000000000134</v>
      </c>
      <c r="AM65" s="53">
        <v>8</v>
      </c>
      <c r="AN65" s="53">
        <v>7.9289999999999736</v>
      </c>
      <c r="AO65" s="53">
        <v>7.9140000000000157</v>
      </c>
      <c r="AP65" s="53">
        <v>8.0699999999999932</v>
      </c>
      <c r="AQ65" s="53">
        <v>8.0989999999999895</v>
      </c>
      <c r="AR65" s="53">
        <v>8.3049999999999784</v>
      </c>
      <c r="AS65" s="53">
        <v>8.5840000000000316</v>
      </c>
      <c r="AT65" s="53">
        <v>8.3629999999999711</v>
      </c>
      <c r="AU65" s="53">
        <v>8.3990000000000009</v>
      </c>
      <c r="AV65" s="53">
        <v>8.6380000000000052</v>
      </c>
      <c r="AW65" s="174">
        <f t="shared" si="0"/>
        <v>264.61599999999999</v>
      </c>
      <c r="AX65" s="175">
        <f t="shared" si="1"/>
        <v>54.418478096562566</v>
      </c>
    </row>
    <row r="66" spans="1:50" ht="15" thickBot="1" x14ac:dyDescent="0.4">
      <c r="A66" s="79" t="s">
        <v>71</v>
      </c>
      <c r="B66" s="79">
        <v>2022</v>
      </c>
      <c r="C66" s="80">
        <v>44841</v>
      </c>
      <c r="D66" s="79" t="s">
        <v>72</v>
      </c>
      <c r="E66" s="79" t="s">
        <v>209</v>
      </c>
      <c r="F66" s="79" t="s">
        <v>211</v>
      </c>
      <c r="G66" s="79" t="s">
        <v>21</v>
      </c>
      <c r="H66" s="79" t="s">
        <v>257</v>
      </c>
      <c r="I66" s="79" t="s">
        <v>499</v>
      </c>
      <c r="J66" s="79" t="s">
        <v>500</v>
      </c>
      <c r="K66" s="79" t="s">
        <v>501</v>
      </c>
      <c r="L66" s="81">
        <f>(C66-VLOOKUP(H66,Riders!$A$2:$C$2013,2,FALSE))/365</f>
        <v>25.257534246575343</v>
      </c>
      <c r="M66" s="81">
        <f>(C66-VLOOKUP(I66,Riders!$A$2:$C$2013,2,FALSE))/365</f>
        <v>25.693150684931506</v>
      </c>
      <c r="N66" s="81">
        <f>(C66-VLOOKUP(J66,Riders!$A$2:$C$2013,2,FALSE))/365</f>
        <v>25.75068493150685</v>
      </c>
      <c r="O66" s="81">
        <f>(C66-VLOOKUP(K66,Riders!$A$2:$C$2013,2,FALSE))/365</f>
        <v>28.523287671232875</v>
      </c>
      <c r="P66" s="79">
        <v>1</v>
      </c>
      <c r="Q66" s="100">
        <v>15.135</v>
      </c>
      <c r="R66" s="53">
        <v>8.8040000000000003</v>
      </c>
      <c r="S66" s="53">
        <v>8.1159999999999997</v>
      </c>
      <c r="T66" s="53">
        <v>7.9519999999999982</v>
      </c>
      <c r="U66" s="53">
        <v>7.980000000000004</v>
      </c>
      <c r="V66" s="53">
        <v>8.0910000000000011</v>
      </c>
      <c r="W66" s="53">
        <v>7.9599999999999937</v>
      </c>
      <c r="X66" s="53">
        <v>8.1059999999999945</v>
      </c>
      <c r="Y66" s="53">
        <v>8.3080000000000069</v>
      </c>
      <c r="Z66" s="53">
        <v>8.1259999999999906</v>
      </c>
      <c r="AA66" s="53">
        <v>8.1350000000000193</v>
      </c>
      <c r="AB66" s="53">
        <v>8.3829999999999814</v>
      </c>
      <c r="AC66" s="53">
        <v>8.2560000000000286</v>
      </c>
      <c r="AD66" s="53">
        <v>8.4909999999999997</v>
      </c>
      <c r="AE66" s="53">
        <v>8.1299999999999955</v>
      </c>
      <c r="AF66" s="53">
        <v>8.5149999999999579</v>
      </c>
      <c r="AG66" s="53">
        <v>8.3920000000000243</v>
      </c>
      <c r="AH66" s="53">
        <v>8.4440000000000168</v>
      </c>
      <c r="AI66" s="53">
        <v>8.5300000000000011</v>
      </c>
      <c r="AJ66" s="53">
        <v>8.5579999999999927</v>
      </c>
      <c r="AK66" s="53">
        <v>8.5199999999999818</v>
      </c>
      <c r="AL66" s="53">
        <v>8.5730000000000075</v>
      </c>
      <c r="AM66" s="53">
        <v>9.4359999999999786</v>
      </c>
      <c r="AN66" s="53"/>
      <c r="AO66" s="53"/>
      <c r="AP66" s="53"/>
      <c r="AQ66" s="53"/>
      <c r="AR66" s="53"/>
      <c r="AS66" s="53"/>
      <c r="AT66" s="53"/>
      <c r="AU66" s="53"/>
      <c r="AV66" s="53"/>
      <c r="AW66" s="174" t="str">
        <f t="shared" si="0"/>
        <v/>
      </c>
      <c r="AX66" s="175" t="str">
        <f t="shared" si="1"/>
        <v/>
      </c>
    </row>
    <row r="67" spans="1:50" ht="15" thickBot="1" x14ac:dyDescent="0.4">
      <c r="A67" s="79" t="s">
        <v>71</v>
      </c>
      <c r="B67" s="79">
        <v>2022</v>
      </c>
      <c r="C67" s="80">
        <v>44841</v>
      </c>
      <c r="D67" s="79" t="s">
        <v>72</v>
      </c>
      <c r="E67" s="79" t="s">
        <v>209</v>
      </c>
      <c r="F67" s="79" t="s">
        <v>211</v>
      </c>
      <c r="G67" s="79" t="s">
        <v>65</v>
      </c>
      <c r="H67" s="79" t="s">
        <v>258</v>
      </c>
      <c r="I67" s="79" t="s">
        <v>359</v>
      </c>
      <c r="J67" s="79" t="s">
        <v>491</v>
      </c>
      <c r="K67" s="79" t="s">
        <v>492</v>
      </c>
      <c r="L67" s="81">
        <f>(C67-VLOOKUP(H67,Riders!$A$2:$C$2013,2,FALSE))/365</f>
        <v>21.438356164383563</v>
      </c>
      <c r="M67" s="81">
        <f>(C67-VLOOKUP(I67,Riders!$A$2:$C$2013,2,FALSE))/365</f>
        <v>17.495890410958904</v>
      </c>
      <c r="N67" s="81">
        <f>(C67-VLOOKUP(J67,Riders!$A$2:$C$2013,2,FALSE))/365</f>
        <v>28.895890410958906</v>
      </c>
      <c r="O67" s="81">
        <f>(C67-VLOOKUP(K67,Riders!$A$2:$C$2013,2,FALSE))/365</f>
        <v>25.956164383561642</v>
      </c>
      <c r="P67" s="79">
        <v>2</v>
      </c>
      <c r="Q67" s="100">
        <v>14.743</v>
      </c>
      <c r="R67" s="53">
        <v>8.5810000000000013</v>
      </c>
      <c r="S67" s="53">
        <v>8.5059999999999967</v>
      </c>
      <c r="T67" s="53">
        <v>8.2779999999999987</v>
      </c>
      <c r="U67" s="53">
        <v>8.6440000000000055</v>
      </c>
      <c r="V67" s="53">
        <v>8.4109999999999943</v>
      </c>
      <c r="W67" s="53">
        <v>8.3769999999999953</v>
      </c>
      <c r="X67" s="53">
        <v>8.173000000000016</v>
      </c>
      <c r="Y67" s="53">
        <v>8.6739999999999924</v>
      </c>
      <c r="Z67" s="53">
        <v>8.3389999999999986</v>
      </c>
      <c r="AA67" s="53">
        <v>8.4060000000000059</v>
      </c>
      <c r="AB67" s="53">
        <v>8.5669999999999789</v>
      </c>
      <c r="AC67" s="53">
        <v>8.8810000000000286</v>
      </c>
      <c r="AD67" s="53">
        <v>8.3979999999999677</v>
      </c>
      <c r="AE67" s="53">
        <v>8.8370000000000175</v>
      </c>
      <c r="AF67" s="53">
        <v>8.3900000000000148</v>
      </c>
      <c r="AG67" s="53">
        <v>8.7419999999999902</v>
      </c>
      <c r="AH67" s="53">
        <v>8.4659999999999798</v>
      </c>
      <c r="AI67" s="53">
        <v>8.724000000000018</v>
      </c>
      <c r="AJ67" s="53">
        <v>9.2000000000000171</v>
      </c>
      <c r="AK67" s="53">
        <v>9.6489999999999725</v>
      </c>
      <c r="AL67" s="53">
        <v>9.429000000000002</v>
      </c>
      <c r="AM67" s="53">
        <v>9.2350000000000421</v>
      </c>
      <c r="AN67" s="53"/>
      <c r="AO67" s="53"/>
      <c r="AP67" s="53"/>
      <c r="AQ67" s="53"/>
      <c r="AR67" s="53"/>
      <c r="AS67" s="53"/>
      <c r="AT67" s="53"/>
      <c r="AU67" s="53"/>
      <c r="AV67" s="53"/>
      <c r="AW67" s="174" t="str">
        <f t="shared" ref="AW67:AW130" si="2">IF(COUNT(Q67:AV67)=32,SUM(Q67:AV67),"")</f>
        <v/>
      </c>
      <c r="AX67" s="175" t="str">
        <f t="shared" ref="AX67:AX130" si="3">IF(COUNT(Q67:AV67)=32,3.6*4000/AW67,"")</f>
        <v/>
      </c>
    </row>
    <row r="68" spans="1:50" ht="15" thickBot="1" x14ac:dyDescent="0.4">
      <c r="A68" s="79" t="s">
        <v>94</v>
      </c>
      <c r="B68" s="79">
        <v>2022</v>
      </c>
      <c r="C68" s="9">
        <v>44693</v>
      </c>
      <c r="D68" s="79" t="s">
        <v>72</v>
      </c>
      <c r="E68" s="79" t="s">
        <v>395</v>
      </c>
      <c r="F68" s="79" t="s">
        <v>395</v>
      </c>
      <c r="G68" t="s">
        <v>27</v>
      </c>
      <c r="H68" t="s">
        <v>262</v>
      </c>
      <c r="I68" t="s">
        <v>481</v>
      </c>
      <c r="J68" t="s">
        <v>323</v>
      </c>
      <c r="K68" t="s">
        <v>450</v>
      </c>
      <c r="L68" s="81">
        <f>(C68-VLOOKUP(H68,Riders!$A$2:$C$2013,2,FALSE))/365</f>
        <v>19.824657534246576</v>
      </c>
      <c r="M68" s="81">
        <f>(C68-VLOOKUP(I68,Riders!$A$2:$C$2013,2,FALSE))/365</f>
        <v>20.449315068493149</v>
      </c>
      <c r="N68" s="81">
        <f>(C68-VLOOKUP(J68,Riders!$A$2:$C$2013,2,FALSE))/365</f>
        <v>23.827397260273973</v>
      </c>
      <c r="O68" s="81">
        <f>(C68-VLOOKUP(K68,Riders!$A$2:$C$2013,2,FALSE))/365</f>
        <v>27.12876712328767</v>
      </c>
      <c r="P68" s="79">
        <v>1</v>
      </c>
      <c r="Q68" s="100">
        <v>14.071999999999999</v>
      </c>
      <c r="R68" s="53">
        <v>8.36</v>
      </c>
      <c r="S68" s="53">
        <v>7.8590000000000018</v>
      </c>
      <c r="T68" s="53">
        <v>7.7270000000000003</v>
      </c>
      <c r="U68" s="53">
        <v>7.796999999999997</v>
      </c>
      <c r="V68" s="53">
        <v>8.0380000000000038</v>
      </c>
      <c r="W68" s="53">
        <v>7.8729999999999905</v>
      </c>
      <c r="X68" s="53">
        <v>7.8129999999999953</v>
      </c>
      <c r="Y68" s="53">
        <v>7.9040000000000106</v>
      </c>
      <c r="Z68" s="53">
        <v>7.7739999999999867</v>
      </c>
      <c r="AA68" s="53">
        <v>7.8500000000000227</v>
      </c>
      <c r="AB68" s="53">
        <v>8.0130000000000052</v>
      </c>
      <c r="AC68" s="53">
        <v>7.880999999999986</v>
      </c>
      <c r="AD68" s="53">
        <v>7.9329999999999785</v>
      </c>
      <c r="AE68" s="53">
        <v>7.9530000000000314</v>
      </c>
      <c r="AF68" s="53">
        <v>8.1269999999999811</v>
      </c>
      <c r="AG68" s="53">
        <v>8.3659999999999854</v>
      </c>
      <c r="AH68" s="53">
        <v>8.0460000000000207</v>
      </c>
      <c r="AI68" s="53">
        <v>7.9090000000000202</v>
      </c>
      <c r="AJ68" s="53">
        <v>7.9950000000000045</v>
      </c>
      <c r="AK68" s="53">
        <v>7.9499999999999886</v>
      </c>
      <c r="AL68" s="53">
        <v>8.1349999999999909</v>
      </c>
      <c r="AM68" s="53">
        <v>7.9189999999999827</v>
      </c>
      <c r="AN68" s="53">
        <v>7.9220000000000255</v>
      </c>
      <c r="AO68" s="53">
        <v>7.9819999999999993</v>
      </c>
      <c r="AP68" s="53">
        <v>8.0529999999999973</v>
      </c>
      <c r="AQ68" s="53">
        <v>8.325999999999965</v>
      </c>
      <c r="AR68" s="53">
        <v>8.0680000000000121</v>
      </c>
      <c r="AS68" s="53">
        <v>8.01400000000001</v>
      </c>
      <c r="AT68" s="53">
        <v>8.0930000000000177</v>
      </c>
      <c r="AU68" s="53">
        <v>8.11099999999999</v>
      </c>
      <c r="AV68" s="53">
        <v>8.4620000000000459</v>
      </c>
      <c r="AW68" s="174">
        <f t="shared" si="2"/>
        <v>262.32500000000005</v>
      </c>
      <c r="AX68" s="175">
        <f t="shared" si="3"/>
        <v>54.89373868293147</v>
      </c>
    </row>
    <row r="69" spans="1:50" ht="15" thickBot="1" x14ac:dyDescent="0.4">
      <c r="A69" s="79" t="s">
        <v>94</v>
      </c>
      <c r="B69" s="79">
        <v>2022</v>
      </c>
      <c r="C69" s="9">
        <v>44693</v>
      </c>
      <c r="D69" s="79" t="s">
        <v>72</v>
      </c>
      <c r="E69" s="79" t="s">
        <v>395</v>
      </c>
      <c r="F69" s="79" t="s">
        <v>395</v>
      </c>
      <c r="G69" t="s">
        <v>67</v>
      </c>
      <c r="H69" t="s">
        <v>219</v>
      </c>
      <c r="I69" t="s">
        <v>278</v>
      </c>
      <c r="J69" t="s">
        <v>482</v>
      </c>
      <c r="K69" t="s">
        <v>457</v>
      </c>
      <c r="L69" s="81">
        <f>(C69-VLOOKUP(H69,Riders!$A$2:$C$2013,2,FALSE))/365</f>
        <v>27.4</v>
      </c>
      <c r="M69" s="81">
        <f>(C69-VLOOKUP(I69,Riders!$A$2:$C$2013,2,FALSE))/365</f>
        <v>27.901369863013699</v>
      </c>
      <c r="N69" s="81">
        <f>(C69-VLOOKUP(J69,Riders!$A$2:$C$2013,2,FALSE))/365</f>
        <v>20.295890410958904</v>
      </c>
      <c r="O69" s="81">
        <f>(C69-VLOOKUP(K69,Riders!$A$2:$C$2013,2,FALSE))/365</f>
        <v>28.358904109589041</v>
      </c>
      <c r="P69" s="79">
        <v>2</v>
      </c>
      <c r="Q69" s="100">
        <v>14.65</v>
      </c>
      <c r="R69" s="53">
        <v>8.2219999999999995</v>
      </c>
      <c r="S69" s="53">
        <v>7.8210000000000015</v>
      </c>
      <c r="T69" s="53">
        <v>7.9000000000000021</v>
      </c>
      <c r="U69" s="53">
        <v>7.7659999999999982</v>
      </c>
      <c r="V69" s="53">
        <v>7.8089999999999975</v>
      </c>
      <c r="W69" s="53">
        <v>8.029999999999994</v>
      </c>
      <c r="X69" s="53">
        <v>8.0100000000000051</v>
      </c>
      <c r="Y69" s="53">
        <v>8.0829999999999984</v>
      </c>
      <c r="Z69" s="53">
        <v>8.2419999999999902</v>
      </c>
      <c r="AA69" s="53">
        <v>7.8990000000000009</v>
      </c>
      <c r="AB69" s="53">
        <v>7.9520000000000124</v>
      </c>
      <c r="AC69" s="53">
        <v>8.1229999999999905</v>
      </c>
      <c r="AD69" s="53">
        <v>8.0110000000000099</v>
      </c>
      <c r="AE69" s="53">
        <v>7.9440000000000026</v>
      </c>
      <c r="AF69" s="53">
        <v>8.0830000000000126</v>
      </c>
      <c r="AG69" s="53">
        <v>7.9499999999999602</v>
      </c>
      <c r="AH69" s="53">
        <v>7.9180000000000348</v>
      </c>
      <c r="AI69" s="53">
        <v>8.1469999999999914</v>
      </c>
      <c r="AJ69" s="53">
        <v>8.0889999999999986</v>
      </c>
      <c r="AK69" s="53">
        <v>8.2609999999999957</v>
      </c>
      <c r="AL69" s="53">
        <v>8.1170000000000186</v>
      </c>
      <c r="AM69" s="53">
        <v>8.046999999999997</v>
      </c>
      <c r="AN69" s="53">
        <v>8.1730000000000018</v>
      </c>
      <c r="AO69" s="53">
        <v>8.018999999999977</v>
      </c>
      <c r="AP69" s="53">
        <v>7.9860000000000184</v>
      </c>
      <c r="AQ69" s="53">
        <v>8.0929999999999893</v>
      </c>
      <c r="AR69" s="53">
        <v>7.7880000000000109</v>
      </c>
      <c r="AS69" s="53">
        <v>7.7279999999999518</v>
      </c>
      <c r="AT69" s="53">
        <v>7.8660000000000423</v>
      </c>
      <c r="AU69" s="53">
        <v>8.0639999999999645</v>
      </c>
      <c r="AV69" s="53">
        <v>8.1040000000000134</v>
      </c>
      <c r="AW69" s="174">
        <f t="shared" si="2"/>
        <v>262.89499999999998</v>
      </c>
      <c r="AX69" s="175">
        <f t="shared" si="3"/>
        <v>54.774719945225286</v>
      </c>
    </row>
    <row r="70" spans="1:50" ht="15" thickBot="1" x14ac:dyDescent="0.4">
      <c r="A70" s="79" t="s">
        <v>94</v>
      </c>
      <c r="B70" s="79">
        <v>2022</v>
      </c>
      <c r="C70" s="9">
        <v>44693</v>
      </c>
      <c r="D70" s="79" t="s">
        <v>72</v>
      </c>
      <c r="E70" s="79" t="s">
        <v>395</v>
      </c>
      <c r="F70" s="79" t="s">
        <v>395</v>
      </c>
      <c r="G70" t="s">
        <v>53</v>
      </c>
      <c r="H70" t="s">
        <v>233</v>
      </c>
      <c r="I70" t="s">
        <v>474</v>
      </c>
      <c r="J70" t="s">
        <v>405</v>
      </c>
      <c r="K70" t="s">
        <v>503</v>
      </c>
      <c r="L70" s="81">
        <f>(C70-VLOOKUP(H70,Riders!$A$2:$C$2013,2,FALSE))/365</f>
        <v>24.219178082191782</v>
      </c>
      <c r="M70" s="81">
        <f>(C70-VLOOKUP(I70,Riders!$A$2:$C$2013,2,FALSE))/365</f>
        <v>22.898630136986302</v>
      </c>
      <c r="N70" s="81">
        <f>(C70-VLOOKUP(J70,Riders!$A$2:$C$2013,2,FALSE))/365</f>
        <v>22.531506849315068</v>
      </c>
      <c r="O70" s="81">
        <f>(C70-VLOOKUP(K70,Riders!$A$2:$C$2013,2,FALSE))/365</f>
        <v>31.63013698630137</v>
      </c>
      <c r="P70" s="79">
        <v>3</v>
      </c>
      <c r="Q70" s="100">
        <v>14.404</v>
      </c>
      <c r="R70" s="53">
        <v>8.6280000000000001</v>
      </c>
      <c r="S70" s="53">
        <v>8.3170000000000002</v>
      </c>
      <c r="T70" s="53">
        <v>8.3540000000000028</v>
      </c>
      <c r="U70" s="53">
        <v>8.0039999999999978</v>
      </c>
      <c r="V70" s="53">
        <v>7.8320000000000007</v>
      </c>
      <c r="W70" s="53">
        <v>7.9299999999999926</v>
      </c>
      <c r="X70" s="53">
        <v>7.8880000000000052</v>
      </c>
      <c r="Y70" s="53">
        <v>7.9620000000000033</v>
      </c>
      <c r="Z70" s="53">
        <v>8.0520000000000067</v>
      </c>
      <c r="AA70" s="53">
        <v>8.1779999999999973</v>
      </c>
      <c r="AB70" s="53">
        <v>8.1439999999999912</v>
      </c>
      <c r="AC70" s="53">
        <v>8.2590000000000003</v>
      </c>
      <c r="AD70" s="53">
        <v>8.2859999999999872</v>
      </c>
      <c r="AE70" s="53">
        <v>8.4609999999999985</v>
      </c>
      <c r="AF70" s="53">
        <v>8.1209999999999809</v>
      </c>
      <c r="AG70" s="53">
        <v>8.0180000000000291</v>
      </c>
      <c r="AH70" s="53">
        <v>7.86099999999999</v>
      </c>
      <c r="AI70" s="53">
        <v>7.9130000000000109</v>
      </c>
      <c r="AJ70" s="53">
        <v>7.8249999999999886</v>
      </c>
      <c r="AK70" s="53">
        <v>7.9370000000000118</v>
      </c>
      <c r="AL70" s="53">
        <v>7.9420000000000357</v>
      </c>
      <c r="AM70" s="53">
        <v>7.9699999999999704</v>
      </c>
      <c r="AN70" s="53">
        <v>7.9660000000000366</v>
      </c>
      <c r="AO70" s="53">
        <v>7.9589999999999748</v>
      </c>
      <c r="AP70" s="53">
        <v>7.997999999999962</v>
      </c>
      <c r="AQ70" s="53">
        <v>7.9600000000000364</v>
      </c>
      <c r="AR70" s="53">
        <v>7.938999999999993</v>
      </c>
      <c r="AS70" s="53">
        <v>8.0540000000000305</v>
      </c>
      <c r="AT70" s="53">
        <v>8.0419999999999447</v>
      </c>
      <c r="AU70" s="53">
        <v>8.3000000000000398</v>
      </c>
      <c r="AV70" s="53">
        <v>7.9409999999999741</v>
      </c>
      <c r="AW70" s="174">
        <f t="shared" si="2"/>
        <v>264.44499999999999</v>
      </c>
      <c r="AX70" s="175">
        <f t="shared" si="3"/>
        <v>54.453667114144721</v>
      </c>
    </row>
    <row r="71" spans="1:50" ht="15" thickBot="1" x14ac:dyDescent="0.4">
      <c r="A71" s="79" t="s">
        <v>94</v>
      </c>
      <c r="B71" s="79">
        <v>2022</v>
      </c>
      <c r="C71" s="9">
        <v>44693</v>
      </c>
      <c r="D71" s="79" t="s">
        <v>72</v>
      </c>
      <c r="E71" s="79" t="s">
        <v>395</v>
      </c>
      <c r="F71" s="79" t="s">
        <v>395</v>
      </c>
      <c r="G71" t="s">
        <v>36</v>
      </c>
      <c r="H71" t="s">
        <v>473</v>
      </c>
      <c r="I71" t="s">
        <v>504</v>
      </c>
      <c r="J71" t="s">
        <v>476</v>
      </c>
      <c r="K71" t="s">
        <v>443</v>
      </c>
      <c r="L71" s="81">
        <f>(C71-VLOOKUP(H71,Riders!$A$2:$C$2013,2,FALSE))/365</f>
        <v>122.44657534246575</v>
      </c>
      <c r="M71" s="81">
        <f>(C71-VLOOKUP(I71,Riders!$A$2:$C$2013,2,FALSE))/365</f>
        <v>19.284931506849315</v>
      </c>
      <c r="N71" s="81">
        <f>(C71-VLOOKUP(J71,Riders!$A$2:$C$2013,2,FALSE))/365</f>
        <v>23.5013698630137</v>
      </c>
      <c r="O71" s="81">
        <f>(C71-VLOOKUP(K71,Riders!$A$2:$C$2013,2,FALSE))/365</f>
        <v>22.860273972602741</v>
      </c>
      <c r="P71" s="79">
        <v>4</v>
      </c>
      <c r="Q71" s="100">
        <v>14.526</v>
      </c>
      <c r="R71" s="53">
        <v>8.2190000000000012</v>
      </c>
      <c r="S71" s="53">
        <v>7.7360000000000007</v>
      </c>
      <c r="T71" s="53">
        <v>7.7479999999999976</v>
      </c>
      <c r="U71" s="53">
        <v>7.5679999999999978</v>
      </c>
      <c r="V71" s="53">
        <v>7.659000000000006</v>
      </c>
      <c r="W71" s="53">
        <v>7.7759999999999962</v>
      </c>
      <c r="X71" s="53">
        <v>7.8650000000000091</v>
      </c>
      <c r="Y71" s="53">
        <v>7.8960000000000008</v>
      </c>
      <c r="Z71" s="53">
        <v>7.7949999999999733</v>
      </c>
      <c r="AA71" s="53">
        <v>7.8310000000000173</v>
      </c>
      <c r="AB71" s="53">
        <v>8.0079999999999956</v>
      </c>
      <c r="AC71" s="53">
        <v>7.8030000000000115</v>
      </c>
      <c r="AD71" s="53">
        <v>7.659000000000006</v>
      </c>
      <c r="AE71" s="53">
        <v>7.7909999999999684</v>
      </c>
      <c r="AF71" s="53">
        <v>7.7420000000000329</v>
      </c>
      <c r="AG71" s="53">
        <v>8.0069999999999766</v>
      </c>
      <c r="AH71" s="53">
        <v>8.1560000000000343</v>
      </c>
      <c r="AI71" s="53">
        <v>7.9759999999999991</v>
      </c>
      <c r="AJ71" s="53">
        <v>8.2549999999999955</v>
      </c>
      <c r="AK71" s="53">
        <v>8.2309999999999945</v>
      </c>
      <c r="AL71" s="53">
        <v>7.9589999999999748</v>
      </c>
      <c r="AM71" s="53">
        <v>8.1629999999999825</v>
      </c>
      <c r="AN71" s="53">
        <v>8.120000000000033</v>
      </c>
      <c r="AO71" s="53">
        <v>8.7520000000000095</v>
      </c>
      <c r="AP71" s="53">
        <v>8.4399999999999977</v>
      </c>
      <c r="AQ71" s="53">
        <v>8.5629999999999882</v>
      </c>
      <c r="AR71" s="53">
        <v>8.5930000000000177</v>
      </c>
      <c r="AS71" s="53">
        <v>8.8779999999999575</v>
      </c>
      <c r="AT71" s="53">
        <v>8.9570000000000505</v>
      </c>
      <c r="AU71" s="53">
        <v>8.8209999999999695</v>
      </c>
      <c r="AV71" s="53">
        <v>9.1370000000000005</v>
      </c>
      <c r="AW71" s="174">
        <f t="shared" si="2"/>
        <v>266.63</v>
      </c>
      <c r="AX71" s="175">
        <f t="shared" si="3"/>
        <v>54.007426021077897</v>
      </c>
    </row>
    <row r="72" spans="1:50" ht="15" thickBot="1" x14ac:dyDescent="0.4">
      <c r="A72" s="79" t="s">
        <v>94</v>
      </c>
      <c r="B72" s="79">
        <v>2022</v>
      </c>
      <c r="C72" s="9">
        <v>44693</v>
      </c>
      <c r="D72" s="79" t="s">
        <v>72</v>
      </c>
      <c r="E72" s="79" t="s">
        <v>395</v>
      </c>
      <c r="F72" s="79" t="s">
        <v>395</v>
      </c>
      <c r="G72" t="s">
        <v>38</v>
      </c>
      <c r="H72" t="s">
        <v>251</v>
      </c>
      <c r="I72" t="s">
        <v>484</v>
      </c>
      <c r="J72" t="s">
        <v>485</v>
      </c>
      <c r="K72" t="s">
        <v>486</v>
      </c>
      <c r="L72" s="81">
        <f>(C72-VLOOKUP(H72,Riders!$A$2:$C$2013,2,FALSE))/365</f>
        <v>28.117808219178084</v>
      </c>
      <c r="M72" s="81">
        <f>(C72-VLOOKUP(I72,Riders!$A$2:$C$2013,2,FALSE))/365</f>
        <v>25.882191780821916</v>
      </c>
      <c r="N72" s="81">
        <f>(C72-VLOOKUP(J72,Riders!$A$2:$C$2013,2,FALSE))/365</f>
        <v>21.145205479452056</v>
      </c>
      <c r="O72" s="81">
        <f>(C72-VLOOKUP(K72,Riders!$A$2:$C$2013,2,FALSE))/365</f>
        <v>26.408219178082192</v>
      </c>
      <c r="P72" s="79">
        <v>5</v>
      </c>
      <c r="Q72" s="100">
        <v>14.182</v>
      </c>
      <c r="R72" s="53">
        <v>8.3229999999999986</v>
      </c>
      <c r="S72" s="53">
        <v>7.9390000000000001</v>
      </c>
      <c r="T72" s="53">
        <v>8.0090000000000039</v>
      </c>
      <c r="U72" s="53">
        <v>7.9689999999999941</v>
      </c>
      <c r="V72" s="53">
        <v>8.2070000000000007</v>
      </c>
      <c r="W72" s="53">
        <v>8.2029999999999887</v>
      </c>
      <c r="X72" s="53">
        <v>8.3040000000000092</v>
      </c>
      <c r="Y72" s="53">
        <v>8.460000000000008</v>
      </c>
      <c r="Z72" s="53">
        <v>8.2590000000000003</v>
      </c>
      <c r="AA72" s="53">
        <v>8.1719999999999828</v>
      </c>
      <c r="AB72" s="53">
        <v>8.195999999999998</v>
      </c>
      <c r="AC72" s="53">
        <v>8.1230000000000189</v>
      </c>
      <c r="AD72" s="53">
        <v>8.195999999999998</v>
      </c>
      <c r="AE72" s="53">
        <v>8.143999999999977</v>
      </c>
      <c r="AF72" s="53">
        <v>8.2410000000000139</v>
      </c>
      <c r="AG72" s="53">
        <v>8.4309999999999832</v>
      </c>
      <c r="AH72" s="53">
        <v>8.1880000000000166</v>
      </c>
      <c r="AI72" s="53">
        <v>8.3300000000000125</v>
      </c>
      <c r="AJ72" s="53">
        <v>8.228999999999985</v>
      </c>
      <c r="AK72" s="53">
        <v>8.2009999999999934</v>
      </c>
      <c r="AL72" s="53">
        <v>8.1010000000000275</v>
      </c>
      <c r="AM72" s="53">
        <v>8.2629999999999768</v>
      </c>
      <c r="AN72" s="53">
        <v>8.2179999999999893</v>
      </c>
      <c r="AO72" s="53">
        <v>8.467000000000013</v>
      </c>
      <c r="AP72" s="53">
        <v>8.4909999999999854</v>
      </c>
      <c r="AQ72" s="53">
        <v>8.5889999999999986</v>
      </c>
      <c r="AR72" s="53">
        <v>8.3640000000000612</v>
      </c>
      <c r="AS72" s="53">
        <v>8.4439999999999884</v>
      </c>
      <c r="AT72" s="53">
        <v>8.1309999999999718</v>
      </c>
      <c r="AU72" s="53">
        <v>7.9819999999999993</v>
      </c>
      <c r="AV72" s="53">
        <v>8.1750000000000114</v>
      </c>
      <c r="AW72" s="174">
        <f t="shared" si="2"/>
        <v>269.53100000000001</v>
      </c>
      <c r="AX72" s="175">
        <f t="shared" si="3"/>
        <v>53.426136511199083</v>
      </c>
    </row>
    <row r="73" spans="1:50" ht="15" thickBot="1" x14ac:dyDescent="0.4">
      <c r="A73" s="79" t="s">
        <v>94</v>
      </c>
      <c r="B73" s="79">
        <v>2022</v>
      </c>
      <c r="C73" s="9">
        <v>44693</v>
      </c>
      <c r="D73" s="79" t="s">
        <v>72</v>
      </c>
      <c r="E73" s="79" t="s">
        <v>395</v>
      </c>
      <c r="F73" s="79" t="s">
        <v>395</v>
      </c>
      <c r="G73" t="s">
        <v>27</v>
      </c>
      <c r="H73" t="s">
        <v>413</v>
      </c>
      <c r="I73" t="s">
        <v>505</v>
      </c>
      <c r="J73" t="s">
        <v>414</v>
      </c>
      <c r="K73" t="s">
        <v>451</v>
      </c>
      <c r="L73" s="81">
        <f>(C73-VLOOKUP(H73,Riders!$A$2:$C$2013,2,FALSE))/365</f>
        <v>23.183561643835617</v>
      </c>
      <c r="M73" s="81">
        <f>(C73-VLOOKUP(I73,Riders!$A$2:$C$2013,2,FALSE))/365</f>
        <v>24.531506849315068</v>
      </c>
      <c r="N73" s="81">
        <f>(C73-VLOOKUP(J73,Riders!$A$2:$C$2013,2,FALSE))/365</f>
        <v>20.923287671232877</v>
      </c>
      <c r="O73" s="81">
        <f>(C73-VLOOKUP(K73,Riders!$A$2:$C$2013,2,FALSE))/365</f>
        <v>22.863013698630137</v>
      </c>
      <c r="P73" s="79">
        <v>6</v>
      </c>
      <c r="Q73" s="100">
        <v>15.262</v>
      </c>
      <c r="R73" s="53">
        <v>8.9489999999999981</v>
      </c>
      <c r="S73" s="53">
        <v>8.4200000000000017</v>
      </c>
      <c r="T73" s="53">
        <v>8.2839999999999989</v>
      </c>
      <c r="U73" s="53">
        <v>8.0020000000000024</v>
      </c>
      <c r="V73" s="53">
        <v>7.9759999999999991</v>
      </c>
      <c r="W73" s="53">
        <v>7.9279999999999973</v>
      </c>
      <c r="X73" s="53">
        <v>8.0830000000000126</v>
      </c>
      <c r="Y73" s="53">
        <v>8.1329999999999814</v>
      </c>
      <c r="Z73" s="53">
        <v>8.2420000000000044</v>
      </c>
      <c r="AA73" s="53">
        <v>8.3090000000000117</v>
      </c>
      <c r="AB73" s="53">
        <v>8.208999999999989</v>
      </c>
      <c r="AC73" s="53">
        <v>8.1810000000000116</v>
      </c>
      <c r="AD73" s="53">
        <v>8.2049999999999841</v>
      </c>
      <c r="AE73" s="53">
        <v>8.3160000000000309</v>
      </c>
      <c r="AF73" s="53">
        <v>8.1279999999999575</v>
      </c>
      <c r="AG73" s="53">
        <v>8.2650000000000148</v>
      </c>
      <c r="AH73" s="53">
        <v>8.1410000000000196</v>
      </c>
      <c r="AI73" s="53">
        <v>8.0649999999999977</v>
      </c>
      <c r="AJ73" s="53">
        <v>8.0299999999999727</v>
      </c>
      <c r="AK73" s="53">
        <v>8.1890000000000214</v>
      </c>
      <c r="AL73" s="53">
        <v>8.1920000000000357</v>
      </c>
      <c r="AM73" s="53">
        <v>8.2979999999999734</v>
      </c>
      <c r="AN73" s="53">
        <v>8.3439999999999941</v>
      </c>
      <c r="AO73" s="53">
        <v>8.4959999999999809</v>
      </c>
      <c r="AP73" s="53">
        <v>8.4120000000000346</v>
      </c>
      <c r="AQ73" s="53">
        <v>8.4169999999999732</v>
      </c>
      <c r="AR73" s="53">
        <v>8.4460000000000264</v>
      </c>
      <c r="AS73" s="53">
        <v>8.5249999999999773</v>
      </c>
      <c r="AT73" s="53">
        <v>8.4549999999999841</v>
      </c>
      <c r="AU73" s="53">
        <v>8.01400000000001</v>
      </c>
      <c r="AV73" s="53">
        <v>7.9660000000000082</v>
      </c>
      <c r="AW73" s="174">
        <f t="shared" si="2"/>
        <v>270.88200000000001</v>
      </c>
      <c r="AX73" s="175">
        <f t="shared" si="3"/>
        <v>53.159678383945774</v>
      </c>
    </row>
    <row r="74" spans="1:50" ht="15" thickBot="1" x14ac:dyDescent="0.4">
      <c r="A74" s="79" t="s">
        <v>94</v>
      </c>
      <c r="B74" s="79">
        <v>2022</v>
      </c>
      <c r="C74" s="9">
        <v>44693</v>
      </c>
      <c r="D74" s="79" t="s">
        <v>72</v>
      </c>
      <c r="E74" s="79" t="s">
        <v>395</v>
      </c>
      <c r="F74" s="79" t="s">
        <v>395</v>
      </c>
      <c r="G74" t="s">
        <v>239</v>
      </c>
      <c r="H74" t="s">
        <v>300</v>
      </c>
      <c r="I74" t="s">
        <v>238</v>
      </c>
      <c r="J74" t="s">
        <v>506</v>
      </c>
      <c r="K74" t="s">
        <v>507</v>
      </c>
      <c r="L74" s="81">
        <f>(C74-VLOOKUP(H74,Riders!$A$2:$C$2013,2,FALSE))/365</f>
        <v>23.69041095890411</v>
      </c>
      <c r="M74" s="81">
        <f>(C74-VLOOKUP(I74,Riders!$A$2:$C$2013,2,FALSE))/365</f>
        <v>25.246575342465754</v>
      </c>
      <c r="N74" s="81">
        <f>(C74-VLOOKUP(J74,Riders!$A$2:$C$2013,2,FALSE))/365</f>
        <v>24.978082191780821</v>
      </c>
      <c r="O74" s="81">
        <f>(C74-VLOOKUP(K74,Riders!$A$2:$C$2013,2,FALSE))/365</f>
        <v>23.169863013698631</v>
      </c>
      <c r="P74" s="79">
        <v>7</v>
      </c>
      <c r="Q74" s="100">
        <v>13.936999999999999</v>
      </c>
      <c r="R74" s="53">
        <v>8.636000000000001</v>
      </c>
      <c r="S74" s="53">
        <v>8.2019999999999982</v>
      </c>
      <c r="T74" s="53">
        <v>8.3239999999999981</v>
      </c>
      <c r="U74" s="53">
        <v>8.3240000000000052</v>
      </c>
      <c r="V74" s="53">
        <v>8.3990000000000009</v>
      </c>
      <c r="W74" s="53">
        <v>8.5519999999999925</v>
      </c>
      <c r="X74" s="53">
        <v>8.3180000000000121</v>
      </c>
      <c r="Y74" s="53">
        <v>8.2749999999999915</v>
      </c>
      <c r="Z74" s="53">
        <v>8.3220000000000027</v>
      </c>
      <c r="AA74" s="53">
        <v>8.4699999999999847</v>
      </c>
      <c r="AB74" s="53">
        <v>8.2990000000000208</v>
      </c>
      <c r="AC74" s="53">
        <v>8.2909999999999968</v>
      </c>
      <c r="AD74" s="53">
        <v>8.2879999999999967</v>
      </c>
      <c r="AE74" s="53">
        <v>8.4020000000000152</v>
      </c>
      <c r="AF74" s="53">
        <v>8.2419999999999618</v>
      </c>
      <c r="AG74" s="53">
        <v>8.3870000000000289</v>
      </c>
      <c r="AH74" s="53">
        <v>8.4099999999999966</v>
      </c>
      <c r="AI74" s="53">
        <v>8.4619999999999891</v>
      </c>
      <c r="AJ74" s="53">
        <v>8.4450000000000216</v>
      </c>
      <c r="AK74" s="53">
        <v>8.617999999999995</v>
      </c>
      <c r="AL74" s="53">
        <v>8.3569999999999709</v>
      </c>
      <c r="AM74" s="53">
        <v>8.4330000000000211</v>
      </c>
      <c r="AN74" s="53">
        <v>8.3979999999999961</v>
      </c>
      <c r="AO74" s="53">
        <v>8.3850000000000193</v>
      </c>
      <c r="AP74" s="53">
        <v>8.5269999999999868</v>
      </c>
      <c r="AQ74" s="53">
        <v>8.4139999999999873</v>
      </c>
      <c r="AR74" s="53">
        <v>8.4780000000000086</v>
      </c>
      <c r="AS74" s="53">
        <v>8.4679999999999609</v>
      </c>
      <c r="AT74" s="53">
        <v>8.509000000000043</v>
      </c>
      <c r="AU74" s="53">
        <v>8.7140000000000555</v>
      </c>
      <c r="AV74" s="53">
        <v>8.6219999999999573</v>
      </c>
      <c r="AW74" s="174">
        <f t="shared" si="2"/>
        <v>274.90800000000002</v>
      </c>
      <c r="AX74" s="175">
        <f t="shared" si="3"/>
        <v>52.381160242699373</v>
      </c>
    </row>
    <row r="75" spans="1:50" ht="15" thickBot="1" x14ac:dyDescent="0.4">
      <c r="A75" s="79" t="s">
        <v>94</v>
      </c>
      <c r="B75" s="79">
        <v>2022</v>
      </c>
      <c r="C75" s="9">
        <v>44693</v>
      </c>
      <c r="D75" s="79" t="s">
        <v>72</v>
      </c>
      <c r="E75" s="79" t="s">
        <v>395</v>
      </c>
      <c r="F75" s="79" t="s">
        <v>395</v>
      </c>
      <c r="G75" t="s">
        <v>44</v>
      </c>
      <c r="H75" t="s">
        <v>464</v>
      </c>
      <c r="I75" t="s">
        <v>248</v>
      </c>
      <c r="J75" t="s">
        <v>465</v>
      </c>
      <c r="K75" t="s">
        <v>508</v>
      </c>
      <c r="L75" s="81">
        <f>(C75-VLOOKUP(H75,Riders!$A$2:$C$2013,2,FALSE))/365</f>
        <v>20.8</v>
      </c>
      <c r="M75" s="81">
        <f>(C75-VLOOKUP(I75,Riders!$A$2:$C$2013,2,FALSE))/365</f>
        <v>19.780821917808218</v>
      </c>
      <c r="N75" s="81">
        <f>(C75-VLOOKUP(J75,Riders!$A$2:$C$2013,2,FALSE))/365</f>
        <v>26.095890410958905</v>
      </c>
      <c r="O75" s="81">
        <f>(C75-VLOOKUP(K75,Riders!$A$2:$C$2013,2,FALSE))/365</f>
        <v>19.347945205479451</v>
      </c>
      <c r="P75" s="79">
        <v>8</v>
      </c>
      <c r="Q75" s="100">
        <v>15.032999999999999</v>
      </c>
      <c r="R75" s="53">
        <v>8.8759999999999994</v>
      </c>
      <c r="S75" s="53">
        <v>8.5870000000000033</v>
      </c>
      <c r="T75" s="53">
        <v>8.3589999999999947</v>
      </c>
      <c r="U75" s="53">
        <v>8.5410000000000039</v>
      </c>
      <c r="V75" s="53">
        <v>8.4660000000000011</v>
      </c>
      <c r="W75" s="53">
        <v>8.6739999999999995</v>
      </c>
      <c r="X75" s="53">
        <v>8.375</v>
      </c>
      <c r="Y75" s="53">
        <v>8.2839999999999918</v>
      </c>
      <c r="Z75" s="53">
        <v>8.474000000000018</v>
      </c>
      <c r="AA75" s="53">
        <v>8.4119999999999919</v>
      </c>
      <c r="AB75" s="53">
        <v>8.7410000000000139</v>
      </c>
      <c r="AC75" s="53">
        <v>8.6869999999999692</v>
      </c>
      <c r="AD75" s="53">
        <v>9.0480000000000302</v>
      </c>
      <c r="AE75" s="53">
        <v>8.8880000000000052</v>
      </c>
      <c r="AF75" s="53">
        <v>9.0499999999999829</v>
      </c>
      <c r="AG75" s="53">
        <v>8.4020000000000152</v>
      </c>
      <c r="AH75" s="53">
        <v>8.3459999999999752</v>
      </c>
      <c r="AI75" s="53">
        <v>8.5499999999999829</v>
      </c>
      <c r="AJ75" s="53">
        <v>8.4480000000000359</v>
      </c>
      <c r="AK75" s="53">
        <v>8.7760000000000105</v>
      </c>
      <c r="AL75" s="53">
        <v>8.6679999999999779</v>
      </c>
      <c r="AM75" s="53">
        <v>8.945999999999998</v>
      </c>
      <c r="AN75" s="53">
        <v>8.6259999999999764</v>
      </c>
      <c r="AO75" s="53">
        <v>8.6030000000000086</v>
      </c>
      <c r="AP75" s="53">
        <v>8.7450000000000045</v>
      </c>
      <c r="AQ75" s="53">
        <v>8.5960000000000321</v>
      </c>
      <c r="AR75" s="53">
        <v>8.5829999999999416</v>
      </c>
      <c r="AS75" s="53">
        <v>8.7500000000000284</v>
      </c>
      <c r="AT75" s="53">
        <v>8.7260000000000559</v>
      </c>
      <c r="AU75" s="53">
        <v>8.80499999999995</v>
      </c>
      <c r="AV75" s="53">
        <v>8.4209999999999923</v>
      </c>
      <c r="AW75" s="174">
        <f t="shared" si="2"/>
        <v>282.48599999999999</v>
      </c>
      <c r="AX75" s="175">
        <f t="shared" si="3"/>
        <v>50.975977570569867</v>
      </c>
    </row>
    <row r="76" spans="1:50" ht="15" thickBot="1" x14ac:dyDescent="0.4">
      <c r="A76" s="79" t="s">
        <v>94</v>
      </c>
      <c r="B76" s="79">
        <v>2022</v>
      </c>
      <c r="C76" s="9">
        <v>44693</v>
      </c>
      <c r="D76" s="79" t="s">
        <v>72</v>
      </c>
      <c r="E76" s="79" t="s">
        <v>395</v>
      </c>
      <c r="F76" s="79" t="s">
        <v>395</v>
      </c>
      <c r="G76" t="s">
        <v>271</v>
      </c>
      <c r="H76" t="s">
        <v>270</v>
      </c>
      <c r="I76" t="s">
        <v>493</v>
      </c>
      <c r="J76" t="s">
        <v>468</v>
      </c>
      <c r="K76" t="s">
        <v>298</v>
      </c>
      <c r="L76" s="81">
        <f>(C76-VLOOKUP(H76,Riders!$A$2:$C$2013,2,FALSE))/365</f>
        <v>19.084931506849315</v>
      </c>
      <c r="M76" s="81">
        <f>(C76-VLOOKUP(I76,Riders!$A$2:$C$2013,2,FALSE))/365</f>
        <v>18.243835616438357</v>
      </c>
      <c r="N76" s="81">
        <f>(C76-VLOOKUP(J76,Riders!$A$2:$C$2013,2,FALSE))/365</f>
        <v>23.797260273972604</v>
      </c>
      <c r="O76" s="81">
        <f>(C76-VLOOKUP(K76,Riders!$A$2:$C$2013,2,FALSE))/365</f>
        <v>20.446575342465753</v>
      </c>
      <c r="P76" s="79">
        <v>9</v>
      </c>
      <c r="Q76" s="100">
        <v>15.82</v>
      </c>
      <c r="R76" s="53">
        <v>8.963000000000001</v>
      </c>
      <c r="S76" s="53">
        <v>8.6659999999999968</v>
      </c>
      <c r="T76" s="53">
        <v>8.7950000000000017</v>
      </c>
      <c r="U76" s="53">
        <v>8.661999999999999</v>
      </c>
      <c r="V76" s="53">
        <v>8.7929999999999993</v>
      </c>
      <c r="W76" s="53">
        <v>8.9750000000000085</v>
      </c>
      <c r="X76" s="53">
        <v>8.722999999999999</v>
      </c>
      <c r="Y76" s="53">
        <v>8.887999999999991</v>
      </c>
      <c r="Z76" s="53">
        <v>8.703000000000003</v>
      </c>
      <c r="AA76" s="53">
        <v>8.8990000000000009</v>
      </c>
      <c r="AB76" s="53">
        <v>8.813999999999993</v>
      </c>
      <c r="AC76" s="53">
        <v>8.828000000000003</v>
      </c>
      <c r="AD76" s="53">
        <v>9.1379999999999768</v>
      </c>
      <c r="AE76" s="53">
        <v>8.8790000000000191</v>
      </c>
      <c r="AF76" s="53">
        <v>8.8290000000000077</v>
      </c>
      <c r="AG76" s="53">
        <v>8.7630000000000052</v>
      </c>
      <c r="AH76" s="53">
        <v>8.9279999999999973</v>
      </c>
      <c r="AI76" s="53">
        <v>8.6150000000000091</v>
      </c>
      <c r="AJ76" s="53">
        <v>8.8369999999999891</v>
      </c>
      <c r="AK76" s="53">
        <v>8.5650000000000261</v>
      </c>
      <c r="AL76" s="53">
        <v>8.8459999999999752</v>
      </c>
      <c r="AM76" s="53">
        <v>8.6450000000000102</v>
      </c>
      <c r="AN76" s="53">
        <v>9.0130000000000052</v>
      </c>
      <c r="AO76" s="53">
        <v>8.8239999999999839</v>
      </c>
      <c r="AP76" s="53">
        <v>9.0190000000000055</v>
      </c>
      <c r="AQ76" s="53">
        <v>8.688999999999993</v>
      </c>
      <c r="AR76" s="53">
        <v>8.9139999999999873</v>
      </c>
      <c r="AS76" s="53">
        <v>9.0220000000000198</v>
      </c>
      <c r="AT76" s="53">
        <v>8.9230000000000018</v>
      </c>
      <c r="AU76" s="53">
        <v>8.9139999999999873</v>
      </c>
      <c r="AV76" s="53">
        <v>8.7670000000000528</v>
      </c>
      <c r="AW76" s="174">
        <f t="shared" si="2"/>
        <v>289.65900000000005</v>
      </c>
      <c r="AX76" s="175">
        <f t="shared" si="3"/>
        <v>49.713628784191059</v>
      </c>
    </row>
    <row r="77" spans="1:50" ht="15" thickBot="1" x14ac:dyDescent="0.4">
      <c r="A77" s="79" t="s">
        <v>94</v>
      </c>
      <c r="B77" s="79">
        <v>2022</v>
      </c>
      <c r="C77" s="9">
        <v>44693</v>
      </c>
      <c r="D77" s="79" t="s">
        <v>72</v>
      </c>
      <c r="E77" s="79" t="s">
        <v>472</v>
      </c>
      <c r="F77" s="79">
        <v>1</v>
      </c>
      <c r="G77" t="s">
        <v>27</v>
      </c>
      <c r="H77" t="s">
        <v>413</v>
      </c>
      <c r="I77" t="s">
        <v>505</v>
      </c>
      <c r="J77" t="s">
        <v>414</v>
      </c>
      <c r="K77" t="s">
        <v>451</v>
      </c>
      <c r="L77" s="81">
        <f>(C77-VLOOKUP(H77,Riders!$A$2:$C$2013,2,FALSE))/365</f>
        <v>23.183561643835617</v>
      </c>
      <c r="M77" s="81">
        <f>(C77-VLOOKUP(I77,Riders!$A$2:$C$2013,2,FALSE))/365</f>
        <v>24.531506849315068</v>
      </c>
      <c r="N77" s="81">
        <f>(C77-VLOOKUP(J77,Riders!$A$2:$C$2013,2,FALSE))/365</f>
        <v>20.923287671232877</v>
      </c>
      <c r="O77" s="81">
        <f>(C77-VLOOKUP(K77,Riders!$A$2:$C$2013,2,FALSE))/365</f>
        <v>22.863013698630137</v>
      </c>
      <c r="P77" s="79">
        <v>1</v>
      </c>
      <c r="Q77" s="100">
        <v>15.252000000000001</v>
      </c>
      <c r="R77" s="53">
        <v>8.9359999999999982</v>
      </c>
      <c r="S77" s="53">
        <v>8.3820000000000014</v>
      </c>
      <c r="T77" s="53">
        <v>8.2239999999999966</v>
      </c>
      <c r="U77" s="53">
        <v>7.953000000000003</v>
      </c>
      <c r="V77" s="53">
        <v>7.9429999999999978</v>
      </c>
      <c r="W77" s="53">
        <v>7.8459999999999894</v>
      </c>
      <c r="X77" s="53">
        <v>7.9990000000000094</v>
      </c>
      <c r="Y77" s="53">
        <v>7.8310000000000031</v>
      </c>
      <c r="Z77" s="53">
        <v>8.0669999999999931</v>
      </c>
      <c r="AA77" s="53">
        <v>7.9950000000000045</v>
      </c>
      <c r="AB77" s="53">
        <v>7.9890000000000043</v>
      </c>
      <c r="AC77" s="53">
        <v>8.039999999999992</v>
      </c>
      <c r="AD77" s="53">
        <v>8.2440000000000282</v>
      </c>
      <c r="AE77" s="53">
        <v>8.1629999999999825</v>
      </c>
      <c r="AF77" s="53">
        <v>8.3449999999999989</v>
      </c>
      <c r="AG77" s="53">
        <v>8.2129999999999939</v>
      </c>
      <c r="AH77" s="53">
        <v>8.1879999999999882</v>
      </c>
      <c r="AI77" s="53">
        <v>8.1690000000000111</v>
      </c>
      <c r="AJ77" s="53">
        <v>8.146000000000015</v>
      </c>
      <c r="AK77" s="53">
        <v>8.2930000000000064</v>
      </c>
      <c r="AL77" s="53">
        <v>8.0289999999999964</v>
      </c>
      <c r="AM77" s="53">
        <v>8.0179999999999723</v>
      </c>
      <c r="AN77" s="53">
        <v>8.3369999999999891</v>
      </c>
      <c r="AO77" s="53">
        <v>8.05600000000004</v>
      </c>
      <c r="AP77" s="53">
        <v>8.34699999999998</v>
      </c>
      <c r="AQ77" s="53">
        <v>8.6280000000000143</v>
      </c>
      <c r="AR77" s="53">
        <v>8.3509999999999991</v>
      </c>
      <c r="AS77" s="53">
        <v>8.6140000000000043</v>
      </c>
      <c r="AT77" s="53">
        <v>8.3899999999999864</v>
      </c>
      <c r="AU77" s="53">
        <v>8.3299999999999841</v>
      </c>
      <c r="AV77" s="53">
        <v>8.2810000000000059</v>
      </c>
      <c r="AW77" s="174">
        <f t="shared" si="2"/>
        <v>269.59899999999999</v>
      </c>
      <c r="AX77" s="175">
        <f t="shared" si="3"/>
        <v>53.412661026190754</v>
      </c>
    </row>
    <row r="78" spans="1:50" ht="15" thickBot="1" x14ac:dyDescent="0.4">
      <c r="A78" s="79" t="s">
        <v>94</v>
      </c>
      <c r="B78" s="79">
        <v>2022</v>
      </c>
      <c r="C78" s="9">
        <v>44693</v>
      </c>
      <c r="D78" s="79" t="s">
        <v>72</v>
      </c>
      <c r="E78" s="79" t="s">
        <v>472</v>
      </c>
      <c r="F78" s="79">
        <v>1</v>
      </c>
      <c r="G78" t="s">
        <v>239</v>
      </c>
      <c r="H78" t="s">
        <v>300</v>
      </c>
      <c r="I78" t="s">
        <v>238</v>
      </c>
      <c r="J78" t="s">
        <v>506</v>
      </c>
      <c r="K78" t="s">
        <v>507</v>
      </c>
      <c r="L78" s="81">
        <f>(C78-VLOOKUP(H78,Riders!$A$2:$C$2013,2,FALSE))/365</f>
        <v>23.69041095890411</v>
      </c>
      <c r="M78" s="81">
        <f>(C78-VLOOKUP(I78,Riders!$A$2:$C$2013,2,FALSE))/365</f>
        <v>25.246575342465754</v>
      </c>
      <c r="N78" s="81">
        <f>(C78-VLOOKUP(J78,Riders!$A$2:$C$2013,2,FALSE))/365</f>
        <v>24.978082191780821</v>
      </c>
      <c r="O78" s="81">
        <f>(C78-VLOOKUP(K78,Riders!$A$2:$C$2013,2,FALSE))/365</f>
        <v>23.169863013698631</v>
      </c>
      <c r="P78" s="79">
        <v>2</v>
      </c>
      <c r="Q78" s="100">
        <v>14.297000000000001</v>
      </c>
      <c r="R78" s="53">
        <v>8.5539999999999985</v>
      </c>
      <c r="S78" s="53">
        <v>8.2010000000000005</v>
      </c>
      <c r="T78" s="53">
        <v>8.3250000000000028</v>
      </c>
      <c r="U78" s="53">
        <v>8.2919999999999945</v>
      </c>
      <c r="V78" s="53">
        <v>8.32</v>
      </c>
      <c r="W78" s="53">
        <v>8.404999999999994</v>
      </c>
      <c r="X78" s="53">
        <v>8.2550000000000097</v>
      </c>
      <c r="Y78" s="53">
        <v>8.2860000000000156</v>
      </c>
      <c r="Z78" s="53">
        <v>8.255999999999986</v>
      </c>
      <c r="AA78" s="53">
        <v>8.3910000000000053</v>
      </c>
      <c r="AB78" s="53">
        <v>8.3149999999999835</v>
      </c>
      <c r="AC78" s="53">
        <v>8.3519999999999897</v>
      </c>
      <c r="AD78" s="53">
        <v>8.4120000000000203</v>
      </c>
      <c r="AE78" s="53">
        <v>8.5720000000000027</v>
      </c>
      <c r="AF78" s="53">
        <v>8.1699999999999875</v>
      </c>
      <c r="AG78" s="53">
        <v>8.1290000000000191</v>
      </c>
      <c r="AH78" s="53">
        <v>8.2439999999999998</v>
      </c>
      <c r="AI78" s="53">
        <v>8.2339999999999804</v>
      </c>
      <c r="AJ78" s="53">
        <v>8.2300000000000182</v>
      </c>
      <c r="AK78" s="53">
        <v>8.4590000000000032</v>
      </c>
      <c r="AL78" s="53">
        <v>8.3340000000000032</v>
      </c>
      <c r="AM78" s="53">
        <v>8.3069999999999595</v>
      </c>
      <c r="AN78" s="53">
        <v>8.3500000000000512</v>
      </c>
      <c r="AO78" s="53">
        <v>8.3849999999999625</v>
      </c>
      <c r="AP78" s="53">
        <v>8.4610000000000127</v>
      </c>
      <c r="AQ78" s="53">
        <v>8.3859999999999673</v>
      </c>
      <c r="AR78" s="53">
        <v>8.4290000000000305</v>
      </c>
      <c r="AS78" s="53">
        <v>8.4919999999999902</v>
      </c>
      <c r="AT78" s="53">
        <v>8.504999999999967</v>
      </c>
      <c r="AU78" s="53">
        <v>8.6000000000000227</v>
      </c>
      <c r="AV78" s="53">
        <v>8.2890000000000441</v>
      </c>
      <c r="AW78" s="174">
        <f t="shared" si="2"/>
        <v>273.23700000000002</v>
      </c>
      <c r="AX78" s="175">
        <f t="shared" si="3"/>
        <v>52.701500894827561</v>
      </c>
    </row>
    <row r="79" spans="1:50" ht="15" thickBot="1" x14ac:dyDescent="0.4">
      <c r="A79" s="79" t="s">
        <v>94</v>
      </c>
      <c r="B79" s="79">
        <v>2022</v>
      </c>
      <c r="C79" s="9">
        <v>44693</v>
      </c>
      <c r="D79" s="79" t="s">
        <v>72</v>
      </c>
      <c r="E79" s="79" t="s">
        <v>472</v>
      </c>
      <c r="F79" s="79">
        <v>2</v>
      </c>
      <c r="G79" t="s">
        <v>38</v>
      </c>
      <c r="H79" t="s">
        <v>251</v>
      </c>
      <c r="I79" t="s">
        <v>483</v>
      </c>
      <c r="J79" t="s">
        <v>485</v>
      </c>
      <c r="K79" t="s">
        <v>486</v>
      </c>
      <c r="L79" s="81">
        <f>(C79-VLOOKUP(H79,Riders!$A$2:$C$2013,2,FALSE))/365</f>
        <v>28.117808219178084</v>
      </c>
      <c r="M79" s="81">
        <f>(C79-VLOOKUP(I79,Riders!$A$2:$C$2013,2,FALSE))/365</f>
        <v>25.345205479452055</v>
      </c>
      <c r="N79" s="81">
        <f>(C79-VLOOKUP(J79,Riders!$A$2:$C$2013,2,FALSE))/365</f>
        <v>21.145205479452056</v>
      </c>
      <c r="O79" s="81">
        <f>(C79-VLOOKUP(K79,Riders!$A$2:$C$2013,2,FALSE))/365</f>
        <v>26.408219178082192</v>
      </c>
      <c r="P79" s="79">
        <v>1</v>
      </c>
      <c r="Q79" s="100">
        <v>14.231999999999999</v>
      </c>
      <c r="R79" s="53">
        <v>7.9810000000000016</v>
      </c>
      <c r="S79" s="53">
        <v>7.6909999999999989</v>
      </c>
      <c r="T79" s="53">
        <v>8.2600000000000016</v>
      </c>
      <c r="U79" s="53">
        <v>7.8689999999999998</v>
      </c>
      <c r="V79" s="53">
        <v>8.0399999999999991</v>
      </c>
      <c r="W79" s="53">
        <v>7.9739999999999966</v>
      </c>
      <c r="X79" s="53">
        <v>8.2339999999999947</v>
      </c>
      <c r="Y79" s="53">
        <v>7.6990000000000123</v>
      </c>
      <c r="Z79" s="53">
        <v>8.2429999999999808</v>
      </c>
      <c r="AA79" s="53">
        <v>7.9030000000000058</v>
      </c>
      <c r="AB79" s="53">
        <v>8.1239999999999952</v>
      </c>
      <c r="AC79" s="53">
        <v>7.9620000000000317</v>
      </c>
      <c r="AD79" s="53">
        <v>8.2299999999999898</v>
      </c>
      <c r="AE79" s="53">
        <v>8.3729999999999762</v>
      </c>
      <c r="AF79" s="53">
        <v>7.5820000000000078</v>
      </c>
      <c r="AG79" s="53">
        <v>9.3250000000000171</v>
      </c>
      <c r="AH79" s="53">
        <v>7.1859999999999786</v>
      </c>
      <c r="AI79" s="53">
        <v>8.5510000000000161</v>
      </c>
      <c r="AJ79" s="53">
        <v>8.0459999999999923</v>
      </c>
      <c r="AK79" s="53">
        <v>8.0479999999999734</v>
      </c>
      <c r="AL79" s="53">
        <v>8.4590000000000316</v>
      </c>
      <c r="AM79" s="53">
        <v>8.1210000000000093</v>
      </c>
      <c r="AN79" s="53">
        <v>8.3599999999999852</v>
      </c>
      <c r="AO79" s="53">
        <v>8.29200000000003</v>
      </c>
      <c r="AP79" s="53">
        <v>8.4249999999999545</v>
      </c>
      <c r="AQ79" s="53">
        <v>8.4210000000000207</v>
      </c>
      <c r="AR79" s="53">
        <v>8.5879999999999939</v>
      </c>
      <c r="AS79" s="53">
        <v>8.4960000000000093</v>
      </c>
      <c r="AT79" s="53">
        <v>8.3090000000000259</v>
      </c>
      <c r="AU79" s="53">
        <v>8.5449999999999307</v>
      </c>
      <c r="AV79" s="53">
        <v>8.4780000000000655</v>
      </c>
      <c r="AW79" s="174">
        <f t="shared" si="2"/>
        <v>268.04700000000003</v>
      </c>
      <c r="AX79" s="175">
        <f t="shared" si="3"/>
        <v>53.721921901756033</v>
      </c>
    </row>
    <row r="80" spans="1:50" ht="15" thickBot="1" x14ac:dyDescent="0.4">
      <c r="A80" s="79" t="s">
        <v>94</v>
      </c>
      <c r="B80" s="79">
        <v>2022</v>
      </c>
      <c r="C80" s="9">
        <v>44693</v>
      </c>
      <c r="D80" s="79" t="s">
        <v>72</v>
      </c>
      <c r="E80" s="79" t="s">
        <v>472</v>
      </c>
      <c r="F80" s="79">
        <v>2</v>
      </c>
      <c r="G80" t="s">
        <v>44</v>
      </c>
      <c r="H80" t="s">
        <v>464</v>
      </c>
      <c r="I80" t="s">
        <v>248</v>
      </c>
      <c r="J80" t="s">
        <v>465</v>
      </c>
      <c r="K80" t="s">
        <v>508</v>
      </c>
      <c r="L80" s="81">
        <f>(C80-VLOOKUP(H80,Riders!$A$2:$C$2013,2,FALSE))/365</f>
        <v>20.8</v>
      </c>
      <c r="M80" s="81">
        <f>(C80-VLOOKUP(I80,Riders!$A$2:$C$2013,2,FALSE))/365</f>
        <v>19.780821917808218</v>
      </c>
      <c r="N80" s="81">
        <f>(C80-VLOOKUP(J80,Riders!$A$2:$C$2013,2,FALSE))/365</f>
        <v>26.095890410958905</v>
      </c>
      <c r="O80" s="81">
        <f>(C80-VLOOKUP(K80,Riders!$A$2:$C$2013,2,FALSE))/365</f>
        <v>19.347945205479451</v>
      </c>
      <c r="P80" s="79">
        <v>2</v>
      </c>
      <c r="Q80" s="60">
        <v>14.856</v>
      </c>
      <c r="R80" s="3">
        <v>9.1710000000000012</v>
      </c>
      <c r="S80" s="3">
        <v>8.7950000000000017</v>
      </c>
      <c r="T80" s="3">
        <v>8.2629999999999981</v>
      </c>
      <c r="U80" s="3">
        <v>8.6049999999999969</v>
      </c>
      <c r="V80" s="3">
        <v>8.0670000000000002</v>
      </c>
      <c r="W80" s="3">
        <v>8.2040000000000148</v>
      </c>
      <c r="X80" s="3">
        <v>8.1759999999999877</v>
      </c>
      <c r="Y80" s="3">
        <v>8.4260000000000019</v>
      </c>
      <c r="Z80" s="3">
        <v>8.2979999999999734</v>
      </c>
      <c r="AA80" s="3">
        <v>9.0060000000000286</v>
      </c>
      <c r="AB80" s="3">
        <v>8.6909999999999883</v>
      </c>
      <c r="AC80" s="3">
        <v>8.7489999999999952</v>
      </c>
      <c r="AD80" s="3">
        <v>8.4240000000000208</v>
      </c>
      <c r="AE80" s="3">
        <v>9.3749999999999858</v>
      </c>
      <c r="AF80" s="3">
        <v>7.9690000000000225</v>
      </c>
      <c r="AG80" s="3">
        <v>8.5989999999999895</v>
      </c>
      <c r="AH80" s="3">
        <v>8.6519999999999868</v>
      </c>
      <c r="AI80" s="3">
        <v>8.5360000000000014</v>
      </c>
      <c r="AJ80" s="3">
        <v>8.0750000000000171</v>
      </c>
      <c r="AK80" s="3">
        <v>8.4419999999999789</v>
      </c>
      <c r="AL80" s="3">
        <v>8.2620000000000005</v>
      </c>
      <c r="AM80" s="3">
        <v>8.2530000000000143</v>
      </c>
      <c r="AN80" s="3">
        <v>7.9949999999999761</v>
      </c>
      <c r="AO80" s="3">
        <v>8.4260000000000161</v>
      </c>
      <c r="AP80" s="3">
        <v>8.0989999999999611</v>
      </c>
      <c r="AQ80" s="3">
        <v>8.808000000000078</v>
      </c>
      <c r="AR80" s="3">
        <v>8.6069999999999425</v>
      </c>
      <c r="AS80" s="3">
        <v>9.0629999999999882</v>
      </c>
      <c r="AT80" s="3">
        <v>8.1590000000000771</v>
      </c>
      <c r="AU80" s="3">
        <v>9.1029999999999518</v>
      </c>
      <c r="AV80" s="3">
        <v>7.8790000000000191</v>
      </c>
      <c r="AW80" s="174">
        <f t="shared" si="2"/>
        <v>278.03300000000002</v>
      </c>
      <c r="AX80" s="175">
        <f t="shared" si="3"/>
        <v>51.792413130815405</v>
      </c>
    </row>
    <row r="81" spans="1:50" ht="15" thickBot="1" x14ac:dyDescent="0.4">
      <c r="A81" s="79" t="s">
        <v>94</v>
      </c>
      <c r="B81" s="79">
        <v>2022</v>
      </c>
      <c r="C81" s="9">
        <v>44693</v>
      </c>
      <c r="D81" s="79" t="s">
        <v>72</v>
      </c>
      <c r="E81" s="79" t="s">
        <v>472</v>
      </c>
      <c r="F81" s="79">
        <v>3</v>
      </c>
      <c r="G81" t="s">
        <v>67</v>
      </c>
      <c r="H81" t="s">
        <v>219</v>
      </c>
      <c r="I81" t="s">
        <v>278</v>
      </c>
      <c r="J81" t="s">
        <v>482</v>
      </c>
      <c r="K81" t="s">
        <v>457</v>
      </c>
      <c r="L81" s="81">
        <f>(C81-VLOOKUP(H81,Riders!$A$2:$C$2013,2,FALSE))/365</f>
        <v>27.4</v>
      </c>
      <c r="M81" s="81">
        <f>(C81-VLOOKUP(I81,Riders!$A$2:$C$2013,2,FALSE))/365</f>
        <v>27.901369863013699</v>
      </c>
      <c r="N81" s="81">
        <f>(C81-VLOOKUP(J81,Riders!$A$2:$C$2013,2,FALSE))/365</f>
        <v>20.295890410958904</v>
      </c>
      <c r="O81" s="81">
        <f>(C81-VLOOKUP(K81,Riders!$A$2:$C$2013,2,FALSE))/365</f>
        <v>28.358904109589041</v>
      </c>
      <c r="P81" s="79">
        <v>2</v>
      </c>
      <c r="Q81" s="60">
        <v>14.522</v>
      </c>
      <c r="R81" s="3">
        <v>8.1749999999999989</v>
      </c>
      <c r="S81" s="3">
        <v>7.73</v>
      </c>
      <c r="T81" s="3">
        <v>7.777000000000001</v>
      </c>
      <c r="U81" s="3">
        <v>7.6370000000000005</v>
      </c>
      <c r="V81" s="3">
        <v>7.6850000000000023</v>
      </c>
      <c r="W81" s="3">
        <v>7.9349999999999952</v>
      </c>
      <c r="X81" s="3">
        <v>7.8319999999999936</v>
      </c>
      <c r="Y81" s="3">
        <v>7.9610000000000127</v>
      </c>
      <c r="Z81" s="3">
        <v>8.1340000000000003</v>
      </c>
      <c r="AA81" s="3">
        <v>7.9239999999999924</v>
      </c>
      <c r="AB81" s="3">
        <v>7.9179999999999922</v>
      </c>
      <c r="AC81" s="3">
        <v>8.0390000000000015</v>
      </c>
      <c r="AD81" s="3">
        <v>7.8539999999999992</v>
      </c>
      <c r="AE81" s="3">
        <v>7.8180000000000121</v>
      </c>
      <c r="AF81" s="3">
        <v>7.9699999999999989</v>
      </c>
      <c r="AG81" s="3">
        <v>7.8239999999999839</v>
      </c>
      <c r="AH81" s="3">
        <v>7.7890000000000157</v>
      </c>
      <c r="AI81" s="3">
        <v>7.9429999999999836</v>
      </c>
      <c r="AJ81" s="3">
        <v>7.910000000000025</v>
      </c>
      <c r="AK81" s="3">
        <v>8.1680000000000064</v>
      </c>
      <c r="AL81" s="3">
        <v>8.1039999999999566</v>
      </c>
      <c r="AM81" s="3">
        <v>8.1520000000000152</v>
      </c>
      <c r="AN81" s="3">
        <v>8.2900000000000205</v>
      </c>
      <c r="AO81" s="3">
        <v>7.9269999999999925</v>
      </c>
      <c r="AP81" s="3">
        <v>7.9439999999999884</v>
      </c>
      <c r="AQ81" s="3">
        <v>7.8799999999999955</v>
      </c>
      <c r="AR81" s="3">
        <v>8.0410000000000252</v>
      </c>
      <c r="AS81" s="3">
        <v>7.761999999999972</v>
      </c>
      <c r="AT81" s="3">
        <v>7.6140000000000612</v>
      </c>
      <c r="AU81" s="3">
        <v>7.4989999999999952</v>
      </c>
      <c r="AV81" s="3">
        <v>7.5979999999999563</v>
      </c>
      <c r="AW81" s="174">
        <f t="shared" si="2"/>
        <v>259.35599999999999</v>
      </c>
      <c r="AX81" s="175">
        <f t="shared" si="3"/>
        <v>55.522139453106931</v>
      </c>
    </row>
    <row r="82" spans="1:50" ht="15" thickBot="1" x14ac:dyDescent="0.4">
      <c r="A82" s="79" t="s">
        <v>94</v>
      </c>
      <c r="B82" s="79">
        <v>2022</v>
      </c>
      <c r="C82" s="9">
        <v>44693</v>
      </c>
      <c r="D82" s="79" t="s">
        <v>72</v>
      </c>
      <c r="E82" s="79" t="s">
        <v>472</v>
      </c>
      <c r="F82" s="79">
        <v>3</v>
      </c>
      <c r="G82" t="s">
        <v>53</v>
      </c>
      <c r="H82" t="s">
        <v>233</v>
      </c>
      <c r="I82" t="s">
        <v>474</v>
      </c>
      <c r="J82" t="s">
        <v>405</v>
      </c>
      <c r="K82" t="s">
        <v>503</v>
      </c>
      <c r="L82" s="81">
        <f>(C82-VLOOKUP(H82,Riders!$A$2:$C$2013,2,FALSE))/365</f>
        <v>24.219178082191782</v>
      </c>
      <c r="M82" s="81">
        <f>(C82-VLOOKUP(I82,Riders!$A$2:$C$2013,2,FALSE))/365</f>
        <v>22.898630136986302</v>
      </c>
      <c r="N82" s="81">
        <f>(C82-VLOOKUP(J82,Riders!$A$2:$C$2013,2,FALSE))/365</f>
        <v>22.531506849315068</v>
      </c>
      <c r="O82" s="81">
        <f>(C82-VLOOKUP(K82,Riders!$A$2:$C$2013,2,FALSE))/365</f>
        <v>31.63013698630137</v>
      </c>
      <c r="P82" s="79">
        <v>1</v>
      </c>
      <c r="Q82" s="60">
        <v>14.189</v>
      </c>
      <c r="R82" s="3">
        <v>8.3030000000000008</v>
      </c>
      <c r="S82" s="3">
        <v>7.820999999999998</v>
      </c>
      <c r="T82" s="3">
        <v>7.8410000000000046</v>
      </c>
      <c r="U82" s="3">
        <v>7.6809999999999974</v>
      </c>
      <c r="V82" s="3">
        <v>7.6219999999999999</v>
      </c>
      <c r="W82" s="3">
        <v>7.6550000000000011</v>
      </c>
      <c r="X82" s="3">
        <v>7.7919999999999945</v>
      </c>
      <c r="Y82" s="3">
        <v>7.7740000000000009</v>
      </c>
      <c r="Z82" s="3">
        <v>7.8709999999999951</v>
      </c>
      <c r="AA82" s="3">
        <v>7.9410000000000167</v>
      </c>
      <c r="AB82" s="3">
        <v>7.9809999999999803</v>
      </c>
      <c r="AC82" s="3">
        <v>8.0520000000000067</v>
      </c>
      <c r="AD82" s="3">
        <v>7.8319999999999936</v>
      </c>
      <c r="AE82" s="3">
        <v>7.9480000000000217</v>
      </c>
      <c r="AF82" s="3">
        <v>7.9260000000000019</v>
      </c>
      <c r="AG82" s="3">
        <v>8.1069999999999993</v>
      </c>
      <c r="AH82" s="3">
        <v>7.875</v>
      </c>
      <c r="AI82" s="3">
        <v>7.8759999999999764</v>
      </c>
      <c r="AJ82" s="3">
        <v>7.8030000000000257</v>
      </c>
      <c r="AK82" s="3">
        <v>7.9679999999999893</v>
      </c>
      <c r="AL82" s="3">
        <v>7.7919999999999732</v>
      </c>
      <c r="AM82" s="3">
        <v>7.7940000000000396</v>
      </c>
      <c r="AN82" s="3">
        <v>7.858999999999952</v>
      </c>
      <c r="AO82" s="3">
        <v>7.8670000000000186</v>
      </c>
      <c r="AP82" s="3">
        <v>7.8919999999999959</v>
      </c>
      <c r="AQ82" s="3">
        <v>7.8940000000000055</v>
      </c>
      <c r="AR82" s="3">
        <v>7.9440000000000168</v>
      </c>
      <c r="AS82" s="3">
        <v>8.0840000000000032</v>
      </c>
      <c r="AT82" s="3">
        <v>7.9989999999999952</v>
      </c>
      <c r="AU82" s="3">
        <v>7.9660000000000082</v>
      </c>
      <c r="AV82" s="3">
        <v>7.6819999999999595</v>
      </c>
      <c r="AW82" s="174">
        <f t="shared" si="2"/>
        <v>258.63099999999997</v>
      </c>
      <c r="AX82" s="175">
        <f t="shared" si="3"/>
        <v>55.677780312491549</v>
      </c>
    </row>
    <row r="83" spans="1:50" ht="15" thickBot="1" x14ac:dyDescent="0.4">
      <c r="A83" s="79" t="s">
        <v>94</v>
      </c>
      <c r="B83" s="79">
        <v>2022</v>
      </c>
      <c r="C83" s="9">
        <v>44693</v>
      </c>
      <c r="D83" s="79" t="s">
        <v>72</v>
      </c>
      <c r="E83" s="79" t="s">
        <v>472</v>
      </c>
      <c r="F83" s="79">
        <v>4</v>
      </c>
      <c r="G83" t="s">
        <v>27</v>
      </c>
      <c r="H83" t="s">
        <v>262</v>
      </c>
      <c r="I83" t="s">
        <v>481</v>
      </c>
      <c r="J83" t="s">
        <v>323</v>
      </c>
      <c r="K83" t="s">
        <v>450</v>
      </c>
      <c r="L83" s="81">
        <f>(C83-VLOOKUP(H83,Riders!$A$2:$C$2013,2,FALSE))/365</f>
        <v>19.824657534246576</v>
      </c>
      <c r="M83" s="81">
        <f>(C83-VLOOKUP(I83,Riders!$A$2:$C$2013,2,FALSE))/365</f>
        <v>20.449315068493149</v>
      </c>
      <c r="N83" s="81">
        <f>(C83-VLOOKUP(J83,Riders!$A$2:$C$2013,2,FALSE))/365</f>
        <v>23.827397260273973</v>
      </c>
      <c r="O83" s="81">
        <f>(C83-VLOOKUP(K83,Riders!$A$2:$C$2013,2,FALSE))/365</f>
        <v>27.12876712328767</v>
      </c>
      <c r="P83" s="79">
        <v>2</v>
      </c>
      <c r="Q83" s="60">
        <v>14.237</v>
      </c>
      <c r="R83" s="3">
        <v>8.3010000000000002</v>
      </c>
      <c r="S83" s="3">
        <v>7.9379999999999988</v>
      </c>
      <c r="T83" s="3">
        <v>7.7280000000000015</v>
      </c>
      <c r="U83" s="3">
        <v>7.8399999999999963</v>
      </c>
      <c r="V83" s="3">
        <v>7.9950000000000045</v>
      </c>
      <c r="W83" s="3">
        <v>7.7509999999999977</v>
      </c>
      <c r="X83" s="3">
        <v>7.8880000000000123</v>
      </c>
      <c r="Y83" s="3">
        <v>8.0009999999999764</v>
      </c>
      <c r="Z83" s="3">
        <v>7.7439999999999998</v>
      </c>
      <c r="AA83" s="3">
        <v>7.7860000000000156</v>
      </c>
      <c r="AB83" s="3">
        <v>7.8979999999999961</v>
      </c>
      <c r="AC83" s="3">
        <v>7.8160000000000025</v>
      </c>
      <c r="AD83" s="3">
        <v>7.8219999999999743</v>
      </c>
      <c r="AE83" s="3">
        <v>7.8540000000000276</v>
      </c>
      <c r="AF83" s="3">
        <v>7.9210000000000065</v>
      </c>
      <c r="AG83" s="3">
        <v>8.2390000000000043</v>
      </c>
      <c r="AH83" s="3">
        <v>7.9459999999999695</v>
      </c>
      <c r="AI83" s="3">
        <v>7.8400000000000318</v>
      </c>
      <c r="AJ83" s="3">
        <v>7.8529999999999802</v>
      </c>
      <c r="AK83" s="3">
        <v>7.8250000000000171</v>
      </c>
      <c r="AL83" s="3">
        <v>7.84699999999998</v>
      </c>
      <c r="AM83" s="3">
        <v>7.9800000000000182</v>
      </c>
      <c r="AN83" s="3">
        <v>7.9589999999999748</v>
      </c>
      <c r="AO83" s="3">
        <v>7.9060000000000343</v>
      </c>
      <c r="AP83" s="3">
        <v>7.97199999999998</v>
      </c>
      <c r="AQ83" s="3">
        <v>8.15300000000002</v>
      </c>
      <c r="AR83" s="3">
        <v>8.3839999999999861</v>
      </c>
      <c r="AS83" s="3">
        <v>8.1040000000000418</v>
      </c>
      <c r="AT83" s="3">
        <v>8.3359999999999275</v>
      </c>
      <c r="AU83" s="3">
        <v>8.3560000000000514</v>
      </c>
      <c r="AV83" s="3">
        <v>8.7559999999999718</v>
      </c>
      <c r="AW83" s="174">
        <f t="shared" si="2"/>
        <v>261.976</v>
      </c>
      <c r="AX83" s="175">
        <f t="shared" si="3"/>
        <v>54.966867193941432</v>
      </c>
    </row>
    <row r="84" spans="1:50" ht="15" thickBot="1" x14ac:dyDescent="0.4">
      <c r="A84" s="79" t="s">
        <v>94</v>
      </c>
      <c r="B84" s="79">
        <v>2022</v>
      </c>
      <c r="C84" s="9">
        <v>44693</v>
      </c>
      <c r="D84" s="79" t="s">
        <v>72</v>
      </c>
      <c r="E84" s="79" t="s">
        <v>472</v>
      </c>
      <c r="F84" s="79">
        <v>4</v>
      </c>
      <c r="G84" t="s">
        <v>36</v>
      </c>
      <c r="H84" t="s">
        <v>442</v>
      </c>
      <c r="I84" t="s">
        <v>504</v>
      </c>
      <c r="J84" t="s">
        <v>476</v>
      </c>
      <c r="K84" t="s">
        <v>443</v>
      </c>
      <c r="L84" s="81">
        <f>(C84-VLOOKUP(H84,Riders!$A$2:$C$2013,2,FALSE))/365</f>
        <v>27.076712328767123</v>
      </c>
      <c r="M84" s="81">
        <f>(C84-VLOOKUP(I84,Riders!$A$2:$C$2013,2,FALSE))/365</f>
        <v>19.284931506849315</v>
      </c>
      <c r="N84" s="81">
        <f>(C84-VLOOKUP(J84,Riders!$A$2:$C$2013,2,FALSE))/365</f>
        <v>23.5013698630137</v>
      </c>
      <c r="O84" s="81">
        <f>(C84-VLOOKUP(K84,Riders!$A$2:$C$2013,2,FALSE))/365</f>
        <v>22.860273972602741</v>
      </c>
      <c r="P84" s="79">
        <v>1</v>
      </c>
      <c r="Q84" s="60">
        <v>14.231999999999999</v>
      </c>
      <c r="R84" s="3">
        <v>9.02</v>
      </c>
      <c r="S84" s="3">
        <v>7.9500000000000028</v>
      </c>
      <c r="T84" s="3">
        <v>7.6840000000000011</v>
      </c>
      <c r="U84" s="3">
        <v>7.8649999999999949</v>
      </c>
      <c r="V84" s="3">
        <v>7.8300000000000054</v>
      </c>
      <c r="W84" s="3">
        <v>7.8659999999999997</v>
      </c>
      <c r="X84" s="3">
        <v>8.0589999999999975</v>
      </c>
      <c r="Y84" s="3">
        <v>8.0260000000000105</v>
      </c>
      <c r="Z84" s="3">
        <v>8.0409999999999826</v>
      </c>
      <c r="AA84" s="3">
        <v>7.9690000000000083</v>
      </c>
      <c r="AB84" s="3">
        <v>8.0349999999999966</v>
      </c>
      <c r="AC84" s="3">
        <v>7.7929999999999922</v>
      </c>
      <c r="AD84" s="3">
        <v>7.8320000000000221</v>
      </c>
      <c r="AE84" s="3">
        <v>7.8359999999999843</v>
      </c>
      <c r="AF84" s="3">
        <v>7.8940000000000197</v>
      </c>
      <c r="AG84" s="3">
        <v>7.8629999999999711</v>
      </c>
      <c r="AH84" s="3">
        <v>8.0010000000000048</v>
      </c>
      <c r="AI84" s="3">
        <v>7.6400000000000148</v>
      </c>
      <c r="AJ84" s="3">
        <v>7.7519999999999811</v>
      </c>
      <c r="AK84" s="3">
        <v>7.8970000000000198</v>
      </c>
      <c r="AL84" s="3">
        <v>7.7520000000000095</v>
      </c>
      <c r="AM84" s="3">
        <v>7.8449999999999704</v>
      </c>
      <c r="AN84" s="3">
        <v>7.9199999999999875</v>
      </c>
      <c r="AO84" s="3">
        <v>8.0519999999999925</v>
      </c>
      <c r="AP84" s="3">
        <v>8.1250000000000284</v>
      </c>
      <c r="AQ84" s="3">
        <v>7.9350000000000023</v>
      </c>
      <c r="AR84" s="3">
        <v>7.7819999999999538</v>
      </c>
      <c r="AS84" s="3">
        <v>7.8860000000000809</v>
      </c>
      <c r="AT84" s="3">
        <v>7.7459999999999525</v>
      </c>
      <c r="AU84" s="3">
        <v>7.9250000000000398</v>
      </c>
      <c r="AV84" s="3">
        <v>7.9939999999999429</v>
      </c>
      <c r="AW84" s="174">
        <f t="shared" si="2"/>
        <v>260.04699999999997</v>
      </c>
      <c r="AX84" s="175">
        <f t="shared" si="3"/>
        <v>55.374605359800348</v>
      </c>
    </row>
    <row r="85" spans="1:50" ht="15" thickBot="1" x14ac:dyDescent="0.4">
      <c r="A85" s="79" t="s">
        <v>94</v>
      </c>
      <c r="B85" s="79">
        <v>2022</v>
      </c>
      <c r="C85" s="9">
        <v>44693</v>
      </c>
      <c r="D85" s="79" t="s">
        <v>72</v>
      </c>
      <c r="E85" s="79" t="s">
        <v>209</v>
      </c>
      <c r="F85" t="s">
        <v>210</v>
      </c>
      <c r="G85" t="s">
        <v>53</v>
      </c>
      <c r="H85" t="s">
        <v>233</v>
      </c>
      <c r="I85" t="s">
        <v>452</v>
      </c>
      <c r="J85" t="s">
        <v>474</v>
      </c>
      <c r="K85" t="s">
        <v>405</v>
      </c>
      <c r="L85" s="81">
        <f>(C85-VLOOKUP(H85,Riders!$A$2:$C$2013,2,FALSE))/365</f>
        <v>24.219178082191782</v>
      </c>
      <c r="M85" s="81">
        <f>(C85-VLOOKUP(I85,Riders!$A$2:$C$2013,2,FALSE))/365</f>
        <v>22.205479452054796</v>
      </c>
      <c r="N85" s="81">
        <f>(C85-VLOOKUP(J85,Riders!$A$2:$C$2013,2,FALSE))/365</f>
        <v>22.898630136986302</v>
      </c>
      <c r="O85" s="81">
        <f>(C85-VLOOKUP(K85,Riders!$A$2:$C$2013,2,FALSE))/365</f>
        <v>22.531506849315068</v>
      </c>
      <c r="P85" s="79">
        <v>1</v>
      </c>
      <c r="Q85" s="60">
        <v>14.08</v>
      </c>
      <c r="R85" s="3">
        <v>8.2819999999999983</v>
      </c>
      <c r="S85" s="3">
        <v>7.8350000000000009</v>
      </c>
      <c r="T85" s="3">
        <v>8.0359999999999978</v>
      </c>
      <c r="U85" s="3">
        <v>7.5990000000000038</v>
      </c>
      <c r="V85" s="3">
        <v>7.7119999999999962</v>
      </c>
      <c r="W85" s="3">
        <v>7.7239999999999966</v>
      </c>
      <c r="X85" s="3">
        <v>7.7900000000000134</v>
      </c>
      <c r="Y85" s="3">
        <v>7.7729999999999961</v>
      </c>
      <c r="Z85" s="3">
        <v>7.7789999999999822</v>
      </c>
      <c r="AA85" s="3">
        <v>7.869000000000014</v>
      </c>
      <c r="AB85" s="3">
        <v>8.0420000000000016</v>
      </c>
      <c r="AC85" s="3">
        <v>7.8430000000000035</v>
      </c>
      <c r="AD85" s="3">
        <v>7.8309999999999889</v>
      </c>
      <c r="AE85" s="3">
        <v>7.8090000000000117</v>
      </c>
      <c r="AF85" s="3">
        <v>8.0659999999999599</v>
      </c>
      <c r="AG85" s="3">
        <v>7.7650000000000432</v>
      </c>
      <c r="AH85" s="3">
        <v>7.9059999999999775</v>
      </c>
      <c r="AI85" s="3">
        <v>7.7890000000000157</v>
      </c>
      <c r="AJ85" s="3">
        <v>7.9199999999999875</v>
      </c>
      <c r="AK85" s="3">
        <v>7.8820000000000334</v>
      </c>
      <c r="AL85" s="3">
        <v>7.7649999999999864</v>
      </c>
      <c r="AM85" s="3">
        <v>7.8669999999999618</v>
      </c>
      <c r="AN85" s="3">
        <v>8.0220000000000198</v>
      </c>
      <c r="AO85" s="3">
        <v>7.8970000000000482</v>
      </c>
      <c r="AP85" s="3">
        <v>8.0649999999999693</v>
      </c>
      <c r="AQ85" s="3">
        <v>7.7459999999999525</v>
      </c>
      <c r="AR85" s="3">
        <v>7.8370000000000175</v>
      </c>
      <c r="AS85" s="3">
        <v>7.8260000000000218</v>
      </c>
      <c r="AT85" s="3">
        <v>8.0309999999999491</v>
      </c>
      <c r="AU85" s="3">
        <v>7.6320000000000618</v>
      </c>
      <c r="AV85" s="3">
        <v>7.5019999999999811</v>
      </c>
      <c r="AW85" s="174">
        <f t="shared" si="2"/>
        <v>257.52199999999999</v>
      </c>
      <c r="AX85" s="175">
        <f t="shared" si="3"/>
        <v>55.917552675111253</v>
      </c>
    </row>
    <row r="86" spans="1:50" ht="15" thickBot="1" x14ac:dyDescent="0.4">
      <c r="A86" s="79" t="s">
        <v>94</v>
      </c>
      <c r="B86" s="79">
        <v>2022</v>
      </c>
      <c r="C86" s="9">
        <v>44693</v>
      </c>
      <c r="D86" s="79" t="s">
        <v>72</v>
      </c>
      <c r="E86" s="79" t="s">
        <v>209</v>
      </c>
      <c r="F86" t="s">
        <v>210</v>
      </c>
      <c r="G86" t="s">
        <v>36</v>
      </c>
      <c r="H86" t="s">
        <v>473</v>
      </c>
      <c r="I86" t="s">
        <v>504</v>
      </c>
      <c r="J86" t="s">
        <v>476</v>
      </c>
      <c r="K86" t="s">
        <v>443</v>
      </c>
      <c r="L86" s="81">
        <f>(C86-VLOOKUP(H86,Riders!$A$2:$C$2013,2,FALSE))/365</f>
        <v>122.44657534246575</v>
      </c>
      <c r="M86" s="81">
        <f>(C86-VLOOKUP(I86,Riders!$A$2:$C$2013,2,FALSE))/365</f>
        <v>19.284931506849315</v>
      </c>
      <c r="N86" s="81">
        <f>(C86-VLOOKUP(J86,Riders!$A$2:$C$2013,2,FALSE))/365</f>
        <v>23.5013698630137</v>
      </c>
      <c r="O86" s="81">
        <f>(C86-VLOOKUP(K86,Riders!$A$2:$C$2013,2,FALSE))/365</f>
        <v>22.860273972602741</v>
      </c>
      <c r="P86" s="79">
        <v>2</v>
      </c>
      <c r="Q86" s="60">
        <v>14.512</v>
      </c>
      <c r="R86" s="3">
        <v>8.2689999999999984</v>
      </c>
      <c r="S86" s="3">
        <v>7.9269999999999996</v>
      </c>
      <c r="T86" s="3">
        <v>7.5660000000000025</v>
      </c>
      <c r="U86" s="3">
        <v>7.8249999999999957</v>
      </c>
      <c r="V86" s="3">
        <v>7.7450000000000045</v>
      </c>
      <c r="W86" s="3">
        <v>7.8939999999999984</v>
      </c>
      <c r="X86" s="3">
        <v>7.8109999999999928</v>
      </c>
      <c r="Y86" s="3">
        <v>8.0630000000000166</v>
      </c>
      <c r="Z86" s="3">
        <v>7.8759999999999906</v>
      </c>
      <c r="AA86" s="3">
        <v>7.9039999999999964</v>
      </c>
      <c r="AB86" s="3">
        <v>7.8540000000000134</v>
      </c>
      <c r="AC86" s="3">
        <v>7.9699999999999989</v>
      </c>
      <c r="AD86" s="3">
        <v>7.8599999999999852</v>
      </c>
      <c r="AE86" s="3">
        <v>8.0690000000000168</v>
      </c>
      <c r="AF86" s="3">
        <v>7.8700000000000045</v>
      </c>
      <c r="AG86" s="3">
        <v>7.813999999999993</v>
      </c>
      <c r="AH86" s="3">
        <v>7.8559999999999945</v>
      </c>
      <c r="AI86" s="3">
        <v>7.867999999999995</v>
      </c>
      <c r="AJ86" s="3">
        <v>7.7060000000000173</v>
      </c>
      <c r="AK86" s="3">
        <v>7.8179999999999836</v>
      </c>
      <c r="AL86" s="3">
        <v>8.1049999999999898</v>
      </c>
      <c r="AM86" s="3">
        <v>7.8650000000000375</v>
      </c>
      <c r="AN86" s="3">
        <v>8.1049999999999613</v>
      </c>
      <c r="AO86" s="3">
        <v>8.0519999999999925</v>
      </c>
      <c r="AP86" s="3">
        <v>8.231000000000023</v>
      </c>
      <c r="AQ86" s="3">
        <v>7.929000000000002</v>
      </c>
      <c r="AR86" s="3">
        <v>7.9399999999999977</v>
      </c>
      <c r="AS86" s="3">
        <v>8.0910000000000082</v>
      </c>
      <c r="AT86" s="3">
        <v>7.9709999999999752</v>
      </c>
      <c r="AU86" s="3">
        <v>8.2770000000000152</v>
      </c>
      <c r="AV86" s="3">
        <v>8.4829999999999757</v>
      </c>
      <c r="AW86" s="174">
        <f t="shared" si="2"/>
        <v>261.12599999999998</v>
      </c>
      <c r="AX86" s="175">
        <f t="shared" si="3"/>
        <v>55.145791686771908</v>
      </c>
    </row>
    <row r="87" spans="1:50" ht="15" thickBot="1" x14ac:dyDescent="0.4">
      <c r="A87" s="79" t="s">
        <v>94</v>
      </c>
      <c r="B87" s="79">
        <v>2022</v>
      </c>
      <c r="C87" s="9">
        <v>44693</v>
      </c>
      <c r="D87" s="79" t="s">
        <v>72</v>
      </c>
      <c r="E87" s="79" t="s">
        <v>209</v>
      </c>
      <c r="F87" t="s">
        <v>211</v>
      </c>
      <c r="G87" t="s">
        <v>67</v>
      </c>
      <c r="H87" t="s">
        <v>219</v>
      </c>
      <c r="I87" t="s">
        <v>278</v>
      </c>
      <c r="J87" t="s">
        <v>482</v>
      </c>
      <c r="K87" t="s">
        <v>457</v>
      </c>
      <c r="L87" s="81">
        <f>(C87-VLOOKUP(H87,Riders!$A$2:$C$2013,2,FALSE))/365</f>
        <v>27.4</v>
      </c>
      <c r="M87" s="81">
        <f>(C87-VLOOKUP(I87,Riders!$A$2:$C$2013,2,FALSE))/365</f>
        <v>27.901369863013699</v>
      </c>
      <c r="N87" s="81">
        <f>(C87-VLOOKUP(J87,Riders!$A$2:$C$2013,2,FALSE))/365</f>
        <v>20.295890410958904</v>
      </c>
      <c r="O87" s="81">
        <f>(C87-VLOOKUP(K87,Riders!$A$2:$C$2013,2,FALSE))/365</f>
        <v>28.358904109589041</v>
      </c>
      <c r="P87" s="79">
        <v>3</v>
      </c>
      <c r="Q87" s="60">
        <v>14.516</v>
      </c>
      <c r="R87" s="3">
        <v>8.1669999999999998</v>
      </c>
      <c r="S87" s="3">
        <v>7.6960000000000015</v>
      </c>
      <c r="T87" s="3">
        <v>7.7639999999999993</v>
      </c>
      <c r="U87" s="3">
        <v>7.6460000000000008</v>
      </c>
      <c r="V87" s="3">
        <v>7.6909999999999954</v>
      </c>
      <c r="W87" s="3">
        <v>7.899000000000008</v>
      </c>
      <c r="X87" s="3">
        <v>7.8959999999999866</v>
      </c>
      <c r="Y87" s="3">
        <v>8.1410000000000053</v>
      </c>
      <c r="Z87" s="3">
        <v>7.9039999999999964</v>
      </c>
      <c r="AA87" s="3">
        <v>7.8699999999999903</v>
      </c>
      <c r="AB87" s="3">
        <v>7.972999999999999</v>
      </c>
      <c r="AC87" s="3">
        <v>7.8780000000000001</v>
      </c>
      <c r="AD87" s="3">
        <v>7.8990000000000009</v>
      </c>
      <c r="AE87" s="3">
        <v>8.0499999999999972</v>
      </c>
      <c r="AF87" s="3">
        <v>7.9269999999999925</v>
      </c>
      <c r="AG87" s="3">
        <v>7.8990000000000293</v>
      </c>
      <c r="AH87" s="3">
        <v>7.8910000000000196</v>
      </c>
      <c r="AI87" s="3">
        <v>7.997999999999962</v>
      </c>
      <c r="AJ87" s="3">
        <v>7.8570000000000277</v>
      </c>
      <c r="AK87" s="3">
        <v>8.0239999999999725</v>
      </c>
      <c r="AL87" s="3">
        <v>8.2239999999999895</v>
      </c>
      <c r="AM87" s="3">
        <v>8.3050000000000068</v>
      </c>
      <c r="AN87" s="3">
        <v>8.0460000000000207</v>
      </c>
      <c r="AO87" s="3">
        <v>8.0469999999999686</v>
      </c>
      <c r="AP87" s="3">
        <v>8.1040000000000418</v>
      </c>
      <c r="AQ87" s="3">
        <v>8.3559999999999945</v>
      </c>
      <c r="AR87" s="3">
        <v>7.9969999999999573</v>
      </c>
      <c r="AS87" s="3">
        <v>7.9330000000000496</v>
      </c>
      <c r="AT87" s="3">
        <v>7.8270000000000266</v>
      </c>
      <c r="AU87" s="3">
        <v>7.8509999999999422</v>
      </c>
      <c r="AV87" s="3">
        <v>7.8930000000000007</v>
      </c>
      <c r="AW87" s="174">
        <f t="shared" si="2"/>
        <v>261.16899999999998</v>
      </c>
      <c r="AX87" s="175">
        <f t="shared" si="3"/>
        <v>55.136712243796168</v>
      </c>
    </row>
    <row r="88" spans="1:50" ht="15" thickBot="1" x14ac:dyDescent="0.4">
      <c r="A88" s="79" t="s">
        <v>94</v>
      </c>
      <c r="B88" s="79">
        <v>2022</v>
      </c>
      <c r="C88" s="9">
        <v>44693</v>
      </c>
      <c r="D88" s="79" t="s">
        <v>72</v>
      </c>
      <c r="E88" s="79" t="s">
        <v>209</v>
      </c>
      <c r="F88" t="s">
        <v>211</v>
      </c>
      <c r="G88" t="s">
        <v>27</v>
      </c>
      <c r="H88" t="s">
        <v>262</v>
      </c>
      <c r="I88" t="s">
        <v>481</v>
      </c>
      <c r="J88" t="s">
        <v>323</v>
      </c>
      <c r="K88" t="s">
        <v>450</v>
      </c>
      <c r="L88" s="81">
        <f>(C88-VLOOKUP(H88,Riders!$A$2:$C$2013,2,FALSE))/365</f>
        <v>19.824657534246576</v>
      </c>
      <c r="M88" s="81">
        <f>(C88-VLOOKUP(I88,Riders!$A$2:$C$2013,2,FALSE))/365</f>
        <v>20.449315068493149</v>
      </c>
      <c r="N88" s="81">
        <f>(C88-VLOOKUP(J88,Riders!$A$2:$C$2013,2,FALSE))/365</f>
        <v>23.827397260273973</v>
      </c>
      <c r="O88" s="81">
        <f>(C88-VLOOKUP(K88,Riders!$A$2:$C$2013,2,FALSE))/365</f>
        <v>27.12876712328767</v>
      </c>
      <c r="P88" s="79">
        <v>4</v>
      </c>
      <c r="Q88" s="60">
        <v>14.138999999999999</v>
      </c>
      <c r="R88" s="3">
        <v>8.2579999999999991</v>
      </c>
      <c r="S88" s="3">
        <v>7.8220000000000027</v>
      </c>
      <c r="T88" s="3">
        <v>7.7569999999999979</v>
      </c>
      <c r="U88" s="3">
        <v>7.7689999999999984</v>
      </c>
      <c r="V88" s="3">
        <v>7.9670000000000059</v>
      </c>
      <c r="W88" s="3">
        <v>7.8189999999999955</v>
      </c>
      <c r="X88" s="3">
        <v>7.8209999999999908</v>
      </c>
      <c r="Y88" s="3">
        <v>7.820999999999998</v>
      </c>
      <c r="Z88" s="3">
        <v>7.929000000000002</v>
      </c>
      <c r="AA88" s="3">
        <v>7.7920000000000016</v>
      </c>
      <c r="AB88" s="3">
        <v>7.8080000000000069</v>
      </c>
      <c r="AC88" s="3">
        <v>7.9549999999999983</v>
      </c>
      <c r="AD88" s="3">
        <v>7.8259999999999934</v>
      </c>
      <c r="AE88" s="3">
        <v>7.8800000000000097</v>
      </c>
      <c r="AF88" s="3">
        <v>7.9029999999999916</v>
      </c>
      <c r="AG88" s="3">
        <v>8.1240000000000236</v>
      </c>
      <c r="AH88" s="3">
        <v>8.1229999999999905</v>
      </c>
      <c r="AI88" s="3">
        <v>8.2839999999999918</v>
      </c>
      <c r="AJ88" s="3">
        <v>8.0440000000000111</v>
      </c>
      <c r="AK88" s="3">
        <v>8.0750000000000171</v>
      </c>
      <c r="AL88" s="3">
        <v>7.9709999999999752</v>
      </c>
      <c r="AM88" s="3">
        <v>8.0319999999999823</v>
      </c>
      <c r="AN88" s="3">
        <v>8.1950000000000216</v>
      </c>
      <c r="AO88" s="3">
        <v>8.171999999999997</v>
      </c>
      <c r="AP88" s="3">
        <v>8.3569999999999993</v>
      </c>
      <c r="AQ88" s="3">
        <v>8.0979999999999848</v>
      </c>
      <c r="AR88" s="3">
        <v>7.9610000000000127</v>
      </c>
      <c r="AS88" s="3">
        <v>7.9130000000000109</v>
      </c>
      <c r="AT88" s="3">
        <v>8.0529999999999973</v>
      </c>
      <c r="AU88" s="3">
        <v>8.0349999999999966</v>
      </c>
      <c r="AV88" s="3">
        <v>8.2429999999999666</v>
      </c>
      <c r="AW88" s="174">
        <f t="shared" si="2"/>
        <v>261.94599999999997</v>
      </c>
      <c r="AX88" s="175">
        <f t="shared" si="3"/>
        <v>54.973162407519112</v>
      </c>
    </row>
    <row r="89" spans="1:50" ht="15" thickBot="1" x14ac:dyDescent="0.4">
      <c r="A89" s="71" t="s">
        <v>103</v>
      </c>
      <c r="B89" s="71">
        <v>2022</v>
      </c>
      <c r="C89" s="73">
        <v>44672</v>
      </c>
      <c r="D89" s="71" t="s">
        <v>72</v>
      </c>
      <c r="E89" s="71" t="s">
        <v>395</v>
      </c>
      <c r="F89" s="71" t="s">
        <v>395</v>
      </c>
      <c r="G89" s="71" t="s">
        <v>15</v>
      </c>
      <c r="H89" s="71" t="s">
        <v>477</v>
      </c>
      <c r="I89" s="71" t="s">
        <v>509</v>
      </c>
      <c r="J89" s="71" t="s">
        <v>478</v>
      </c>
      <c r="K89" s="71" t="s">
        <v>510</v>
      </c>
      <c r="L89" s="81" t="e">
        <f>(C89-VLOOKUP(H89,Riders!$A$2:$C$2013,2,FALSE))/365</f>
        <v>#N/A</v>
      </c>
      <c r="M89" s="81">
        <f>(C89-VLOOKUP(I89,Riders!$A$2:$C$2013,2,FALSE))/365</f>
        <v>122.38904109589041</v>
      </c>
      <c r="N89" s="81" t="e">
        <f>(C89-VLOOKUP(J89,Riders!$A$2:$C$2013,2,FALSE))/365</f>
        <v>#N/A</v>
      </c>
      <c r="O89" s="81" t="e">
        <f>(C89-VLOOKUP(K89,Riders!$A$2:$C$2013,2,FALSE))/365</f>
        <v>#N/A</v>
      </c>
      <c r="P89" s="71">
        <v>1</v>
      </c>
      <c r="Q89" s="60">
        <v>14.09</v>
      </c>
      <c r="R89" s="3">
        <v>8.5240000000000009</v>
      </c>
      <c r="S89" s="3">
        <v>7.8389999999999986</v>
      </c>
      <c r="T89" s="3">
        <v>7.8580000000000005</v>
      </c>
      <c r="U89" s="3">
        <v>7.703000000000003</v>
      </c>
      <c r="V89" s="3">
        <v>7.722999999999999</v>
      </c>
      <c r="W89" s="3">
        <v>7.6670000000000016</v>
      </c>
      <c r="X89" s="3">
        <v>7.7989999999999853</v>
      </c>
      <c r="Y89" s="3">
        <v>7.9269999999999925</v>
      </c>
      <c r="Z89" s="3">
        <v>7.8470000000000084</v>
      </c>
      <c r="AA89" s="3">
        <v>7.8960000000000008</v>
      </c>
      <c r="AB89" s="3">
        <v>7.9610000000000127</v>
      </c>
      <c r="AC89" s="3">
        <v>7.907999999999987</v>
      </c>
      <c r="AD89" s="3">
        <v>7.9260000000000161</v>
      </c>
      <c r="AE89" s="3">
        <v>7.6779999999999973</v>
      </c>
      <c r="AF89" s="3">
        <v>7.8870000000000005</v>
      </c>
      <c r="AG89" s="3">
        <v>7.7799999999999727</v>
      </c>
      <c r="AH89" s="3">
        <v>7.9120000000000061</v>
      </c>
      <c r="AI89" s="3">
        <v>7.6560000000000059</v>
      </c>
      <c r="AJ89" s="3">
        <v>7.8549999999999898</v>
      </c>
      <c r="AK89" s="3">
        <v>7.6470000000000198</v>
      </c>
      <c r="AL89" s="3">
        <v>7.8249999999999602</v>
      </c>
      <c r="AM89" s="3">
        <v>7.9630000000000507</v>
      </c>
      <c r="AN89" s="3">
        <v>7.782999999999987</v>
      </c>
      <c r="AO89" s="3">
        <v>7.6529999999999916</v>
      </c>
      <c r="AP89" s="3">
        <v>7.6480000000000246</v>
      </c>
      <c r="AQ89" s="3">
        <v>7.742999999999995</v>
      </c>
      <c r="AR89" s="3">
        <v>7.7220000000000084</v>
      </c>
      <c r="AS89" s="3">
        <v>7.6539999999999679</v>
      </c>
      <c r="AT89" s="3">
        <v>7.6810000000000116</v>
      </c>
      <c r="AU89" s="3">
        <v>7.5879999999999939</v>
      </c>
      <c r="AV89" s="3">
        <v>7.7530000000000143</v>
      </c>
      <c r="AW89" s="174">
        <f t="shared" si="2"/>
        <v>256.096</v>
      </c>
      <c r="AX89" s="175">
        <f t="shared" si="3"/>
        <v>56.228914157191049</v>
      </c>
    </row>
    <row r="90" spans="1:50" ht="15" thickBot="1" x14ac:dyDescent="0.4">
      <c r="A90" s="71" t="s">
        <v>103</v>
      </c>
      <c r="B90" s="71">
        <v>2022</v>
      </c>
      <c r="C90" s="73">
        <v>44672</v>
      </c>
      <c r="D90" s="71" t="s">
        <v>72</v>
      </c>
      <c r="E90" s="71" t="s">
        <v>395</v>
      </c>
      <c r="F90" s="71" t="s">
        <v>395</v>
      </c>
      <c r="G90" s="71" t="s">
        <v>53</v>
      </c>
      <c r="H90" s="71" t="s">
        <v>233</v>
      </c>
      <c r="I90" s="71" t="s">
        <v>279</v>
      </c>
      <c r="J90" s="71" t="s">
        <v>474</v>
      </c>
      <c r="K90" s="71" t="s">
        <v>327</v>
      </c>
      <c r="L90" s="81">
        <f>(C90-VLOOKUP(H90,Riders!$A$2:$C$2013,2,FALSE))/365</f>
        <v>24.161643835616438</v>
      </c>
      <c r="M90" s="81">
        <f>(C90-VLOOKUP(I90,Riders!$A$2:$C$2013,2,FALSE))/365</f>
        <v>25.17808219178082</v>
      </c>
      <c r="N90" s="81">
        <f>(C90-VLOOKUP(J90,Riders!$A$2:$C$2013,2,FALSE))/365</f>
        <v>22.841095890410958</v>
      </c>
      <c r="O90" s="81">
        <f>(C90-VLOOKUP(K90,Riders!$A$2:$C$2013,2,FALSE))/365</f>
        <v>21.331506849315069</v>
      </c>
      <c r="P90" s="71">
        <v>2</v>
      </c>
      <c r="Q90" s="60">
        <v>14.272</v>
      </c>
      <c r="R90" s="3">
        <v>8.8849999999999998</v>
      </c>
      <c r="S90" s="3">
        <v>8.1610000000000014</v>
      </c>
      <c r="T90" s="3">
        <v>7.9460000000000015</v>
      </c>
      <c r="U90" s="3">
        <v>7.9899999999999949</v>
      </c>
      <c r="V90" s="3">
        <v>7.5410000000000039</v>
      </c>
      <c r="W90" s="3">
        <v>7.9650000000000034</v>
      </c>
      <c r="X90" s="3">
        <v>7.7349999999999994</v>
      </c>
      <c r="Y90" s="3">
        <v>7.6389999999999958</v>
      </c>
      <c r="Z90" s="3">
        <v>7.8539999999999992</v>
      </c>
      <c r="AA90" s="3">
        <v>7.7670000000000243</v>
      </c>
      <c r="AB90" s="3">
        <v>8.0729999999999791</v>
      </c>
      <c r="AC90" s="3">
        <v>7.7560000000000002</v>
      </c>
      <c r="AD90" s="3">
        <v>7.7059999999999746</v>
      </c>
      <c r="AE90" s="3">
        <v>7.7590000000000146</v>
      </c>
      <c r="AF90" s="3">
        <v>7.8219999999999885</v>
      </c>
      <c r="AG90" s="3">
        <v>7.910000000000025</v>
      </c>
      <c r="AH90" s="3">
        <v>7.6599999999999966</v>
      </c>
      <c r="AI90" s="3">
        <v>7.7540000000000191</v>
      </c>
      <c r="AJ90" s="3">
        <v>7.9549999999999557</v>
      </c>
      <c r="AK90" s="3">
        <v>7.7910000000000252</v>
      </c>
      <c r="AL90" s="3">
        <v>8.0480000000000018</v>
      </c>
      <c r="AM90" s="3">
        <v>7.63900000000001</v>
      </c>
      <c r="AN90" s="3">
        <v>7.7039999999999793</v>
      </c>
      <c r="AO90" s="3">
        <v>7.5209999999999866</v>
      </c>
      <c r="AP90" s="3">
        <v>7.6059999999999945</v>
      </c>
      <c r="AQ90" s="3">
        <v>7.6660000000000252</v>
      </c>
      <c r="AR90" s="3">
        <v>7.4449999999999648</v>
      </c>
      <c r="AS90" s="3">
        <v>7.6140000000000612</v>
      </c>
      <c r="AT90" s="3">
        <v>7.7270000000000039</v>
      </c>
      <c r="AU90" s="3">
        <v>7.7249999999999375</v>
      </c>
      <c r="AV90" s="3">
        <v>7.728999999999985</v>
      </c>
      <c r="AW90" s="174">
        <f t="shared" si="2"/>
        <v>256.36499999999995</v>
      </c>
      <c r="AX90" s="175">
        <f t="shared" si="3"/>
        <v>56.169913989819214</v>
      </c>
    </row>
    <row r="91" spans="1:50" ht="15" thickBot="1" x14ac:dyDescent="0.4">
      <c r="A91" s="71" t="s">
        <v>103</v>
      </c>
      <c r="B91" s="71">
        <v>2022</v>
      </c>
      <c r="C91" s="73">
        <v>44672</v>
      </c>
      <c r="D91" s="71" t="s">
        <v>72</v>
      </c>
      <c r="E91" s="71" t="s">
        <v>395</v>
      </c>
      <c r="F91" s="71" t="s">
        <v>395</v>
      </c>
      <c r="G91" s="71" t="s">
        <v>25</v>
      </c>
      <c r="H91" s="71" t="s">
        <v>276</v>
      </c>
      <c r="I91" s="71" t="s">
        <v>339</v>
      </c>
      <c r="J91" s="71" t="s">
        <v>319</v>
      </c>
      <c r="K91" s="71" t="s">
        <v>475</v>
      </c>
      <c r="L91" s="81">
        <f>(C91-VLOOKUP(H91,Riders!$A$2:$C$2013,2,FALSE))/365</f>
        <v>28.12876712328767</v>
      </c>
      <c r="M91" s="81">
        <f>(C91-VLOOKUP(I91,Riders!$A$2:$C$2013,2,FALSE))/365</f>
        <v>31.742465753424657</v>
      </c>
      <c r="N91" s="81">
        <f>(C91-VLOOKUP(J91,Riders!$A$2:$C$2013,2,FALSE))/365</f>
        <v>30.010958904109589</v>
      </c>
      <c r="O91" s="81">
        <f>(C91-VLOOKUP(K91,Riders!$A$2:$C$2013,2,FALSE))/365</f>
        <v>24.698630136986303</v>
      </c>
      <c r="P91" s="71">
        <v>3</v>
      </c>
      <c r="Q91" s="60">
        <v>14.272</v>
      </c>
      <c r="R91" s="3">
        <v>8.5039999999999996</v>
      </c>
      <c r="S91" s="3">
        <v>7.8490000000000002</v>
      </c>
      <c r="T91" s="3">
        <v>7.7610000000000028</v>
      </c>
      <c r="U91" s="3">
        <v>7.7299999999999969</v>
      </c>
      <c r="V91" s="3">
        <v>7.634999999999998</v>
      </c>
      <c r="W91" s="3">
        <v>7.6560000000000059</v>
      </c>
      <c r="X91" s="3">
        <v>7.7929999999999851</v>
      </c>
      <c r="Y91" s="3">
        <v>7.659000000000006</v>
      </c>
      <c r="Z91" s="3">
        <v>7.7730000000000246</v>
      </c>
      <c r="AA91" s="3"/>
      <c r="AB91" s="3"/>
      <c r="AC91" s="3"/>
      <c r="AD91" s="3"/>
      <c r="AE91" s="3"/>
      <c r="AF91" s="3"/>
      <c r="AG91" s="3">
        <v>7.8240000000000123</v>
      </c>
      <c r="AH91" s="3">
        <v>7.907999999999987</v>
      </c>
      <c r="AI91" s="3">
        <v>8.1810000000000116</v>
      </c>
      <c r="AJ91" s="3">
        <v>8.2400000000000091</v>
      </c>
      <c r="AK91" s="3">
        <v>7.98599999999999</v>
      </c>
      <c r="AL91" s="3">
        <v>8.1519999999999868</v>
      </c>
      <c r="AM91" s="3">
        <v>7.8870000000000005</v>
      </c>
      <c r="AN91" s="3">
        <v>8.3009999999999877</v>
      </c>
      <c r="AO91" s="3">
        <v>7.7960000000000491</v>
      </c>
      <c r="AP91" s="3">
        <v>7.9119999999999493</v>
      </c>
      <c r="AQ91" s="3">
        <v>7.7210000000000036</v>
      </c>
      <c r="AR91" s="3">
        <v>7.75</v>
      </c>
      <c r="AS91" s="3">
        <v>7.6189999999999998</v>
      </c>
      <c r="AT91" s="3">
        <v>7.7150000000000318</v>
      </c>
      <c r="AU91" s="3">
        <v>7.7889999999999588</v>
      </c>
      <c r="AV91" s="3">
        <v>8.0460000000000207</v>
      </c>
      <c r="AW91" s="174" t="str">
        <f t="shared" si="2"/>
        <v/>
      </c>
      <c r="AX91" s="175" t="str">
        <f t="shared" si="3"/>
        <v/>
      </c>
    </row>
    <row r="92" spans="1:50" ht="15" thickBot="1" x14ac:dyDescent="0.4">
      <c r="A92" s="71" t="s">
        <v>103</v>
      </c>
      <c r="B92" s="71">
        <v>2022</v>
      </c>
      <c r="C92" s="73">
        <v>44672</v>
      </c>
      <c r="D92" s="71" t="s">
        <v>72</v>
      </c>
      <c r="E92" s="71" t="s">
        <v>395</v>
      </c>
      <c r="F92" s="71" t="s">
        <v>395</v>
      </c>
      <c r="G92" s="71" t="s">
        <v>17</v>
      </c>
      <c r="H92" s="71" t="s">
        <v>441</v>
      </c>
      <c r="I92" s="71" t="s">
        <v>220</v>
      </c>
      <c r="J92" s="71" t="s">
        <v>440</v>
      </c>
      <c r="K92" s="71" t="s">
        <v>511</v>
      </c>
      <c r="L92" s="81">
        <f>(C92-VLOOKUP(H92,Riders!$A$2:$C$2013,2,FALSE))/365</f>
        <v>24.421917808219177</v>
      </c>
      <c r="M92" s="81">
        <f>(C92-VLOOKUP(I92,Riders!$A$2:$C$2013,2,FALSE))/365</f>
        <v>23.287671232876711</v>
      </c>
      <c r="N92" s="81">
        <f>(C92-VLOOKUP(J92,Riders!$A$2:$C$2013,2,FALSE))/365</f>
        <v>23.008219178082193</v>
      </c>
      <c r="O92" s="81">
        <f>(C92-VLOOKUP(K92,Riders!$A$2:$C$2013,2,FALSE))/365</f>
        <v>18.767123287671232</v>
      </c>
      <c r="P92" s="71">
        <v>4</v>
      </c>
      <c r="Q92" s="60">
        <v>14.163</v>
      </c>
      <c r="R92" s="3">
        <v>8.5449999999999982</v>
      </c>
      <c r="S92" s="3">
        <v>8.0560000000000009</v>
      </c>
      <c r="T92" s="3">
        <v>7.9550000000000018</v>
      </c>
      <c r="U92" s="3">
        <v>7.865000000000002</v>
      </c>
      <c r="V92" s="3">
        <v>8.0229999999999961</v>
      </c>
      <c r="W92" s="3">
        <v>7.8059999999999974</v>
      </c>
      <c r="X92" s="3">
        <v>7.7939999999999969</v>
      </c>
      <c r="Y92" s="3">
        <v>7.8320000000000078</v>
      </c>
      <c r="Z92" s="3">
        <v>7.8159999999999883</v>
      </c>
      <c r="AA92" s="3">
        <v>7.8550000000000182</v>
      </c>
      <c r="AB92" s="3">
        <v>7.8559999999999945</v>
      </c>
      <c r="AC92" s="3">
        <v>7.8850000000000051</v>
      </c>
      <c r="AD92" s="3">
        <v>7.9869999999999948</v>
      </c>
      <c r="AE92" s="3">
        <v>7.8900000000000006</v>
      </c>
      <c r="AF92" s="3">
        <v>7.8259999999999934</v>
      </c>
      <c r="AG92" s="3">
        <v>7.8810000000000002</v>
      </c>
      <c r="AH92" s="3">
        <v>7.8569999999999993</v>
      </c>
      <c r="AI92" s="3">
        <v>7.9150000000000205</v>
      </c>
      <c r="AJ92" s="3">
        <v>7.9309999999999832</v>
      </c>
      <c r="AK92" s="3">
        <v>7.9669999999999845</v>
      </c>
      <c r="AL92" s="3">
        <v>8.0570000000000164</v>
      </c>
      <c r="AM92" s="3">
        <v>8.0160000000000196</v>
      </c>
      <c r="AN92" s="3">
        <v>8.0429999999999779</v>
      </c>
      <c r="AO92" s="3">
        <v>8.1159999999999854</v>
      </c>
      <c r="AP92" s="3">
        <v>7.9190000000000396</v>
      </c>
      <c r="AQ92" s="3">
        <v>7.9129999999999825</v>
      </c>
      <c r="AR92" s="3">
        <v>8.0269999999999584</v>
      </c>
      <c r="AS92" s="3">
        <v>7.8330000000000268</v>
      </c>
      <c r="AT92" s="3">
        <v>7.7410000000000139</v>
      </c>
      <c r="AU92" s="3">
        <v>7.6549999999999727</v>
      </c>
      <c r="AV92" s="3">
        <v>7.6530000000000769</v>
      </c>
      <c r="AW92" s="174">
        <f t="shared" si="2"/>
        <v>259.67800000000005</v>
      </c>
      <c r="AX92" s="175">
        <f t="shared" si="3"/>
        <v>55.453292154129336</v>
      </c>
    </row>
    <row r="93" spans="1:50" ht="15" thickBot="1" x14ac:dyDescent="0.4">
      <c r="A93" s="71" t="s">
        <v>103</v>
      </c>
      <c r="B93" s="71">
        <v>2022</v>
      </c>
      <c r="C93" s="73">
        <v>44672</v>
      </c>
      <c r="D93" s="71" t="s">
        <v>72</v>
      </c>
      <c r="E93" s="71" t="s">
        <v>395</v>
      </c>
      <c r="F93" s="71" t="s">
        <v>395</v>
      </c>
      <c r="G93" s="71" t="s">
        <v>56</v>
      </c>
      <c r="H93" s="71" t="s">
        <v>274</v>
      </c>
      <c r="I93" s="71" t="s">
        <v>240</v>
      </c>
      <c r="J93" s="71" t="s">
        <v>446</v>
      </c>
      <c r="K93" s="71" t="s">
        <v>445</v>
      </c>
      <c r="L93" s="81">
        <f>(C93-VLOOKUP(H93,Riders!$A$2:$C$2013,2,FALSE))/365</f>
        <v>23.323287671232876</v>
      </c>
      <c r="M93" s="81">
        <f>(C93-VLOOKUP(I93,Riders!$A$2:$C$2013,2,FALSE))/365</f>
        <v>26.638356164383563</v>
      </c>
      <c r="N93" s="81">
        <f>(C93-VLOOKUP(J93,Riders!$A$2:$C$2013,2,FALSE))/365</f>
        <v>32.484931506849314</v>
      </c>
      <c r="O93" s="81">
        <f>(C93-VLOOKUP(K93,Riders!$A$2:$C$2013,2,FALSE))/365</f>
        <v>27.986301369863014</v>
      </c>
      <c r="P93" s="71">
        <v>5</v>
      </c>
      <c r="Q93" s="60">
        <v>15.231</v>
      </c>
      <c r="R93" s="3">
        <v>8.8040000000000003</v>
      </c>
      <c r="S93" s="3">
        <v>8.1130000000000031</v>
      </c>
      <c r="T93" s="3">
        <v>7.9749999999999943</v>
      </c>
      <c r="U93" s="3">
        <v>8.1129999999999995</v>
      </c>
      <c r="V93" s="3">
        <v>7.9040000000000035</v>
      </c>
      <c r="W93" s="3">
        <v>7.8539999999999921</v>
      </c>
      <c r="X93" s="3">
        <v>7.9840000000000018</v>
      </c>
      <c r="Y93" s="3">
        <v>7.8449999999999989</v>
      </c>
      <c r="Z93" s="3">
        <v>7.7350000000000136</v>
      </c>
      <c r="AA93" s="3">
        <v>7.7539999999999765</v>
      </c>
      <c r="AB93" s="3">
        <v>7.8910000000000338</v>
      </c>
      <c r="AC93" s="3">
        <v>7.8289999999999935</v>
      </c>
      <c r="AD93" s="3">
        <v>7.9179999999999779</v>
      </c>
      <c r="AE93" s="3">
        <v>7.945999999999998</v>
      </c>
      <c r="AF93" s="3">
        <v>8.0060000000000286</v>
      </c>
      <c r="AG93" s="3">
        <v>8.1599999999999966</v>
      </c>
      <c r="AH93" s="3">
        <v>8.1119999999999663</v>
      </c>
      <c r="AI93" s="3">
        <v>8.3810000000000286</v>
      </c>
      <c r="AJ93" s="3">
        <v>8.0799999999999841</v>
      </c>
      <c r="AK93" s="3">
        <v>7.9130000000000393</v>
      </c>
      <c r="AL93" s="3">
        <v>8.0669999999999789</v>
      </c>
      <c r="AM93" s="3">
        <v>7.9190000000000111</v>
      </c>
      <c r="AN93" s="3">
        <v>7.9029999999999916</v>
      </c>
      <c r="AO93" s="3">
        <v>8.0819999999999936</v>
      </c>
      <c r="AP93" s="3">
        <v>7.9790000000000134</v>
      </c>
      <c r="AQ93" s="3">
        <v>8.0509999999999877</v>
      </c>
      <c r="AR93" s="3">
        <v>8.0919999999999845</v>
      </c>
      <c r="AS93" s="3">
        <v>8.0880000000000507</v>
      </c>
      <c r="AT93" s="3">
        <v>8.2359999999999047</v>
      </c>
      <c r="AU93" s="3">
        <v>8.1390000000000384</v>
      </c>
      <c r="AV93" s="3">
        <v>8.2300000000000182</v>
      </c>
      <c r="AW93" s="174">
        <f t="shared" si="2"/>
        <v>264.334</v>
      </c>
      <c r="AX93" s="175">
        <f t="shared" si="3"/>
        <v>54.47653347658644</v>
      </c>
    </row>
    <row r="94" spans="1:50" ht="15" thickBot="1" x14ac:dyDescent="0.4">
      <c r="A94" s="71" t="s">
        <v>103</v>
      </c>
      <c r="B94" s="71">
        <v>2022</v>
      </c>
      <c r="C94" s="73">
        <v>44672</v>
      </c>
      <c r="D94" s="71" t="s">
        <v>72</v>
      </c>
      <c r="E94" s="71" t="s">
        <v>395</v>
      </c>
      <c r="F94" s="71" t="s">
        <v>395</v>
      </c>
      <c r="G94" s="71" t="s">
        <v>19</v>
      </c>
      <c r="H94" s="71" t="s">
        <v>252</v>
      </c>
      <c r="I94" s="71" t="s">
        <v>480</v>
      </c>
      <c r="J94" s="71" t="s">
        <v>512</v>
      </c>
      <c r="K94" s="71" t="s">
        <v>513</v>
      </c>
      <c r="L94" s="81">
        <f>(C94-VLOOKUP(H94,Riders!$A$2:$C$2013,2,FALSE))/365</f>
        <v>23.312328767123287</v>
      </c>
      <c r="M94" s="81">
        <f>(C94-VLOOKUP(I94,Riders!$A$2:$C$2013,2,FALSE))/365</f>
        <v>22.901369863013699</v>
      </c>
      <c r="N94" s="81" t="e">
        <f>(C94-VLOOKUP(J94,Riders!$A$2:$C$2013,2,FALSE))/365</f>
        <v>#N/A</v>
      </c>
      <c r="O94" s="81" t="e">
        <f>(C94-VLOOKUP(K94,Riders!$A$2:$C$2013,2,FALSE))/365</f>
        <v>#N/A</v>
      </c>
      <c r="P94" s="71">
        <v>6</v>
      </c>
      <c r="Q94" s="60">
        <v>14.372</v>
      </c>
      <c r="R94" s="3">
        <v>8.7330000000000005</v>
      </c>
      <c r="S94" s="3">
        <v>8.4869999999999983</v>
      </c>
      <c r="T94" s="3">
        <v>8.1060000000000016</v>
      </c>
      <c r="U94" s="3">
        <v>7.9519999999999982</v>
      </c>
      <c r="V94" s="3">
        <v>7.9590000000000032</v>
      </c>
      <c r="W94" s="3">
        <v>8.1090000000000018</v>
      </c>
      <c r="X94" s="3">
        <v>7.9780000000000086</v>
      </c>
      <c r="Y94" s="3">
        <v>8.0349999999999966</v>
      </c>
      <c r="Z94" s="3">
        <v>8.0799999999999841</v>
      </c>
      <c r="AA94" s="3">
        <v>8.1940000000000168</v>
      </c>
      <c r="AB94" s="3">
        <v>8.0709999999999837</v>
      </c>
      <c r="AC94" s="3">
        <v>7.958999999999989</v>
      </c>
      <c r="AD94" s="3">
        <v>7.921999999999997</v>
      </c>
      <c r="AE94" s="3">
        <v>8.0570000000000306</v>
      </c>
      <c r="AF94" s="3">
        <v>8.0490000000000066</v>
      </c>
      <c r="AG94" s="3">
        <v>8.1189999999999998</v>
      </c>
      <c r="AH94" s="3">
        <v>8.0279999999999916</v>
      </c>
      <c r="AI94" s="3">
        <v>8.2539999999999907</v>
      </c>
      <c r="AJ94" s="3">
        <v>8.1140000000000043</v>
      </c>
      <c r="AK94" s="3">
        <v>8.0720000000000027</v>
      </c>
      <c r="AL94" s="3">
        <v>8.1200000000000045</v>
      </c>
      <c r="AM94" s="3">
        <v>8.2439999999999714</v>
      </c>
      <c r="AN94" s="3">
        <v>8.1150000000000091</v>
      </c>
      <c r="AO94" s="3">
        <v>8.1949999999999932</v>
      </c>
      <c r="AP94" s="3">
        <v>8.2510000000000332</v>
      </c>
      <c r="AQ94" s="3">
        <v>8.4159999999999684</v>
      </c>
      <c r="AR94" s="3">
        <v>8.0740000000000123</v>
      </c>
      <c r="AS94" s="3">
        <v>7.9980000000000473</v>
      </c>
      <c r="AT94" s="3">
        <v>8.0019999999999527</v>
      </c>
      <c r="AU94" s="3">
        <v>7.97199999999998</v>
      </c>
      <c r="AV94" s="3">
        <v>7.9760000000000559</v>
      </c>
      <c r="AW94" s="174">
        <f t="shared" si="2"/>
        <v>266.01300000000003</v>
      </c>
      <c r="AX94" s="175">
        <f t="shared" si="3"/>
        <v>54.13269276313563</v>
      </c>
    </row>
    <row r="95" spans="1:50" ht="15" thickBot="1" x14ac:dyDescent="0.4">
      <c r="A95" s="71" t="s">
        <v>103</v>
      </c>
      <c r="B95" s="71">
        <v>2022</v>
      </c>
      <c r="C95" s="73">
        <v>44672</v>
      </c>
      <c r="D95" s="71" t="s">
        <v>72</v>
      </c>
      <c r="E95" s="71" t="s">
        <v>395</v>
      </c>
      <c r="F95" s="71" t="s">
        <v>395</v>
      </c>
      <c r="G95" s="71" t="s">
        <v>67</v>
      </c>
      <c r="H95" s="71" t="s">
        <v>278</v>
      </c>
      <c r="I95" s="71" t="s">
        <v>482</v>
      </c>
      <c r="J95" s="71" t="s">
        <v>457</v>
      </c>
      <c r="K95" s="71" t="s">
        <v>514</v>
      </c>
      <c r="L95" s="81">
        <f>(C95-VLOOKUP(H95,Riders!$A$2:$C$2013,2,FALSE))/365</f>
        <v>27.843835616438355</v>
      </c>
      <c r="M95" s="81">
        <f>(C95-VLOOKUP(I95,Riders!$A$2:$C$2013,2,FALSE))/365</f>
        <v>20.238356164383561</v>
      </c>
      <c r="N95" s="81">
        <f>(C95-VLOOKUP(J95,Riders!$A$2:$C$2013,2,FALSE))/365</f>
        <v>28.301369863013697</v>
      </c>
      <c r="O95" s="81" t="e">
        <f>(C95-VLOOKUP(K95,Riders!$A$2:$C$2013,2,FALSE))/365</f>
        <v>#N/A</v>
      </c>
      <c r="P95" s="71">
        <v>7</v>
      </c>
      <c r="Q95" s="60">
        <v>14.443</v>
      </c>
      <c r="R95" s="3">
        <v>8.2739999999999991</v>
      </c>
      <c r="S95" s="3">
        <v>8.0530000000000008</v>
      </c>
      <c r="T95" s="3">
        <v>7.916999999999998</v>
      </c>
      <c r="U95" s="3">
        <v>8.0310000000000059</v>
      </c>
      <c r="V95" s="3">
        <v>7.8869999999999933</v>
      </c>
      <c r="W95" s="3">
        <v>7.9889999999999972</v>
      </c>
      <c r="X95" s="3">
        <v>7.8739999999999952</v>
      </c>
      <c r="Y95" s="3">
        <v>8.0830000000000126</v>
      </c>
      <c r="Z95" s="3">
        <v>7.9189999999999969</v>
      </c>
      <c r="AA95" s="3">
        <v>7.9080000000000013</v>
      </c>
      <c r="AB95" s="3">
        <v>8.1119999999999948</v>
      </c>
      <c r="AC95" s="3">
        <v>8.1440000000000055</v>
      </c>
      <c r="AD95" s="3">
        <v>8.1839999999999975</v>
      </c>
      <c r="AE95" s="3">
        <v>8.1129999999999995</v>
      </c>
      <c r="AF95" s="3">
        <v>8.527000000000001</v>
      </c>
      <c r="AG95" s="3">
        <v>8.2960000000000207</v>
      </c>
      <c r="AH95" s="3">
        <v>7.8749999999999716</v>
      </c>
      <c r="AI95" s="3">
        <v>8.6000000000000227</v>
      </c>
      <c r="AJ95" s="3">
        <v>8.0139999999999816</v>
      </c>
      <c r="AK95" s="3">
        <v>8.0660000000000025</v>
      </c>
      <c r="AL95" s="3">
        <v>7.7820000000000107</v>
      </c>
      <c r="AM95" s="3">
        <v>8.1809999999999832</v>
      </c>
      <c r="AN95" s="3">
        <v>8.1239999999999952</v>
      </c>
      <c r="AO95" s="3">
        <v>8.4669999999999845</v>
      </c>
      <c r="AP95" s="3">
        <v>8.3870000000000573</v>
      </c>
      <c r="AQ95" s="3">
        <v>8.0489999999999782</v>
      </c>
      <c r="AR95" s="3">
        <v>8.3969999999999914</v>
      </c>
      <c r="AS95" s="3">
        <v>8.3430000000000177</v>
      </c>
      <c r="AT95" s="3">
        <v>8.0619999999999834</v>
      </c>
      <c r="AU95" s="3">
        <v>7.9939999999999714</v>
      </c>
      <c r="AV95" s="3">
        <v>8.4710000000000036</v>
      </c>
      <c r="AW95" s="174">
        <f t="shared" si="2"/>
        <v>266.56599999999997</v>
      </c>
      <c r="AX95" s="175">
        <f t="shared" si="3"/>
        <v>54.02039269824359</v>
      </c>
    </row>
    <row r="96" spans="1:50" ht="15" thickBot="1" x14ac:dyDescent="0.4">
      <c r="A96" s="71" t="s">
        <v>103</v>
      </c>
      <c r="B96" s="71">
        <v>2022</v>
      </c>
      <c r="C96" s="73">
        <v>44672</v>
      </c>
      <c r="D96" s="71" t="s">
        <v>72</v>
      </c>
      <c r="E96" s="71" t="s">
        <v>395</v>
      </c>
      <c r="F96" s="71" t="s">
        <v>395</v>
      </c>
      <c r="G96" s="71" t="s">
        <v>47</v>
      </c>
      <c r="H96" s="71" t="s">
        <v>275</v>
      </c>
      <c r="I96" s="71" t="s">
        <v>287</v>
      </c>
      <c r="J96" s="71" t="s">
        <v>247</v>
      </c>
      <c r="K96" s="71" t="s">
        <v>488</v>
      </c>
      <c r="L96" s="81">
        <f>(C96-VLOOKUP(H96,Riders!$A$2:$C$2013,2,FALSE))/365</f>
        <v>25.304109589041097</v>
      </c>
      <c r="M96" s="81">
        <f>(C96-VLOOKUP(I96,Riders!$A$2:$C$2013,2,FALSE))/365</f>
        <v>25.931506849315067</v>
      </c>
      <c r="N96" s="81">
        <f>(C96-VLOOKUP(J96,Riders!$A$2:$C$2013,2,FALSE))/365</f>
        <v>29.764383561643836</v>
      </c>
      <c r="O96" s="81">
        <f>(C96-VLOOKUP(K96,Riders!$A$2:$C$2013,2,FALSE))/365</f>
        <v>23.865753424657534</v>
      </c>
      <c r="P96" s="71">
        <v>8</v>
      </c>
      <c r="Q96" s="60">
        <v>14.329000000000001</v>
      </c>
      <c r="R96" s="3">
        <v>8.277000000000001</v>
      </c>
      <c r="S96" s="3">
        <v>8.0189999999999984</v>
      </c>
      <c r="T96" s="3">
        <v>7.8509999999999991</v>
      </c>
      <c r="U96" s="3">
        <v>7.8089999999999975</v>
      </c>
      <c r="V96" s="3">
        <v>7.9770000000000039</v>
      </c>
      <c r="W96" s="3">
        <v>8.0169999999999888</v>
      </c>
      <c r="X96" s="3">
        <v>8.2280000000000157</v>
      </c>
      <c r="Y96" s="3">
        <v>8.0409999999999968</v>
      </c>
      <c r="Z96" s="3">
        <v>8.1530000000000058</v>
      </c>
      <c r="AA96" s="3">
        <v>8.0649999999999835</v>
      </c>
      <c r="AB96" s="3">
        <v>8.1690000000000254</v>
      </c>
      <c r="AC96" s="3">
        <v>7.9949999999999761</v>
      </c>
      <c r="AD96" s="3">
        <v>7.9930000000000234</v>
      </c>
      <c r="AE96" s="3">
        <v>8.2169999999999703</v>
      </c>
      <c r="AF96" s="3">
        <v>8.2880000000000109</v>
      </c>
      <c r="AG96" s="3">
        <v>8.5</v>
      </c>
      <c r="AH96" s="3">
        <v>8.2229999999999848</v>
      </c>
      <c r="AI96" s="3">
        <v>8.3130000000000166</v>
      </c>
      <c r="AJ96" s="3">
        <v>8.1420000000000243</v>
      </c>
      <c r="AK96" s="3">
        <v>8.2419999999999618</v>
      </c>
      <c r="AL96" s="3">
        <v>8.0260000000000105</v>
      </c>
      <c r="AM96" s="3">
        <v>8.0860000000000127</v>
      </c>
      <c r="AN96" s="3">
        <v>8.2770000000000152</v>
      </c>
      <c r="AO96" s="3">
        <v>8.3759999999999479</v>
      </c>
      <c r="AP96" s="3">
        <v>8.1520000000000437</v>
      </c>
      <c r="AQ96" s="3">
        <v>8.3069999999999595</v>
      </c>
      <c r="AR96" s="3">
        <v>8.3100000000000307</v>
      </c>
      <c r="AS96" s="3">
        <v>8.511999999999972</v>
      </c>
      <c r="AT96" s="3">
        <v>8.136999999999972</v>
      </c>
      <c r="AU96" s="3">
        <v>8.035000000000025</v>
      </c>
      <c r="AV96" s="3">
        <v>8.0709999999999695</v>
      </c>
      <c r="AW96" s="174">
        <f t="shared" si="2"/>
        <v>267.13699999999994</v>
      </c>
      <c r="AX96" s="175">
        <f t="shared" si="3"/>
        <v>53.904925188199321</v>
      </c>
    </row>
    <row r="97" spans="1:50" ht="15" thickBot="1" x14ac:dyDescent="0.4">
      <c r="A97" s="71" t="s">
        <v>103</v>
      </c>
      <c r="B97" s="71">
        <v>2022</v>
      </c>
      <c r="C97" s="73">
        <v>44672</v>
      </c>
      <c r="D97" s="71" t="s">
        <v>72</v>
      </c>
      <c r="E97" s="71" t="s">
        <v>395</v>
      </c>
      <c r="F97" s="71" t="s">
        <v>395</v>
      </c>
      <c r="G97" s="71" t="s">
        <v>25</v>
      </c>
      <c r="H97" s="71" t="s">
        <v>246</v>
      </c>
      <c r="I97" s="71" t="s">
        <v>266</v>
      </c>
      <c r="J97" s="71" t="s">
        <v>515</v>
      </c>
      <c r="K97" s="71" t="s">
        <v>438</v>
      </c>
      <c r="L97" s="81">
        <f>(C97-VLOOKUP(H97,Riders!$A$2:$C$2013,2,FALSE))/365</f>
        <v>19.857534246575341</v>
      </c>
      <c r="M97" s="81">
        <f>(C97-VLOOKUP(I97,Riders!$A$2:$C$2013,2,FALSE))/365</f>
        <v>21.279452054794522</v>
      </c>
      <c r="N97" s="81">
        <f>(C97-VLOOKUP(J97,Riders!$A$2:$C$2013,2,FALSE))/365</f>
        <v>18.978082191780821</v>
      </c>
      <c r="O97" s="81">
        <f>(C97-VLOOKUP(K97,Riders!$A$2:$C$2013,2,FALSE))/365</f>
        <v>23.043835616438358</v>
      </c>
      <c r="P97" s="71">
        <v>9</v>
      </c>
      <c r="Q97" s="60">
        <v>14.427</v>
      </c>
      <c r="R97" s="3">
        <v>8.5659999999999989</v>
      </c>
      <c r="S97" s="3">
        <v>8.0579999999999998</v>
      </c>
      <c r="T97" s="3">
        <v>7.9420000000000037</v>
      </c>
      <c r="U97" s="3">
        <v>8.0640000000000001</v>
      </c>
      <c r="V97" s="3">
        <v>7.9279999999999973</v>
      </c>
      <c r="W97" s="3">
        <v>7.9649999999999963</v>
      </c>
      <c r="X97" s="3">
        <v>8.0910000000000011</v>
      </c>
      <c r="Y97" s="3">
        <v>7.972999999999999</v>
      </c>
      <c r="Z97" s="3">
        <v>8.0130000000000052</v>
      </c>
      <c r="AA97" s="3">
        <v>8.1069999999999993</v>
      </c>
      <c r="AB97" s="3">
        <v>8.0080000000000098</v>
      </c>
      <c r="AC97" s="3">
        <v>8.0489999999999924</v>
      </c>
      <c r="AD97" s="3">
        <v>8.1000000000000085</v>
      </c>
      <c r="AE97" s="3">
        <v>8.2789999999999964</v>
      </c>
      <c r="AF97" s="3">
        <v>8.1420000000000101</v>
      </c>
      <c r="AG97" s="3">
        <v>8.2349999999999852</v>
      </c>
      <c r="AH97" s="3">
        <v>8.0999999999999943</v>
      </c>
      <c r="AI97" s="3">
        <v>8.0799999999999841</v>
      </c>
      <c r="AJ97" s="3">
        <v>8.2630000000000052</v>
      </c>
      <c r="AK97" s="3">
        <v>8.1030000000000086</v>
      </c>
      <c r="AL97" s="3">
        <v>7.9820000000000277</v>
      </c>
      <c r="AM97" s="3">
        <v>7.9669999999999845</v>
      </c>
      <c r="AN97" s="3">
        <v>8.0159999999999911</v>
      </c>
      <c r="AO97" s="3">
        <v>8.2299999999999898</v>
      </c>
      <c r="AP97" s="3">
        <v>8.2180000000000177</v>
      </c>
      <c r="AQ97" s="3">
        <v>8.4070000000000107</v>
      </c>
      <c r="AR97" s="3">
        <v>8.6659999999999684</v>
      </c>
      <c r="AS97" s="3">
        <v>8.5199999999999818</v>
      </c>
      <c r="AT97" s="3">
        <v>8.6620000000000061</v>
      </c>
      <c r="AU97" s="3">
        <v>8.3220000000000312</v>
      </c>
      <c r="AV97" s="3">
        <v>8.20799999999997</v>
      </c>
      <c r="AW97" s="174">
        <f t="shared" si="2"/>
        <v>267.69099999999997</v>
      </c>
      <c r="AX97" s="175">
        <f t="shared" si="3"/>
        <v>53.793366231961485</v>
      </c>
    </row>
    <row r="98" spans="1:50" ht="15" thickBot="1" x14ac:dyDescent="0.4">
      <c r="A98" s="71" t="s">
        <v>103</v>
      </c>
      <c r="B98" s="71">
        <v>2022</v>
      </c>
      <c r="C98" s="73">
        <v>44672</v>
      </c>
      <c r="D98" s="71" t="s">
        <v>72</v>
      </c>
      <c r="E98" s="71" t="s">
        <v>395</v>
      </c>
      <c r="F98" s="71" t="s">
        <v>395</v>
      </c>
      <c r="G98" s="71" t="s">
        <v>61</v>
      </c>
      <c r="H98" s="71" t="s">
        <v>142</v>
      </c>
      <c r="I98" s="71" t="s">
        <v>516</v>
      </c>
      <c r="J98" s="71" t="s">
        <v>489</v>
      </c>
      <c r="K98" s="71" t="s">
        <v>235</v>
      </c>
      <c r="L98" s="81">
        <f>(C98-VLOOKUP(H98,Riders!$A$2:$C$2013,2,FALSE))/365</f>
        <v>29.865753424657534</v>
      </c>
      <c r="M98" s="81" t="e">
        <f>(C98-VLOOKUP(I98,Riders!$A$2:$C$2013,2,FALSE))/365</f>
        <v>#N/A</v>
      </c>
      <c r="N98" s="81">
        <f>(C98-VLOOKUP(J98,Riders!$A$2:$C$2013,2,FALSE))/365</f>
        <v>18.81917808219178</v>
      </c>
      <c r="O98" s="81">
        <f>(C98-VLOOKUP(K98,Riders!$A$2:$C$2013,2,FALSE))/365</f>
        <v>23.61917808219178</v>
      </c>
      <c r="P98" s="71">
        <v>10</v>
      </c>
      <c r="Q98" s="60">
        <v>14.335000000000001</v>
      </c>
      <c r="R98" s="3">
        <v>9.254999999999999</v>
      </c>
      <c r="S98" s="3">
        <v>8.4150000000000027</v>
      </c>
      <c r="T98" s="3">
        <v>8.2999999999999972</v>
      </c>
      <c r="U98" s="3">
        <v>8.2850000000000037</v>
      </c>
      <c r="V98" s="3">
        <v>8.4499999999999957</v>
      </c>
      <c r="W98" s="3">
        <v>8.3120000000000047</v>
      </c>
      <c r="X98" s="3">
        <v>8.1919999999999931</v>
      </c>
      <c r="Y98" s="3">
        <v>8.3539999999999992</v>
      </c>
      <c r="Z98" s="3">
        <v>8.3830000000000098</v>
      </c>
      <c r="AA98" s="3">
        <v>8.5319999999999823</v>
      </c>
      <c r="AB98" s="3">
        <v>8.3180000000000121</v>
      </c>
      <c r="AC98" s="3">
        <v>8.4430000000000121</v>
      </c>
      <c r="AD98" s="3">
        <v>8.4429999999999694</v>
      </c>
      <c r="AE98" s="3">
        <v>8.5800000000000267</v>
      </c>
      <c r="AF98" s="3">
        <v>8.3969999999999914</v>
      </c>
      <c r="AG98" s="3">
        <v>8.2729999999999961</v>
      </c>
      <c r="AH98" s="3">
        <v>8.4429999999999836</v>
      </c>
      <c r="AI98" s="3">
        <v>8.5110000000000241</v>
      </c>
      <c r="AJ98" s="3">
        <v>8.7520000000000095</v>
      </c>
      <c r="AK98" s="3">
        <v>8.4569999999999652</v>
      </c>
      <c r="AL98" s="3">
        <v>8.6100000000000136</v>
      </c>
      <c r="AM98" s="3">
        <v>8.561000000000007</v>
      </c>
      <c r="AN98" s="3">
        <v>8.686000000000007</v>
      </c>
      <c r="AO98" s="3">
        <v>8.3049999999999784</v>
      </c>
      <c r="AP98" s="3">
        <v>8.2119999999999891</v>
      </c>
      <c r="AQ98" s="3">
        <v>8.2010000000000218</v>
      </c>
      <c r="AR98" s="3">
        <v>8.5570000000000164</v>
      </c>
      <c r="AS98" s="3">
        <v>8.5849999999999511</v>
      </c>
      <c r="AT98" s="3">
        <v>8.294000000000068</v>
      </c>
      <c r="AU98" s="3">
        <v>8.4889999999999759</v>
      </c>
      <c r="AV98" s="3">
        <v>8.4539999999999509</v>
      </c>
      <c r="AW98" s="174">
        <f t="shared" si="2"/>
        <v>276.38399999999996</v>
      </c>
      <c r="AX98" s="175">
        <f t="shared" si="3"/>
        <v>52.10142410559223</v>
      </c>
    </row>
    <row r="99" spans="1:50" ht="15" thickBot="1" x14ac:dyDescent="0.4">
      <c r="A99" s="71" t="s">
        <v>103</v>
      </c>
      <c r="B99" s="71">
        <v>2022</v>
      </c>
      <c r="C99" s="73">
        <v>44672</v>
      </c>
      <c r="D99" s="71" t="s">
        <v>72</v>
      </c>
      <c r="E99" s="71" t="s">
        <v>395</v>
      </c>
      <c r="F99" s="71" t="s">
        <v>395</v>
      </c>
      <c r="G99" s="71" t="s">
        <v>239</v>
      </c>
      <c r="H99" s="71" t="s">
        <v>300</v>
      </c>
      <c r="I99" s="71" t="s">
        <v>238</v>
      </c>
      <c r="J99" s="71" t="s">
        <v>506</v>
      </c>
      <c r="K99" s="71" t="s">
        <v>507</v>
      </c>
      <c r="L99" s="81">
        <f>(C99-VLOOKUP(H99,Riders!$A$2:$C$2013,2,FALSE))/365</f>
        <v>23.632876712328766</v>
      </c>
      <c r="M99" s="81">
        <f>(C99-VLOOKUP(I99,Riders!$A$2:$C$2013,2,FALSE))/365</f>
        <v>25.18904109589041</v>
      </c>
      <c r="N99" s="81">
        <f>(C99-VLOOKUP(J99,Riders!$A$2:$C$2013,2,FALSE))/365</f>
        <v>24.920547945205481</v>
      </c>
      <c r="O99" s="81">
        <f>(C99-VLOOKUP(K99,Riders!$A$2:$C$2013,2,FALSE))/365</f>
        <v>23.112328767123287</v>
      </c>
      <c r="P99" s="71">
        <v>11</v>
      </c>
      <c r="Q99" s="60">
        <v>13.85</v>
      </c>
      <c r="R99" s="3">
        <v>8.6289999999999996</v>
      </c>
      <c r="S99" s="3">
        <v>8.1550000000000011</v>
      </c>
      <c r="T99" s="3">
        <v>8.2879999999999967</v>
      </c>
      <c r="U99" s="3">
        <v>8.1370000000000005</v>
      </c>
      <c r="V99" s="3">
        <v>8.1679999999999993</v>
      </c>
      <c r="W99" s="3">
        <v>8.4750000000000156</v>
      </c>
      <c r="X99" s="3">
        <v>8.3779999999999859</v>
      </c>
      <c r="Y99" s="3">
        <v>8.3430000000000035</v>
      </c>
      <c r="Z99" s="3">
        <v>8.3430000000000035</v>
      </c>
      <c r="AA99" s="3">
        <v>8.4059999999999917</v>
      </c>
      <c r="AB99" s="3">
        <v>8.25</v>
      </c>
      <c r="AC99" s="3">
        <v>8.2289999999999992</v>
      </c>
      <c r="AD99" s="3">
        <v>8.3020000000000067</v>
      </c>
      <c r="AE99" s="3">
        <v>8.5040000000000191</v>
      </c>
      <c r="AF99" s="3">
        <v>8.490999999999957</v>
      </c>
      <c r="AG99" s="3">
        <v>8.521000000000015</v>
      </c>
      <c r="AH99" s="3">
        <v>8.7820000000000107</v>
      </c>
      <c r="AI99" s="3">
        <v>8.7009999999999934</v>
      </c>
      <c r="AJ99" s="3">
        <v>8.646000000000015</v>
      </c>
      <c r="AK99" s="3">
        <v>8.6030000000000086</v>
      </c>
      <c r="AL99" s="3">
        <v>8.7959999999999638</v>
      </c>
      <c r="AM99" s="3">
        <v>8.4080000000000439</v>
      </c>
      <c r="AN99" s="3">
        <v>8.3889999999999532</v>
      </c>
      <c r="AO99" s="3">
        <v>8.4039999999999964</v>
      </c>
      <c r="AP99" s="3">
        <v>8.4500000000000171</v>
      </c>
      <c r="AQ99" s="3">
        <v>8.6129999999999995</v>
      </c>
      <c r="AR99" s="3">
        <v>8.5229999999999961</v>
      </c>
      <c r="AS99" s="3">
        <v>8.5859999999999843</v>
      </c>
      <c r="AT99" s="3">
        <v>8.6540000000000248</v>
      </c>
      <c r="AU99" s="3">
        <v>8.6979999999999791</v>
      </c>
      <c r="AV99" s="3">
        <v>8.7000000000000455</v>
      </c>
      <c r="AW99" s="174">
        <f t="shared" si="2"/>
        <v>276.42200000000003</v>
      </c>
      <c r="AX99" s="175">
        <f t="shared" si="3"/>
        <v>52.0942616723705</v>
      </c>
    </row>
    <row r="100" spans="1:50" ht="15" thickBot="1" x14ac:dyDescent="0.4">
      <c r="A100" s="71" t="s">
        <v>103</v>
      </c>
      <c r="B100" s="71">
        <v>2022</v>
      </c>
      <c r="C100" s="73">
        <v>44672</v>
      </c>
      <c r="D100" s="71" t="s">
        <v>72</v>
      </c>
      <c r="E100" s="71" t="s">
        <v>395</v>
      </c>
      <c r="F100" s="71" t="s">
        <v>395</v>
      </c>
      <c r="G100" s="71" t="s">
        <v>271</v>
      </c>
      <c r="H100" s="71" t="s">
        <v>270</v>
      </c>
      <c r="I100" s="71" t="s">
        <v>493</v>
      </c>
      <c r="J100" s="71" t="s">
        <v>517</v>
      </c>
      <c r="K100" s="71" t="s">
        <v>298</v>
      </c>
      <c r="L100" s="81">
        <f>(C100-VLOOKUP(H100,Riders!$A$2:$C$2013,2,FALSE))/365</f>
        <v>19.027397260273972</v>
      </c>
      <c r="M100" s="81">
        <f>(C100-VLOOKUP(I100,Riders!$A$2:$C$2013,2,FALSE))/365</f>
        <v>18.186301369863013</v>
      </c>
      <c r="N100" s="81" t="e">
        <f>(C100-VLOOKUP(J100,Riders!$A$2:$C$2013,2,FALSE))/365</f>
        <v>#N/A</v>
      </c>
      <c r="O100" s="81">
        <f>(C100-VLOOKUP(K100,Riders!$A$2:$C$2013,2,FALSE))/365</f>
        <v>20.389041095890413</v>
      </c>
      <c r="P100" s="71">
        <v>12</v>
      </c>
      <c r="Q100" s="60">
        <v>16.02</v>
      </c>
      <c r="R100" s="3">
        <v>9.1320000000000014</v>
      </c>
      <c r="S100" s="3">
        <v>8.8249999999999957</v>
      </c>
      <c r="T100" s="3">
        <v>8.6580000000000013</v>
      </c>
      <c r="U100" s="3">
        <v>8.919000000000004</v>
      </c>
      <c r="V100" s="3">
        <v>8.5660000000000025</v>
      </c>
      <c r="W100" s="3">
        <v>8.4919999999999902</v>
      </c>
      <c r="X100" s="3">
        <v>8.5030000000000001</v>
      </c>
      <c r="Y100" s="3">
        <v>8.6900000000000119</v>
      </c>
      <c r="Z100" s="3">
        <v>9.0539999999999878</v>
      </c>
      <c r="AA100" s="3">
        <v>8.686000000000007</v>
      </c>
      <c r="AB100" s="3">
        <v>8.9269999999999925</v>
      </c>
      <c r="AC100" s="3">
        <v>8.8410000000000082</v>
      </c>
      <c r="AD100" s="3">
        <v>9.0520000000000067</v>
      </c>
      <c r="AE100" s="3">
        <v>8.8299999999999841</v>
      </c>
      <c r="AF100" s="3">
        <v>8.6999999999999886</v>
      </c>
      <c r="AG100" s="3">
        <v>8.7019999999999982</v>
      </c>
      <c r="AH100" s="3">
        <v>8.6239999999999952</v>
      </c>
      <c r="AI100" s="3">
        <v>8.7820000000000391</v>
      </c>
      <c r="AJ100" s="3">
        <v>8.7350000000000136</v>
      </c>
      <c r="AK100" s="3">
        <v>8.9489999999999839</v>
      </c>
      <c r="AL100" s="3">
        <v>8.9799999999999898</v>
      </c>
      <c r="AM100" s="3">
        <v>9.1189999999999998</v>
      </c>
      <c r="AN100" s="3">
        <v>8.9320000000000164</v>
      </c>
      <c r="AO100" s="3">
        <v>8.7810000000000059</v>
      </c>
      <c r="AP100" s="3">
        <v>8.9539999999999793</v>
      </c>
      <c r="AQ100" s="3">
        <v>8.9049999999999727</v>
      </c>
      <c r="AR100" s="3">
        <v>9.1069999999999993</v>
      </c>
      <c r="AS100" s="3">
        <v>9.1200000000000045</v>
      </c>
      <c r="AT100" s="3">
        <v>8.8849999999999909</v>
      </c>
      <c r="AU100" s="3">
        <v>8.7330000000000609</v>
      </c>
      <c r="AV100" s="3">
        <v>8.6569999999999254</v>
      </c>
      <c r="AW100" s="174">
        <f t="shared" si="2"/>
        <v>289.85999999999996</v>
      </c>
      <c r="AX100" s="175">
        <f t="shared" si="3"/>
        <v>49.679155454357286</v>
      </c>
    </row>
    <row r="101" spans="1:50" ht="15" thickBot="1" x14ac:dyDescent="0.4">
      <c r="A101" s="72" t="s">
        <v>103</v>
      </c>
      <c r="B101" s="72">
        <v>2022</v>
      </c>
      <c r="C101" s="82">
        <v>44672</v>
      </c>
      <c r="D101" s="72" t="s">
        <v>72</v>
      </c>
      <c r="E101" s="72" t="s">
        <v>472</v>
      </c>
      <c r="F101" s="72">
        <v>1</v>
      </c>
      <c r="G101" s="72" t="s">
        <v>19</v>
      </c>
      <c r="H101" s="72" t="s">
        <v>252</v>
      </c>
      <c r="I101" s="72" t="s">
        <v>479</v>
      </c>
      <c r="J101" s="72" t="s">
        <v>480</v>
      </c>
      <c r="K101" s="72" t="s">
        <v>512</v>
      </c>
      <c r="L101" s="81">
        <f>(C101-VLOOKUP(H101,Riders!$A$2:$C$2013,2,FALSE))/365</f>
        <v>23.312328767123287</v>
      </c>
      <c r="M101" s="81">
        <f>(C101-VLOOKUP(I101,Riders!$A$2:$C$2013,2,FALSE))/365</f>
        <v>19.438356164383563</v>
      </c>
      <c r="N101" s="81">
        <f>(C101-VLOOKUP(J101,Riders!$A$2:$C$2013,2,FALSE))/365</f>
        <v>22.901369863013699</v>
      </c>
      <c r="O101" s="81" t="e">
        <f>(C101-VLOOKUP(K101,Riders!$A$2:$C$2013,2,FALSE))/365</f>
        <v>#N/A</v>
      </c>
      <c r="P101" s="72">
        <v>1</v>
      </c>
      <c r="Q101" s="60">
        <v>14.339</v>
      </c>
      <c r="R101" s="3">
        <v>8.6519999999999992</v>
      </c>
      <c r="S101" s="3">
        <v>8.4349999999999987</v>
      </c>
      <c r="T101" s="3">
        <v>8.0640000000000036</v>
      </c>
      <c r="U101" s="3">
        <v>7.9149999999999991</v>
      </c>
      <c r="V101" s="3">
        <v>7.9009999999999962</v>
      </c>
      <c r="W101" s="3">
        <v>7.9959999999999951</v>
      </c>
      <c r="X101" s="3">
        <v>7.75</v>
      </c>
      <c r="Y101" s="3">
        <v>7.7110000000000127</v>
      </c>
      <c r="Z101" s="3">
        <v>7.7079999999999984</v>
      </c>
      <c r="AA101" s="3">
        <v>7.8589999999999947</v>
      </c>
      <c r="AB101" s="3">
        <v>7.811000000000007</v>
      </c>
      <c r="AC101" s="3">
        <v>7.8790000000000049</v>
      </c>
      <c r="AD101" s="3">
        <v>7.9749999999999943</v>
      </c>
      <c r="AE101" s="3">
        <v>8.1779999999999973</v>
      </c>
      <c r="AF101" s="3">
        <v>8.054000000000002</v>
      </c>
      <c r="AG101" s="3">
        <v>8.0029999999999859</v>
      </c>
      <c r="AH101" s="3"/>
      <c r="AI101" s="3"/>
      <c r="AJ101" s="3">
        <v>7.9679999999999893</v>
      </c>
      <c r="AK101" s="3">
        <v>7.9120000000000061</v>
      </c>
      <c r="AL101" s="3">
        <v>8.103999999999985</v>
      </c>
      <c r="AM101" s="3">
        <v>8.007000000000005</v>
      </c>
      <c r="AN101" s="3">
        <v>8.0660000000000025</v>
      </c>
      <c r="AO101" s="3">
        <v>7.742999999999995</v>
      </c>
      <c r="AP101" s="3">
        <v>7.7920000000000016</v>
      </c>
      <c r="AQ101" s="3">
        <v>7.8710000000000093</v>
      </c>
      <c r="AR101" s="3">
        <v>8.0939999999999657</v>
      </c>
      <c r="AS101" s="3">
        <v>7.7580000000000382</v>
      </c>
      <c r="AT101" s="3">
        <v>7.7279999999999518</v>
      </c>
      <c r="AU101" s="3">
        <v>8.0110000000000241</v>
      </c>
      <c r="AV101" s="3">
        <v>7.7999999999999829</v>
      </c>
      <c r="AW101" s="174" t="str">
        <f t="shared" si="2"/>
        <v/>
      </c>
      <c r="AX101" s="175" t="str">
        <f t="shared" si="3"/>
        <v/>
      </c>
    </row>
    <row r="102" spans="1:50" ht="15" thickBot="1" x14ac:dyDescent="0.4">
      <c r="A102" s="72" t="s">
        <v>103</v>
      </c>
      <c r="B102" s="72">
        <v>2022</v>
      </c>
      <c r="C102" s="82">
        <v>44672</v>
      </c>
      <c r="D102" s="72" t="s">
        <v>72</v>
      </c>
      <c r="E102" s="72" t="s">
        <v>472</v>
      </c>
      <c r="F102" s="72">
        <v>1</v>
      </c>
      <c r="G102" s="72" t="s">
        <v>67</v>
      </c>
      <c r="H102" s="72" t="s">
        <v>455</v>
      </c>
      <c r="I102" s="72" t="s">
        <v>278</v>
      </c>
      <c r="J102" s="72" t="s">
        <v>482</v>
      </c>
      <c r="K102" s="72" t="s">
        <v>514</v>
      </c>
      <c r="L102" s="81">
        <f>(C102-VLOOKUP(H102,Riders!$A$2:$C$2013,2,FALSE))/365</f>
        <v>31.005479452054793</v>
      </c>
      <c r="M102" s="81">
        <f>(C102-VLOOKUP(I102,Riders!$A$2:$C$2013,2,FALSE))/365</f>
        <v>27.843835616438355</v>
      </c>
      <c r="N102" s="81">
        <f>(C102-VLOOKUP(J102,Riders!$A$2:$C$2013,2,FALSE))/365</f>
        <v>20.238356164383561</v>
      </c>
      <c r="O102" s="81" t="e">
        <f>(C102-VLOOKUP(K102,Riders!$A$2:$C$2013,2,FALSE))/365</f>
        <v>#N/A</v>
      </c>
      <c r="P102" s="72">
        <v>2</v>
      </c>
      <c r="Q102" s="60">
        <v>14.784000000000001</v>
      </c>
      <c r="R102" s="3">
        <v>8.4329999999999981</v>
      </c>
      <c r="S102" s="3">
        <v>8.1710000000000029</v>
      </c>
      <c r="T102" s="3">
        <v>7.9149999999999956</v>
      </c>
      <c r="U102" s="3">
        <v>8.0630000000000024</v>
      </c>
      <c r="V102" s="3">
        <v>7.8329999999999984</v>
      </c>
      <c r="W102" s="3">
        <v>7.9570000000000078</v>
      </c>
      <c r="X102" s="3">
        <v>7.8779999999999859</v>
      </c>
      <c r="Y102" s="3">
        <v>8.0589999999999975</v>
      </c>
      <c r="Z102" s="3">
        <v>7.8640000000000043</v>
      </c>
      <c r="AA102" s="3">
        <v>7.8790000000000049</v>
      </c>
      <c r="AB102" s="3">
        <v>8.0439999999999969</v>
      </c>
      <c r="AC102" s="3">
        <v>8.0800000000000267</v>
      </c>
      <c r="AD102" s="3">
        <v>8.2849999999999824</v>
      </c>
      <c r="AE102" s="3">
        <v>8.195999999999998</v>
      </c>
      <c r="AF102" s="3">
        <v>8.3089999999999975</v>
      </c>
      <c r="AG102" s="3">
        <v>8.0999999999999943</v>
      </c>
      <c r="AH102" s="3">
        <v>8.3069999999999879</v>
      </c>
      <c r="AI102" s="3"/>
      <c r="AJ102" s="3"/>
      <c r="AK102" s="3">
        <v>7.9420000000000073</v>
      </c>
      <c r="AL102" s="3">
        <v>7.9390000000000214</v>
      </c>
      <c r="AM102" s="3">
        <v>8.0909999999999798</v>
      </c>
      <c r="AN102" s="3">
        <v>8.3880000000000052</v>
      </c>
      <c r="AO102" s="3">
        <v>8.1490000000000009</v>
      </c>
      <c r="AP102" s="3">
        <v>8.4910000000000139</v>
      </c>
      <c r="AQ102" s="3">
        <v>8.4509999999999934</v>
      </c>
      <c r="AR102" s="3">
        <v>8.0020000000000095</v>
      </c>
      <c r="AS102" s="3">
        <v>8.0789999999999793</v>
      </c>
      <c r="AT102" s="3">
        <v>8.2749999999999773</v>
      </c>
      <c r="AU102" s="3">
        <v>8.33400000000006</v>
      </c>
      <c r="AV102" s="3">
        <v>8.1839999999999691</v>
      </c>
      <c r="AW102" s="174" t="str">
        <f t="shared" si="2"/>
        <v/>
      </c>
      <c r="AX102" s="175" t="str">
        <f t="shared" si="3"/>
        <v/>
      </c>
    </row>
    <row r="103" spans="1:50" ht="15" thickBot="1" x14ac:dyDescent="0.4">
      <c r="A103" s="72" t="s">
        <v>103</v>
      </c>
      <c r="B103" s="72">
        <v>2022</v>
      </c>
      <c r="C103" s="82">
        <v>44672</v>
      </c>
      <c r="D103" s="72" t="s">
        <v>72</v>
      </c>
      <c r="E103" s="72" t="s">
        <v>472</v>
      </c>
      <c r="F103" s="72">
        <v>2</v>
      </c>
      <c r="G103" s="72" t="s">
        <v>56</v>
      </c>
      <c r="H103" s="72" t="s">
        <v>274</v>
      </c>
      <c r="I103" s="72" t="s">
        <v>240</v>
      </c>
      <c r="J103" s="72" t="s">
        <v>446</v>
      </c>
      <c r="K103" s="72" t="s">
        <v>445</v>
      </c>
      <c r="L103" s="81">
        <f>(C103-VLOOKUP(H103,Riders!$A$2:$C$2013,2,FALSE))/365</f>
        <v>23.323287671232876</v>
      </c>
      <c r="M103" s="81">
        <f>(C103-VLOOKUP(I103,Riders!$A$2:$C$2013,2,FALSE))/365</f>
        <v>26.638356164383563</v>
      </c>
      <c r="N103" s="81">
        <f>(C103-VLOOKUP(J103,Riders!$A$2:$C$2013,2,FALSE))/365</f>
        <v>32.484931506849314</v>
      </c>
      <c r="O103" s="81">
        <f>(C103-VLOOKUP(K103,Riders!$A$2:$C$2013,2,FALSE))/365</f>
        <v>27.986301369863014</v>
      </c>
      <c r="P103" s="72">
        <v>1</v>
      </c>
      <c r="Q103" s="60">
        <v>14.643000000000001</v>
      </c>
      <c r="R103" s="3">
        <v>8.5779999999999994</v>
      </c>
      <c r="S103" s="3">
        <v>7.9869999999999983</v>
      </c>
      <c r="T103" s="3">
        <v>7.757000000000005</v>
      </c>
      <c r="U103" s="3">
        <v>8.0869999999999962</v>
      </c>
      <c r="V103" s="3">
        <v>7.8549999999999969</v>
      </c>
      <c r="W103" s="3">
        <v>7.8770000000000024</v>
      </c>
      <c r="X103" s="3">
        <v>7.8930000000000078</v>
      </c>
      <c r="Y103" s="3">
        <v>7.7099999999999795</v>
      </c>
      <c r="Z103" s="3">
        <v>7.619000000000014</v>
      </c>
      <c r="AA103" s="3">
        <v>7.6839999999999975</v>
      </c>
      <c r="AB103" s="3">
        <v>7.7920000000000016</v>
      </c>
      <c r="AC103" s="3">
        <v>7.6510000000000105</v>
      </c>
      <c r="AD103" s="3">
        <v>7.8199999999999932</v>
      </c>
      <c r="AE103" s="3">
        <v>7.8529999999999802</v>
      </c>
      <c r="AF103" s="3">
        <v>7.7920000000000584</v>
      </c>
      <c r="AG103" s="3">
        <v>7.9799999999999613</v>
      </c>
      <c r="AH103" s="3">
        <v>8.1149999999999807</v>
      </c>
      <c r="AI103" s="3">
        <v>7.7830000000000155</v>
      </c>
      <c r="AJ103" s="3">
        <v>7.9119999999999777</v>
      </c>
      <c r="AK103" s="3">
        <v>8.0960000000000036</v>
      </c>
      <c r="AL103" s="3">
        <v>7.8240000000000123</v>
      </c>
      <c r="AM103" s="3">
        <v>7.8430000000000177</v>
      </c>
      <c r="AN103" s="3">
        <v>7.8650000000000091</v>
      </c>
      <c r="AO103" s="3">
        <v>7.9949999999999761</v>
      </c>
      <c r="AP103" s="3">
        <v>7.9489999999999839</v>
      </c>
      <c r="AQ103" s="3">
        <v>7.7880000000000109</v>
      </c>
      <c r="AR103" s="3">
        <v>8.0320000000000107</v>
      </c>
      <c r="AS103" s="3">
        <v>7.8479999999999848</v>
      </c>
      <c r="AT103" s="3">
        <v>8.127000000000038</v>
      </c>
      <c r="AU103" s="3">
        <v>7.9889999999999475</v>
      </c>
      <c r="AV103" s="3">
        <v>7.9940000000000282</v>
      </c>
      <c r="AW103" s="174">
        <f t="shared" si="2"/>
        <v>259.738</v>
      </c>
      <c r="AX103" s="175">
        <f t="shared" si="3"/>
        <v>55.440482332196289</v>
      </c>
    </row>
    <row r="104" spans="1:50" ht="15" thickBot="1" x14ac:dyDescent="0.4">
      <c r="A104" s="72" t="s">
        <v>103</v>
      </c>
      <c r="B104" s="72">
        <v>2022</v>
      </c>
      <c r="C104" s="82">
        <v>44672</v>
      </c>
      <c r="D104" s="72" t="s">
        <v>72</v>
      </c>
      <c r="E104" s="72" t="s">
        <v>472</v>
      </c>
      <c r="F104" s="72">
        <v>2</v>
      </c>
      <c r="G104" s="72" t="s">
        <v>47</v>
      </c>
      <c r="H104" s="72" t="s">
        <v>275</v>
      </c>
      <c r="I104" s="72" t="s">
        <v>247</v>
      </c>
      <c r="J104" s="72" t="s">
        <v>488</v>
      </c>
      <c r="K104" s="72" t="s">
        <v>518</v>
      </c>
      <c r="L104" s="81">
        <f>(C104-VLOOKUP(H104,Riders!$A$2:$C$2013,2,FALSE))/365</f>
        <v>25.304109589041097</v>
      </c>
      <c r="M104" s="81">
        <f>(C104-VLOOKUP(I104,Riders!$A$2:$C$2013,2,FALSE))/365</f>
        <v>29.764383561643836</v>
      </c>
      <c r="N104" s="81">
        <f>(C104-VLOOKUP(J104,Riders!$A$2:$C$2013,2,FALSE))/365</f>
        <v>23.865753424657534</v>
      </c>
      <c r="O104" s="81">
        <f>(C104-VLOOKUP(K104,Riders!$A$2:$C$2013,2,FALSE))/365</f>
        <v>19.391780821917809</v>
      </c>
      <c r="P104" s="72">
        <v>2</v>
      </c>
      <c r="Q104" s="60">
        <v>14.192</v>
      </c>
      <c r="R104" s="3">
        <v>8.3329999999999984</v>
      </c>
      <c r="S104" s="3">
        <v>7.995000000000001</v>
      </c>
      <c r="T104" s="3">
        <v>7.8520000000000003</v>
      </c>
      <c r="U104" s="3">
        <v>7.8780000000000001</v>
      </c>
      <c r="V104" s="3">
        <v>7.9359999999999999</v>
      </c>
      <c r="W104" s="3">
        <v>7.7990000000000066</v>
      </c>
      <c r="X104" s="3">
        <v>7.7639999999999887</v>
      </c>
      <c r="Y104" s="3">
        <v>7.8979999999999961</v>
      </c>
      <c r="Z104" s="3">
        <v>7.9180000000000064</v>
      </c>
      <c r="AA104" s="3">
        <v>7.8170000000000073</v>
      </c>
      <c r="AB104" s="3">
        <v>8.1709999999999923</v>
      </c>
      <c r="AC104" s="3">
        <v>7.8579999999999899</v>
      </c>
      <c r="AD104" s="3">
        <v>7.8370000000000175</v>
      </c>
      <c r="AE104" s="3">
        <v>8.2319999999999993</v>
      </c>
      <c r="AF104" s="3">
        <v>7.9889999999999901</v>
      </c>
      <c r="AG104" s="3">
        <v>8.1730000000000018</v>
      </c>
      <c r="AH104" s="3">
        <v>8.1870000000000118</v>
      </c>
      <c r="AI104" s="3">
        <v>8.1539999999999679</v>
      </c>
      <c r="AJ104" s="3">
        <v>8.0190000000000339</v>
      </c>
      <c r="AK104" s="3">
        <v>8.2230000000000132</v>
      </c>
      <c r="AL104" s="3">
        <v>7.9879999999999711</v>
      </c>
      <c r="AM104" s="3">
        <v>8.2309999999999945</v>
      </c>
      <c r="AN104" s="3">
        <v>8.1100000000000136</v>
      </c>
      <c r="AO104" s="3">
        <v>8.1149999999999807</v>
      </c>
      <c r="AP104" s="3">
        <v>8.3690000000000282</v>
      </c>
      <c r="AQ104" s="3">
        <v>8.2819999999999823</v>
      </c>
      <c r="AR104" s="3">
        <v>8.1809999999999832</v>
      </c>
      <c r="AS104" s="3">
        <v>8.1890000000000214</v>
      </c>
      <c r="AT104" s="3">
        <v>8.0670000000000073</v>
      </c>
      <c r="AU104" s="3">
        <v>7.9999999999999716</v>
      </c>
      <c r="AV104" s="3">
        <v>8.0420000000000584</v>
      </c>
      <c r="AW104" s="174">
        <f t="shared" si="2"/>
        <v>263.79900000000004</v>
      </c>
      <c r="AX104" s="175">
        <f t="shared" si="3"/>
        <v>54.587015113779799</v>
      </c>
    </row>
    <row r="105" spans="1:50" ht="15" thickBot="1" x14ac:dyDescent="0.4">
      <c r="A105" s="72" t="s">
        <v>103</v>
      </c>
      <c r="B105" s="72">
        <v>2022</v>
      </c>
      <c r="C105" s="82">
        <v>44672</v>
      </c>
      <c r="D105" s="72" t="s">
        <v>72</v>
      </c>
      <c r="E105" s="72" t="s">
        <v>472</v>
      </c>
      <c r="F105" s="72">
        <v>3</v>
      </c>
      <c r="G105" s="72" t="s">
        <v>25</v>
      </c>
      <c r="H105" s="72" t="s">
        <v>276</v>
      </c>
      <c r="I105" s="72" t="s">
        <v>339</v>
      </c>
      <c r="J105" s="72" t="s">
        <v>475</v>
      </c>
      <c r="K105" s="72" t="s">
        <v>436</v>
      </c>
      <c r="L105" s="81">
        <f>(C105-VLOOKUP(H105,Riders!$A$2:$C$2013,2,FALSE))/365</f>
        <v>28.12876712328767</v>
      </c>
      <c r="M105" s="81">
        <f>(C105-VLOOKUP(I105,Riders!$A$2:$C$2013,2,FALSE))/365</f>
        <v>31.742465753424657</v>
      </c>
      <c r="N105" s="81">
        <f>(C105-VLOOKUP(J105,Riders!$A$2:$C$2013,2,FALSE))/365</f>
        <v>24.698630136986303</v>
      </c>
      <c r="O105" s="81">
        <f>(C105-VLOOKUP(K105,Riders!$A$2:$C$2013,2,FALSE))/365</f>
        <v>25.079452054794519</v>
      </c>
      <c r="P105" s="72">
        <v>1</v>
      </c>
      <c r="Q105" s="60">
        <v>14.11</v>
      </c>
      <c r="R105" s="3">
        <v>8.41</v>
      </c>
      <c r="S105" s="3">
        <v>8.0489999999999995</v>
      </c>
      <c r="T105" s="3">
        <v>7.637000000000004</v>
      </c>
      <c r="U105" s="3">
        <v>7.6409999999999982</v>
      </c>
      <c r="V105" s="3">
        <v>7.7010000000000005</v>
      </c>
      <c r="W105" s="3">
        <v>7.6469999999999985</v>
      </c>
      <c r="X105" s="3">
        <v>7.8219999999999956</v>
      </c>
      <c r="Y105" s="3">
        <v>7.6280000000000001</v>
      </c>
      <c r="Z105" s="3">
        <v>7.6430000000000007</v>
      </c>
      <c r="AA105" s="3">
        <v>7.7670000000000101</v>
      </c>
      <c r="AB105" s="3">
        <v>7.5120000000000005</v>
      </c>
      <c r="AC105" s="3">
        <v>7.6939999999999884</v>
      </c>
      <c r="AD105" s="3">
        <v>7.6089999999999947</v>
      </c>
      <c r="AE105" s="3">
        <v>7.6640000000000157</v>
      </c>
      <c r="AF105" s="3">
        <v>7.5429999999999922</v>
      </c>
      <c r="AG105" s="3">
        <v>7.8559999999999945</v>
      </c>
      <c r="AH105" s="3">
        <v>7.5569999999999879</v>
      </c>
      <c r="AI105" s="3">
        <v>7.6990000000000123</v>
      </c>
      <c r="AJ105" s="3">
        <v>7.76400000000001</v>
      </c>
      <c r="AK105" s="3">
        <v>7.9679999999999893</v>
      </c>
      <c r="AL105" s="3">
        <v>8.1140000000000043</v>
      </c>
      <c r="AM105" s="3">
        <v>7.9590000000000032</v>
      </c>
      <c r="AN105" s="3">
        <v>7.9250000000000114</v>
      </c>
      <c r="AO105" s="3">
        <v>8.0329999999999586</v>
      </c>
      <c r="AP105" s="3">
        <v>7.9710000000000605</v>
      </c>
      <c r="AQ105" s="3">
        <v>7.7959999999999638</v>
      </c>
      <c r="AR105" s="3">
        <v>7.8390000000000271</v>
      </c>
      <c r="AS105" s="3">
        <v>7.9239999999999782</v>
      </c>
      <c r="AT105" s="3">
        <v>7.7309999999999945</v>
      </c>
      <c r="AU105" s="3">
        <v>7.7060000000000457</v>
      </c>
      <c r="AV105" s="3">
        <v>7.7339999999999236</v>
      </c>
      <c r="AW105" s="174">
        <f t="shared" si="2"/>
        <v>255.65299999999996</v>
      </c>
      <c r="AX105" s="175">
        <f t="shared" si="3"/>
        <v>56.32634860533615</v>
      </c>
    </row>
    <row r="106" spans="1:50" ht="15" thickBot="1" x14ac:dyDescent="0.4">
      <c r="A106" s="72" t="s">
        <v>103</v>
      </c>
      <c r="B106" s="72">
        <v>2022</v>
      </c>
      <c r="C106" s="82">
        <v>44672</v>
      </c>
      <c r="D106" s="72" t="s">
        <v>72</v>
      </c>
      <c r="E106" s="72" t="s">
        <v>472</v>
      </c>
      <c r="F106" s="72">
        <v>3</v>
      </c>
      <c r="G106" s="72" t="s">
        <v>53</v>
      </c>
      <c r="H106" s="72" t="s">
        <v>233</v>
      </c>
      <c r="I106" s="72" t="s">
        <v>279</v>
      </c>
      <c r="J106" s="72" t="s">
        <v>474</v>
      </c>
      <c r="K106" s="72" t="s">
        <v>327</v>
      </c>
      <c r="L106" s="81">
        <f>(C106-VLOOKUP(H106,Riders!$A$2:$C$2013,2,FALSE))/365</f>
        <v>24.161643835616438</v>
      </c>
      <c r="M106" s="81">
        <f>(C106-VLOOKUP(I106,Riders!$A$2:$C$2013,2,FALSE))/365</f>
        <v>25.17808219178082</v>
      </c>
      <c r="N106" s="81">
        <f>(C106-VLOOKUP(J106,Riders!$A$2:$C$2013,2,FALSE))/365</f>
        <v>22.841095890410958</v>
      </c>
      <c r="O106" s="81">
        <f>(C106-VLOOKUP(K106,Riders!$A$2:$C$2013,2,FALSE))/365</f>
        <v>21.331506849315069</v>
      </c>
      <c r="P106" s="72">
        <v>2</v>
      </c>
      <c r="Q106" s="60">
        <v>13.968</v>
      </c>
      <c r="R106" s="3">
        <v>8.4259999999999984</v>
      </c>
      <c r="S106" s="3">
        <v>7.9760000000000026</v>
      </c>
      <c r="T106" s="3">
        <v>7.7349999999999959</v>
      </c>
      <c r="U106" s="3">
        <v>7.784000000000006</v>
      </c>
      <c r="V106" s="3">
        <v>7.7369999999999948</v>
      </c>
      <c r="W106" s="3">
        <v>7.7310000000000159</v>
      </c>
      <c r="X106" s="3">
        <v>7.8419999999999703</v>
      </c>
      <c r="Y106" s="3">
        <v>7.6830000000000211</v>
      </c>
      <c r="Z106" s="3">
        <v>7.6230000000000047</v>
      </c>
      <c r="AA106" s="3">
        <v>7.8039999999999736</v>
      </c>
      <c r="AB106" s="3">
        <v>7.8610000000000184</v>
      </c>
      <c r="AC106" s="3">
        <v>7.5829999999999984</v>
      </c>
      <c r="AD106" s="3">
        <v>7.6800000000000068</v>
      </c>
      <c r="AE106" s="3">
        <v>7.5429999999999779</v>
      </c>
      <c r="AF106" s="3">
        <v>7.5079999999999956</v>
      </c>
      <c r="AG106" s="3">
        <v>7.8390000000000271</v>
      </c>
      <c r="AH106" s="3">
        <v>7.6200000000000045</v>
      </c>
      <c r="AI106" s="3">
        <v>7.8999999999999773</v>
      </c>
      <c r="AJ106" s="3">
        <v>7.8009999999999877</v>
      </c>
      <c r="AK106" s="3">
        <v>7.8870000000000005</v>
      </c>
      <c r="AL106" s="3">
        <v>7.6390000000000384</v>
      </c>
      <c r="AM106" s="3">
        <v>7.5149999999999864</v>
      </c>
      <c r="AN106" s="3">
        <v>7.5289999999999679</v>
      </c>
      <c r="AO106" s="3">
        <v>7.4500000000000171</v>
      </c>
      <c r="AP106" s="3">
        <v>7.4200000000000159</v>
      </c>
      <c r="AQ106" s="3">
        <v>7.6219999999999857</v>
      </c>
      <c r="AR106" s="3">
        <v>8.1370000000000289</v>
      </c>
      <c r="AS106" s="3">
        <v>8.1680000000000064</v>
      </c>
      <c r="AT106" s="3">
        <v>8.2939999999999543</v>
      </c>
      <c r="AU106" s="3">
        <v>8.2320000000000277</v>
      </c>
      <c r="AV106" s="3">
        <v>8.2259999999999991</v>
      </c>
      <c r="AW106" s="174">
        <f t="shared" si="2"/>
        <v>255.76300000000001</v>
      </c>
      <c r="AX106" s="175">
        <f t="shared" si="3"/>
        <v>56.302123450225402</v>
      </c>
    </row>
    <row r="107" spans="1:50" ht="15" thickBot="1" x14ac:dyDescent="0.4">
      <c r="A107" s="72" t="s">
        <v>103</v>
      </c>
      <c r="B107" s="72">
        <v>2022</v>
      </c>
      <c r="C107" s="82">
        <v>44672</v>
      </c>
      <c r="D107" s="72" t="s">
        <v>72</v>
      </c>
      <c r="E107" s="72" t="s">
        <v>472</v>
      </c>
      <c r="F107" s="72">
        <v>4</v>
      </c>
      <c r="G107" s="72" t="s">
        <v>15</v>
      </c>
      <c r="H107" s="72" t="s">
        <v>477</v>
      </c>
      <c r="I107" s="72" t="s">
        <v>509</v>
      </c>
      <c r="J107" s="72" t="s">
        <v>478</v>
      </c>
      <c r="K107" s="72" t="s">
        <v>510</v>
      </c>
      <c r="L107" s="81" t="e">
        <f>(C107-VLOOKUP(H107,Riders!$A$2:$C$2013,2,FALSE))/365</f>
        <v>#N/A</v>
      </c>
      <c r="M107" s="81">
        <f>(C107-VLOOKUP(I107,Riders!$A$2:$C$2013,2,FALSE))/365</f>
        <v>122.38904109589041</v>
      </c>
      <c r="N107" s="81" t="e">
        <f>(C107-VLOOKUP(J107,Riders!$A$2:$C$2013,2,FALSE))/365</f>
        <v>#N/A</v>
      </c>
      <c r="O107" s="81" t="e">
        <f>(C107-VLOOKUP(K107,Riders!$A$2:$C$2013,2,FALSE))/365</f>
        <v>#N/A</v>
      </c>
      <c r="P107" s="72">
        <v>1</v>
      </c>
      <c r="Q107" s="60">
        <v>14.260999999999999</v>
      </c>
      <c r="R107" s="3">
        <v>8.36</v>
      </c>
      <c r="S107" s="3">
        <v>7.892000000000003</v>
      </c>
      <c r="T107" s="3">
        <v>7.8000000000000007</v>
      </c>
      <c r="U107" s="3">
        <v>7.7959999999999994</v>
      </c>
      <c r="V107" s="3">
        <v>7.5989999999999966</v>
      </c>
      <c r="W107" s="3">
        <v>7.5280000000000058</v>
      </c>
      <c r="X107" s="3">
        <v>7.7549999999999955</v>
      </c>
      <c r="Y107" s="3">
        <v>7.7749999999999915</v>
      </c>
      <c r="Z107" s="3">
        <v>7.7219999999999942</v>
      </c>
      <c r="AA107" s="3">
        <v>7.5800000000000125</v>
      </c>
      <c r="AB107" s="3">
        <v>7.6599999999999966</v>
      </c>
      <c r="AC107" s="3">
        <v>7.7039999999999935</v>
      </c>
      <c r="AD107" s="3">
        <v>7.6570000000000107</v>
      </c>
      <c r="AE107" s="3">
        <v>7.5810000000000031</v>
      </c>
      <c r="AF107" s="3">
        <v>7.6869999999999976</v>
      </c>
      <c r="AG107" s="3">
        <v>7.7199999999999989</v>
      </c>
      <c r="AH107" s="3">
        <v>7.7280000000000086</v>
      </c>
      <c r="AI107" s="3">
        <v>7.6159999999999854</v>
      </c>
      <c r="AJ107" s="3">
        <v>7.7840000000000202</v>
      </c>
      <c r="AK107" s="3">
        <v>7.671999999999997</v>
      </c>
      <c r="AL107" s="3">
        <v>7.6270000000000095</v>
      </c>
      <c r="AM107" s="3">
        <v>7.7729999999999677</v>
      </c>
      <c r="AN107" s="3">
        <v>7.6289999999999907</v>
      </c>
      <c r="AO107" s="3">
        <v>7.6620000000000346</v>
      </c>
      <c r="AP107" s="3">
        <v>7.7369999999999948</v>
      </c>
      <c r="AQ107" s="3">
        <v>7.6510000000000105</v>
      </c>
      <c r="AR107" s="3">
        <v>7.7049999999999841</v>
      </c>
      <c r="AS107" s="3">
        <v>7.5109999999999957</v>
      </c>
      <c r="AT107" s="3">
        <v>7.5680000000000405</v>
      </c>
      <c r="AU107" s="3">
        <v>7.5589999999999407</v>
      </c>
      <c r="AV107" s="3">
        <v>7.5090000000000146</v>
      </c>
      <c r="AW107" s="174">
        <f t="shared" si="2"/>
        <v>252.80799999999999</v>
      </c>
      <c r="AX107" s="175">
        <f t="shared" si="3"/>
        <v>56.960222777760201</v>
      </c>
    </row>
    <row r="108" spans="1:50" ht="15" thickBot="1" x14ac:dyDescent="0.4">
      <c r="A108" s="72" t="s">
        <v>103</v>
      </c>
      <c r="B108" s="72">
        <v>2022</v>
      </c>
      <c r="C108" s="82">
        <v>44672</v>
      </c>
      <c r="D108" s="72" t="s">
        <v>72</v>
      </c>
      <c r="E108" s="72" t="s">
        <v>472</v>
      </c>
      <c r="F108" s="72">
        <v>4</v>
      </c>
      <c r="G108" s="72" t="s">
        <v>17</v>
      </c>
      <c r="H108" s="72" t="s">
        <v>441</v>
      </c>
      <c r="I108" s="72" t="s">
        <v>220</v>
      </c>
      <c r="J108" s="72" t="s">
        <v>440</v>
      </c>
      <c r="K108" s="72" t="s">
        <v>511</v>
      </c>
      <c r="L108" s="81">
        <f>(C108-VLOOKUP(H108,Riders!$A$2:$C$2013,2,FALSE))/365</f>
        <v>24.421917808219177</v>
      </c>
      <c r="M108" s="81">
        <f>(C108-VLOOKUP(I108,Riders!$A$2:$C$2013,2,FALSE))/365</f>
        <v>23.287671232876711</v>
      </c>
      <c r="N108" s="81">
        <f>(C108-VLOOKUP(J108,Riders!$A$2:$C$2013,2,FALSE))/365</f>
        <v>23.008219178082193</v>
      </c>
      <c r="O108" s="81">
        <f>(C108-VLOOKUP(K108,Riders!$A$2:$C$2013,2,FALSE))/365</f>
        <v>18.767123287671232</v>
      </c>
      <c r="P108" s="72">
        <v>2</v>
      </c>
      <c r="Q108" s="60">
        <v>14.143000000000001</v>
      </c>
      <c r="R108" s="3">
        <v>8.3709999999999987</v>
      </c>
      <c r="S108" s="3">
        <v>7.9660000000000011</v>
      </c>
      <c r="T108" s="3">
        <v>7.772000000000002</v>
      </c>
      <c r="U108" s="3">
        <v>7.7539999999999978</v>
      </c>
      <c r="V108" s="3">
        <v>7.767000000000003</v>
      </c>
      <c r="W108" s="3">
        <v>7.6270000000000024</v>
      </c>
      <c r="X108" s="3">
        <v>7.6859999999999928</v>
      </c>
      <c r="Y108" s="3">
        <v>7.7419999999999902</v>
      </c>
      <c r="Z108" s="3">
        <v>7.5690000000000026</v>
      </c>
      <c r="AA108" s="3">
        <v>7.7620000000000005</v>
      </c>
      <c r="AB108" s="3">
        <v>7.6910000000000167</v>
      </c>
      <c r="AC108" s="3">
        <v>7.7879999999999825</v>
      </c>
      <c r="AD108" s="3">
        <v>7.6680000000000064</v>
      </c>
      <c r="AE108" s="3">
        <v>7.945999999999998</v>
      </c>
      <c r="AF108" s="3">
        <v>7.7519999999999953</v>
      </c>
      <c r="AG108" s="3">
        <v>7.6870000000000402</v>
      </c>
      <c r="AH108" s="3">
        <v>7.7049999999999557</v>
      </c>
      <c r="AI108" s="3">
        <v>7.6550000000000011</v>
      </c>
      <c r="AJ108" s="3">
        <v>7.6650000000000205</v>
      </c>
      <c r="AK108" s="3">
        <v>7.7849999999999966</v>
      </c>
      <c r="AL108" s="3">
        <v>7.7090000000000032</v>
      </c>
      <c r="AM108" s="3">
        <v>7.599000000000018</v>
      </c>
      <c r="AN108" s="3">
        <v>7.8849999999999909</v>
      </c>
      <c r="AO108" s="3">
        <v>7.8369999999999607</v>
      </c>
      <c r="AP108" s="3">
        <v>7.6240000000000521</v>
      </c>
      <c r="AQ108" s="3">
        <v>7.4749999999999943</v>
      </c>
      <c r="AR108" s="3">
        <v>7.4839999999999804</v>
      </c>
      <c r="AS108" s="3">
        <v>7.5089999999999577</v>
      </c>
      <c r="AT108" s="3">
        <v>7.68100000000004</v>
      </c>
      <c r="AU108" s="3">
        <v>7.8129999999999882</v>
      </c>
      <c r="AV108" s="3">
        <v>7.8810000000000002</v>
      </c>
      <c r="AW108" s="174">
        <f t="shared" si="2"/>
        <v>253.99799999999999</v>
      </c>
      <c r="AX108" s="175">
        <f t="shared" si="3"/>
        <v>56.693359790234574</v>
      </c>
    </row>
    <row r="109" spans="1:50" ht="15" thickBot="1" x14ac:dyDescent="0.4">
      <c r="A109" s="79" t="s">
        <v>103</v>
      </c>
      <c r="B109" s="79">
        <v>2022</v>
      </c>
      <c r="C109" s="80">
        <v>44672</v>
      </c>
      <c r="D109" s="79" t="s">
        <v>72</v>
      </c>
      <c r="E109" s="79" t="s">
        <v>209</v>
      </c>
      <c r="F109" s="79" t="s">
        <v>210</v>
      </c>
      <c r="G109" s="79" t="s">
        <v>15</v>
      </c>
      <c r="H109" s="79" t="s">
        <v>477</v>
      </c>
      <c r="I109" s="79" t="s">
        <v>509</v>
      </c>
      <c r="J109" s="79" t="s">
        <v>478</v>
      </c>
      <c r="K109" s="79" t="s">
        <v>510</v>
      </c>
      <c r="L109" s="81" t="e">
        <f>(C109-VLOOKUP(H109,Riders!$A$2:$C$2013,2,FALSE))/365</f>
        <v>#N/A</v>
      </c>
      <c r="M109" s="81">
        <f>(C109-VLOOKUP(I109,Riders!$A$2:$C$2013,2,FALSE))/365</f>
        <v>122.38904109589041</v>
      </c>
      <c r="N109" s="81" t="e">
        <f>(C109-VLOOKUP(J109,Riders!$A$2:$C$2013,2,FALSE))/365</f>
        <v>#N/A</v>
      </c>
      <c r="O109" s="81" t="e">
        <f>(C109-VLOOKUP(K109,Riders!$A$2:$C$2013,2,FALSE))/365</f>
        <v>#N/A</v>
      </c>
      <c r="P109" s="79">
        <v>1</v>
      </c>
      <c r="Q109" s="60">
        <v>14.238</v>
      </c>
      <c r="R109" s="3">
        <v>8.222999999999999</v>
      </c>
      <c r="S109" s="3">
        <v>7.7880000000000003</v>
      </c>
      <c r="T109" s="3">
        <v>7.5850000000000044</v>
      </c>
      <c r="U109" s="3">
        <v>7.6950000000000003</v>
      </c>
      <c r="V109" s="3">
        <v>7.5089999999999932</v>
      </c>
      <c r="W109" s="3">
        <v>7.5740000000000052</v>
      </c>
      <c r="X109" s="3">
        <v>7.6609999999999943</v>
      </c>
      <c r="Y109" s="3">
        <v>7.8819999999999908</v>
      </c>
      <c r="Z109" s="3">
        <v>7.6740000000000066</v>
      </c>
      <c r="AA109" s="3">
        <v>7.6650000000000063</v>
      </c>
      <c r="AB109" s="3">
        <v>7.7999999999999972</v>
      </c>
      <c r="AC109" s="3">
        <v>7.51400000000001</v>
      </c>
      <c r="AD109" s="3">
        <v>7.8010000000000019</v>
      </c>
      <c r="AE109" s="3">
        <v>7.7179999999999893</v>
      </c>
      <c r="AF109" s="3">
        <v>7.7439999999999998</v>
      </c>
      <c r="AG109" s="3">
        <v>7.7520000000000095</v>
      </c>
      <c r="AH109" s="3">
        <v>7.7309999999999945</v>
      </c>
      <c r="AI109" s="3">
        <v>7.7399999999999807</v>
      </c>
      <c r="AJ109" s="3">
        <v>7.7160000000000366</v>
      </c>
      <c r="AK109" s="3">
        <v>8.089999999999975</v>
      </c>
      <c r="AL109" s="3">
        <v>7.4270000000000209</v>
      </c>
      <c r="AM109" s="3">
        <v>7.8619999999999948</v>
      </c>
      <c r="AN109" s="3">
        <v>7.9099999999999966</v>
      </c>
      <c r="AO109" s="3">
        <v>7.3639999999999759</v>
      </c>
      <c r="AP109" s="3">
        <v>7.6310000000000286</v>
      </c>
      <c r="AQ109" s="3">
        <v>7.7169999999999845</v>
      </c>
      <c r="AR109" s="3">
        <v>7.7930000000000064</v>
      </c>
      <c r="AS109" s="3">
        <v>8.2040000000000077</v>
      </c>
      <c r="AT109" s="3">
        <v>7.0849999999999795</v>
      </c>
      <c r="AU109" s="3">
        <v>8.1890000000000214</v>
      </c>
      <c r="AV109" s="3">
        <v>7.13900000000001</v>
      </c>
      <c r="AW109" s="174">
        <f t="shared" si="2"/>
        <v>253.42100000000002</v>
      </c>
      <c r="AX109" s="175">
        <f t="shared" si="3"/>
        <v>56.822441707672212</v>
      </c>
    </row>
    <row r="110" spans="1:50" ht="15" thickBot="1" x14ac:dyDescent="0.4">
      <c r="A110" s="79" t="s">
        <v>103</v>
      </c>
      <c r="B110" s="79">
        <v>2022</v>
      </c>
      <c r="C110" s="80">
        <v>44672</v>
      </c>
      <c r="D110" s="79" t="s">
        <v>72</v>
      </c>
      <c r="E110" s="79" t="s">
        <v>209</v>
      </c>
      <c r="F110" s="79" t="s">
        <v>210</v>
      </c>
      <c r="G110" s="79" t="s">
        <v>25</v>
      </c>
      <c r="H110" s="79" t="s">
        <v>276</v>
      </c>
      <c r="I110" s="79" t="s">
        <v>339</v>
      </c>
      <c r="J110" s="79" t="s">
        <v>319</v>
      </c>
      <c r="K110" s="79" t="s">
        <v>436</v>
      </c>
      <c r="L110" s="81">
        <f>(C110-VLOOKUP(H110,Riders!$A$2:$C$2013,2,FALSE))/365</f>
        <v>28.12876712328767</v>
      </c>
      <c r="M110" s="81">
        <f>(C110-VLOOKUP(I110,Riders!$A$2:$C$2013,2,FALSE))/365</f>
        <v>31.742465753424657</v>
      </c>
      <c r="N110" s="81">
        <f>(C110-VLOOKUP(J110,Riders!$A$2:$C$2013,2,FALSE))/365</f>
        <v>30.010958904109589</v>
      </c>
      <c r="O110" s="81">
        <f>(C110-VLOOKUP(K110,Riders!$A$2:$C$2013,2,FALSE))/365</f>
        <v>25.079452054794519</v>
      </c>
      <c r="P110" s="79">
        <v>2</v>
      </c>
      <c r="Q110" s="60">
        <v>14.129</v>
      </c>
      <c r="R110" s="3">
        <v>8.572000000000001</v>
      </c>
      <c r="S110" s="3">
        <v>8.0010000000000012</v>
      </c>
      <c r="T110" s="3">
        <v>7.8099999999999987</v>
      </c>
      <c r="U110" s="3">
        <v>7.8500000000000014</v>
      </c>
      <c r="V110" s="3">
        <v>7.7269999999999968</v>
      </c>
      <c r="W110" s="3">
        <v>7.6280000000000143</v>
      </c>
      <c r="X110" s="3">
        <v>7.7389999999999759</v>
      </c>
      <c r="Y110" s="3">
        <v>7.6160000000000139</v>
      </c>
      <c r="Z110" s="3">
        <v>7.6949999999999932</v>
      </c>
      <c r="AA110" s="3">
        <v>7.8850000000000051</v>
      </c>
      <c r="AB110" s="3">
        <v>7.8930000000000007</v>
      </c>
      <c r="AC110" s="3">
        <v>7.8869999999999862</v>
      </c>
      <c r="AD110" s="3">
        <v>7.980000000000004</v>
      </c>
      <c r="AE110" s="3">
        <v>7.8180000000000121</v>
      </c>
      <c r="AF110" s="3">
        <v>7.769999999999996</v>
      </c>
      <c r="AG110" s="3">
        <v>7.7230000000000132</v>
      </c>
      <c r="AH110" s="3">
        <v>7.7650000000000148</v>
      </c>
      <c r="AI110" s="3">
        <v>7.8349999999999795</v>
      </c>
      <c r="AJ110" s="3">
        <v>7.8899999999999864</v>
      </c>
      <c r="AK110" s="3">
        <v>8.0229999999999961</v>
      </c>
      <c r="AL110" s="3">
        <v>7.8340000000000316</v>
      </c>
      <c r="AM110" s="3">
        <v>7.8990000000000009</v>
      </c>
      <c r="AN110" s="3">
        <v>8.0849999999999795</v>
      </c>
      <c r="AO110" s="3">
        <v>8.054000000000002</v>
      </c>
      <c r="AP110" s="3">
        <v>8.1959999999999695</v>
      </c>
      <c r="AQ110" s="3">
        <v>7.9160000000000252</v>
      </c>
      <c r="AR110" s="3">
        <v>7.8049999999999784</v>
      </c>
      <c r="AS110" s="3">
        <v>7.8000000000000398</v>
      </c>
      <c r="AT110" s="3">
        <v>7.9979999999999336</v>
      </c>
      <c r="AU110" s="3">
        <v>7.9900000000000375</v>
      </c>
      <c r="AV110" s="3">
        <v>8.0950000000000273</v>
      </c>
      <c r="AW110" s="174">
        <f t="shared" si="2"/>
        <v>258.90800000000002</v>
      </c>
      <c r="AX110" s="175">
        <f t="shared" si="3"/>
        <v>55.618211874488232</v>
      </c>
    </row>
    <row r="111" spans="1:50" ht="15" thickBot="1" x14ac:dyDescent="0.4">
      <c r="A111" s="79" t="s">
        <v>103</v>
      </c>
      <c r="B111" s="79">
        <v>2022</v>
      </c>
      <c r="C111" s="80">
        <v>44672</v>
      </c>
      <c r="D111" s="79" t="s">
        <v>72</v>
      </c>
      <c r="E111" s="79" t="s">
        <v>209</v>
      </c>
      <c r="F111" s="79" t="s">
        <v>211</v>
      </c>
      <c r="G111" s="79" t="s">
        <v>53</v>
      </c>
      <c r="H111" s="79" t="s">
        <v>233</v>
      </c>
      <c r="I111" s="79" t="s">
        <v>279</v>
      </c>
      <c r="J111" s="79" t="s">
        <v>496</v>
      </c>
      <c r="K111" s="79" t="s">
        <v>327</v>
      </c>
      <c r="L111" s="81">
        <f>(C111-VLOOKUP(H111,Riders!$A$2:$C$2013,2,FALSE))/365</f>
        <v>24.161643835616438</v>
      </c>
      <c r="M111" s="81">
        <f>(C111-VLOOKUP(I111,Riders!$A$2:$C$2013,2,FALSE))/365</f>
        <v>25.17808219178082</v>
      </c>
      <c r="N111" s="81">
        <f>(C111-VLOOKUP(J111,Riders!$A$2:$C$2013,2,FALSE))/365</f>
        <v>25.208219178082192</v>
      </c>
      <c r="O111" s="81">
        <f>(C111-VLOOKUP(K111,Riders!$A$2:$C$2013,2,FALSE))/365</f>
        <v>21.331506849315069</v>
      </c>
      <c r="P111" s="79">
        <v>3</v>
      </c>
      <c r="Q111" s="60">
        <v>14.18</v>
      </c>
      <c r="R111" s="3">
        <v>8.4490000000000016</v>
      </c>
      <c r="S111" s="3">
        <v>7.9929999999999986</v>
      </c>
      <c r="T111" s="3">
        <v>7.8089999999999975</v>
      </c>
      <c r="U111" s="3">
        <v>7.8330000000000055</v>
      </c>
      <c r="V111" s="3">
        <v>7.6939999999999955</v>
      </c>
      <c r="W111" s="3">
        <v>7.8230000000000004</v>
      </c>
      <c r="X111" s="3">
        <v>7.9059999999999846</v>
      </c>
      <c r="Y111" s="3">
        <v>8.0390000000000299</v>
      </c>
      <c r="Z111" s="3">
        <v>7.7679999999999865</v>
      </c>
      <c r="AA111" s="3">
        <v>7.7050000000000125</v>
      </c>
      <c r="AB111" s="3">
        <v>7.6759999999999877</v>
      </c>
      <c r="AC111" s="3">
        <v>7.8400000000000034</v>
      </c>
      <c r="AD111" s="3">
        <v>7.6940000000000026</v>
      </c>
      <c r="AE111" s="3">
        <v>7.742999999999995</v>
      </c>
      <c r="AF111" s="3">
        <v>7.6970000000000169</v>
      </c>
      <c r="AG111" s="3">
        <v>7.853999999999985</v>
      </c>
      <c r="AH111" s="3">
        <v>7.7309999999999945</v>
      </c>
      <c r="AI111" s="3">
        <v>7.8340000000000032</v>
      </c>
      <c r="AJ111" s="3">
        <v>7.6370000000000005</v>
      </c>
      <c r="AK111" s="3">
        <v>7.5989999999999895</v>
      </c>
      <c r="AL111" s="3">
        <v>7.5930000000000177</v>
      </c>
      <c r="AM111" s="3">
        <v>7.6669999999999732</v>
      </c>
      <c r="AN111" s="3">
        <v>7.6840000000000259</v>
      </c>
      <c r="AO111" s="3">
        <v>7.8079999999999927</v>
      </c>
      <c r="AP111" s="3">
        <v>7.5819999999999936</v>
      </c>
      <c r="AQ111" s="3">
        <v>7.5170000000000243</v>
      </c>
      <c r="AR111" s="3">
        <v>7.5349999999999682</v>
      </c>
      <c r="AS111" s="3">
        <v>7.5710000000000264</v>
      </c>
      <c r="AT111" s="3">
        <v>7.5939999999999941</v>
      </c>
      <c r="AU111" s="3">
        <v>7.7529999999999859</v>
      </c>
      <c r="AV111" s="3">
        <v>7.6149999999999807</v>
      </c>
      <c r="AW111" s="174">
        <f t="shared" si="2"/>
        <v>254.42299999999997</v>
      </c>
      <c r="AX111" s="175">
        <f t="shared" si="3"/>
        <v>56.598656567998965</v>
      </c>
    </row>
    <row r="112" spans="1:50" ht="15" thickBot="1" x14ac:dyDescent="0.4">
      <c r="A112" s="79" t="s">
        <v>103</v>
      </c>
      <c r="B112" s="79">
        <v>2022</v>
      </c>
      <c r="C112" s="80">
        <v>44672</v>
      </c>
      <c r="D112" s="79" t="s">
        <v>72</v>
      </c>
      <c r="E112" s="79" t="s">
        <v>209</v>
      </c>
      <c r="F112" s="79" t="s">
        <v>211</v>
      </c>
      <c r="G112" s="79" t="s">
        <v>17</v>
      </c>
      <c r="H112" s="79" t="s">
        <v>441</v>
      </c>
      <c r="I112" s="79" t="s">
        <v>220</v>
      </c>
      <c r="J112" s="79" t="s">
        <v>440</v>
      </c>
      <c r="K112" s="79" t="s">
        <v>511</v>
      </c>
      <c r="L112" s="81">
        <f>(C112-VLOOKUP(H112,Riders!$A$2:$C$2013,2,FALSE))/365</f>
        <v>24.421917808219177</v>
      </c>
      <c r="M112" s="81">
        <f>(C112-VLOOKUP(I112,Riders!$A$2:$C$2013,2,FALSE))/365</f>
        <v>23.287671232876711</v>
      </c>
      <c r="N112" s="81">
        <f>(C112-VLOOKUP(J112,Riders!$A$2:$C$2013,2,FALSE))/365</f>
        <v>23.008219178082193</v>
      </c>
      <c r="O112" s="81">
        <f>(C112-VLOOKUP(K112,Riders!$A$2:$C$2013,2,FALSE))/365</f>
        <v>18.767123287671232</v>
      </c>
      <c r="P112" s="79">
        <v>4</v>
      </c>
      <c r="Q112" s="60">
        <v>14.359</v>
      </c>
      <c r="R112" s="3">
        <v>8.4479999999999986</v>
      </c>
      <c r="S112" s="3">
        <v>8.0110000000000028</v>
      </c>
      <c r="T112" s="3">
        <v>7.801999999999996</v>
      </c>
      <c r="U112" s="3">
        <v>7.7439999999999998</v>
      </c>
      <c r="V112" s="3">
        <v>7.9110000000000014</v>
      </c>
      <c r="W112" s="3">
        <v>7.7530000000000072</v>
      </c>
      <c r="X112" s="3">
        <v>7.6899999999999835</v>
      </c>
      <c r="Y112" s="3">
        <v>7.6700000000000159</v>
      </c>
      <c r="Z112" s="3">
        <v>7.7049999999999983</v>
      </c>
      <c r="AA112" s="3">
        <v>7.7079999999999984</v>
      </c>
      <c r="AB112" s="3">
        <v>7.7379999999999995</v>
      </c>
      <c r="AC112" s="3">
        <v>7.7890000000000157</v>
      </c>
      <c r="AD112" s="3">
        <v>7.9139999999999873</v>
      </c>
      <c r="AE112" s="3">
        <v>7.7819999999999965</v>
      </c>
      <c r="AF112" s="3">
        <v>7.7120000000000175</v>
      </c>
      <c r="AG112" s="3">
        <v>7.7019999999999698</v>
      </c>
      <c r="AH112" s="3">
        <v>7.66700000000003</v>
      </c>
      <c r="AI112" s="3">
        <v>7.7169999999999561</v>
      </c>
      <c r="AJ112" s="3">
        <v>7.7780000000000484</v>
      </c>
      <c r="AK112" s="3">
        <v>7.8200000000000216</v>
      </c>
      <c r="AL112" s="3">
        <v>7.8989999999999441</v>
      </c>
      <c r="AM112" s="3">
        <v>7.8789999999999907</v>
      </c>
      <c r="AN112" s="3">
        <v>7.7370000000000232</v>
      </c>
      <c r="AO112" s="3">
        <v>7.8130000000000166</v>
      </c>
      <c r="AP112" s="3">
        <v>7.8689999999999998</v>
      </c>
      <c r="AQ112" s="3">
        <v>8.0220000000000198</v>
      </c>
      <c r="AR112" s="3">
        <v>7.865999999999957</v>
      </c>
      <c r="AS112" s="3">
        <v>7.8300000000000125</v>
      </c>
      <c r="AT112" s="3">
        <v>7.8419999999999845</v>
      </c>
      <c r="AU112" s="3">
        <v>7.8329999999999984</v>
      </c>
      <c r="AV112" s="3">
        <v>7.9019999999999868</v>
      </c>
      <c r="AW112" s="174">
        <f t="shared" si="2"/>
        <v>256.91199999999998</v>
      </c>
      <c r="AX112" s="175">
        <f t="shared" si="3"/>
        <v>56.050320732390865</v>
      </c>
    </row>
    <row r="113" spans="1:50" ht="15" thickBot="1" x14ac:dyDescent="0.4">
      <c r="A113" s="71" t="s">
        <v>110</v>
      </c>
      <c r="B113" s="71">
        <v>2021</v>
      </c>
      <c r="C113" s="73">
        <v>44489</v>
      </c>
      <c r="D113" s="71" t="s">
        <v>13</v>
      </c>
      <c r="E113" s="71" t="s">
        <v>395</v>
      </c>
      <c r="F113" s="71" t="s">
        <v>395</v>
      </c>
      <c r="G113" s="71" t="str">
        <f>VLOOKUP(J113,Riders!$A$2:$D$257,4,FALSE)</f>
        <v>GER</v>
      </c>
      <c r="H113" s="71" t="s">
        <v>519</v>
      </c>
      <c r="I113" s="71" t="s">
        <v>520</v>
      </c>
      <c r="J113" s="71" t="s">
        <v>521</v>
      </c>
      <c r="K113" s="71" t="s">
        <v>522</v>
      </c>
      <c r="L113" s="81">
        <f>(C113-VLOOKUP(H113,Riders!$A$2:$C$2013,2,FALSE))/365</f>
        <v>22.931506849315067</v>
      </c>
      <c r="M113" s="81">
        <f>(C113-VLOOKUP(I113,Riders!$A$2:$C$2013,2,FALSE))/365</f>
        <v>33.389041095890413</v>
      </c>
      <c r="N113" s="81">
        <f>(C113-VLOOKUP(J113,Riders!$A$2:$C$2013,2,FALSE))/365</f>
        <v>28.276712328767122</v>
      </c>
      <c r="O113" s="81">
        <f>(C113-VLOOKUP(K113,Riders!$A$2:$C$2013,2,FALSE))/365</f>
        <v>24.671232876712327</v>
      </c>
      <c r="P113" s="71">
        <v>1</v>
      </c>
      <c r="Q113" s="60">
        <v>14.398999999999999</v>
      </c>
      <c r="R113" s="3">
        <v>8.4160000000000021</v>
      </c>
      <c r="S113" s="3">
        <v>7.9209999999999994</v>
      </c>
      <c r="T113" s="3">
        <v>7.7320000000000029</v>
      </c>
      <c r="U113" s="3">
        <v>7.8319999999999936</v>
      </c>
      <c r="V113" s="3">
        <v>7.6980000000000004</v>
      </c>
      <c r="W113" s="3">
        <v>7.7370000000000019</v>
      </c>
      <c r="X113" s="3">
        <v>7.737000000000009</v>
      </c>
      <c r="Y113" s="3">
        <v>7.7059999999999889</v>
      </c>
      <c r="Z113" s="3">
        <v>7.8160000000000167</v>
      </c>
      <c r="AA113" s="3">
        <v>7.6519999999999868</v>
      </c>
      <c r="AB113" s="3">
        <v>7.6370000000000147</v>
      </c>
      <c r="AC113" s="3">
        <v>7.8239999999999696</v>
      </c>
      <c r="AD113" s="3">
        <v>7.6140000000000185</v>
      </c>
      <c r="AE113" s="3">
        <v>7.6089999999999662</v>
      </c>
      <c r="AF113" s="3">
        <v>7.5820000000000363</v>
      </c>
      <c r="AG113" s="3">
        <v>7.617999999999995</v>
      </c>
      <c r="AH113" s="3">
        <v>7.6199999999999761</v>
      </c>
      <c r="AI113" s="3">
        <v>7.6820000000000448</v>
      </c>
      <c r="AJ113" s="3">
        <v>7.6889999999999645</v>
      </c>
      <c r="AK113" s="3">
        <v>7.7040000000000077</v>
      </c>
      <c r="AL113" s="3">
        <v>7.6760000000000161</v>
      </c>
      <c r="AM113" s="3">
        <v>7.7370000000000232</v>
      </c>
      <c r="AN113" s="3">
        <v>7.761999999999972</v>
      </c>
      <c r="AO113" s="3">
        <v>7.5540000000000305</v>
      </c>
      <c r="AP113" s="3">
        <v>7.5139999999999532</v>
      </c>
      <c r="AQ113" s="3">
        <v>7.671999999999997</v>
      </c>
      <c r="AR113" s="3">
        <v>7.4830000000000041</v>
      </c>
      <c r="AS113" s="3">
        <v>7.4370000000000118</v>
      </c>
      <c r="AT113" s="3">
        <v>7.6359999999999673</v>
      </c>
      <c r="AU113" s="3">
        <v>7.6440000000000339</v>
      </c>
      <c r="AV113" s="3">
        <v>7.7420000000000186</v>
      </c>
      <c r="AW113" s="174">
        <f t="shared" si="2"/>
        <v>253.08200000000002</v>
      </c>
      <c r="AX113" s="175">
        <f t="shared" si="3"/>
        <v>56.898554618661137</v>
      </c>
    </row>
    <row r="114" spans="1:50" ht="15" thickBot="1" x14ac:dyDescent="0.4">
      <c r="A114" s="71" t="s">
        <v>110</v>
      </c>
      <c r="B114" s="71">
        <v>2021</v>
      </c>
      <c r="C114" s="73">
        <v>44489</v>
      </c>
      <c r="D114" s="71" t="s">
        <v>13</v>
      </c>
      <c r="E114" s="71" t="s">
        <v>395</v>
      </c>
      <c r="F114" s="71" t="s">
        <v>395</v>
      </c>
      <c r="G114" s="71" t="str">
        <f>VLOOKUP(J114,Riders!$A$2:$D$257,4,FALSE)</f>
        <v>ITA</v>
      </c>
      <c r="H114" s="71" t="s">
        <v>233</v>
      </c>
      <c r="I114" s="71" t="s">
        <v>308</v>
      </c>
      <c r="J114" s="71" t="s">
        <v>496</v>
      </c>
      <c r="K114" s="71" t="s">
        <v>405</v>
      </c>
      <c r="L114" s="81">
        <f>(C114-VLOOKUP(H114,Riders!$A$2:$C$2013,2,FALSE))/365</f>
        <v>23.660273972602738</v>
      </c>
      <c r="M114" s="81">
        <f>(C114-VLOOKUP(I114,Riders!$A$2:$C$2013,2,FALSE))/365</f>
        <v>22.263013698630136</v>
      </c>
      <c r="N114" s="81">
        <f>(C114-VLOOKUP(J114,Riders!$A$2:$C$2013,2,FALSE))/365</f>
        <v>24.706849315068492</v>
      </c>
      <c r="O114" s="81">
        <f>(C114-VLOOKUP(K114,Riders!$A$2:$C$2013,2,FALSE))/365</f>
        <v>21.972602739726028</v>
      </c>
      <c r="P114" s="71">
        <v>2</v>
      </c>
      <c r="Q114" s="60">
        <v>14.186</v>
      </c>
      <c r="R114" s="3">
        <v>8.3539999999999992</v>
      </c>
      <c r="S114" s="3">
        <v>7.8539999999999992</v>
      </c>
      <c r="T114" s="3">
        <v>7.7800000000000011</v>
      </c>
      <c r="U114" s="3">
        <v>7.911999999999999</v>
      </c>
      <c r="V114" s="3">
        <v>7.7959999999999994</v>
      </c>
      <c r="W114" s="3">
        <v>7.7929999999999993</v>
      </c>
      <c r="X114" s="3">
        <v>7.8810000000000002</v>
      </c>
      <c r="Y114" s="3">
        <v>7.7230000000000132</v>
      </c>
      <c r="Z114" s="3">
        <v>7.6659999999999968</v>
      </c>
      <c r="AA114" s="3">
        <v>7.6310000000000002</v>
      </c>
      <c r="AB114" s="3">
        <v>7.6920000000000073</v>
      </c>
      <c r="AC114" s="3">
        <v>7.5719999999999885</v>
      </c>
      <c r="AD114" s="3">
        <v>7.532999999999987</v>
      </c>
      <c r="AE114" s="3">
        <v>7.6839999999999975</v>
      </c>
      <c r="AF114" s="3">
        <v>7.7080000000000268</v>
      </c>
      <c r="AG114" s="3">
        <v>7.75</v>
      </c>
      <c r="AH114" s="3">
        <v>7.7169999999999561</v>
      </c>
      <c r="AI114" s="3">
        <v>7.6670000000000016</v>
      </c>
      <c r="AJ114" s="3">
        <v>7.8340000000000032</v>
      </c>
      <c r="AK114" s="3">
        <v>7.7460000000000377</v>
      </c>
      <c r="AL114" s="3">
        <v>7.7499999999999716</v>
      </c>
      <c r="AM114" s="3">
        <v>7.7800000000000011</v>
      </c>
      <c r="AN114" s="3">
        <v>7.6000000000000227</v>
      </c>
      <c r="AO114" s="3">
        <v>7.5750000000000171</v>
      </c>
      <c r="AP114" s="3">
        <v>7.5999999999999659</v>
      </c>
      <c r="AQ114" s="3">
        <v>7.7319999999999993</v>
      </c>
      <c r="AR114" s="3">
        <v>7.6260000000000048</v>
      </c>
      <c r="AS114" s="3">
        <v>7.6830000000000211</v>
      </c>
      <c r="AT114" s="3">
        <v>7.7319999999999709</v>
      </c>
      <c r="AU114" s="3">
        <v>7.9099999999999966</v>
      </c>
      <c r="AV114" s="3">
        <v>7.7090000000000032</v>
      </c>
      <c r="AW114" s="174">
        <f t="shared" si="2"/>
        <v>254.17599999999999</v>
      </c>
      <c r="AX114" s="175">
        <f t="shared" si="3"/>
        <v>56.653657308321797</v>
      </c>
    </row>
    <row r="115" spans="1:50" ht="15" thickBot="1" x14ac:dyDescent="0.4">
      <c r="A115" s="71" t="s">
        <v>110</v>
      </c>
      <c r="B115" s="71">
        <v>2021</v>
      </c>
      <c r="C115" s="73">
        <v>44489</v>
      </c>
      <c r="D115" s="71" t="s">
        <v>13</v>
      </c>
      <c r="E115" s="71" t="s">
        <v>395</v>
      </c>
      <c r="F115" s="71" t="s">
        <v>395</v>
      </c>
      <c r="G115" s="71" t="str">
        <f>VLOOKUP(J115,Riders!$A$2:$D$257,4,FALSE)</f>
        <v>GBR</v>
      </c>
      <c r="H115" s="71" t="s">
        <v>276</v>
      </c>
      <c r="I115" s="71" t="s">
        <v>475</v>
      </c>
      <c r="J115" s="71" t="s">
        <v>339</v>
      </c>
      <c r="K115" s="71" t="s">
        <v>436</v>
      </c>
      <c r="L115" s="81">
        <f>(C115-VLOOKUP(H115,Riders!$A$2:$C$2013,2,FALSE))/365</f>
        <v>27.627397260273973</v>
      </c>
      <c r="M115" s="81">
        <f>(C115-VLOOKUP(I115,Riders!$A$2:$C$2013,2,FALSE))/365</f>
        <v>24.197260273972603</v>
      </c>
      <c r="N115" s="81">
        <f>(C115-VLOOKUP(J115,Riders!$A$2:$C$2013,2,FALSE))/365</f>
        <v>31.241095890410961</v>
      </c>
      <c r="O115" s="81">
        <f>(C115-VLOOKUP(K115,Riders!$A$2:$C$2013,2,FALSE))/365</f>
        <v>24.578082191780823</v>
      </c>
      <c r="P115" s="71">
        <v>3</v>
      </c>
      <c r="Q115" s="60">
        <v>14.432</v>
      </c>
      <c r="R115" s="3">
        <v>8.7679999999999989</v>
      </c>
      <c r="S115" s="3">
        <v>8.1180000000000021</v>
      </c>
      <c r="T115" s="3">
        <v>7.737999999999996</v>
      </c>
      <c r="U115" s="3">
        <v>7.757000000000005</v>
      </c>
      <c r="V115" s="3">
        <v>7.5929999999999964</v>
      </c>
      <c r="W115" s="3">
        <v>7.6000000000000014</v>
      </c>
      <c r="X115" s="3">
        <v>7.7000000000000028</v>
      </c>
      <c r="Y115" s="3">
        <v>7.6159999999999854</v>
      </c>
      <c r="Z115" s="3">
        <v>7.6829999999999927</v>
      </c>
      <c r="AA115" s="3">
        <v>7.8770000000000095</v>
      </c>
      <c r="AB115" s="3">
        <v>7.7530000000000001</v>
      </c>
      <c r="AC115" s="3">
        <v>7.7830000000000155</v>
      </c>
      <c r="AD115" s="3">
        <v>7.7510000000000048</v>
      </c>
      <c r="AE115" s="3">
        <v>7.9269999999999925</v>
      </c>
      <c r="AF115" s="3">
        <v>7.8029999999999688</v>
      </c>
      <c r="AG115" s="3">
        <v>7.7760000000000389</v>
      </c>
      <c r="AH115" s="3">
        <v>7.7729999999999961</v>
      </c>
      <c r="AI115" s="3">
        <v>7.7349999999999852</v>
      </c>
      <c r="AJ115" s="3">
        <v>7.835000000000008</v>
      </c>
      <c r="AK115" s="3">
        <v>7.7120000000000175</v>
      </c>
      <c r="AL115" s="3">
        <v>7.6929999999999836</v>
      </c>
      <c r="AM115" s="3">
        <v>7.7249999999999943</v>
      </c>
      <c r="AN115" s="3">
        <v>7.8880000000000052</v>
      </c>
      <c r="AO115" s="3">
        <v>7.7870000000000061</v>
      </c>
      <c r="AP115" s="3">
        <v>7.9549999999999557</v>
      </c>
      <c r="AQ115" s="3">
        <v>7.882000000000005</v>
      </c>
      <c r="AR115" s="3">
        <v>8.02800000000002</v>
      </c>
      <c r="AS115" s="3">
        <v>7.724000000000018</v>
      </c>
      <c r="AT115" s="3">
        <v>7.6479999999999677</v>
      </c>
      <c r="AU115" s="3">
        <v>7.5699999999999932</v>
      </c>
      <c r="AV115" s="3">
        <v>7.5699999999999648</v>
      </c>
      <c r="AW115" s="174">
        <f t="shared" si="2"/>
        <v>256.19999999999993</v>
      </c>
      <c r="AX115" s="175">
        <f t="shared" si="3"/>
        <v>56.206088992974252</v>
      </c>
    </row>
    <row r="116" spans="1:50" ht="15" thickBot="1" x14ac:dyDescent="0.4">
      <c r="A116" s="71" t="s">
        <v>110</v>
      </c>
      <c r="B116" s="71">
        <v>2021</v>
      </c>
      <c r="C116" s="73">
        <v>44489</v>
      </c>
      <c r="D116" s="71" t="s">
        <v>13</v>
      </c>
      <c r="E116" s="71" t="s">
        <v>395</v>
      </c>
      <c r="F116" s="71" t="s">
        <v>395</v>
      </c>
      <c r="G116" s="71" t="str">
        <f>VLOOKUP(J116,Riders!$A$2:$D$257,4,FALSE)</f>
        <v>IRL</v>
      </c>
      <c r="H116" s="71" t="s">
        <v>274</v>
      </c>
      <c r="I116" s="71" t="s">
        <v>240</v>
      </c>
      <c r="J116" s="71" t="s">
        <v>446</v>
      </c>
      <c r="K116" s="71" t="s">
        <v>445</v>
      </c>
      <c r="L116" s="81">
        <f>(C116-VLOOKUP(H116,Riders!$A$2:$C$2013,2,FALSE))/365</f>
        <v>22.82191780821918</v>
      </c>
      <c r="M116" s="81">
        <f>(C116-VLOOKUP(I116,Riders!$A$2:$C$2013,2,FALSE))/365</f>
        <v>26.136986301369863</v>
      </c>
      <c r="N116" s="81">
        <f>(C116-VLOOKUP(J116,Riders!$A$2:$C$2013,2,FALSE))/365</f>
        <v>31.983561643835618</v>
      </c>
      <c r="O116" s="81">
        <f>(C116-VLOOKUP(K116,Riders!$A$2:$C$2013,2,FALSE))/365</f>
        <v>27.484931506849314</v>
      </c>
      <c r="P116" s="71">
        <v>4</v>
      </c>
      <c r="Q116" s="60">
        <v>14.803000000000001</v>
      </c>
      <c r="R116" s="3">
        <v>8.6409999999999982</v>
      </c>
      <c r="S116" s="3">
        <v>8.088000000000001</v>
      </c>
      <c r="T116" s="3">
        <v>8.0040000000000013</v>
      </c>
      <c r="U116" s="3">
        <v>8.1950000000000003</v>
      </c>
      <c r="V116" s="3">
        <v>7.9919999999999973</v>
      </c>
      <c r="W116" s="3">
        <v>7.9100000000000108</v>
      </c>
      <c r="X116" s="3">
        <v>8.0379999999999825</v>
      </c>
      <c r="Y116" s="3">
        <v>7.8419999999999987</v>
      </c>
      <c r="Z116" s="3">
        <v>7.8310000000000173</v>
      </c>
      <c r="AA116" s="3">
        <v>7.8359999999999985</v>
      </c>
      <c r="AB116" s="3">
        <v>8.0290000000000106</v>
      </c>
      <c r="AC116" s="3">
        <v>7.8989999999999867</v>
      </c>
      <c r="AD116" s="3">
        <v>7.9349999999999881</v>
      </c>
      <c r="AE116" s="3">
        <v>8.0060000000000286</v>
      </c>
      <c r="AF116" s="3">
        <v>8.0899999999999892</v>
      </c>
      <c r="AG116" s="3">
        <v>8.3039999999999736</v>
      </c>
      <c r="AH116" s="3">
        <v>8.495000000000033</v>
      </c>
      <c r="AI116" s="3">
        <v>8.0329999999999586</v>
      </c>
      <c r="AJ116" s="3">
        <v>7.910000000000025</v>
      </c>
      <c r="AK116" s="3">
        <v>8.0150000000000148</v>
      </c>
      <c r="AL116" s="3">
        <v>7.9549999999999557</v>
      </c>
      <c r="AM116" s="3">
        <v>7.9830000000000325</v>
      </c>
      <c r="AN116" s="3">
        <v>8.0240000000000009</v>
      </c>
      <c r="AO116" s="3">
        <v>8.2019999999999982</v>
      </c>
      <c r="AP116" s="3">
        <v>7.9499999999999886</v>
      </c>
      <c r="AQ116" s="3">
        <v>7.9100000000000534</v>
      </c>
      <c r="AR116" s="3">
        <v>7.8539999999999281</v>
      </c>
      <c r="AS116" s="3">
        <v>7.8660000000000139</v>
      </c>
      <c r="AT116" s="3">
        <v>7.9810000000000514</v>
      </c>
      <c r="AU116" s="3">
        <v>7.7119999999999891</v>
      </c>
      <c r="AV116" s="3">
        <v>7.7619999999999436</v>
      </c>
      <c r="AW116" s="174">
        <f t="shared" si="2"/>
        <v>263.09499999999997</v>
      </c>
      <c r="AX116" s="175">
        <f t="shared" si="3"/>
        <v>54.733081206408336</v>
      </c>
    </row>
    <row r="117" spans="1:50" ht="15" thickBot="1" x14ac:dyDescent="0.4">
      <c r="A117" s="71" t="s">
        <v>110</v>
      </c>
      <c r="B117" s="71">
        <v>2021</v>
      </c>
      <c r="C117" s="73">
        <v>44489</v>
      </c>
      <c r="D117" s="71" t="s">
        <v>13</v>
      </c>
      <c r="E117" s="71" t="s">
        <v>395</v>
      </c>
      <c r="F117" s="71" t="s">
        <v>395</v>
      </c>
      <c r="G117" s="71" t="str">
        <f>VLOOKUP(J117,Riders!$A$2:$D$257,4,FALSE)</f>
        <v>CAN</v>
      </c>
      <c r="H117" s="71" t="s">
        <v>262</v>
      </c>
      <c r="I117" s="71" t="s">
        <v>481</v>
      </c>
      <c r="J117" s="71" t="s">
        <v>413</v>
      </c>
      <c r="K117" s="71" t="s">
        <v>221</v>
      </c>
      <c r="L117" s="81">
        <f>(C117-VLOOKUP(H117,Riders!$A$2:$C$2013,2,FALSE))/365</f>
        <v>19.265753424657536</v>
      </c>
      <c r="M117" s="81">
        <f>(C117-VLOOKUP(I117,Riders!$A$2:$C$2013,2,FALSE))/365</f>
        <v>19.890410958904109</v>
      </c>
      <c r="N117" s="81">
        <f>(C117-VLOOKUP(J117,Riders!$A$2:$C$2013,2,FALSE))/365</f>
        <v>22.624657534246577</v>
      </c>
      <c r="O117" s="81">
        <f>(C117-VLOOKUP(K117,Riders!$A$2:$C$2013,2,FALSE))/365</f>
        <v>22.701369863013699</v>
      </c>
      <c r="P117" s="71">
        <v>5</v>
      </c>
      <c r="Q117" s="60">
        <v>14.603</v>
      </c>
      <c r="R117" s="3">
        <v>8.5619999999999994</v>
      </c>
      <c r="S117" s="3">
        <v>7.9890000000000008</v>
      </c>
      <c r="T117" s="3">
        <v>7.8159999999999989</v>
      </c>
      <c r="U117" s="3">
        <v>7.9239999999999995</v>
      </c>
      <c r="V117" s="3">
        <v>7.7830000000000013</v>
      </c>
      <c r="W117" s="3">
        <v>7.8749999999999929</v>
      </c>
      <c r="X117" s="3">
        <v>7.9630000000000081</v>
      </c>
      <c r="Y117" s="3">
        <v>8</v>
      </c>
      <c r="Z117" s="3">
        <v>7.8469999999999942</v>
      </c>
      <c r="AA117" s="3">
        <v>7.8629999999999995</v>
      </c>
      <c r="AB117" s="3">
        <v>7.9849999999999994</v>
      </c>
      <c r="AC117" s="3">
        <v>7.8090000000000117</v>
      </c>
      <c r="AD117" s="3">
        <v>7.7349999999999852</v>
      </c>
      <c r="AE117" s="3">
        <v>7.791000000000011</v>
      </c>
      <c r="AF117" s="3">
        <v>7.9030000000000058</v>
      </c>
      <c r="AG117" s="3">
        <v>7.813999999999993</v>
      </c>
      <c r="AH117" s="3">
        <v>7.8629999999999995</v>
      </c>
      <c r="AI117" s="3">
        <v>8.0319999999999823</v>
      </c>
      <c r="AJ117" s="3">
        <v>8.2860000000000014</v>
      </c>
      <c r="AK117" s="3">
        <v>8.1170000000000186</v>
      </c>
      <c r="AL117" s="3">
        <v>8.2909999999999684</v>
      </c>
      <c r="AM117" s="3">
        <v>8.0090000000000146</v>
      </c>
      <c r="AN117" s="3">
        <v>8.0360000000000014</v>
      </c>
      <c r="AO117" s="3">
        <v>7.9640000000000271</v>
      </c>
      <c r="AP117" s="3">
        <v>8.0429999999999779</v>
      </c>
      <c r="AQ117" s="3">
        <v>8.1519999999999868</v>
      </c>
      <c r="AR117" s="3">
        <v>8.1570000000000675</v>
      </c>
      <c r="AS117" s="3">
        <v>8.1359999999999673</v>
      </c>
      <c r="AT117" s="3">
        <v>8.195999999999998</v>
      </c>
      <c r="AU117" s="3">
        <v>8.5930000000000177</v>
      </c>
      <c r="AV117" s="3">
        <v>8.8509999999999707</v>
      </c>
      <c r="AW117" s="174">
        <f t="shared" si="2"/>
        <v>263.988</v>
      </c>
      <c r="AX117" s="175">
        <f t="shared" si="3"/>
        <v>54.547933996999866</v>
      </c>
    </row>
    <row r="118" spans="1:50" ht="15" thickBot="1" x14ac:dyDescent="0.4">
      <c r="A118" s="71" t="s">
        <v>110</v>
      </c>
      <c r="B118" s="71">
        <v>2021</v>
      </c>
      <c r="C118" s="73">
        <v>44489</v>
      </c>
      <c r="D118" s="71" t="s">
        <v>13</v>
      </c>
      <c r="E118" s="71" t="s">
        <v>395</v>
      </c>
      <c r="F118" s="71" t="s">
        <v>395</v>
      </c>
      <c r="G118" s="71" t="str">
        <f>VLOOKUP(J118,Riders!$A$2:$D$257,4,FALSE)</f>
        <v>BLR</v>
      </c>
      <c r="H118" s="71" t="s">
        <v>288</v>
      </c>
      <c r="I118" s="71" t="s">
        <v>303</v>
      </c>
      <c r="J118" s="71" t="s">
        <v>523</v>
      </c>
      <c r="K118" s="71" t="s">
        <v>524</v>
      </c>
      <c r="L118" s="81">
        <f>(C118-VLOOKUP(H118,Riders!$A$2:$C$2013,2,FALSE))/365</f>
        <v>23.134246575342466</v>
      </c>
      <c r="M118" s="81">
        <f>(C118-VLOOKUP(I118,Riders!$A$2:$C$2013,2,FALSE))/365</f>
        <v>22.317808219178083</v>
      </c>
      <c r="N118" s="81">
        <f>(C118-VLOOKUP(J118,Riders!$A$2:$C$2013,2,FALSE))/365</f>
        <v>22.210958904109589</v>
      </c>
      <c r="O118" s="81">
        <f>(C118-VLOOKUP(K118,Riders!$A$2:$C$2013,2,FALSE))/365</f>
        <v>26.104109589041094</v>
      </c>
      <c r="P118" s="71">
        <v>6</v>
      </c>
      <c r="Q118" s="60">
        <v>14.666</v>
      </c>
      <c r="R118" s="3">
        <v>8.5500000000000007</v>
      </c>
      <c r="S118" s="3">
        <v>8.4399999999999977</v>
      </c>
      <c r="T118" s="3">
        <v>8.1430000000000007</v>
      </c>
      <c r="U118" s="3">
        <v>8.2319999999999993</v>
      </c>
      <c r="V118" s="3">
        <v>7.9690000000000012</v>
      </c>
      <c r="W118" s="3">
        <v>8.1009999999999991</v>
      </c>
      <c r="X118" s="3">
        <v>7.8970000000000056</v>
      </c>
      <c r="Y118" s="3">
        <v>8.1430000000000007</v>
      </c>
      <c r="Z118" s="3">
        <v>8.039999999999992</v>
      </c>
      <c r="AA118" s="3">
        <v>8.1910000000000025</v>
      </c>
      <c r="AB118" s="3">
        <v>7.9119999999999919</v>
      </c>
      <c r="AC118" s="3">
        <v>8.1289999999999907</v>
      </c>
      <c r="AD118" s="3">
        <v>7.9520000000000124</v>
      </c>
      <c r="AE118" s="3">
        <v>8.1650000000000063</v>
      </c>
      <c r="AF118" s="3">
        <v>8.3330000000000268</v>
      </c>
      <c r="AG118" s="3">
        <v>8.2209999999999752</v>
      </c>
      <c r="AH118" s="3">
        <v>8.3219999999999743</v>
      </c>
      <c r="AI118" s="3">
        <v>8.1420000000000243</v>
      </c>
      <c r="AJ118" s="3">
        <v>8.3660000000000139</v>
      </c>
      <c r="AK118" s="3">
        <v>8.1310000000000002</v>
      </c>
      <c r="AL118" s="3">
        <v>8.2789999999999679</v>
      </c>
      <c r="AM118" s="3">
        <v>8.4970000000000141</v>
      </c>
      <c r="AN118" s="3">
        <v>8.2980000000000018</v>
      </c>
      <c r="AO118" s="3">
        <v>8.3859999999999957</v>
      </c>
      <c r="AP118" s="3">
        <v>8.1370000000000289</v>
      </c>
      <c r="AQ118" s="3">
        <v>8.3599999999999568</v>
      </c>
      <c r="AR118" s="3">
        <v>8.1230000000000189</v>
      </c>
      <c r="AS118" s="3">
        <v>8.3880000000000621</v>
      </c>
      <c r="AT118" s="3">
        <v>8.2349999999999852</v>
      </c>
      <c r="AU118" s="3">
        <v>8.2119999999999322</v>
      </c>
      <c r="AV118" s="3">
        <v>8.1980000000000359</v>
      </c>
      <c r="AW118" s="174">
        <f t="shared" si="2"/>
        <v>269.15800000000002</v>
      </c>
      <c r="AX118" s="175">
        <f t="shared" si="3"/>
        <v>53.500174618625486</v>
      </c>
    </row>
    <row r="119" spans="1:50" ht="15" thickBot="1" x14ac:dyDescent="0.4">
      <c r="A119" s="71" t="s">
        <v>110</v>
      </c>
      <c r="B119" s="71">
        <v>2021</v>
      </c>
      <c r="C119" s="73">
        <v>44489</v>
      </c>
      <c r="D119" s="71" t="s">
        <v>13</v>
      </c>
      <c r="E119" s="71" t="s">
        <v>395</v>
      </c>
      <c r="F119" s="71" t="s">
        <v>395</v>
      </c>
      <c r="G119" s="71" t="str">
        <f>VLOOKUP(J119,Riders!$A$2:$D$257,4,FALSE)</f>
        <v>POL</v>
      </c>
      <c r="H119" s="71" t="s">
        <v>287</v>
      </c>
      <c r="I119" s="71" t="s">
        <v>247</v>
      </c>
      <c r="J119" s="71" t="s">
        <v>525</v>
      </c>
      <c r="K119" s="71" t="s">
        <v>488</v>
      </c>
      <c r="L119" s="81">
        <f>(C119-VLOOKUP(H119,Riders!$A$2:$C$2013,2,FALSE))/365</f>
        <v>25.43013698630137</v>
      </c>
      <c r="M119" s="81">
        <f>(C119-VLOOKUP(I119,Riders!$A$2:$C$2013,2,FALSE))/365</f>
        <v>29.263013698630136</v>
      </c>
      <c r="N119" s="81">
        <f>(C119-VLOOKUP(J119,Riders!$A$2:$C$2013,2,FALSE))/365</f>
        <v>22.893150684931506</v>
      </c>
      <c r="O119" s="81">
        <f>(C119-VLOOKUP(K119,Riders!$A$2:$C$2013,2,FALSE))/365</f>
        <v>23.364383561643837</v>
      </c>
      <c r="P119" s="71">
        <v>7</v>
      </c>
      <c r="Q119" s="60">
        <v>14.628</v>
      </c>
      <c r="R119" s="3">
        <v>8.4289999999999985</v>
      </c>
      <c r="S119" s="3">
        <v>8.152000000000001</v>
      </c>
      <c r="T119" s="3">
        <v>7.9860000000000007</v>
      </c>
      <c r="U119" s="3">
        <v>8.1629999999999967</v>
      </c>
      <c r="V119" s="3">
        <v>7.9140000000000015</v>
      </c>
      <c r="W119" s="3">
        <v>8.0730000000000004</v>
      </c>
      <c r="X119" s="3">
        <v>8.1500000000000057</v>
      </c>
      <c r="Y119" s="3">
        <v>8.0690000000000026</v>
      </c>
      <c r="Z119" s="3">
        <v>8.2209999999999752</v>
      </c>
      <c r="AA119" s="3">
        <v>8.1470000000000198</v>
      </c>
      <c r="AB119" s="3">
        <v>8.3639999999999901</v>
      </c>
      <c r="AC119" s="3">
        <v>8.1020000000000039</v>
      </c>
      <c r="AD119" s="3">
        <v>8.2860000000000156</v>
      </c>
      <c r="AE119" s="3">
        <v>8.2729999999999819</v>
      </c>
      <c r="AF119" s="3">
        <v>8.0679999999999836</v>
      </c>
      <c r="AG119" s="3">
        <v>8.217000000000013</v>
      </c>
      <c r="AH119" s="3">
        <v>8.0820000000000221</v>
      </c>
      <c r="AI119" s="3">
        <v>8.3229999999999791</v>
      </c>
      <c r="AJ119" s="3">
        <v>8.1430000000000007</v>
      </c>
      <c r="AK119" s="3">
        <v>8.320999999999998</v>
      </c>
      <c r="AL119" s="3">
        <v>8.304000000000002</v>
      </c>
      <c r="AM119" s="3">
        <v>8.1550000000000296</v>
      </c>
      <c r="AN119" s="3">
        <v>8.3140000000000214</v>
      </c>
      <c r="AO119" s="3">
        <v>8.1719999999999402</v>
      </c>
      <c r="AP119" s="3">
        <v>8.4160000000000252</v>
      </c>
      <c r="AQ119" s="3">
        <v>8.1639999999999873</v>
      </c>
      <c r="AR119" s="3">
        <v>8.3499999999999943</v>
      </c>
      <c r="AS119" s="3">
        <v>8.32000000000005</v>
      </c>
      <c r="AT119" s="3">
        <v>8.2319999999999709</v>
      </c>
      <c r="AU119" s="3">
        <v>8.5049999999999955</v>
      </c>
      <c r="AV119" s="3">
        <v>8.4019999999999868</v>
      </c>
      <c r="AW119" s="174">
        <f t="shared" si="2"/>
        <v>269.44499999999999</v>
      </c>
      <c r="AX119" s="175">
        <f t="shared" si="3"/>
        <v>53.443188776930356</v>
      </c>
    </row>
    <row r="120" spans="1:50" ht="15" thickBot="1" x14ac:dyDescent="0.4">
      <c r="A120" s="71" t="s">
        <v>110</v>
      </c>
      <c r="B120" s="71">
        <v>2021</v>
      </c>
      <c r="C120" s="73">
        <v>44489</v>
      </c>
      <c r="D120" s="71" t="s">
        <v>13</v>
      </c>
      <c r="E120" s="71" t="s">
        <v>395</v>
      </c>
      <c r="F120" s="71" t="s">
        <v>395</v>
      </c>
      <c r="G120" s="71" t="str">
        <f>VLOOKUP(J120,Riders!$A$2:$D$257,4,FALSE)</f>
        <v>SUI</v>
      </c>
      <c r="H120" s="71" t="s">
        <v>238</v>
      </c>
      <c r="I120" s="71" t="s">
        <v>506</v>
      </c>
      <c r="J120" s="71" t="s">
        <v>507</v>
      </c>
      <c r="K120" s="71" t="s">
        <v>418</v>
      </c>
      <c r="L120" s="81">
        <f>(C120-VLOOKUP(H120,Riders!$A$2:$C$2013,2,FALSE))/365</f>
        <v>24.687671232876713</v>
      </c>
      <c r="M120" s="81">
        <f>(C120-VLOOKUP(I120,Riders!$A$2:$C$2013,2,FALSE))/365</f>
        <v>24.419178082191781</v>
      </c>
      <c r="N120" s="81">
        <f>(C120-VLOOKUP(J120,Riders!$A$2:$C$2013,2,FALSE))/365</f>
        <v>22.610958904109587</v>
      </c>
      <c r="O120" s="81">
        <f>(C120-VLOOKUP(K120,Riders!$A$2:$C$2013,2,FALSE))/365</f>
        <v>25.701369863013699</v>
      </c>
      <c r="P120" s="71">
        <v>8</v>
      </c>
      <c r="Q120" s="60">
        <v>13.936</v>
      </c>
      <c r="R120" s="3">
        <v>8.6189999999999998</v>
      </c>
      <c r="S120" s="3">
        <v>8.2530000000000001</v>
      </c>
      <c r="T120" s="3">
        <v>8.2800000000000011</v>
      </c>
      <c r="U120" s="3">
        <v>8.4799999999999969</v>
      </c>
      <c r="V120" s="3">
        <v>8.1829999999999998</v>
      </c>
      <c r="W120" s="3">
        <v>8.1900000000000048</v>
      </c>
      <c r="X120" s="3">
        <v>8.4570000000000078</v>
      </c>
      <c r="Y120" s="3">
        <v>8.3269999999999982</v>
      </c>
      <c r="Z120" s="3">
        <v>8.3589999999999804</v>
      </c>
      <c r="AA120" s="3">
        <v>8.4150000000000205</v>
      </c>
      <c r="AB120" s="3">
        <v>8.6569999999999965</v>
      </c>
      <c r="AC120" s="3">
        <v>8.4350000000000165</v>
      </c>
      <c r="AD120" s="3">
        <v>8.3199999999999648</v>
      </c>
      <c r="AE120" s="3">
        <v>8.2399999999999949</v>
      </c>
      <c r="AF120" s="3">
        <v>8.4669999999999845</v>
      </c>
      <c r="AG120" s="3">
        <v>8.3720000000000141</v>
      </c>
      <c r="AH120" s="3">
        <v>8.488000000000028</v>
      </c>
      <c r="AI120" s="3">
        <v>8.5619999999999834</v>
      </c>
      <c r="AJ120" s="3">
        <v>8.5180000000000007</v>
      </c>
      <c r="AK120" s="3">
        <v>8.5120000000000005</v>
      </c>
      <c r="AL120" s="3">
        <v>8.8510000000000275</v>
      </c>
      <c r="AM120" s="3">
        <v>8.5629999999999882</v>
      </c>
      <c r="AN120" s="3">
        <v>8.4669999999999845</v>
      </c>
      <c r="AO120" s="3">
        <v>8.4260000000000161</v>
      </c>
      <c r="AP120" s="3">
        <v>8.4429999999999836</v>
      </c>
      <c r="AQ120" s="3">
        <v>8.4300000000000068</v>
      </c>
      <c r="AR120" s="3">
        <v>8.5260000000000389</v>
      </c>
      <c r="AS120" s="3">
        <v>8.2349999999999852</v>
      </c>
      <c r="AT120" s="3">
        <v>8.1490000000000009</v>
      </c>
      <c r="AU120" s="3">
        <v>8.0609999999999786</v>
      </c>
      <c r="AV120" s="3">
        <v>8.1490000000000009</v>
      </c>
      <c r="AW120" s="174">
        <f t="shared" si="2"/>
        <v>274.37</v>
      </c>
      <c r="AX120" s="175">
        <f t="shared" si="3"/>
        <v>52.483872143455919</v>
      </c>
    </row>
    <row r="121" spans="1:50" ht="15" thickBot="1" x14ac:dyDescent="0.4">
      <c r="A121" s="71" t="s">
        <v>110</v>
      </c>
      <c r="B121" s="71">
        <v>2021</v>
      </c>
      <c r="C121" s="73">
        <v>44489</v>
      </c>
      <c r="D121" s="71" t="s">
        <v>13</v>
      </c>
      <c r="E121" s="71" t="s">
        <v>395</v>
      </c>
      <c r="F121" s="71" t="s">
        <v>395</v>
      </c>
      <c r="G121" s="71" t="str">
        <f>VLOOKUP(J121,Riders!$A$2:$D$257,4,FALSE)</f>
        <v>NGR</v>
      </c>
      <c r="H121" s="71" t="s">
        <v>494</v>
      </c>
      <c r="I121" s="71" t="s">
        <v>410</v>
      </c>
      <c r="J121" s="71" t="s">
        <v>409</v>
      </c>
      <c r="K121" s="71" t="s">
        <v>299</v>
      </c>
      <c r="L121" s="81">
        <f>(C121-VLOOKUP(H121,Riders!$A$2:$C$2013,2,FALSE))/365</f>
        <v>20.232876712328768</v>
      </c>
      <c r="M121" s="81">
        <f>(C121-VLOOKUP(I121,Riders!$A$2:$C$2013,2,FALSE))/365</f>
        <v>18.975342465753425</v>
      </c>
      <c r="N121" s="81">
        <f>(C121-VLOOKUP(J121,Riders!$A$2:$C$2013,2,FALSE))/365</f>
        <v>20.156164383561645</v>
      </c>
      <c r="O121" s="81">
        <f>(C121-VLOOKUP(K121,Riders!$A$2:$C$2013,2,FALSE))/365</f>
        <v>22.6</v>
      </c>
      <c r="P121" s="71">
        <v>9</v>
      </c>
      <c r="Q121" s="60">
        <v>15.622</v>
      </c>
      <c r="R121" s="3">
        <v>10.048000000000002</v>
      </c>
      <c r="S121" s="3">
        <v>10.073999999999998</v>
      </c>
      <c r="T121" s="3">
        <v>9.6629999999999967</v>
      </c>
      <c r="U121" s="3">
        <v>9.5990000000000038</v>
      </c>
      <c r="V121" s="3">
        <v>9.5220000000000056</v>
      </c>
      <c r="W121" s="3">
        <v>9.5139999999999958</v>
      </c>
      <c r="X121" s="3">
        <v>9.1870000000000118</v>
      </c>
      <c r="Y121" s="3">
        <v>8.8919999999999817</v>
      </c>
      <c r="Z121" s="3">
        <v>9.0440000000000111</v>
      </c>
      <c r="AA121" s="3">
        <v>9.8249999999999886</v>
      </c>
      <c r="AB121" s="3">
        <v>10.539000000000001</v>
      </c>
      <c r="AC121" s="3">
        <v>11.119</v>
      </c>
      <c r="AD121" s="3">
        <v>10.448000000000036</v>
      </c>
      <c r="AE121" s="3">
        <v>10.49199999999999</v>
      </c>
      <c r="AF121" s="3">
        <v>9.929000000000002</v>
      </c>
      <c r="AG121" s="3">
        <v>9.983999999999952</v>
      </c>
      <c r="AH121" s="3">
        <v>9.5460000000000491</v>
      </c>
      <c r="AI121" s="3">
        <v>9.69399999999996</v>
      </c>
      <c r="AJ121" s="3">
        <v>9.9580000000000268</v>
      </c>
      <c r="AK121" s="3">
        <v>10.670999999999992</v>
      </c>
      <c r="AL121" s="3">
        <v>10.801000000000016</v>
      </c>
      <c r="AM121" s="3">
        <v>10.968999999999966</v>
      </c>
      <c r="AN121" s="3">
        <v>10.583999999999975</v>
      </c>
      <c r="AO121" s="3">
        <v>11.360000000000042</v>
      </c>
      <c r="AP121" s="3">
        <v>11.507000000000005</v>
      </c>
      <c r="AQ121" s="3">
        <v>11.065999999999974</v>
      </c>
      <c r="AR121" s="3">
        <v>10.05600000000004</v>
      </c>
      <c r="AS121" s="3">
        <v>10.766999999999939</v>
      </c>
      <c r="AT121" s="3">
        <v>11.242000000000019</v>
      </c>
      <c r="AU121" s="3">
        <v>11.225999999999999</v>
      </c>
      <c r="AV121" s="3">
        <v>10.26400000000001</v>
      </c>
      <c r="AW121" s="174">
        <f t="shared" si="2"/>
        <v>333.21199999999999</v>
      </c>
      <c r="AX121" s="175">
        <f t="shared" si="3"/>
        <v>43.215730525911432</v>
      </c>
    </row>
    <row r="122" spans="1:50" ht="15" thickBot="1" x14ac:dyDescent="0.4">
      <c r="A122" s="72" t="s">
        <v>110</v>
      </c>
      <c r="B122" s="72">
        <v>2021</v>
      </c>
      <c r="C122" s="82">
        <v>44490</v>
      </c>
      <c r="D122" s="72" t="s">
        <v>13</v>
      </c>
      <c r="E122" s="72" t="s">
        <v>472</v>
      </c>
      <c r="F122" s="72">
        <v>1</v>
      </c>
      <c r="G122" s="72" t="str">
        <f>VLOOKUP(J122,Riders!$A$2:$D$257,4,FALSE)</f>
        <v>POL</v>
      </c>
      <c r="H122" s="72" t="s">
        <v>287</v>
      </c>
      <c r="I122" s="72" t="s">
        <v>247</v>
      </c>
      <c r="J122" s="72" t="s">
        <v>275</v>
      </c>
      <c r="K122" s="72" t="s">
        <v>488</v>
      </c>
      <c r="L122" s="81">
        <f>(C122-VLOOKUP(H122,Riders!$A$2:$C$2013,2,FALSE))/365</f>
        <v>25.432876712328767</v>
      </c>
      <c r="M122" s="81">
        <f>(C122-VLOOKUP(I122,Riders!$A$2:$C$2013,2,FALSE))/365</f>
        <v>29.265753424657536</v>
      </c>
      <c r="N122" s="81">
        <f>(C122-VLOOKUP(J122,Riders!$A$2:$C$2013,2,FALSE))/365</f>
        <v>24.805479452054794</v>
      </c>
      <c r="O122" s="81">
        <f>(C122-VLOOKUP(K122,Riders!$A$2:$C$2013,2,FALSE))/365</f>
        <v>23.367123287671234</v>
      </c>
      <c r="P122" s="72">
        <v>1</v>
      </c>
      <c r="Q122" s="60">
        <v>14.307</v>
      </c>
      <c r="R122" s="3">
        <v>8.3250000000000011</v>
      </c>
      <c r="S122" s="3">
        <v>7.9499999999999993</v>
      </c>
      <c r="T122" s="3">
        <v>7.6030000000000015</v>
      </c>
      <c r="U122" s="3">
        <v>7.7049999999999983</v>
      </c>
      <c r="V122" s="3">
        <v>7.7379999999999995</v>
      </c>
      <c r="W122" s="3">
        <v>7.9489999999999981</v>
      </c>
      <c r="X122" s="3">
        <v>7.7630000000000052</v>
      </c>
      <c r="Y122" s="3">
        <v>7.8790000000000049</v>
      </c>
      <c r="Z122" s="3">
        <v>7.715999999999994</v>
      </c>
      <c r="AA122" s="3">
        <v>7.8290000000000077</v>
      </c>
      <c r="AB122" s="3">
        <v>7.6759999999999877</v>
      </c>
      <c r="AC122" s="3">
        <v>7.9069999999999965</v>
      </c>
      <c r="AD122" s="3">
        <v>8.1539999999999822</v>
      </c>
      <c r="AE122" s="3">
        <v>8.0440000000000538</v>
      </c>
      <c r="AF122" s="3">
        <v>8.1319999999999624</v>
      </c>
      <c r="AG122" s="3">
        <v>7.9519999999999982</v>
      </c>
      <c r="AH122" s="3">
        <v>8.09699999999998</v>
      </c>
      <c r="AI122" s="3">
        <v>7.9080000000000439</v>
      </c>
      <c r="AJ122" s="3">
        <v>8.0029999999999575</v>
      </c>
      <c r="AK122" s="3">
        <v>7.9580000000000268</v>
      </c>
      <c r="AL122" s="3">
        <v>8.2320000000000277</v>
      </c>
      <c r="AM122" s="3">
        <v>8.1929999999999836</v>
      </c>
      <c r="AN122" s="3">
        <v>8.4650000000000034</v>
      </c>
      <c r="AO122" s="3">
        <v>8.0660000000000025</v>
      </c>
      <c r="AP122" s="3">
        <v>8.0600000000000023</v>
      </c>
      <c r="AQ122" s="3">
        <v>8.20799999999997</v>
      </c>
      <c r="AR122" s="3">
        <v>8.0509999999999877</v>
      </c>
      <c r="AS122" s="3">
        <v>8.0400000000000205</v>
      </c>
      <c r="AT122" s="3">
        <v>8.2189999999999941</v>
      </c>
      <c r="AU122" s="3">
        <v>8.1260000000000332</v>
      </c>
      <c r="AV122" s="3">
        <v>8.4140000000000157</v>
      </c>
      <c r="AW122" s="174">
        <f t="shared" si="2"/>
        <v>262.66900000000004</v>
      </c>
      <c r="AX122" s="175">
        <f t="shared" si="3"/>
        <v>54.821848029268764</v>
      </c>
    </row>
    <row r="123" spans="1:50" ht="15" thickBot="1" x14ac:dyDescent="0.4">
      <c r="A123" s="72" t="s">
        <v>110</v>
      </c>
      <c r="B123" s="72">
        <v>2021</v>
      </c>
      <c r="C123" s="82">
        <v>44490</v>
      </c>
      <c r="D123" s="72" t="s">
        <v>13</v>
      </c>
      <c r="E123" s="72" t="s">
        <v>472</v>
      </c>
      <c r="F123" s="72">
        <v>1</v>
      </c>
      <c r="G123" s="72" t="str">
        <f>VLOOKUP(J123,Riders!$A$2:$D$257,4,FALSE)</f>
        <v>BLR</v>
      </c>
      <c r="H123" s="72" t="s">
        <v>288</v>
      </c>
      <c r="I123" s="72" t="s">
        <v>303</v>
      </c>
      <c r="J123" s="72" t="s">
        <v>523</v>
      </c>
      <c r="K123" s="72" t="s">
        <v>524</v>
      </c>
      <c r="L123" s="81">
        <f>(C123-VLOOKUP(H123,Riders!$A$2:$C$2013,2,FALSE))/365</f>
        <v>23.136986301369863</v>
      </c>
      <c r="M123" s="81">
        <f>(C123-VLOOKUP(I123,Riders!$A$2:$C$2013,2,FALSE))/365</f>
        <v>22.32054794520548</v>
      </c>
      <c r="N123" s="81">
        <f>(C123-VLOOKUP(J123,Riders!$A$2:$C$2013,2,FALSE))/365</f>
        <v>22.213698630136985</v>
      </c>
      <c r="O123" s="81">
        <f>(C123-VLOOKUP(K123,Riders!$A$2:$C$2013,2,FALSE))/365</f>
        <v>26.106849315068494</v>
      </c>
      <c r="P123" s="72">
        <v>2</v>
      </c>
      <c r="Q123" s="60">
        <v>14.757999999999999</v>
      </c>
      <c r="R123" s="3">
        <v>8.5869999999999997</v>
      </c>
      <c r="S123" s="3">
        <v>8.3949999999999996</v>
      </c>
      <c r="T123" s="3">
        <v>8.0550000000000033</v>
      </c>
      <c r="U123" s="3">
        <v>8.1569999999999965</v>
      </c>
      <c r="V123" s="3">
        <v>7.9280000000000044</v>
      </c>
      <c r="W123" s="3">
        <v>7.8710000000000022</v>
      </c>
      <c r="X123" s="3">
        <v>7.855000000000004</v>
      </c>
      <c r="Y123" s="3">
        <v>8.0539999999999878</v>
      </c>
      <c r="Z123" s="3">
        <v>7.8849999999999909</v>
      </c>
      <c r="AA123" s="3">
        <v>8.0700000000000216</v>
      </c>
      <c r="AB123" s="3">
        <v>7.953000000000003</v>
      </c>
      <c r="AC123" s="3">
        <v>8.0169999999999817</v>
      </c>
      <c r="AD123" s="3">
        <v>8.1760000000000161</v>
      </c>
      <c r="AE123" s="3">
        <v>7.9579999999999984</v>
      </c>
      <c r="AF123" s="3">
        <v>7.9829999999999899</v>
      </c>
      <c r="AG123" s="3">
        <v>8.174000000000035</v>
      </c>
      <c r="AH123" s="3">
        <v>8.0649999999999977</v>
      </c>
      <c r="AI123" s="3">
        <v>8.1039999999999566</v>
      </c>
      <c r="AJ123" s="3">
        <v>8.1570000000000107</v>
      </c>
      <c r="AK123" s="3">
        <v>8.289999999999992</v>
      </c>
      <c r="AL123" s="3">
        <v>8.2169999999999845</v>
      </c>
      <c r="AM123" s="3">
        <v>8.0769999999999982</v>
      </c>
      <c r="AN123" s="3">
        <v>8.3020000000000209</v>
      </c>
      <c r="AO123" s="3">
        <v>8.0909999999999798</v>
      </c>
      <c r="AP123" s="3">
        <v>8.146000000000015</v>
      </c>
      <c r="AQ123" s="3">
        <v>8.3350000000000648</v>
      </c>
      <c r="AR123" s="3">
        <v>8.2999999999999545</v>
      </c>
      <c r="AS123" s="3">
        <v>8.367999999999995</v>
      </c>
      <c r="AT123" s="3">
        <v>8.5330000000000155</v>
      </c>
      <c r="AU123" s="3">
        <v>8.0799999999999557</v>
      </c>
      <c r="AV123" s="3">
        <v>8.0110000000000241</v>
      </c>
      <c r="AW123" s="174">
        <f t="shared" si="2"/>
        <v>266.952</v>
      </c>
      <c r="AX123" s="175">
        <f t="shared" si="3"/>
        <v>53.942281758518384</v>
      </c>
    </row>
    <row r="124" spans="1:50" ht="15" thickBot="1" x14ac:dyDescent="0.4">
      <c r="A124" s="72" t="s">
        <v>110</v>
      </c>
      <c r="B124" s="72">
        <v>2021</v>
      </c>
      <c r="C124" s="82">
        <v>44490</v>
      </c>
      <c r="D124" s="72" t="s">
        <v>13</v>
      </c>
      <c r="E124" s="72" t="s">
        <v>472</v>
      </c>
      <c r="F124" s="72">
        <v>2</v>
      </c>
      <c r="G124" s="72" t="str">
        <f>VLOOKUP(J124,Riders!$A$2:$D$257,4,FALSE)</f>
        <v>CAN</v>
      </c>
      <c r="H124" s="72" t="s">
        <v>262</v>
      </c>
      <c r="I124" s="72" t="s">
        <v>481</v>
      </c>
      <c r="J124" s="72" t="s">
        <v>221</v>
      </c>
      <c r="K124" s="72" t="s">
        <v>323</v>
      </c>
      <c r="L124" s="81">
        <f>(C124-VLOOKUP(H124,Riders!$A$2:$C$2013,2,FALSE))/365</f>
        <v>19.268493150684932</v>
      </c>
      <c r="M124" s="81">
        <f>(C124-VLOOKUP(I124,Riders!$A$2:$C$2013,2,FALSE))/365</f>
        <v>19.893150684931506</v>
      </c>
      <c r="N124" s="81">
        <f>(C124-VLOOKUP(J124,Riders!$A$2:$C$2013,2,FALSE))/365</f>
        <v>22.704109589041096</v>
      </c>
      <c r="O124" s="81">
        <f>(C124-VLOOKUP(K124,Riders!$A$2:$C$2013,2,FALSE))/365</f>
        <v>23.271232876712329</v>
      </c>
      <c r="P124" s="72">
        <v>1</v>
      </c>
      <c r="Q124" s="60">
        <v>14.69</v>
      </c>
      <c r="R124" s="3">
        <v>8.5000000000000018</v>
      </c>
      <c r="S124" s="3">
        <v>7.9949999999999974</v>
      </c>
      <c r="T124" s="3">
        <v>7.8260000000000041</v>
      </c>
      <c r="U124" s="3">
        <v>7.9749999999999943</v>
      </c>
      <c r="V124" s="3">
        <v>7.8490000000000038</v>
      </c>
      <c r="W124" s="3">
        <v>7.8260000000000076</v>
      </c>
      <c r="X124" s="3">
        <v>7.7299999999999827</v>
      </c>
      <c r="Y124" s="3">
        <v>7.876000000000019</v>
      </c>
      <c r="Z124" s="3">
        <v>7.7499999999999716</v>
      </c>
      <c r="AA124" s="3">
        <v>7.7080000000000126</v>
      </c>
      <c r="AB124" s="3">
        <v>7.869000000000014</v>
      </c>
      <c r="AC124" s="3">
        <v>7.7620000000000005</v>
      </c>
      <c r="AD124" s="3">
        <v>7.8909999999999769</v>
      </c>
      <c r="AE124" s="3">
        <v>8.0880000000000081</v>
      </c>
      <c r="AF124" s="3">
        <v>7.9849999999999994</v>
      </c>
      <c r="AG124" s="3">
        <v>8.0440000000000111</v>
      </c>
      <c r="AH124" s="3">
        <v>7.9759999999999991</v>
      </c>
      <c r="AI124" s="3">
        <v>7.9679999999999893</v>
      </c>
      <c r="AJ124" s="3">
        <v>7.9650000000000034</v>
      </c>
      <c r="AK124" s="3">
        <v>8.0950000000000273</v>
      </c>
      <c r="AL124" s="3">
        <v>7.8549999999999613</v>
      </c>
      <c r="AM124" s="3">
        <v>7.9680000000000177</v>
      </c>
      <c r="AN124" s="3">
        <v>7.742999999999995</v>
      </c>
      <c r="AO124" s="3">
        <v>7.945999999999998</v>
      </c>
      <c r="AP124" s="3">
        <v>7.8500000000000227</v>
      </c>
      <c r="AQ124" s="3">
        <v>7.7389999999999759</v>
      </c>
      <c r="AR124" s="3">
        <v>7.9589999999999748</v>
      </c>
      <c r="AS124" s="3">
        <v>8.0690000000000168</v>
      </c>
      <c r="AT124" s="3">
        <v>7.9239999999999782</v>
      </c>
      <c r="AU124" s="3">
        <v>7.9130000000000678</v>
      </c>
      <c r="AV124" s="3">
        <v>7.8569999999999425</v>
      </c>
      <c r="AW124" s="174">
        <f t="shared" si="2"/>
        <v>260.19099999999997</v>
      </c>
      <c r="AX124" s="175">
        <f t="shared" si="3"/>
        <v>55.343958860990583</v>
      </c>
    </row>
    <row r="125" spans="1:50" ht="15" thickBot="1" x14ac:dyDescent="0.4">
      <c r="A125" s="72" t="s">
        <v>110</v>
      </c>
      <c r="B125" s="72">
        <v>2021</v>
      </c>
      <c r="C125" s="82">
        <v>44490</v>
      </c>
      <c r="D125" s="72" t="s">
        <v>13</v>
      </c>
      <c r="E125" s="72" t="s">
        <v>472</v>
      </c>
      <c r="F125" s="72">
        <v>2</v>
      </c>
      <c r="G125" s="72" t="str">
        <f>VLOOKUP(J125,Riders!$A$2:$D$257,4,FALSE)</f>
        <v>SUI</v>
      </c>
      <c r="H125" s="72" t="s">
        <v>238</v>
      </c>
      <c r="I125" s="72" t="s">
        <v>506</v>
      </c>
      <c r="J125" s="72" t="s">
        <v>507</v>
      </c>
      <c r="K125" s="72" t="s">
        <v>300</v>
      </c>
      <c r="L125" s="81">
        <f>(C125-VLOOKUP(H125,Riders!$A$2:$C$2013,2,FALSE))/365</f>
        <v>24.69041095890411</v>
      </c>
      <c r="M125" s="81">
        <f>(C125-VLOOKUP(I125,Riders!$A$2:$C$2013,2,FALSE))/365</f>
        <v>24.421917808219177</v>
      </c>
      <c r="N125" s="81">
        <f>(C125-VLOOKUP(J125,Riders!$A$2:$C$2013,2,FALSE))/365</f>
        <v>22.613698630136987</v>
      </c>
      <c r="O125" s="81">
        <f>(C125-VLOOKUP(K125,Riders!$A$2:$C$2013,2,FALSE))/365</f>
        <v>23.134246575342466</v>
      </c>
      <c r="P125" s="72">
        <v>2</v>
      </c>
      <c r="Q125" s="60">
        <v>14.004</v>
      </c>
      <c r="R125" s="3">
        <v>8.386000000000001</v>
      </c>
      <c r="S125" s="3">
        <v>7.9759999999999991</v>
      </c>
      <c r="T125" s="3">
        <v>8.1360000000000028</v>
      </c>
      <c r="U125" s="3">
        <v>8.0339999999999989</v>
      </c>
      <c r="V125" s="3">
        <v>8.213000000000001</v>
      </c>
      <c r="W125" s="3">
        <v>8.4239999999999995</v>
      </c>
      <c r="X125" s="3">
        <v>8.3509999999999991</v>
      </c>
      <c r="Y125" s="3">
        <v>8.3449999999999989</v>
      </c>
      <c r="Z125" s="3">
        <v>8.2700000000000102</v>
      </c>
      <c r="AA125" s="3">
        <v>8.2979999999999876</v>
      </c>
      <c r="AB125" s="3">
        <v>8.1570000000000107</v>
      </c>
      <c r="AC125" s="3">
        <v>8.1030000000000086</v>
      </c>
      <c r="AD125" s="3">
        <v>8.2019999999999698</v>
      </c>
      <c r="AE125" s="3">
        <v>8.3770000000000238</v>
      </c>
      <c r="AF125" s="3">
        <v>8.203000000000003</v>
      </c>
      <c r="AG125" s="3">
        <v>8.1910000000000025</v>
      </c>
      <c r="AH125" s="3">
        <v>8.353999999999985</v>
      </c>
      <c r="AI125" s="3">
        <v>8.4110000000000014</v>
      </c>
      <c r="AJ125" s="3">
        <v>8.4819999999999993</v>
      </c>
      <c r="AK125" s="3">
        <v>8.771000000000015</v>
      </c>
      <c r="AL125" s="3">
        <v>8.4850000000000136</v>
      </c>
      <c r="AM125" s="3">
        <v>8.3989999999999725</v>
      </c>
      <c r="AN125" s="3">
        <v>8.3509999999999707</v>
      </c>
      <c r="AO125" s="3">
        <v>8.3460000000000036</v>
      </c>
      <c r="AP125" s="3">
        <v>8.1570000000000391</v>
      </c>
      <c r="AQ125" s="3">
        <v>7.9380000000000166</v>
      </c>
      <c r="AR125" s="3">
        <v>7.8940000000000055</v>
      </c>
      <c r="AS125" s="3">
        <v>7.9159999999999968</v>
      </c>
      <c r="AT125" s="3">
        <v>7.9359999999999786</v>
      </c>
      <c r="AU125" s="3">
        <v>7.9340000000000259</v>
      </c>
      <c r="AV125" s="3">
        <v>8.0240000000000009</v>
      </c>
      <c r="AW125" s="174">
        <f t="shared" si="2"/>
        <v>269.06800000000004</v>
      </c>
      <c r="AX125" s="175">
        <f t="shared" si="3"/>
        <v>53.518069781616532</v>
      </c>
    </row>
    <row r="126" spans="1:50" ht="15" thickBot="1" x14ac:dyDescent="0.4">
      <c r="A126" s="72" t="s">
        <v>110</v>
      </c>
      <c r="B126" s="72">
        <v>2021</v>
      </c>
      <c r="C126" s="82">
        <v>44490</v>
      </c>
      <c r="D126" s="72" t="s">
        <v>13</v>
      </c>
      <c r="E126" s="72" t="s">
        <v>472</v>
      </c>
      <c r="F126" s="72">
        <v>3</v>
      </c>
      <c r="G126" s="72" t="str">
        <f>VLOOKUP(J126,Riders!$A$2:$D$257,4,FALSE)</f>
        <v>ITA</v>
      </c>
      <c r="H126" s="72" t="s">
        <v>233</v>
      </c>
      <c r="I126" s="72" t="s">
        <v>496</v>
      </c>
      <c r="J126" s="72" t="s">
        <v>474</v>
      </c>
      <c r="K126" s="72" t="s">
        <v>405</v>
      </c>
      <c r="L126" s="81">
        <f>(C126-VLOOKUP(H126,Riders!$A$2:$C$2013,2,FALSE))/365</f>
        <v>23.663013698630138</v>
      </c>
      <c r="M126" s="81">
        <f>(C126-VLOOKUP(I126,Riders!$A$2:$C$2013,2,FALSE))/365</f>
        <v>24.709589041095889</v>
      </c>
      <c r="N126" s="81">
        <f>(C126-VLOOKUP(J126,Riders!$A$2:$C$2013,2,FALSE))/365</f>
        <v>22.342465753424658</v>
      </c>
      <c r="O126" s="81">
        <f>(C126-VLOOKUP(K126,Riders!$A$2:$C$2013,2,FALSE))/365</f>
        <v>21.975342465753425</v>
      </c>
      <c r="P126" s="72">
        <v>1</v>
      </c>
      <c r="Q126" s="60">
        <v>14.156000000000001</v>
      </c>
      <c r="R126" s="3">
        <v>8.2580000000000009</v>
      </c>
      <c r="S126" s="3">
        <v>7.8379999999999974</v>
      </c>
      <c r="T126" s="3">
        <v>7.735000000000003</v>
      </c>
      <c r="U126" s="3">
        <v>7.8470000000000013</v>
      </c>
      <c r="V126" s="3">
        <v>7.6139999999999972</v>
      </c>
      <c r="W126" s="3">
        <v>7.5130000000000052</v>
      </c>
      <c r="X126" s="3">
        <v>7.580999999999996</v>
      </c>
      <c r="Y126" s="3">
        <v>7.4150000000000063</v>
      </c>
      <c r="Z126" s="3">
        <v>7.4029999999999774</v>
      </c>
      <c r="AA126" s="3">
        <v>7.480000000000004</v>
      </c>
      <c r="AB126" s="3">
        <v>7.5760000000000218</v>
      </c>
      <c r="AC126" s="3">
        <v>7.5030000000000001</v>
      </c>
      <c r="AD126" s="3">
        <v>7.5529999999999831</v>
      </c>
      <c r="AE126" s="3">
        <v>7.72199999999998</v>
      </c>
      <c r="AF126" s="3">
        <v>7.6070000000000135</v>
      </c>
      <c r="AG126" s="3">
        <v>7.6169999999999902</v>
      </c>
      <c r="AH126" s="3">
        <v>7.6150000000000091</v>
      </c>
      <c r="AI126" s="3">
        <v>7.6069999999999993</v>
      </c>
      <c r="AJ126" s="3">
        <v>7.7729999999999961</v>
      </c>
      <c r="AK126" s="3">
        <v>7.6080000000000041</v>
      </c>
      <c r="AL126" s="3">
        <v>7.6550000000000296</v>
      </c>
      <c r="AM126" s="3">
        <v>7.8230000000000075</v>
      </c>
      <c r="AN126" s="3">
        <v>7.5480000000000018</v>
      </c>
      <c r="AO126" s="3">
        <v>7.56899999999996</v>
      </c>
      <c r="AP126" s="3">
        <v>7.5370000000000061</v>
      </c>
      <c r="AQ126" s="3">
        <v>7.6220000000000141</v>
      </c>
      <c r="AR126" s="3">
        <v>7.8009999999999877</v>
      </c>
      <c r="AS126" s="3">
        <v>7.75</v>
      </c>
      <c r="AT126" s="3">
        <v>7.9039999999999679</v>
      </c>
      <c r="AU126" s="3">
        <v>7.8000000000000682</v>
      </c>
      <c r="AV126" s="3">
        <v>7.9170000000000016</v>
      </c>
      <c r="AW126" s="174">
        <f t="shared" si="2"/>
        <v>251.94700000000003</v>
      </c>
      <c r="AX126" s="175">
        <f t="shared" si="3"/>
        <v>57.154877811603228</v>
      </c>
    </row>
    <row r="127" spans="1:50" ht="15" thickBot="1" x14ac:dyDescent="0.4">
      <c r="A127" s="72" t="s">
        <v>110</v>
      </c>
      <c r="B127" s="72">
        <v>2021</v>
      </c>
      <c r="C127" s="82">
        <v>44490</v>
      </c>
      <c r="D127" s="72" t="s">
        <v>13</v>
      </c>
      <c r="E127" s="72" t="s">
        <v>472</v>
      </c>
      <c r="F127" s="72">
        <v>3</v>
      </c>
      <c r="G127" s="72" t="str">
        <f>VLOOKUP(J127,Riders!$A$2:$D$257,4,FALSE)</f>
        <v>GBR</v>
      </c>
      <c r="H127" s="72" t="s">
        <v>276</v>
      </c>
      <c r="I127" s="72" t="s">
        <v>475</v>
      </c>
      <c r="J127" s="72" t="s">
        <v>339</v>
      </c>
      <c r="K127" s="72" t="s">
        <v>436</v>
      </c>
      <c r="L127" s="81">
        <f>(C127-VLOOKUP(H127,Riders!$A$2:$C$2013,2,FALSE))/365</f>
        <v>27.63013698630137</v>
      </c>
      <c r="M127" s="81">
        <f>(C127-VLOOKUP(I127,Riders!$A$2:$C$2013,2,FALSE))/365</f>
        <v>24.2</v>
      </c>
      <c r="N127" s="81">
        <f>(C127-VLOOKUP(J127,Riders!$A$2:$C$2013,2,FALSE))/365</f>
        <v>31.243835616438357</v>
      </c>
      <c r="O127" s="81">
        <f>(C127-VLOOKUP(K127,Riders!$A$2:$C$2013,2,FALSE))/365</f>
        <v>24.580821917808219</v>
      </c>
      <c r="P127" s="72">
        <v>2</v>
      </c>
      <c r="Q127" s="60">
        <v>14.087</v>
      </c>
      <c r="R127" s="3">
        <v>8.5240000000000009</v>
      </c>
      <c r="S127" s="3">
        <v>7.911999999999999</v>
      </c>
      <c r="T127" s="3">
        <v>7.7900000000000027</v>
      </c>
      <c r="U127" s="3">
        <v>7.867999999999995</v>
      </c>
      <c r="V127" s="3">
        <v>7.7740000000000009</v>
      </c>
      <c r="W127" s="3">
        <v>7.6700000000000088</v>
      </c>
      <c r="X127" s="3">
        <v>7.7779999999999987</v>
      </c>
      <c r="Y127" s="3">
        <v>7.5829999999999984</v>
      </c>
      <c r="Z127" s="3">
        <v>7.5879999999999939</v>
      </c>
      <c r="AA127" s="3">
        <v>7.7299999999999898</v>
      </c>
      <c r="AB127" s="3">
        <v>7.6509999999999962</v>
      </c>
      <c r="AC127" s="3">
        <v>7.5960000000000178</v>
      </c>
      <c r="AD127" s="3">
        <v>7.5650000000000119</v>
      </c>
      <c r="AE127" s="3">
        <v>7.5519999999999641</v>
      </c>
      <c r="AF127" s="3">
        <v>7.5710000000000264</v>
      </c>
      <c r="AG127" s="3">
        <v>7.5949999999999989</v>
      </c>
      <c r="AH127" s="3">
        <v>7.7159999999999798</v>
      </c>
      <c r="AI127" s="3">
        <v>7.6480000000000246</v>
      </c>
      <c r="AJ127" s="3">
        <v>7.6430000000000291</v>
      </c>
      <c r="AK127" s="3">
        <v>7.6459999999999582</v>
      </c>
      <c r="AL127" s="3">
        <v>7.6329999999999814</v>
      </c>
      <c r="AM127" s="3">
        <v>7.5970000000000084</v>
      </c>
      <c r="AN127" s="3">
        <v>7.7110000000000127</v>
      </c>
      <c r="AO127" s="3">
        <v>7.6810000000000116</v>
      </c>
      <c r="AP127" s="3">
        <v>7.8289999999999793</v>
      </c>
      <c r="AQ127" s="3">
        <v>8.1170000000000186</v>
      </c>
      <c r="AR127" s="3">
        <v>7.8770000000000095</v>
      </c>
      <c r="AS127" s="3">
        <v>7.9399999999999977</v>
      </c>
      <c r="AT127" s="3">
        <v>7.8799999999999955</v>
      </c>
      <c r="AU127" s="3">
        <v>7.8119999999999834</v>
      </c>
      <c r="AV127" s="3">
        <v>7.849000000000018</v>
      </c>
      <c r="AW127" s="174">
        <f t="shared" si="2"/>
        <v>254.41300000000001</v>
      </c>
      <c r="AX127" s="175">
        <f t="shared" si="3"/>
        <v>56.600881244276039</v>
      </c>
    </row>
    <row r="128" spans="1:50" ht="15" thickBot="1" x14ac:dyDescent="0.4">
      <c r="A128" s="72" t="s">
        <v>110</v>
      </c>
      <c r="B128" s="72">
        <v>2021</v>
      </c>
      <c r="C128" s="82">
        <v>44490</v>
      </c>
      <c r="D128" s="72" t="s">
        <v>13</v>
      </c>
      <c r="E128" s="72" t="s">
        <v>472</v>
      </c>
      <c r="F128" s="72">
        <v>4</v>
      </c>
      <c r="G128" s="72" t="str">
        <f>VLOOKUP(J128,Riders!$A$2:$D$257,4,FALSE)</f>
        <v>GER</v>
      </c>
      <c r="H128" s="72" t="s">
        <v>519</v>
      </c>
      <c r="I128" s="72" t="s">
        <v>520</v>
      </c>
      <c r="J128" s="72" t="s">
        <v>521</v>
      </c>
      <c r="K128" s="72" t="s">
        <v>522</v>
      </c>
      <c r="L128" s="81">
        <f>(C128-VLOOKUP(H128,Riders!$A$2:$C$2013,2,FALSE))/365</f>
        <v>22.934246575342467</v>
      </c>
      <c r="M128" s="81">
        <f>(C128-VLOOKUP(I128,Riders!$A$2:$C$2013,2,FALSE))/365</f>
        <v>33.391780821917806</v>
      </c>
      <c r="N128" s="81">
        <f>(C128-VLOOKUP(J128,Riders!$A$2:$C$2013,2,FALSE))/365</f>
        <v>28.279452054794522</v>
      </c>
      <c r="O128" s="81">
        <f>(C128-VLOOKUP(K128,Riders!$A$2:$C$2013,2,FALSE))/365</f>
        <v>24.673972602739727</v>
      </c>
      <c r="P128" s="72">
        <v>1</v>
      </c>
      <c r="Q128" s="60">
        <v>14.313000000000001</v>
      </c>
      <c r="R128" s="3">
        <v>8.4099999999999984</v>
      </c>
      <c r="S128" s="3">
        <v>7.9239999999999995</v>
      </c>
      <c r="T128" s="3">
        <v>7.6769999999999996</v>
      </c>
      <c r="U128" s="3">
        <v>7.7660000000000053</v>
      </c>
      <c r="V128" s="3">
        <v>7.5549999999999997</v>
      </c>
      <c r="W128" s="3">
        <v>7.5439999999999969</v>
      </c>
      <c r="X128" s="3">
        <v>7.6010000000000062</v>
      </c>
      <c r="Y128" s="3">
        <v>7.5469999999999828</v>
      </c>
      <c r="Z128" s="3">
        <v>7.4990000000000094</v>
      </c>
      <c r="AA128" s="3">
        <v>7.6780000000000115</v>
      </c>
      <c r="AB128" s="3">
        <v>7.6039999999999992</v>
      </c>
      <c r="AC128" s="3">
        <v>7.6779999999999973</v>
      </c>
      <c r="AD128" s="3">
        <v>7.8329999999999984</v>
      </c>
      <c r="AE128" s="3">
        <v>7.708999999999989</v>
      </c>
      <c r="AF128" s="3">
        <v>7.7139999999999986</v>
      </c>
      <c r="AG128" s="3">
        <v>7.6570000000000107</v>
      </c>
      <c r="AH128" s="3">
        <v>7.6289999999999907</v>
      </c>
      <c r="AI128" s="3">
        <v>7.6419999999999675</v>
      </c>
      <c r="AJ128" s="3">
        <v>7.641000000000048</v>
      </c>
      <c r="AK128" s="3">
        <v>7.6510000000000105</v>
      </c>
      <c r="AL128" s="3">
        <v>7.7179999999999609</v>
      </c>
      <c r="AM128" s="3">
        <v>7.5560000000000116</v>
      </c>
      <c r="AN128" s="3">
        <v>7.5900000000000034</v>
      </c>
      <c r="AO128" s="3">
        <v>7.5950000000000273</v>
      </c>
      <c r="AP128" s="3">
        <v>7.6819999999999879</v>
      </c>
      <c r="AQ128" s="3">
        <v>7.5109999999999957</v>
      </c>
      <c r="AR128" s="3">
        <v>7.4399999999999977</v>
      </c>
      <c r="AS128" s="3">
        <v>8.8730000000000473</v>
      </c>
      <c r="AT128" s="3"/>
      <c r="AU128" s="3"/>
      <c r="AV128" s="3"/>
      <c r="AW128" s="174" t="str">
        <f t="shared" si="2"/>
        <v/>
      </c>
      <c r="AX128" s="175" t="str">
        <f t="shared" si="3"/>
        <v/>
      </c>
    </row>
    <row r="129" spans="1:50" ht="15" thickBot="1" x14ac:dyDescent="0.4">
      <c r="A129" s="72" t="s">
        <v>110</v>
      </c>
      <c r="B129" s="72">
        <v>2021</v>
      </c>
      <c r="C129" s="82">
        <v>44490</v>
      </c>
      <c r="D129" s="72" t="s">
        <v>13</v>
      </c>
      <c r="E129" s="72" t="s">
        <v>472</v>
      </c>
      <c r="F129" s="72">
        <v>4</v>
      </c>
      <c r="G129" s="72" t="str">
        <f>VLOOKUP(J129,Riders!$A$2:$D$257,4,FALSE)</f>
        <v>IRL</v>
      </c>
      <c r="H129" s="72" t="s">
        <v>274</v>
      </c>
      <c r="I129" s="72" t="s">
        <v>240</v>
      </c>
      <c r="J129" s="72" t="s">
        <v>446</v>
      </c>
      <c r="K129" s="72" t="s">
        <v>445</v>
      </c>
      <c r="L129" s="81">
        <f>(C129-VLOOKUP(H129,Riders!$A$2:$C$2013,2,FALSE))/365</f>
        <v>22.824657534246576</v>
      </c>
      <c r="M129" s="81">
        <f>(C129-VLOOKUP(I129,Riders!$A$2:$C$2013,2,FALSE))/365</f>
        <v>26.139726027397259</v>
      </c>
      <c r="N129" s="81">
        <f>(C129-VLOOKUP(J129,Riders!$A$2:$C$2013,2,FALSE))/365</f>
        <v>31.986301369863014</v>
      </c>
      <c r="O129" s="81">
        <f>(C129-VLOOKUP(K129,Riders!$A$2:$C$2013,2,FALSE))/365</f>
        <v>27.487671232876714</v>
      </c>
      <c r="P129" s="72">
        <v>2</v>
      </c>
      <c r="Q129" s="60">
        <v>14.797000000000001</v>
      </c>
      <c r="R129" s="3">
        <v>8.6140000000000008</v>
      </c>
      <c r="S129" s="3">
        <v>8.004999999999999</v>
      </c>
      <c r="T129" s="3">
        <v>7.9939999999999962</v>
      </c>
      <c r="U129" s="3">
        <v>7.7850000000000037</v>
      </c>
      <c r="V129" s="3">
        <v>7.777000000000001</v>
      </c>
      <c r="W129" s="3">
        <v>7.9630000000000081</v>
      </c>
      <c r="X129" s="3">
        <v>7.779999999999994</v>
      </c>
      <c r="Y129" s="3">
        <v>7.7489999999999952</v>
      </c>
      <c r="Z129" s="3">
        <v>7.7820000000000107</v>
      </c>
      <c r="AA129" s="3">
        <v>7.9139999999999873</v>
      </c>
      <c r="AB129" s="3">
        <v>7.8140000000000072</v>
      </c>
      <c r="AC129" s="3">
        <v>7.7149999999999892</v>
      </c>
      <c r="AD129" s="3">
        <v>7.7170000000000272</v>
      </c>
      <c r="AE129" s="3">
        <v>7.9069999999999823</v>
      </c>
      <c r="AF129" s="3">
        <v>7.9100000000000108</v>
      </c>
      <c r="AG129" s="3">
        <v>8.1200000000000045</v>
      </c>
      <c r="AH129" s="3">
        <v>7.8789999999999623</v>
      </c>
      <c r="AI129" s="3">
        <v>7.7990000000000066</v>
      </c>
      <c r="AJ129" s="3">
        <v>7.9360000000000355</v>
      </c>
      <c r="AK129" s="3">
        <v>7.900999999999982</v>
      </c>
      <c r="AL129" s="3">
        <v>7.9830000000000041</v>
      </c>
      <c r="AM129" s="3">
        <v>8.0279999999999632</v>
      </c>
      <c r="AN129" s="3">
        <v>8.2150000000000603</v>
      </c>
      <c r="AO129" s="3">
        <v>7.9789999999999566</v>
      </c>
      <c r="AP129" s="3">
        <v>7.9029999999999916</v>
      </c>
      <c r="AQ129" s="3">
        <v>7.9070000000000107</v>
      </c>
      <c r="AR129" s="3">
        <v>7.8519999999999754</v>
      </c>
      <c r="AS129" s="3">
        <v>8.0320000000000107</v>
      </c>
      <c r="AT129" s="3">
        <v>8.0260000000000389</v>
      </c>
      <c r="AU129" s="3">
        <v>8.0689999999999884</v>
      </c>
      <c r="AV129" s="3">
        <v>8.2739999999999725</v>
      </c>
      <c r="AW129" s="174">
        <f t="shared" si="2"/>
        <v>261.12599999999998</v>
      </c>
      <c r="AX129" s="175">
        <f t="shared" si="3"/>
        <v>55.145791686771908</v>
      </c>
    </row>
    <row r="130" spans="1:50" ht="15" thickBot="1" x14ac:dyDescent="0.4">
      <c r="A130" s="79" t="s">
        <v>110</v>
      </c>
      <c r="B130" s="79">
        <v>2021</v>
      </c>
      <c r="C130" s="80">
        <v>44490</v>
      </c>
      <c r="D130" s="79" t="s">
        <v>13</v>
      </c>
      <c r="E130" s="79" t="s">
        <v>209</v>
      </c>
      <c r="F130" s="79" t="s">
        <v>210</v>
      </c>
      <c r="G130" s="79" t="str">
        <f>VLOOKUP(J130,Riders!$A$2:$D$257,4,FALSE)</f>
        <v>GER</v>
      </c>
      <c r="H130" s="79" t="s">
        <v>519</v>
      </c>
      <c r="I130" s="79" t="s">
        <v>520</v>
      </c>
      <c r="J130" s="79" t="s">
        <v>521</v>
      </c>
      <c r="K130" s="79" t="s">
        <v>522</v>
      </c>
      <c r="L130" s="81">
        <f>(C130-VLOOKUP(H130,Riders!$A$2:$C$2013,2,FALSE))/365</f>
        <v>22.934246575342467</v>
      </c>
      <c r="M130" s="81">
        <f>(C130-VLOOKUP(I130,Riders!$A$2:$C$2013,2,FALSE))/365</f>
        <v>33.391780821917806</v>
      </c>
      <c r="N130" s="81">
        <f>(C130-VLOOKUP(J130,Riders!$A$2:$C$2013,2,FALSE))/365</f>
        <v>28.279452054794522</v>
      </c>
      <c r="O130" s="81">
        <f>(C130-VLOOKUP(K130,Riders!$A$2:$C$2013,2,FALSE))/365</f>
        <v>24.673972602739727</v>
      </c>
      <c r="P130" s="79">
        <v>1</v>
      </c>
      <c r="Q130" s="60">
        <v>14.147</v>
      </c>
      <c r="R130" s="3">
        <v>8.1910000000000007</v>
      </c>
      <c r="S130" s="3">
        <v>7.7970000000000006</v>
      </c>
      <c r="T130" s="3">
        <v>7.6260000000000012</v>
      </c>
      <c r="U130" s="3">
        <v>7.6829999999999998</v>
      </c>
      <c r="V130" s="3">
        <v>7.4799999999999969</v>
      </c>
      <c r="W130" s="3">
        <v>7.4140000000000086</v>
      </c>
      <c r="X130" s="3">
        <v>7.421999999999997</v>
      </c>
      <c r="Y130" s="3">
        <v>7.4699999999999989</v>
      </c>
      <c r="Z130" s="3">
        <v>7.4919999999999902</v>
      </c>
      <c r="AA130" s="3">
        <v>7.7130000000000081</v>
      </c>
      <c r="AB130" s="3">
        <v>7.5090000000000003</v>
      </c>
      <c r="AC130" s="3">
        <v>7.5499999999999972</v>
      </c>
      <c r="AD130" s="3">
        <v>7.6569999999999823</v>
      </c>
      <c r="AE130" s="3">
        <v>7.474000000000018</v>
      </c>
      <c r="AF130" s="3">
        <v>7.47199999999998</v>
      </c>
      <c r="AG130" s="3">
        <v>7.5460000000000207</v>
      </c>
      <c r="AH130" s="3">
        <v>7.5809999999999889</v>
      </c>
      <c r="AI130" s="3">
        <v>7.6100000000000136</v>
      </c>
      <c r="AJ130" s="3">
        <v>7.6159999999999854</v>
      </c>
      <c r="AK130" s="3">
        <v>7.6400000000000148</v>
      </c>
      <c r="AL130" s="3">
        <v>7.6049999999999898</v>
      </c>
      <c r="AM130" s="3">
        <v>7.6769999999999925</v>
      </c>
      <c r="AN130" s="3">
        <v>7.5100000000000193</v>
      </c>
      <c r="AO130" s="3">
        <v>7.5020000000000095</v>
      </c>
      <c r="AP130" s="3">
        <v>7.5029999999999859</v>
      </c>
      <c r="AQ130" s="3">
        <v>7.6880000000000166</v>
      </c>
      <c r="AR130" s="3">
        <v>7.41599999999994</v>
      </c>
      <c r="AS130" s="3">
        <v>7.4410000000000309</v>
      </c>
      <c r="AT130" s="3">
        <v>7.429000000000002</v>
      </c>
      <c r="AU130" s="3">
        <v>7.4210000000000207</v>
      </c>
      <c r="AV130" s="3">
        <v>7.4699999999999704</v>
      </c>
      <c r="AW130" s="174">
        <f t="shared" si="2"/>
        <v>248.75199999999998</v>
      </c>
      <c r="AX130" s="175">
        <f t="shared" si="3"/>
        <v>57.888981797131287</v>
      </c>
    </row>
    <row r="131" spans="1:50" ht="15" thickBot="1" x14ac:dyDescent="0.4">
      <c r="A131" s="79" t="s">
        <v>110</v>
      </c>
      <c r="B131" s="79">
        <v>2021</v>
      </c>
      <c r="C131" s="80">
        <v>44490</v>
      </c>
      <c r="D131" s="79" t="s">
        <v>13</v>
      </c>
      <c r="E131" s="79" t="s">
        <v>209</v>
      </c>
      <c r="F131" s="79" t="s">
        <v>210</v>
      </c>
      <c r="G131" s="79" t="str">
        <f>VLOOKUP(J131,Riders!$A$2:$D$257,4,FALSE)</f>
        <v>ITA</v>
      </c>
      <c r="H131" s="79" t="s">
        <v>233</v>
      </c>
      <c r="I131" s="79" t="s">
        <v>496</v>
      </c>
      <c r="J131" s="79" t="s">
        <v>474</v>
      </c>
      <c r="K131" s="79" t="s">
        <v>405</v>
      </c>
      <c r="L131" s="81">
        <f>(C131-VLOOKUP(H131,Riders!$A$2:$C$2013,2,FALSE))/365</f>
        <v>23.663013698630138</v>
      </c>
      <c r="M131" s="81">
        <f>(C131-VLOOKUP(I131,Riders!$A$2:$C$2013,2,FALSE))/365</f>
        <v>24.709589041095889</v>
      </c>
      <c r="N131" s="81">
        <f>(C131-VLOOKUP(J131,Riders!$A$2:$C$2013,2,FALSE))/365</f>
        <v>22.342465753424658</v>
      </c>
      <c r="O131" s="81">
        <f>(C131-VLOOKUP(K131,Riders!$A$2:$C$2013,2,FALSE))/365</f>
        <v>21.975342465753425</v>
      </c>
      <c r="P131" s="79">
        <v>2</v>
      </c>
      <c r="Q131" s="60">
        <v>14.042999999999999</v>
      </c>
      <c r="R131" s="3">
        <v>8.1240000000000023</v>
      </c>
      <c r="S131" s="3">
        <v>7.607999999999997</v>
      </c>
      <c r="T131" s="3">
        <v>7.5260000000000034</v>
      </c>
      <c r="U131" s="3">
        <v>7.7160000000000011</v>
      </c>
      <c r="V131" s="3">
        <v>7.5559999999999974</v>
      </c>
      <c r="W131" s="3">
        <v>7.5409999999999968</v>
      </c>
      <c r="X131" s="3">
        <v>7.6350000000000122</v>
      </c>
      <c r="Y131" s="3">
        <v>7.5379999999999967</v>
      </c>
      <c r="Z131" s="3">
        <v>7.5390000000000015</v>
      </c>
      <c r="AA131" s="3">
        <v>7.5459999999999923</v>
      </c>
      <c r="AB131" s="3">
        <v>7.6409999999999911</v>
      </c>
      <c r="AC131" s="3">
        <v>7.5650000000000119</v>
      </c>
      <c r="AD131" s="3">
        <v>7.5229999999999961</v>
      </c>
      <c r="AE131" s="3">
        <v>7.637999999999991</v>
      </c>
      <c r="AF131" s="3">
        <v>7.5739999999999981</v>
      </c>
      <c r="AG131" s="3">
        <v>7.5880000000000223</v>
      </c>
      <c r="AH131" s="3">
        <v>7.6140000000000043</v>
      </c>
      <c r="AI131" s="3">
        <v>7.61099999999999</v>
      </c>
      <c r="AJ131" s="3">
        <v>7.8850000000000193</v>
      </c>
      <c r="AK131" s="3">
        <v>7.8170000000000073</v>
      </c>
      <c r="AL131" s="3">
        <v>7.8479999999999848</v>
      </c>
      <c r="AM131" s="3">
        <v>8.0089999999999861</v>
      </c>
      <c r="AN131" s="3">
        <v>7.6510000000000105</v>
      </c>
      <c r="AO131" s="3">
        <v>7.592000000000013</v>
      </c>
      <c r="AP131" s="3">
        <v>7.6839999999999691</v>
      </c>
      <c r="AQ131" s="3">
        <v>7.6469999999999914</v>
      </c>
      <c r="AR131" s="3">
        <v>7.8700000000000045</v>
      </c>
      <c r="AS131" s="3">
        <v>7.8000000000000398</v>
      </c>
      <c r="AT131" s="3">
        <v>7.8319999999999652</v>
      </c>
      <c r="AU131" s="3">
        <v>8.2040000000000077</v>
      </c>
      <c r="AV131" s="3">
        <v>8.7249999999999943</v>
      </c>
      <c r="AW131" s="174">
        <f t="shared" ref="AW131:AW194" si="4">IF(COUNT(Q131:AV131)=32,SUM(Q131:AV131),"")</f>
        <v>253.69</v>
      </c>
      <c r="AX131" s="175">
        <f t="shared" ref="AX131:AX194" si="5">IF(COUNT(Q131:AV131)=32,3.6*4000/AW131,"")</f>
        <v>56.762190074500374</v>
      </c>
    </row>
    <row r="132" spans="1:50" ht="15" thickBot="1" x14ac:dyDescent="0.4">
      <c r="A132" s="79" t="s">
        <v>110</v>
      </c>
      <c r="B132" s="79">
        <v>2021</v>
      </c>
      <c r="C132" s="80">
        <v>44490</v>
      </c>
      <c r="D132" s="79" t="s">
        <v>13</v>
      </c>
      <c r="E132" s="79" t="s">
        <v>209</v>
      </c>
      <c r="F132" s="79" t="s">
        <v>211</v>
      </c>
      <c r="G132" s="79" t="str">
        <f>VLOOKUP(J132,Riders!$A$2:$D$257,4,FALSE)</f>
        <v>GBR</v>
      </c>
      <c r="H132" s="79" t="s">
        <v>276</v>
      </c>
      <c r="I132" s="79" t="s">
        <v>475</v>
      </c>
      <c r="J132" s="79" t="s">
        <v>339</v>
      </c>
      <c r="K132" s="79" t="s">
        <v>436</v>
      </c>
      <c r="L132" s="81">
        <f>(C132-VLOOKUP(H132,Riders!$A$2:$C$2013,2,FALSE))/365</f>
        <v>27.63013698630137</v>
      </c>
      <c r="M132" s="81">
        <f>(C132-VLOOKUP(I132,Riders!$A$2:$C$2013,2,FALSE))/365</f>
        <v>24.2</v>
      </c>
      <c r="N132" s="81">
        <f>(C132-VLOOKUP(J132,Riders!$A$2:$C$2013,2,FALSE))/365</f>
        <v>31.243835616438357</v>
      </c>
      <c r="O132" s="81">
        <f>(C132-VLOOKUP(K132,Riders!$A$2:$C$2013,2,FALSE))/365</f>
        <v>24.580821917808219</v>
      </c>
      <c r="P132" s="79">
        <v>3</v>
      </c>
      <c r="Q132" s="60">
        <v>14.087</v>
      </c>
      <c r="R132" s="3">
        <v>8.5060000000000002</v>
      </c>
      <c r="S132" s="3">
        <v>8.0249999999999986</v>
      </c>
      <c r="T132" s="3">
        <v>7.8090000000000011</v>
      </c>
      <c r="U132" s="3">
        <v>7.8999999999999986</v>
      </c>
      <c r="V132" s="3">
        <v>7.679000000000002</v>
      </c>
      <c r="W132" s="3">
        <v>7.6789999999999949</v>
      </c>
      <c r="X132" s="3">
        <v>7.7319999999999922</v>
      </c>
      <c r="Y132" s="3">
        <v>7.632000000000005</v>
      </c>
      <c r="Z132" s="3">
        <v>7.6469999999999914</v>
      </c>
      <c r="AA132" s="3">
        <v>7.8540000000000134</v>
      </c>
      <c r="AB132" s="3">
        <v>7.7360000000000042</v>
      </c>
      <c r="AC132" s="3">
        <v>7.6869999999999976</v>
      </c>
      <c r="AD132" s="3">
        <v>7.819999999999979</v>
      </c>
      <c r="AE132" s="3">
        <v>7.7640000000000242</v>
      </c>
      <c r="AF132" s="3">
        <v>7.8109999999999928</v>
      </c>
      <c r="AG132" s="3">
        <v>7.8390000000000271</v>
      </c>
      <c r="AH132" s="3">
        <v>7.8859999999999673</v>
      </c>
      <c r="AI132" s="3">
        <v>8.0160000000000196</v>
      </c>
      <c r="AJ132" s="3">
        <v>7.8000000000000114</v>
      </c>
      <c r="AK132" s="3">
        <v>7.7950000000000159</v>
      </c>
      <c r="AL132" s="3">
        <v>7.7799999999999727</v>
      </c>
      <c r="AM132" s="3">
        <v>7.9989999999999668</v>
      </c>
      <c r="AN132" s="3">
        <v>7.8590000000000373</v>
      </c>
      <c r="AO132" s="3">
        <v>8.0279999999999916</v>
      </c>
      <c r="AP132" s="3">
        <v>7.839999999999975</v>
      </c>
      <c r="AQ132" s="3">
        <v>7.8330000000000268</v>
      </c>
      <c r="AR132" s="3">
        <v>7.8099999999999739</v>
      </c>
      <c r="AS132" s="3">
        <v>7.9290000000000589</v>
      </c>
      <c r="AT132" s="3">
        <v>7.8999999999999488</v>
      </c>
      <c r="AU132" s="3">
        <v>7.8910000000000196</v>
      </c>
      <c r="AV132" s="3">
        <v>7.7860000000000298</v>
      </c>
      <c r="AW132" s="174">
        <f t="shared" si="4"/>
        <v>257.35900000000004</v>
      </c>
      <c r="AX132" s="175">
        <f t="shared" si="5"/>
        <v>55.952968421543439</v>
      </c>
    </row>
    <row r="133" spans="1:50" ht="15" thickBot="1" x14ac:dyDescent="0.4">
      <c r="A133" s="79" t="s">
        <v>110</v>
      </c>
      <c r="B133" s="79">
        <v>2021</v>
      </c>
      <c r="C133" s="80">
        <v>44490</v>
      </c>
      <c r="D133" s="79" t="s">
        <v>13</v>
      </c>
      <c r="E133" s="79" t="s">
        <v>209</v>
      </c>
      <c r="F133" s="79" t="s">
        <v>211</v>
      </c>
      <c r="G133" s="79" t="str">
        <f>VLOOKUP(J133,Riders!$A$2:$D$257,4,FALSE)</f>
        <v>CAN</v>
      </c>
      <c r="H133" s="79" t="s">
        <v>262</v>
      </c>
      <c r="I133" s="79" t="s">
        <v>413</v>
      </c>
      <c r="J133" s="79" t="s">
        <v>221</v>
      </c>
      <c r="K133" s="79" t="s">
        <v>323</v>
      </c>
      <c r="L133" s="81">
        <f>(C133-VLOOKUP(H133,Riders!$A$2:$C$2013,2,FALSE))/365</f>
        <v>19.268493150684932</v>
      </c>
      <c r="M133" s="81">
        <f>(C133-VLOOKUP(I133,Riders!$A$2:$C$2013,2,FALSE))/365</f>
        <v>22.627397260273973</v>
      </c>
      <c r="N133" s="81">
        <f>(C133-VLOOKUP(J133,Riders!$A$2:$C$2013,2,FALSE))/365</f>
        <v>22.704109589041096</v>
      </c>
      <c r="O133" s="81">
        <f>(C133-VLOOKUP(K133,Riders!$A$2:$C$2013,2,FALSE))/365</f>
        <v>23.271232876712329</v>
      </c>
      <c r="P133" s="79">
        <v>4</v>
      </c>
      <c r="Q133" s="60">
        <v>14.654999999999999</v>
      </c>
      <c r="R133" s="3">
        <v>8.479000000000001</v>
      </c>
      <c r="S133" s="3">
        <v>7.9310000000000009</v>
      </c>
      <c r="T133" s="3">
        <v>7.8249999999999993</v>
      </c>
      <c r="U133" s="3">
        <v>7.8759999999999977</v>
      </c>
      <c r="V133" s="3">
        <v>7.740000000000002</v>
      </c>
      <c r="W133" s="3">
        <v>7.7549999999999955</v>
      </c>
      <c r="X133" s="3">
        <v>7.8010000000000019</v>
      </c>
      <c r="Y133" s="3">
        <v>7.9480000000000075</v>
      </c>
      <c r="Z133" s="3">
        <v>7.7329999999999899</v>
      </c>
      <c r="AA133" s="3">
        <v>7.748999999999981</v>
      </c>
      <c r="AB133" s="3">
        <v>7.7540000000000333</v>
      </c>
      <c r="AC133" s="3">
        <v>7.8710000000000093</v>
      </c>
      <c r="AD133" s="3">
        <v>7.7889999999999873</v>
      </c>
      <c r="AE133" s="3">
        <v>7.9360000000000213</v>
      </c>
      <c r="AF133" s="3">
        <v>7.8519999999999612</v>
      </c>
      <c r="AG133" s="3">
        <v>7.8170000000000073</v>
      </c>
      <c r="AH133" s="3">
        <v>8.0060000000000286</v>
      </c>
      <c r="AI133" s="3">
        <v>8.0069999999999766</v>
      </c>
      <c r="AJ133" s="3">
        <v>8.0929999999999893</v>
      </c>
      <c r="AK133" s="3">
        <v>8.296999999999997</v>
      </c>
      <c r="AL133" s="3">
        <v>8.0190000000000055</v>
      </c>
      <c r="AM133" s="3">
        <v>7.9590000000000316</v>
      </c>
      <c r="AN133" s="3">
        <v>8.0010000000000048</v>
      </c>
      <c r="AO133" s="3">
        <v>8.0329999999999586</v>
      </c>
      <c r="AP133" s="3">
        <v>8.0230000000000246</v>
      </c>
      <c r="AQ133" s="3">
        <v>8.2370000000000232</v>
      </c>
      <c r="AR133" s="3">
        <v>8.5229999999999393</v>
      </c>
      <c r="AS133" s="3">
        <v>8.2909999999999968</v>
      </c>
      <c r="AT133" s="3">
        <v>8.3080000000000211</v>
      </c>
      <c r="AU133" s="3">
        <v>8.257000000000005</v>
      </c>
      <c r="AV133" s="3">
        <v>8.3240000000000123</v>
      </c>
      <c r="AW133" s="174">
        <f t="shared" si="4"/>
        <v>262.88900000000001</v>
      </c>
      <c r="AX133" s="175">
        <f t="shared" si="5"/>
        <v>54.775970086234111</v>
      </c>
    </row>
    <row r="134" spans="1:50" ht="15" thickBot="1" x14ac:dyDescent="0.4">
      <c r="A134" s="71" t="s">
        <v>71</v>
      </c>
      <c r="B134" s="71">
        <v>2021</v>
      </c>
      <c r="C134" s="73">
        <v>44448</v>
      </c>
      <c r="D134" s="71" t="s">
        <v>72</v>
      </c>
      <c r="E134" s="71" t="s">
        <v>395</v>
      </c>
      <c r="F134" s="71" t="s">
        <v>395</v>
      </c>
      <c r="G134" s="71" t="s">
        <v>15</v>
      </c>
      <c r="H134" s="71" t="s">
        <v>522</v>
      </c>
      <c r="I134" s="71" t="s">
        <v>234</v>
      </c>
      <c r="J134" s="71" t="s">
        <v>526</v>
      </c>
      <c r="K134" s="71" t="s">
        <v>527</v>
      </c>
      <c r="L134" s="74">
        <f>(C134-VLOOKUP(H134,Riders!$A$2:$C$2013,2,FALSE))/365</f>
        <v>24.55890410958904</v>
      </c>
      <c r="M134" s="74">
        <f>(C134-VLOOKUP(I134,Riders!$A$2:$C$2013,2,FALSE))/365</f>
        <v>22.205479452054796</v>
      </c>
      <c r="N134" s="74" t="e">
        <f>(C134-VLOOKUP(J134,Riders!$A$2:$C$2013,2,FALSE))/365</f>
        <v>#N/A</v>
      </c>
      <c r="O134" s="74">
        <f>(C134-VLOOKUP(K134,Riders!$A$2:$C$2013,2,FALSE))/365</f>
        <v>20.832876712328765</v>
      </c>
      <c r="P134" s="71">
        <v>1</v>
      </c>
      <c r="Q134" s="60">
        <v>14.938000000000001</v>
      </c>
      <c r="R134" s="3">
        <v>8.636000000000001</v>
      </c>
      <c r="S134" s="3">
        <v>8.2409999999999997</v>
      </c>
      <c r="T134" s="3">
        <v>8.0719999999999992</v>
      </c>
      <c r="U134" s="3">
        <v>8.0309999999999988</v>
      </c>
      <c r="V134" s="3">
        <v>8.036999999999999</v>
      </c>
      <c r="W134" s="3">
        <v>8.2620000000000005</v>
      </c>
      <c r="X134" s="3">
        <v>8.046999999999997</v>
      </c>
      <c r="Y134" s="3">
        <v>8.0870000000000175</v>
      </c>
      <c r="Z134" s="3">
        <v>7.951999999999984</v>
      </c>
      <c r="AA134" s="3">
        <v>8.0799999999999983</v>
      </c>
      <c r="AB134" s="3">
        <v>8.2240000000000038</v>
      </c>
      <c r="AC134" s="3">
        <v>8.1300000000000097</v>
      </c>
      <c r="AD134" s="3">
        <v>8.1399999999999864</v>
      </c>
      <c r="AE134" s="3">
        <v>8.222999999999999</v>
      </c>
      <c r="AF134" s="3">
        <v>8.304000000000002</v>
      </c>
      <c r="AG134" s="3">
        <v>8.2150000000000034</v>
      </c>
      <c r="AH134" s="3">
        <v>8.2650000000000148</v>
      </c>
      <c r="AI134" s="3">
        <v>8.1599999999999966</v>
      </c>
      <c r="AJ134" s="3">
        <v>8.0309999999999775</v>
      </c>
      <c r="AK134" s="3">
        <v>8.1850000000000023</v>
      </c>
      <c r="AL134" s="3">
        <v>8.0509999999999877</v>
      </c>
      <c r="AM134" s="3">
        <v>8.1390000000000384</v>
      </c>
      <c r="AN134" s="3">
        <v>8.0609999999999786</v>
      </c>
      <c r="AO134" s="3">
        <v>8.092000000000013</v>
      </c>
      <c r="AP134" s="3">
        <v>8.0420000000000016</v>
      </c>
      <c r="AQ134" s="3">
        <v>8.511999999999972</v>
      </c>
      <c r="AR134" s="3">
        <v>8.3760000000000332</v>
      </c>
      <c r="AS134" s="3">
        <v>8.5459999999999638</v>
      </c>
      <c r="AT134" s="3">
        <v>8.7490000000000236</v>
      </c>
      <c r="AU134" s="3">
        <v>8.3569999999999993</v>
      </c>
      <c r="AV134" s="3">
        <v>8.1849999999999454</v>
      </c>
      <c r="AW134" s="174">
        <f t="shared" si="4"/>
        <v>269.36999999999995</v>
      </c>
      <c r="AX134" s="175">
        <f t="shared" si="5"/>
        <v>53.458068827263624</v>
      </c>
    </row>
    <row r="135" spans="1:50" ht="15" thickBot="1" x14ac:dyDescent="0.4">
      <c r="A135" s="71" t="s">
        <v>71</v>
      </c>
      <c r="B135" s="71">
        <v>2021</v>
      </c>
      <c r="C135" s="73">
        <v>44448</v>
      </c>
      <c r="D135" s="71" t="s">
        <v>72</v>
      </c>
      <c r="E135" s="71" t="s">
        <v>395</v>
      </c>
      <c r="F135" s="71" t="s">
        <v>395</v>
      </c>
      <c r="G135" s="71" t="s">
        <v>27</v>
      </c>
      <c r="H135" s="71" t="s">
        <v>262</v>
      </c>
      <c r="I135" s="71" t="s">
        <v>528</v>
      </c>
      <c r="J135" s="71" t="s">
        <v>413</v>
      </c>
      <c r="K135" s="71" t="s">
        <v>414</v>
      </c>
      <c r="L135" s="74">
        <f>(C135-VLOOKUP(H135,Riders!$A$2:$C$2013,2,FALSE))/365</f>
        <v>19.153424657534245</v>
      </c>
      <c r="M135" s="74">
        <f>(C135-VLOOKUP(I135,Riders!$A$2:$C$2013,2,FALSE))/365</f>
        <v>19.778082191780822</v>
      </c>
      <c r="N135" s="74">
        <f>(C135-VLOOKUP(J135,Riders!$A$2:$C$2013,2,FALSE))/365</f>
        <v>22.512328767123286</v>
      </c>
      <c r="O135" s="74">
        <f>(C135-VLOOKUP(K135,Riders!$A$2:$C$2013,2,FALSE))/365</f>
        <v>20.252054794520546</v>
      </c>
      <c r="P135" s="71">
        <v>2</v>
      </c>
      <c r="Q135" s="60">
        <v>14.728</v>
      </c>
      <c r="R135" s="3">
        <v>8.5039999999999996</v>
      </c>
      <c r="S135" s="3">
        <v>8.1449999999999996</v>
      </c>
      <c r="T135" s="3">
        <v>7.8660000000000032</v>
      </c>
      <c r="U135" s="3">
        <v>8.0889999999999986</v>
      </c>
      <c r="V135" s="3">
        <v>8.0150000000000006</v>
      </c>
      <c r="W135" s="3">
        <v>8.1130000000000067</v>
      </c>
      <c r="X135" s="3">
        <v>8.1439999999999912</v>
      </c>
      <c r="Y135" s="3">
        <v>8.2690000000000055</v>
      </c>
      <c r="Z135" s="3">
        <v>7.9449999999999932</v>
      </c>
      <c r="AA135" s="3">
        <v>7.902000000000001</v>
      </c>
      <c r="AB135" s="3">
        <v>7.8190000000000026</v>
      </c>
      <c r="AC135" s="3">
        <v>7.9489999999999981</v>
      </c>
      <c r="AD135" s="3">
        <v>7.8979999999999961</v>
      </c>
      <c r="AE135" s="3">
        <v>8.0769999999999982</v>
      </c>
      <c r="AF135" s="3">
        <v>8.1850000000000307</v>
      </c>
      <c r="AG135" s="3">
        <v>8.3169999999999789</v>
      </c>
      <c r="AH135" s="3">
        <v>8.2479999999999905</v>
      </c>
      <c r="AI135" s="3">
        <v>8.5460000000000207</v>
      </c>
      <c r="AJ135" s="3">
        <v>8.3479999999999563</v>
      </c>
      <c r="AK135" s="3">
        <v>8.2930000000000064</v>
      </c>
      <c r="AL135" s="3">
        <v>8.3610000000000184</v>
      </c>
      <c r="AM135" s="3">
        <v>8.1129999999999995</v>
      </c>
      <c r="AN135" s="3">
        <v>7.9959999999999809</v>
      </c>
      <c r="AO135" s="3">
        <v>8.1690000000000111</v>
      </c>
      <c r="AP135" s="3">
        <v>8.3200000000000216</v>
      </c>
      <c r="AQ135" s="3">
        <v>8.5120000000000289</v>
      </c>
      <c r="AR135" s="3">
        <v>8.8339999999999463</v>
      </c>
      <c r="AS135" s="3">
        <v>8.5999999999999659</v>
      </c>
      <c r="AT135" s="3">
        <v>8.495000000000033</v>
      </c>
      <c r="AU135" s="3">
        <v>8.6080000000000325</v>
      </c>
      <c r="AV135" s="3">
        <v>8.5709999999999695</v>
      </c>
      <c r="AW135" s="174">
        <f t="shared" si="4"/>
        <v>269.97899999999998</v>
      </c>
      <c r="AX135" s="175">
        <f t="shared" si="5"/>
        <v>53.337481804140324</v>
      </c>
    </row>
    <row r="136" spans="1:50" ht="15" thickBot="1" x14ac:dyDescent="0.4">
      <c r="A136" s="71" t="s">
        <v>71</v>
      </c>
      <c r="B136" s="71">
        <v>2021</v>
      </c>
      <c r="C136" s="73">
        <v>44448</v>
      </c>
      <c r="D136" s="71" t="s">
        <v>72</v>
      </c>
      <c r="E136" s="71" t="s">
        <v>395</v>
      </c>
      <c r="F136" s="71" t="s">
        <v>395</v>
      </c>
      <c r="G136" s="71" t="s">
        <v>21</v>
      </c>
      <c r="H136" s="71" t="s">
        <v>282</v>
      </c>
      <c r="I136" s="71" t="s">
        <v>529</v>
      </c>
      <c r="J136" s="71" t="s">
        <v>530</v>
      </c>
      <c r="K136" s="71" t="s">
        <v>531</v>
      </c>
      <c r="L136" s="74">
        <f>(C136-VLOOKUP(H136,Riders!$A$2:$C$2013,2,FALSE))/365</f>
        <v>22.695890410958903</v>
      </c>
      <c r="M136" s="74">
        <f>(C136-VLOOKUP(I136,Riders!$A$2:$C$2013,2,FALSE))/365</f>
        <v>26.101369863013698</v>
      </c>
      <c r="N136" s="74">
        <f>(C136-VLOOKUP(J136,Riders!$A$2:$C$2013,2,FALSE))/365</f>
        <v>20.873972602739727</v>
      </c>
      <c r="O136" s="74" t="e">
        <f>(C136-VLOOKUP(K136,Riders!$A$2:$C$2013,2,FALSE))/365</f>
        <v>#N/A</v>
      </c>
      <c r="P136" s="71">
        <v>3</v>
      </c>
      <c r="Q136" s="60">
        <v>15.154</v>
      </c>
      <c r="R136" s="3">
        <v>8.61</v>
      </c>
      <c r="S136" s="3">
        <v>8.3709999999999987</v>
      </c>
      <c r="T136" s="3">
        <v>8.0330000000000013</v>
      </c>
      <c r="U136" s="3">
        <v>8.2890000000000015</v>
      </c>
      <c r="V136" s="3">
        <v>7.9889999999999972</v>
      </c>
      <c r="W136" s="3">
        <v>7.953000000000003</v>
      </c>
      <c r="X136" s="3">
        <v>7.9950000000000045</v>
      </c>
      <c r="Y136" s="3">
        <v>8.2590000000000003</v>
      </c>
      <c r="Z136" s="3">
        <v>8.0599999999999881</v>
      </c>
      <c r="AA136" s="3">
        <v>8.0510000000000019</v>
      </c>
      <c r="AB136" s="3">
        <v>8.0450000000000159</v>
      </c>
      <c r="AC136" s="3">
        <v>8.2859999999999872</v>
      </c>
      <c r="AD136" s="3">
        <v>7.9969999999999999</v>
      </c>
      <c r="AE136" s="3">
        <v>7.9510000000000076</v>
      </c>
      <c r="AF136" s="3">
        <v>7.900999999999982</v>
      </c>
      <c r="AG136" s="3">
        <v>8.1670000000000016</v>
      </c>
      <c r="AH136" s="3">
        <v>8.2069999999999936</v>
      </c>
      <c r="AI136" s="3">
        <v>8.535000000000025</v>
      </c>
      <c r="AJ136" s="3">
        <v>8.3059999999999548</v>
      </c>
      <c r="AK136" s="3">
        <v>8.3890000000000384</v>
      </c>
      <c r="AL136" s="3">
        <v>8.5580000000000211</v>
      </c>
      <c r="AM136" s="3">
        <v>8.2539999999999907</v>
      </c>
      <c r="AN136" s="3">
        <v>8.3979999999999677</v>
      </c>
      <c r="AO136" s="3">
        <v>7.9780000000000086</v>
      </c>
      <c r="AP136" s="3">
        <v>7.9060000000000343</v>
      </c>
      <c r="AQ136" s="3">
        <v>8.0479999999999734</v>
      </c>
      <c r="AR136" s="3">
        <v>8.3870000000000289</v>
      </c>
      <c r="AS136" s="3">
        <v>8.6459999999999866</v>
      </c>
      <c r="AT136" s="3">
        <v>8.4199999999999875</v>
      </c>
      <c r="AU136" s="3">
        <v>8.3990000000000293</v>
      </c>
      <c r="AV136" s="3">
        <v>8.59699999999998</v>
      </c>
      <c r="AW136" s="174">
        <f t="shared" si="4"/>
        <v>270.13900000000001</v>
      </c>
      <c r="AX136" s="175">
        <f t="shared" si="5"/>
        <v>53.30589067109895</v>
      </c>
    </row>
    <row r="137" spans="1:50" ht="15" thickBot="1" x14ac:dyDescent="0.4">
      <c r="A137" s="71" t="s">
        <v>71</v>
      </c>
      <c r="B137" s="71">
        <v>2021</v>
      </c>
      <c r="C137" s="73">
        <v>44448</v>
      </c>
      <c r="D137" s="71" t="s">
        <v>72</v>
      </c>
      <c r="E137" s="71" t="s">
        <v>395</v>
      </c>
      <c r="F137" s="71" t="s">
        <v>395</v>
      </c>
      <c r="G137" s="71" t="s">
        <v>47</v>
      </c>
      <c r="H137" s="71" t="s">
        <v>275</v>
      </c>
      <c r="I137" s="71" t="s">
        <v>287</v>
      </c>
      <c r="J137" s="71" t="s">
        <v>488</v>
      </c>
      <c r="K137" s="71" t="s">
        <v>518</v>
      </c>
      <c r="L137" s="74">
        <f>(C137-VLOOKUP(H137,Riders!$A$2:$C$2013,2,FALSE))/365</f>
        <v>24.69041095890411</v>
      </c>
      <c r="M137" s="74">
        <f>(C137-VLOOKUP(I137,Riders!$A$2:$C$2013,2,FALSE))/365</f>
        <v>25.317808219178083</v>
      </c>
      <c r="N137" s="74">
        <f>(C137-VLOOKUP(J137,Riders!$A$2:$C$2013,2,FALSE))/365</f>
        <v>23.252054794520546</v>
      </c>
      <c r="O137" s="74">
        <f>(C137-VLOOKUP(K137,Riders!$A$2:$C$2013,2,FALSE))/365</f>
        <v>18.778082191780822</v>
      </c>
      <c r="P137" s="71">
        <v>4</v>
      </c>
      <c r="Q137" s="60">
        <v>15.528</v>
      </c>
      <c r="R137" s="3">
        <v>9.0559999999999992</v>
      </c>
      <c r="S137" s="3">
        <v>8.3219999999999992</v>
      </c>
      <c r="T137" s="3">
        <v>8.1230000000000047</v>
      </c>
      <c r="U137" s="3">
        <v>8.1569999999999965</v>
      </c>
      <c r="V137" s="3">
        <v>8.18</v>
      </c>
      <c r="W137" s="3">
        <v>8.1839999999999975</v>
      </c>
      <c r="X137" s="3">
        <v>8.171999999999997</v>
      </c>
      <c r="Y137" s="3">
        <v>8.3610000000000042</v>
      </c>
      <c r="Z137" s="3">
        <v>8.465999999999994</v>
      </c>
      <c r="AA137" s="3">
        <v>8.617999999999995</v>
      </c>
      <c r="AB137" s="3">
        <v>8.2690000000000055</v>
      </c>
      <c r="AC137" s="3">
        <v>8.2669999999999959</v>
      </c>
      <c r="AD137" s="3">
        <v>8.2640000000000242</v>
      </c>
      <c r="AE137" s="3">
        <v>8.5040000000000191</v>
      </c>
      <c r="AF137" s="3">
        <v>8.1559999999999775</v>
      </c>
      <c r="AG137" s="3">
        <v>8.1009999999999991</v>
      </c>
      <c r="AH137" s="3">
        <v>8.0160000000000196</v>
      </c>
      <c r="AI137" s="3">
        <v>8.2969999999999686</v>
      </c>
      <c r="AJ137" s="3">
        <v>8.0170000000000243</v>
      </c>
      <c r="AK137" s="3">
        <v>8.1009999999999991</v>
      </c>
      <c r="AL137" s="3">
        <v>8.0529999999999973</v>
      </c>
      <c r="AM137" s="3">
        <v>8.3520000000000039</v>
      </c>
      <c r="AN137" s="3">
        <v>8.0999999999999659</v>
      </c>
      <c r="AO137" s="3">
        <v>8.4290000000000305</v>
      </c>
      <c r="AP137" s="3">
        <v>8.2139999999999702</v>
      </c>
      <c r="AQ137" s="3">
        <v>8.1949999999999932</v>
      </c>
      <c r="AR137" s="3">
        <v>8.4000000000000341</v>
      </c>
      <c r="AS137" s="3">
        <v>8.3320000000000221</v>
      </c>
      <c r="AT137" s="3">
        <v>8.4589999999999748</v>
      </c>
      <c r="AU137" s="3">
        <v>8.0749999999999602</v>
      </c>
      <c r="AV137" s="3">
        <v>8.0169999999999959</v>
      </c>
      <c r="AW137" s="174">
        <f t="shared" si="4"/>
        <v>271.78499999999997</v>
      </c>
      <c r="AX137" s="175">
        <f t="shared" si="5"/>
        <v>52.983056460069548</v>
      </c>
    </row>
    <row r="138" spans="1:50" ht="15" thickBot="1" x14ac:dyDescent="0.4">
      <c r="A138" s="71" t="s">
        <v>71</v>
      </c>
      <c r="B138" s="71">
        <v>2021</v>
      </c>
      <c r="C138" s="73">
        <v>44448</v>
      </c>
      <c r="D138" s="71" t="s">
        <v>72</v>
      </c>
      <c r="E138" s="71" t="s">
        <v>395</v>
      </c>
      <c r="F138" s="71" t="s">
        <v>395</v>
      </c>
      <c r="G138" s="71" t="s">
        <v>44</v>
      </c>
      <c r="H138" s="71" t="s">
        <v>464</v>
      </c>
      <c r="I138" s="71" t="s">
        <v>248</v>
      </c>
      <c r="J138" s="71" t="s">
        <v>532</v>
      </c>
      <c r="K138" s="71" t="s">
        <v>533</v>
      </c>
      <c r="L138" s="74">
        <f>(C138-VLOOKUP(H138,Riders!$A$2:$C$2013,2,FALSE))/365</f>
        <v>20.12876712328767</v>
      </c>
      <c r="M138" s="74">
        <f>(C138-VLOOKUP(I138,Riders!$A$2:$C$2013,2,FALSE))/365</f>
        <v>19.109589041095891</v>
      </c>
      <c r="N138" s="74" t="e">
        <f>(C138-VLOOKUP(J138,Riders!$A$2:$C$2013,2,FALSE))/365</f>
        <v>#N/A</v>
      </c>
      <c r="O138" s="74" t="e">
        <f>(C138-VLOOKUP(K138,Riders!$A$2:$C$2013,2,FALSE))/365</f>
        <v>#N/A</v>
      </c>
      <c r="P138" s="71">
        <v>5</v>
      </c>
      <c r="Q138" s="60">
        <v>15.321999999999999</v>
      </c>
      <c r="R138" s="3">
        <v>9.2600000000000016</v>
      </c>
      <c r="S138" s="3">
        <v>8.93</v>
      </c>
      <c r="T138" s="3">
        <v>8.4690000000000012</v>
      </c>
      <c r="U138" s="3">
        <v>8.6589999999999989</v>
      </c>
      <c r="V138" s="3">
        <v>8.6539999999999964</v>
      </c>
      <c r="W138" s="3">
        <v>8.8880000000000052</v>
      </c>
      <c r="X138" s="3">
        <v>8.4890000000000043</v>
      </c>
      <c r="Y138" s="3">
        <v>8.7059999999999889</v>
      </c>
      <c r="Z138" s="3">
        <v>8.7060000000000031</v>
      </c>
      <c r="AA138" s="3">
        <v>8.8359999999999843</v>
      </c>
      <c r="AB138" s="3">
        <v>8.5570000000000306</v>
      </c>
      <c r="AC138" s="3">
        <v>8.7900000000000063</v>
      </c>
      <c r="AD138" s="3">
        <v>9.1199999999999761</v>
      </c>
      <c r="AE138" s="3">
        <v>8.7350000000000136</v>
      </c>
      <c r="AF138" s="3">
        <v>8.6809999999999832</v>
      </c>
      <c r="AG138" s="3">
        <v>8.8440000000000225</v>
      </c>
      <c r="AH138" s="3">
        <v>8.7509999999999764</v>
      </c>
      <c r="AI138" s="3">
        <v>8.6099999999999852</v>
      </c>
      <c r="AJ138" s="3">
        <v>8.6080000000000325</v>
      </c>
      <c r="AK138" s="3">
        <v>8.4320000000000164</v>
      </c>
      <c r="AL138" s="3">
        <v>8.4869999999999948</v>
      </c>
      <c r="AM138" s="3">
        <v>8.747999999999962</v>
      </c>
      <c r="AN138" s="3">
        <v>8.6160000000000423</v>
      </c>
      <c r="AO138" s="3">
        <v>9.2740000000000009</v>
      </c>
      <c r="AP138" s="3">
        <v>9.1849999999999739</v>
      </c>
      <c r="AQ138" s="3">
        <v>8.9840000000000089</v>
      </c>
      <c r="AR138" s="3">
        <v>8.7539999999999907</v>
      </c>
      <c r="AS138" s="3">
        <v>9.0830000000000553</v>
      </c>
      <c r="AT138" s="3">
        <v>9.0509999999999309</v>
      </c>
      <c r="AU138" s="3">
        <v>8.867999999999995</v>
      </c>
      <c r="AV138" s="3">
        <v>8.66700000000003</v>
      </c>
      <c r="AW138" s="174">
        <f t="shared" si="4"/>
        <v>287.76400000000001</v>
      </c>
      <c r="AX138" s="175">
        <f t="shared" si="5"/>
        <v>50.041005824217066</v>
      </c>
    </row>
    <row r="139" spans="1:50" ht="15" thickBot="1" x14ac:dyDescent="0.4">
      <c r="A139" s="71" t="s">
        <v>71</v>
      </c>
      <c r="B139" s="71">
        <v>2021</v>
      </c>
      <c r="C139" s="73">
        <v>44448</v>
      </c>
      <c r="D139" s="71" t="s">
        <v>72</v>
      </c>
      <c r="E139" s="71" t="s">
        <v>395</v>
      </c>
      <c r="F139" s="71" t="s">
        <v>395</v>
      </c>
      <c r="G139" s="71" t="s">
        <v>70</v>
      </c>
      <c r="H139" s="71" t="s">
        <v>410</v>
      </c>
      <c r="I139" s="71" t="s">
        <v>409</v>
      </c>
      <c r="J139" s="71" t="s">
        <v>299</v>
      </c>
      <c r="K139" s="71" t="s">
        <v>494</v>
      </c>
      <c r="L139" s="74">
        <f>(C139-VLOOKUP(H139,Riders!$A$2:$C$2013,2,FALSE))/365</f>
        <v>18.863013698630137</v>
      </c>
      <c r="M139" s="74">
        <f>(C139-VLOOKUP(I139,Riders!$A$2:$C$2013,2,FALSE))/365</f>
        <v>20.043835616438358</v>
      </c>
      <c r="N139" s="74">
        <f>(C139-VLOOKUP(J139,Riders!$A$2:$C$2013,2,FALSE))/365</f>
        <v>22.487671232876714</v>
      </c>
      <c r="O139" s="74">
        <f>(C139-VLOOKUP(K139,Riders!$A$2:$C$2013,2,FALSE))/365</f>
        <v>20.12054794520548</v>
      </c>
      <c r="P139" s="71">
        <v>6</v>
      </c>
      <c r="Q139" s="60">
        <v>15.702</v>
      </c>
      <c r="R139" s="3">
        <v>9.9990000000000006</v>
      </c>
      <c r="S139" s="3">
        <v>10.277999999999999</v>
      </c>
      <c r="T139" s="3">
        <v>9.8819999999999979</v>
      </c>
      <c r="U139" s="3">
        <v>10.102000000000004</v>
      </c>
      <c r="V139" s="3">
        <v>9.948999999999991</v>
      </c>
      <c r="W139" s="3">
        <v>9.9300000000000068</v>
      </c>
      <c r="X139" s="3">
        <v>9.2920000000000158</v>
      </c>
      <c r="Y139" s="3">
        <v>9.0289999999999822</v>
      </c>
      <c r="Z139" s="3">
        <v>8.8919999999999959</v>
      </c>
      <c r="AA139" s="3">
        <v>9.6570000000000249</v>
      </c>
      <c r="AB139" s="3">
        <v>9.9809999999999803</v>
      </c>
      <c r="AC139" s="3">
        <v>10.780999999999992</v>
      </c>
      <c r="AD139" s="3">
        <v>10.699000000000041</v>
      </c>
      <c r="AE139" s="3">
        <v>10.581999999999965</v>
      </c>
      <c r="AF139" s="3">
        <v>9.561000000000007</v>
      </c>
      <c r="AG139" s="3">
        <v>9.3649999999999523</v>
      </c>
      <c r="AH139" s="3">
        <v>9.6290000000000191</v>
      </c>
      <c r="AI139" s="3">
        <v>10.644000000000005</v>
      </c>
      <c r="AJ139" s="3">
        <v>10.811000000000007</v>
      </c>
      <c r="AK139" s="3">
        <v>11.104000000000013</v>
      </c>
      <c r="AL139" s="3">
        <v>10.759000000000015</v>
      </c>
      <c r="AM139" s="3">
        <v>10.798000000000002</v>
      </c>
      <c r="AN139" s="3">
        <v>10.922999999999973</v>
      </c>
      <c r="AO139" s="3">
        <v>11.00200000000001</v>
      </c>
      <c r="AP139" s="3">
        <v>11.00200000000001</v>
      </c>
      <c r="AQ139" s="3">
        <v>10.626000000000033</v>
      </c>
      <c r="AR139" s="3">
        <v>11.076999999999884</v>
      </c>
      <c r="AS139" s="3">
        <v>11.000000000000057</v>
      </c>
      <c r="AT139" s="3">
        <v>10.281999999999982</v>
      </c>
      <c r="AU139" s="3">
        <v>9.9360000000000355</v>
      </c>
      <c r="AV139" s="3">
        <v>9.1709999999999923</v>
      </c>
      <c r="AW139" s="174">
        <f t="shared" si="4"/>
        <v>332.44499999999999</v>
      </c>
      <c r="AX139" s="175">
        <f t="shared" si="5"/>
        <v>43.315435635969862</v>
      </c>
    </row>
    <row r="140" spans="1:50" ht="15" thickBot="1" x14ac:dyDescent="0.4">
      <c r="A140" s="72" t="s">
        <v>71</v>
      </c>
      <c r="B140" s="72">
        <v>2021</v>
      </c>
      <c r="C140" s="82">
        <v>44448</v>
      </c>
      <c r="D140" s="72" t="s">
        <v>72</v>
      </c>
      <c r="E140" s="72" t="s">
        <v>472</v>
      </c>
      <c r="F140" s="72">
        <v>1</v>
      </c>
      <c r="G140" s="72" t="s">
        <v>44</v>
      </c>
      <c r="H140" s="72" t="s">
        <v>464</v>
      </c>
      <c r="I140" s="72" t="s">
        <v>248</v>
      </c>
      <c r="J140" s="72" t="s">
        <v>532</v>
      </c>
      <c r="K140" s="72" t="s">
        <v>533</v>
      </c>
      <c r="L140" s="77">
        <f>(C140-VLOOKUP(H140,Riders!$A$2:$C$2013,2,FALSE))/365</f>
        <v>20.12876712328767</v>
      </c>
      <c r="M140" s="77">
        <f>(C140-VLOOKUP(I140,Riders!$A$2:$C$2013,2,FALSE))/365</f>
        <v>19.109589041095891</v>
      </c>
      <c r="N140" s="77" t="e">
        <f>(C140-VLOOKUP(J140,Riders!$A$2:$C$2013,2,FALSE))/365</f>
        <v>#N/A</v>
      </c>
      <c r="O140" s="77" t="e">
        <f>(C140-VLOOKUP(K140,Riders!$A$2:$C$2013,2,FALSE))/365</f>
        <v>#N/A</v>
      </c>
      <c r="P140" s="72">
        <v>1</v>
      </c>
      <c r="Q140" s="60">
        <v>14.701000000000001</v>
      </c>
      <c r="R140" s="3">
        <v>8.6690000000000005</v>
      </c>
      <c r="S140" s="3">
        <v>8.6410000000000018</v>
      </c>
      <c r="T140" s="3">
        <v>8.6209999999999951</v>
      </c>
      <c r="U140" s="3">
        <v>8.8560000000000016</v>
      </c>
      <c r="V140" s="3">
        <v>8.5810000000000031</v>
      </c>
      <c r="W140" s="3">
        <v>8.8089999999999975</v>
      </c>
      <c r="X140" s="3">
        <v>8.644999999999996</v>
      </c>
      <c r="Y140" s="3">
        <v>8.7630000000000052</v>
      </c>
      <c r="Z140" s="3">
        <v>8.4920000000000044</v>
      </c>
      <c r="AA140" s="3">
        <v>8.4309999999999832</v>
      </c>
      <c r="AB140" s="3">
        <v>8.4879999999999995</v>
      </c>
      <c r="AC140" s="3">
        <v>9.1100000000000136</v>
      </c>
      <c r="AD140" s="3">
        <v>8.967000000000013</v>
      </c>
      <c r="AE140" s="3">
        <v>9.0749999999999744</v>
      </c>
      <c r="AF140" s="3">
        <v>8.7510000000000048</v>
      </c>
      <c r="AG140" s="3">
        <v>8.921999999999997</v>
      </c>
      <c r="AH140" s="3">
        <v>9.092000000000013</v>
      </c>
      <c r="AI140" s="3">
        <v>9.3310000000000173</v>
      </c>
      <c r="AJ140" s="3">
        <v>8.8749999999999716</v>
      </c>
      <c r="AK140" s="3">
        <v>9.1879999999999882</v>
      </c>
      <c r="AL140" s="3">
        <v>9.4520000000000266</v>
      </c>
      <c r="AM140" s="3">
        <v>9.5659999999999741</v>
      </c>
      <c r="AN140" s="3">
        <v>9.0570000000000164</v>
      </c>
      <c r="AO140" s="3">
        <v>9.214999999999975</v>
      </c>
      <c r="AP140" s="3">
        <v>9.6190000000000282</v>
      </c>
      <c r="AQ140" s="3">
        <v>9.2930000000000348</v>
      </c>
      <c r="AR140" s="3">
        <v>8.7879999999999256</v>
      </c>
      <c r="AS140" s="3">
        <v>8.9060000000000343</v>
      </c>
      <c r="AT140" s="3">
        <v>8.7319999999999709</v>
      </c>
      <c r="AU140" s="3">
        <v>8.4760000000000559</v>
      </c>
      <c r="AV140" s="3">
        <v>8.3779999999999859</v>
      </c>
      <c r="AW140" s="174">
        <f t="shared" si="4"/>
        <v>290.49</v>
      </c>
      <c r="AX140" s="175">
        <f t="shared" si="5"/>
        <v>49.571413818031601</v>
      </c>
    </row>
    <row r="141" spans="1:50" ht="15" thickBot="1" x14ac:dyDescent="0.4">
      <c r="A141" s="72" t="s">
        <v>71</v>
      </c>
      <c r="B141" s="72">
        <v>2021</v>
      </c>
      <c r="C141" s="82">
        <v>44448</v>
      </c>
      <c r="D141" s="72" t="s">
        <v>72</v>
      </c>
      <c r="E141" s="72" t="s">
        <v>472</v>
      </c>
      <c r="F141" s="72">
        <v>1</v>
      </c>
      <c r="G141" s="72" t="s">
        <v>70</v>
      </c>
      <c r="H141" s="72" t="s">
        <v>410</v>
      </c>
      <c r="I141" s="72" t="s">
        <v>409</v>
      </c>
      <c r="J141" s="72" t="s">
        <v>299</v>
      </c>
      <c r="K141" s="72" t="s">
        <v>494</v>
      </c>
      <c r="L141" s="77">
        <f>(C141-VLOOKUP(H141,Riders!$A$2:$C$2013,2,FALSE))/365</f>
        <v>18.863013698630137</v>
      </c>
      <c r="M141" s="77">
        <f>(C141-VLOOKUP(I141,Riders!$A$2:$C$2013,2,FALSE))/365</f>
        <v>20.043835616438358</v>
      </c>
      <c r="N141" s="77">
        <f>(C141-VLOOKUP(J141,Riders!$A$2:$C$2013,2,FALSE))/365</f>
        <v>22.487671232876714</v>
      </c>
      <c r="O141" s="77">
        <f>(C141-VLOOKUP(K141,Riders!$A$2:$C$2013,2,FALSE))/365</f>
        <v>20.12054794520548</v>
      </c>
      <c r="P141" s="72">
        <v>2</v>
      </c>
      <c r="Q141" s="60">
        <v>15.135</v>
      </c>
      <c r="R141" s="3">
        <v>10.118</v>
      </c>
      <c r="S141" s="3">
        <v>9.7550000000000026</v>
      </c>
      <c r="T141" s="3">
        <v>9.2259999999999991</v>
      </c>
      <c r="U141" s="3">
        <v>9.3999999999999986</v>
      </c>
      <c r="V141" s="3">
        <v>9.4039999999999893</v>
      </c>
      <c r="W141" s="3">
        <v>9.1859999999999999</v>
      </c>
      <c r="X141" s="3">
        <v>8.6479999999999961</v>
      </c>
      <c r="Y141" s="3">
        <v>8.8500000000000227</v>
      </c>
      <c r="Z141" s="3">
        <v>9.5189999999999912</v>
      </c>
      <c r="AA141" s="3">
        <v>9.5490000000000066</v>
      </c>
      <c r="AB141" s="3">
        <v>9.7839999999999918</v>
      </c>
      <c r="AC141" s="3">
        <v>11.747</v>
      </c>
      <c r="AD141" s="3">
        <v>10.875000000000028</v>
      </c>
      <c r="AE141" s="3">
        <v>10.075999999999965</v>
      </c>
      <c r="AF141" s="3">
        <v>10.064000000000021</v>
      </c>
      <c r="AG141" s="3">
        <v>10.919999999999987</v>
      </c>
      <c r="AH141" s="3">
        <v>11.058999999999969</v>
      </c>
      <c r="AI141" s="3">
        <v>11.426000000000045</v>
      </c>
      <c r="AJ141" s="3">
        <v>11.280999999999977</v>
      </c>
      <c r="AK141" s="3">
        <v>10.974000000000018</v>
      </c>
      <c r="AL141" s="3">
        <v>10.187000000000012</v>
      </c>
      <c r="AM141" s="3">
        <v>10.72399999999999</v>
      </c>
      <c r="AN141" s="3">
        <v>10.489000000000004</v>
      </c>
      <c r="AO141" s="3">
        <v>10.021000000000015</v>
      </c>
      <c r="AP141" s="3">
        <v>11.031000000000006</v>
      </c>
      <c r="AQ141" s="3">
        <v>11.374000000000024</v>
      </c>
      <c r="AR141" s="3">
        <v>11.777999999999963</v>
      </c>
      <c r="AS141" s="3">
        <v>12.01400000000001</v>
      </c>
      <c r="AT141" s="3">
        <v>11.92799999999994</v>
      </c>
      <c r="AU141" s="3">
        <v>10.713000000000022</v>
      </c>
      <c r="AV141" s="3">
        <v>13.030999999999949</v>
      </c>
      <c r="AW141" s="174">
        <f t="shared" si="4"/>
        <v>340.28599999999994</v>
      </c>
      <c r="AX141" s="175">
        <f t="shared" si="5"/>
        <v>42.317344821708808</v>
      </c>
    </row>
    <row r="142" spans="1:50" ht="15" thickBot="1" x14ac:dyDescent="0.4">
      <c r="A142" s="72" t="s">
        <v>71</v>
      </c>
      <c r="B142" s="72">
        <v>2021</v>
      </c>
      <c r="C142" s="82">
        <v>44448</v>
      </c>
      <c r="D142" s="72" t="s">
        <v>72</v>
      </c>
      <c r="E142" s="72" t="s">
        <v>472</v>
      </c>
      <c r="F142" s="72">
        <v>2</v>
      </c>
      <c r="G142" s="72" t="s">
        <v>27</v>
      </c>
      <c r="H142" s="72" t="s">
        <v>262</v>
      </c>
      <c r="I142" s="72" t="s">
        <v>528</v>
      </c>
      <c r="J142" s="72" t="s">
        <v>413</v>
      </c>
      <c r="K142" s="72" t="s">
        <v>414</v>
      </c>
      <c r="L142" s="77">
        <f>(C142-VLOOKUP(H142,Riders!$A$2:$C$2013,2,FALSE))/365</f>
        <v>19.153424657534245</v>
      </c>
      <c r="M142" s="77">
        <f>(C142-VLOOKUP(I142,Riders!$A$2:$C$2013,2,FALSE))/365</f>
        <v>19.778082191780822</v>
      </c>
      <c r="N142" s="77">
        <f>(C142-VLOOKUP(J142,Riders!$A$2:$C$2013,2,FALSE))/365</f>
        <v>22.512328767123286</v>
      </c>
      <c r="O142" s="77">
        <f>(C142-VLOOKUP(K142,Riders!$A$2:$C$2013,2,FALSE))/365</f>
        <v>20.252054794520546</v>
      </c>
      <c r="P142" s="72">
        <v>1</v>
      </c>
      <c r="Q142" s="60">
        <v>14.711</v>
      </c>
      <c r="R142" s="3">
        <v>8.5239999999999991</v>
      </c>
      <c r="S142" s="3">
        <v>8.0530000000000008</v>
      </c>
      <c r="T142" s="3">
        <v>7.8249999999999993</v>
      </c>
      <c r="U142" s="3">
        <v>8.0110000000000028</v>
      </c>
      <c r="V142" s="3">
        <v>7.9069999999999965</v>
      </c>
      <c r="W142" s="3">
        <v>8.0089999999999932</v>
      </c>
      <c r="X142" s="3">
        <v>8.0600000000000023</v>
      </c>
      <c r="Y142" s="3">
        <v>8.2169999999999987</v>
      </c>
      <c r="Z142" s="3">
        <v>8.0190000000000197</v>
      </c>
      <c r="AA142" s="3">
        <v>7.9179999999999779</v>
      </c>
      <c r="AB142" s="3">
        <v>7.8659999999999997</v>
      </c>
      <c r="AC142" s="3">
        <v>7.7990000000000066</v>
      </c>
      <c r="AD142" s="3">
        <v>8.0690000000000168</v>
      </c>
      <c r="AE142" s="3">
        <v>7.9920000000000044</v>
      </c>
      <c r="AF142" s="3">
        <v>8.1049999999999898</v>
      </c>
      <c r="AG142" s="3">
        <v>8.11099999999999</v>
      </c>
      <c r="AH142" s="3">
        <v>8.2270000000000039</v>
      </c>
      <c r="AI142" s="3">
        <v>8.0180000000000007</v>
      </c>
      <c r="AJ142" s="3">
        <v>8.2019999999999982</v>
      </c>
      <c r="AK142" s="3">
        <v>8.1730000000000018</v>
      </c>
      <c r="AL142" s="3">
        <v>8.2299999999999613</v>
      </c>
      <c r="AM142" s="3">
        <v>8.3350000000000648</v>
      </c>
      <c r="AN142" s="3">
        <v>8.4109999999999729</v>
      </c>
      <c r="AO142" s="3">
        <v>8.1479999999999961</v>
      </c>
      <c r="AP142" s="3">
        <v>8.0759999999999934</v>
      </c>
      <c r="AQ142" s="3">
        <v>7.9530000000000314</v>
      </c>
      <c r="AR142" s="3">
        <v>7.9499999999999886</v>
      </c>
      <c r="AS142" s="3">
        <v>8.0440000000000111</v>
      </c>
      <c r="AT142" s="3">
        <v>8.3499999999999943</v>
      </c>
      <c r="AU142" s="3">
        <v>8.1289999999999907</v>
      </c>
      <c r="AV142" s="3">
        <v>8.1770000000000209</v>
      </c>
      <c r="AW142" s="174">
        <f t="shared" si="4"/>
        <v>265.61900000000003</v>
      </c>
      <c r="AX142" s="175">
        <f t="shared" si="5"/>
        <v>54.21298928164024</v>
      </c>
    </row>
    <row r="143" spans="1:50" ht="15" thickBot="1" x14ac:dyDescent="0.4">
      <c r="A143" s="72" t="s">
        <v>71</v>
      </c>
      <c r="B143" s="72">
        <v>2021</v>
      </c>
      <c r="C143" s="82">
        <v>44448</v>
      </c>
      <c r="D143" s="72" t="s">
        <v>72</v>
      </c>
      <c r="E143" s="72" t="s">
        <v>472</v>
      </c>
      <c r="F143" s="72">
        <v>2</v>
      </c>
      <c r="G143" s="72" t="s">
        <v>21</v>
      </c>
      <c r="H143" s="72" t="s">
        <v>282</v>
      </c>
      <c r="I143" s="72" t="s">
        <v>529</v>
      </c>
      <c r="J143" s="72" t="s">
        <v>530</v>
      </c>
      <c r="K143" s="72" t="s">
        <v>531</v>
      </c>
      <c r="L143" s="77">
        <f>(C143-VLOOKUP(H143,Riders!$A$2:$C$2013,2,FALSE))/365</f>
        <v>22.695890410958903</v>
      </c>
      <c r="M143" s="77">
        <f>(C143-VLOOKUP(I143,Riders!$A$2:$C$2013,2,FALSE))/365</f>
        <v>26.101369863013698</v>
      </c>
      <c r="N143" s="77">
        <f>(C143-VLOOKUP(J143,Riders!$A$2:$C$2013,2,FALSE))/365</f>
        <v>20.873972602739727</v>
      </c>
      <c r="O143" s="77" t="e">
        <f>(C143-VLOOKUP(K143,Riders!$A$2:$C$2013,2,FALSE))/365</f>
        <v>#N/A</v>
      </c>
      <c r="P143" s="72">
        <v>2</v>
      </c>
      <c r="Q143" s="60">
        <v>14.959</v>
      </c>
      <c r="R143" s="3">
        <v>8.6260000000000012</v>
      </c>
      <c r="S143" s="3">
        <v>8.3389999999999986</v>
      </c>
      <c r="T143" s="3">
        <v>8.0829999999999984</v>
      </c>
      <c r="U143" s="3">
        <v>8.0380000000000038</v>
      </c>
      <c r="V143" s="3">
        <v>8.1499999999999986</v>
      </c>
      <c r="W143" s="3">
        <v>8.3170000000000002</v>
      </c>
      <c r="X143" s="3">
        <v>8</v>
      </c>
      <c r="Y143" s="3">
        <v>7.8730000000000047</v>
      </c>
      <c r="Z143" s="3">
        <v>7.8909999999999911</v>
      </c>
      <c r="AA143" s="3">
        <v>8.0300000000000011</v>
      </c>
      <c r="AB143" s="3">
        <v>8.0600000000000165</v>
      </c>
      <c r="AC143" s="3">
        <v>7.8809999999999718</v>
      </c>
      <c r="AD143" s="3">
        <v>7.8589999999999947</v>
      </c>
      <c r="AE143" s="3">
        <v>7.8480000000000132</v>
      </c>
      <c r="AF143" s="3">
        <v>7.8740000000000094</v>
      </c>
      <c r="AG143" s="3">
        <v>8.0360000000000014</v>
      </c>
      <c r="AH143" s="3">
        <v>8.200999999999965</v>
      </c>
      <c r="AI143" s="3">
        <v>8.4240000000000066</v>
      </c>
      <c r="AJ143" s="3">
        <v>8.2190000000000225</v>
      </c>
      <c r="AK143" s="3">
        <v>8.2599999999999909</v>
      </c>
      <c r="AL143" s="3">
        <v>8.3880000000000337</v>
      </c>
      <c r="AM143" s="3">
        <v>8.2769999999999584</v>
      </c>
      <c r="AN143" s="3">
        <v>8.021000000000015</v>
      </c>
      <c r="AO143" s="3">
        <v>7.9060000000000059</v>
      </c>
      <c r="AP143" s="3">
        <v>8.021000000000015</v>
      </c>
      <c r="AQ143" s="3">
        <v>8.2119999999999891</v>
      </c>
      <c r="AR143" s="3">
        <v>8.3689999999999714</v>
      </c>
      <c r="AS143" s="3">
        <v>8.6809999999999832</v>
      </c>
      <c r="AT143" s="3">
        <v>8.495000000000033</v>
      </c>
      <c r="AU143" s="3">
        <v>8.6239999999999952</v>
      </c>
      <c r="AV143" s="3">
        <v>8.4940000000000282</v>
      </c>
      <c r="AW143" s="174">
        <f t="shared" si="4"/>
        <v>268.45600000000002</v>
      </c>
      <c r="AX143" s="175">
        <f t="shared" si="5"/>
        <v>53.640075096105129</v>
      </c>
    </row>
    <row r="144" spans="1:50" ht="15" thickBot="1" x14ac:dyDescent="0.4">
      <c r="A144" s="72" t="s">
        <v>71</v>
      </c>
      <c r="B144" s="72">
        <v>2021</v>
      </c>
      <c r="C144" s="82">
        <v>44448</v>
      </c>
      <c r="D144" s="72" t="s">
        <v>72</v>
      </c>
      <c r="E144" s="72" t="s">
        <v>472</v>
      </c>
      <c r="F144" s="72">
        <v>3</v>
      </c>
      <c r="G144" s="72" t="s">
        <v>47</v>
      </c>
      <c r="H144" s="72" t="s">
        <v>275</v>
      </c>
      <c r="I144" s="72" t="s">
        <v>287</v>
      </c>
      <c r="J144" s="72" t="s">
        <v>488</v>
      </c>
      <c r="K144" s="72" t="s">
        <v>518</v>
      </c>
      <c r="L144" s="77">
        <f>(C144-VLOOKUP(H144,Riders!$A$2:$C$2013,2,FALSE))/365</f>
        <v>24.69041095890411</v>
      </c>
      <c r="M144" s="77">
        <f>(C144-VLOOKUP(I144,Riders!$A$2:$C$2013,2,FALSE))/365</f>
        <v>25.317808219178083</v>
      </c>
      <c r="N144" s="77">
        <f>(C144-VLOOKUP(J144,Riders!$A$2:$C$2013,2,FALSE))/365</f>
        <v>23.252054794520546</v>
      </c>
      <c r="O144" s="77">
        <f>(C144-VLOOKUP(K144,Riders!$A$2:$C$2013,2,FALSE))/365</f>
        <v>18.778082191780822</v>
      </c>
      <c r="P144" s="72">
        <v>1</v>
      </c>
      <c r="Q144" s="60">
        <v>14.718</v>
      </c>
      <c r="R144" s="3">
        <v>8.4220000000000006</v>
      </c>
      <c r="S144" s="3">
        <v>7.7959999999999994</v>
      </c>
      <c r="T144" s="3">
        <v>7.7000000000000028</v>
      </c>
      <c r="U144" s="3">
        <v>7.7889999999999944</v>
      </c>
      <c r="V144" s="3">
        <v>7.8430000000000035</v>
      </c>
      <c r="W144" s="3">
        <v>7.8810000000000002</v>
      </c>
      <c r="X144" s="3">
        <v>7.8059999999999974</v>
      </c>
      <c r="Y144" s="3">
        <v>7.7060000000000031</v>
      </c>
      <c r="Z144" s="3">
        <v>7.936000000000007</v>
      </c>
      <c r="AA144" s="3">
        <v>8.0149999999999864</v>
      </c>
      <c r="AB144" s="3">
        <v>7.7810000000000059</v>
      </c>
      <c r="AC144" s="3">
        <v>7.6750000000000114</v>
      </c>
      <c r="AD144" s="3">
        <v>7.9779999999999802</v>
      </c>
      <c r="AE144" s="3">
        <v>7.8270000000000124</v>
      </c>
      <c r="AF144" s="3">
        <v>8.2170000000000272</v>
      </c>
      <c r="AG144" s="3">
        <v>8.0629999999999598</v>
      </c>
      <c r="AH144" s="3">
        <v>8.2980000000000018</v>
      </c>
      <c r="AI144" s="3">
        <v>7.981000000000023</v>
      </c>
      <c r="AJ144" s="3">
        <v>8.214999999999975</v>
      </c>
      <c r="AK144" s="3">
        <v>8.4449999999999648</v>
      </c>
      <c r="AL144" s="3">
        <v>8.3190000000000168</v>
      </c>
      <c r="AM144" s="3">
        <v>8.5130000000000337</v>
      </c>
      <c r="AN144" s="3">
        <v>8.3109999999999786</v>
      </c>
      <c r="AO144" s="3">
        <v>8.4230000000000018</v>
      </c>
      <c r="AP144" s="3">
        <v>8.5200000000000102</v>
      </c>
      <c r="AQ144" s="3">
        <v>8.6990000000000123</v>
      </c>
      <c r="AR144" s="3">
        <v>8.7680000000000291</v>
      </c>
      <c r="AS144" s="3">
        <v>8.559999999999917</v>
      </c>
      <c r="AT144" s="3">
        <v>8.6990000000000691</v>
      </c>
      <c r="AU144" s="3">
        <v>8.5449999999999875</v>
      </c>
      <c r="AV144" s="3">
        <v>8.6689999999999827</v>
      </c>
      <c r="AW144" s="174">
        <f t="shared" si="4"/>
        <v>268.11799999999999</v>
      </c>
      <c r="AX144" s="175">
        <f t="shared" si="5"/>
        <v>53.707695865253356</v>
      </c>
    </row>
    <row r="145" spans="1:50" ht="15" thickBot="1" x14ac:dyDescent="0.4">
      <c r="A145" s="72" t="s">
        <v>71</v>
      </c>
      <c r="B145" s="72">
        <v>2021</v>
      </c>
      <c r="C145" s="82">
        <v>44448</v>
      </c>
      <c r="D145" s="72" t="s">
        <v>72</v>
      </c>
      <c r="E145" s="72" t="s">
        <v>472</v>
      </c>
      <c r="F145" s="72">
        <v>3</v>
      </c>
      <c r="G145" s="72" t="s">
        <v>15</v>
      </c>
      <c r="H145" s="72" t="s">
        <v>522</v>
      </c>
      <c r="I145" s="72" t="s">
        <v>234</v>
      </c>
      <c r="J145" s="72" t="s">
        <v>526</v>
      </c>
      <c r="K145" s="72" t="s">
        <v>527</v>
      </c>
      <c r="L145" s="77">
        <f>(C145-VLOOKUP(H145,Riders!$A$2:$C$2013,2,FALSE))/365</f>
        <v>24.55890410958904</v>
      </c>
      <c r="M145" s="77">
        <f>(C145-VLOOKUP(I145,Riders!$A$2:$C$2013,2,FALSE))/365</f>
        <v>22.205479452054796</v>
      </c>
      <c r="N145" s="77" t="e">
        <f>(C145-VLOOKUP(J145,Riders!$A$2:$C$2013,2,FALSE))/365</f>
        <v>#N/A</v>
      </c>
      <c r="O145" s="77">
        <f>(C145-VLOOKUP(K145,Riders!$A$2:$C$2013,2,FALSE))/365</f>
        <v>20.832876712328765</v>
      </c>
      <c r="P145" s="72">
        <v>2</v>
      </c>
      <c r="Q145" s="60">
        <v>15.138999999999999</v>
      </c>
      <c r="R145" s="3">
        <v>8.6509999999999998</v>
      </c>
      <c r="S145" s="3">
        <v>8.0719999999999992</v>
      </c>
      <c r="T145" s="3">
        <v>7.9959999999999987</v>
      </c>
      <c r="U145" s="3">
        <v>7.9380000000000024</v>
      </c>
      <c r="V145" s="3">
        <v>7.9660000000000011</v>
      </c>
      <c r="W145" s="3">
        <v>8.1560000000000059</v>
      </c>
      <c r="X145" s="3">
        <v>7.9869999999999948</v>
      </c>
      <c r="Y145" s="3">
        <v>8.1119999999999948</v>
      </c>
      <c r="Z145" s="3">
        <v>8.0280000000000058</v>
      </c>
      <c r="AA145" s="3">
        <v>8.0509999999999877</v>
      </c>
      <c r="AB145" s="3">
        <v>8.1710000000000065</v>
      </c>
      <c r="AC145" s="3">
        <v>8.0480000000000018</v>
      </c>
      <c r="AD145" s="3">
        <v>8.0559999999999974</v>
      </c>
      <c r="AE145" s="3">
        <v>8.1380000000000194</v>
      </c>
      <c r="AF145" s="3">
        <v>8.2429999999999666</v>
      </c>
      <c r="AG145" s="3">
        <v>8.1030000000000371</v>
      </c>
      <c r="AH145" s="3">
        <v>8.1639999999999873</v>
      </c>
      <c r="AI145" s="3">
        <v>8.1330000000000098</v>
      </c>
      <c r="AJ145" s="3">
        <v>8.1919999999999789</v>
      </c>
      <c r="AK145" s="3">
        <v>8.245000000000033</v>
      </c>
      <c r="AL145" s="3">
        <v>8.3069999999999595</v>
      </c>
      <c r="AM145" s="3">
        <v>8.120000000000033</v>
      </c>
      <c r="AN145" s="3">
        <v>8.1209999999999809</v>
      </c>
      <c r="AO145" s="3">
        <v>8.1979999999999791</v>
      </c>
      <c r="AP145" s="3">
        <v>8.171999999999997</v>
      </c>
      <c r="AQ145" s="3">
        <v>8.4070000000000391</v>
      </c>
      <c r="AR145" s="3">
        <v>8.4370000000000118</v>
      </c>
      <c r="AS145" s="3">
        <v>8.6519999999999868</v>
      </c>
      <c r="AT145" s="3">
        <v>8.3409999999999513</v>
      </c>
      <c r="AU145" s="3">
        <v>8.2910000000000252</v>
      </c>
      <c r="AV145" s="3">
        <v>8.1920000000000073</v>
      </c>
      <c r="AW145" s="174">
        <f t="shared" si="4"/>
        <v>268.827</v>
      </c>
      <c r="AX145" s="175">
        <f t="shared" si="5"/>
        <v>53.566048053208938</v>
      </c>
    </row>
    <row r="146" spans="1:50" ht="15" thickBot="1" x14ac:dyDescent="0.4">
      <c r="A146" s="79" t="s">
        <v>71</v>
      </c>
      <c r="B146" s="79">
        <v>2021</v>
      </c>
      <c r="C146" s="80">
        <v>44448</v>
      </c>
      <c r="D146" s="79" t="s">
        <v>72</v>
      </c>
      <c r="E146" s="79" t="s">
        <v>209</v>
      </c>
      <c r="F146" s="79" t="s">
        <v>210</v>
      </c>
      <c r="G146" s="79" t="s">
        <v>27</v>
      </c>
      <c r="H146" s="79" t="s">
        <v>262</v>
      </c>
      <c r="I146" s="79" t="s">
        <v>528</v>
      </c>
      <c r="J146" s="79" t="s">
        <v>413</v>
      </c>
      <c r="K146" s="79" t="s">
        <v>414</v>
      </c>
      <c r="L146" s="81">
        <f>(C146-VLOOKUP(H146,Riders!$A$2:$C$2013,2,FALSE))/365</f>
        <v>19.153424657534245</v>
      </c>
      <c r="M146" s="81">
        <f>(C146-VLOOKUP(I146,Riders!$A$2:$C$2013,2,FALSE))/365</f>
        <v>19.778082191780822</v>
      </c>
      <c r="N146" s="81">
        <f>(C146-VLOOKUP(J146,Riders!$A$2:$C$2013,2,FALSE))/365</f>
        <v>22.512328767123286</v>
      </c>
      <c r="O146" s="81">
        <f>(C146-VLOOKUP(K146,Riders!$A$2:$C$2013,2,FALSE))/365</f>
        <v>20.252054794520546</v>
      </c>
      <c r="P146" s="79">
        <v>1</v>
      </c>
      <c r="Q146" s="60">
        <v>14.451000000000001</v>
      </c>
      <c r="R146" s="3">
        <v>8.6439999999999984</v>
      </c>
      <c r="S146" s="3">
        <v>8.0400000000000027</v>
      </c>
      <c r="T146" s="3">
        <v>7.8389999999999951</v>
      </c>
      <c r="U146" s="3">
        <v>7.9260000000000019</v>
      </c>
      <c r="V146" s="3">
        <v>7.7259999999999991</v>
      </c>
      <c r="W146" s="3">
        <v>8.2090000000000032</v>
      </c>
      <c r="X146" s="3">
        <v>10.280000000000008</v>
      </c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174" t="str">
        <f t="shared" si="4"/>
        <v/>
      </c>
      <c r="AX146" s="175" t="str">
        <f t="shared" si="5"/>
        <v/>
      </c>
    </row>
    <row r="147" spans="1:50" ht="15" thickBot="1" x14ac:dyDescent="0.4">
      <c r="A147" s="79" t="s">
        <v>71</v>
      </c>
      <c r="B147" s="79">
        <v>2021</v>
      </c>
      <c r="C147" s="80">
        <v>44448</v>
      </c>
      <c r="D147" s="79" t="s">
        <v>72</v>
      </c>
      <c r="E147" s="79" t="s">
        <v>209</v>
      </c>
      <c r="F147" s="79" t="s">
        <v>210</v>
      </c>
      <c r="G147" s="79" t="s">
        <v>47</v>
      </c>
      <c r="H147" s="79" t="s">
        <v>275</v>
      </c>
      <c r="I147" s="79" t="s">
        <v>287</v>
      </c>
      <c r="J147" s="79" t="s">
        <v>488</v>
      </c>
      <c r="K147" s="79" t="s">
        <v>518</v>
      </c>
      <c r="L147" s="81">
        <f>(C147-VLOOKUP(H147,Riders!$A$2:$C$2013,2,FALSE))/365</f>
        <v>24.69041095890411</v>
      </c>
      <c r="M147" s="81">
        <f>(C147-VLOOKUP(I147,Riders!$A$2:$C$2013,2,FALSE))/365</f>
        <v>25.317808219178083</v>
      </c>
      <c r="N147" s="81">
        <f>(C147-VLOOKUP(J147,Riders!$A$2:$C$2013,2,FALSE))/365</f>
        <v>23.252054794520546</v>
      </c>
      <c r="O147" s="81">
        <f>(C147-VLOOKUP(K147,Riders!$A$2:$C$2013,2,FALSE))/365</f>
        <v>18.778082191780822</v>
      </c>
      <c r="P147" s="79">
        <v>2</v>
      </c>
      <c r="Q147" s="60">
        <v>15.882999999999999</v>
      </c>
      <c r="R147" s="3">
        <v>9.6709999999999994</v>
      </c>
      <c r="S147" s="3">
        <v>9.6190000000000033</v>
      </c>
      <c r="T147" s="3">
        <v>9.161999999999999</v>
      </c>
      <c r="U147" s="3">
        <v>9.205999999999996</v>
      </c>
      <c r="V147" s="3">
        <v>9.1930000000000049</v>
      </c>
      <c r="W147" s="3">
        <v>10.372999999999998</v>
      </c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174" t="str">
        <f t="shared" si="4"/>
        <v/>
      </c>
      <c r="AX147" s="175" t="str">
        <f t="shared" si="5"/>
        <v/>
      </c>
    </row>
    <row r="148" spans="1:50" ht="15" thickBot="1" x14ac:dyDescent="0.4">
      <c r="A148" s="79" t="s">
        <v>71</v>
      </c>
      <c r="B148" s="79">
        <v>2021</v>
      </c>
      <c r="C148" s="80">
        <v>44448</v>
      </c>
      <c r="D148" s="79" t="s">
        <v>72</v>
      </c>
      <c r="E148" s="79" t="s">
        <v>209</v>
      </c>
      <c r="F148" s="79" t="s">
        <v>211</v>
      </c>
      <c r="G148" s="79" t="s">
        <v>21</v>
      </c>
      <c r="H148" s="79" t="s">
        <v>282</v>
      </c>
      <c r="I148" s="79" t="s">
        <v>529</v>
      </c>
      <c r="J148" s="79" t="s">
        <v>530</v>
      </c>
      <c r="K148" s="79" t="s">
        <v>531</v>
      </c>
      <c r="L148" s="81">
        <f>(C148-VLOOKUP(H148,Riders!$A$2:$C$2013,2,FALSE))/365</f>
        <v>22.695890410958903</v>
      </c>
      <c r="M148" s="81">
        <f>(C148-VLOOKUP(I148,Riders!$A$2:$C$2013,2,FALSE))/365</f>
        <v>26.101369863013698</v>
      </c>
      <c r="N148" s="81">
        <f>(C148-VLOOKUP(J148,Riders!$A$2:$C$2013,2,FALSE))/365</f>
        <v>20.873972602739727</v>
      </c>
      <c r="O148" s="81" t="e">
        <f>(C148-VLOOKUP(K148,Riders!$A$2:$C$2013,2,FALSE))/365</f>
        <v>#N/A</v>
      </c>
      <c r="P148" s="79">
        <v>3</v>
      </c>
      <c r="Q148" s="60">
        <v>14.808</v>
      </c>
      <c r="R148" s="3">
        <v>8.4420000000000002</v>
      </c>
      <c r="S148" s="3">
        <v>8.1630000000000003</v>
      </c>
      <c r="T148" s="3">
        <v>7.9120000000000026</v>
      </c>
      <c r="U148" s="3">
        <v>7.9510000000000005</v>
      </c>
      <c r="V148" s="3">
        <v>7.9849999999999994</v>
      </c>
      <c r="W148" s="3">
        <v>8.1300000000000026</v>
      </c>
      <c r="X148" s="3">
        <v>8.019999999999996</v>
      </c>
      <c r="Y148" s="3">
        <v>7.9350000000000023</v>
      </c>
      <c r="Z148" s="3">
        <v>7.9869999999999806</v>
      </c>
      <c r="AA148" s="3">
        <v>8.1400000000000148</v>
      </c>
      <c r="AB148" s="3">
        <v>7.9299999999999926</v>
      </c>
      <c r="AC148" s="3">
        <v>8.1280000000000001</v>
      </c>
      <c r="AD148" s="3">
        <v>7.9270000000000067</v>
      </c>
      <c r="AE148" s="3">
        <v>7.7849999999999824</v>
      </c>
      <c r="AF148" s="3">
        <v>7.8709999999999951</v>
      </c>
      <c r="AG148" s="3">
        <v>7.9960000000000093</v>
      </c>
      <c r="AH148" s="3">
        <v>8.0570000000000164</v>
      </c>
      <c r="AI148" s="3">
        <v>8.2109999999999843</v>
      </c>
      <c r="AJ148" s="3">
        <v>8.3650000000000375</v>
      </c>
      <c r="AK148" s="3">
        <v>8.1709999999999923</v>
      </c>
      <c r="AL148" s="3">
        <v>8.2589999999999577</v>
      </c>
      <c r="AM148" s="3">
        <v>8.3430000000000462</v>
      </c>
      <c r="AN148" s="3">
        <v>8.0109999999999673</v>
      </c>
      <c r="AO148" s="3">
        <v>8.3190000000000168</v>
      </c>
      <c r="AP148" s="3">
        <v>8.092000000000013</v>
      </c>
      <c r="AQ148" s="3">
        <v>8.0329999999999586</v>
      </c>
      <c r="AR148" s="3">
        <v>8.0310000000000628</v>
      </c>
      <c r="AS148" s="3">
        <v>8.0229999999999393</v>
      </c>
      <c r="AT148" s="3">
        <v>8.2910000000000537</v>
      </c>
      <c r="AU148" s="3">
        <v>8.4059999999999491</v>
      </c>
      <c r="AV148" s="3">
        <v>9.0670000000000073</v>
      </c>
      <c r="AW148" s="174">
        <f t="shared" si="4"/>
        <v>266.78899999999999</v>
      </c>
      <c r="AX148" s="175">
        <f t="shared" si="5"/>
        <v>53.975238859173359</v>
      </c>
    </row>
    <row r="149" spans="1:50" ht="15" thickBot="1" x14ac:dyDescent="0.4">
      <c r="A149" s="79" t="s">
        <v>71</v>
      </c>
      <c r="B149" s="79">
        <v>2021</v>
      </c>
      <c r="C149" s="80">
        <v>44448</v>
      </c>
      <c r="D149" s="79" t="s">
        <v>72</v>
      </c>
      <c r="E149" s="79" t="s">
        <v>209</v>
      </c>
      <c r="F149" s="79" t="s">
        <v>211</v>
      </c>
      <c r="G149" s="79" t="s">
        <v>15</v>
      </c>
      <c r="H149" s="79" t="s">
        <v>522</v>
      </c>
      <c r="I149" s="79" t="s">
        <v>234</v>
      </c>
      <c r="J149" s="79" t="s">
        <v>526</v>
      </c>
      <c r="K149" s="79" t="s">
        <v>527</v>
      </c>
      <c r="L149" s="81">
        <f>(C149-VLOOKUP(H149,Riders!$A$2:$C$2013,2,FALSE))/365</f>
        <v>24.55890410958904</v>
      </c>
      <c r="M149" s="81">
        <f>(C149-VLOOKUP(I149,Riders!$A$2:$C$2013,2,FALSE))/365</f>
        <v>22.205479452054796</v>
      </c>
      <c r="N149" s="81" t="e">
        <f>(C149-VLOOKUP(J149,Riders!$A$2:$C$2013,2,FALSE))/365</f>
        <v>#N/A</v>
      </c>
      <c r="O149" s="81">
        <f>(C149-VLOOKUP(K149,Riders!$A$2:$C$2013,2,FALSE))/365</f>
        <v>20.832876712328765</v>
      </c>
      <c r="P149" s="79">
        <v>4</v>
      </c>
      <c r="Q149" s="60">
        <v>14.868</v>
      </c>
      <c r="R149" s="3">
        <v>8.5289999999999981</v>
      </c>
      <c r="S149" s="3">
        <v>7.9750000000000014</v>
      </c>
      <c r="T149" s="3">
        <v>7.8719999999999999</v>
      </c>
      <c r="U149" s="3">
        <v>7.7860000000000014</v>
      </c>
      <c r="V149" s="3">
        <v>7.8500000000000014</v>
      </c>
      <c r="W149" s="3">
        <v>7.8909999999999911</v>
      </c>
      <c r="X149" s="3">
        <v>7.9880000000000067</v>
      </c>
      <c r="Y149" s="3">
        <v>7.9489999999999981</v>
      </c>
      <c r="Z149" s="3">
        <v>7.9559999999999889</v>
      </c>
      <c r="AA149" s="3">
        <v>8.0130000000000052</v>
      </c>
      <c r="AB149" s="3">
        <v>7.9909999999999997</v>
      </c>
      <c r="AC149" s="3">
        <v>8.132000000000005</v>
      </c>
      <c r="AD149" s="3">
        <v>8.0849999999999937</v>
      </c>
      <c r="AE149" s="3">
        <v>8.11</v>
      </c>
      <c r="AF149" s="3">
        <v>8.1500000000000199</v>
      </c>
      <c r="AG149" s="3">
        <v>8.3170000000000073</v>
      </c>
      <c r="AH149" s="3">
        <v>8.4809999999999661</v>
      </c>
      <c r="AI149" s="3">
        <v>8.5370000000000061</v>
      </c>
      <c r="AJ149" s="3">
        <v>8.1189999999999998</v>
      </c>
      <c r="AK149" s="3">
        <v>8.2379999999999995</v>
      </c>
      <c r="AL149" s="3">
        <v>8.2049999999999841</v>
      </c>
      <c r="AM149" s="3">
        <v>8.3010000000000161</v>
      </c>
      <c r="AN149" s="3">
        <v>8.5400000000000205</v>
      </c>
      <c r="AO149" s="3">
        <v>8.73599999999999</v>
      </c>
      <c r="AP149" s="3">
        <v>8.703000000000003</v>
      </c>
      <c r="AQ149" s="3">
        <v>8.9509999999999934</v>
      </c>
      <c r="AR149" s="3">
        <v>9.1640000000000157</v>
      </c>
      <c r="AS149" s="3">
        <v>9.4199999999999875</v>
      </c>
      <c r="AT149" s="3">
        <v>9.6209999999999525</v>
      </c>
      <c r="AU149" s="3">
        <v>9.9690000000000509</v>
      </c>
      <c r="AV149" s="3">
        <v>10.588999999999999</v>
      </c>
      <c r="AW149" s="174">
        <f t="shared" si="4"/>
        <v>277.036</v>
      </c>
      <c r="AX149" s="175">
        <f t="shared" si="5"/>
        <v>51.978804198732291</v>
      </c>
    </row>
    <row r="150" spans="1:50" ht="15" thickBot="1" x14ac:dyDescent="0.4">
      <c r="A150" s="71" t="s">
        <v>120</v>
      </c>
      <c r="B150" s="71">
        <v>2021</v>
      </c>
      <c r="C150" s="73">
        <v>44385</v>
      </c>
      <c r="D150" s="71" t="s">
        <v>72</v>
      </c>
      <c r="E150" s="71" t="s">
        <v>395</v>
      </c>
      <c r="F150" s="71" t="s">
        <v>395</v>
      </c>
      <c r="G150" s="71" t="s">
        <v>56</v>
      </c>
      <c r="H150" s="71" t="s">
        <v>301</v>
      </c>
      <c r="I150" s="71" t="s">
        <v>274</v>
      </c>
      <c r="J150" s="71" t="s">
        <v>446</v>
      </c>
      <c r="K150" s="71" t="s">
        <v>445</v>
      </c>
      <c r="L150" s="71"/>
      <c r="M150" s="71"/>
      <c r="N150" s="71"/>
      <c r="O150" s="71"/>
      <c r="P150" s="71">
        <v>1</v>
      </c>
      <c r="Q150" s="60">
        <v>14.683999999999999</v>
      </c>
      <c r="R150" s="3">
        <v>8.5090000000000021</v>
      </c>
      <c r="S150" s="3">
        <v>8.2339999999999982</v>
      </c>
      <c r="T150" s="3">
        <v>8.0489999999999995</v>
      </c>
      <c r="U150" s="3">
        <v>8.0930000000000035</v>
      </c>
      <c r="V150" s="3">
        <v>7.8930000000000007</v>
      </c>
      <c r="W150" s="3">
        <v>7.9139999999999873</v>
      </c>
      <c r="X150" s="3">
        <v>8.0940000000000083</v>
      </c>
      <c r="Y150" s="3">
        <v>7.9269999999999925</v>
      </c>
      <c r="Z150" s="3">
        <v>7.8810000000000144</v>
      </c>
      <c r="AA150" s="3">
        <v>7.8699999999999903</v>
      </c>
      <c r="AB150" s="3">
        <v>8.0459999999999923</v>
      </c>
      <c r="AC150" s="3">
        <v>7.9360000000000213</v>
      </c>
      <c r="AD150" s="3">
        <v>7.9499999999999886</v>
      </c>
      <c r="AE150" s="3">
        <v>7.8940000000000055</v>
      </c>
      <c r="AF150" s="3">
        <v>8.0020000000000238</v>
      </c>
      <c r="AG150" s="3">
        <v>8.1699999999999591</v>
      </c>
      <c r="AH150" s="3">
        <v>8.0370000000000061</v>
      </c>
      <c r="AI150" s="3">
        <v>8.0160000000000196</v>
      </c>
      <c r="AJ150" s="3">
        <v>8.0749999999999886</v>
      </c>
      <c r="AK150" s="3">
        <v>8.3380000000000223</v>
      </c>
      <c r="AL150" s="3">
        <v>8.0999999999999659</v>
      </c>
      <c r="AM150" s="3">
        <v>8.1070000000000277</v>
      </c>
      <c r="AN150" s="3">
        <v>8.2839999999999634</v>
      </c>
      <c r="AO150" s="3">
        <v>7.9820000000000277</v>
      </c>
      <c r="AP150" s="3">
        <v>8.0339999999999918</v>
      </c>
      <c r="AQ150" s="3">
        <v>7.97199999999998</v>
      </c>
      <c r="AR150" s="3">
        <v>8.2370000000000232</v>
      </c>
      <c r="AS150" s="3">
        <v>7.9720000000000368</v>
      </c>
      <c r="AT150" s="3">
        <v>8.0759999999999081</v>
      </c>
      <c r="AU150" s="3">
        <v>8.0180000000000575</v>
      </c>
      <c r="AV150" s="3">
        <v>8.0810000000000173</v>
      </c>
      <c r="AW150" s="174">
        <f t="shared" si="4"/>
        <v>264.47500000000002</v>
      </c>
      <c r="AX150" s="175">
        <f t="shared" si="5"/>
        <v>54.447490310993473</v>
      </c>
    </row>
    <row r="151" spans="1:50" ht="15" thickBot="1" x14ac:dyDescent="0.4">
      <c r="A151" s="71" t="s">
        <v>120</v>
      </c>
      <c r="B151" s="71">
        <v>2021</v>
      </c>
      <c r="C151" s="73">
        <v>44385</v>
      </c>
      <c r="D151" s="71" t="s">
        <v>72</v>
      </c>
      <c r="E151" s="71" t="s">
        <v>395</v>
      </c>
      <c r="F151" s="71" t="s">
        <v>395</v>
      </c>
      <c r="G151" s="71" t="s">
        <v>121</v>
      </c>
      <c r="H151" s="71" t="s">
        <v>537</v>
      </c>
      <c r="I151" s="71" t="s">
        <v>538</v>
      </c>
      <c r="J151" s="71" t="s">
        <v>539</v>
      </c>
      <c r="K151" s="71" t="s">
        <v>540</v>
      </c>
      <c r="L151" s="71"/>
      <c r="M151" s="71"/>
      <c r="N151" s="71"/>
      <c r="O151" s="71"/>
      <c r="P151" s="71">
        <v>2</v>
      </c>
      <c r="Q151" s="60">
        <v>13.679</v>
      </c>
      <c r="R151" s="3">
        <v>8.6029999999999998</v>
      </c>
      <c r="S151" s="3">
        <v>8.2270000000000003</v>
      </c>
      <c r="T151" s="3">
        <v>8.2250000000000014</v>
      </c>
      <c r="U151" s="3">
        <v>8.1789999999999949</v>
      </c>
      <c r="V151" s="3">
        <v>8.2210000000000036</v>
      </c>
      <c r="W151" s="3">
        <v>8.3530000000000015</v>
      </c>
      <c r="X151" s="3">
        <v>8.0570000000000093</v>
      </c>
      <c r="Y151" s="3">
        <v>8.1299999999999955</v>
      </c>
      <c r="Z151" s="3">
        <v>8.2120000000000033</v>
      </c>
      <c r="AA151" s="3">
        <v>8.0169999999999959</v>
      </c>
      <c r="AB151" s="3">
        <v>8.0349999999999824</v>
      </c>
      <c r="AC151" s="3">
        <v>8.1819999999999879</v>
      </c>
      <c r="AD151" s="3">
        <v>7.9940000000000282</v>
      </c>
      <c r="AE151" s="3">
        <v>7.9909999999999854</v>
      </c>
      <c r="AF151" s="3">
        <v>8.0010000000000048</v>
      </c>
      <c r="AG151" s="3">
        <v>8.1850000000000023</v>
      </c>
      <c r="AH151" s="3">
        <v>8.2280000000000086</v>
      </c>
      <c r="AI151" s="3">
        <v>8.3220000000000312</v>
      </c>
      <c r="AJ151" s="3">
        <v>8.4549999999999841</v>
      </c>
      <c r="AK151" s="3">
        <v>8.3029999999999973</v>
      </c>
      <c r="AL151" s="3">
        <v>8.4799999999999613</v>
      </c>
      <c r="AM151" s="3">
        <v>8.3660000000000139</v>
      </c>
      <c r="AN151" s="3">
        <v>8.5049999999999955</v>
      </c>
      <c r="AO151" s="3">
        <v>8.1730000000000018</v>
      </c>
      <c r="AP151" s="3">
        <v>8.1449999999999818</v>
      </c>
      <c r="AQ151" s="3">
        <v>8.1710000000000207</v>
      </c>
      <c r="AR151" s="3">
        <v>8.3599999999999852</v>
      </c>
      <c r="AS151" s="3">
        <v>8.2030000000000314</v>
      </c>
      <c r="AT151" s="3">
        <v>8.3110000000000355</v>
      </c>
      <c r="AU151" s="3">
        <v>8.4539999999999509</v>
      </c>
      <c r="AV151" s="3">
        <v>8.5130000000000337</v>
      </c>
      <c r="AW151" s="174">
        <f t="shared" si="4"/>
        <v>269.28000000000003</v>
      </c>
      <c r="AX151" s="175">
        <f t="shared" si="5"/>
        <v>53.475935828876999</v>
      </c>
    </row>
    <row r="152" spans="1:50" ht="15" thickBot="1" x14ac:dyDescent="0.4">
      <c r="A152" s="71" t="s">
        <v>120</v>
      </c>
      <c r="B152" s="71">
        <v>2021</v>
      </c>
      <c r="C152" s="73">
        <v>44385</v>
      </c>
      <c r="D152" s="71" t="s">
        <v>72</v>
      </c>
      <c r="E152" s="71" t="s">
        <v>395</v>
      </c>
      <c r="F152" s="71" t="s">
        <v>395</v>
      </c>
      <c r="G152" s="71" t="s">
        <v>239</v>
      </c>
      <c r="H152" s="71" t="s">
        <v>300</v>
      </c>
      <c r="I152" s="71" t="s">
        <v>238</v>
      </c>
      <c r="J152" s="71" t="s">
        <v>506</v>
      </c>
      <c r="K152" s="71" t="s">
        <v>507</v>
      </c>
      <c r="L152" s="71"/>
      <c r="M152" s="71"/>
      <c r="N152" s="71"/>
      <c r="O152" s="71"/>
      <c r="P152" s="71">
        <v>3</v>
      </c>
      <c r="Q152" s="60">
        <v>14.132999999999999</v>
      </c>
      <c r="R152" s="3">
        <v>9.5030000000000001</v>
      </c>
      <c r="S152" s="3">
        <v>7.0459999999999994</v>
      </c>
      <c r="T152" s="3">
        <v>7.8769999999999989</v>
      </c>
      <c r="U152" s="3">
        <v>8.0519999999999996</v>
      </c>
      <c r="V152" s="3">
        <v>7.93</v>
      </c>
      <c r="W152" s="3">
        <v>8.1180000000000021</v>
      </c>
      <c r="X152" s="3">
        <v>8.1429999999999936</v>
      </c>
      <c r="Y152" s="3">
        <v>8.3050000000000068</v>
      </c>
      <c r="Z152" s="3">
        <v>8.5679999999999978</v>
      </c>
      <c r="AA152" s="3">
        <v>8.2949999999999875</v>
      </c>
      <c r="AB152" s="3">
        <v>8.4080000000000013</v>
      </c>
      <c r="AC152" s="3">
        <v>8.3660000000000139</v>
      </c>
      <c r="AD152" s="3">
        <v>8.6469999999999914</v>
      </c>
      <c r="AE152" s="3">
        <v>8.5470000000000255</v>
      </c>
      <c r="AF152" s="3">
        <v>8.4969999999999857</v>
      </c>
      <c r="AG152" s="3">
        <v>8.6289999999999907</v>
      </c>
      <c r="AH152" s="3">
        <v>8.6400000000000148</v>
      </c>
      <c r="AI152" s="3">
        <v>8.7400000000000091</v>
      </c>
      <c r="AJ152" s="3">
        <v>8.8039999999999736</v>
      </c>
      <c r="AK152" s="3">
        <v>8.8870000000000289</v>
      </c>
      <c r="AL152" s="3">
        <v>8.525999999999982</v>
      </c>
      <c r="AM152" s="3">
        <v>8.5149999999999864</v>
      </c>
      <c r="AN152" s="3">
        <v>8.4540000000000362</v>
      </c>
      <c r="AO152" s="3">
        <v>8.4759999999999991</v>
      </c>
      <c r="AP152" s="3">
        <v>8.6150000000000091</v>
      </c>
      <c r="AQ152" s="3">
        <v>8.8239999999999554</v>
      </c>
      <c r="AR152" s="3">
        <v>8.8460000000000321</v>
      </c>
      <c r="AS152" s="3">
        <v>8.8769999999999811</v>
      </c>
      <c r="AT152" s="3">
        <v>8.9310000000000116</v>
      </c>
      <c r="AU152" s="3">
        <v>8.7169999999999845</v>
      </c>
      <c r="AV152" s="3">
        <v>8.8940000000000055</v>
      </c>
      <c r="AW152" s="174">
        <f t="shared" si="4"/>
        <v>277.81</v>
      </c>
      <c r="AX152" s="175">
        <f t="shared" si="5"/>
        <v>51.833987257478135</v>
      </c>
    </row>
    <row r="153" spans="1:50" ht="15" thickBot="1" x14ac:dyDescent="0.4">
      <c r="A153" s="71" t="s">
        <v>120</v>
      </c>
      <c r="B153" s="71">
        <v>2021</v>
      </c>
      <c r="C153" s="73">
        <v>44385</v>
      </c>
      <c r="D153" s="71" t="s">
        <v>72</v>
      </c>
      <c r="E153" s="71" t="s">
        <v>395</v>
      </c>
      <c r="F153" s="71" t="s">
        <v>395</v>
      </c>
      <c r="G153" s="71" t="s">
        <v>175</v>
      </c>
      <c r="H153" s="71" t="s">
        <v>541</v>
      </c>
      <c r="I153" s="71" t="s">
        <v>303</v>
      </c>
      <c r="J153" s="71" t="s">
        <v>542</v>
      </c>
      <c r="K153" s="71" t="s">
        <v>543</v>
      </c>
      <c r="L153" s="71"/>
      <c r="M153" s="71"/>
      <c r="N153" s="71"/>
      <c r="O153" s="71"/>
      <c r="P153" s="71">
        <v>4</v>
      </c>
      <c r="Q153" s="60">
        <v>14.446</v>
      </c>
      <c r="R153" s="3">
        <v>8.8400000000000016</v>
      </c>
      <c r="S153" s="3">
        <v>8.7650000000000006</v>
      </c>
      <c r="T153" s="3">
        <v>8.2779999999999987</v>
      </c>
      <c r="U153" s="3">
        <v>8.4170000000000016</v>
      </c>
      <c r="V153" s="3">
        <v>8.1499999999999986</v>
      </c>
      <c r="W153" s="3">
        <v>8.222999999999999</v>
      </c>
      <c r="X153" s="3">
        <v>8.2779999999999916</v>
      </c>
      <c r="Y153" s="3">
        <v>8.8419999999999987</v>
      </c>
      <c r="Z153" s="3">
        <v>7.7220000000000084</v>
      </c>
      <c r="AA153" s="3">
        <v>8.6969999999999885</v>
      </c>
      <c r="AB153" s="3">
        <v>8.4120000000000061</v>
      </c>
      <c r="AC153" s="3">
        <v>8.3389999999999986</v>
      </c>
      <c r="AD153" s="3">
        <v>8.429000000000002</v>
      </c>
      <c r="AE153" s="3">
        <v>8.3009999999999877</v>
      </c>
      <c r="AF153" s="3">
        <v>8.5250000000000057</v>
      </c>
      <c r="AG153" s="3">
        <v>8.5680000000000121</v>
      </c>
      <c r="AH153" s="3">
        <v>9.0819999999999936</v>
      </c>
      <c r="AI153" s="3">
        <v>8.3569999999999993</v>
      </c>
      <c r="AJ153" s="3">
        <v>8.3059999999999832</v>
      </c>
      <c r="AK153" s="3">
        <v>8.4480000000000075</v>
      </c>
      <c r="AL153" s="3">
        <v>8.4150000000000205</v>
      </c>
      <c r="AM153" s="3">
        <v>8.6730000000000018</v>
      </c>
      <c r="AN153" s="3">
        <v>8.7159999999999798</v>
      </c>
      <c r="AO153" s="3">
        <v>8.9380000000000166</v>
      </c>
      <c r="AP153" s="3">
        <v>8.5840000000000032</v>
      </c>
      <c r="AQ153" s="3">
        <v>8.65300000000002</v>
      </c>
      <c r="AR153" s="3">
        <v>8.9419999999999789</v>
      </c>
      <c r="AS153" s="3">
        <v>9.2119999999999891</v>
      </c>
      <c r="AT153" s="3">
        <v>9.2590000000000714</v>
      </c>
      <c r="AU153" s="3">
        <v>9.4470000000000027</v>
      </c>
      <c r="AV153" s="3">
        <v>8.79099999999994</v>
      </c>
      <c r="AW153" s="174">
        <f t="shared" si="4"/>
        <v>281.05500000000001</v>
      </c>
      <c r="AX153" s="175">
        <f t="shared" si="5"/>
        <v>51.235523296151996</v>
      </c>
    </row>
    <row r="154" spans="1:50" ht="15" thickBot="1" x14ac:dyDescent="0.4">
      <c r="A154" s="72" t="s">
        <v>120</v>
      </c>
      <c r="B154" s="72">
        <v>2021</v>
      </c>
      <c r="C154" s="82">
        <v>44385</v>
      </c>
      <c r="D154" s="72" t="s">
        <v>72</v>
      </c>
      <c r="E154" s="72" t="s">
        <v>472</v>
      </c>
      <c r="F154" s="72">
        <v>1</v>
      </c>
      <c r="G154" s="72" t="s">
        <v>121</v>
      </c>
      <c r="H154" s="72" t="s">
        <v>537</v>
      </c>
      <c r="I154" s="72" t="s">
        <v>539</v>
      </c>
      <c r="J154" s="72" t="s">
        <v>544</v>
      </c>
      <c r="K154" s="72" t="s">
        <v>540</v>
      </c>
      <c r="L154" s="72"/>
      <c r="M154" s="72"/>
      <c r="N154" s="72"/>
      <c r="O154" s="72"/>
      <c r="P154" s="72">
        <v>1</v>
      </c>
      <c r="Q154" s="60">
        <v>14.071999999999999</v>
      </c>
      <c r="R154" s="3">
        <v>8.5590000000000011</v>
      </c>
      <c r="S154" s="3">
        <v>8.16</v>
      </c>
      <c r="T154" s="3">
        <v>8.0939999999999976</v>
      </c>
      <c r="U154" s="3">
        <v>7.8580000000000041</v>
      </c>
      <c r="V154" s="3">
        <v>7.867999999999995</v>
      </c>
      <c r="W154" s="3">
        <v>8.0919999999999987</v>
      </c>
      <c r="X154" s="3">
        <v>7.9580000000000197</v>
      </c>
      <c r="Y154" s="3">
        <v>8.123999999999981</v>
      </c>
      <c r="Z154" s="3">
        <v>7.9730000000000132</v>
      </c>
      <c r="AA154" s="3">
        <v>7.9739999999999895</v>
      </c>
      <c r="AB154" s="3">
        <v>8.0859999999999985</v>
      </c>
      <c r="AC154" s="3">
        <v>7.972999999999999</v>
      </c>
      <c r="AD154" s="3">
        <v>7.9759999999999849</v>
      </c>
      <c r="AE154" s="3">
        <v>8.1690000000000111</v>
      </c>
      <c r="AF154" s="3">
        <v>7.9529999999999887</v>
      </c>
      <c r="AG154" s="3">
        <v>8.1140000000000043</v>
      </c>
      <c r="AH154" s="3">
        <v>7.9400000000000261</v>
      </c>
      <c r="AI154" s="3">
        <v>7.8409999999999798</v>
      </c>
      <c r="AJ154" s="3">
        <v>10.406000000000006</v>
      </c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174" t="str">
        <f t="shared" si="4"/>
        <v/>
      </c>
      <c r="AX154" s="175" t="str">
        <f t="shared" si="5"/>
        <v/>
      </c>
    </row>
    <row r="155" spans="1:50" ht="15" thickBot="1" x14ac:dyDescent="0.4">
      <c r="A155" s="72" t="s">
        <v>120</v>
      </c>
      <c r="B155" s="72">
        <v>2021</v>
      </c>
      <c r="C155" s="82">
        <v>44385</v>
      </c>
      <c r="D155" s="72" t="s">
        <v>72</v>
      </c>
      <c r="E155" s="72" t="s">
        <v>472</v>
      </c>
      <c r="F155" s="72">
        <v>1</v>
      </c>
      <c r="G155" s="72" t="s">
        <v>239</v>
      </c>
      <c r="H155" s="72" t="s">
        <v>300</v>
      </c>
      <c r="I155" s="72" t="s">
        <v>238</v>
      </c>
      <c r="J155" s="72" t="s">
        <v>506</v>
      </c>
      <c r="K155" s="72" t="s">
        <v>418</v>
      </c>
      <c r="L155" s="72"/>
      <c r="M155" s="72"/>
      <c r="N155" s="72"/>
      <c r="O155" s="72"/>
      <c r="P155" s="72">
        <v>2</v>
      </c>
      <c r="Q155" s="60">
        <v>14.099</v>
      </c>
      <c r="R155" s="3">
        <v>8.6350000000000016</v>
      </c>
      <c r="S155" s="3">
        <v>8.4189999999999969</v>
      </c>
      <c r="T155" s="3">
        <v>8.259999999999998</v>
      </c>
      <c r="U155" s="3">
        <v>8.4100000000000037</v>
      </c>
      <c r="V155" s="3">
        <v>8.2310000000000016</v>
      </c>
      <c r="W155" s="3">
        <v>8.3389999999999986</v>
      </c>
      <c r="X155" s="3">
        <v>8.269999999999996</v>
      </c>
      <c r="Y155" s="3">
        <v>8.26400000000001</v>
      </c>
      <c r="Z155" s="3">
        <v>8.5349999999999966</v>
      </c>
      <c r="AA155" s="3">
        <v>8.4950000000000045</v>
      </c>
      <c r="AB155" s="3">
        <v>8.6229999999999905</v>
      </c>
      <c r="AC155" s="3">
        <v>8.4229999999999876</v>
      </c>
      <c r="AD155" s="3">
        <v>8.4950000000000188</v>
      </c>
      <c r="AE155" s="3">
        <v>8.6140000000000185</v>
      </c>
      <c r="AF155" s="3">
        <v>8.8029999999999688</v>
      </c>
      <c r="AG155" s="3">
        <v>8.6659999999999968</v>
      </c>
      <c r="AH155" s="3">
        <v>8.6100000000000136</v>
      </c>
      <c r="AI155" s="3">
        <v>8.7340000000000089</v>
      </c>
      <c r="AJ155" s="3">
        <v>8.8439999999999941</v>
      </c>
      <c r="AK155" s="3">
        <v>8.6319999999999766</v>
      </c>
      <c r="AL155" s="3">
        <v>8.5320000000000107</v>
      </c>
      <c r="AM155" s="3">
        <v>8.4379999999999882</v>
      </c>
      <c r="AN155" s="3">
        <v>8.5960000000000036</v>
      </c>
      <c r="AO155" s="3">
        <v>8.3790000000000191</v>
      </c>
      <c r="AP155" s="3">
        <v>8.4800000000000182</v>
      </c>
      <c r="AQ155" s="3">
        <v>8.296999999999997</v>
      </c>
      <c r="AR155" s="3">
        <v>8.5139999999999816</v>
      </c>
      <c r="AS155" s="3">
        <v>8.7470000000000425</v>
      </c>
      <c r="AT155" s="3">
        <v>8.615999999999957</v>
      </c>
      <c r="AU155" s="3">
        <v>8.7180000000000177</v>
      </c>
      <c r="AV155" s="3">
        <v>8.48599999999999</v>
      </c>
      <c r="AW155" s="174">
        <f t="shared" si="4"/>
        <v>278.20400000000001</v>
      </c>
      <c r="AX155" s="175">
        <f t="shared" si="5"/>
        <v>51.760578568244881</v>
      </c>
    </row>
    <row r="156" spans="1:50" ht="15" thickBot="1" x14ac:dyDescent="0.4">
      <c r="A156" s="72" t="s">
        <v>120</v>
      </c>
      <c r="B156" s="72">
        <v>2021</v>
      </c>
      <c r="C156" s="82">
        <v>44385</v>
      </c>
      <c r="D156" s="72" t="s">
        <v>72</v>
      </c>
      <c r="E156" s="72" t="s">
        <v>472</v>
      </c>
      <c r="F156" s="72">
        <v>2</v>
      </c>
      <c r="G156" s="72" t="s">
        <v>56</v>
      </c>
      <c r="H156" s="72" t="s">
        <v>301</v>
      </c>
      <c r="I156" s="72" t="s">
        <v>274</v>
      </c>
      <c r="J156" s="72" t="s">
        <v>446</v>
      </c>
      <c r="K156" s="72" t="s">
        <v>445</v>
      </c>
      <c r="L156" s="72"/>
      <c r="M156" s="72"/>
      <c r="N156" s="72"/>
      <c r="O156" s="72"/>
      <c r="P156" s="72">
        <v>1</v>
      </c>
      <c r="Q156" s="60">
        <v>14.457000000000001</v>
      </c>
      <c r="R156" s="3">
        <v>8.3460000000000001</v>
      </c>
      <c r="S156" s="3">
        <v>8.0229999999999997</v>
      </c>
      <c r="T156" s="3">
        <v>7.9260000000000019</v>
      </c>
      <c r="U156" s="3">
        <v>8.117999999999995</v>
      </c>
      <c r="V156" s="3">
        <v>7.93</v>
      </c>
      <c r="W156" s="3">
        <v>7.8900000000000006</v>
      </c>
      <c r="X156" s="3">
        <v>8.0090000000000003</v>
      </c>
      <c r="Y156" s="3">
        <v>7.8930000000000149</v>
      </c>
      <c r="Z156" s="3">
        <v>7.8819999999999908</v>
      </c>
      <c r="AA156" s="3">
        <v>7.9520000000000124</v>
      </c>
      <c r="AB156" s="3">
        <v>8.0659999999999883</v>
      </c>
      <c r="AC156" s="3">
        <v>7.902000000000001</v>
      </c>
      <c r="AD156" s="3">
        <v>7.8249999999999886</v>
      </c>
      <c r="AE156" s="3">
        <v>7.828000000000003</v>
      </c>
      <c r="AF156" s="3">
        <v>7.8859999999999957</v>
      </c>
      <c r="AG156" s="3">
        <v>7.9490000000000123</v>
      </c>
      <c r="AH156" s="3">
        <v>8.7019999999999982</v>
      </c>
      <c r="AI156" s="3">
        <v>10.395999999999987</v>
      </c>
      <c r="AJ156" s="3">
        <v>12.163000000000011</v>
      </c>
      <c r="AK156" s="3">
        <v>15.707000000000022</v>
      </c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174" t="str">
        <f t="shared" si="4"/>
        <v/>
      </c>
      <c r="AX156" s="175" t="str">
        <f t="shared" si="5"/>
        <v/>
      </c>
    </row>
    <row r="157" spans="1:50" ht="15" thickBot="1" x14ac:dyDescent="0.4">
      <c r="A157" s="72" t="s">
        <v>120</v>
      </c>
      <c r="B157" s="72">
        <v>2021</v>
      </c>
      <c r="C157" s="82">
        <v>44385</v>
      </c>
      <c r="D157" s="72" t="s">
        <v>72</v>
      </c>
      <c r="E157" s="72" t="s">
        <v>472</v>
      </c>
      <c r="F157" s="72">
        <v>2</v>
      </c>
      <c r="G157" s="72" t="s">
        <v>175</v>
      </c>
      <c r="H157" s="72" t="s">
        <v>541</v>
      </c>
      <c r="I157" s="72" t="s">
        <v>303</v>
      </c>
      <c r="J157" s="72" t="s">
        <v>542</v>
      </c>
      <c r="K157" s="72" t="s">
        <v>543</v>
      </c>
      <c r="L157" s="72"/>
      <c r="M157" s="72"/>
      <c r="N157" s="72"/>
      <c r="O157" s="72"/>
      <c r="P157" s="72">
        <v>2</v>
      </c>
      <c r="Q157" s="60">
        <v>14.624000000000001</v>
      </c>
      <c r="R157" s="3">
        <v>8.1599999999999984</v>
      </c>
      <c r="S157" s="3">
        <v>8.2930000000000028</v>
      </c>
      <c r="T157" s="3">
        <v>8.1389999999999993</v>
      </c>
      <c r="U157" s="3">
        <v>8.4649999999999963</v>
      </c>
      <c r="V157" s="3">
        <v>8.1540000000000035</v>
      </c>
      <c r="W157" s="3"/>
      <c r="X157" s="3"/>
      <c r="Y157" s="3"/>
      <c r="Z157" s="3"/>
      <c r="AA157" s="3">
        <v>8.8609999999999758</v>
      </c>
      <c r="AB157" s="3">
        <v>8.3990000000000151</v>
      </c>
      <c r="AC157" s="3">
        <v>8.3449999999999989</v>
      </c>
      <c r="AD157" s="3">
        <v>8.3199999999999932</v>
      </c>
      <c r="AE157" s="3"/>
      <c r="AF157" s="3"/>
      <c r="AG157" s="3">
        <v>8.8170000000000073</v>
      </c>
      <c r="AH157" s="3">
        <v>9.811999999999955</v>
      </c>
      <c r="AI157" s="3"/>
      <c r="AJ157" s="3"/>
      <c r="AK157" s="3"/>
      <c r="AL157" s="3"/>
      <c r="AM157" s="3">
        <v>8.4310000000000116</v>
      </c>
      <c r="AN157" s="3">
        <v>8.6819999999999879</v>
      </c>
      <c r="AO157" s="3">
        <v>8.8950000000000387</v>
      </c>
      <c r="AP157" s="3">
        <v>8.8010000000000161</v>
      </c>
      <c r="AQ157" s="3">
        <v>8.9909999999999854</v>
      </c>
      <c r="AR157" s="3">
        <v>8.7369999999999948</v>
      </c>
      <c r="AS157" s="3"/>
      <c r="AT157" s="3"/>
      <c r="AU157" s="3"/>
      <c r="AV157" s="3"/>
      <c r="AW157" s="174" t="str">
        <f t="shared" si="4"/>
        <v/>
      </c>
      <c r="AX157" s="175" t="str">
        <f t="shared" si="5"/>
        <v/>
      </c>
    </row>
    <row r="158" spans="1:50" ht="15" thickBot="1" x14ac:dyDescent="0.4">
      <c r="A158" s="79" t="s">
        <v>120</v>
      </c>
      <c r="B158" s="79">
        <v>2021</v>
      </c>
      <c r="C158" s="80">
        <v>44385</v>
      </c>
      <c r="D158" s="79" t="s">
        <v>72</v>
      </c>
      <c r="E158" s="79" t="s">
        <v>209</v>
      </c>
      <c r="F158" s="79" t="s">
        <v>210</v>
      </c>
      <c r="G158" s="79" t="s">
        <v>56</v>
      </c>
      <c r="H158" s="79" t="s">
        <v>301</v>
      </c>
      <c r="I158" s="79" t="s">
        <v>274</v>
      </c>
      <c r="J158" s="79" t="s">
        <v>446</v>
      </c>
      <c r="K158" s="79" t="s">
        <v>445</v>
      </c>
      <c r="L158" s="79"/>
      <c r="M158" s="79"/>
      <c r="N158" s="79"/>
      <c r="O158" s="79"/>
      <c r="P158" s="79">
        <v>1</v>
      </c>
      <c r="Q158" s="60">
        <v>14.324</v>
      </c>
      <c r="R158" s="3">
        <v>8.4129999999999985</v>
      </c>
      <c r="S158" s="3">
        <v>7.9910000000000032</v>
      </c>
      <c r="T158" s="3">
        <v>7.8109999999999999</v>
      </c>
      <c r="U158" s="3">
        <v>7.9390000000000001</v>
      </c>
      <c r="V158" s="3">
        <v>7.7590000000000003</v>
      </c>
      <c r="W158" s="3">
        <v>7.8019999999999925</v>
      </c>
      <c r="X158" s="3">
        <v>7.9790000000000063</v>
      </c>
      <c r="Y158" s="3">
        <v>7.862000000000009</v>
      </c>
      <c r="Z158" s="3">
        <v>7.8749999999999858</v>
      </c>
      <c r="AA158" s="3">
        <v>7.8260000000000076</v>
      </c>
      <c r="AB158" s="3">
        <v>7.9539999999999935</v>
      </c>
      <c r="AC158" s="3">
        <v>7.9530000000000172</v>
      </c>
      <c r="AD158" s="3">
        <v>7.9899999999999807</v>
      </c>
      <c r="AE158" s="3">
        <v>7.9939999999999998</v>
      </c>
      <c r="AF158" s="3">
        <v>7.9299999999999926</v>
      </c>
      <c r="AG158" s="3">
        <v>8.0560000000000116</v>
      </c>
      <c r="AH158" s="3">
        <v>7.8909999999999911</v>
      </c>
      <c r="AI158" s="3">
        <v>7.8529999999999802</v>
      </c>
      <c r="AJ158" s="3">
        <v>7.8790000000000191</v>
      </c>
      <c r="AK158" s="3">
        <v>8.1390000000000384</v>
      </c>
      <c r="AL158" s="3">
        <v>7.9479999999999791</v>
      </c>
      <c r="AM158" s="3">
        <v>8.1370000000000005</v>
      </c>
      <c r="AN158" s="3">
        <v>7.9819999999999993</v>
      </c>
      <c r="AO158" s="3">
        <v>8.0169999999999959</v>
      </c>
      <c r="AP158" s="3">
        <v>8.0130000000000337</v>
      </c>
      <c r="AQ158" s="3">
        <v>8.1979999999999791</v>
      </c>
      <c r="AR158" s="3">
        <v>7.9829999999999757</v>
      </c>
      <c r="AS158" s="3">
        <v>7.9139999999999873</v>
      </c>
      <c r="AT158" s="3">
        <v>7.9960000000000093</v>
      </c>
      <c r="AU158" s="3">
        <v>7.9249999999999829</v>
      </c>
      <c r="AV158" s="3">
        <v>8.0780000000000314</v>
      </c>
      <c r="AW158" s="174">
        <f t="shared" si="4"/>
        <v>261.411</v>
      </c>
      <c r="AX158" s="175">
        <f t="shared" si="5"/>
        <v>55.085669692553104</v>
      </c>
    </row>
    <row r="159" spans="1:50" ht="15" thickBot="1" x14ac:dyDescent="0.4">
      <c r="A159" s="79" t="s">
        <v>120</v>
      </c>
      <c r="B159" s="79">
        <v>2021</v>
      </c>
      <c r="C159" s="80">
        <v>44385</v>
      </c>
      <c r="D159" s="79" t="s">
        <v>72</v>
      </c>
      <c r="E159" s="79" t="s">
        <v>209</v>
      </c>
      <c r="F159" s="79" t="s">
        <v>210</v>
      </c>
      <c r="G159" s="79" t="s">
        <v>121</v>
      </c>
      <c r="H159" s="79" t="s">
        <v>537</v>
      </c>
      <c r="I159" s="79" t="s">
        <v>539</v>
      </c>
      <c r="J159" s="79" t="s">
        <v>544</v>
      </c>
      <c r="K159" s="79" t="s">
        <v>540</v>
      </c>
      <c r="L159" s="79"/>
      <c r="M159" s="79"/>
      <c r="N159" s="79"/>
      <c r="O159" s="79"/>
      <c r="P159" s="79">
        <v>2</v>
      </c>
      <c r="Q159" s="60">
        <v>13.906000000000001</v>
      </c>
      <c r="R159" s="3">
        <v>8.4039999999999981</v>
      </c>
      <c r="S159" s="3">
        <v>7.9690000000000012</v>
      </c>
      <c r="T159" s="3">
        <v>7.9520000000000017</v>
      </c>
      <c r="U159" s="3">
        <v>7.6679999999999993</v>
      </c>
      <c r="V159" s="3">
        <v>7.6989999999999981</v>
      </c>
      <c r="W159" s="3">
        <v>7.9509999999999934</v>
      </c>
      <c r="X159" s="3">
        <v>7.9480000000000075</v>
      </c>
      <c r="Y159" s="3">
        <v>8.0450000000000017</v>
      </c>
      <c r="Z159" s="3">
        <v>7.9040000000000106</v>
      </c>
      <c r="AA159" s="3">
        <v>7.8499999999999943</v>
      </c>
      <c r="AB159" s="3">
        <v>7.9779999999999944</v>
      </c>
      <c r="AC159" s="3">
        <v>7.8550000000000182</v>
      </c>
      <c r="AD159" s="3">
        <v>7.8819999999999766</v>
      </c>
      <c r="AE159" s="3">
        <v>8.1140000000000043</v>
      </c>
      <c r="AF159" s="3">
        <v>8.0010000000000048</v>
      </c>
      <c r="AG159" s="3">
        <v>8.1620000000000061</v>
      </c>
      <c r="AH159" s="3">
        <v>8.0060000000000002</v>
      </c>
      <c r="AI159" s="3">
        <v>8.1419999999999959</v>
      </c>
      <c r="AJ159" s="3">
        <v>8.0599999999999739</v>
      </c>
      <c r="AK159" s="3">
        <v>8.1680000000000348</v>
      </c>
      <c r="AL159" s="3">
        <v>7.8759999999999479</v>
      </c>
      <c r="AM159" s="3">
        <v>7.93100000000004</v>
      </c>
      <c r="AN159" s="3">
        <v>7.9969999999999857</v>
      </c>
      <c r="AO159" s="3">
        <v>8.2069999999999936</v>
      </c>
      <c r="AP159" s="3">
        <v>8.2049999999999841</v>
      </c>
      <c r="AQ159" s="3">
        <v>8.467000000000013</v>
      </c>
      <c r="AR159" s="3">
        <v>8.025999999999982</v>
      </c>
      <c r="AS159" s="3">
        <v>8.2530000000000427</v>
      </c>
      <c r="AT159" s="3">
        <v>8.2160000000000082</v>
      </c>
      <c r="AU159" s="3">
        <v>8.3560000000000514</v>
      </c>
      <c r="AV159" s="3">
        <v>8.0779999999999461</v>
      </c>
      <c r="AW159" s="174">
        <f t="shared" si="4"/>
        <v>263.27600000000001</v>
      </c>
      <c r="AX159" s="175">
        <f t="shared" si="5"/>
        <v>54.695452680836837</v>
      </c>
    </row>
    <row r="160" spans="1:50" ht="15" thickBot="1" x14ac:dyDescent="0.4">
      <c r="A160" s="79" t="s">
        <v>120</v>
      </c>
      <c r="B160" s="79">
        <v>2021</v>
      </c>
      <c r="C160" s="80">
        <v>44385</v>
      </c>
      <c r="D160" s="79" t="s">
        <v>72</v>
      </c>
      <c r="E160" s="42" t="s">
        <v>209</v>
      </c>
      <c r="F160" s="42" t="s">
        <v>211</v>
      </c>
      <c r="G160" s="79" t="s">
        <v>239</v>
      </c>
      <c r="H160" s="79" t="s">
        <v>300</v>
      </c>
      <c r="I160" s="79" t="s">
        <v>238</v>
      </c>
      <c r="J160" s="79" t="s">
        <v>506</v>
      </c>
      <c r="K160" s="79" t="s">
        <v>507</v>
      </c>
      <c r="L160" s="79"/>
      <c r="M160" s="79"/>
      <c r="N160" s="79"/>
      <c r="O160" s="79"/>
      <c r="P160" s="42">
        <v>3</v>
      </c>
      <c r="Q160">
        <v>14.147</v>
      </c>
      <c r="R160">
        <v>8.3130000000000006</v>
      </c>
      <c r="S160">
        <v>8.0189999999999984</v>
      </c>
      <c r="T160">
        <v>8.1929999999999978</v>
      </c>
      <c r="U160">
        <v>8.5680000000000049</v>
      </c>
      <c r="V160">
        <v>8.5139999999999958</v>
      </c>
      <c r="W160">
        <v>8.5590000000000046</v>
      </c>
      <c r="X160">
        <v>8.387999999999991</v>
      </c>
      <c r="Y160">
        <v>8.3829999999999956</v>
      </c>
      <c r="Z160">
        <v>8.5020000000000095</v>
      </c>
      <c r="AA160">
        <v>8.1500000000000057</v>
      </c>
      <c r="AB160">
        <v>8.2510000000000048</v>
      </c>
      <c r="AC160">
        <v>8.386999999999972</v>
      </c>
      <c r="AD160">
        <v>8.7660000000000196</v>
      </c>
      <c r="AE160">
        <v>8.4969999999999999</v>
      </c>
      <c r="AF160">
        <v>8.4919999999999902</v>
      </c>
      <c r="AG160">
        <v>8.6419999999999959</v>
      </c>
      <c r="AH160">
        <v>8.5170000000000243</v>
      </c>
      <c r="AI160">
        <v>8.5039999999999623</v>
      </c>
      <c r="AJ160">
        <v>8.4390000000000498</v>
      </c>
      <c r="AK160">
        <v>8.5439999999999827</v>
      </c>
      <c r="AL160">
        <v>8.1990000000000123</v>
      </c>
      <c r="AM160">
        <v>8.0579999999999927</v>
      </c>
      <c r="AN160">
        <v>8.1659999999999968</v>
      </c>
      <c r="AO160">
        <v>8.2039999999999793</v>
      </c>
      <c r="AP160">
        <v>8.4139999999999873</v>
      </c>
      <c r="AQ160">
        <v>8.6200000000000045</v>
      </c>
      <c r="AR160">
        <v>8.3870000000000289</v>
      </c>
      <c r="AS160">
        <v>8.3169999999999789</v>
      </c>
      <c r="AT160">
        <v>8.4379999999999882</v>
      </c>
      <c r="AU160">
        <v>8.3120000000000118</v>
      </c>
      <c r="AV160">
        <v>8.29200000000003</v>
      </c>
      <c r="AW160" s="174">
        <f t="shared" si="4"/>
        <v>274.18200000000002</v>
      </c>
      <c r="AX160" s="175">
        <f t="shared" si="5"/>
        <v>52.519859071711487</v>
      </c>
    </row>
    <row r="161" spans="1:50" ht="15" thickBot="1" x14ac:dyDescent="0.4">
      <c r="A161" s="79" t="s">
        <v>120</v>
      </c>
      <c r="B161" s="79">
        <v>2021</v>
      </c>
      <c r="C161" s="80">
        <v>44385</v>
      </c>
      <c r="D161" s="79" t="s">
        <v>72</v>
      </c>
      <c r="E161" s="42" t="s">
        <v>209</v>
      </c>
      <c r="F161" s="42" t="s">
        <v>211</v>
      </c>
      <c r="G161" s="79" t="s">
        <v>175</v>
      </c>
      <c r="H161" s="79" t="s">
        <v>541</v>
      </c>
      <c r="I161" s="79" t="s">
        <v>303</v>
      </c>
      <c r="J161" s="79" t="s">
        <v>542</v>
      </c>
      <c r="K161" s="79" t="s">
        <v>543</v>
      </c>
      <c r="L161" s="79"/>
      <c r="M161" s="79"/>
      <c r="N161" s="79"/>
      <c r="O161" s="79"/>
      <c r="P161" s="42">
        <v>4</v>
      </c>
      <c r="Q161">
        <v>14.456</v>
      </c>
      <c r="R161">
        <v>8.4939999999999998</v>
      </c>
      <c r="S161">
        <v>8.1990000000000016</v>
      </c>
      <c r="T161">
        <v>8.2809999999999988</v>
      </c>
      <c r="U161">
        <v>8.1760000000000019</v>
      </c>
      <c r="V161">
        <v>8.2849999999999966</v>
      </c>
      <c r="W161">
        <v>8.044000000000004</v>
      </c>
      <c r="X161">
        <v>8.0549999999999926</v>
      </c>
      <c r="Y161">
        <v>8.1730000000000018</v>
      </c>
      <c r="Z161">
        <v>8.132000000000005</v>
      </c>
      <c r="AA161">
        <v>8.3299999999999841</v>
      </c>
      <c r="AB161">
        <v>8.39</v>
      </c>
      <c r="AC161">
        <v>8.5960000000000178</v>
      </c>
      <c r="AD161">
        <v>8.3430000000000035</v>
      </c>
      <c r="AE161">
        <v>8.3109999999999786</v>
      </c>
      <c r="AF161">
        <v>8.4519999999999982</v>
      </c>
      <c r="AG161">
        <v>8.0910000000000366</v>
      </c>
      <c r="AH161">
        <v>8.7810000000000059</v>
      </c>
      <c r="AI161">
        <v>8.5159999999999627</v>
      </c>
      <c r="AJ161">
        <v>8.6800000000000352</v>
      </c>
      <c r="AK161">
        <v>8.4399999999999693</v>
      </c>
      <c r="AL161">
        <v>8.3670000000000186</v>
      </c>
      <c r="AM161">
        <v>8.5489999999999782</v>
      </c>
      <c r="AN161">
        <v>8.4400000000000261</v>
      </c>
      <c r="AO161">
        <v>8.7480000000000189</v>
      </c>
      <c r="AP161">
        <v>8.7949999999999875</v>
      </c>
      <c r="AQ161">
        <v>8.4910000000000139</v>
      </c>
      <c r="AR161">
        <v>8.4999999999999432</v>
      </c>
      <c r="AS161">
        <v>8.6780000000000257</v>
      </c>
      <c r="AT161">
        <v>8.4470000000000596</v>
      </c>
      <c r="AU161">
        <v>8.5639999999999077</v>
      </c>
      <c r="AV161">
        <v>8.4159999999999968</v>
      </c>
      <c r="AW161" s="174">
        <f t="shared" si="4"/>
        <v>275.21999999999997</v>
      </c>
      <c r="AX161" s="175">
        <f t="shared" si="5"/>
        <v>52.321778940483981</v>
      </c>
    </row>
    <row r="162" spans="1:50" ht="15" thickBot="1" x14ac:dyDescent="0.4">
      <c r="A162" s="71" t="s">
        <v>134</v>
      </c>
      <c r="B162" s="71">
        <v>2020</v>
      </c>
      <c r="C162" s="73">
        <v>43887</v>
      </c>
      <c r="D162" s="71" t="s">
        <v>13</v>
      </c>
      <c r="E162" s="43" t="s">
        <v>395</v>
      </c>
      <c r="F162" s="43" t="s">
        <v>395</v>
      </c>
      <c r="G162" s="71" t="s">
        <v>67</v>
      </c>
      <c r="H162" s="71" t="s">
        <v>219</v>
      </c>
      <c r="I162" s="71" t="s">
        <v>545</v>
      </c>
      <c r="J162" s="71" t="s">
        <v>546</v>
      </c>
      <c r="K162" s="71" t="s">
        <v>278</v>
      </c>
      <c r="L162" s="71"/>
      <c r="M162" s="71"/>
      <c r="N162" s="71"/>
      <c r="O162" s="71"/>
      <c r="P162" s="43">
        <v>1</v>
      </c>
      <c r="Q162">
        <v>14.04</v>
      </c>
      <c r="R162">
        <v>7.804000000000002</v>
      </c>
      <c r="S162">
        <v>7.468</v>
      </c>
      <c r="T162">
        <v>7.5699999999999967</v>
      </c>
      <c r="U162">
        <v>7.490000000000002</v>
      </c>
      <c r="V162">
        <v>7.5240000000000009</v>
      </c>
      <c r="W162">
        <v>7.4789999999999992</v>
      </c>
      <c r="X162">
        <v>7.6110000000000042</v>
      </c>
      <c r="Y162">
        <v>7.5690000000000026</v>
      </c>
      <c r="Z162">
        <v>7.6239999999999952</v>
      </c>
      <c r="AA162">
        <v>7.7540000000000049</v>
      </c>
      <c r="AB162">
        <v>7.6209999999999951</v>
      </c>
      <c r="AC162">
        <v>7.6189999999999856</v>
      </c>
      <c r="AD162">
        <v>7.7750000000000199</v>
      </c>
      <c r="AE162">
        <v>7.6150000000000091</v>
      </c>
      <c r="AF162">
        <v>7.7919999999999732</v>
      </c>
      <c r="AG162">
        <v>7.6750000000000114</v>
      </c>
      <c r="AH162">
        <v>7.6510000000000105</v>
      </c>
      <c r="AI162">
        <v>7.5539999999999736</v>
      </c>
      <c r="AJ162">
        <v>7.495000000000033</v>
      </c>
      <c r="AK162">
        <v>7.6670000000000016</v>
      </c>
      <c r="AL162">
        <v>7.5949999999999704</v>
      </c>
      <c r="AM162">
        <v>7.8079999999999927</v>
      </c>
      <c r="AN162">
        <v>7.8350000000000364</v>
      </c>
      <c r="AO162">
        <v>8.0379999999999825</v>
      </c>
      <c r="AP162">
        <v>7.8449999999999704</v>
      </c>
      <c r="AQ162">
        <v>7.9730000000000416</v>
      </c>
      <c r="AR162">
        <v>7.6279999999999859</v>
      </c>
      <c r="AS162">
        <v>7.5380000000000393</v>
      </c>
      <c r="AT162">
        <v>7.4959999999999809</v>
      </c>
      <c r="AU162">
        <v>7.5029999999999859</v>
      </c>
      <c r="AV162">
        <v>7.5730000000000075</v>
      </c>
      <c r="AW162" s="174">
        <f t="shared" si="4"/>
        <v>251.22900000000001</v>
      </c>
      <c r="AX162" s="175">
        <f t="shared" si="5"/>
        <v>57.318223612719869</v>
      </c>
    </row>
    <row r="163" spans="1:50" ht="15" thickBot="1" x14ac:dyDescent="0.4">
      <c r="A163" s="71" t="s">
        <v>134</v>
      </c>
      <c r="B163" s="71">
        <v>2020</v>
      </c>
      <c r="C163" s="73">
        <v>43887</v>
      </c>
      <c r="D163" s="71" t="s">
        <v>13</v>
      </c>
      <c r="E163" s="43" t="s">
        <v>395</v>
      </c>
      <c r="F163" s="43" t="s">
        <v>395</v>
      </c>
      <c r="G163" s="71" t="s">
        <v>25</v>
      </c>
      <c r="H163" s="71" t="s">
        <v>354</v>
      </c>
      <c r="I163" s="71" t="s">
        <v>276</v>
      </c>
      <c r="J163" s="71" t="s">
        <v>547</v>
      </c>
      <c r="K163" s="71" t="s">
        <v>339</v>
      </c>
      <c r="L163" s="71"/>
      <c r="M163" s="71"/>
      <c r="N163" s="71"/>
      <c r="O163" s="71"/>
      <c r="P163" s="43">
        <v>2</v>
      </c>
      <c r="Q163">
        <v>14.006</v>
      </c>
      <c r="R163">
        <v>8.1080000000000005</v>
      </c>
      <c r="S163">
        <v>7.5909999999999975</v>
      </c>
      <c r="T163">
        <v>7.4650000000000034</v>
      </c>
      <c r="U163">
        <v>7.5799999999999983</v>
      </c>
      <c r="V163">
        <v>7.4870000000000019</v>
      </c>
      <c r="W163">
        <v>7.5459999999999994</v>
      </c>
      <c r="X163">
        <v>7.7139999999999986</v>
      </c>
      <c r="Y163">
        <v>7.5970000000000084</v>
      </c>
      <c r="Z163">
        <v>7.5240000000000009</v>
      </c>
      <c r="AA163">
        <v>7.5159999999999911</v>
      </c>
      <c r="AB163">
        <v>7.6730000000000018</v>
      </c>
      <c r="AC163">
        <v>7.5640000000000072</v>
      </c>
      <c r="AD163">
        <v>7.5840000000000032</v>
      </c>
      <c r="AE163">
        <v>7.5809999999999746</v>
      </c>
      <c r="AF163">
        <v>7.6340000000000003</v>
      </c>
      <c r="AG163">
        <v>7.8100000000000023</v>
      </c>
      <c r="AH163">
        <v>7.6930000000000121</v>
      </c>
      <c r="AI163">
        <v>7.7279999999999802</v>
      </c>
      <c r="AJ163">
        <v>7.8320000000000221</v>
      </c>
      <c r="AK163">
        <v>8.0690000000000168</v>
      </c>
      <c r="AL163">
        <v>7.8949999999999818</v>
      </c>
      <c r="AM163">
        <v>7.7469999999999857</v>
      </c>
      <c r="AN163">
        <v>7.9720000000000368</v>
      </c>
      <c r="AO163">
        <v>7.6459999999999582</v>
      </c>
      <c r="AP163">
        <v>7.5690000000000168</v>
      </c>
      <c r="AQ163">
        <v>7.5569999999999879</v>
      </c>
      <c r="AR163">
        <v>7.710000000000008</v>
      </c>
      <c r="AS163">
        <v>7.6029999999999802</v>
      </c>
      <c r="AT163">
        <v>7.6250000000000284</v>
      </c>
      <c r="AU163">
        <v>7.6079999999999472</v>
      </c>
      <c r="AV163">
        <v>7.6370000000000289</v>
      </c>
      <c r="AW163" s="174">
        <f t="shared" si="4"/>
        <v>251.87099999999998</v>
      </c>
      <c r="AX163" s="175">
        <f t="shared" si="5"/>
        <v>57.172123825291521</v>
      </c>
    </row>
    <row r="164" spans="1:50" ht="15" thickBot="1" x14ac:dyDescent="0.4">
      <c r="A164" s="71" t="s">
        <v>134</v>
      </c>
      <c r="B164" s="71">
        <v>2020</v>
      </c>
      <c r="C164" s="73">
        <v>43887</v>
      </c>
      <c r="D164" s="71" t="s">
        <v>13</v>
      </c>
      <c r="E164" s="43" t="s">
        <v>395</v>
      </c>
      <c r="F164" s="43" t="s">
        <v>395</v>
      </c>
      <c r="G164" s="71" t="s">
        <v>27</v>
      </c>
      <c r="H164" s="71" t="s">
        <v>317</v>
      </c>
      <c r="I164" s="71" t="s">
        <v>548</v>
      </c>
      <c r="J164" s="71" t="s">
        <v>549</v>
      </c>
      <c r="K164" s="71" t="s">
        <v>550</v>
      </c>
      <c r="L164" s="71"/>
      <c r="M164" s="71"/>
      <c r="N164" s="71"/>
      <c r="O164" s="71"/>
      <c r="P164" s="43">
        <v>3</v>
      </c>
      <c r="Q164">
        <v>14.339</v>
      </c>
      <c r="R164">
        <v>8.077</v>
      </c>
      <c r="S164">
        <v>7.7169999999999987</v>
      </c>
      <c r="T164">
        <v>7.5890000000000022</v>
      </c>
      <c r="U164">
        <v>7.5599999999999952</v>
      </c>
      <c r="V164">
        <v>7.7120000000000033</v>
      </c>
      <c r="W164">
        <v>7.5519999999999996</v>
      </c>
      <c r="X164">
        <v>7.536999999999999</v>
      </c>
      <c r="Y164">
        <v>7.5250000000000057</v>
      </c>
      <c r="Z164">
        <v>7.6859999999999928</v>
      </c>
      <c r="AA164">
        <v>7.6410000000000053</v>
      </c>
      <c r="AB164">
        <v>7.6809999999999974</v>
      </c>
      <c r="AC164">
        <v>7.6620000000000061</v>
      </c>
      <c r="AD164">
        <v>7.6260000000000048</v>
      </c>
      <c r="AE164">
        <v>7.6589999999999918</v>
      </c>
      <c r="AF164">
        <v>7.6670000000000158</v>
      </c>
      <c r="AG164">
        <v>7.8369999999999891</v>
      </c>
      <c r="AH164">
        <v>7.7150000000000034</v>
      </c>
      <c r="AI164">
        <v>7.6749999999999829</v>
      </c>
      <c r="AJ164">
        <v>7.6440000000000055</v>
      </c>
      <c r="AK164">
        <v>7.6769999999999925</v>
      </c>
      <c r="AL164">
        <v>7.6779999999999973</v>
      </c>
      <c r="AM164">
        <v>7.7060000000000457</v>
      </c>
      <c r="AN164">
        <v>7.7259999999999422</v>
      </c>
      <c r="AO164">
        <v>7.8860000000000241</v>
      </c>
      <c r="AP164">
        <v>7.7179999999999893</v>
      </c>
      <c r="AQ164">
        <v>7.8370000000000175</v>
      </c>
      <c r="AR164">
        <v>7.8339999999999748</v>
      </c>
      <c r="AS164">
        <v>7.6159999999999854</v>
      </c>
      <c r="AT164">
        <v>7.6200000000000045</v>
      </c>
      <c r="AU164">
        <v>7.6320000000000334</v>
      </c>
      <c r="AV164">
        <v>7.6969999999999743</v>
      </c>
      <c r="AW164" s="174">
        <f t="shared" si="4"/>
        <v>252.72799999999998</v>
      </c>
      <c r="AX164" s="175">
        <f t="shared" si="5"/>
        <v>56.978253299990506</v>
      </c>
    </row>
    <row r="165" spans="1:50" ht="15" thickBot="1" x14ac:dyDescent="0.4">
      <c r="A165" s="71" t="s">
        <v>134</v>
      </c>
      <c r="B165" s="71">
        <v>2020</v>
      </c>
      <c r="C165" s="73">
        <v>43887</v>
      </c>
      <c r="D165" s="71" t="s">
        <v>13</v>
      </c>
      <c r="E165" s="43" t="s">
        <v>395</v>
      </c>
      <c r="F165" s="43" t="s">
        <v>395</v>
      </c>
      <c r="G165" s="71" t="s">
        <v>29</v>
      </c>
      <c r="H165" s="71" t="s">
        <v>434</v>
      </c>
      <c r="I165" s="71" t="s">
        <v>333</v>
      </c>
      <c r="J165" s="71" t="s">
        <v>551</v>
      </c>
      <c r="K165" s="71" t="s">
        <v>552</v>
      </c>
      <c r="L165" s="71"/>
      <c r="M165" s="71"/>
      <c r="N165" s="71"/>
      <c r="O165" s="71"/>
      <c r="P165" s="43">
        <v>4</v>
      </c>
      <c r="Q165">
        <v>14.268000000000001</v>
      </c>
      <c r="R165">
        <v>8.3099999999999987</v>
      </c>
      <c r="S165">
        <v>7.7319999999999993</v>
      </c>
      <c r="T165">
        <v>7.6260000000000012</v>
      </c>
      <c r="U165">
        <v>7.7310000000000016</v>
      </c>
      <c r="V165">
        <v>7.6419999999999959</v>
      </c>
      <c r="W165">
        <v>7.6530000000000129</v>
      </c>
      <c r="X165">
        <v>7.7439999999999927</v>
      </c>
      <c r="Y165">
        <v>7.630999999999986</v>
      </c>
      <c r="Z165">
        <v>7.6970000000000169</v>
      </c>
      <c r="AA165">
        <v>7.708999999999989</v>
      </c>
      <c r="AB165">
        <v>7.8649999999999949</v>
      </c>
      <c r="AC165">
        <v>7.6170000000000186</v>
      </c>
      <c r="AD165">
        <v>7.6239999999999668</v>
      </c>
      <c r="AE165">
        <v>7.5850000000000364</v>
      </c>
      <c r="AF165">
        <v>7.5810000000000031</v>
      </c>
      <c r="AG165">
        <v>7.742999999999995</v>
      </c>
      <c r="AH165">
        <v>7.6199999999999761</v>
      </c>
      <c r="AI165">
        <v>7.6290000000000191</v>
      </c>
      <c r="AJ165">
        <v>7.7800000000000011</v>
      </c>
      <c r="AK165">
        <v>7.6760000000000161</v>
      </c>
      <c r="AL165">
        <v>7.7249999999999659</v>
      </c>
      <c r="AM165">
        <v>7.7070000000000221</v>
      </c>
      <c r="AN165">
        <v>7.8439999999999941</v>
      </c>
      <c r="AO165">
        <v>7.6750000000000114</v>
      </c>
      <c r="AP165">
        <v>7.8549999999999613</v>
      </c>
      <c r="AQ165">
        <v>7.88900000000001</v>
      </c>
      <c r="AR165">
        <v>7.9230000000000302</v>
      </c>
      <c r="AS165">
        <v>7.9929999999999666</v>
      </c>
      <c r="AT165">
        <v>7.75</v>
      </c>
      <c r="AU165">
        <v>7.75</v>
      </c>
      <c r="AV165">
        <v>7.8090000000000259</v>
      </c>
      <c r="AW165" s="174">
        <f t="shared" si="4"/>
        <v>254.38300000000001</v>
      </c>
      <c r="AX165" s="175">
        <f t="shared" si="5"/>
        <v>56.607556322553002</v>
      </c>
    </row>
    <row r="166" spans="1:50" ht="15" thickBot="1" x14ac:dyDescent="0.4">
      <c r="A166" s="71" t="s">
        <v>134</v>
      </c>
      <c r="B166" s="71">
        <v>2020</v>
      </c>
      <c r="C166" s="73">
        <v>43887</v>
      </c>
      <c r="D166" s="71" t="s">
        <v>13</v>
      </c>
      <c r="E166" s="43" t="s">
        <v>395</v>
      </c>
      <c r="F166" s="43" t="s">
        <v>395</v>
      </c>
      <c r="G166" s="71" t="s">
        <v>36</v>
      </c>
      <c r="H166" s="71" t="s">
        <v>277</v>
      </c>
      <c r="I166" s="71" t="s">
        <v>553</v>
      </c>
      <c r="J166" s="71" t="s">
        <v>326</v>
      </c>
      <c r="K166" s="71" t="s">
        <v>443</v>
      </c>
      <c r="L166" s="71"/>
      <c r="M166" s="71"/>
      <c r="N166" s="71"/>
      <c r="O166" s="71"/>
      <c r="P166" s="43">
        <v>5</v>
      </c>
      <c r="Q166">
        <v>14.087</v>
      </c>
      <c r="R166">
        <v>8.1580000000000013</v>
      </c>
      <c r="S166">
        <v>7.8109999999999999</v>
      </c>
      <c r="T166">
        <v>7.7369999999999983</v>
      </c>
      <c r="U166">
        <v>7.8699999999999974</v>
      </c>
      <c r="V166">
        <v>7.9260000000000019</v>
      </c>
      <c r="W166">
        <v>7.7030000000000101</v>
      </c>
      <c r="X166">
        <v>7.6689999999999898</v>
      </c>
      <c r="Y166">
        <v>7.6180000000000092</v>
      </c>
      <c r="Z166">
        <v>7.5810000000000031</v>
      </c>
      <c r="AA166">
        <v>7.6069999999999851</v>
      </c>
      <c r="AB166">
        <v>7.6299999999999955</v>
      </c>
      <c r="AC166">
        <v>7.6940000000000168</v>
      </c>
      <c r="AD166">
        <v>7.6979999999999791</v>
      </c>
      <c r="AE166">
        <v>7.8290000000000077</v>
      </c>
      <c r="AF166">
        <v>7.6030000000000086</v>
      </c>
      <c r="AG166">
        <v>7.6169999999999902</v>
      </c>
      <c r="AH166">
        <v>7.6389999999999816</v>
      </c>
      <c r="AI166">
        <v>7.5910000000000366</v>
      </c>
      <c r="AJ166">
        <v>7.5809999999999889</v>
      </c>
      <c r="AK166">
        <v>7.5849999999999795</v>
      </c>
      <c r="AL166">
        <v>7.66700000000003</v>
      </c>
      <c r="AM166">
        <v>7.7679999999999723</v>
      </c>
      <c r="AN166">
        <v>7.7980000000000587</v>
      </c>
      <c r="AO166">
        <v>7.8819999999999482</v>
      </c>
      <c r="AP166">
        <v>7.7510000000000048</v>
      </c>
      <c r="AQ166">
        <v>7.8400000000000034</v>
      </c>
      <c r="AR166">
        <v>7.9779999999999802</v>
      </c>
      <c r="AS166">
        <v>8.0629999999999882</v>
      </c>
      <c r="AT166">
        <v>7.9950000000000045</v>
      </c>
      <c r="AU166">
        <v>7.9619999999999891</v>
      </c>
      <c r="AV166">
        <v>7.9960000000000377</v>
      </c>
      <c r="AW166" s="174">
        <f t="shared" si="4"/>
        <v>254.934</v>
      </c>
      <c r="AX166" s="175">
        <f t="shared" si="5"/>
        <v>56.485207936171719</v>
      </c>
    </row>
    <row r="167" spans="1:50" ht="15" thickBot="1" x14ac:dyDescent="0.4">
      <c r="A167" s="71" t="s">
        <v>134</v>
      </c>
      <c r="B167" s="71">
        <v>2020</v>
      </c>
      <c r="C167" s="73">
        <v>43887</v>
      </c>
      <c r="D167" s="71" t="s">
        <v>13</v>
      </c>
      <c r="E167" s="43" t="s">
        <v>395</v>
      </c>
      <c r="F167" s="71" t="s">
        <v>395</v>
      </c>
      <c r="G167" s="71" t="s">
        <v>53</v>
      </c>
      <c r="H167" s="71" t="s">
        <v>308</v>
      </c>
      <c r="I167" s="71" t="s">
        <v>496</v>
      </c>
      <c r="J167" s="71" t="s">
        <v>233</v>
      </c>
      <c r="K167" s="71" t="s">
        <v>554</v>
      </c>
      <c r="L167" s="71"/>
      <c r="M167" s="71"/>
      <c r="N167" s="71"/>
      <c r="O167" s="71"/>
      <c r="P167" s="43">
        <v>6</v>
      </c>
      <c r="Q167">
        <v>14.118</v>
      </c>
      <c r="R167">
        <v>8.4</v>
      </c>
      <c r="S167">
        <v>7.8659999999999997</v>
      </c>
      <c r="T167">
        <v>7.7569999999999979</v>
      </c>
      <c r="U167">
        <v>7.828000000000003</v>
      </c>
      <c r="V167">
        <v>7.7029999999999959</v>
      </c>
      <c r="W167">
        <v>7.7830000000000013</v>
      </c>
      <c r="X167">
        <v>7.9690000000000083</v>
      </c>
      <c r="Y167">
        <v>7.7779999999999916</v>
      </c>
      <c r="Z167">
        <v>7.730000000000004</v>
      </c>
      <c r="AA167">
        <v>7.73599999999999</v>
      </c>
      <c r="AB167">
        <v>7.8350000000000222</v>
      </c>
      <c r="AC167">
        <v>7.7209999999999752</v>
      </c>
      <c r="AD167">
        <v>7.7420000000000044</v>
      </c>
      <c r="AE167">
        <v>7.7490000000000094</v>
      </c>
      <c r="AF167">
        <v>7.90300000000002</v>
      </c>
      <c r="AG167">
        <v>7.742999999999995</v>
      </c>
      <c r="AH167">
        <v>7.9049999999999727</v>
      </c>
      <c r="AI167">
        <v>7.8019999999999925</v>
      </c>
      <c r="AJ167">
        <v>7.7540000000000191</v>
      </c>
      <c r="AK167">
        <v>7.6189999999999714</v>
      </c>
      <c r="AL167">
        <v>7.5260000000000389</v>
      </c>
      <c r="AM167">
        <v>7.6769999999999641</v>
      </c>
      <c r="AN167">
        <v>7.5050000000000239</v>
      </c>
      <c r="AO167">
        <v>7.5020000000000095</v>
      </c>
      <c r="AP167">
        <v>7.6069999999999709</v>
      </c>
      <c r="AQ167">
        <v>7.882000000000005</v>
      </c>
      <c r="AR167">
        <v>7.7650000000000148</v>
      </c>
      <c r="AS167">
        <v>7.8329999999999984</v>
      </c>
      <c r="AT167">
        <v>7.9979999999999905</v>
      </c>
      <c r="AU167">
        <v>7.7130000000000223</v>
      </c>
      <c r="AV167">
        <v>7.8060000000000116</v>
      </c>
      <c r="AW167" s="174">
        <f t="shared" si="4"/>
        <v>255.25500000000002</v>
      </c>
      <c r="AX167" s="175">
        <f t="shared" si="5"/>
        <v>56.414174061232877</v>
      </c>
    </row>
    <row r="168" spans="1:50" ht="15" thickBot="1" x14ac:dyDescent="0.4">
      <c r="A168" s="71" t="s">
        <v>134</v>
      </c>
      <c r="B168" s="71">
        <v>2020</v>
      </c>
      <c r="C168" s="73">
        <v>43887</v>
      </c>
      <c r="D168" s="71" t="s">
        <v>13</v>
      </c>
      <c r="E168" s="43" t="s">
        <v>395</v>
      </c>
      <c r="F168" s="71" t="s">
        <v>395</v>
      </c>
      <c r="G168" s="71" t="s">
        <v>15</v>
      </c>
      <c r="H168" s="71" t="s">
        <v>519</v>
      </c>
      <c r="I168" s="71" t="s">
        <v>520</v>
      </c>
      <c r="J168" s="71" t="s">
        <v>509</v>
      </c>
      <c r="K168" s="71" t="s">
        <v>348</v>
      </c>
      <c r="L168" s="71"/>
      <c r="M168" s="71"/>
      <c r="N168" s="71"/>
      <c r="O168" s="71"/>
      <c r="P168" s="43">
        <v>7</v>
      </c>
      <c r="Q168">
        <v>14.11</v>
      </c>
      <c r="R168">
        <v>8.2980000000000018</v>
      </c>
      <c r="S168">
        <v>7.7979999999999983</v>
      </c>
      <c r="T168">
        <v>7.7189999999999976</v>
      </c>
      <c r="U168">
        <v>7.7510000000000048</v>
      </c>
      <c r="V168">
        <v>7.5760000000000005</v>
      </c>
      <c r="W168">
        <v>7.5139999999999958</v>
      </c>
      <c r="X168">
        <v>7.5020000000000024</v>
      </c>
      <c r="Y168">
        <v>7.5739999999999981</v>
      </c>
      <c r="Z168">
        <v>7.5100000000000051</v>
      </c>
      <c r="AA168">
        <v>7.5369999999999919</v>
      </c>
      <c r="AB168">
        <v>7.5610000000000213</v>
      </c>
      <c r="AC168">
        <v>7.6599999999999682</v>
      </c>
      <c r="AD168">
        <v>7.4789999999999992</v>
      </c>
      <c r="AE168">
        <v>7.4730000000000274</v>
      </c>
      <c r="AF168">
        <v>7.4569999999999652</v>
      </c>
      <c r="AG168">
        <v>7.4830000000000325</v>
      </c>
      <c r="AH168">
        <v>7.657999999999987</v>
      </c>
      <c r="AI168">
        <v>7.6479999999999961</v>
      </c>
      <c r="AJ168">
        <v>7.8250000000000171</v>
      </c>
      <c r="AK168">
        <v>7.8919999999999959</v>
      </c>
      <c r="AL168">
        <v>7.6839999999999975</v>
      </c>
      <c r="AM168">
        <v>7.5900000000000034</v>
      </c>
      <c r="AN168">
        <v>7.6080000000000041</v>
      </c>
      <c r="AO168">
        <v>7.7999999999999829</v>
      </c>
      <c r="AP168">
        <v>7.9420000000000073</v>
      </c>
      <c r="AQ168">
        <v>8.0449999999999875</v>
      </c>
      <c r="AR168">
        <v>8.0930000000000177</v>
      </c>
      <c r="AS168">
        <v>8.1779999999999973</v>
      </c>
      <c r="AT168">
        <v>8.328000000000003</v>
      </c>
      <c r="AU168">
        <v>8.4850000000000421</v>
      </c>
      <c r="AV168">
        <v>8.6989999999999554</v>
      </c>
      <c r="AW168" s="174">
        <f t="shared" si="4"/>
        <v>255.477</v>
      </c>
      <c r="AX168" s="175">
        <f t="shared" si="5"/>
        <v>56.36515224462476</v>
      </c>
    </row>
    <row r="169" spans="1:50" ht="15" thickBot="1" x14ac:dyDescent="0.4">
      <c r="A169" s="71" t="s">
        <v>134</v>
      </c>
      <c r="B169" s="71">
        <v>2020</v>
      </c>
      <c r="C169" s="73">
        <v>43887</v>
      </c>
      <c r="D169" s="71" t="s">
        <v>13</v>
      </c>
      <c r="E169" s="43" t="s">
        <v>395</v>
      </c>
      <c r="F169" s="71" t="s">
        <v>395</v>
      </c>
      <c r="G169" s="71" t="s">
        <v>56</v>
      </c>
      <c r="H169" s="71" t="s">
        <v>445</v>
      </c>
      <c r="I169" s="71" t="s">
        <v>301</v>
      </c>
      <c r="J169" s="71" t="s">
        <v>274</v>
      </c>
      <c r="K169" s="71" t="s">
        <v>446</v>
      </c>
      <c r="L169" s="71"/>
      <c r="M169" s="71"/>
      <c r="N169" s="71"/>
      <c r="O169" s="71"/>
      <c r="P169" s="43">
        <v>8</v>
      </c>
      <c r="Q169">
        <v>14.313000000000001</v>
      </c>
      <c r="R169">
        <v>8.5549999999999979</v>
      </c>
      <c r="S169">
        <v>7.9730000000000025</v>
      </c>
      <c r="T169">
        <v>7.7719999999999985</v>
      </c>
      <c r="U169">
        <v>7.8569999999999993</v>
      </c>
      <c r="V169">
        <v>7.7480000000000047</v>
      </c>
      <c r="W169">
        <v>7.6880000000000095</v>
      </c>
      <c r="X169">
        <v>7.8569999999999922</v>
      </c>
      <c r="Y169">
        <v>7.7560000000000002</v>
      </c>
      <c r="Z169">
        <v>7.820999999999998</v>
      </c>
      <c r="AA169">
        <v>7.8849999999999909</v>
      </c>
      <c r="AB169">
        <v>7.9969999999999999</v>
      </c>
      <c r="AC169">
        <v>7.8610000000000042</v>
      </c>
      <c r="AD169">
        <v>7.8719999999999857</v>
      </c>
      <c r="AE169">
        <v>7.8520000000000039</v>
      </c>
      <c r="AF169">
        <v>7.8729999999999905</v>
      </c>
      <c r="AG169">
        <v>8.02800000000002</v>
      </c>
      <c r="AH169">
        <v>7.8900000000000148</v>
      </c>
      <c r="AI169">
        <v>7.9999999999999716</v>
      </c>
      <c r="AJ169">
        <v>8.2750000000000341</v>
      </c>
      <c r="AK169">
        <v>7.9939999999999998</v>
      </c>
      <c r="AL169">
        <v>7.9249999999999829</v>
      </c>
      <c r="AM169">
        <v>8.0880000000000223</v>
      </c>
      <c r="AN169">
        <v>7.9269999999999925</v>
      </c>
      <c r="AO169">
        <v>8.0349999999999682</v>
      </c>
      <c r="AP169">
        <v>8.2980000000000302</v>
      </c>
      <c r="AQ169">
        <v>8.0220000000000198</v>
      </c>
      <c r="AR169">
        <v>8.0629999999999882</v>
      </c>
      <c r="AS169">
        <v>7.9949999999999761</v>
      </c>
      <c r="AT169">
        <v>8.025999999999982</v>
      </c>
      <c r="AU169">
        <v>8.1670000000000584</v>
      </c>
      <c r="AV169">
        <v>7.9549999999999557</v>
      </c>
      <c r="AW169" s="174">
        <f t="shared" si="4"/>
        <v>261.36799999999999</v>
      </c>
      <c r="AX169" s="175">
        <f t="shared" si="5"/>
        <v>55.094732331425426</v>
      </c>
    </row>
    <row r="170" spans="1:50" ht="15" thickBot="1" x14ac:dyDescent="0.4">
      <c r="A170" s="71" t="s">
        <v>134</v>
      </c>
      <c r="B170" s="71">
        <v>2020</v>
      </c>
      <c r="C170" s="73">
        <v>43887</v>
      </c>
      <c r="D170" s="71" t="s">
        <v>13</v>
      </c>
      <c r="E170" s="43" t="s">
        <v>395</v>
      </c>
      <c r="F170" s="71" t="s">
        <v>395</v>
      </c>
      <c r="G170" s="71" t="s">
        <v>17</v>
      </c>
      <c r="H170" s="71" t="s">
        <v>220</v>
      </c>
      <c r="I170" s="71" t="s">
        <v>338</v>
      </c>
      <c r="J170" s="71" t="s">
        <v>440</v>
      </c>
      <c r="K170" s="71" t="s">
        <v>555</v>
      </c>
      <c r="L170" s="71"/>
      <c r="M170" s="71"/>
      <c r="N170" s="71"/>
      <c r="O170" s="71"/>
      <c r="P170" s="43">
        <v>9</v>
      </c>
      <c r="Q170">
        <v>13.785</v>
      </c>
      <c r="R170">
        <v>8.3520000000000003</v>
      </c>
      <c r="S170">
        <v>7.9420000000000002</v>
      </c>
      <c r="T170">
        <v>7.8269999999999982</v>
      </c>
      <c r="U170">
        <v>7.8969999999999985</v>
      </c>
      <c r="V170">
        <v>7.6890000000000001</v>
      </c>
      <c r="W170">
        <v>7.6829999999999998</v>
      </c>
      <c r="X170">
        <v>7.7090000000000174</v>
      </c>
      <c r="Y170">
        <v>7.8729999999999905</v>
      </c>
      <c r="Z170">
        <v>7.7339999999999804</v>
      </c>
      <c r="AA170">
        <v>7.7870000000000203</v>
      </c>
      <c r="AB170">
        <v>7.8349999999999937</v>
      </c>
      <c r="AC170">
        <v>7.8979999999999961</v>
      </c>
      <c r="AD170">
        <v>8.0289999999999964</v>
      </c>
      <c r="AE170">
        <v>7.8299999999999983</v>
      </c>
      <c r="AF170">
        <v>7.7929999999999922</v>
      </c>
      <c r="AG170">
        <v>7.8500000000000227</v>
      </c>
      <c r="AH170">
        <v>7.9080000000000155</v>
      </c>
      <c r="AI170">
        <v>7.9619999999999891</v>
      </c>
      <c r="AJ170">
        <v>8.1310000000000002</v>
      </c>
      <c r="AK170">
        <v>8.0109999999999957</v>
      </c>
      <c r="AL170">
        <v>8.1350000000000193</v>
      </c>
      <c r="AM170">
        <v>7.9699999999999704</v>
      </c>
      <c r="AN170">
        <v>7.9159999999999968</v>
      </c>
      <c r="AO170">
        <v>7.8969999999999914</v>
      </c>
      <c r="AP170">
        <v>8.0490000000000066</v>
      </c>
      <c r="AQ170">
        <v>8.1020000000000323</v>
      </c>
      <c r="AR170">
        <v>8.1579999999999586</v>
      </c>
      <c r="AS170">
        <v>8.4010000000000389</v>
      </c>
      <c r="AT170">
        <v>8.3769999999999811</v>
      </c>
      <c r="AU170">
        <v>8.5150000000000432</v>
      </c>
      <c r="AV170">
        <v>8.3719999999999857</v>
      </c>
      <c r="AW170" s="174">
        <f t="shared" si="4"/>
        <v>261.41700000000003</v>
      </c>
      <c r="AX170" s="175">
        <f t="shared" si="5"/>
        <v>55.084405375319882</v>
      </c>
    </row>
    <row r="171" spans="1:50" ht="15" thickBot="1" x14ac:dyDescent="0.4">
      <c r="A171" s="71" t="s">
        <v>134</v>
      </c>
      <c r="B171" s="71">
        <v>2020</v>
      </c>
      <c r="C171" s="73">
        <v>43887</v>
      </c>
      <c r="D171" s="71" t="s">
        <v>13</v>
      </c>
      <c r="E171" s="43" t="s">
        <v>395</v>
      </c>
      <c r="F171" s="71" t="s">
        <v>395</v>
      </c>
      <c r="G171" s="71" t="s">
        <v>51</v>
      </c>
      <c r="H171" s="71" t="s">
        <v>311</v>
      </c>
      <c r="I171" s="71" t="s">
        <v>243</v>
      </c>
      <c r="J171" s="71" t="s">
        <v>556</v>
      </c>
      <c r="K171" s="71" t="s">
        <v>557</v>
      </c>
      <c r="L171" s="71"/>
      <c r="M171" s="71"/>
      <c r="N171" s="71"/>
      <c r="O171" s="71"/>
      <c r="P171" s="43">
        <v>10</v>
      </c>
      <c r="Q171">
        <v>14.099</v>
      </c>
      <c r="R171">
        <v>8.3610000000000007</v>
      </c>
      <c r="S171">
        <v>7.9860000000000007</v>
      </c>
      <c r="T171">
        <v>7.9190000000000005</v>
      </c>
      <c r="U171">
        <v>7.7389999999999972</v>
      </c>
      <c r="V171">
        <v>7.6289999999999978</v>
      </c>
      <c r="W171">
        <v>7.747000000000007</v>
      </c>
      <c r="X171">
        <v>7.5960000000000036</v>
      </c>
      <c r="Y171">
        <v>7.6550000000000011</v>
      </c>
      <c r="Z171">
        <v>7.8699999999999903</v>
      </c>
      <c r="AA171">
        <v>7.6830000000000069</v>
      </c>
      <c r="AB171">
        <v>7.8899999999999864</v>
      </c>
      <c r="AC171">
        <v>8.0630000000000024</v>
      </c>
      <c r="AD171">
        <v>7.9630000000000081</v>
      </c>
      <c r="AE171">
        <v>7.8999999999999915</v>
      </c>
      <c r="AF171">
        <v>7.8910000000000196</v>
      </c>
      <c r="AG171">
        <v>8.0480000000000018</v>
      </c>
      <c r="AH171">
        <v>7.8589999999999804</v>
      </c>
      <c r="AI171">
        <v>7.8519999999999754</v>
      </c>
      <c r="AJ171">
        <v>7.891000000000048</v>
      </c>
      <c r="AK171">
        <v>8.1129999999999995</v>
      </c>
      <c r="AL171">
        <v>7.9779999999999802</v>
      </c>
      <c r="AM171">
        <v>8.0529999999999973</v>
      </c>
      <c r="AN171">
        <v>8.1330000000000098</v>
      </c>
      <c r="AO171">
        <v>8.0430000000000064</v>
      </c>
      <c r="AP171">
        <v>8.0229999999999961</v>
      </c>
      <c r="AQ171">
        <v>8.1899999999999977</v>
      </c>
      <c r="AR171">
        <v>8.1610000000000298</v>
      </c>
      <c r="AS171">
        <v>8.3349999999999511</v>
      </c>
      <c r="AT171">
        <v>8.5230000000000246</v>
      </c>
      <c r="AU171">
        <v>8.2589999999999861</v>
      </c>
      <c r="AV171">
        <v>8.2479999999999905</v>
      </c>
      <c r="AW171" s="174">
        <f t="shared" si="4"/>
        <v>261.7</v>
      </c>
      <c r="AX171" s="175">
        <f t="shared" si="5"/>
        <v>55.024837600305695</v>
      </c>
    </row>
    <row r="172" spans="1:50" ht="15" thickBot="1" x14ac:dyDescent="0.4">
      <c r="A172" s="71" t="s">
        <v>134</v>
      </c>
      <c r="B172" s="71">
        <v>2020</v>
      </c>
      <c r="C172" s="73">
        <v>43887</v>
      </c>
      <c r="D172" s="71" t="s">
        <v>13</v>
      </c>
      <c r="E172" s="43" t="s">
        <v>395</v>
      </c>
      <c r="F172" s="71" t="s">
        <v>395</v>
      </c>
      <c r="G172" s="71" t="s">
        <v>47</v>
      </c>
      <c r="H172" s="71" t="s">
        <v>275</v>
      </c>
      <c r="I172" s="71" t="s">
        <v>558</v>
      </c>
      <c r="J172" s="71" t="s">
        <v>559</v>
      </c>
      <c r="K172" s="71" t="s">
        <v>287</v>
      </c>
      <c r="L172" s="71"/>
      <c r="M172" s="71"/>
      <c r="N172" s="71"/>
      <c r="O172" s="71"/>
      <c r="P172" s="43">
        <v>11</v>
      </c>
      <c r="Q172">
        <v>14.545999999999999</v>
      </c>
      <c r="R172">
        <v>8.2289999999999992</v>
      </c>
      <c r="S172">
        <v>7.9790000000000028</v>
      </c>
      <c r="T172">
        <v>7.7609999999999992</v>
      </c>
      <c r="U172">
        <v>7.8609999999999971</v>
      </c>
      <c r="V172">
        <v>7.953000000000003</v>
      </c>
      <c r="W172">
        <v>8.1069999999999993</v>
      </c>
      <c r="X172">
        <v>7.9130000000000038</v>
      </c>
      <c r="Y172">
        <v>7.9749999999999943</v>
      </c>
      <c r="Z172">
        <v>7.715999999999994</v>
      </c>
      <c r="AA172">
        <v>7.8629999999999995</v>
      </c>
      <c r="AB172">
        <v>8.054000000000002</v>
      </c>
      <c r="AC172">
        <v>8.0769999999999982</v>
      </c>
      <c r="AD172">
        <v>8.2750000000000199</v>
      </c>
      <c r="AE172">
        <v>8.0040000000000049</v>
      </c>
      <c r="AF172">
        <v>8.0989999999999895</v>
      </c>
      <c r="AG172">
        <v>7.8860000000000241</v>
      </c>
      <c r="AH172">
        <v>8.08299999999997</v>
      </c>
      <c r="AI172">
        <v>8.0159999999999911</v>
      </c>
      <c r="AJ172">
        <v>8.070999999999998</v>
      </c>
      <c r="AK172">
        <v>8.3980000000000246</v>
      </c>
      <c r="AL172">
        <v>8.6080000000000041</v>
      </c>
      <c r="AM172">
        <v>8.1459999999999582</v>
      </c>
      <c r="AN172">
        <v>8.0790000000000362</v>
      </c>
      <c r="AO172">
        <v>8.2210000000000036</v>
      </c>
      <c r="AP172">
        <v>7.9830000000000041</v>
      </c>
      <c r="AQ172">
        <v>8.3340000000000032</v>
      </c>
      <c r="AR172">
        <v>8.6129999999999711</v>
      </c>
      <c r="AS172">
        <v>8.3650000000000375</v>
      </c>
      <c r="AT172">
        <v>8.4479999999999507</v>
      </c>
      <c r="AU172">
        <v>8.245000000000033</v>
      </c>
      <c r="AV172">
        <v>8.47199999999998</v>
      </c>
      <c r="AW172" s="174">
        <f t="shared" si="4"/>
        <v>266.38</v>
      </c>
      <c r="AX172" s="175">
        <f t="shared" si="5"/>
        <v>54.058112470906224</v>
      </c>
    </row>
    <row r="173" spans="1:50" ht="15" thickBot="1" x14ac:dyDescent="0.4">
      <c r="A173" s="71" t="s">
        <v>134</v>
      </c>
      <c r="B173" s="71">
        <v>2020</v>
      </c>
      <c r="C173" s="73">
        <v>43887</v>
      </c>
      <c r="D173" s="71" t="s">
        <v>13</v>
      </c>
      <c r="E173" s="43" t="s">
        <v>395</v>
      </c>
      <c r="F173" s="71" t="s">
        <v>395</v>
      </c>
      <c r="G173" s="71" t="s">
        <v>175</v>
      </c>
      <c r="H173" s="71" t="s">
        <v>560</v>
      </c>
      <c r="I173" s="71" t="s">
        <v>303</v>
      </c>
      <c r="J173" s="71" t="s">
        <v>344</v>
      </c>
      <c r="K173" s="71" t="s">
        <v>561</v>
      </c>
      <c r="L173" s="71"/>
      <c r="M173" s="71"/>
      <c r="N173" s="71"/>
      <c r="O173" s="71"/>
      <c r="P173" s="43">
        <v>12</v>
      </c>
      <c r="Q173">
        <v>14.63</v>
      </c>
      <c r="R173">
        <v>8.4879999999999978</v>
      </c>
      <c r="S173">
        <v>8.1840000000000011</v>
      </c>
      <c r="T173">
        <v>7.9770000000000039</v>
      </c>
      <c r="U173">
        <v>7.9839999999999947</v>
      </c>
      <c r="V173">
        <v>7.8710000000000022</v>
      </c>
      <c r="W173">
        <v>8.0889999999999915</v>
      </c>
      <c r="X173">
        <v>7.9329999999999998</v>
      </c>
      <c r="Y173">
        <v>7.9990000000000094</v>
      </c>
      <c r="Z173">
        <v>7.9080000000000013</v>
      </c>
      <c r="AA173">
        <v>8.0750000000000028</v>
      </c>
      <c r="AB173">
        <v>8.0730000000000075</v>
      </c>
      <c r="AC173">
        <v>8.2029999999999887</v>
      </c>
      <c r="AD173">
        <v>8.137999999999991</v>
      </c>
      <c r="AE173">
        <v>8.2979999999999876</v>
      </c>
      <c r="AF173">
        <v>8.1830000000000069</v>
      </c>
      <c r="AG173">
        <v>8.2360000000000184</v>
      </c>
      <c r="AH173">
        <v>8.0180000000000007</v>
      </c>
      <c r="AI173">
        <v>8.164999999999992</v>
      </c>
      <c r="AJ173">
        <v>8.2319999999999993</v>
      </c>
      <c r="AK173">
        <v>8.3730000000000189</v>
      </c>
      <c r="AL173">
        <v>8.2860000000000014</v>
      </c>
      <c r="AM173">
        <v>8.7229999999999848</v>
      </c>
      <c r="AN173">
        <v>8.5720000000000027</v>
      </c>
      <c r="AO173">
        <v>8.7400000000000091</v>
      </c>
      <c r="AP173">
        <v>8.7519999999999811</v>
      </c>
      <c r="AQ173">
        <v>8.7599999999999909</v>
      </c>
      <c r="AR173">
        <v>8.6670000000000584</v>
      </c>
      <c r="AS173">
        <v>8.7449999999999193</v>
      </c>
      <c r="AT173">
        <v>8.9730000000000416</v>
      </c>
      <c r="AU173">
        <v>9.0060000000000571</v>
      </c>
      <c r="AV173">
        <v>8.9419999999998936</v>
      </c>
      <c r="AW173" s="174">
        <f t="shared" si="4"/>
        <v>273.22299999999996</v>
      </c>
      <c r="AX173" s="175">
        <f t="shared" si="5"/>
        <v>52.704201330049088</v>
      </c>
    </row>
    <row r="174" spans="1:50" ht="15" thickBot="1" x14ac:dyDescent="0.4">
      <c r="A174" s="72" t="s">
        <v>134</v>
      </c>
      <c r="B174" s="72">
        <v>2020</v>
      </c>
      <c r="C174" s="82">
        <v>43888</v>
      </c>
      <c r="D174" s="72" t="s">
        <v>13</v>
      </c>
      <c r="E174" s="92" t="s">
        <v>472</v>
      </c>
      <c r="F174" s="72">
        <v>1</v>
      </c>
      <c r="G174" s="72" t="s">
        <v>15</v>
      </c>
      <c r="H174" s="72" t="s">
        <v>519</v>
      </c>
      <c r="I174" s="72" t="s">
        <v>520</v>
      </c>
      <c r="J174" s="72" t="s">
        <v>509</v>
      </c>
      <c r="K174" s="72" t="s">
        <v>348</v>
      </c>
      <c r="L174" s="72"/>
      <c r="M174" s="72"/>
      <c r="N174" s="72"/>
      <c r="O174" s="72"/>
      <c r="P174" s="92">
        <v>1</v>
      </c>
      <c r="Q174">
        <v>14.105</v>
      </c>
      <c r="R174">
        <v>8.3550000000000004</v>
      </c>
      <c r="S174">
        <v>7.8359999999999985</v>
      </c>
      <c r="T174">
        <v>7.6310000000000002</v>
      </c>
      <c r="U174">
        <v>7.6989999999999981</v>
      </c>
      <c r="V174">
        <v>7.6039999999999992</v>
      </c>
      <c r="W174">
        <v>7.6129999999999924</v>
      </c>
      <c r="X174">
        <v>7.6400000000000148</v>
      </c>
      <c r="Y174">
        <v>7.722999999999999</v>
      </c>
      <c r="Z174">
        <v>7.5630000000000024</v>
      </c>
      <c r="AA174">
        <v>7.6129999999999853</v>
      </c>
      <c r="AB174">
        <v>7.5540000000000163</v>
      </c>
      <c r="AC174">
        <v>7.7259999999999849</v>
      </c>
      <c r="AD174">
        <v>7.6000000000000085</v>
      </c>
      <c r="AE174">
        <v>7.5780000000000172</v>
      </c>
      <c r="AF174">
        <v>7.5329999999999728</v>
      </c>
      <c r="AG174">
        <v>7.4999999999999716</v>
      </c>
      <c r="AH174">
        <v>7.5590000000000543</v>
      </c>
      <c r="AI174">
        <v>7.6029999999999802</v>
      </c>
      <c r="AJ174">
        <v>7.6080000000000041</v>
      </c>
      <c r="AK174">
        <v>7.7469999999999857</v>
      </c>
      <c r="AL174">
        <v>7.65300000000002</v>
      </c>
      <c r="AM174">
        <v>7.6469999999999914</v>
      </c>
      <c r="AN174">
        <v>7.5929999999999893</v>
      </c>
      <c r="AO174">
        <v>7.634000000000043</v>
      </c>
      <c r="AP174">
        <v>7.5699999999999648</v>
      </c>
      <c r="AQ174">
        <v>7.7199999999999989</v>
      </c>
      <c r="AR174">
        <v>7.8189999999999884</v>
      </c>
      <c r="AS174">
        <v>7.5580000000000211</v>
      </c>
      <c r="AT174">
        <v>7.5070000000000334</v>
      </c>
      <c r="AU174">
        <v>7.5099999999999625</v>
      </c>
      <c r="AV174">
        <v>7.4379999999999882</v>
      </c>
      <c r="AW174" s="174">
        <f t="shared" si="4"/>
        <v>251.03899999999999</v>
      </c>
      <c r="AX174" s="175">
        <f t="shared" si="5"/>
        <v>57.361605168917983</v>
      </c>
    </row>
    <row r="175" spans="1:50" ht="15" thickBot="1" x14ac:dyDescent="0.4">
      <c r="A175" s="72" t="s">
        <v>134</v>
      </c>
      <c r="B175" s="72">
        <v>2020</v>
      </c>
      <c r="C175" s="82">
        <v>43888</v>
      </c>
      <c r="D175" s="72" t="s">
        <v>13</v>
      </c>
      <c r="E175" s="92" t="s">
        <v>472</v>
      </c>
      <c r="F175" s="72">
        <v>1</v>
      </c>
      <c r="G175" s="72" t="s">
        <v>53</v>
      </c>
      <c r="H175" s="72" t="s">
        <v>308</v>
      </c>
      <c r="I175" s="72" t="s">
        <v>496</v>
      </c>
      <c r="J175" s="72" t="s">
        <v>233</v>
      </c>
      <c r="K175" s="72" t="s">
        <v>554</v>
      </c>
      <c r="L175" s="72"/>
      <c r="M175" s="72"/>
      <c r="N175" s="72"/>
      <c r="O175" s="72"/>
      <c r="P175" s="92">
        <v>2</v>
      </c>
      <c r="Q175">
        <v>14.114000000000001</v>
      </c>
      <c r="R175">
        <v>8.2270000000000003</v>
      </c>
      <c r="S175">
        <v>7.7509999999999977</v>
      </c>
      <c r="T175">
        <v>7.5739999999999981</v>
      </c>
      <c r="U175">
        <v>7.6450000000000031</v>
      </c>
      <c r="V175">
        <v>7.6109999999999971</v>
      </c>
      <c r="W175">
        <v>7.7199999999999989</v>
      </c>
      <c r="X175">
        <v>7.8810000000000144</v>
      </c>
      <c r="Y175">
        <v>7.7439999999999998</v>
      </c>
      <c r="Z175">
        <v>7.7099999999999937</v>
      </c>
      <c r="AA175">
        <v>7.6449999999999818</v>
      </c>
      <c r="AB175">
        <v>7.7550000000000097</v>
      </c>
      <c r="AC175">
        <v>7.6159999999999997</v>
      </c>
      <c r="AD175">
        <v>7.6380000000000052</v>
      </c>
      <c r="AE175">
        <v>7.6529999999999916</v>
      </c>
      <c r="AF175">
        <v>7.7680000000000007</v>
      </c>
      <c r="AG175">
        <v>7.6939999999999884</v>
      </c>
      <c r="AH175">
        <v>7.8670000000000186</v>
      </c>
      <c r="AI175">
        <v>7.7929999999999779</v>
      </c>
      <c r="AJ175">
        <v>7.7400000000000375</v>
      </c>
      <c r="AK175">
        <v>7.6359999999999673</v>
      </c>
      <c r="AL175">
        <v>7.5740000000000123</v>
      </c>
      <c r="AM175">
        <v>7.7010000000000218</v>
      </c>
      <c r="AN175">
        <v>7.733999999999952</v>
      </c>
      <c r="AO175">
        <v>7.8590000000000373</v>
      </c>
      <c r="AP175">
        <v>7.9800000000000182</v>
      </c>
      <c r="AQ175">
        <v>8.2049999999999557</v>
      </c>
      <c r="AR175">
        <v>7.9790000000000418</v>
      </c>
      <c r="AS175">
        <v>8.158999999999935</v>
      </c>
      <c r="AT175">
        <v>8.5120000000000857</v>
      </c>
      <c r="AU175">
        <v>8.7749999999999773</v>
      </c>
      <c r="AV175">
        <v>9.078000000000003</v>
      </c>
      <c r="AW175" s="174">
        <f t="shared" si="4"/>
        <v>258.33800000000002</v>
      </c>
      <c r="AX175" s="175">
        <f t="shared" si="5"/>
        <v>55.740928550968107</v>
      </c>
    </row>
    <row r="176" spans="1:50" ht="15" thickBot="1" x14ac:dyDescent="0.4">
      <c r="A176" s="72" t="s">
        <v>134</v>
      </c>
      <c r="B176" s="72">
        <v>2020</v>
      </c>
      <c r="C176" s="82">
        <v>43888</v>
      </c>
      <c r="D176" s="72" t="s">
        <v>13</v>
      </c>
      <c r="E176" s="92" t="s">
        <v>472</v>
      </c>
      <c r="F176" s="72">
        <v>2</v>
      </c>
      <c r="G176" s="72" t="s">
        <v>36</v>
      </c>
      <c r="H176" s="72" t="s">
        <v>277</v>
      </c>
      <c r="I176" s="72" t="s">
        <v>553</v>
      </c>
      <c r="J176" s="72" t="s">
        <v>326</v>
      </c>
      <c r="K176" s="72" t="s">
        <v>443</v>
      </c>
      <c r="L176" s="72"/>
      <c r="M176" s="72"/>
      <c r="N176" s="72"/>
      <c r="O176" s="72"/>
      <c r="P176" s="92">
        <v>1</v>
      </c>
      <c r="Q176">
        <v>13.834</v>
      </c>
      <c r="R176">
        <v>8.0860000000000021</v>
      </c>
      <c r="S176">
        <v>7.695999999999998</v>
      </c>
      <c r="T176">
        <v>7.5829999999999984</v>
      </c>
      <c r="U176">
        <v>7.6270000000000024</v>
      </c>
      <c r="V176">
        <v>7.6899999999999977</v>
      </c>
      <c r="W176">
        <v>7.5669999999999931</v>
      </c>
      <c r="X176">
        <v>7.6500000000000128</v>
      </c>
      <c r="Y176">
        <v>7.6880000000000024</v>
      </c>
      <c r="Z176">
        <v>7.6189999999999856</v>
      </c>
      <c r="AA176">
        <v>7.6250000000000142</v>
      </c>
      <c r="AB176">
        <v>7.6879999999999882</v>
      </c>
      <c r="AC176">
        <v>7.7460000000000093</v>
      </c>
      <c r="AD176">
        <v>7.7409999999999997</v>
      </c>
      <c r="AE176">
        <v>7.5259999999999962</v>
      </c>
      <c r="AF176">
        <v>7.5310000000000201</v>
      </c>
      <c r="AG176">
        <v>7.6009999999999991</v>
      </c>
      <c r="AH176">
        <v>7.6519999999999584</v>
      </c>
      <c r="AI176">
        <v>7.8550000000000182</v>
      </c>
      <c r="AJ176">
        <v>7.745000000000033</v>
      </c>
      <c r="AK176">
        <v>7.8569999999999709</v>
      </c>
      <c r="AL176">
        <v>7.6529999999999632</v>
      </c>
      <c r="AM176">
        <v>7.6550000000000296</v>
      </c>
      <c r="AN176">
        <v>7.7620000000000289</v>
      </c>
      <c r="AO176">
        <v>7.6229999999999905</v>
      </c>
      <c r="AP176">
        <v>7.6870000000000118</v>
      </c>
      <c r="AQ176">
        <v>7.7520000000000095</v>
      </c>
      <c r="AR176">
        <v>7.8669999999999902</v>
      </c>
      <c r="AS176">
        <v>7.6779999999999688</v>
      </c>
      <c r="AT176">
        <v>7.9379999999999882</v>
      </c>
      <c r="AU176">
        <v>8.04200000000003</v>
      </c>
      <c r="AV176">
        <v>8.1899999999999977</v>
      </c>
      <c r="AW176" s="174">
        <f t="shared" si="4"/>
        <v>253.45400000000001</v>
      </c>
      <c r="AX176" s="175">
        <f t="shared" si="5"/>
        <v>56.815043360925451</v>
      </c>
    </row>
    <row r="177" spans="1:50" ht="15" thickBot="1" x14ac:dyDescent="0.4">
      <c r="A177" s="72" t="s">
        <v>134</v>
      </c>
      <c r="B177" s="72">
        <v>2020</v>
      </c>
      <c r="C177" s="82">
        <v>43888</v>
      </c>
      <c r="D177" s="72" t="s">
        <v>13</v>
      </c>
      <c r="E177" s="92" t="s">
        <v>472</v>
      </c>
      <c r="F177" s="72">
        <v>2</v>
      </c>
      <c r="G177" s="72" t="s">
        <v>56</v>
      </c>
      <c r="H177" s="72" t="s">
        <v>445</v>
      </c>
      <c r="I177" s="72" t="s">
        <v>301</v>
      </c>
      <c r="J177" s="72" t="s">
        <v>274</v>
      </c>
      <c r="K177" s="72" t="s">
        <v>446</v>
      </c>
      <c r="L177" s="72"/>
      <c r="M177" s="72"/>
      <c r="N177" s="72"/>
      <c r="O177" s="72"/>
      <c r="P177" s="92">
        <v>2</v>
      </c>
      <c r="Q177">
        <v>14.132</v>
      </c>
      <c r="R177">
        <v>8.3310000000000013</v>
      </c>
      <c r="S177">
        <v>7.75</v>
      </c>
      <c r="T177">
        <v>7.6469999999999985</v>
      </c>
      <c r="U177">
        <v>7.8580000000000041</v>
      </c>
      <c r="V177">
        <v>7.5859999999999985</v>
      </c>
      <c r="W177">
        <v>7.6069999999999922</v>
      </c>
      <c r="X177">
        <v>7.7340000000000018</v>
      </c>
      <c r="Y177">
        <v>7.771000000000015</v>
      </c>
      <c r="Z177">
        <v>7.840999999999994</v>
      </c>
      <c r="AA177">
        <v>7.8979999999999819</v>
      </c>
      <c r="AB177">
        <v>8.0400000000000063</v>
      </c>
      <c r="AC177">
        <v>7.8500000000000085</v>
      </c>
      <c r="AD177">
        <v>7.8260000000000076</v>
      </c>
      <c r="AE177">
        <v>7.8830000000000098</v>
      </c>
      <c r="AF177">
        <v>7.9119999999999777</v>
      </c>
      <c r="AG177">
        <v>8.0589999999999975</v>
      </c>
      <c r="AH177">
        <v>7.8530000000000086</v>
      </c>
      <c r="AI177">
        <v>7.98599999999999</v>
      </c>
      <c r="AJ177">
        <v>8.1839999999999975</v>
      </c>
      <c r="AK177">
        <v>7.9520000000000266</v>
      </c>
      <c r="AL177">
        <v>7.8589999999999804</v>
      </c>
      <c r="AM177">
        <v>7.8820000000000334</v>
      </c>
      <c r="AN177">
        <v>8.0459999999999638</v>
      </c>
      <c r="AO177">
        <v>8.1349999999999909</v>
      </c>
      <c r="AP177">
        <v>8.2980000000000018</v>
      </c>
      <c r="AQ177">
        <v>8.5800000000000125</v>
      </c>
      <c r="AR177">
        <v>8.2800000000000296</v>
      </c>
      <c r="AS177">
        <v>8.2199999999999989</v>
      </c>
      <c r="AT177">
        <v>8.2239999999999611</v>
      </c>
      <c r="AU177">
        <v>8.3499999999999943</v>
      </c>
      <c r="AV177">
        <v>8.2700000000000102</v>
      </c>
      <c r="AW177" s="174">
        <f t="shared" si="4"/>
        <v>261.84399999999999</v>
      </c>
      <c r="AX177" s="175">
        <f t="shared" si="5"/>
        <v>54.994576923664475</v>
      </c>
    </row>
    <row r="178" spans="1:50" ht="15" thickBot="1" x14ac:dyDescent="0.4">
      <c r="A178" s="10" t="s">
        <v>134</v>
      </c>
      <c r="B178" s="10">
        <v>2020</v>
      </c>
      <c r="C178" s="93">
        <v>43888</v>
      </c>
      <c r="D178" s="10" t="s">
        <v>13</v>
      </c>
      <c r="E178" s="92" t="s">
        <v>472</v>
      </c>
      <c r="F178" s="92">
        <v>3</v>
      </c>
      <c r="G178" s="72" t="s">
        <v>25</v>
      </c>
      <c r="H178" s="72" t="s">
        <v>319</v>
      </c>
      <c r="I178" s="72" t="s">
        <v>354</v>
      </c>
      <c r="J178" s="72" t="s">
        <v>276</v>
      </c>
      <c r="K178" s="72" t="s">
        <v>547</v>
      </c>
      <c r="L178" s="72"/>
      <c r="M178" s="72"/>
      <c r="N178" s="72"/>
      <c r="O178" s="72"/>
      <c r="P178" s="92">
        <v>1</v>
      </c>
      <c r="Q178">
        <v>14.005000000000001</v>
      </c>
      <c r="R178">
        <v>8.15</v>
      </c>
      <c r="S178">
        <v>7.570999999999998</v>
      </c>
      <c r="T178">
        <v>7.3860000000000028</v>
      </c>
      <c r="U178">
        <v>7.509999999999998</v>
      </c>
      <c r="V178">
        <v>7.3870000000000005</v>
      </c>
      <c r="W178">
        <v>7.4969999999999999</v>
      </c>
      <c r="X178">
        <v>7.6670000000000016</v>
      </c>
      <c r="Y178">
        <v>7.5150000000000148</v>
      </c>
      <c r="Z178">
        <v>7.4959999999999951</v>
      </c>
      <c r="AA178">
        <v>7.4549999999999841</v>
      </c>
      <c r="AB178">
        <v>7.5709999999999837</v>
      </c>
      <c r="AC178">
        <v>7.5020000000000238</v>
      </c>
      <c r="AD178">
        <v>7.5379999999999967</v>
      </c>
      <c r="AE178">
        <v>7.5340000000000202</v>
      </c>
      <c r="AF178">
        <v>7.5579999999999927</v>
      </c>
      <c r="AG178">
        <v>7.6920000000000073</v>
      </c>
      <c r="AH178">
        <v>7.5309999999999775</v>
      </c>
      <c r="AI178">
        <v>7.5819999999999936</v>
      </c>
      <c r="AJ178">
        <v>7.8060000000000116</v>
      </c>
      <c r="AK178">
        <v>7.6879999999999882</v>
      </c>
      <c r="AL178">
        <v>7.853999999999985</v>
      </c>
      <c r="AM178">
        <v>7.6980000000000359</v>
      </c>
      <c r="AN178">
        <v>7.8039999999999736</v>
      </c>
      <c r="AO178">
        <v>7.7280000000000086</v>
      </c>
      <c r="AP178">
        <v>7.7779999999999916</v>
      </c>
      <c r="AQ178">
        <v>7.8320000000000221</v>
      </c>
      <c r="AR178">
        <v>8.0390000000000157</v>
      </c>
      <c r="AS178">
        <v>7.9559999999999604</v>
      </c>
      <c r="AT178">
        <v>8.1690000000000111</v>
      </c>
      <c r="AU178">
        <v>7.9239999999999782</v>
      </c>
      <c r="AV178">
        <v>7.9660000000000082</v>
      </c>
      <c r="AW178" s="174">
        <f t="shared" si="4"/>
        <v>252.38899999999998</v>
      </c>
      <c r="AX178" s="175">
        <f t="shared" si="5"/>
        <v>57.054784479513771</v>
      </c>
    </row>
    <row r="179" spans="1:50" ht="15" thickBot="1" x14ac:dyDescent="0.4">
      <c r="A179" s="10" t="s">
        <v>134</v>
      </c>
      <c r="B179" s="10">
        <v>2020</v>
      </c>
      <c r="C179" s="93">
        <v>43888</v>
      </c>
      <c r="D179" s="10" t="s">
        <v>13</v>
      </c>
      <c r="E179" s="92" t="s">
        <v>472</v>
      </c>
      <c r="F179" s="92">
        <v>3</v>
      </c>
      <c r="G179" s="72" t="s">
        <v>27</v>
      </c>
      <c r="H179" s="72" t="s">
        <v>317</v>
      </c>
      <c r="I179" s="72" t="s">
        <v>548</v>
      </c>
      <c r="J179" s="72" t="s">
        <v>549</v>
      </c>
      <c r="K179" s="72" t="s">
        <v>550</v>
      </c>
      <c r="L179" s="72"/>
      <c r="M179" s="72"/>
      <c r="N179" s="72"/>
      <c r="O179" s="72"/>
      <c r="P179" s="92">
        <v>2</v>
      </c>
      <c r="Q179">
        <v>14.295999999999999</v>
      </c>
      <c r="R179">
        <v>8.0280000000000022</v>
      </c>
      <c r="S179">
        <v>7.6539999999999999</v>
      </c>
      <c r="T179">
        <v>7.4720000000000013</v>
      </c>
      <c r="U179">
        <v>7.455999999999996</v>
      </c>
      <c r="V179">
        <v>7.5560000000000045</v>
      </c>
      <c r="W179">
        <v>7.4549999999999983</v>
      </c>
      <c r="X179">
        <v>7.4419999999999931</v>
      </c>
      <c r="Y179">
        <v>7.5179999999999865</v>
      </c>
      <c r="Z179">
        <v>7.6560000000000201</v>
      </c>
      <c r="AA179">
        <v>7.6009999999999991</v>
      </c>
      <c r="AB179">
        <v>7.6099999999999994</v>
      </c>
      <c r="AC179">
        <v>7.5940000000000083</v>
      </c>
      <c r="AD179">
        <v>7.6219999999999857</v>
      </c>
      <c r="AE179">
        <v>7.6220000000000141</v>
      </c>
      <c r="AF179">
        <v>7.737000000000009</v>
      </c>
      <c r="AG179">
        <v>7.603999999999985</v>
      </c>
      <c r="AH179">
        <v>7.5940000000000225</v>
      </c>
      <c r="AI179">
        <v>7.5649999999999977</v>
      </c>
      <c r="AJ179">
        <v>7.5939999999999941</v>
      </c>
      <c r="AK179">
        <v>7.6630000000000109</v>
      </c>
      <c r="AL179">
        <v>7.7719999999999914</v>
      </c>
      <c r="AM179">
        <v>7.9699999999999704</v>
      </c>
      <c r="AN179">
        <v>7.8310000000000173</v>
      </c>
      <c r="AO179">
        <v>7.8679999999999666</v>
      </c>
      <c r="AP179">
        <v>7.9920000000000186</v>
      </c>
      <c r="AQ179">
        <v>7.7390000000000043</v>
      </c>
      <c r="AR179">
        <v>7.703000000000003</v>
      </c>
      <c r="AS179">
        <v>7.7070000000000221</v>
      </c>
      <c r="AT179">
        <v>7.7400000000000091</v>
      </c>
      <c r="AU179">
        <v>7.9539999999999793</v>
      </c>
      <c r="AV179">
        <v>8.0120000000000005</v>
      </c>
      <c r="AW179" s="174">
        <f t="shared" si="4"/>
        <v>252.62700000000001</v>
      </c>
      <c r="AX179" s="175">
        <f t="shared" si="5"/>
        <v>57.001033143725728</v>
      </c>
    </row>
    <row r="180" spans="1:50" ht="15" thickBot="1" x14ac:dyDescent="0.4">
      <c r="A180" s="10" t="s">
        <v>134</v>
      </c>
      <c r="B180" s="10">
        <v>2020</v>
      </c>
      <c r="C180" s="93">
        <v>43888</v>
      </c>
      <c r="D180" s="10" t="s">
        <v>13</v>
      </c>
      <c r="E180" s="92" t="s">
        <v>472</v>
      </c>
      <c r="F180" s="92">
        <v>4</v>
      </c>
      <c r="G180" s="72" t="s">
        <v>67</v>
      </c>
      <c r="H180" s="72" t="s">
        <v>219</v>
      </c>
      <c r="I180" s="72" t="s">
        <v>545</v>
      </c>
      <c r="J180" s="72" t="s">
        <v>546</v>
      </c>
      <c r="K180" s="72" t="s">
        <v>278</v>
      </c>
      <c r="L180" s="72"/>
      <c r="M180" s="72"/>
      <c r="N180" s="72"/>
      <c r="O180" s="72"/>
      <c r="P180" s="92">
        <v>1</v>
      </c>
      <c r="Q180">
        <v>14.047000000000001</v>
      </c>
      <c r="R180">
        <v>7.8249999999999993</v>
      </c>
      <c r="S180">
        <v>7.5850000000000009</v>
      </c>
      <c r="T180">
        <v>7.7109999999999985</v>
      </c>
      <c r="U180">
        <v>7.5510000000000019</v>
      </c>
      <c r="V180">
        <v>7.5120000000000005</v>
      </c>
      <c r="W180">
        <v>7.4780000000000015</v>
      </c>
      <c r="X180">
        <v>7.5729999999999933</v>
      </c>
      <c r="Y180">
        <v>7.5459999999999923</v>
      </c>
      <c r="Z180">
        <v>7.5180000000000149</v>
      </c>
      <c r="AA180">
        <v>7.6629999999999967</v>
      </c>
      <c r="AB180">
        <v>7.5370000000000061</v>
      </c>
      <c r="AC180">
        <v>7.5889999999999986</v>
      </c>
      <c r="AD180">
        <v>7.7459999999999951</v>
      </c>
      <c r="AE180">
        <v>7.6029999999999944</v>
      </c>
      <c r="AF180">
        <v>7.7429999999999808</v>
      </c>
      <c r="AG180">
        <v>7.6760000000000161</v>
      </c>
      <c r="AH180">
        <v>7.6920000000000073</v>
      </c>
      <c r="AI180">
        <v>7.646000000000015</v>
      </c>
      <c r="AJ180">
        <v>7.6049999999999898</v>
      </c>
      <c r="AK180">
        <v>7.6589999999999918</v>
      </c>
      <c r="AL180">
        <v>7.6420000000000243</v>
      </c>
      <c r="AM180">
        <v>7.7569999999999766</v>
      </c>
      <c r="AN180">
        <v>7.8299999999999841</v>
      </c>
      <c r="AO180">
        <v>7.6940000000000168</v>
      </c>
      <c r="AP180">
        <v>7.6569999999999823</v>
      </c>
      <c r="AQ180">
        <v>7.849000000000018</v>
      </c>
      <c r="AR180">
        <v>7.7610000000000525</v>
      </c>
      <c r="AS180">
        <v>7.7429999999999382</v>
      </c>
      <c r="AT180">
        <v>7.6870000000000118</v>
      </c>
      <c r="AU180">
        <v>7.726999999999947</v>
      </c>
      <c r="AV180">
        <v>7.7820000000000675</v>
      </c>
      <c r="AW180" s="174">
        <f t="shared" si="4"/>
        <v>251.63400000000001</v>
      </c>
      <c r="AX180" s="175">
        <f t="shared" si="5"/>
        <v>57.225971053196304</v>
      </c>
    </row>
    <row r="181" spans="1:50" ht="15" thickBot="1" x14ac:dyDescent="0.4">
      <c r="A181" s="10" t="s">
        <v>134</v>
      </c>
      <c r="B181" s="10">
        <v>2020</v>
      </c>
      <c r="C181" s="93">
        <v>43888</v>
      </c>
      <c r="D181" s="10" t="s">
        <v>13</v>
      </c>
      <c r="E181" s="92" t="s">
        <v>472</v>
      </c>
      <c r="F181" s="92">
        <v>4</v>
      </c>
      <c r="G181" s="72" t="s">
        <v>29</v>
      </c>
      <c r="H181" s="72" t="s">
        <v>314</v>
      </c>
      <c r="I181" s="72" t="s">
        <v>434</v>
      </c>
      <c r="J181" s="72" t="s">
        <v>333</v>
      </c>
      <c r="K181" s="72" t="s">
        <v>552</v>
      </c>
      <c r="L181" s="72"/>
      <c r="M181" s="72"/>
      <c r="N181" s="72"/>
      <c r="O181" s="72"/>
      <c r="P181" s="92">
        <v>2</v>
      </c>
      <c r="Q181">
        <v>14.255000000000001</v>
      </c>
      <c r="R181">
        <v>8.2140000000000004</v>
      </c>
      <c r="S181">
        <v>7.718</v>
      </c>
      <c r="T181">
        <v>7.6249999999999964</v>
      </c>
      <c r="U181">
        <v>7.6890000000000001</v>
      </c>
      <c r="V181">
        <v>7.4860000000000042</v>
      </c>
      <c r="W181">
        <v>7.4450000000000003</v>
      </c>
      <c r="X181">
        <v>7.5760000000000076</v>
      </c>
      <c r="Y181">
        <v>7.5559999999999974</v>
      </c>
      <c r="Z181">
        <v>7.5549999999999926</v>
      </c>
      <c r="AA181">
        <v>7.583999999999989</v>
      </c>
      <c r="AB181">
        <v>7.6930000000000121</v>
      </c>
      <c r="AC181">
        <v>7.5029999999999859</v>
      </c>
      <c r="AD181">
        <v>7.5220000000000056</v>
      </c>
      <c r="AE181">
        <v>7.51400000000001</v>
      </c>
      <c r="AF181">
        <v>7.5409999999999968</v>
      </c>
      <c r="AG181">
        <v>7.7269999999999754</v>
      </c>
      <c r="AH181">
        <v>7.9120000000000346</v>
      </c>
      <c r="AI181">
        <v>7.9139999999999873</v>
      </c>
      <c r="AJ181">
        <v>7.8089999999999975</v>
      </c>
      <c r="AK181">
        <v>7.77800000000002</v>
      </c>
      <c r="AL181">
        <v>7.7749999999999773</v>
      </c>
      <c r="AM181">
        <v>7.8950000000000387</v>
      </c>
      <c r="AN181">
        <v>7.747999999999962</v>
      </c>
      <c r="AO181">
        <v>7.7510000000000048</v>
      </c>
      <c r="AP181">
        <v>7.728999999999985</v>
      </c>
      <c r="AQ181">
        <v>7.9210000000000491</v>
      </c>
      <c r="AR181">
        <v>7.7869999999999777</v>
      </c>
      <c r="AS181">
        <v>8.0580000000000211</v>
      </c>
      <c r="AT181">
        <v>7.938999999999993</v>
      </c>
      <c r="AU181">
        <v>7.8789999999999623</v>
      </c>
      <c r="AV181">
        <v>7.785000000000025</v>
      </c>
      <c r="AW181" s="174">
        <f t="shared" si="4"/>
        <v>253.88300000000001</v>
      </c>
      <c r="AX181" s="175">
        <f t="shared" si="5"/>
        <v>56.719039872697266</v>
      </c>
    </row>
    <row r="182" spans="1:50" ht="15" thickBot="1" x14ac:dyDescent="0.4">
      <c r="A182" s="4" t="s">
        <v>134</v>
      </c>
      <c r="B182" s="4">
        <v>2020</v>
      </c>
      <c r="C182" s="94">
        <v>43888</v>
      </c>
      <c r="D182" s="4" t="s">
        <v>13</v>
      </c>
      <c r="E182" s="42" t="s">
        <v>209</v>
      </c>
      <c r="F182" s="42" t="s">
        <v>210</v>
      </c>
      <c r="G182" s="79" t="s">
        <v>67</v>
      </c>
      <c r="H182" s="79" t="s">
        <v>219</v>
      </c>
      <c r="I182" s="79" t="s">
        <v>545</v>
      </c>
      <c r="J182" s="79" t="s">
        <v>546</v>
      </c>
      <c r="K182" s="79" t="s">
        <v>278</v>
      </c>
      <c r="L182" s="79"/>
      <c r="M182" s="79"/>
      <c r="N182" s="79"/>
      <c r="O182" s="79"/>
      <c r="P182" s="42">
        <v>1</v>
      </c>
      <c r="Q182">
        <v>13.847</v>
      </c>
      <c r="R182">
        <v>7.8600000000000012</v>
      </c>
      <c r="S182">
        <v>7.5949999999999989</v>
      </c>
      <c r="T182">
        <v>7.6129999999999995</v>
      </c>
      <c r="U182">
        <v>7.4450000000000003</v>
      </c>
      <c r="V182">
        <v>7.3830000000000027</v>
      </c>
      <c r="W182">
        <v>7.4139999999999944</v>
      </c>
      <c r="X182">
        <v>7.519999999999996</v>
      </c>
      <c r="Y182">
        <v>7.4069999999999965</v>
      </c>
      <c r="Z182">
        <v>7.4180000000000064</v>
      </c>
      <c r="AA182">
        <v>7.570999999999998</v>
      </c>
      <c r="AB182">
        <v>7.48599999999999</v>
      </c>
      <c r="AC182">
        <v>7.5440000000000111</v>
      </c>
      <c r="AD182">
        <v>7.7219999999999942</v>
      </c>
      <c r="AE182">
        <v>7.7790000000000106</v>
      </c>
      <c r="AF182">
        <v>7.6080000000000041</v>
      </c>
      <c r="AG182">
        <v>7.5619999999999976</v>
      </c>
      <c r="AH182">
        <v>7.554000000000002</v>
      </c>
      <c r="AI182">
        <v>7.5860000000000127</v>
      </c>
      <c r="AJ182">
        <v>7.7560000000000002</v>
      </c>
      <c r="AK182">
        <v>7.6129999999999995</v>
      </c>
      <c r="AL182">
        <v>7.8160000000000025</v>
      </c>
      <c r="AM182">
        <v>7.7769999999999868</v>
      </c>
      <c r="AN182">
        <v>8.0060000000000002</v>
      </c>
      <c r="AO182">
        <v>8.0150000000000148</v>
      </c>
      <c r="AP182">
        <v>7.7739999999999441</v>
      </c>
      <c r="AQ182">
        <v>7.724000000000018</v>
      </c>
      <c r="AR182">
        <v>7.7179999999999893</v>
      </c>
      <c r="AS182">
        <v>7.7400000000000375</v>
      </c>
      <c r="AT182">
        <v>7.7790000000000248</v>
      </c>
      <c r="AU182">
        <v>7.7889999999999873</v>
      </c>
      <c r="AV182">
        <v>7.8139999999999361</v>
      </c>
      <c r="AW182" s="174">
        <f t="shared" si="4"/>
        <v>251.23499999999996</v>
      </c>
      <c r="AX182" s="175">
        <f t="shared" si="5"/>
        <v>57.316854737596287</v>
      </c>
    </row>
    <row r="183" spans="1:50" ht="15" thickBot="1" x14ac:dyDescent="0.4">
      <c r="A183" s="4" t="s">
        <v>134</v>
      </c>
      <c r="B183" s="4">
        <v>2020</v>
      </c>
      <c r="C183" s="94">
        <v>43888</v>
      </c>
      <c r="D183" s="4" t="s">
        <v>13</v>
      </c>
      <c r="E183" s="42" t="s">
        <v>209</v>
      </c>
      <c r="F183" s="42" t="s">
        <v>210</v>
      </c>
      <c r="G183" s="79" t="s">
        <v>25</v>
      </c>
      <c r="H183" s="79" t="s">
        <v>354</v>
      </c>
      <c r="I183" s="79" t="s">
        <v>276</v>
      </c>
      <c r="J183" s="79" t="s">
        <v>547</v>
      </c>
      <c r="K183" s="79" t="s">
        <v>339</v>
      </c>
      <c r="L183" s="79"/>
      <c r="M183" s="79"/>
      <c r="N183" s="79"/>
      <c r="O183" s="79"/>
      <c r="P183" s="42">
        <v>2</v>
      </c>
      <c r="Q183">
        <v>14.271000000000001</v>
      </c>
      <c r="R183">
        <v>8.2829999999999977</v>
      </c>
      <c r="S183">
        <v>7.7190000000000012</v>
      </c>
      <c r="T183">
        <v>7.5590000000000011</v>
      </c>
      <c r="U183">
        <v>7.6679999999999993</v>
      </c>
      <c r="V183">
        <v>7.5510000000000019</v>
      </c>
      <c r="W183">
        <v>7.6129999999999853</v>
      </c>
      <c r="X183">
        <v>7.7620000000000289</v>
      </c>
      <c r="Y183">
        <v>7.5949999999999847</v>
      </c>
      <c r="Z183">
        <v>7.5019999999999953</v>
      </c>
      <c r="AA183">
        <v>7.561000000000007</v>
      </c>
      <c r="AB183">
        <v>7.6219999999999999</v>
      </c>
      <c r="AC183">
        <v>7.5539999999999878</v>
      </c>
      <c r="AD183">
        <v>7.5429999999999922</v>
      </c>
      <c r="AE183">
        <v>7.5730000000000501</v>
      </c>
      <c r="AF183">
        <v>7.5559999999999832</v>
      </c>
      <c r="AG183">
        <v>7.6819999999999879</v>
      </c>
      <c r="AH183">
        <v>7.7479999999999905</v>
      </c>
      <c r="AI183">
        <v>7.6479999999999961</v>
      </c>
      <c r="AJ183">
        <v>7.6960000000000264</v>
      </c>
      <c r="AK183">
        <v>7.9529999999999745</v>
      </c>
      <c r="AL183">
        <v>7.8590000000000089</v>
      </c>
      <c r="AM183">
        <v>7.8649999999999807</v>
      </c>
      <c r="AN183">
        <v>8.0550000000000068</v>
      </c>
      <c r="AO183">
        <v>7.7700000000000102</v>
      </c>
      <c r="AP183">
        <v>7.6210000000000377</v>
      </c>
      <c r="AQ183">
        <v>7.7629999999999484</v>
      </c>
      <c r="AR183">
        <v>7.6300000000000239</v>
      </c>
      <c r="AS183">
        <v>7.6400000000000148</v>
      </c>
      <c r="AT183">
        <v>7.6409999999999911</v>
      </c>
      <c r="AU183">
        <v>7.7749999999999773</v>
      </c>
      <c r="AV183">
        <v>7.8510000000000275</v>
      </c>
      <c r="AW183" s="174">
        <f t="shared" si="4"/>
        <v>253.12900000000002</v>
      </c>
      <c r="AX183" s="175">
        <f t="shared" si="5"/>
        <v>56.887989918184005</v>
      </c>
    </row>
    <row r="184" spans="1:50" ht="15" thickBot="1" x14ac:dyDescent="0.4">
      <c r="A184" s="4" t="s">
        <v>134</v>
      </c>
      <c r="B184" s="4">
        <v>2020</v>
      </c>
      <c r="C184" s="94">
        <v>43888</v>
      </c>
      <c r="D184" s="4" t="s">
        <v>13</v>
      </c>
      <c r="E184" s="42" t="s">
        <v>209</v>
      </c>
      <c r="F184" s="42" t="s">
        <v>211</v>
      </c>
      <c r="G184" s="79" t="s">
        <v>15</v>
      </c>
      <c r="H184" s="79" t="s">
        <v>519</v>
      </c>
      <c r="I184" s="79" t="s">
        <v>520</v>
      </c>
      <c r="J184" s="79" t="s">
        <v>509</v>
      </c>
      <c r="K184" s="79" t="s">
        <v>348</v>
      </c>
      <c r="L184" s="79"/>
      <c r="M184" s="79"/>
      <c r="N184" s="79"/>
      <c r="O184" s="79"/>
      <c r="P184" s="42">
        <v>3</v>
      </c>
      <c r="Q184">
        <v>14.236000000000001</v>
      </c>
      <c r="R184">
        <v>8.5560000000000009</v>
      </c>
      <c r="S184">
        <v>7.9469999999999992</v>
      </c>
      <c r="T184">
        <v>7.8079999999999963</v>
      </c>
      <c r="U184">
        <v>7.8290000000000006</v>
      </c>
      <c r="V184">
        <v>7.6760000000000019</v>
      </c>
      <c r="W184">
        <v>7.6139999999999972</v>
      </c>
      <c r="X184">
        <v>7.6620000000000061</v>
      </c>
      <c r="Y184">
        <v>7.777000000000001</v>
      </c>
      <c r="Z184">
        <v>7.605000000000004</v>
      </c>
      <c r="AA184">
        <v>7.5939999999999799</v>
      </c>
      <c r="AB184">
        <v>7.5590000000000117</v>
      </c>
      <c r="AC184">
        <v>7.7119999999999891</v>
      </c>
      <c r="AD184">
        <v>7.599000000000018</v>
      </c>
      <c r="AE184">
        <v>7.5919999999999987</v>
      </c>
      <c r="AF184">
        <v>7.5359999999999872</v>
      </c>
      <c r="AG184">
        <v>7.4950000000000045</v>
      </c>
      <c r="AH184">
        <v>7.6520000000000152</v>
      </c>
      <c r="AI184">
        <v>7.5979999999999848</v>
      </c>
      <c r="AJ184">
        <v>7.6990000000000123</v>
      </c>
      <c r="AK184">
        <v>7.8510000000000275</v>
      </c>
      <c r="AL184">
        <v>7.6709999999999923</v>
      </c>
      <c r="AM184">
        <v>7.6749999999999829</v>
      </c>
      <c r="AN184">
        <v>7.6980000000000075</v>
      </c>
      <c r="AO184">
        <v>7.7450000000000045</v>
      </c>
      <c r="AP184">
        <v>7.8999999999999488</v>
      </c>
      <c r="AQ184">
        <v>7.9200000000000443</v>
      </c>
      <c r="AR184">
        <v>7.6539999999999679</v>
      </c>
      <c r="AS184">
        <v>7.5940000000000225</v>
      </c>
      <c r="AT184">
        <v>7.4979999999999905</v>
      </c>
      <c r="AU184">
        <v>7.5330000000000155</v>
      </c>
      <c r="AV184">
        <v>7.478999999999985</v>
      </c>
      <c r="AW184" s="174">
        <f t="shared" si="4"/>
        <v>252.964</v>
      </c>
      <c r="AX184" s="175">
        <f t="shared" si="5"/>
        <v>56.925096061099602</v>
      </c>
    </row>
    <row r="185" spans="1:50" ht="15" thickBot="1" x14ac:dyDescent="0.4">
      <c r="A185" s="4" t="s">
        <v>134</v>
      </c>
      <c r="B185" s="4">
        <v>2020</v>
      </c>
      <c r="C185" s="94">
        <v>43888</v>
      </c>
      <c r="D185" s="4" t="s">
        <v>13</v>
      </c>
      <c r="E185" s="42" t="s">
        <v>209</v>
      </c>
      <c r="F185" s="42" t="s">
        <v>211</v>
      </c>
      <c r="G185" s="79" t="s">
        <v>27</v>
      </c>
      <c r="H185" s="79" t="s">
        <v>317</v>
      </c>
      <c r="I185" s="79" t="s">
        <v>548</v>
      </c>
      <c r="J185" s="79" t="s">
        <v>549</v>
      </c>
      <c r="K185" s="79" t="s">
        <v>550</v>
      </c>
      <c r="L185" s="79"/>
      <c r="M185" s="79"/>
      <c r="N185" s="79"/>
      <c r="O185" s="79"/>
      <c r="P185" s="42">
        <v>4</v>
      </c>
      <c r="Q185">
        <v>14.504</v>
      </c>
      <c r="R185">
        <v>8.2629999999999999</v>
      </c>
      <c r="S185">
        <v>7.8230000000000004</v>
      </c>
      <c r="T185">
        <v>7.5380000000000003</v>
      </c>
      <c r="U185">
        <v>7.4660000000000011</v>
      </c>
      <c r="V185">
        <v>7.6049999999999969</v>
      </c>
      <c r="W185">
        <v>7.4899999999999949</v>
      </c>
      <c r="X185">
        <v>7.4650000000000034</v>
      </c>
      <c r="Y185">
        <v>7.5079999999999956</v>
      </c>
      <c r="Z185">
        <v>7.6610000000000014</v>
      </c>
      <c r="AA185">
        <v>7.6030000000000086</v>
      </c>
      <c r="AB185">
        <v>7.6349999999999909</v>
      </c>
      <c r="AC185">
        <v>7.6350000000000193</v>
      </c>
      <c r="AD185">
        <v>7.6839999999999975</v>
      </c>
      <c r="AE185">
        <v>7.7179999999999893</v>
      </c>
      <c r="AF185">
        <v>7.909000000000006</v>
      </c>
      <c r="AG185">
        <v>7.7239999999999895</v>
      </c>
      <c r="AH185">
        <v>7.6459999999999866</v>
      </c>
      <c r="AI185">
        <v>7.5689999999999884</v>
      </c>
      <c r="AJ185">
        <v>7.5860000000000127</v>
      </c>
      <c r="AK185">
        <v>7.6090000000000089</v>
      </c>
      <c r="AL185">
        <v>7.65300000000002</v>
      </c>
      <c r="AM185">
        <v>7.8689999999999998</v>
      </c>
      <c r="AN185">
        <v>7.7279999999999802</v>
      </c>
      <c r="AO185">
        <v>7.7820000000000391</v>
      </c>
      <c r="AP185">
        <v>7.7889999999999873</v>
      </c>
      <c r="AQ185">
        <v>8.6919999999999789</v>
      </c>
      <c r="AR185">
        <v>8.5069999999999766</v>
      </c>
      <c r="AS185">
        <v>8.8950000000000102</v>
      </c>
      <c r="AT185">
        <v>9.1079999999999757</v>
      </c>
      <c r="AU185">
        <v>9.1800000000000352</v>
      </c>
      <c r="AV185">
        <v>9.5600000000000023</v>
      </c>
      <c r="AW185" s="174">
        <f t="shared" si="4"/>
        <v>260.404</v>
      </c>
      <c r="AX185" s="175">
        <f t="shared" si="5"/>
        <v>55.298689728268386</v>
      </c>
    </row>
    <row r="186" spans="1:50" ht="15" thickBot="1" x14ac:dyDescent="0.4">
      <c r="A186" s="3" t="s">
        <v>94</v>
      </c>
      <c r="B186" s="3">
        <v>2020</v>
      </c>
      <c r="C186" s="91">
        <v>43853</v>
      </c>
      <c r="D186" s="3" t="s">
        <v>72</v>
      </c>
      <c r="E186" s="42" t="s">
        <v>395</v>
      </c>
      <c r="F186" s="42" t="s">
        <v>395</v>
      </c>
      <c r="G186" t="s">
        <v>67</v>
      </c>
      <c r="H186" t="s">
        <v>219</v>
      </c>
      <c r="I186" t="s">
        <v>545</v>
      </c>
      <c r="J186" t="s">
        <v>546</v>
      </c>
      <c r="K186" t="s">
        <v>278</v>
      </c>
      <c r="P186" s="42">
        <v>1</v>
      </c>
      <c r="Q186">
        <v>14.172000000000001</v>
      </c>
      <c r="R186">
        <v>8.1359999999999992</v>
      </c>
      <c r="S186">
        <v>7.6879999999999988</v>
      </c>
      <c r="T186">
        <v>7.7740000000000045</v>
      </c>
      <c r="U186">
        <v>7.5949999999999989</v>
      </c>
      <c r="V186">
        <v>7.8099999999999952</v>
      </c>
      <c r="W186">
        <v>7.7460000000000093</v>
      </c>
      <c r="X186">
        <v>7.7590000000000003</v>
      </c>
      <c r="Y186">
        <v>7.8670000000000044</v>
      </c>
      <c r="Z186">
        <v>7.6880000000000024</v>
      </c>
      <c r="AA186">
        <v>7.6529999999999916</v>
      </c>
      <c r="AB186">
        <v>7.617999999999995</v>
      </c>
      <c r="AC186">
        <v>7.7390000000000043</v>
      </c>
      <c r="AD186">
        <v>7.7149999999999892</v>
      </c>
      <c r="AE186">
        <v>7.7870000000000203</v>
      </c>
      <c r="AF186">
        <v>7.9509999999999934</v>
      </c>
      <c r="AG186">
        <v>7.9049999999999727</v>
      </c>
      <c r="AH186">
        <v>8.0180000000000291</v>
      </c>
      <c r="AI186">
        <v>8.2370000000000232</v>
      </c>
      <c r="AJ186">
        <v>8.0509999999999877</v>
      </c>
      <c r="AK186">
        <v>7.9879999999999995</v>
      </c>
      <c r="AL186">
        <v>7.8529999999999518</v>
      </c>
      <c r="AM186">
        <v>7.8340000000000316</v>
      </c>
      <c r="AN186">
        <v>7.8379999999999654</v>
      </c>
      <c r="AO186">
        <v>7.8610000000000184</v>
      </c>
      <c r="AP186">
        <v>7.9870000000000232</v>
      </c>
      <c r="AQ186">
        <v>8.0649999999999977</v>
      </c>
      <c r="AR186">
        <v>8.228999999999985</v>
      </c>
      <c r="AS186">
        <v>8.4180000000000064</v>
      </c>
      <c r="AT186">
        <v>8.6459999999999866</v>
      </c>
      <c r="AU186">
        <v>8.8309999999999889</v>
      </c>
      <c r="AV186">
        <v>9.0130000000000052</v>
      </c>
      <c r="AW186" s="174">
        <f t="shared" si="4"/>
        <v>261.47199999999998</v>
      </c>
      <c r="AX186" s="175">
        <f t="shared" si="5"/>
        <v>55.072818504467023</v>
      </c>
    </row>
    <row r="187" spans="1:50" ht="15" thickBot="1" x14ac:dyDescent="0.4">
      <c r="A187" s="3" t="s">
        <v>94</v>
      </c>
      <c r="B187" s="3">
        <v>2020</v>
      </c>
      <c r="C187" s="91">
        <v>43853</v>
      </c>
      <c r="D187" s="3" t="s">
        <v>72</v>
      </c>
      <c r="E187" s="42" t="s">
        <v>395</v>
      </c>
      <c r="F187" s="42" t="s">
        <v>395</v>
      </c>
      <c r="G187" t="s">
        <v>27</v>
      </c>
      <c r="H187" t="s">
        <v>323</v>
      </c>
      <c r="I187" t="s">
        <v>413</v>
      </c>
      <c r="J187" t="s">
        <v>562</v>
      </c>
      <c r="K187" t="s">
        <v>563</v>
      </c>
      <c r="P187" s="42">
        <v>2</v>
      </c>
      <c r="Q187">
        <v>14.452999999999999</v>
      </c>
      <c r="R187">
        <v>8.3719999999999999</v>
      </c>
      <c r="S187">
        <v>7.8900000000000006</v>
      </c>
      <c r="T187">
        <v>7.7840000000000025</v>
      </c>
      <c r="U187">
        <v>7.9699999999999989</v>
      </c>
      <c r="V187">
        <v>7.8599999999999994</v>
      </c>
      <c r="W187">
        <v>7.9209999999999994</v>
      </c>
      <c r="X187">
        <v>7.9269999999999925</v>
      </c>
      <c r="Y187">
        <v>8.0820000000000221</v>
      </c>
      <c r="Z187">
        <v>7.9579999999999842</v>
      </c>
      <c r="AA187">
        <v>7.9200000000000159</v>
      </c>
      <c r="AB187">
        <v>7.9289999999999878</v>
      </c>
      <c r="AC187">
        <v>8.0609999999999928</v>
      </c>
      <c r="AD187">
        <v>8.0339999999999918</v>
      </c>
      <c r="AE187">
        <v>7.9969999999999999</v>
      </c>
      <c r="AF187">
        <v>8.0290000000000248</v>
      </c>
      <c r="AG187">
        <v>8.1939999999999884</v>
      </c>
      <c r="AH187">
        <v>8.1069999999999709</v>
      </c>
      <c r="AI187">
        <v>8.266000000000048</v>
      </c>
      <c r="AJ187">
        <v>8.1839999999999975</v>
      </c>
      <c r="AK187">
        <v>8.0879999999999939</v>
      </c>
      <c r="AL187">
        <v>8.0120000000000005</v>
      </c>
      <c r="AM187">
        <v>8.1089999999999804</v>
      </c>
      <c r="AN187">
        <v>7.8959999999999866</v>
      </c>
      <c r="AO187">
        <v>7.9900000000000091</v>
      </c>
      <c r="AP187">
        <v>7.9429999999999836</v>
      </c>
      <c r="AQ187">
        <v>7.9399999999999977</v>
      </c>
      <c r="AR187">
        <v>8.1080000000000325</v>
      </c>
      <c r="AS187">
        <v>7.9759999999999707</v>
      </c>
      <c r="AT187">
        <v>8.0529999999999973</v>
      </c>
      <c r="AU187">
        <v>8.0880000000000223</v>
      </c>
      <c r="AV187">
        <v>8.1110000000000753</v>
      </c>
      <c r="AW187" s="174">
        <f t="shared" si="4"/>
        <v>263.25200000000007</v>
      </c>
      <c r="AX187" s="175">
        <f t="shared" si="5"/>
        <v>54.700439122969613</v>
      </c>
    </row>
    <row r="188" spans="1:50" ht="15" thickBot="1" x14ac:dyDescent="0.4">
      <c r="A188" s="3" t="s">
        <v>94</v>
      </c>
      <c r="B188" s="3">
        <v>2020</v>
      </c>
      <c r="C188" s="91">
        <v>43853</v>
      </c>
      <c r="D188" s="3" t="s">
        <v>72</v>
      </c>
      <c r="E188" s="42" t="s">
        <v>395</v>
      </c>
      <c r="F188" s="42" t="s">
        <v>395</v>
      </c>
      <c r="G188" t="s">
        <v>17</v>
      </c>
      <c r="H188" t="s">
        <v>220</v>
      </c>
      <c r="I188" t="s">
        <v>338</v>
      </c>
      <c r="J188" t="s">
        <v>440</v>
      </c>
      <c r="K188" t="s">
        <v>555</v>
      </c>
      <c r="P188" s="42">
        <v>3</v>
      </c>
      <c r="Q188">
        <v>14.411</v>
      </c>
      <c r="R188">
        <v>8.5920000000000005</v>
      </c>
      <c r="S188">
        <v>8.1439999999999984</v>
      </c>
      <c r="T188">
        <v>8.0420000000000016</v>
      </c>
      <c r="U188">
        <v>8.0489999999999995</v>
      </c>
      <c r="V188">
        <v>7.8460000000000036</v>
      </c>
      <c r="W188">
        <v>7.8419999999999916</v>
      </c>
      <c r="X188">
        <v>7.8660000000000068</v>
      </c>
      <c r="Y188">
        <v>7.9750000000000085</v>
      </c>
      <c r="Z188">
        <v>7.8649999999999949</v>
      </c>
      <c r="AA188">
        <v>7.8430000000000035</v>
      </c>
      <c r="AB188">
        <v>7.9350000000000023</v>
      </c>
      <c r="AC188">
        <v>7.9829999999999899</v>
      </c>
      <c r="AD188">
        <v>8.1410000000000053</v>
      </c>
      <c r="AE188">
        <v>7.929000000000002</v>
      </c>
      <c r="AF188">
        <v>7.8939999999999912</v>
      </c>
      <c r="AG188">
        <v>7.9160000000000252</v>
      </c>
      <c r="AH188">
        <v>7.9449999999999648</v>
      </c>
      <c r="AI188">
        <v>8.0470000000000255</v>
      </c>
      <c r="AJ188">
        <v>8.1209999999999809</v>
      </c>
      <c r="AK188">
        <v>8.2919999999999732</v>
      </c>
      <c r="AL188">
        <v>8.2950000000000159</v>
      </c>
      <c r="AM188">
        <v>8.3800000000000523</v>
      </c>
      <c r="AN188">
        <v>8.1079999999999757</v>
      </c>
      <c r="AO188">
        <v>8.08299999999997</v>
      </c>
      <c r="AP188">
        <v>8.1350000000000193</v>
      </c>
      <c r="AQ188">
        <v>8.1570000000000107</v>
      </c>
      <c r="AR188">
        <v>8.3449999999999704</v>
      </c>
      <c r="AS188">
        <v>8.0979999999999848</v>
      </c>
      <c r="AT188">
        <v>8.0960000000000605</v>
      </c>
      <c r="AU188">
        <v>8.1639999999999588</v>
      </c>
      <c r="AV188">
        <v>8.2730000000000246</v>
      </c>
      <c r="AW188" s="174">
        <f t="shared" si="4"/>
        <v>264.81200000000001</v>
      </c>
      <c r="AX188" s="175">
        <f t="shared" si="5"/>
        <v>54.378200383668414</v>
      </c>
    </row>
    <row r="189" spans="1:50" ht="15" thickBot="1" x14ac:dyDescent="0.4">
      <c r="A189" s="3" t="s">
        <v>94</v>
      </c>
      <c r="B189" s="3">
        <v>2020</v>
      </c>
      <c r="C189" s="91">
        <v>43853</v>
      </c>
      <c r="D189" s="3" t="s">
        <v>72</v>
      </c>
      <c r="E189" s="42" t="s">
        <v>395</v>
      </c>
      <c r="F189" s="79" t="s">
        <v>395</v>
      </c>
      <c r="G189" t="s">
        <v>56</v>
      </c>
      <c r="H189" t="s">
        <v>301</v>
      </c>
      <c r="I189" t="s">
        <v>274</v>
      </c>
      <c r="J189" t="s">
        <v>446</v>
      </c>
      <c r="K189" t="s">
        <v>445</v>
      </c>
      <c r="P189" s="42">
        <v>4</v>
      </c>
      <c r="Q189">
        <v>15.079000000000001</v>
      </c>
      <c r="R189">
        <v>8.9209999999999994</v>
      </c>
      <c r="S189">
        <v>8.3320000000000007</v>
      </c>
      <c r="T189">
        <v>8.1379999999999981</v>
      </c>
      <c r="U189">
        <v>8.1570000000000036</v>
      </c>
      <c r="V189">
        <v>7.972999999999999</v>
      </c>
      <c r="W189">
        <v>7.9059999999999988</v>
      </c>
      <c r="X189">
        <v>7.9680000000000035</v>
      </c>
      <c r="Y189">
        <v>7.8169999999999931</v>
      </c>
      <c r="Z189">
        <v>7.8239999999999981</v>
      </c>
      <c r="AA189">
        <v>7.8530000000000229</v>
      </c>
      <c r="AB189">
        <v>7.8719999999999715</v>
      </c>
      <c r="AC189">
        <v>8.097999999999999</v>
      </c>
      <c r="AD189">
        <v>7.9340000000000259</v>
      </c>
      <c r="AE189">
        <v>7.8410000000000082</v>
      </c>
      <c r="AF189">
        <v>7.8299999999999841</v>
      </c>
      <c r="AG189">
        <v>8.0449999999999591</v>
      </c>
      <c r="AH189">
        <v>7.9510000000000502</v>
      </c>
      <c r="AI189">
        <v>7.9539999999999793</v>
      </c>
      <c r="AJ189">
        <v>8.1640000000000157</v>
      </c>
      <c r="AK189">
        <v>8.0769999999999982</v>
      </c>
      <c r="AL189">
        <v>8.1179999999999666</v>
      </c>
      <c r="AM189">
        <v>8.3540000000000134</v>
      </c>
      <c r="AN189">
        <v>8.1999999999999886</v>
      </c>
      <c r="AO189">
        <v>8.245000000000033</v>
      </c>
      <c r="AP189">
        <v>8.2849999999999682</v>
      </c>
      <c r="AQ189">
        <v>8.4300000000000068</v>
      </c>
      <c r="AR189">
        <v>8.2600000000000193</v>
      </c>
      <c r="AS189">
        <v>8.1140000000000043</v>
      </c>
      <c r="AT189">
        <v>8.1769999999999641</v>
      </c>
      <c r="AU189">
        <v>8.2309999999999945</v>
      </c>
      <c r="AV189">
        <v>8.257000000000005</v>
      </c>
      <c r="AW189" s="174">
        <f t="shared" si="4"/>
        <v>266.40499999999997</v>
      </c>
      <c r="AX189" s="175">
        <f t="shared" si="5"/>
        <v>54.053039545053586</v>
      </c>
    </row>
    <row r="190" spans="1:50" ht="15" thickBot="1" x14ac:dyDescent="0.4">
      <c r="A190" s="3" t="s">
        <v>94</v>
      </c>
      <c r="B190" s="3">
        <v>2020</v>
      </c>
      <c r="C190" s="91">
        <v>43853</v>
      </c>
      <c r="D190" s="3" t="s">
        <v>72</v>
      </c>
      <c r="E190" s="42" t="s">
        <v>395</v>
      </c>
      <c r="F190" s="79" t="s">
        <v>395</v>
      </c>
      <c r="G190" t="s">
        <v>51</v>
      </c>
      <c r="H190" t="s">
        <v>311</v>
      </c>
      <c r="I190" t="s">
        <v>243</v>
      </c>
      <c r="J190" t="s">
        <v>556</v>
      </c>
      <c r="K190" t="s">
        <v>265</v>
      </c>
      <c r="P190" s="42">
        <v>5</v>
      </c>
      <c r="Q190">
        <v>14.545</v>
      </c>
      <c r="R190">
        <v>8.5499999999999989</v>
      </c>
      <c r="S190">
        <v>7.9660000000000011</v>
      </c>
      <c r="T190">
        <v>7.8419999999999987</v>
      </c>
      <c r="U190">
        <v>8.0760000000000005</v>
      </c>
      <c r="V190">
        <v>8.0919999999999987</v>
      </c>
      <c r="W190">
        <v>8.2050000000000054</v>
      </c>
      <c r="X190">
        <v>8.0890000000000057</v>
      </c>
      <c r="Y190">
        <v>7.9839999999999947</v>
      </c>
      <c r="Z190">
        <v>7.8960000000000008</v>
      </c>
      <c r="AA190">
        <v>8.0650000000000119</v>
      </c>
      <c r="AB190">
        <v>8.0249999999999773</v>
      </c>
      <c r="AC190">
        <v>8.0940000000000083</v>
      </c>
      <c r="AD190">
        <v>8.313999999999993</v>
      </c>
      <c r="AE190">
        <v>8.0240000000000151</v>
      </c>
      <c r="AF190">
        <v>8.0289999999999822</v>
      </c>
      <c r="AG190">
        <v>8.0439999999999827</v>
      </c>
      <c r="AH190">
        <v>8.1210000000000377</v>
      </c>
      <c r="AI190">
        <v>8.4799999999999898</v>
      </c>
      <c r="AJ190">
        <v>8.4320000000000164</v>
      </c>
      <c r="AK190">
        <v>8.1239999999999668</v>
      </c>
      <c r="AL190">
        <v>8.1030000000000086</v>
      </c>
      <c r="AM190">
        <v>8.0320000000000107</v>
      </c>
      <c r="AN190">
        <v>8.23599999999999</v>
      </c>
      <c r="AO190">
        <v>8.2119999999999891</v>
      </c>
      <c r="AP190">
        <v>8.3509999999999991</v>
      </c>
      <c r="AQ190">
        <v>8.6679999999999779</v>
      </c>
      <c r="AR190">
        <v>8.7440000000000282</v>
      </c>
      <c r="AS190">
        <v>8.3479999999999848</v>
      </c>
      <c r="AT190">
        <v>8.1990000000000407</v>
      </c>
      <c r="AU190">
        <v>8.0759999999999934</v>
      </c>
      <c r="AV190">
        <v>8.1139999999999759</v>
      </c>
      <c r="AW190" s="174">
        <f t="shared" si="4"/>
        <v>268.08</v>
      </c>
      <c r="AX190" s="175">
        <f t="shared" si="5"/>
        <v>53.715308863025967</v>
      </c>
    </row>
    <row r="191" spans="1:50" ht="15" thickBot="1" x14ac:dyDescent="0.4">
      <c r="A191" s="3" t="s">
        <v>94</v>
      </c>
      <c r="B191" s="3">
        <v>2020</v>
      </c>
      <c r="C191" s="91">
        <v>43853</v>
      </c>
      <c r="D191" s="3" t="s">
        <v>72</v>
      </c>
      <c r="E191" s="42" t="s">
        <v>395</v>
      </c>
      <c r="F191" s="79" t="s">
        <v>395</v>
      </c>
      <c r="G191" t="s">
        <v>15</v>
      </c>
      <c r="H191" t="s">
        <v>526</v>
      </c>
      <c r="I191" t="s">
        <v>478</v>
      </c>
      <c r="J191" t="s">
        <v>348</v>
      </c>
      <c r="K191" t="s">
        <v>564</v>
      </c>
      <c r="P191" s="42">
        <v>6</v>
      </c>
      <c r="Q191">
        <v>14.696</v>
      </c>
      <c r="R191">
        <v>8.6349999999999998</v>
      </c>
      <c r="S191">
        <v>8.0749999999999993</v>
      </c>
      <c r="T191">
        <v>7.8939999999999984</v>
      </c>
      <c r="U191">
        <v>8.0740000000000052</v>
      </c>
      <c r="V191">
        <v>8.0499999999999972</v>
      </c>
      <c r="W191">
        <v>8.129000000000012</v>
      </c>
      <c r="X191">
        <v>8.1329999999999956</v>
      </c>
      <c r="Y191">
        <v>8.3199999999999932</v>
      </c>
      <c r="Z191">
        <v>8.0879999999999939</v>
      </c>
      <c r="AA191">
        <v>8.012999999999991</v>
      </c>
      <c r="AB191">
        <v>7.9620000000000033</v>
      </c>
      <c r="AC191">
        <v>8.1180000000000092</v>
      </c>
      <c r="AD191">
        <v>8.0250000000000057</v>
      </c>
      <c r="AE191">
        <v>8.090999999999994</v>
      </c>
      <c r="AF191">
        <v>8.2169999999999845</v>
      </c>
      <c r="AG191">
        <v>8.3870000000000005</v>
      </c>
      <c r="AH191">
        <v>8.2130000000000223</v>
      </c>
      <c r="AI191">
        <v>8.1829999999999927</v>
      </c>
      <c r="AJ191">
        <v>8.146000000000015</v>
      </c>
      <c r="AK191">
        <v>8.27800000000002</v>
      </c>
      <c r="AL191">
        <v>8.1019999999999754</v>
      </c>
      <c r="AM191">
        <v>8.0720000000000027</v>
      </c>
      <c r="AN191">
        <v>8.0269999999999868</v>
      </c>
      <c r="AO191">
        <v>8.2019999999999982</v>
      </c>
      <c r="AP191">
        <v>8.1040000000000418</v>
      </c>
      <c r="AQ191">
        <v>8.1689999999999543</v>
      </c>
      <c r="AR191">
        <v>8.2129999999999939</v>
      </c>
      <c r="AS191">
        <v>8.450999999999965</v>
      </c>
      <c r="AT191">
        <v>9.9180000000000348</v>
      </c>
      <c r="AU191">
        <v>9.1850000000000307</v>
      </c>
      <c r="AV191">
        <v>9.2980000000000018</v>
      </c>
      <c r="AW191" s="174">
        <f t="shared" si="4"/>
        <v>271.46800000000002</v>
      </c>
      <c r="AX191" s="175">
        <f t="shared" si="5"/>
        <v>53.044926105470992</v>
      </c>
    </row>
    <row r="192" spans="1:50" ht="15" thickBot="1" x14ac:dyDescent="0.4">
      <c r="A192" s="3" t="s">
        <v>94</v>
      </c>
      <c r="B192" s="3">
        <v>2020</v>
      </c>
      <c r="C192" s="91">
        <v>43853</v>
      </c>
      <c r="D192" s="3" t="s">
        <v>72</v>
      </c>
      <c r="E192" s="42" t="s">
        <v>395</v>
      </c>
      <c r="F192" s="79" t="s">
        <v>395</v>
      </c>
      <c r="G192" t="s">
        <v>159</v>
      </c>
      <c r="H192" t="s">
        <v>565</v>
      </c>
      <c r="I192" t="s">
        <v>566</v>
      </c>
      <c r="J192" t="s">
        <v>567</v>
      </c>
      <c r="K192" t="s">
        <v>568</v>
      </c>
      <c r="P192" s="42">
        <v>7</v>
      </c>
      <c r="Q192">
        <v>14.803000000000001</v>
      </c>
      <c r="R192">
        <v>8.6819999999999986</v>
      </c>
      <c r="S192">
        <v>8.2160000000000011</v>
      </c>
      <c r="T192">
        <v>8.2239999999999966</v>
      </c>
      <c r="U192">
        <v>7.9420000000000002</v>
      </c>
      <c r="V192">
        <v>7.9540000000000006</v>
      </c>
      <c r="W192">
        <v>8.100999999999992</v>
      </c>
      <c r="X192">
        <v>8.0490000000000279</v>
      </c>
      <c r="Y192">
        <v>8.1069999999999851</v>
      </c>
      <c r="Z192">
        <v>8.2130000000000081</v>
      </c>
      <c r="AA192">
        <v>8.353999999999985</v>
      </c>
      <c r="AB192">
        <v>8.0390000000000015</v>
      </c>
      <c r="AC192">
        <v>8.105000000000004</v>
      </c>
      <c r="AD192">
        <v>8.1440000000000055</v>
      </c>
      <c r="AE192">
        <v>8.5050000000000097</v>
      </c>
      <c r="AF192">
        <v>8.820999999999998</v>
      </c>
      <c r="AG192">
        <v>9.1309999999999718</v>
      </c>
      <c r="AH192">
        <v>8.7360000000000184</v>
      </c>
      <c r="AI192">
        <v>8.636999999999972</v>
      </c>
      <c r="AJ192">
        <v>8.5720000000000596</v>
      </c>
      <c r="AK192">
        <v>8.4979999999999905</v>
      </c>
      <c r="AL192">
        <v>8.6449999999999818</v>
      </c>
      <c r="AM192">
        <v>8.6180000000000234</v>
      </c>
      <c r="AN192">
        <v>8.9239999999999782</v>
      </c>
      <c r="AO192">
        <v>9.1299999999999955</v>
      </c>
      <c r="AP192">
        <v>8.896000000000015</v>
      </c>
      <c r="AQ192">
        <v>8.9899999999999807</v>
      </c>
      <c r="AR192">
        <v>9.3269999999999982</v>
      </c>
      <c r="AS192">
        <v>9.0080000000000098</v>
      </c>
      <c r="AT192">
        <v>8.9229999999999734</v>
      </c>
      <c r="AU192">
        <v>8.7810000000000059</v>
      </c>
      <c r="AV192">
        <v>8.9500000000000455</v>
      </c>
      <c r="AW192" s="174">
        <f t="shared" si="4"/>
        <v>280.02500000000003</v>
      </c>
      <c r="AX192" s="175">
        <f t="shared" si="5"/>
        <v>51.423980001785552</v>
      </c>
    </row>
    <row r="193" spans="1:50" ht="15" thickBot="1" x14ac:dyDescent="0.4">
      <c r="A193" s="3" t="s">
        <v>94</v>
      </c>
      <c r="B193" s="3">
        <v>2020</v>
      </c>
      <c r="C193" s="91">
        <v>43854</v>
      </c>
      <c r="D193" s="3" t="s">
        <v>72</v>
      </c>
      <c r="E193" s="42" t="s">
        <v>472</v>
      </c>
      <c r="F193">
        <v>1</v>
      </c>
      <c r="G193" t="s">
        <v>159</v>
      </c>
      <c r="H193" t="s">
        <v>566</v>
      </c>
      <c r="I193" t="s">
        <v>569</v>
      </c>
      <c r="J193" t="s">
        <v>567</v>
      </c>
      <c r="K193" t="s">
        <v>568</v>
      </c>
      <c r="P193" s="42">
        <v>1</v>
      </c>
      <c r="Q193">
        <v>14.32</v>
      </c>
      <c r="R193">
        <v>8.3109999999999999</v>
      </c>
      <c r="S193">
        <v>7.9499999999999993</v>
      </c>
      <c r="T193">
        <v>7.9869999999999983</v>
      </c>
      <c r="U193">
        <v>8.1910000000000025</v>
      </c>
      <c r="V193">
        <v>8.0450000000000017</v>
      </c>
      <c r="W193">
        <v>8.097999999999999</v>
      </c>
      <c r="X193">
        <v>8.3779999999999859</v>
      </c>
      <c r="Y193">
        <v>8.3440000000000225</v>
      </c>
      <c r="Z193">
        <v>8.1079999999999899</v>
      </c>
      <c r="AA193">
        <v>8.4680000000000035</v>
      </c>
      <c r="AB193">
        <v>8.4279999999999973</v>
      </c>
      <c r="AC193">
        <v>8.5630000000000024</v>
      </c>
      <c r="AD193">
        <v>8.5180000000000007</v>
      </c>
      <c r="AE193">
        <v>8.4659999999999798</v>
      </c>
      <c r="AF193">
        <v>8.6059999999999945</v>
      </c>
      <c r="AG193">
        <v>8.731000000000023</v>
      </c>
      <c r="AH193">
        <v>8.464999999999975</v>
      </c>
      <c r="AI193">
        <v>8.4630000000000507</v>
      </c>
      <c r="AJ193">
        <v>8.6189999999999998</v>
      </c>
      <c r="AK193">
        <v>8.5120000000000005</v>
      </c>
      <c r="AL193">
        <v>8.742999999999995</v>
      </c>
      <c r="AM193">
        <v>8.5739999999999839</v>
      </c>
      <c r="AN193">
        <v>8.6189999999999998</v>
      </c>
      <c r="AO193">
        <v>8.657999999999987</v>
      </c>
      <c r="AP193">
        <v>8.929000000000002</v>
      </c>
      <c r="AQ193">
        <v>8.7569999999999766</v>
      </c>
      <c r="AR193">
        <v>8.7880000000000109</v>
      </c>
      <c r="AS193">
        <v>8.9089999999999918</v>
      </c>
      <c r="AT193">
        <v>8.509000000000043</v>
      </c>
      <c r="AU193">
        <v>8.4339999999999691</v>
      </c>
      <c r="AV193">
        <v>8.4840000000000373</v>
      </c>
      <c r="AW193" s="174">
        <f t="shared" si="4"/>
        <v>276.97500000000002</v>
      </c>
      <c r="AX193" s="175">
        <f t="shared" si="5"/>
        <v>51.990251827782288</v>
      </c>
    </row>
    <row r="194" spans="1:50" ht="15" thickBot="1" x14ac:dyDescent="0.4">
      <c r="A194" s="3" t="s">
        <v>94</v>
      </c>
      <c r="B194" s="3">
        <v>2020</v>
      </c>
      <c r="C194" s="91">
        <v>43854</v>
      </c>
      <c r="D194" s="3" t="s">
        <v>72</v>
      </c>
      <c r="E194" s="42" t="s">
        <v>472</v>
      </c>
      <c r="F194">
        <v>2</v>
      </c>
      <c r="G194" t="s">
        <v>51</v>
      </c>
      <c r="H194" t="s">
        <v>311</v>
      </c>
      <c r="I194" t="s">
        <v>243</v>
      </c>
      <c r="J194" t="s">
        <v>556</v>
      </c>
      <c r="K194" t="s">
        <v>557</v>
      </c>
      <c r="P194" s="42">
        <v>1</v>
      </c>
      <c r="Q194">
        <v>14.3</v>
      </c>
      <c r="R194">
        <v>8.5689999999999991</v>
      </c>
      <c r="S194">
        <v>8.1120000000000019</v>
      </c>
      <c r="T194">
        <v>8.0039999999999978</v>
      </c>
      <c r="U194">
        <v>7.7779999999999987</v>
      </c>
      <c r="V194">
        <v>7.6810000000000045</v>
      </c>
      <c r="W194">
        <v>7.7990000000000066</v>
      </c>
      <c r="X194">
        <v>7.6559999999999917</v>
      </c>
      <c r="Y194">
        <v>7.6700000000000017</v>
      </c>
      <c r="Z194">
        <v>7.8930000000000007</v>
      </c>
      <c r="AA194">
        <v>7.8569999999999993</v>
      </c>
      <c r="AB194">
        <v>7.9040000000000106</v>
      </c>
      <c r="AC194">
        <v>8.1509999999999962</v>
      </c>
      <c r="AD194">
        <v>8.1959999999999837</v>
      </c>
      <c r="AE194">
        <v>8.3720000000000141</v>
      </c>
      <c r="AF194">
        <v>8.1239999999999952</v>
      </c>
      <c r="AG194">
        <v>7.9550000000000125</v>
      </c>
      <c r="AH194">
        <v>7.8889999999999816</v>
      </c>
      <c r="AI194">
        <v>8.0470000000000255</v>
      </c>
      <c r="AJ194">
        <v>7.9089999999999634</v>
      </c>
      <c r="AK194">
        <v>7.9259999999999877</v>
      </c>
      <c r="AL194">
        <v>7.9630000000000507</v>
      </c>
      <c r="AM194">
        <v>8.1659999999999968</v>
      </c>
      <c r="AN194">
        <v>8.1219999999999857</v>
      </c>
      <c r="AO194">
        <v>8.2520000000000095</v>
      </c>
      <c r="AP194">
        <v>8.3969999999999629</v>
      </c>
      <c r="AQ194">
        <v>8.0550000000000068</v>
      </c>
      <c r="AR194">
        <v>7.9909999999999854</v>
      </c>
      <c r="AS194">
        <v>7.9510000000000218</v>
      </c>
      <c r="AT194">
        <v>8.1430000000000007</v>
      </c>
      <c r="AU194">
        <v>8.0759999999999934</v>
      </c>
      <c r="AV194">
        <v>8.3970000000000198</v>
      </c>
      <c r="AW194" s="174">
        <f t="shared" si="4"/>
        <v>263.30500000000001</v>
      </c>
      <c r="AX194" s="175">
        <f t="shared" si="5"/>
        <v>54.689428609407337</v>
      </c>
    </row>
    <row r="195" spans="1:50" ht="15" thickBot="1" x14ac:dyDescent="0.4">
      <c r="A195" s="3" t="s">
        <v>94</v>
      </c>
      <c r="B195" s="3">
        <v>2020</v>
      </c>
      <c r="C195" s="91">
        <v>43854</v>
      </c>
      <c r="D195" s="3" t="s">
        <v>72</v>
      </c>
      <c r="E195" s="42" t="s">
        <v>472</v>
      </c>
      <c r="F195">
        <v>2</v>
      </c>
      <c r="G195" t="s">
        <v>15</v>
      </c>
      <c r="H195" t="s">
        <v>526</v>
      </c>
      <c r="I195" t="s">
        <v>478</v>
      </c>
      <c r="J195" t="s">
        <v>348</v>
      </c>
      <c r="K195" t="s">
        <v>564</v>
      </c>
      <c r="P195" s="42">
        <v>2</v>
      </c>
      <c r="Q195">
        <v>14.53</v>
      </c>
      <c r="R195">
        <v>8.5879999999999992</v>
      </c>
      <c r="S195">
        <v>8.1530000000000022</v>
      </c>
      <c r="T195">
        <v>7.9480000000000004</v>
      </c>
      <c r="U195">
        <v>8.0439999999999969</v>
      </c>
      <c r="V195">
        <v>7.8800000000000026</v>
      </c>
      <c r="W195">
        <v>7.8800000000000026</v>
      </c>
      <c r="X195">
        <v>7.8809999999999931</v>
      </c>
      <c r="Y195">
        <v>8.0800000000000125</v>
      </c>
      <c r="Z195">
        <v>7.9479999999999791</v>
      </c>
      <c r="AA195">
        <v>7.974000000000018</v>
      </c>
      <c r="AB195">
        <v>8.0019999999999811</v>
      </c>
      <c r="AC195">
        <v>8.1570000000000107</v>
      </c>
      <c r="AD195">
        <v>7.9909999999999997</v>
      </c>
      <c r="AE195">
        <v>8.0180000000000007</v>
      </c>
      <c r="AF195">
        <v>8.1110000000000042</v>
      </c>
      <c r="AG195">
        <v>8.5349999999999966</v>
      </c>
      <c r="AH195">
        <v>8.078000000000003</v>
      </c>
      <c r="AI195">
        <v>8.1659999999999968</v>
      </c>
      <c r="AJ195">
        <v>8.0999999999999943</v>
      </c>
      <c r="AK195">
        <v>8.2460000000000093</v>
      </c>
      <c r="AL195">
        <v>8.2479999999999905</v>
      </c>
      <c r="AM195">
        <v>8.4840000000000089</v>
      </c>
      <c r="AN195">
        <v>8.1769999999999925</v>
      </c>
      <c r="AO195">
        <v>8.3110000000000355</v>
      </c>
      <c r="AP195">
        <v>8.2939999999999827</v>
      </c>
      <c r="AQ195">
        <v>8.4409999999999741</v>
      </c>
      <c r="AR195">
        <v>8.3070000000000164</v>
      </c>
      <c r="AS195">
        <v>8.3249999999999886</v>
      </c>
      <c r="AT195">
        <v>8.5590000000000259</v>
      </c>
      <c r="AU195">
        <v>8.6220000000000141</v>
      </c>
      <c r="AV195">
        <v>8.3509999999999991</v>
      </c>
      <c r="AW195" s="174">
        <f t="shared" ref="AW195:AW258" si="6">IF(COUNT(Q195:AV195)=32,SUM(Q195:AV195),"")</f>
        <v>268.42900000000003</v>
      </c>
      <c r="AX195" s="175">
        <f t="shared" ref="AX195:AX258" si="7">IF(COUNT(Q195:AV195)=32,3.6*4000/AW195,"")</f>
        <v>53.64547049685391</v>
      </c>
    </row>
    <row r="196" spans="1:50" ht="15" thickBot="1" x14ac:dyDescent="0.4">
      <c r="A196" s="3" t="s">
        <v>94</v>
      </c>
      <c r="B196" s="3">
        <v>2020</v>
      </c>
      <c r="C196" s="91">
        <v>43854</v>
      </c>
      <c r="D196" s="3" t="s">
        <v>72</v>
      </c>
      <c r="E196" s="42" t="s">
        <v>472</v>
      </c>
      <c r="F196">
        <v>3</v>
      </c>
      <c r="G196" t="s">
        <v>17</v>
      </c>
      <c r="H196" t="s">
        <v>220</v>
      </c>
      <c r="I196" t="s">
        <v>338</v>
      </c>
      <c r="J196" t="s">
        <v>440</v>
      </c>
      <c r="K196" t="s">
        <v>555</v>
      </c>
      <c r="P196" s="42">
        <v>1</v>
      </c>
      <c r="Q196">
        <v>13.944000000000001</v>
      </c>
      <c r="R196">
        <v>8.3809999999999985</v>
      </c>
      <c r="S196">
        <v>7.9439999999999991</v>
      </c>
      <c r="T196">
        <v>7.8539999999999992</v>
      </c>
      <c r="U196">
        <v>7.8599999999999994</v>
      </c>
      <c r="V196">
        <v>7.7260000000000062</v>
      </c>
      <c r="W196">
        <v>7.7660000000000053</v>
      </c>
      <c r="X196">
        <v>7.8359999999999985</v>
      </c>
      <c r="Y196">
        <v>8.0039999999999907</v>
      </c>
      <c r="Z196">
        <v>7.8799999999999955</v>
      </c>
      <c r="AA196">
        <v>7.9130000000000251</v>
      </c>
      <c r="AB196">
        <v>7.9919999999999902</v>
      </c>
      <c r="AC196">
        <v>8.0679999999999836</v>
      </c>
      <c r="AD196">
        <v>8.25</v>
      </c>
      <c r="AE196">
        <v>7.9570000000000078</v>
      </c>
      <c r="AF196">
        <v>7.9990000000000236</v>
      </c>
      <c r="AG196">
        <v>7.9889999999999759</v>
      </c>
      <c r="AH196">
        <v>8.0110000000000241</v>
      </c>
      <c r="AI196">
        <v>8.0909999999999798</v>
      </c>
      <c r="AJ196">
        <v>8.2959999999999923</v>
      </c>
      <c r="AK196">
        <v>8.0149999999999864</v>
      </c>
      <c r="AL196">
        <v>7.9890000000000327</v>
      </c>
      <c r="AM196">
        <v>7.9639999999999702</v>
      </c>
      <c r="AN196">
        <v>8.0509999999999877</v>
      </c>
      <c r="AO196">
        <v>7.91700000000003</v>
      </c>
      <c r="AP196">
        <v>7.9490000000000123</v>
      </c>
      <c r="AQ196">
        <v>8.0649999999999977</v>
      </c>
      <c r="AR196">
        <v>8.2480000000000189</v>
      </c>
      <c r="AS196">
        <v>8.1279999999999575</v>
      </c>
      <c r="AT196">
        <v>8.1760000000000161</v>
      </c>
      <c r="AU196">
        <v>8.3340000000000032</v>
      </c>
      <c r="AV196">
        <v>8.2249999999999943</v>
      </c>
      <c r="AW196" s="174">
        <f t="shared" si="6"/>
        <v>262.822</v>
      </c>
      <c r="AX196" s="175">
        <f t="shared" si="7"/>
        <v>54.789933871593703</v>
      </c>
    </row>
    <row r="197" spans="1:50" ht="15" thickBot="1" x14ac:dyDescent="0.4">
      <c r="A197" s="3" t="s">
        <v>94</v>
      </c>
      <c r="B197" s="3">
        <v>2020</v>
      </c>
      <c r="C197" s="91">
        <v>43854</v>
      </c>
      <c r="D197" s="3" t="s">
        <v>72</v>
      </c>
      <c r="E197" s="42" t="s">
        <v>472</v>
      </c>
      <c r="F197">
        <v>3</v>
      </c>
      <c r="G197" t="s">
        <v>27</v>
      </c>
      <c r="H197" t="s">
        <v>323</v>
      </c>
      <c r="I197" t="s">
        <v>413</v>
      </c>
      <c r="J197" t="s">
        <v>562</v>
      </c>
      <c r="K197" t="s">
        <v>563</v>
      </c>
      <c r="P197" s="42">
        <v>2</v>
      </c>
      <c r="Q197">
        <v>14.512</v>
      </c>
      <c r="R197">
        <v>8.4589999999999996</v>
      </c>
      <c r="S197">
        <v>7.9229999999999983</v>
      </c>
      <c r="T197">
        <v>7.7910000000000039</v>
      </c>
      <c r="U197">
        <v>7.9639999999999986</v>
      </c>
      <c r="V197">
        <v>7.7879999999999967</v>
      </c>
      <c r="W197">
        <v>7.7800000000000011</v>
      </c>
      <c r="X197">
        <v>7.8419999999999987</v>
      </c>
      <c r="Y197">
        <v>7.9609999999999985</v>
      </c>
      <c r="Z197">
        <v>7.8379999999999939</v>
      </c>
      <c r="AA197">
        <v>7.8200000000000074</v>
      </c>
      <c r="AB197">
        <v>7.8190000000000026</v>
      </c>
      <c r="AC197">
        <v>8.0190000000000055</v>
      </c>
      <c r="AD197">
        <v>7.921999999999997</v>
      </c>
      <c r="AE197">
        <v>7.9630000000000081</v>
      </c>
      <c r="AF197">
        <v>8.0339999999999918</v>
      </c>
      <c r="AG197">
        <v>8.2059999999999889</v>
      </c>
      <c r="AH197">
        <v>8.1049999999999898</v>
      </c>
      <c r="AI197">
        <v>8.2600000000000193</v>
      </c>
      <c r="AJ197">
        <v>8.1630000000000109</v>
      </c>
      <c r="AK197">
        <v>8.1849999999999739</v>
      </c>
      <c r="AL197">
        <v>8.2250000000000227</v>
      </c>
      <c r="AM197">
        <v>8.2969999999999686</v>
      </c>
      <c r="AN197">
        <v>8.0130000000000337</v>
      </c>
      <c r="AO197">
        <v>7.9239999999999782</v>
      </c>
      <c r="AP197">
        <v>8.0370000000000061</v>
      </c>
      <c r="AQ197">
        <v>8.1109999999999616</v>
      </c>
      <c r="AR197">
        <v>8.07000000000005</v>
      </c>
      <c r="AS197">
        <v>8.1499999999999488</v>
      </c>
      <c r="AT197">
        <v>8.0660000000000593</v>
      </c>
      <c r="AU197">
        <v>8.1100000000000421</v>
      </c>
      <c r="AV197">
        <v>8.1439999999999202</v>
      </c>
      <c r="AW197" s="174">
        <f t="shared" si="6"/>
        <v>263.50099999999998</v>
      </c>
      <c r="AX197" s="175">
        <f t="shared" si="7"/>
        <v>54.648748961104516</v>
      </c>
    </row>
    <row r="198" spans="1:50" ht="15" thickBot="1" x14ac:dyDescent="0.4">
      <c r="A198" s="3" t="s">
        <v>94</v>
      </c>
      <c r="B198" s="3">
        <v>2020</v>
      </c>
      <c r="C198" s="91">
        <v>43854</v>
      </c>
      <c r="D198" s="3" t="s">
        <v>72</v>
      </c>
      <c r="E198" s="42" t="s">
        <v>472</v>
      </c>
      <c r="F198">
        <v>4</v>
      </c>
      <c r="G198" t="s">
        <v>67</v>
      </c>
      <c r="H198" t="s">
        <v>219</v>
      </c>
      <c r="I198" t="s">
        <v>545</v>
      </c>
      <c r="J198" t="s">
        <v>546</v>
      </c>
      <c r="K198" t="s">
        <v>278</v>
      </c>
      <c r="P198" s="42">
        <v>1</v>
      </c>
      <c r="Q198">
        <v>14.436999999999999</v>
      </c>
      <c r="R198">
        <v>8.141</v>
      </c>
      <c r="S198">
        <v>7.9370000000000012</v>
      </c>
      <c r="T198">
        <v>7.6300000000000026</v>
      </c>
      <c r="U198">
        <v>7.7219999999999942</v>
      </c>
      <c r="V198">
        <v>7.5180000000000007</v>
      </c>
      <c r="W198">
        <v>7.5219999999999985</v>
      </c>
      <c r="X198">
        <v>7.5309999999999917</v>
      </c>
      <c r="Y198">
        <v>7.7330000000000041</v>
      </c>
      <c r="Z198">
        <v>7.722999999999999</v>
      </c>
      <c r="AA198">
        <v>7.9260000000000161</v>
      </c>
      <c r="AB198">
        <v>7.7969999999999828</v>
      </c>
      <c r="AC198">
        <v>7.8829999999999956</v>
      </c>
      <c r="AD198">
        <v>7.8239999999999981</v>
      </c>
      <c r="AE198">
        <v>7.9680000000000177</v>
      </c>
      <c r="AF198">
        <v>7.8850000000000193</v>
      </c>
      <c r="AG198">
        <v>7.8599999999999568</v>
      </c>
      <c r="AH198">
        <v>7.757000000000005</v>
      </c>
      <c r="AI198">
        <v>7.7950000000000159</v>
      </c>
      <c r="AJ198">
        <v>7.8559999999999945</v>
      </c>
      <c r="AK198">
        <v>7.9230000000000018</v>
      </c>
      <c r="AL198">
        <v>7.9950000000000045</v>
      </c>
      <c r="AM198">
        <v>8.0390000000000157</v>
      </c>
      <c r="AN198">
        <v>8.2069999999999936</v>
      </c>
      <c r="AO198">
        <v>8.0389999999999873</v>
      </c>
      <c r="AP198">
        <v>8.1329999999999814</v>
      </c>
      <c r="AQ198">
        <v>7.8850000000000193</v>
      </c>
      <c r="AR198">
        <v>7.7940000000000396</v>
      </c>
      <c r="AS198">
        <v>7.9229999999999734</v>
      </c>
      <c r="AT198">
        <v>7.9980000000000189</v>
      </c>
      <c r="AU198">
        <v>8.0729999999999791</v>
      </c>
      <c r="AV198">
        <v>8.3290000000000077</v>
      </c>
      <c r="AW198" s="174">
        <f t="shared" si="6"/>
        <v>258.78300000000002</v>
      </c>
      <c r="AX198" s="175">
        <f t="shared" si="7"/>
        <v>55.645077149580921</v>
      </c>
    </row>
    <row r="199" spans="1:50" ht="15" thickBot="1" x14ac:dyDescent="0.4">
      <c r="A199" s="3" t="s">
        <v>94</v>
      </c>
      <c r="B199" s="3">
        <v>2020</v>
      </c>
      <c r="C199" s="91">
        <v>43854</v>
      </c>
      <c r="D199" s="3" t="s">
        <v>72</v>
      </c>
      <c r="E199" s="42" t="s">
        <v>472</v>
      </c>
      <c r="F199">
        <v>4</v>
      </c>
      <c r="G199" t="s">
        <v>56</v>
      </c>
      <c r="H199" t="s">
        <v>301</v>
      </c>
      <c r="I199" t="s">
        <v>274</v>
      </c>
      <c r="J199" t="s">
        <v>446</v>
      </c>
      <c r="K199" t="s">
        <v>445</v>
      </c>
      <c r="P199" s="42">
        <v>2</v>
      </c>
      <c r="Q199">
        <v>15.074</v>
      </c>
      <c r="R199">
        <v>8.4070000000000018</v>
      </c>
      <c r="S199">
        <v>7.7399999999999984</v>
      </c>
      <c r="T199">
        <v>7.6789999999999985</v>
      </c>
      <c r="U199">
        <v>7.8290000000000006</v>
      </c>
      <c r="V199">
        <v>7.7659999999999982</v>
      </c>
      <c r="W199">
        <v>8.0100000000000051</v>
      </c>
      <c r="X199">
        <v>7.8339999999999961</v>
      </c>
      <c r="Y199">
        <v>7.9000000000000057</v>
      </c>
      <c r="Z199">
        <v>8.0180000000000007</v>
      </c>
      <c r="AA199">
        <v>8.070999999999998</v>
      </c>
      <c r="AB199">
        <v>8.0609999999999928</v>
      </c>
      <c r="AC199">
        <v>7.9619999999999891</v>
      </c>
      <c r="AD199">
        <v>7.9120000000000346</v>
      </c>
      <c r="AE199">
        <v>8.089999999999975</v>
      </c>
      <c r="AF199">
        <v>7.8599999999999994</v>
      </c>
      <c r="AG199">
        <v>7.8440000000000225</v>
      </c>
      <c r="AH199">
        <v>8.0079999999999814</v>
      </c>
      <c r="AI199">
        <v>8.085000000000008</v>
      </c>
      <c r="AJ199">
        <v>8.1150000000000091</v>
      </c>
      <c r="AK199">
        <v>8.3070000000000164</v>
      </c>
      <c r="AL199">
        <v>8.2179999999999609</v>
      </c>
      <c r="AM199">
        <v>8.2259999999999991</v>
      </c>
      <c r="AN199">
        <v>8.2750000000000057</v>
      </c>
      <c r="AO199">
        <v>8.4739999999999895</v>
      </c>
      <c r="AP199">
        <v>8.2210000000000036</v>
      </c>
      <c r="AQ199">
        <v>8.195999999999998</v>
      </c>
      <c r="AR199">
        <v>8.2539999999999907</v>
      </c>
      <c r="AS199">
        <v>8.492999999999995</v>
      </c>
      <c r="AT199">
        <v>8.4210000000000207</v>
      </c>
      <c r="AU199">
        <v>8.620000000000033</v>
      </c>
      <c r="AV199">
        <v>8.4189999999999259</v>
      </c>
      <c r="AW199" s="174">
        <f t="shared" si="6"/>
        <v>266.38899999999995</v>
      </c>
      <c r="AX199" s="175">
        <f t="shared" si="7"/>
        <v>54.05628610790987</v>
      </c>
    </row>
    <row r="200" spans="1:50" ht="15" thickBot="1" x14ac:dyDescent="0.4">
      <c r="A200" s="3" t="s">
        <v>94</v>
      </c>
      <c r="B200" s="3">
        <v>2020</v>
      </c>
      <c r="C200" s="91">
        <v>43854</v>
      </c>
      <c r="D200" s="3" t="s">
        <v>72</v>
      </c>
      <c r="E200" s="42" t="s">
        <v>209</v>
      </c>
      <c r="F200" t="s">
        <v>210</v>
      </c>
      <c r="G200" t="s">
        <v>67</v>
      </c>
      <c r="H200" t="s">
        <v>219</v>
      </c>
      <c r="I200" t="s">
        <v>545</v>
      </c>
      <c r="J200" t="s">
        <v>546</v>
      </c>
      <c r="K200" t="s">
        <v>278</v>
      </c>
      <c r="P200" s="42">
        <v>1</v>
      </c>
      <c r="Q200">
        <v>14.145</v>
      </c>
      <c r="R200">
        <v>7.9499999999999993</v>
      </c>
      <c r="S200">
        <v>7.7830000000000013</v>
      </c>
      <c r="T200">
        <v>7.5829999999999984</v>
      </c>
      <c r="U200">
        <v>7.7259999999999991</v>
      </c>
      <c r="V200">
        <v>7.5830000000000055</v>
      </c>
      <c r="W200">
        <v>7.6640000000000015</v>
      </c>
      <c r="X200">
        <v>7.8030000000000044</v>
      </c>
      <c r="Y200">
        <v>7.6769999999999783</v>
      </c>
      <c r="Z200">
        <v>7.8790000000000191</v>
      </c>
      <c r="AA200">
        <v>7.7020000000000124</v>
      </c>
      <c r="AB200">
        <v>7.8639999999999901</v>
      </c>
      <c r="AC200">
        <v>7.7679999999999865</v>
      </c>
      <c r="AD200">
        <v>7.9480000000000075</v>
      </c>
      <c r="AE200">
        <v>7.8050000000000068</v>
      </c>
      <c r="AF200">
        <v>7.7590000000000003</v>
      </c>
      <c r="AG200">
        <v>7.6619999999999777</v>
      </c>
      <c r="AH200">
        <v>7.6220000000000425</v>
      </c>
      <c r="AI200">
        <v>7.6589999999999634</v>
      </c>
      <c r="AJ200">
        <v>7.8299999999999841</v>
      </c>
      <c r="AK200">
        <v>7.7470000000000141</v>
      </c>
      <c r="AL200">
        <v>7.9680000000000177</v>
      </c>
      <c r="AM200">
        <v>7.688999999999993</v>
      </c>
      <c r="AN200">
        <v>7.6299999999999955</v>
      </c>
      <c r="AO200">
        <v>7.5010000000000048</v>
      </c>
      <c r="AP200">
        <v>7.5979999999999848</v>
      </c>
      <c r="AQ200">
        <v>7.660000000000025</v>
      </c>
      <c r="AR200">
        <v>10.431000000000012</v>
      </c>
      <c r="AS200"/>
      <c r="AT200"/>
      <c r="AU200"/>
      <c r="AV200"/>
      <c r="AW200" s="174" t="str">
        <f t="shared" si="6"/>
        <v/>
      </c>
      <c r="AX200" s="175" t="str">
        <f t="shared" si="7"/>
        <v/>
      </c>
    </row>
    <row r="201" spans="1:50" ht="15" thickBot="1" x14ac:dyDescent="0.4">
      <c r="A201" s="3" t="s">
        <v>94</v>
      </c>
      <c r="B201" s="3">
        <v>2020</v>
      </c>
      <c r="C201" s="22">
        <v>43854</v>
      </c>
      <c r="D201" s="3" t="s">
        <v>72</v>
      </c>
      <c r="E201" s="42" t="s">
        <v>209</v>
      </c>
      <c r="F201" s="48" t="s">
        <v>210</v>
      </c>
      <c r="G201" t="s">
        <v>17</v>
      </c>
      <c r="H201" t="s">
        <v>220</v>
      </c>
      <c r="I201" t="s">
        <v>338</v>
      </c>
      <c r="J201" t="s">
        <v>440</v>
      </c>
      <c r="K201" t="s">
        <v>555</v>
      </c>
      <c r="P201" s="42">
        <v>2</v>
      </c>
      <c r="Q201">
        <v>13.99</v>
      </c>
      <c r="R201">
        <v>8.4109999999999996</v>
      </c>
      <c r="S201">
        <v>7.9310000000000009</v>
      </c>
      <c r="T201">
        <v>7.8810000000000002</v>
      </c>
      <c r="U201">
        <v>7.9720000000000013</v>
      </c>
      <c r="V201">
        <v>7.769999999999996</v>
      </c>
      <c r="W201">
        <v>7.8319999999999936</v>
      </c>
      <c r="X201">
        <v>7.8370000000000175</v>
      </c>
      <c r="Y201">
        <v>7.9230000000000018</v>
      </c>
      <c r="Z201">
        <v>7.8079999999999785</v>
      </c>
      <c r="AA201">
        <v>7.8329999999999984</v>
      </c>
      <c r="AB201">
        <v>7.8740000000000094</v>
      </c>
      <c r="AC201">
        <v>8.0830000000000126</v>
      </c>
      <c r="AD201">
        <v>7.9699999999999989</v>
      </c>
      <c r="AE201">
        <v>8.0110000000000099</v>
      </c>
      <c r="AF201">
        <v>7.9859999999999758</v>
      </c>
      <c r="AG201">
        <v>8.0579999999999927</v>
      </c>
      <c r="AH201">
        <v>8.2300000000000182</v>
      </c>
      <c r="AI201">
        <v>8.132000000000005</v>
      </c>
      <c r="AJ201">
        <v>8.3789999999999907</v>
      </c>
      <c r="AK201">
        <v>8.1289999999999907</v>
      </c>
      <c r="AL201">
        <v>8.0890000000000271</v>
      </c>
      <c r="AM201">
        <v>8.1429999999999723</v>
      </c>
      <c r="AN201">
        <v>8.2490000000000236</v>
      </c>
      <c r="AO201">
        <v>8.0989999999999895</v>
      </c>
      <c r="AP201">
        <v>8.2119999999999891</v>
      </c>
      <c r="AQ201">
        <v>9.4830000000000041</v>
      </c>
      <c r="AR201"/>
      <c r="AS201"/>
      <c r="AT201"/>
      <c r="AU201"/>
      <c r="AV201"/>
      <c r="AW201" s="174" t="str">
        <f t="shared" si="6"/>
        <v/>
      </c>
      <c r="AX201" s="175" t="str">
        <f t="shared" si="7"/>
        <v/>
      </c>
    </row>
    <row r="202" spans="1:50" ht="15" thickBot="1" x14ac:dyDescent="0.4">
      <c r="A202" s="3" t="s">
        <v>94</v>
      </c>
      <c r="B202" s="3">
        <v>2020</v>
      </c>
      <c r="C202" s="22">
        <v>43854</v>
      </c>
      <c r="D202" s="3" t="s">
        <v>72</v>
      </c>
      <c r="E202" s="42" t="s">
        <v>209</v>
      </c>
      <c r="F202" s="48" t="s">
        <v>211</v>
      </c>
      <c r="G202" t="s">
        <v>27</v>
      </c>
      <c r="H202" t="s">
        <v>323</v>
      </c>
      <c r="I202" t="s">
        <v>413</v>
      </c>
      <c r="J202" t="s">
        <v>562</v>
      </c>
      <c r="K202" t="s">
        <v>563</v>
      </c>
      <c r="P202" s="42">
        <v>3</v>
      </c>
      <c r="Q202">
        <v>14.492000000000001</v>
      </c>
      <c r="R202">
        <v>8.4589999999999996</v>
      </c>
      <c r="S202">
        <v>7.972999999999999</v>
      </c>
      <c r="T202">
        <v>7.8049999999999997</v>
      </c>
      <c r="U202">
        <v>7.9519999999999982</v>
      </c>
      <c r="V202">
        <v>7.7600000000000051</v>
      </c>
      <c r="W202">
        <v>7.8109999999999999</v>
      </c>
      <c r="X202">
        <v>7.8079999999999998</v>
      </c>
      <c r="Y202">
        <v>8.0039999999999907</v>
      </c>
      <c r="Z202">
        <v>7.7960000000000065</v>
      </c>
      <c r="AA202">
        <v>7.7659999999999911</v>
      </c>
      <c r="AB202">
        <v>7.8020000000000067</v>
      </c>
      <c r="AC202">
        <v>7.7540000000000049</v>
      </c>
      <c r="AD202">
        <v>7.8939999999999912</v>
      </c>
      <c r="AE202">
        <v>7.8340000000000316</v>
      </c>
      <c r="AF202">
        <v>7.9209999999999638</v>
      </c>
      <c r="AG202">
        <v>8.0440000000000111</v>
      </c>
      <c r="AH202">
        <v>8.304000000000002</v>
      </c>
      <c r="AI202">
        <v>8.078000000000003</v>
      </c>
      <c r="AJ202">
        <v>8.2379999999999711</v>
      </c>
      <c r="AK202">
        <v>8.16700000000003</v>
      </c>
      <c r="AL202">
        <v>8.1269999999999811</v>
      </c>
      <c r="AM202">
        <v>8.36099999999999</v>
      </c>
      <c r="AN202">
        <v>8.3820000000000334</v>
      </c>
      <c r="AO202">
        <v>8.0240000000000009</v>
      </c>
      <c r="AP202">
        <v>8.0449999999999591</v>
      </c>
      <c r="AQ202">
        <v>8.0710000000000264</v>
      </c>
      <c r="AR202">
        <v>8.2669999999999959</v>
      </c>
      <c r="AS202">
        <v>8.2669999999999959</v>
      </c>
      <c r="AT202">
        <v>8.3130000000000166</v>
      </c>
      <c r="AU202">
        <v>8.5109999999999673</v>
      </c>
      <c r="AV202">
        <v>8.2040000000000077</v>
      </c>
      <c r="AW202" s="174">
        <f t="shared" si="6"/>
        <v>264.23399999999998</v>
      </c>
      <c r="AX202" s="175">
        <f t="shared" si="7"/>
        <v>54.497150253184678</v>
      </c>
    </row>
    <row r="203" spans="1:50" ht="15" thickBot="1" x14ac:dyDescent="0.4">
      <c r="A203" s="3" t="s">
        <v>94</v>
      </c>
      <c r="B203" s="3">
        <v>2020</v>
      </c>
      <c r="C203" s="22">
        <v>43854</v>
      </c>
      <c r="D203" s="3" t="s">
        <v>72</v>
      </c>
      <c r="E203" s="42" t="s">
        <v>209</v>
      </c>
      <c r="F203" s="48" t="s">
        <v>211</v>
      </c>
      <c r="G203" t="s">
        <v>51</v>
      </c>
      <c r="H203" t="s">
        <v>311</v>
      </c>
      <c r="I203" t="s">
        <v>243</v>
      </c>
      <c r="J203" t="s">
        <v>556</v>
      </c>
      <c r="K203" t="s">
        <v>557</v>
      </c>
      <c r="P203" s="42">
        <v>4</v>
      </c>
      <c r="Q203">
        <v>14.095000000000001</v>
      </c>
      <c r="R203">
        <v>8.5510000000000002</v>
      </c>
      <c r="S203">
        <v>8.125</v>
      </c>
      <c r="T203">
        <v>8</v>
      </c>
      <c r="U203">
        <v>7.8329999999999984</v>
      </c>
      <c r="V203">
        <v>7.7620000000000005</v>
      </c>
      <c r="W203">
        <v>7.8789999999999907</v>
      </c>
      <c r="X203">
        <v>7.757000000000005</v>
      </c>
      <c r="Y203">
        <v>7.7890000000000157</v>
      </c>
      <c r="Z203">
        <v>8.0210000000000008</v>
      </c>
      <c r="AA203">
        <v>7.9039999999999964</v>
      </c>
      <c r="AB203">
        <v>8.1169999999999902</v>
      </c>
      <c r="AC203">
        <v>8.3029999999999831</v>
      </c>
      <c r="AD203">
        <v>8.2870000000000346</v>
      </c>
      <c r="AE203">
        <v>8.063999999999993</v>
      </c>
      <c r="AF203">
        <v>7.9749999999999801</v>
      </c>
      <c r="AG203">
        <v>8.157999999999987</v>
      </c>
      <c r="AH203">
        <v>8.0340000000000202</v>
      </c>
      <c r="AI203">
        <v>8.0769999999999982</v>
      </c>
      <c r="AJ203">
        <v>8.0999999999999943</v>
      </c>
      <c r="AK203">
        <v>8.2770000000000437</v>
      </c>
      <c r="AL203">
        <v>8.0439999999999543</v>
      </c>
      <c r="AM203">
        <v>8.0770000000000266</v>
      </c>
      <c r="AN203">
        <v>8.2259999999999991</v>
      </c>
      <c r="AO203">
        <v>8.0289999999999964</v>
      </c>
      <c r="AP203">
        <v>8.1069999999999709</v>
      </c>
      <c r="AQ203">
        <v>8.2740000000000293</v>
      </c>
      <c r="AR203">
        <v>8.3310000000000173</v>
      </c>
      <c r="AS203">
        <v>8.5880000000000223</v>
      </c>
      <c r="AT203">
        <v>8.302999999999912</v>
      </c>
      <c r="AU203">
        <v>8.2260000000000275</v>
      </c>
      <c r="AV203">
        <v>8.3279999999999745</v>
      </c>
      <c r="AW203" s="174">
        <f t="shared" si="6"/>
        <v>265.64099999999996</v>
      </c>
      <c r="AX203" s="175">
        <f t="shared" si="7"/>
        <v>54.208499440974855</v>
      </c>
    </row>
    <row r="204" spans="1:50" ht="15" thickBot="1" x14ac:dyDescent="0.4">
      <c r="A204" s="1" t="s">
        <v>152</v>
      </c>
      <c r="B204" s="1">
        <v>2019</v>
      </c>
      <c r="C204" s="2">
        <v>43812</v>
      </c>
      <c r="D204" s="1" t="s">
        <v>72</v>
      </c>
      <c r="E204" s="42" t="s">
        <v>395</v>
      </c>
      <c r="F204" s="43" t="s">
        <v>395</v>
      </c>
      <c r="G204" t="s">
        <v>29</v>
      </c>
      <c r="H204" t="s">
        <v>314</v>
      </c>
      <c r="I204" t="s">
        <v>434</v>
      </c>
      <c r="J204" t="s">
        <v>222</v>
      </c>
      <c r="K204" t="s">
        <v>346</v>
      </c>
      <c r="P204" s="42">
        <v>1</v>
      </c>
      <c r="Q204">
        <v>14.433</v>
      </c>
      <c r="R204">
        <v>8.125</v>
      </c>
      <c r="S204">
        <v>7.7540000000000013</v>
      </c>
      <c r="T204">
        <v>7.6279999999999966</v>
      </c>
      <c r="U204">
        <v>7.6370000000000005</v>
      </c>
      <c r="V204">
        <v>7.6890000000000001</v>
      </c>
      <c r="W204">
        <v>7.7250000000000156</v>
      </c>
      <c r="X204">
        <v>7.9509999999999792</v>
      </c>
      <c r="Y204">
        <v>7.652000000000001</v>
      </c>
      <c r="Z204">
        <v>7.6760000000000019</v>
      </c>
      <c r="AA204">
        <v>7.7339999999999947</v>
      </c>
      <c r="AB204">
        <v>7.8299999999999983</v>
      </c>
      <c r="AC204">
        <v>7.6890000000000214</v>
      </c>
      <c r="AD204">
        <v>7.6979999999999791</v>
      </c>
      <c r="AE204">
        <v>7.7070000000000078</v>
      </c>
      <c r="AF204">
        <v>7.6380000000000052</v>
      </c>
      <c r="AG204">
        <v>7.8300000000000125</v>
      </c>
      <c r="AH204">
        <v>7.6789999999999736</v>
      </c>
      <c r="AI204">
        <v>7.7950000000000159</v>
      </c>
      <c r="AJ204">
        <v>7.8059999999999832</v>
      </c>
      <c r="AK204">
        <v>7.7519999999999811</v>
      </c>
      <c r="AL204">
        <v>7.7420000000000471</v>
      </c>
      <c r="AM204">
        <v>7.7400000000000091</v>
      </c>
      <c r="AN204">
        <v>7.7179999999999609</v>
      </c>
      <c r="AO204">
        <v>7.9660000000000366</v>
      </c>
      <c r="AP204">
        <v>8.0049999999999955</v>
      </c>
      <c r="AQ204">
        <v>7.978999999999985</v>
      </c>
      <c r="AR204">
        <v>8.0939999999999657</v>
      </c>
      <c r="AS204">
        <v>8.0660000000000593</v>
      </c>
      <c r="AT204">
        <v>7.9980000000000189</v>
      </c>
      <c r="AU204">
        <v>7.9139999999999873</v>
      </c>
      <c r="AV204">
        <v>7.922999999999945</v>
      </c>
      <c r="AW204" s="174">
        <f t="shared" si="6"/>
        <v>256.57299999999998</v>
      </c>
      <c r="AX204" s="175">
        <f t="shared" si="7"/>
        <v>56.124377857373929</v>
      </c>
    </row>
    <row r="205" spans="1:50" ht="15" thickBot="1" x14ac:dyDescent="0.4">
      <c r="A205" s="1" t="s">
        <v>152</v>
      </c>
      <c r="B205" s="1">
        <v>2019</v>
      </c>
      <c r="C205" s="2">
        <v>43812</v>
      </c>
      <c r="D205" s="1" t="s">
        <v>72</v>
      </c>
      <c r="E205" s="42" t="s">
        <v>395</v>
      </c>
      <c r="F205" s="43" t="s">
        <v>395</v>
      </c>
      <c r="G205" t="s">
        <v>36</v>
      </c>
      <c r="H205" t="s">
        <v>277</v>
      </c>
      <c r="I205" t="s">
        <v>553</v>
      </c>
      <c r="J205" t="s">
        <v>263</v>
      </c>
      <c r="K205" t="s">
        <v>443</v>
      </c>
      <c r="P205" s="42">
        <v>2</v>
      </c>
      <c r="Q205">
        <v>14.201000000000001</v>
      </c>
      <c r="R205">
        <v>8.3239999999999981</v>
      </c>
      <c r="S205">
        <v>7.735000000000003</v>
      </c>
      <c r="T205">
        <v>7.5109999999999992</v>
      </c>
      <c r="U205">
        <v>7.5309999999999988</v>
      </c>
      <c r="V205">
        <v>7.671999999999997</v>
      </c>
      <c r="W205">
        <v>7.6239999999999952</v>
      </c>
      <c r="X205">
        <v>7.741000000000021</v>
      </c>
      <c r="Y205">
        <v>7.8759999999999764</v>
      </c>
      <c r="Z205">
        <v>7.7700000000000102</v>
      </c>
      <c r="AA205">
        <v>7.7189999999999941</v>
      </c>
      <c r="AB205">
        <v>7.644999999999996</v>
      </c>
      <c r="AC205">
        <v>7.7010000000000076</v>
      </c>
      <c r="AD205">
        <v>7.6069999999999993</v>
      </c>
      <c r="AE205">
        <v>7.6369999999999862</v>
      </c>
      <c r="AF205">
        <v>7.6480000000000246</v>
      </c>
      <c r="AG205">
        <v>7.7299999999999898</v>
      </c>
      <c r="AH205">
        <v>7.8199999999999932</v>
      </c>
      <c r="AI205">
        <v>7.77800000000002</v>
      </c>
      <c r="AJ205">
        <v>7.8990000000000009</v>
      </c>
      <c r="AK205">
        <v>7.8499999999999943</v>
      </c>
      <c r="AL205">
        <v>7.9190000000000111</v>
      </c>
      <c r="AM205">
        <v>8.1359999999999388</v>
      </c>
      <c r="AN205">
        <v>8.2490000000000236</v>
      </c>
      <c r="AO205">
        <v>8.0999999999999943</v>
      </c>
      <c r="AP205">
        <v>8.0499999999999829</v>
      </c>
      <c r="AQ205">
        <v>8.2880000000000393</v>
      </c>
      <c r="AR205">
        <v>7.9550000000000125</v>
      </c>
      <c r="AS205">
        <v>7.7389999999999759</v>
      </c>
      <c r="AT205">
        <v>7.6740000000000066</v>
      </c>
      <c r="AU205">
        <v>7.7330000000000041</v>
      </c>
      <c r="AV205">
        <v>7.9129999999999825</v>
      </c>
      <c r="AW205" s="174">
        <f t="shared" si="6"/>
        <v>256.77499999999998</v>
      </c>
      <c r="AX205" s="175">
        <f t="shared" si="7"/>
        <v>56.080225878687571</v>
      </c>
    </row>
    <row r="206" spans="1:50" ht="15" thickBot="1" x14ac:dyDescent="0.4">
      <c r="A206" s="1" t="s">
        <v>152</v>
      </c>
      <c r="B206" s="1">
        <v>2019</v>
      </c>
      <c r="C206" s="2">
        <v>43812</v>
      </c>
      <c r="D206" s="1" t="s">
        <v>72</v>
      </c>
      <c r="E206" s="42" t="s">
        <v>395</v>
      </c>
      <c r="F206" s="43" t="s">
        <v>395</v>
      </c>
      <c r="G206" t="s">
        <v>67</v>
      </c>
      <c r="H206" t="s">
        <v>340</v>
      </c>
      <c r="I206" t="s">
        <v>219</v>
      </c>
      <c r="J206" t="s">
        <v>546</v>
      </c>
      <c r="K206" t="s">
        <v>278</v>
      </c>
      <c r="P206" s="42">
        <v>3</v>
      </c>
      <c r="Q206">
        <v>14.09</v>
      </c>
      <c r="R206">
        <v>8.004999999999999</v>
      </c>
      <c r="S206">
        <v>8.0140000000000029</v>
      </c>
      <c r="T206">
        <v>7.7479999999999976</v>
      </c>
      <c r="U206">
        <v>7.7049999999999983</v>
      </c>
      <c r="V206">
        <v>7.8109999999999999</v>
      </c>
      <c r="W206">
        <v>7.8649999999999949</v>
      </c>
      <c r="X206">
        <v>8.0249999999999986</v>
      </c>
      <c r="Y206">
        <v>7.8360000000000127</v>
      </c>
      <c r="Z206">
        <v>7.9610000000000127</v>
      </c>
      <c r="AA206">
        <v>7.7729999999999961</v>
      </c>
      <c r="AB206">
        <v>7.6879999999999882</v>
      </c>
      <c r="AC206">
        <v>7.9129999999999967</v>
      </c>
      <c r="AD206">
        <v>7.8309999999999889</v>
      </c>
      <c r="AE206">
        <v>7.8610000000000184</v>
      </c>
      <c r="AF206">
        <v>8.0320000000000107</v>
      </c>
      <c r="AG206">
        <v>8.0090000000000146</v>
      </c>
      <c r="AH206">
        <v>8.0659999999999741</v>
      </c>
      <c r="AI206">
        <v>8.2439999999999714</v>
      </c>
      <c r="AJ206">
        <v>7.9560000000000173</v>
      </c>
      <c r="AK206">
        <v>7.936000000000007</v>
      </c>
      <c r="AL206">
        <v>8.0749999999999886</v>
      </c>
      <c r="AM206">
        <v>7.8239999999999839</v>
      </c>
      <c r="AN206">
        <v>7.6880000000000166</v>
      </c>
      <c r="AO206">
        <v>7.8050000000000352</v>
      </c>
      <c r="AP206">
        <v>7.8149999999999693</v>
      </c>
      <c r="AQ206">
        <v>7.8160000000000025</v>
      </c>
      <c r="AR206">
        <v>7.8679999999999666</v>
      </c>
      <c r="AS206">
        <v>8.0000000000000284</v>
      </c>
      <c r="AT206">
        <v>8.1150000000000091</v>
      </c>
      <c r="AU206">
        <v>8.0929999999999609</v>
      </c>
      <c r="AV206">
        <v>7.90300000000002</v>
      </c>
      <c r="AW206" s="174">
        <f t="shared" si="6"/>
        <v>259.37099999999998</v>
      </c>
      <c r="AX206" s="175">
        <f t="shared" si="7"/>
        <v>55.518928484680252</v>
      </c>
    </row>
    <row r="207" spans="1:50" ht="15" thickBot="1" x14ac:dyDescent="0.4">
      <c r="A207" s="1" t="s">
        <v>152</v>
      </c>
      <c r="B207" s="1">
        <v>2019</v>
      </c>
      <c r="C207" s="2">
        <v>43812</v>
      </c>
      <c r="D207" s="1" t="s">
        <v>72</v>
      </c>
      <c r="E207" s="42" t="s">
        <v>395</v>
      </c>
      <c r="F207" s="43" t="s">
        <v>395</v>
      </c>
      <c r="G207" t="s">
        <v>27</v>
      </c>
      <c r="H207" t="s">
        <v>450</v>
      </c>
      <c r="I207" t="s">
        <v>548</v>
      </c>
      <c r="J207" t="s">
        <v>549</v>
      </c>
      <c r="K207" t="s">
        <v>550</v>
      </c>
      <c r="P207" s="42">
        <v>4</v>
      </c>
      <c r="Q207">
        <v>14.314</v>
      </c>
      <c r="R207">
        <v>8.1969999999999992</v>
      </c>
      <c r="S207">
        <v>7.7160000000000011</v>
      </c>
      <c r="T207">
        <v>7.5849999999999973</v>
      </c>
      <c r="U207">
        <v>7.7259999999999991</v>
      </c>
      <c r="V207">
        <v>7.632000000000005</v>
      </c>
      <c r="W207">
        <v>7.6839999999999904</v>
      </c>
      <c r="X207">
        <v>7.8460000000000107</v>
      </c>
      <c r="Y207">
        <v>7.8489999999999895</v>
      </c>
      <c r="Z207">
        <v>7.9380000000000166</v>
      </c>
      <c r="AA207">
        <v>7.97199999999998</v>
      </c>
      <c r="AB207">
        <v>8.0200000000000102</v>
      </c>
      <c r="AC207">
        <v>7.8450000000000131</v>
      </c>
      <c r="AD207">
        <v>7.8269999999999982</v>
      </c>
      <c r="AE207">
        <v>7.7809999999999917</v>
      </c>
      <c r="AF207">
        <v>7.8730000000000331</v>
      </c>
      <c r="AG207">
        <v>8.0449999999999875</v>
      </c>
      <c r="AH207">
        <v>7.8349999999999511</v>
      </c>
      <c r="AI207">
        <v>7.8180000000000121</v>
      </c>
      <c r="AJ207">
        <v>7.9280000000000257</v>
      </c>
      <c r="AK207">
        <v>7.8910000000000196</v>
      </c>
      <c r="AL207">
        <v>7.9899999999999523</v>
      </c>
      <c r="AM207">
        <v>8.2330000000000325</v>
      </c>
      <c r="AN207">
        <v>7.953000000000003</v>
      </c>
      <c r="AO207">
        <v>7.9809999999999661</v>
      </c>
      <c r="AP207">
        <v>7.9050000000000296</v>
      </c>
      <c r="AQ207">
        <v>8.0330000000000155</v>
      </c>
      <c r="AR207">
        <v>7.9259999999999877</v>
      </c>
      <c r="AS207">
        <v>8.0180000000000291</v>
      </c>
      <c r="AT207">
        <v>8.1499999999999488</v>
      </c>
      <c r="AU207">
        <v>8.2590000000000146</v>
      </c>
      <c r="AV207">
        <v>8.3269999999999698</v>
      </c>
      <c r="AW207" s="174">
        <f t="shared" si="6"/>
        <v>260.09699999999998</v>
      </c>
      <c r="AX207" s="175">
        <f t="shared" si="7"/>
        <v>55.363960368631709</v>
      </c>
    </row>
    <row r="208" spans="1:50" ht="15" thickBot="1" x14ac:dyDescent="0.4">
      <c r="A208" s="1" t="s">
        <v>152</v>
      </c>
      <c r="B208" s="1">
        <v>2019</v>
      </c>
      <c r="C208" s="2">
        <v>43812</v>
      </c>
      <c r="D208" s="1" t="s">
        <v>72</v>
      </c>
      <c r="E208" s="42" t="s">
        <v>395</v>
      </c>
      <c r="F208" s="43" t="s">
        <v>395</v>
      </c>
      <c r="G208" t="s">
        <v>17</v>
      </c>
      <c r="H208" t="s">
        <v>338</v>
      </c>
      <c r="I208" t="s">
        <v>441</v>
      </c>
      <c r="J208" t="s">
        <v>440</v>
      </c>
      <c r="K208" t="s">
        <v>555</v>
      </c>
      <c r="P208" s="42">
        <v>5</v>
      </c>
      <c r="Q208">
        <v>14.218</v>
      </c>
      <c r="R208">
        <v>8.5450000000000017</v>
      </c>
      <c r="S208">
        <v>7.972999999999999</v>
      </c>
      <c r="T208">
        <v>7.9209999999999958</v>
      </c>
      <c r="U208">
        <v>8.0580000000000069</v>
      </c>
      <c r="V208">
        <v>7.9899999999999949</v>
      </c>
      <c r="W208">
        <v>7.8980000000000103</v>
      </c>
      <c r="X208">
        <v>7.833999999999989</v>
      </c>
      <c r="Y208">
        <v>7.9909999999999997</v>
      </c>
      <c r="Z208">
        <v>7.8049999999999926</v>
      </c>
      <c r="AA208">
        <v>7.8310000000000173</v>
      </c>
      <c r="AB208">
        <v>7.8069999999999879</v>
      </c>
      <c r="AC208">
        <v>7.855000000000004</v>
      </c>
      <c r="AD208">
        <v>7.9840000000000089</v>
      </c>
      <c r="AE208">
        <v>7.8519999999999754</v>
      </c>
      <c r="AF208">
        <v>7.8300000000000125</v>
      </c>
      <c r="AG208">
        <v>7.8370000000000175</v>
      </c>
      <c r="AH208">
        <v>7.8509999999999707</v>
      </c>
      <c r="AI208">
        <v>7.9190000000000111</v>
      </c>
      <c r="AJ208">
        <v>7.9159999999999968</v>
      </c>
      <c r="AK208">
        <v>8.1389999999999816</v>
      </c>
      <c r="AL208">
        <v>7.9960000000000093</v>
      </c>
      <c r="AM208">
        <v>8.146000000000015</v>
      </c>
      <c r="AN208">
        <v>8.0090000000000146</v>
      </c>
      <c r="AO208">
        <v>7.9959999999999809</v>
      </c>
      <c r="AP208">
        <v>7.9699999999999989</v>
      </c>
      <c r="AQ208">
        <v>8.0910000000000082</v>
      </c>
      <c r="AR208">
        <v>7.8880000000000052</v>
      </c>
      <c r="AS208">
        <v>7.8739999999999952</v>
      </c>
      <c r="AT208">
        <v>7.9269999999999925</v>
      </c>
      <c r="AU208">
        <v>8.1379999999999484</v>
      </c>
      <c r="AV208">
        <v>8.053000000000111</v>
      </c>
      <c r="AW208" s="174">
        <f t="shared" si="6"/>
        <v>261.14200000000005</v>
      </c>
      <c r="AX208" s="175">
        <f t="shared" si="7"/>
        <v>55.142412940086224</v>
      </c>
    </row>
    <row r="209" spans="1:50" ht="15" thickBot="1" x14ac:dyDescent="0.4">
      <c r="A209" s="1" t="s">
        <v>152</v>
      </c>
      <c r="B209" s="1">
        <v>2019</v>
      </c>
      <c r="C209" s="2">
        <v>43812</v>
      </c>
      <c r="D209" s="1" t="s">
        <v>72</v>
      </c>
      <c r="E209" s="42" t="s">
        <v>395</v>
      </c>
      <c r="F209" s="71" t="s">
        <v>395</v>
      </c>
      <c r="G209" t="s">
        <v>53</v>
      </c>
      <c r="H209" t="s">
        <v>405</v>
      </c>
      <c r="I209" t="s">
        <v>327</v>
      </c>
      <c r="J209" t="s">
        <v>496</v>
      </c>
      <c r="K209" t="s">
        <v>233</v>
      </c>
      <c r="P209" s="42">
        <v>6</v>
      </c>
      <c r="Q209">
        <v>14.298</v>
      </c>
      <c r="R209">
        <v>8.7050000000000001</v>
      </c>
      <c r="S209">
        <v>8.2010000000000005</v>
      </c>
      <c r="T209">
        <v>8.054000000000002</v>
      </c>
      <c r="U209">
        <v>8.0269999999999939</v>
      </c>
      <c r="V209">
        <v>7.9400000000000048</v>
      </c>
      <c r="W209">
        <v>8.0429999999999993</v>
      </c>
      <c r="X209">
        <v>8.2139999999999986</v>
      </c>
      <c r="Y209">
        <v>8.0279999999999916</v>
      </c>
      <c r="Z209">
        <v>7.9820000000000135</v>
      </c>
      <c r="AA209">
        <v>7.9550000000000125</v>
      </c>
      <c r="AB209">
        <v>8.0789999999999793</v>
      </c>
      <c r="AC209">
        <v>7.8699999999999903</v>
      </c>
      <c r="AD209">
        <v>7.7790000000000248</v>
      </c>
      <c r="AE209">
        <v>7.8569999999999851</v>
      </c>
      <c r="AF209">
        <v>8.0259999999999962</v>
      </c>
      <c r="AG209">
        <v>7.849000000000018</v>
      </c>
      <c r="AH209">
        <v>7.9920000000000186</v>
      </c>
      <c r="AI209">
        <v>8.0779999999999745</v>
      </c>
      <c r="AJ209">
        <v>8.2499999999999716</v>
      </c>
      <c r="AK209">
        <v>7.9620000000000175</v>
      </c>
      <c r="AL209">
        <v>7.8570000000000277</v>
      </c>
      <c r="AM209">
        <v>8.0420000000000016</v>
      </c>
      <c r="AN209">
        <v>8.0509999999999877</v>
      </c>
      <c r="AO209">
        <v>8.0169999999999959</v>
      </c>
      <c r="AP209">
        <v>8.1409999999999627</v>
      </c>
      <c r="AQ209">
        <v>8.1840000000000259</v>
      </c>
      <c r="AR209">
        <v>8.4190000000000111</v>
      </c>
      <c r="AS209">
        <v>8.1429999999999723</v>
      </c>
      <c r="AT209">
        <v>8.1870000000000402</v>
      </c>
      <c r="AU209">
        <v>8.2749999999999204</v>
      </c>
      <c r="AV209">
        <v>8.5020000000000664</v>
      </c>
      <c r="AW209" s="174">
        <f t="shared" si="6"/>
        <v>265.00700000000001</v>
      </c>
      <c r="AX209" s="175">
        <f t="shared" si="7"/>
        <v>54.338187293165838</v>
      </c>
    </row>
    <row r="210" spans="1:50" ht="15" thickBot="1" x14ac:dyDescent="0.4">
      <c r="A210" s="1" t="s">
        <v>152</v>
      </c>
      <c r="B210" s="1">
        <v>2019</v>
      </c>
      <c r="C210" s="2">
        <v>43812</v>
      </c>
      <c r="D210" s="1" t="s">
        <v>72</v>
      </c>
      <c r="E210" s="42" t="s">
        <v>395</v>
      </c>
      <c r="F210" s="71" t="s">
        <v>395</v>
      </c>
      <c r="G210" t="s">
        <v>15</v>
      </c>
      <c r="H210" t="s">
        <v>526</v>
      </c>
      <c r="I210" t="s">
        <v>570</v>
      </c>
      <c r="J210" t="s">
        <v>527</v>
      </c>
      <c r="K210" t="s">
        <v>571</v>
      </c>
      <c r="P210" s="42">
        <v>7</v>
      </c>
      <c r="Q210">
        <v>14.566000000000001</v>
      </c>
      <c r="R210">
        <v>8.6869999999999994</v>
      </c>
      <c r="S210">
        <v>7.9460000000000015</v>
      </c>
      <c r="T210">
        <v>7.9370000000000012</v>
      </c>
      <c r="U210">
        <v>7.8789999999999978</v>
      </c>
      <c r="V210">
        <v>7.9069999999999965</v>
      </c>
      <c r="W210">
        <v>8.1370000000000076</v>
      </c>
      <c r="X210">
        <v>8.1230000000000118</v>
      </c>
      <c r="Y210">
        <v>8.11</v>
      </c>
      <c r="Z210">
        <v>8.1949999999999932</v>
      </c>
      <c r="AA210">
        <v>8.0439999999999969</v>
      </c>
      <c r="AB210">
        <v>7.9969999999999999</v>
      </c>
      <c r="AC210">
        <v>8.0429999999999779</v>
      </c>
      <c r="AD210">
        <v>8.076000000000036</v>
      </c>
      <c r="AE210">
        <v>8.1159999999999712</v>
      </c>
      <c r="AF210">
        <v>8.2380000000000138</v>
      </c>
      <c r="AG210">
        <v>8.0660000000000025</v>
      </c>
      <c r="AH210">
        <v>8.1970000000000027</v>
      </c>
      <c r="AI210">
        <v>8.1149999999999807</v>
      </c>
      <c r="AJ210">
        <v>8.0840000000000316</v>
      </c>
      <c r="AK210">
        <v>8.1090000000000089</v>
      </c>
      <c r="AL210">
        <v>8.1169999999999618</v>
      </c>
      <c r="AM210">
        <v>8.1160000000000423</v>
      </c>
      <c r="AN210">
        <v>8.0199999999999534</v>
      </c>
      <c r="AO210">
        <v>8.1450000000000102</v>
      </c>
      <c r="AP210">
        <v>8.0950000000000273</v>
      </c>
      <c r="AQ210">
        <v>8.2699999999999818</v>
      </c>
      <c r="AR210">
        <v>8.078000000000003</v>
      </c>
      <c r="AS210">
        <v>8.0569999999999595</v>
      </c>
      <c r="AT210">
        <v>8.1250000000000284</v>
      </c>
      <c r="AU210">
        <v>8.1899999999999693</v>
      </c>
      <c r="AV210">
        <v>8.3640000000000327</v>
      </c>
      <c r="AW210" s="174">
        <f t="shared" si="6"/>
        <v>266.149</v>
      </c>
      <c r="AX210" s="175">
        <f t="shared" si="7"/>
        <v>54.105031392190092</v>
      </c>
    </row>
    <row r="211" spans="1:50" ht="15" thickBot="1" x14ac:dyDescent="0.4">
      <c r="A211" s="1" t="s">
        <v>152</v>
      </c>
      <c r="B211" s="1">
        <v>2019</v>
      </c>
      <c r="C211" s="2">
        <v>43812</v>
      </c>
      <c r="D211" s="1" t="s">
        <v>72</v>
      </c>
      <c r="E211" s="42" t="s">
        <v>395</v>
      </c>
      <c r="F211" s="71" t="s">
        <v>395</v>
      </c>
      <c r="G211" t="s">
        <v>47</v>
      </c>
      <c r="H211" t="s">
        <v>275</v>
      </c>
      <c r="I211" t="s">
        <v>287</v>
      </c>
      <c r="J211" t="s">
        <v>558</v>
      </c>
      <c r="K211" t="s">
        <v>559</v>
      </c>
      <c r="P211" s="42">
        <v>8</v>
      </c>
      <c r="Q211">
        <v>14.478999999999999</v>
      </c>
      <c r="R211">
        <v>8.3219999999999992</v>
      </c>
      <c r="S211">
        <v>8.032</v>
      </c>
      <c r="T211">
        <v>7.9149999999999991</v>
      </c>
      <c r="U211">
        <v>8.1060000000000016</v>
      </c>
      <c r="V211">
        <v>7.972999999999999</v>
      </c>
      <c r="W211">
        <v>8.1289999999999978</v>
      </c>
      <c r="X211">
        <v>7.9710000000000107</v>
      </c>
      <c r="Y211">
        <v>8.1319999999999908</v>
      </c>
      <c r="Z211">
        <v>8.0050000000000097</v>
      </c>
      <c r="AA211">
        <v>8.0959999999999752</v>
      </c>
      <c r="AB211">
        <v>8.0290000000000106</v>
      </c>
      <c r="AC211">
        <v>8.2650000000000006</v>
      </c>
      <c r="AD211">
        <v>8.2560000000000002</v>
      </c>
      <c r="AE211">
        <v>8.0609999999999928</v>
      </c>
      <c r="AF211">
        <v>8.2109999999999843</v>
      </c>
      <c r="AG211">
        <v>8.0480000000000302</v>
      </c>
      <c r="AH211">
        <v>8.2080000000000268</v>
      </c>
      <c r="AI211">
        <v>8.1899999999999409</v>
      </c>
      <c r="AJ211">
        <v>8.3650000000000091</v>
      </c>
      <c r="AK211">
        <v>8.0960000000000321</v>
      </c>
      <c r="AL211">
        <v>8.0169999999999675</v>
      </c>
      <c r="AM211">
        <v>8.0150000000000148</v>
      </c>
      <c r="AN211">
        <v>8.1290000000000191</v>
      </c>
      <c r="AO211">
        <v>7.9529999999999745</v>
      </c>
      <c r="AP211">
        <v>8.179000000000002</v>
      </c>
      <c r="AQ211">
        <v>8.2160000000000082</v>
      </c>
      <c r="AR211">
        <v>8.3520000000000323</v>
      </c>
      <c r="AS211">
        <v>8.17999999999995</v>
      </c>
      <c r="AT211">
        <v>8.4190000000000111</v>
      </c>
      <c r="AU211">
        <v>8.1259999999999764</v>
      </c>
      <c r="AV211">
        <v>8.1630000000000109</v>
      </c>
      <c r="AW211" s="174">
        <f t="shared" si="6"/>
        <v>266.63799999999998</v>
      </c>
      <c r="AX211" s="175">
        <f t="shared" si="7"/>
        <v>54.005805624104596</v>
      </c>
    </row>
    <row r="212" spans="1:50" ht="15" thickBot="1" x14ac:dyDescent="0.4">
      <c r="A212" s="1" t="s">
        <v>152</v>
      </c>
      <c r="B212" s="1">
        <v>2019</v>
      </c>
      <c r="C212" s="2">
        <v>43812</v>
      </c>
      <c r="D212" s="1" t="s">
        <v>72</v>
      </c>
      <c r="E212" s="42" t="s">
        <v>395</v>
      </c>
      <c r="F212" s="71" t="s">
        <v>395</v>
      </c>
      <c r="G212" t="s">
        <v>159</v>
      </c>
      <c r="H212" t="s">
        <v>565</v>
      </c>
      <c r="I212" t="s">
        <v>566</v>
      </c>
      <c r="J212" t="s">
        <v>568</v>
      </c>
      <c r="K212" t="s">
        <v>572</v>
      </c>
      <c r="P212" s="42">
        <v>9</v>
      </c>
      <c r="Q212">
        <v>14.395</v>
      </c>
      <c r="R212">
        <v>8.5459999999999994</v>
      </c>
      <c r="S212">
        <v>8.2230000000000025</v>
      </c>
      <c r="T212">
        <v>7.9969999999999999</v>
      </c>
      <c r="U212">
        <v>7.9690000000000012</v>
      </c>
      <c r="V212">
        <v>8.0499999999999972</v>
      </c>
      <c r="W212">
        <v>7.8759999999999977</v>
      </c>
      <c r="X212">
        <v>7.8730000000000047</v>
      </c>
      <c r="Y212">
        <v>8.0180000000000007</v>
      </c>
      <c r="Z212">
        <v>7.9590000000000032</v>
      </c>
      <c r="AA212">
        <v>8.0330000000000155</v>
      </c>
      <c r="AB212">
        <v>8.2159999999999798</v>
      </c>
      <c r="AC212">
        <v>8.0310000000000059</v>
      </c>
      <c r="AD212">
        <v>8.1329999999999956</v>
      </c>
      <c r="AE212">
        <v>8.1380000000000052</v>
      </c>
      <c r="AF212">
        <v>8.2109999999999985</v>
      </c>
      <c r="AG212">
        <v>8.342000000000013</v>
      </c>
      <c r="AH212">
        <v>8.09699999999998</v>
      </c>
      <c r="AI212">
        <v>8.0889999999999986</v>
      </c>
      <c r="AJ212">
        <v>8.1749999999999829</v>
      </c>
      <c r="AK212">
        <v>8.4380000000000166</v>
      </c>
      <c r="AL212">
        <v>8.4869999999999948</v>
      </c>
      <c r="AM212">
        <v>8.8010000000000446</v>
      </c>
      <c r="AN212">
        <v>8.5289999999999679</v>
      </c>
      <c r="AO212">
        <v>8.5270000000000152</v>
      </c>
      <c r="AP212">
        <v>8.34699999999998</v>
      </c>
      <c r="AQ212">
        <v>8.2940000000000111</v>
      </c>
      <c r="AR212">
        <v>8.2519999999999527</v>
      </c>
      <c r="AS212">
        <v>8.2450000000000045</v>
      </c>
      <c r="AT212">
        <v>8.3090000000000259</v>
      </c>
      <c r="AU212">
        <v>8.4209999999999638</v>
      </c>
      <c r="AV212">
        <v>8.4870000000000232</v>
      </c>
      <c r="AW212" s="174">
        <f t="shared" si="6"/>
        <v>269.50799999999998</v>
      </c>
      <c r="AX212" s="175">
        <f t="shared" si="7"/>
        <v>53.430695934814551</v>
      </c>
    </row>
    <row r="213" spans="1:50" ht="15" thickBot="1" x14ac:dyDescent="0.4">
      <c r="A213" s="1" t="s">
        <v>152</v>
      </c>
      <c r="B213" s="1">
        <v>2019</v>
      </c>
      <c r="C213" s="2">
        <v>43812</v>
      </c>
      <c r="D213" s="1" t="s">
        <v>72</v>
      </c>
      <c r="E213" s="42" t="s">
        <v>395</v>
      </c>
      <c r="F213" s="71" t="s">
        <v>395</v>
      </c>
      <c r="G213" t="s">
        <v>40</v>
      </c>
      <c r="H213" t="s">
        <v>331</v>
      </c>
      <c r="I213" t="s">
        <v>573</v>
      </c>
      <c r="J213" t="s">
        <v>574</v>
      </c>
      <c r="K213" t="s">
        <v>575</v>
      </c>
      <c r="P213" s="42">
        <v>10</v>
      </c>
      <c r="Q213">
        <v>14.552</v>
      </c>
      <c r="R213">
        <v>8.6090000000000018</v>
      </c>
      <c r="S213">
        <v>8.1539999999999999</v>
      </c>
      <c r="T213">
        <v>8.1249999999999964</v>
      </c>
      <c r="U213">
        <v>8.0860000000000056</v>
      </c>
      <c r="V213">
        <v>8.195999999999998</v>
      </c>
      <c r="W213">
        <v>8.0760000000000005</v>
      </c>
      <c r="X213">
        <v>8.0389999999999873</v>
      </c>
      <c r="Y213">
        <v>8.1940000000000026</v>
      </c>
      <c r="Z213">
        <v>8.0859999999999985</v>
      </c>
      <c r="AA213">
        <v>8.1410000000000196</v>
      </c>
      <c r="AB213">
        <v>8.1370000000000005</v>
      </c>
      <c r="AC213">
        <v>8.2919999999999874</v>
      </c>
      <c r="AD213">
        <v>8.1200000000000045</v>
      </c>
      <c r="AE213">
        <v>8.3370000000000033</v>
      </c>
      <c r="AF213">
        <v>8.2400000000000091</v>
      </c>
      <c r="AG213">
        <v>8.2620000000000005</v>
      </c>
      <c r="AH213">
        <v>8.3739999999999952</v>
      </c>
      <c r="AI213">
        <v>8.2129999999999939</v>
      </c>
      <c r="AJ213">
        <v>8.2230000000000132</v>
      </c>
      <c r="AK213">
        <v>8.2629999999999768</v>
      </c>
      <c r="AL213">
        <v>8.3769999999999811</v>
      </c>
      <c r="AM213">
        <v>8.1520000000000152</v>
      </c>
      <c r="AN213">
        <v>8.2650000000000148</v>
      </c>
      <c r="AO213">
        <v>8.3130000000000166</v>
      </c>
      <c r="AP213">
        <v>8.4159999999999684</v>
      </c>
      <c r="AQ213">
        <v>8.2339999999999804</v>
      </c>
      <c r="AR213">
        <v>8.1520000000000152</v>
      </c>
      <c r="AS213">
        <v>8.1980000000000643</v>
      </c>
      <c r="AT213">
        <v>8.4799999999999329</v>
      </c>
      <c r="AU213">
        <v>8.3740000000000236</v>
      </c>
      <c r="AV213">
        <v>8.7180000000000177</v>
      </c>
      <c r="AW213" s="174">
        <f t="shared" si="6"/>
        <v>270.39800000000002</v>
      </c>
      <c r="AX213" s="175">
        <f t="shared" si="7"/>
        <v>53.254831766507145</v>
      </c>
    </row>
    <row r="214" spans="1:50" ht="15" thickBot="1" x14ac:dyDescent="0.4">
      <c r="A214" s="1" t="s">
        <v>152</v>
      </c>
      <c r="B214" s="1">
        <v>2019</v>
      </c>
      <c r="C214" s="2">
        <v>43812</v>
      </c>
      <c r="D214" s="1" t="s">
        <v>72</v>
      </c>
      <c r="E214" s="42" t="s">
        <v>395</v>
      </c>
      <c r="F214" s="71" t="s">
        <v>395</v>
      </c>
      <c r="G214" t="s">
        <v>175</v>
      </c>
      <c r="H214" t="s">
        <v>560</v>
      </c>
      <c r="I214" t="s">
        <v>303</v>
      </c>
      <c r="J214" t="s">
        <v>344</v>
      </c>
      <c r="K214" t="s">
        <v>561</v>
      </c>
      <c r="P214" s="42">
        <v>11</v>
      </c>
      <c r="Q214">
        <v>14.755000000000001</v>
      </c>
      <c r="R214">
        <v>8.5749999999999975</v>
      </c>
      <c r="S214">
        <v>8.2590000000000003</v>
      </c>
      <c r="T214">
        <v>8.0010000000000048</v>
      </c>
      <c r="U214">
        <v>8.1439999999999984</v>
      </c>
      <c r="V214">
        <v>8.0509999999999948</v>
      </c>
      <c r="W214">
        <v>8.2130000000000081</v>
      </c>
      <c r="X214">
        <v>8.0179999999999865</v>
      </c>
      <c r="Y214">
        <v>8.1480000000000103</v>
      </c>
      <c r="Z214">
        <v>8.1410000000000053</v>
      </c>
      <c r="AA214">
        <v>8.3220000000000027</v>
      </c>
      <c r="AB214">
        <v>8.0709999999999837</v>
      </c>
      <c r="AC214">
        <v>8.2650000000000006</v>
      </c>
      <c r="AD214">
        <v>8.1850000000000023</v>
      </c>
      <c r="AE214">
        <v>8.3199999999999932</v>
      </c>
      <c r="AF214">
        <v>8.0390000000000157</v>
      </c>
      <c r="AG214">
        <v>8.2209999999999752</v>
      </c>
      <c r="AH214">
        <v>8.3910000000000196</v>
      </c>
      <c r="AI214">
        <v>8.1690000000000111</v>
      </c>
      <c r="AJ214">
        <v>8.6869999999999834</v>
      </c>
      <c r="AK214">
        <v>8.7430000000000234</v>
      </c>
      <c r="AL214">
        <v>8.3509999999999707</v>
      </c>
      <c r="AM214">
        <v>8.384000000000043</v>
      </c>
      <c r="AN214">
        <v>8.5959999999999468</v>
      </c>
      <c r="AO214">
        <v>8.9860000000000468</v>
      </c>
      <c r="AP214">
        <v>8.9759999999999707</v>
      </c>
      <c r="AQ214">
        <v>9.0620000000000118</v>
      </c>
      <c r="AR214">
        <v>8.6870000000000402</v>
      </c>
      <c r="AS214">
        <v>8.6779999999999688</v>
      </c>
      <c r="AT214">
        <v>8.8470000000000084</v>
      </c>
      <c r="AU214">
        <v>9.1059999999999377</v>
      </c>
      <c r="AV214">
        <v>8.9550000000000409</v>
      </c>
      <c r="AW214" s="174">
        <f t="shared" si="6"/>
        <v>276.346</v>
      </c>
      <c r="AX214" s="175">
        <f t="shared" si="7"/>
        <v>52.108588508608776</v>
      </c>
    </row>
    <row r="215" spans="1:50" ht="15" thickBot="1" x14ac:dyDescent="0.4">
      <c r="A215" s="1" t="s">
        <v>152</v>
      </c>
      <c r="B215" s="1">
        <v>2019</v>
      </c>
      <c r="C215" s="2">
        <v>43812</v>
      </c>
      <c r="D215" s="1" t="s">
        <v>72</v>
      </c>
      <c r="E215" s="42" t="s">
        <v>472</v>
      </c>
      <c r="F215">
        <v>1</v>
      </c>
      <c r="G215" t="s">
        <v>53</v>
      </c>
      <c r="H215" t="s">
        <v>405</v>
      </c>
      <c r="I215" t="s">
        <v>327</v>
      </c>
      <c r="J215" t="s">
        <v>496</v>
      </c>
      <c r="K215" t="s">
        <v>233</v>
      </c>
      <c r="P215" s="42">
        <v>1</v>
      </c>
      <c r="Q215">
        <v>14.384</v>
      </c>
      <c r="R215">
        <v>8.6230000000000011</v>
      </c>
      <c r="S215">
        <v>8.1089999999999982</v>
      </c>
      <c r="T215">
        <v>7.9680000000000035</v>
      </c>
      <c r="U215">
        <v>7.9529999999999959</v>
      </c>
      <c r="V215">
        <v>7.8770000000000024</v>
      </c>
      <c r="W215">
        <v>7.9269999999999996</v>
      </c>
      <c r="X215">
        <v>8.1039999999999921</v>
      </c>
      <c r="Y215">
        <v>7.9570000000000078</v>
      </c>
      <c r="Z215">
        <v>7.9429999999999978</v>
      </c>
      <c r="AA215">
        <v>7.951999999999984</v>
      </c>
      <c r="AB215">
        <v>8.1010000000000133</v>
      </c>
      <c r="AC215">
        <v>7.8780000000000143</v>
      </c>
      <c r="AD215">
        <v>7.833999999999989</v>
      </c>
      <c r="AE215">
        <v>7.8359999999999843</v>
      </c>
      <c r="AF215">
        <v>7.8390000000000128</v>
      </c>
      <c r="AG215">
        <v>7.9380000000000166</v>
      </c>
      <c r="AH215">
        <v>7.8439999999999657</v>
      </c>
      <c r="AI215">
        <v>7.9780000000000086</v>
      </c>
      <c r="AJ215">
        <v>7.9299999999999784</v>
      </c>
      <c r="AK215">
        <v>8.1130000000000564</v>
      </c>
      <c r="AL215">
        <v>7.8829999999999529</v>
      </c>
      <c r="AM215">
        <v>7.8430000000000177</v>
      </c>
      <c r="AN215">
        <v>7.835000000000008</v>
      </c>
      <c r="AO215">
        <v>7.9839999999999804</v>
      </c>
      <c r="AP215">
        <v>7.8780000000000143</v>
      </c>
      <c r="AQ215">
        <v>7.8599999999999852</v>
      </c>
      <c r="AR215">
        <v>7.9150000000000205</v>
      </c>
      <c r="AS215">
        <v>8.078000000000003</v>
      </c>
      <c r="AT215">
        <v>8.0999999999999659</v>
      </c>
      <c r="AU215">
        <v>8.1069999999999993</v>
      </c>
      <c r="AV215">
        <v>7.8230000000000359</v>
      </c>
      <c r="AW215" s="174">
        <f t="shared" si="6"/>
        <v>261.39400000000001</v>
      </c>
      <c r="AX215" s="175">
        <f t="shared" si="7"/>
        <v>55.089252239913691</v>
      </c>
    </row>
    <row r="216" spans="1:50" ht="15" thickBot="1" x14ac:dyDescent="0.4">
      <c r="A216" s="1" t="s">
        <v>152</v>
      </c>
      <c r="B216" s="1">
        <v>2019</v>
      </c>
      <c r="C216" s="2">
        <v>43812</v>
      </c>
      <c r="D216" s="1" t="s">
        <v>72</v>
      </c>
      <c r="E216" s="42" t="s">
        <v>472</v>
      </c>
      <c r="F216">
        <v>1</v>
      </c>
      <c r="G216" t="s">
        <v>15</v>
      </c>
      <c r="H216" t="s">
        <v>526</v>
      </c>
      <c r="I216" t="s">
        <v>570</v>
      </c>
      <c r="J216" t="s">
        <v>527</v>
      </c>
      <c r="K216" t="s">
        <v>571</v>
      </c>
      <c r="P216" s="42">
        <v>2</v>
      </c>
      <c r="Q216">
        <v>14.504</v>
      </c>
      <c r="R216">
        <v>8.7180000000000017</v>
      </c>
      <c r="S216">
        <v>8.0129999999999981</v>
      </c>
      <c r="T216">
        <v>7.777000000000001</v>
      </c>
      <c r="U216">
        <v>7.8459999999999965</v>
      </c>
      <c r="V216">
        <v>7.7740000000000009</v>
      </c>
      <c r="W216">
        <v>7.8589999999999947</v>
      </c>
      <c r="X216">
        <v>7.9570000000000149</v>
      </c>
      <c r="Y216">
        <v>8.076999999999984</v>
      </c>
      <c r="Z216">
        <v>7.9500000000000171</v>
      </c>
      <c r="AA216">
        <v>7.9150000000000063</v>
      </c>
      <c r="AB216">
        <v>8.078000000000003</v>
      </c>
      <c r="AC216">
        <v>7.9239999999999924</v>
      </c>
      <c r="AD216">
        <v>7.8999999999999915</v>
      </c>
      <c r="AE216">
        <v>7.9299999999999926</v>
      </c>
      <c r="AF216">
        <v>7.980000000000004</v>
      </c>
      <c r="AG216">
        <v>8.0340000000000202</v>
      </c>
      <c r="AH216">
        <v>8.1779999999999973</v>
      </c>
      <c r="AI216">
        <v>8.0009999999999764</v>
      </c>
      <c r="AJ216">
        <v>8.1520000000000152</v>
      </c>
      <c r="AK216">
        <v>8.0300000000000011</v>
      </c>
      <c r="AL216">
        <v>8.0589999999999975</v>
      </c>
      <c r="AM216">
        <v>8.0660000000000025</v>
      </c>
      <c r="AN216">
        <v>8.0239999999999725</v>
      </c>
      <c r="AO216">
        <v>8.0220000000000198</v>
      </c>
      <c r="AP216">
        <v>8.0919999999999845</v>
      </c>
      <c r="AQ216">
        <v>7.9369999999999834</v>
      </c>
      <c r="AR216">
        <v>8.2090000000000316</v>
      </c>
      <c r="AS216">
        <v>8.3780000000000143</v>
      </c>
      <c r="AT216">
        <v>8.5039999999999623</v>
      </c>
      <c r="AU216">
        <v>8.6310000000000286</v>
      </c>
      <c r="AV216">
        <v>8.9110000000000014</v>
      </c>
      <c r="AW216" s="174">
        <f t="shared" si="6"/>
        <v>265.43</v>
      </c>
      <c r="AX216" s="175">
        <f t="shared" si="7"/>
        <v>54.251591756772029</v>
      </c>
    </row>
    <row r="217" spans="1:50" ht="15" thickBot="1" x14ac:dyDescent="0.4">
      <c r="A217" s="1" t="s">
        <v>152</v>
      </c>
      <c r="B217" s="1">
        <v>2019</v>
      </c>
      <c r="C217" s="2">
        <v>43812</v>
      </c>
      <c r="D217" s="1" t="s">
        <v>72</v>
      </c>
      <c r="E217" s="42" t="s">
        <v>472</v>
      </c>
      <c r="F217">
        <v>2</v>
      </c>
      <c r="G217" t="s">
        <v>17</v>
      </c>
      <c r="H217" t="s">
        <v>220</v>
      </c>
      <c r="I217" t="s">
        <v>338</v>
      </c>
      <c r="J217" t="s">
        <v>440</v>
      </c>
      <c r="K217" t="s">
        <v>555</v>
      </c>
      <c r="P217" s="42">
        <v>1</v>
      </c>
      <c r="Q217">
        <v>13.768000000000001</v>
      </c>
      <c r="R217">
        <v>8.1370000000000005</v>
      </c>
      <c r="S217">
        <v>7.7369999999999983</v>
      </c>
      <c r="T217">
        <v>7.573000000000004</v>
      </c>
      <c r="U217">
        <v>7.7219999999999942</v>
      </c>
      <c r="V217">
        <v>7.661999999999999</v>
      </c>
      <c r="W217">
        <v>7.7770000000000081</v>
      </c>
      <c r="X217">
        <v>7.8730000000000047</v>
      </c>
      <c r="Y217">
        <v>8.0120000000000005</v>
      </c>
      <c r="Z217">
        <v>7.7789999999999964</v>
      </c>
      <c r="AA217">
        <v>7.7600000000000051</v>
      </c>
      <c r="AB217">
        <v>7.7889999999999731</v>
      </c>
      <c r="AC217">
        <v>7.8170000000000215</v>
      </c>
      <c r="AD217">
        <v>7.907999999999987</v>
      </c>
      <c r="AE217">
        <v>7.7900000000000063</v>
      </c>
      <c r="AF217">
        <v>7.7399999999999949</v>
      </c>
      <c r="AG217">
        <v>7.7400000000000091</v>
      </c>
      <c r="AH217">
        <v>7.7609999999999957</v>
      </c>
      <c r="AI217">
        <v>7.813999999999993</v>
      </c>
      <c r="AJ217">
        <v>7.8569999999999993</v>
      </c>
      <c r="AK217">
        <v>7.9569999999999936</v>
      </c>
      <c r="AL217">
        <v>7.7809999999999775</v>
      </c>
      <c r="AM217">
        <v>7.8070000000000448</v>
      </c>
      <c r="AN217">
        <v>7.7609999999999957</v>
      </c>
      <c r="AO217">
        <v>7.7190000000000225</v>
      </c>
      <c r="AP217">
        <v>7.6009999999999707</v>
      </c>
      <c r="AQ217">
        <v>7.98599999999999</v>
      </c>
      <c r="AR217">
        <v>7.9320000000000164</v>
      </c>
      <c r="AS217">
        <v>7.992999999999995</v>
      </c>
      <c r="AT217">
        <v>8.1879999999999598</v>
      </c>
      <c r="AU217">
        <v>8.2840000000000487</v>
      </c>
      <c r="AV217">
        <v>8.5080000000000098</v>
      </c>
      <c r="AW217" s="174">
        <f t="shared" si="6"/>
        <v>257.53300000000002</v>
      </c>
      <c r="AX217" s="175">
        <f t="shared" si="7"/>
        <v>55.915164270210028</v>
      </c>
    </row>
    <row r="218" spans="1:50" ht="15" thickBot="1" x14ac:dyDescent="0.4">
      <c r="A218" s="1" t="s">
        <v>152</v>
      </c>
      <c r="B218" s="1">
        <v>2019</v>
      </c>
      <c r="C218" s="2">
        <v>43812</v>
      </c>
      <c r="D218" s="1" t="s">
        <v>72</v>
      </c>
      <c r="E218" s="42" t="s">
        <v>472</v>
      </c>
      <c r="F218">
        <v>2</v>
      </c>
      <c r="G218" t="s">
        <v>47</v>
      </c>
      <c r="H218" t="s">
        <v>275</v>
      </c>
      <c r="I218" t="s">
        <v>287</v>
      </c>
      <c r="J218" t="s">
        <v>558</v>
      </c>
      <c r="K218" t="s">
        <v>559</v>
      </c>
      <c r="P218" s="42">
        <v>2</v>
      </c>
      <c r="Q218">
        <v>14.689</v>
      </c>
      <c r="R218">
        <v>8.2480000000000011</v>
      </c>
      <c r="S218">
        <v>7.9559999999999995</v>
      </c>
      <c r="T218">
        <v>7.7759999999999962</v>
      </c>
      <c r="U218">
        <v>7.9969999999999999</v>
      </c>
      <c r="V218">
        <v>7.9950000000000045</v>
      </c>
      <c r="W218">
        <v>8.134999999999998</v>
      </c>
      <c r="X218">
        <v>7.9850000000000065</v>
      </c>
      <c r="Y218">
        <v>7.9119999999999919</v>
      </c>
      <c r="Z218">
        <v>8.0349999999999966</v>
      </c>
      <c r="AA218">
        <v>7.849000000000018</v>
      </c>
      <c r="AB218">
        <v>7.9899999999999949</v>
      </c>
      <c r="AC218">
        <v>7.873999999999981</v>
      </c>
      <c r="AD218">
        <v>8.1370000000000147</v>
      </c>
      <c r="AE218">
        <v>8.1849999999999739</v>
      </c>
      <c r="AF218">
        <v>8.0130000000000337</v>
      </c>
      <c r="AG218">
        <v>8.132000000000005</v>
      </c>
      <c r="AH218">
        <v>8.0439999999999827</v>
      </c>
      <c r="AI218">
        <v>8.0900000000000034</v>
      </c>
      <c r="AJ218">
        <v>8.2490000000000236</v>
      </c>
      <c r="AK218">
        <v>8.0339999999999634</v>
      </c>
      <c r="AL218">
        <v>8.3569999999999993</v>
      </c>
      <c r="AM218">
        <v>8.252000000000038</v>
      </c>
      <c r="AN218">
        <v>8.3669999999999902</v>
      </c>
      <c r="AO218">
        <v>8.0549999999999784</v>
      </c>
      <c r="AP218">
        <v>8.1499999999999773</v>
      </c>
      <c r="AQ218">
        <v>8.2080000000000268</v>
      </c>
      <c r="AR218">
        <v>8.2259999999999991</v>
      </c>
      <c r="AS218">
        <v>8.2730000000000246</v>
      </c>
      <c r="AT218">
        <v>8.2510000000000048</v>
      </c>
      <c r="AU218">
        <v>8.5679999999999552</v>
      </c>
      <c r="AV218">
        <v>8.0360000000000014</v>
      </c>
      <c r="AW218" s="174">
        <f t="shared" si="6"/>
        <v>266.06799999999998</v>
      </c>
      <c r="AX218" s="175">
        <f t="shared" si="7"/>
        <v>54.121502773727023</v>
      </c>
    </row>
    <row r="219" spans="1:50" ht="15" thickBot="1" x14ac:dyDescent="0.4">
      <c r="A219" s="1" t="s">
        <v>152</v>
      </c>
      <c r="B219" s="1">
        <v>2019</v>
      </c>
      <c r="C219" s="2">
        <v>43812</v>
      </c>
      <c r="D219" s="1" t="s">
        <v>72</v>
      </c>
      <c r="E219" s="42" t="s">
        <v>472</v>
      </c>
      <c r="F219">
        <v>3</v>
      </c>
      <c r="G219" t="s">
        <v>36</v>
      </c>
      <c r="H219" t="s">
        <v>277</v>
      </c>
      <c r="I219" t="s">
        <v>326</v>
      </c>
      <c r="J219" t="s">
        <v>263</v>
      </c>
      <c r="K219" t="s">
        <v>443</v>
      </c>
      <c r="P219" s="42">
        <v>1</v>
      </c>
      <c r="Q219">
        <v>14.148</v>
      </c>
      <c r="R219">
        <v>8.0800000000000018</v>
      </c>
      <c r="S219">
        <v>7.7389999999999972</v>
      </c>
      <c r="T219">
        <v>7.6360000000000028</v>
      </c>
      <c r="U219">
        <v>7.7049999999999983</v>
      </c>
      <c r="V219">
        <v>7.6300000000000026</v>
      </c>
      <c r="W219">
        <v>7.6389999999999958</v>
      </c>
      <c r="X219">
        <v>7.63900000000001</v>
      </c>
      <c r="Y219">
        <v>7.7459999999999951</v>
      </c>
      <c r="Z219">
        <v>7.6340000000000003</v>
      </c>
      <c r="AA219">
        <v>7.6559999999999917</v>
      </c>
      <c r="AB219">
        <v>7.6670000000000016</v>
      </c>
      <c r="AC219">
        <v>7.7680000000000007</v>
      </c>
      <c r="AD219">
        <v>7.6749999999999829</v>
      </c>
      <c r="AE219">
        <v>7.6490000000000293</v>
      </c>
      <c r="AF219">
        <v>7.5719999999999885</v>
      </c>
      <c r="AG219">
        <v>7.5959999999999752</v>
      </c>
      <c r="AH219">
        <v>7.77800000000002</v>
      </c>
      <c r="AI219">
        <v>7.7140000000000271</v>
      </c>
      <c r="AJ219">
        <v>7.7359999999999616</v>
      </c>
      <c r="AK219">
        <v>7.5929999999999893</v>
      </c>
      <c r="AL219">
        <v>7.5570000000000448</v>
      </c>
      <c r="AM219">
        <v>7.575999999999965</v>
      </c>
      <c r="AN219">
        <v>7.5340000000000202</v>
      </c>
      <c r="AO219">
        <v>7.6330000000000098</v>
      </c>
      <c r="AP219">
        <v>7.6519999999999584</v>
      </c>
      <c r="AQ219">
        <v>7.7600000000000477</v>
      </c>
      <c r="AR219">
        <v>7.8929999999999723</v>
      </c>
      <c r="AS219">
        <v>7.9780000000000086</v>
      </c>
      <c r="AT219">
        <v>7.6890000000000214</v>
      </c>
      <c r="AU219">
        <v>7.7389999999999191</v>
      </c>
      <c r="AV219">
        <v>7.8780000000000427</v>
      </c>
      <c r="AW219" s="174">
        <f t="shared" si="6"/>
        <v>252.88899999999998</v>
      </c>
      <c r="AX219" s="175">
        <f t="shared" si="7"/>
        <v>56.941978496494514</v>
      </c>
    </row>
    <row r="220" spans="1:50" ht="15" thickBot="1" x14ac:dyDescent="0.4">
      <c r="A220" s="1" t="s">
        <v>152</v>
      </c>
      <c r="B220" s="1">
        <v>2019</v>
      </c>
      <c r="C220" s="2">
        <v>43812</v>
      </c>
      <c r="D220" s="1" t="s">
        <v>72</v>
      </c>
      <c r="E220" s="42" t="s">
        <v>472</v>
      </c>
      <c r="F220">
        <v>3</v>
      </c>
      <c r="G220" t="s">
        <v>67</v>
      </c>
      <c r="H220" t="s">
        <v>340</v>
      </c>
      <c r="I220" t="s">
        <v>219</v>
      </c>
      <c r="J220" t="s">
        <v>546</v>
      </c>
      <c r="K220" t="s">
        <v>278</v>
      </c>
      <c r="P220" s="42">
        <v>2</v>
      </c>
      <c r="Q220">
        <v>14.157</v>
      </c>
      <c r="R220">
        <v>8.1069999999999993</v>
      </c>
      <c r="S220">
        <v>7.9250000000000007</v>
      </c>
      <c r="T220">
        <v>7.5399999999999991</v>
      </c>
      <c r="U220">
        <v>7.4810000000000016</v>
      </c>
      <c r="V220">
        <v>7.634999999999998</v>
      </c>
      <c r="W220">
        <v>7.6749999999999972</v>
      </c>
      <c r="X220">
        <v>7.8800000000000097</v>
      </c>
      <c r="Y220">
        <v>7.6529999999999916</v>
      </c>
      <c r="Z220">
        <v>7.8130000000000024</v>
      </c>
      <c r="AA220">
        <v>7.6689999999999969</v>
      </c>
      <c r="AB220">
        <v>7.6130000000000138</v>
      </c>
      <c r="AC220">
        <v>7.7709999999999866</v>
      </c>
      <c r="AD220">
        <v>7.6430000000000007</v>
      </c>
      <c r="AE220">
        <v>7.632000000000005</v>
      </c>
      <c r="AF220">
        <v>7.8029999999999831</v>
      </c>
      <c r="AG220">
        <v>7.8060000000000116</v>
      </c>
      <c r="AH220">
        <v>7.9970000000000141</v>
      </c>
      <c r="AI220">
        <v>7.7929999999999779</v>
      </c>
      <c r="AJ220">
        <v>7.8510000000000275</v>
      </c>
      <c r="AK220">
        <v>7.9910000000000139</v>
      </c>
      <c r="AL220">
        <v>7.7659999999999627</v>
      </c>
      <c r="AM220">
        <v>7.6839999999999975</v>
      </c>
      <c r="AN220">
        <v>7.8220000000000027</v>
      </c>
      <c r="AO220">
        <v>7.6999999999999886</v>
      </c>
      <c r="AP220">
        <v>7.7570000000000334</v>
      </c>
      <c r="AQ220">
        <v>7.7920000000000016</v>
      </c>
      <c r="AR220">
        <v>7.9339999999999691</v>
      </c>
      <c r="AS220">
        <v>7.900999999999982</v>
      </c>
      <c r="AT220">
        <v>8.1650000000000489</v>
      </c>
      <c r="AU220">
        <v>7.9969999999999857</v>
      </c>
      <c r="AV220">
        <v>7.6700000000000159</v>
      </c>
      <c r="AW220" s="174">
        <f t="shared" si="6"/>
        <v>255.62300000000002</v>
      </c>
      <c r="AX220" s="175">
        <f t="shared" si="7"/>
        <v>56.332959084276453</v>
      </c>
    </row>
    <row r="221" spans="1:50" ht="15" thickBot="1" x14ac:dyDescent="0.4">
      <c r="A221" s="43" t="s">
        <v>152</v>
      </c>
      <c r="B221" s="43">
        <v>2019</v>
      </c>
      <c r="C221" s="73">
        <v>43812</v>
      </c>
      <c r="D221" s="43" t="s">
        <v>72</v>
      </c>
      <c r="E221" s="42" t="s">
        <v>472</v>
      </c>
      <c r="F221" s="48">
        <v>4</v>
      </c>
      <c r="G221" t="s">
        <v>29</v>
      </c>
      <c r="H221" t="s">
        <v>333</v>
      </c>
      <c r="I221" t="s">
        <v>314</v>
      </c>
      <c r="J221" t="s">
        <v>434</v>
      </c>
      <c r="K221" t="s">
        <v>346</v>
      </c>
      <c r="P221" s="42">
        <v>1</v>
      </c>
      <c r="Q221">
        <v>14.484999999999999</v>
      </c>
      <c r="R221">
        <v>8.3260000000000005</v>
      </c>
      <c r="S221">
        <v>7.7860000000000014</v>
      </c>
      <c r="T221">
        <v>7.705999999999996</v>
      </c>
      <c r="U221">
        <v>7.7580000000000027</v>
      </c>
      <c r="V221">
        <v>7.6210000000000022</v>
      </c>
      <c r="W221">
        <v>7.5899999999999963</v>
      </c>
      <c r="X221">
        <v>7.654999999999994</v>
      </c>
      <c r="Y221">
        <v>7.561000000000007</v>
      </c>
      <c r="Z221">
        <v>7.5660000000000025</v>
      </c>
      <c r="AA221">
        <v>7.6079999999999757</v>
      </c>
      <c r="AB221">
        <v>7.7210000000000178</v>
      </c>
      <c r="AC221">
        <v>7.5940000000000083</v>
      </c>
      <c r="AD221">
        <v>7.6169999999999902</v>
      </c>
      <c r="AE221">
        <v>7.626000000000019</v>
      </c>
      <c r="AF221">
        <v>7.5659999999999883</v>
      </c>
      <c r="AG221">
        <v>7.72199999999998</v>
      </c>
      <c r="AH221">
        <v>7.6560000000000343</v>
      </c>
      <c r="AI221">
        <v>7.6409999999999627</v>
      </c>
      <c r="AJ221">
        <v>7.7910000000000252</v>
      </c>
      <c r="AK221">
        <v>7.700999999999965</v>
      </c>
      <c r="AL221">
        <v>7.7240000000000464</v>
      </c>
      <c r="AM221">
        <v>7.7369999999999948</v>
      </c>
      <c r="AN221">
        <v>7.8770000000000095</v>
      </c>
      <c r="AO221">
        <v>7.9909999999999854</v>
      </c>
      <c r="AP221">
        <v>7.6260000000000048</v>
      </c>
      <c r="AQ221">
        <v>7.5769999999999982</v>
      </c>
      <c r="AR221">
        <v>7.5730000000000075</v>
      </c>
      <c r="AS221">
        <v>7.7859999999999445</v>
      </c>
      <c r="AT221">
        <v>7.9920000000000471</v>
      </c>
      <c r="AU221">
        <v>7.8969999999999914</v>
      </c>
      <c r="AV221">
        <v>7.8650000000000091</v>
      </c>
      <c r="AW221" s="174">
        <f t="shared" si="6"/>
        <v>253.94200000000001</v>
      </c>
      <c r="AX221" s="175">
        <f t="shared" si="7"/>
        <v>56.705861968480988</v>
      </c>
    </row>
    <row r="222" spans="1:50" ht="15" thickBot="1" x14ac:dyDescent="0.4">
      <c r="A222" s="43" t="s">
        <v>152</v>
      </c>
      <c r="B222" s="43">
        <v>2019</v>
      </c>
      <c r="C222" s="73">
        <v>43812</v>
      </c>
      <c r="D222" s="43" t="s">
        <v>72</v>
      </c>
      <c r="E222" s="42" t="s">
        <v>472</v>
      </c>
      <c r="F222" s="48">
        <v>4</v>
      </c>
      <c r="G222" t="s">
        <v>27</v>
      </c>
      <c r="H222" t="s">
        <v>317</v>
      </c>
      <c r="I222" t="s">
        <v>548</v>
      </c>
      <c r="J222" t="s">
        <v>549</v>
      </c>
      <c r="K222" t="s">
        <v>550</v>
      </c>
      <c r="P222" s="42">
        <v>2</v>
      </c>
      <c r="Q222">
        <v>14.423</v>
      </c>
      <c r="R222">
        <v>8.1440000000000001</v>
      </c>
      <c r="S222">
        <v>7.754999999999999</v>
      </c>
      <c r="T222">
        <v>7.6840000000000011</v>
      </c>
      <c r="U222">
        <v>7.8230000000000004</v>
      </c>
      <c r="V222">
        <v>7.7409999999999997</v>
      </c>
      <c r="W222">
        <v>7.781000000000013</v>
      </c>
      <c r="X222">
        <v>7.8399999999999892</v>
      </c>
      <c r="Y222">
        <v>7.6839999999999975</v>
      </c>
      <c r="Z222">
        <v>7.6049999999999898</v>
      </c>
      <c r="AA222">
        <v>7.5060000000000144</v>
      </c>
      <c r="AB222">
        <v>7.6069999999999993</v>
      </c>
      <c r="AC222">
        <v>7.5019999999999953</v>
      </c>
      <c r="AD222">
        <v>7.5789999999999935</v>
      </c>
      <c r="AE222">
        <v>7.6170000000000329</v>
      </c>
      <c r="AF222">
        <v>7.7919999999999732</v>
      </c>
      <c r="AG222">
        <v>7.6739999999999782</v>
      </c>
      <c r="AH222">
        <v>7.6770000000000209</v>
      </c>
      <c r="AI222">
        <v>7.8729999999999905</v>
      </c>
      <c r="AJ222">
        <v>7.7400000000000091</v>
      </c>
      <c r="AK222">
        <v>7.8270000000000266</v>
      </c>
      <c r="AL222">
        <v>7.9119999999999777</v>
      </c>
      <c r="AM222">
        <v>7.8189999999999884</v>
      </c>
      <c r="AN222">
        <v>7.7200000000000273</v>
      </c>
      <c r="AO222">
        <v>7.8769999999999811</v>
      </c>
      <c r="AP222">
        <v>7.974000000000018</v>
      </c>
      <c r="AQ222">
        <v>7.8869999999999436</v>
      </c>
      <c r="AR222">
        <v>8.0490000000000634</v>
      </c>
      <c r="AS222">
        <v>7.9169999999999732</v>
      </c>
      <c r="AT222">
        <v>8.0689999999999884</v>
      </c>
      <c r="AU222">
        <v>8.021000000000015</v>
      </c>
      <c r="AV222">
        <v>8.0790000000000362</v>
      </c>
      <c r="AW222" s="174">
        <f t="shared" si="6"/>
        <v>256.19800000000004</v>
      </c>
      <c r="AX222" s="175">
        <f t="shared" si="7"/>
        <v>56.206527763682772</v>
      </c>
    </row>
    <row r="223" spans="1:50" ht="15" thickBot="1" x14ac:dyDescent="0.4">
      <c r="A223" s="43" t="s">
        <v>152</v>
      </c>
      <c r="B223" s="43">
        <v>2019</v>
      </c>
      <c r="C223" s="73">
        <v>43812</v>
      </c>
      <c r="D223" s="43" t="s">
        <v>72</v>
      </c>
      <c r="E223" s="42" t="s">
        <v>209</v>
      </c>
      <c r="F223" s="48" t="s">
        <v>210</v>
      </c>
      <c r="G223" t="s">
        <v>36</v>
      </c>
      <c r="H223" t="s">
        <v>277</v>
      </c>
      <c r="I223" t="s">
        <v>326</v>
      </c>
      <c r="J223" t="s">
        <v>553</v>
      </c>
      <c r="K223" t="s">
        <v>443</v>
      </c>
      <c r="P223" s="42">
        <v>1</v>
      </c>
      <c r="Q223">
        <v>13.936999999999999</v>
      </c>
      <c r="R223">
        <v>8.0950000000000006</v>
      </c>
      <c r="S223">
        <v>7.7020000000000017</v>
      </c>
      <c r="T223">
        <v>7.6400000000000006</v>
      </c>
      <c r="U223">
        <v>7.6359999999999957</v>
      </c>
      <c r="V223">
        <v>7.6990000000000052</v>
      </c>
      <c r="W223">
        <v>7.6010000000000062</v>
      </c>
      <c r="X223">
        <v>7.579999999999977</v>
      </c>
      <c r="Y223">
        <v>7.6920000000000073</v>
      </c>
      <c r="Z223">
        <v>7.5700000000000074</v>
      </c>
      <c r="AA223">
        <v>7.5690000000000026</v>
      </c>
      <c r="AB223">
        <v>7.585000000000008</v>
      </c>
      <c r="AC223">
        <v>7.7099999999999937</v>
      </c>
      <c r="AD223">
        <v>7.5859999999999985</v>
      </c>
      <c r="AE223">
        <v>7.5809999999999889</v>
      </c>
      <c r="AF223">
        <v>7.5680000000000121</v>
      </c>
      <c r="AG223">
        <v>7.5869999999999891</v>
      </c>
      <c r="AH223">
        <v>7.6749999999999829</v>
      </c>
      <c r="AI223">
        <v>7.563999999999993</v>
      </c>
      <c r="AJ223">
        <v>7.7030000000000314</v>
      </c>
      <c r="AK223">
        <v>7.5659999999999741</v>
      </c>
      <c r="AL223">
        <v>7.5410000000000537</v>
      </c>
      <c r="AM223">
        <v>7.61099999999999</v>
      </c>
      <c r="AN223">
        <v>7.6399999999999864</v>
      </c>
      <c r="AO223">
        <v>7.7839999999999918</v>
      </c>
      <c r="AP223">
        <v>7.7690000000000055</v>
      </c>
      <c r="AQ223">
        <v>7.8619999999999948</v>
      </c>
      <c r="AR223">
        <v>8.0630000000000166</v>
      </c>
      <c r="AS223">
        <v>7.9960000000000093</v>
      </c>
      <c r="AT223">
        <v>8.1659999999999968</v>
      </c>
      <c r="AU223">
        <v>8.0289999999999964</v>
      </c>
      <c r="AV223">
        <v>7.9299999999999784</v>
      </c>
      <c r="AW223" s="174">
        <f t="shared" si="6"/>
        <v>253.23699999999999</v>
      </c>
      <c r="AX223" s="175">
        <f t="shared" si="7"/>
        <v>56.863728444105718</v>
      </c>
    </row>
    <row r="224" spans="1:50" ht="15" thickBot="1" x14ac:dyDescent="0.4">
      <c r="A224" s="43" t="s">
        <v>152</v>
      </c>
      <c r="B224" s="43">
        <v>2019</v>
      </c>
      <c r="C224" s="73">
        <v>43812</v>
      </c>
      <c r="D224" s="43" t="s">
        <v>72</v>
      </c>
      <c r="E224" s="42" t="s">
        <v>209</v>
      </c>
      <c r="F224" s="48" t="s">
        <v>210</v>
      </c>
      <c r="G224" t="s">
        <v>29</v>
      </c>
      <c r="H224" t="s">
        <v>333</v>
      </c>
      <c r="I224" t="s">
        <v>314</v>
      </c>
      <c r="J224" t="s">
        <v>434</v>
      </c>
      <c r="K224" t="s">
        <v>346</v>
      </c>
      <c r="P224" s="42">
        <v>2</v>
      </c>
      <c r="Q224">
        <v>14.180999999999999</v>
      </c>
      <c r="R224">
        <v>7.9820000000000011</v>
      </c>
      <c r="S224">
        <v>7.6400000000000006</v>
      </c>
      <c r="T224">
        <v>7.4760000000000026</v>
      </c>
      <c r="U224">
        <v>7.6239999999999952</v>
      </c>
      <c r="V224">
        <v>7.5320000000000036</v>
      </c>
      <c r="W224">
        <v>7.6149999999999878</v>
      </c>
      <c r="X224">
        <v>7.7170000000000059</v>
      </c>
      <c r="Y224">
        <v>7.6389999999999958</v>
      </c>
      <c r="Z224">
        <v>7.686000000000007</v>
      </c>
      <c r="AA224">
        <v>7.6009999999999991</v>
      </c>
      <c r="AB224">
        <v>7.6559999999999917</v>
      </c>
      <c r="AC224">
        <v>7.5390000000000015</v>
      </c>
      <c r="AD224">
        <v>7.5540000000000163</v>
      </c>
      <c r="AE224">
        <v>7.6259999999999906</v>
      </c>
      <c r="AF224">
        <v>7.6490000000000151</v>
      </c>
      <c r="AG224">
        <v>7.7599999999999909</v>
      </c>
      <c r="AH224">
        <v>7.6849999999999739</v>
      </c>
      <c r="AI224">
        <v>7.7980000000000302</v>
      </c>
      <c r="AJ224">
        <v>7.6879999999999882</v>
      </c>
      <c r="AK224">
        <v>7.6990000000000123</v>
      </c>
      <c r="AL224">
        <v>7.8509999999999991</v>
      </c>
      <c r="AM224">
        <v>7.6939999999999884</v>
      </c>
      <c r="AN224">
        <v>7.7580000000000098</v>
      </c>
      <c r="AO224">
        <v>7.8109999999999786</v>
      </c>
      <c r="AP224">
        <v>7.9440000000000452</v>
      </c>
      <c r="AQ224">
        <v>7.7729999999999677</v>
      </c>
      <c r="AR224">
        <v>7.8439999999999941</v>
      </c>
      <c r="AS224">
        <v>7.8949999999999818</v>
      </c>
      <c r="AT224">
        <v>8.0490000000000634</v>
      </c>
      <c r="AU224">
        <v>7.7619999999999436</v>
      </c>
      <c r="AV224">
        <v>7.8249999999999886</v>
      </c>
      <c r="AW224" s="174">
        <f t="shared" si="6"/>
        <v>253.55299999999997</v>
      </c>
      <c r="AX224" s="175">
        <f t="shared" si="7"/>
        <v>56.792859875450112</v>
      </c>
    </row>
    <row r="225" spans="1:50" ht="15" thickBot="1" x14ac:dyDescent="0.4">
      <c r="A225" s="43" t="s">
        <v>152</v>
      </c>
      <c r="B225" s="43">
        <v>2019</v>
      </c>
      <c r="C225" s="73">
        <v>43812</v>
      </c>
      <c r="D225" s="43" t="s">
        <v>72</v>
      </c>
      <c r="E225" s="42" t="s">
        <v>209</v>
      </c>
      <c r="F225" s="48" t="s">
        <v>211</v>
      </c>
      <c r="G225" t="s">
        <v>27</v>
      </c>
      <c r="H225" t="s">
        <v>317</v>
      </c>
      <c r="I225" t="s">
        <v>548</v>
      </c>
      <c r="J225" t="s">
        <v>549</v>
      </c>
      <c r="K225" t="s">
        <v>550</v>
      </c>
      <c r="P225" s="42">
        <v>3</v>
      </c>
      <c r="Q225">
        <v>14.398</v>
      </c>
      <c r="R225">
        <v>8.1819999999999986</v>
      </c>
      <c r="S225">
        <v>7.8410000000000011</v>
      </c>
      <c r="T225">
        <v>7.7539999999999978</v>
      </c>
      <c r="U225">
        <v>7.730000000000004</v>
      </c>
      <c r="V225">
        <v>7.8599999999999994</v>
      </c>
      <c r="W225">
        <v>7.7959999999999994</v>
      </c>
      <c r="X225">
        <v>7.727000000000011</v>
      </c>
      <c r="Y225">
        <v>7.7139999999999986</v>
      </c>
      <c r="Z225">
        <v>7.8549999999999756</v>
      </c>
      <c r="AA225">
        <v>7.8360000000000127</v>
      </c>
      <c r="AB225">
        <v>7.8589999999999947</v>
      </c>
      <c r="AC225">
        <v>7.8570000000000135</v>
      </c>
      <c r="AD225">
        <v>7.828000000000003</v>
      </c>
      <c r="AE225">
        <v>7.7999999999999829</v>
      </c>
      <c r="AF225">
        <v>7.7809999999999917</v>
      </c>
      <c r="AG225">
        <v>7.8730000000000189</v>
      </c>
      <c r="AH225">
        <v>7.6769999999999925</v>
      </c>
      <c r="AI225">
        <v>7.6310000000000002</v>
      </c>
      <c r="AJ225">
        <v>7.6659999999999968</v>
      </c>
      <c r="AK225">
        <v>7.7400000000000091</v>
      </c>
      <c r="AL225">
        <v>7.7709999999999582</v>
      </c>
      <c r="AM225">
        <v>7.8440000000000509</v>
      </c>
      <c r="AN225">
        <v>7.992999999999995</v>
      </c>
      <c r="AO225">
        <v>7.8540000000000134</v>
      </c>
      <c r="AP225">
        <v>7.8339999999999748</v>
      </c>
      <c r="AQ225">
        <v>7.9539999999999793</v>
      </c>
      <c r="AR225">
        <v>7.9940000000000282</v>
      </c>
      <c r="AS225">
        <v>7.9770000000000039</v>
      </c>
      <c r="AT225">
        <v>8.0260000000000389</v>
      </c>
      <c r="AU225">
        <v>7.867999999999995</v>
      </c>
      <c r="AV225">
        <v>7.9889999999999191</v>
      </c>
      <c r="AW225" s="174">
        <f t="shared" si="6"/>
        <v>257.50899999999996</v>
      </c>
      <c r="AX225" s="175">
        <f t="shared" si="7"/>
        <v>55.920375598522782</v>
      </c>
    </row>
    <row r="226" spans="1:50" ht="15" thickBot="1" x14ac:dyDescent="0.4">
      <c r="A226" s="43" t="s">
        <v>152</v>
      </c>
      <c r="B226" s="43">
        <v>2019</v>
      </c>
      <c r="C226" s="73">
        <v>43812</v>
      </c>
      <c r="D226" s="43" t="s">
        <v>72</v>
      </c>
      <c r="E226" s="42" t="s">
        <v>209</v>
      </c>
      <c r="F226" s="48" t="s">
        <v>211</v>
      </c>
      <c r="G226" t="s">
        <v>67</v>
      </c>
      <c r="H226" t="s">
        <v>340</v>
      </c>
      <c r="I226" t="s">
        <v>576</v>
      </c>
      <c r="J226" t="s">
        <v>546</v>
      </c>
      <c r="K226" t="s">
        <v>278</v>
      </c>
      <c r="P226" s="42">
        <v>4</v>
      </c>
      <c r="Q226">
        <v>14.282999999999999</v>
      </c>
      <c r="R226">
        <v>8.1050000000000022</v>
      </c>
      <c r="S226">
        <v>7.8319999999999972</v>
      </c>
      <c r="T226">
        <v>7.6970000000000027</v>
      </c>
      <c r="U226">
        <v>7.82</v>
      </c>
      <c r="V226">
        <v>7.6649999999999991</v>
      </c>
      <c r="W226">
        <v>7.7899999999999991</v>
      </c>
      <c r="X226">
        <v>7.7640000000000029</v>
      </c>
      <c r="Y226">
        <v>7.9570000000000078</v>
      </c>
      <c r="Z226">
        <v>7.8529999999999802</v>
      </c>
      <c r="AA226">
        <v>7.9590000000000032</v>
      </c>
      <c r="AB226">
        <v>7.8920000000000101</v>
      </c>
      <c r="AC226">
        <v>8.1289999999999907</v>
      </c>
      <c r="AD226">
        <v>7.894999999999996</v>
      </c>
      <c r="AE226">
        <v>8.0060000000000002</v>
      </c>
      <c r="AF226">
        <v>7.9619999999999891</v>
      </c>
      <c r="AG226">
        <v>8.0490000000000066</v>
      </c>
      <c r="AH226">
        <v>7.8900000000000148</v>
      </c>
      <c r="AI226">
        <v>7.8329999999999984</v>
      </c>
      <c r="AJ226">
        <v>7.8859999999999957</v>
      </c>
      <c r="AK226">
        <v>8.0690000000000168</v>
      </c>
      <c r="AL226">
        <v>8.1989999999999554</v>
      </c>
      <c r="AM226">
        <v>8.0000000000000284</v>
      </c>
      <c r="AN226">
        <v>8.2460000000000093</v>
      </c>
      <c r="AO226">
        <v>8.054000000000002</v>
      </c>
      <c r="AP226">
        <v>8.3619999999999948</v>
      </c>
      <c r="AQ226">
        <v>8.0480000000000018</v>
      </c>
      <c r="AR226">
        <v>8.0609999999999786</v>
      </c>
      <c r="AS226">
        <v>8.0150000000000432</v>
      </c>
      <c r="AT226">
        <v>8.0049999999999386</v>
      </c>
      <c r="AU226">
        <v>8.0420000000000869</v>
      </c>
      <c r="AV226">
        <v>8.1719999999999686</v>
      </c>
      <c r="AW226" s="174">
        <f t="shared" si="6"/>
        <v>261.54000000000002</v>
      </c>
      <c r="AX226" s="175">
        <f t="shared" si="7"/>
        <v>55.058499655884376</v>
      </c>
    </row>
    <row r="227" spans="1:50" ht="15" thickBot="1" x14ac:dyDescent="0.4">
      <c r="A227" s="42" t="s">
        <v>162</v>
      </c>
      <c r="B227" s="42">
        <v>2019</v>
      </c>
      <c r="C227" s="80">
        <v>43805</v>
      </c>
      <c r="D227" s="42" t="s">
        <v>72</v>
      </c>
      <c r="E227" s="42" t="s">
        <v>395</v>
      </c>
      <c r="F227" s="42" t="s">
        <v>395</v>
      </c>
      <c r="G227" t="s">
        <v>29</v>
      </c>
      <c r="H227" t="s">
        <v>333</v>
      </c>
      <c r="I227" t="s">
        <v>314</v>
      </c>
      <c r="J227" t="s">
        <v>434</v>
      </c>
      <c r="K227" t="s">
        <v>551</v>
      </c>
      <c r="P227" s="42">
        <v>1</v>
      </c>
      <c r="Q227">
        <v>14.382999999999999</v>
      </c>
      <c r="R227">
        <v>8.27</v>
      </c>
      <c r="S227">
        <v>7.708000000000002</v>
      </c>
      <c r="T227">
        <v>7.5539999999999985</v>
      </c>
      <c r="U227">
        <v>7.7070000000000007</v>
      </c>
      <c r="V227">
        <v>7.5600000000000023</v>
      </c>
      <c r="W227">
        <v>7.5979999999999848</v>
      </c>
      <c r="X227">
        <v>7.7510000000000048</v>
      </c>
      <c r="Y227">
        <v>7.6610000000000156</v>
      </c>
      <c r="Z227">
        <v>7.7450000000000045</v>
      </c>
      <c r="AA227">
        <v>7.7299999999999898</v>
      </c>
      <c r="AB227">
        <v>7.7249999999999943</v>
      </c>
      <c r="AC227">
        <v>7.5990000000000038</v>
      </c>
      <c r="AD227">
        <v>7.652000000000001</v>
      </c>
      <c r="AE227">
        <v>7.7109999999999843</v>
      </c>
      <c r="AF227">
        <v>7.7650000000000148</v>
      </c>
      <c r="AG227">
        <v>7.9239999999999782</v>
      </c>
      <c r="AH227">
        <v>7.8000000000000114</v>
      </c>
      <c r="AI227">
        <v>7.8089999999999975</v>
      </c>
      <c r="AJ227">
        <v>7.8510000000000275</v>
      </c>
      <c r="AK227">
        <v>7.7189999999999657</v>
      </c>
      <c r="AL227">
        <v>7.7250000000000227</v>
      </c>
      <c r="AM227">
        <v>7.7330000000000041</v>
      </c>
      <c r="AN227">
        <v>7.6959999999999695</v>
      </c>
      <c r="AO227">
        <v>7.8260000000000218</v>
      </c>
      <c r="AP227">
        <v>7.6269999999999811</v>
      </c>
      <c r="AQ227">
        <v>7.6560000000000343</v>
      </c>
      <c r="AR227">
        <v>7.7030000000000314</v>
      </c>
      <c r="AS227">
        <v>7.9319999999999311</v>
      </c>
      <c r="AT227">
        <v>7.7060000000000173</v>
      </c>
      <c r="AU227">
        <v>7.7690000000000623</v>
      </c>
      <c r="AV227">
        <v>7.8879999999999484</v>
      </c>
      <c r="AW227" s="174">
        <f t="shared" si="6"/>
        <v>254.483</v>
      </c>
      <c r="AX227" s="175">
        <f t="shared" si="7"/>
        <v>56.585312181953213</v>
      </c>
    </row>
    <row r="228" spans="1:50" ht="15" thickBot="1" x14ac:dyDescent="0.4">
      <c r="A228" s="42" t="s">
        <v>162</v>
      </c>
      <c r="B228" s="42">
        <v>2019</v>
      </c>
      <c r="C228" s="80">
        <v>43805</v>
      </c>
      <c r="D228" s="42" t="s">
        <v>72</v>
      </c>
      <c r="E228" s="42" t="s">
        <v>395</v>
      </c>
      <c r="F228" s="79" t="s">
        <v>395</v>
      </c>
      <c r="G228" t="s">
        <v>36</v>
      </c>
      <c r="H228" t="s">
        <v>277</v>
      </c>
      <c r="I228" t="s">
        <v>326</v>
      </c>
      <c r="J228" t="s">
        <v>553</v>
      </c>
      <c r="K228" t="s">
        <v>263</v>
      </c>
      <c r="P228" s="42">
        <v>2</v>
      </c>
      <c r="Q228">
        <v>14.16</v>
      </c>
      <c r="R228">
        <v>8.2540000000000013</v>
      </c>
      <c r="S228">
        <v>7.8129999999999988</v>
      </c>
      <c r="T228">
        <v>7.7600000000000016</v>
      </c>
      <c r="U228">
        <v>7.6999999999999957</v>
      </c>
      <c r="V228">
        <v>7.7920000000000016</v>
      </c>
      <c r="W228">
        <v>7.7230000000000061</v>
      </c>
      <c r="X228">
        <v>7.7409999999999926</v>
      </c>
      <c r="Y228">
        <v>7.8450000000000131</v>
      </c>
      <c r="Z228">
        <v>7.6479999999999961</v>
      </c>
      <c r="AA228">
        <v>7.6409999999999769</v>
      </c>
      <c r="AB228">
        <v>7.6520000000000152</v>
      </c>
      <c r="AC228">
        <v>7.8519999999999897</v>
      </c>
      <c r="AD228">
        <v>7.8510000000000133</v>
      </c>
      <c r="AE228">
        <v>7.811000000000007</v>
      </c>
      <c r="AF228">
        <v>7.840999999999994</v>
      </c>
      <c r="AG228">
        <v>7.8149999999999693</v>
      </c>
      <c r="AH228">
        <v>7.9310000000000116</v>
      </c>
      <c r="AI228">
        <v>7.7980000000000018</v>
      </c>
      <c r="AJ228">
        <v>7.8550000000000182</v>
      </c>
      <c r="AK228">
        <v>7.7560000000000002</v>
      </c>
      <c r="AL228">
        <v>7.7599999999999909</v>
      </c>
      <c r="AM228">
        <v>7.7810000000000343</v>
      </c>
      <c r="AN228">
        <v>7.8749999999999716</v>
      </c>
      <c r="AO228">
        <v>7.893999999999977</v>
      </c>
      <c r="AP228">
        <v>7.6810000000000116</v>
      </c>
      <c r="AQ228">
        <v>7.6780000000000541</v>
      </c>
      <c r="AR228">
        <v>7.6659999999999684</v>
      </c>
      <c r="AS228">
        <v>7.8530000000000086</v>
      </c>
      <c r="AT228">
        <v>7.8129999999999598</v>
      </c>
      <c r="AU228">
        <v>7.8850000000000477</v>
      </c>
      <c r="AV228">
        <v>7.9729999999999848</v>
      </c>
      <c r="AW228" s="174">
        <f t="shared" si="6"/>
        <v>256.09800000000001</v>
      </c>
      <c r="AX228" s="175">
        <f t="shared" si="7"/>
        <v>56.228475036899937</v>
      </c>
    </row>
    <row r="229" spans="1:50" ht="15" thickBot="1" x14ac:dyDescent="0.4">
      <c r="A229" s="42" t="s">
        <v>162</v>
      </c>
      <c r="B229" s="42">
        <v>2019</v>
      </c>
      <c r="C229" s="80">
        <v>43805</v>
      </c>
      <c r="D229" s="42" t="s">
        <v>72</v>
      </c>
      <c r="E229" s="42" t="s">
        <v>395</v>
      </c>
      <c r="F229" s="79" t="s">
        <v>395</v>
      </c>
      <c r="G229" t="s">
        <v>27</v>
      </c>
      <c r="H229" t="s">
        <v>317</v>
      </c>
      <c r="I229" t="s">
        <v>548</v>
      </c>
      <c r="J229" t="s">
        <v>549</v>
      </c>
      <c r="K229" t="s">
        <v>550</v>
      </c>
      <c r="P229" s="42">
        <v>3</v>
      </c>
      <c r="Q229">
        <v>14.268000000000001</v>
      </c>
      <c r="R229">
        <v>8.1239999999999988</v>
      </c>
      <c r="S229">
        <v>7.7370000000000019</v>
      </c>
      <c r="T229">
        <v>7.6110000000000007</v>
      </c>
      <c r="U229">
        <v>7.8299999999999983</v>
      </c>
      <c r="V229">
        <v>7.7289999999999992</v>
      </c>
      <c r="W229">
        <v>7.7070000000000007</v>
      </c>
      <c r="X229">
        <v>7.8370000000000033</v>
      </c>
      <c r="Y229">
        <v>7.7139999999999844</v>
      </c>
      <c r="Z229">
        <v>7.686000000000007</v>
      </c>
      <c r="AA229">
        <v>7.6740000000000066</v>
      </c>
      <c r="AB229">
        <v>7.8239999999999981</v>
      </c>
      <c r="AC229">
        <v>7.7439999999999998</v>
      </c>
      <c r="AD229">
        <v>7.7110000000000127</v>
      </c>
      <c r="AE229">
        <v>7.7469999999999715</v>
      </c>
      <c r="AF229">
        <v>7.8780000000000143</v>
      </c>
      <c r="AG229">
        <v>7.811000000000007</v>
      </c>
      <c r="AH229">
        <v>7.9139999999999873</v>
      </c>
      <c r="AI229">
        <v>8.1370000000000289</v>
      </c>
      <c r="AJ229">
        <v>7.9809999999999661</v>
      </c>
      <c r="AK229">
        <v>7.8570000000000277</v>
      </c>
      <c r="AL229">
        <v>7.8269999999999982</v>
      </c>
      <c r="AM229">
        <v>7.9819999999999993</v>
      </c>
      <c r="AN229">
        <v>7.703000000000003</v>
      </c>
      <c r="AO229">
        <v>7.9259999999999877</v>
      </c>
      <c r="AP229">
        <v>8.0880000000000223</v>
      </c>
      <c r="AQ229">
        <v>7.8349999999999795</v>
      </c>
      <c r="AR229">
        <v>7.8580000000000041</v>
      </c>
      <c r="AS229">
        <v>7.872999999999962</v>
      </c>
      <c r="AT229">
        <v>8.0800000000000409</v>
      </c>
      <c r="AU229">
        <v>7.9029999999999632</v>
      </c>
      <c r="AV229">
        <v>7.9520000000000266</v>
      </c>
      <c r="AW229" s="174">
        <f t="shared" si="6"/>
        <v>257.548</v>
      </c>
      <c r="AX229" s="175">
        <f t="shared" si="7"/>
        <v>55.91190768322798</v>
      </c>
    </row>
    <row r="230" spans="1:50" ht="15" thickBot="1" x14ac:dyDescent="0.4">
      <c r="A230" s="42" t="s">
        <v>162</v>
      </c>
      <c r="B230" s="42">
        <v>2019</v>
      </c>
      <c r="C230" s="80">
        <v>43805</v>
      </c>
      <c r="D230" s="42" t="s">
        <v>72</v>
      </c>
      <c r="E230" s="42" t="s">
        <v>395</v>
      </c>
      <c r="F230" s="79" t="s">
        <v>395</v>
      </c>
      <c r="G230" t="s">
        <v>165</v>
      </c>
      <c r="H230" t="s">
        <v>435</v>
      </c>
      <c r="I230" t="s">
        <v>346</v>
      </c>
      <c r="J230" t="s">
        <v>577</v>
      </c>
      <c r="K230" t="s">
        <v>281</v>
      </c>
      <c r="P230" s="42">
        <v>4</v>
      </c>
      <c r="Q230">
        <v>14.054</v>
      </c>
      <c r="R230">
        <v>8.2430000000000003</v>
      </c>
      <c r="S230">
        <v>7.8019999999999996</v>
      </c>
      <c r="T230">
        <v>7.7570000000000014</v>
      </c>
      <c r="U230">
        <v>7.8969999999999985</v>
      </c>
      <c r="V230">
        <v>7.7430000000000021</v>
      </c>
      <c r="W230">
        <v>7.7929999999999922</v>
      </c>
      <c r="X230">
        <v>7.8799999999999883</v>
      </c>
      <c r="Y230">
        <v>7.7150000000000318</v>
      </c>
      <c r="Z230">
        <v>7.7609999999999815</v>
      </c>
      <c r="AA230">
        <v>7.7860000000000014</v>
      </c>
      <c r="AB230">
        <v>7.8979999999999961</v>
      </c>
      <c r="AC230">
        <v>7.7320000000000135</v>
      </c>
      <c r="AD230">
        <v>7.75</v>
      </c>
      <c r="AE230">
        <v>7.8149999999999977</v>
      </c>
      <c r="AF230">
        <v>7.8730000000000189</v>
      </c>
      <c r="AG230">
        <v>7.8969999999999629</v>
      </c>
      <c r="AH230">
        <v>8.0380000000000109</v>
      </c>
      <c r="AI230">
        <v>7.9040000000000248</v>
      </c>
      <c r="AJ230">
        <v>7.9139999999999873</v>
      </c>
      <c r="AK230">
        <v>8.061000000000007</v>
      </c>
      <c r="AL230">
        <v>7.9309999999999832</v>
      </c>
      <c r="AM230">
        <v>7.8770000000000095</v>
      </c>
      <c r="AN230">
        <v>7.9709999999999752</v>
      </c>
      <c r="AO230">
        <v>7.7680000000000291</v>
      </c>
      <c r="AP230">
        <v>7.7860000000000014</v>
      </c>
      <c r="AQ230">
        <v>7.8079999999999927</v>
      </c>
      <c r="AR230">
        <v>7.9489999999999839</v>
      </c>
      <c r="AS230">
        <v>8.0020000000000095</v>
      </c>
      <c r="AT230">
        <v>8.1320000000000334</v>
      </c>
      <c r="AU230">
        <v>8.3439999999999657</v>
      </c>
      <c r="AV230">
        <v>8.1120000000000516</v>
      </c>
      <c r="AW230" s="174">
        <f t="shared" si="6"/>
        <v>258.99300000000005</v>
      </c>
      <c r="AX230" s="175">
        <f t="shared" si="7"/>
        <v>55.599958300031261</v>
      </c>
    </row>
    <row r="231" spans="1:50" ht="15" thickBot="1" x14ac:dyDescent="0.4">
      <c r="A231" s="42" t="s">
        <v>162</v>
      </c>
      <c r="B231" s="42">
        <v>2019</v>
      </c>
      <c r="C231" s="80">
        <v>43805</v>
      </c>
      <c r="D231" s="42" t="s">
        <v>72</v>
      </c>
      <c r="E231" s="42" t="s">
        <v>395</v>
      </c>
      <c r="F231" s="79" t="s">
        <v>395</v>
      </c>
      <c r="G231" t="s">
        <v>67</v>
      </c>
      <c r="H231" t="s">
        <v>219</v>
      </c>
      <c r="I231" t="s">
        <v>576</v>
      </c>
      <c r="J231" t="s">
        <v>546</v>
      </c>
      <c r="K231" t="s">
        <v>278</v>
      </c>
      <c r="P231" s="42">
        <v>5</v>
      </c>
      <c r="Q231">
        <v>14.103999999999999</v>
      </c>
      <c r="R231">
        <v>7.9080000000000013</v>
      </c>
      <c r="S231">
        <v>7.8120000000000012</v>
      </c>
      <c r="T231">
        <v>7.6829999999999963</v>
      </c>
      <c r="U231">
        <v>7.8300000000000054</v>
      </c>
      <c r="V231">
        <v>7.8859999999999957</v>
      </c>
      <c r="W231">
        <v>8.1369999999999933</v>
      </c>
      <c r="X231">
        <v>8.0230000000000032</v>
      </c>
      <c r="Y231">
        <v>8.112000000000009</v>
      </c>
      <c r="Z231">
        <v>7.8379999999999939</v>
      </c>
      <c r="AA231">
        <v>7.8970000000000056</v>
      </c>
      <c r="AB231">
        <v>7.914999999999992</v>
      </c>
      <c r="AC231">
        <v>7.9180000000000064</v>
      </c>
      <c r="AD231">
        <v>8.0599999999999881</v>
      </c>
      <c r="AE231">
        <v>8.0130000000000194</v>
      </c>
      <c r="AF231">
        <v>8.0630000000000024</v>
      </c>
      <c r="AG231">
        <v>8.2729999999999961</v>
      </c>
      <c r="AH231">
        <v>8.2920000000000016</v>
      </c>
      <c r="AI231">
        <v>8.5029999999999859</v>
      </c>
      <c r="AJ231">
        <v>8.195999999999998</v>
      </c>
      <c r="AK231">
        <v>7.9089999999999918</v>
      </c>
      <c r="AL231">
        <v>7.7450000000000045</v>
      </c>
      <c r="AM231">
        <v>7.7230000000000132</v>
      </c>
      <c r="AN231">
        <v>7.8889999999999816</v>
      </c>
      <c r="AO231">
        <v>7.863000000000028</v>
      </c>
      <c r="AP231">
        <v>7.9159999999999968</v>
      </c>
      <c r="AQ231">
        <v>7.9180000000000064</v>
      </c>
      <c r="AR231">
        <v>7.9579999999999984</v>
      </c>
      <c r="AS231">
        <v>8.1030000000000086</v>
      </c>
      <c r="AT231">
        <v>8.1969999999999459</v>
      </c>
      <c r="AU231">
        <v>7.7760000000000105</v>
      </c>
      <c r="AV231">
        <v>7.7740000000000578</v>
      </c>
      <c r="AW231" s="174">
        <f t="shared" si="6"/>
        <v>261.23400000000004</v>
      </c>
      <c r="AX231" s="175">
        <f t="shared" si="7"/>
        <v>55.122993178529583</v>
      </c>
    </row>
    <row r="232" spans="1:50" ht="15" thickBot="1" x14ac:dyDescent="0.4">
      <c r="A232" s="42" t="s">
        <v>162</v>
      </c>
      <c r="B232" s="42">
        <v>2019</v>
      </c>
      <c r="C232" s="80">
        <v>43805</v>
      </c>
      <c r="D232" s="42" t="s">
        <v>72</v>
      </c>
      <c r="E232" s="42" t="s">
        <v>395</v>
      </c>
      <c r="F232" s="79" t="s">
        <v>395</v>
      </c>
      <c r="G232" t="s">
        <v>47</v>
      </c>
      <c r="H232" t="s">
        <v>287</v>
      </c>
      <c r="I232" t="s">
        <v>558</v>
      </c>
      <c r="J232" t="s">
        <v>559</v>
      </c>
      <c r="K232" t="s">
        <v>488</v>
      </c>
      <c r="P232" s="42">
        <v>6</v>
      </c>
      <c r="Q232">
        <v>14.349</v>
      </c>
      <c r="R232">
        <v>8.7379999999999995</v>
      </c>
      <c r="S232">
        <v>8.39</v>
      </c>
      <c r="T232">
        <v>8.0629999999999988</v>
      </c>
      <c r="U232">
        <v>8.2340000000000018</v>
      </c>
      <c r="V232">
        <v>8.1310000000000002</v>
      </c>
      <c r="W232">
        <v>8.2469999999999999</v>
      </c>
      <c r="X232">
        <v>8.1200000000000045</v>
      </c>
      <c r="Y232">
        <v>8.2239999999999895</v>
      </c>
      <c r="Z232">
        <v>8.1979999999999933</v>
      </c>
      <c r="AA232">
        <v>8.3500000000000085</v>
      </c>
      <c r="AB232">
        <v>8.1020000000000039</v>
      </c>
      <c r="AC232">
        <v>8.340999999999994</v>
      </c>
      <c r="AD232">
        <v>8.1480000000000103</v>
      </c>
      <c r="AE232">
        <v>8.2759999999999962</v>
      </c>
      <c r="AF232">
        <v>8.2509999999999764</v>
      </c>
      <c r="AG232">
        <v>8.3580000000000041</v>
      </c>
      <c r="AH232">
        <v>8.4209999999999923</v>
      </c>
      <c r="AI232">
        <v>8.0600000000000023</v>
      </c>
      <c r="AJ232">
        <v>8.3440000000000225</v>
      </c>
      <c r="AK232">
        <v>8.1159999999999854</v>
      </c>
      <c r="AL232">
        <v>8.3400000000000034</v>
      </c>
      <c r="AM232">
        <v>8.4130000000000393</v>
      </c>
      <c r="AN232">
        <v>8.3359999999999843</v>
      </c>
      <c r="AO232">
        <v>8.3499999999999943</v>
      </c>
      <c r="AP232">
        <v>8.2499999999999716</v>
      </c>
      <c r="AQ232">
        <v>8.3950000000000387</v>
      </c>
      <c r="AR232">
        <v>8.1969999999999743</v>
      </c>
      <c r="AS232">
        <v>8.3860000000000241</v>
      </c>
      <c r="AT232">
        <v>8.5820000000000221</v>
      </c>
      <c r="AU232">
        <v>8.2229999999999563</v>
      </c>
      <c r="AV232">
        <v>8.3039999999999736</v>
      </c>
      <c r="AW232" s="174">
        <f t="shared" si="6"/>
        <v>271.23699999999997</v>
      </c>
      <c r="AX232" s="175">
        <f t="shared" si="7"/>
        <v>53.090102014105753</v>
      </c>
    </row>
    <row r="233" spans="1:50" ht="15" thickBot="1" x14ac:dyDescent="0.4">
      <c r="A233" s="42" t="s">
        <v>162</v>
      </c>
      <c r="B233" s="42">
        <v>2019</v>
      </c>
      <c r="C233" s="80">
        <v>43805</v>
      </c>
      <c r="D233" s="42" t="s">
        <v>72</v>
      </c>
      <c r="E233" s="42" t="s">
        <v>395</v>
      </c>
      <c r="F233" s="79" t="s">
        <v>395</v>
      </c>
      <c r="G233" t="s">
        <v>159</v>
      </c>
      <c r="H233" t="s">
        <v>565</v>
      </c>
      <c r="I233" t="s">
        <v>569</v>
      </c>
      <c r="J233" t="s">
        <v>568</v>
      </c>
      <c r="K233" t="s">
        <v>572</v>
      </c>
      <c r="P233" s="42">
        <v>7</v>
      </c>
      <c r="Q233">
        <v>14.333</v>
      </c>
      <c r="R233">
        <v>8.3890000000000011</v>
      </c>
      <c r="S233">
        <v>8.0769999999999982</v>
      </c>
      <c r="T233">
        <v>7.8530000000000015</v>
      </c>
      <c r="U233">
        <v>7.9279999999999973</v>
      </c>
      <c r="V233">
        <v>8.0660000000000025</v>
      </c>
      <c r="W233">
        <v>8.0009999999999906</v>
      </c>
      <c r="X233">
        <v>8.0150000000000148</v>
      </c>
      <c r="Y233">
        <v>8.1610000000000014</v>
      </c>
      <c r="Z233">
        <v>7.9829999999999899</v>
      </c>
      <c r="AA233">
        <v>7.9930000000000092</v>
      </c>
      <c r="AB233">
        <v>8.1839999999999833</v>
      </c>
      <c r="AC233">
        <v>8.1270000000000238</v>
      </c>
      <c r="AD233">
        <v>8.2719999999999914</v>
      </c>
      <c r="AE233">
        <v>8.5790000000000077</v>
      </c>
      <c r="AF233">
        <v>8.7909999999999684</v>
      </c>
      <c r="AG233">
        <v>8.4690000000000225</v>
      </c>
      <c r="AH233">
        <v>8.3520000000000039</v>
      </c>
      <c r="AI233">
        <v>8.3559999999999945</v>
      </c>
      <c r="AJ233">
        <v>8.4410000000000025</v>
      </c>
      <c r="AK233">
        <v>8.2179999999999893</v>
      </c>
      <c r="AL233">
        <v>8.2109999999999843</v>
      </c>
      <c r="AM233">
        <v>8.2900000000000205</v>
      </c>
      <c r="AN233">
        <v>8.5470000000000255</v>
      </c>
      <c r="AO233">
        <v>8.3059999999999548</v>
      </c>
      <c r="AP233">
        <v>8.2570000000000334</v>
      </c>
      <c r="AQ233">
        <v>8.4069999999999823</v>
      </c>
      <c r="AR233">
        <v>8.2800000000000296</v>
      </c>
      <c r="AS233">
        <v>8.3519999999999754</v>
      </c>
      <c r="AT233">
        <v>8.5970000000000084</v>
      </c>
      <c r="AU233">
        <v>8.6679999999999779</v>
      </c>
      <c r="AV233">
        <v>8.8480000000000132</v>
      </c>
      <c r="AW233" s="174">
        <f t="shared" si="6"/>
        <v>271.351</v>
      </c>
      <c r="AX233" s="175">
        <f t="shared" si="7"/>
        <v>53.067797796949336</v>
      </c>
    </row>
    <row r="234" spans="1:50" ht="15" thickBot="1" x14ac:dyDescent="0.4">
      <c r="A234" s="42" t="s">
        <v>162</v>
      </c>
      <c r="B234" s="42">
        <v>2019</v>
      </c>
      <c r="C234" s="80">
        <v>43805</v>
      </c>
      <c r="D234" s="42" t="s">
        <v>72</v>
      </c>
      <c r="E234" s="42" t="s">
        <v>395</v>
      </c>
      <c r="F234" s="79" t="s">
        <v>395</v>
      </c>
      <c r="G234" t="s">
        <v>40</v>
      </c>
      <c r="H234" t="s">
        <v>331</v>
      </c>
      <c r="I234" t="s">
        <v>573</v>
      </c>
      <c r="J234" t="s">
        <v>574</v>
      </c>
      <c r="K234" t="s">
        <v>575</v>
      </c>
      <c r="P234" s="42">
        <v>8</v>
      </c>
      <c r="Q234">
        <v>14.103</v>
      </c>
      <c r="R234">
        <v>8.5220000000000002</v>
      </c>
      <c r="S234">
        <v>8.1430000000000007</v>
      </c>
      <c r="T234">
        <v>8.0169999999999959</v>
      </c>
      <c r="U234">
        <v>8.1890000000000001</v>
      </c>
      <c r="V234">
        <v>8.0230000000000032</v>
      </c>
      <c r="W234">
        <v>8.1109999999999971</v>
      </c>
      <c r="X234">
        <v>8.2870000000000132</v>
      </c>
      <c r="Y234">
        <v>8.2189999999999799</v>
      </c>
      <c r="Z234">
        <v>8.2550000000000097</v>
      </c>
      <c r="AA234">
        <v>8.396000000000015</v>
      </c>
      <c r="AB234">
        <v>8.3279999999999745</v>
      </c>
      <c r="AC234">
        <v>8.2530000000000001</v>
      </c>
      <c r="AD234">
        <v>8.2720000000000198</v>
      </c>
      <c r="AE234">
        <v>8.4299999999999926</v>
      </c>
      <c r="AF234">
        <v>8.2120000000000175</v>
      </c>
      <c r="AG234">
        <v>8.1929999999999836</v>
      </c>
      <c r="AH234">
        <v>8.1389999999999816</v>
      </c>
      <c r="AI234">
        <v>8.2900000000000205</v>
      </c>
      <c r="AJ234">
        <v>8.2160000000000082</v>
      </c>
      <c r="AK234">
        <v>8.275999999999982</v>
      </c>
      <c r="AL234">
        <v>8.4569999999999936</v>
      </c>
      <c r="AM234">
        <v>8.2770000000000152</v>
      </c>
      <c r="AN234">
        <v>8.4350000000000307</v>
      </c>
      <c r="AO234">
        <v>8.4729999999999563</v>
      </c>
      <c r="AP234">
        <v>8.6529999999999916</v>
      </c>
      <c r="AQ234">
        <v>8.4160000000000252</v>
      </c>
      <c r="AR234">
        <v>8.3879999999999768</v>
      </c>
      <c r="AS234">
        <v>8.4130000000000393</v>
      </c>
      <c r="AT234">
        <v>8.6569999999999538</v>
      </c>
      <c r="AU234">
        <v>8.6409999999999911</v>
      </c>
      <c r="AV234">
        <v>8.8850000000000477</v>
      </c>
      <c r="AW234" s="174">
        <f t="shared" si="6"/>
        <v>272.56900000000002</v>
      </c>
      <c r="AX234" s="175">
        <f t="shared" si="7"/>
        <v>52.830659392667542</v>
      </c>
    </row>
    <row r="235" spans="1:50" ht="15" thickBot="1" x14ac:dyDescent="0.4">
      <c r="A235" s="42" t="s">
        <v>162</v>
      </c>
      <c r="B235" s="42">
        <v>2019</v>
      </c>
      <c r="C235" s="80">
        <v>43805</v>
      </c>
      <c r="D235" s="42" t="s">
        <v>72</v>
      </c>
      <c r="E235" s="42" t="s">
        <v>472</v>
      </c>
      <c r="F235">
        <v>1</v>
      </c>
      <c r="G235" t="s">
        <v>47</v>
      </c>
      <c r="H235" t="s">
        <v>275</v>
      </c>
      <c r="I235" t="s">
        <v>287</v>
      </c>
      <c r="J235" t="s">
        <v>558</v>
      </c>
      <c r="K235" t="s">
        <v>559</v>
      </c>
      <c r="P235" s="42">
        <v>1</v>
      </c>
      <c r="Q235">
        <v>14.366</v>
      </c>
      <c r="R235">
        <v>8.3219999999999992</v>
      </c>
      <c r="S235">
        <v>7.9350000000000023</v>
      </c>
      <c r="T235">
        <v>7.8210000000000015</v>
      </c>
      <c r="U235">
        <v>8.0499999999999972</v>
      </c>
      <c r="V235">
        <v>7.8400000000000034</v>
      </c>
      <c r="W235">
        <v>8.0989999999999966</v>
      </c>
      <c r="X235">
        <v>8.0269999999999939</v>
      </c>
      <c r="Y235">
        <v>8.1200000000000045</v>
      </c>
      <c r="Z235">
        <v>7.8950000000000102</v>
      </c>
      <c r="AA235">
        <v>7.9889999999999901</v>
      </c>
      <c r="AB235">
        <v>8.0099999999999909</v>
      </c>
      <c r="AC235">
        <v>8.1659999999999968</v>
      </c>
      <c r="AD235">
        <v>8.2470000000000141</v>
      </c>
      <c r="AE235">
        <v>8.0679999999999978</v>
      </c>
      <c r="AF235">
        <v>8.1859999999999928</v>
      </c>
      <c r="AG235">
        <v>7.9939999999999998</v>
      </c>
      <c r="AH235">
        <v>8.1359999999999957</v>
      </c>
      <c r="AI235">
        <v>8.0510000000000161</v>
      </c>
      <c r="AJ235">
        <v>8.3629999999999995</v>
      </c>
      <c r="AK235">
        <v>8.070999999999998</v>
      </c>
      <c r="AL235">
        <v>7.9739999999999895</v>
      </c>
      <c r="AM235">
        <v>7.9220000000000255</v>
      </c>
      <c r="AN235">
        <v>8.1169999999999902</v>
      </c>
      <c r="AO235">
        <v>7.9989999999999952</v>
      </c>
      <c r="AP235">
        <v>8.1149999999999807</v>
      </c>
      <c r="AQ235">
        <v>8.0130000000000337</v>
      </c>
      <c r="AR235">
        <v>8.1440000000000055</v>
      </c>
      <c r="AS235">
        <v>8.1269999999999527</v>
      </c>
      <c r="AT235">
        <v>8.3200000000000216</v>
      </c>
      <c r="AU235">
        <v>7.9650000000000034</v>
      </c>
      <c r="AV235">
        <v>8.1610000000000014</v>
      </c>
      <c r="AW235" s="174">
        <f t="shared" si="6"/>
        <v>264.613</v>
      </c>
      <c r="AX235" s="175">
        <f t="shared" si="7"/>
        <v>54.419095055798465</v>
      </c>
    </row>
    <row r="236" spans="1:50" ht="15" thickBot="1" x14ac:dyDescent="0.4">
      <c r="A236" s="42" t="s">
        <v>162</v>
      </c>
      <c r="B236" s="42">
        <v>2019</v>
      </c>
      <c r="C236" s="80">
        <v>43805</v>
      </c>
      <c r="D236" s="42" t="s">
        <v>72</v>
      </c>
      <c r="E236" s="42" t="s">
        <v>472</v>
      </c>
      <c r="F236">
        <v>1</v>
      </c>
      <c r="G236" t="s">
        <v>159</v>
      </c>
      <c r="H236" t="s">
        <v>565</v>
      </c>
      <c r="I236" t="s">
        <v>566</v>
      </c>
      <c r="J236" t="s">
        <v>568</v>
      </c>
      <c r="K236" t="s">
        <v>572</v>
      </c>
      <c r="P236" s="42">
        <v>2</v>
      </c>
      <c r="Q236">
        <v>13.981999999999999</v>
      </c>
      <c r="R236">
        <v>8.2740000000000009</v>
      </c>
      <c r="S236">
        <v>8.0689999999999991</v>
      </c>
      <c r="T236">
        <v>7.8760000000000012</v>
      </c>
      <c r="U236">
        <v>7.8339999999999961</v>
      </c>
      <c r="V236">
        <v>7.9750000000000014</v>
      </c>
      <c r="W236">
        <v>7.8630000000000067</v>
      </c>
      <c r="X236">
        <v>7.8859999999999815</v>
      </c>
      <c r="Y236">
        <v>8.0370000000000203</v>
      </c>
      <c r="Z236">
        <v>7.8580000000000041</v>
      </c>
      <c r="AA236">
        <v>7.9019999999999726</v>
      </c>
      <c r="AB236">
        <v>7.9280000000000115</v>
      </c>
      <c r="AC236">
        <v>8.0960000000000178</v>
      </c>
      <c r="AD236">
        <v>7.9879999999999853</v>
      </c>
      <c r="AE236">
        <v>8.0180000000000291</v>
      </c>
      <c r="AF236">
        <v>8.0999999999999801</v>
      </c>
      <c r="AG236">
        <v>8.3419999999999845</v>
      </c>
      <c r="AH236">
        <v>8.061000000000007</v>
      </c>
      <c r="AI236">
        <v>8.0169999999999959</v>
      </c>
      <c r="AJ236">
        <v>8.0240000000000009</v>
      </c>
      <c r="AK236">
        <v>8.2750000000000057</v>
      </c>
      <c r="AL236">
        <v>8.4480000000000359</v>
      </c>
      <c r="AM236">
        <v>8.7629999999999484</v>
      </c>
      <c r="AN236">
        <v>8.3340000000000032</v>
      </c>
      <c r="AO236">
        <v>8.3449999999999989</v>
      </c>
      <c r="AP236">
        <v>8.4190000000000111</v>
      </c>
      <c r="AQ236">
        <v>8.5750000000000171</v>
      </c>
      <c r="AR236">
        <v>8.367999999999995</v>
      </c>
      <c r="AS236">
        <v>8.3760000000000048</v>
      </c>
      <c r="AT236">
        <v>8.4119999999999493</v>
      </c>
      <c r="AU236">
        <v>8.4779999999999802</v>
      </c>
      <c r="AV236">
        <v>8.6140000000000327</v>
      </c>
      <c r="AW236" s="174">
        <f t="shared" si="6"/>
        <v>267.53699999999998</v>
      </c>
      <c r="AX236" s="175">
        <f t="shared" si="7"/>
        <v>53.824330840220235</v>
      </c>
    </row>
    <row r="237" spans="1:50" ht="15" thickBot="1" x14ac:dyDescent="0.4">
      <c r="A237" s="42" t="s">
        <v>162</v>
      </c>
      <c r="B237" s="42">
        <v>2019</v>
      </c>
      <c r="C237" s="80">
        <v>43805</v>
      </c>
      <c r="D237" s="42" t="s">
        <v>72</v>
      </c>
      <c r="E237" s="42" t="s">
        <v>472</v>
      </c>
      <c r="F237">
        <v>2</v>
      </c>
      <c r="G237" t="s">
        <v>40</v>
      </c>
      <c r="H237" t="s">
        <v>331</v>
      </c>
      <c r="I237" t="s">
        <v>226</v>
      </c>
      <c r="J237" t="s">
        <v>574</v>
      </c>
      <c r="K237" t="s">
        <v>575</v>
      </c>
      <c r="P237" s="42">
        <v>1</v>
      </c>
      <c r="Q237">
        <v>14.067</v>
      </c>
      <c r="R237">
        <v>7.9750000000000014</v>
      </c>
      <c r="S237">
        <v>7.9859999999999971</v>
      </c>
      <c r="T237">
        <v>7.722999999999999</v>
      </c>
      <c r="U237">
        <v>7.6000000000000014</v>
      </c>
      <c r="V237">
        <v>7.6829999999999998</v>
      </c>
      <c r="W237">
        <v>7.7530000000000001</v>
      </c>
      <c r="X237">
        <v>7.8420000000000059</v>
      </c>
      <c r="Y237">
        <v>8.0159999999999911</v>
      </c>
      <c r="Z237">
        <v>7.7790000000000106</v>
      </c>
      <c r="AA237">
        <v>7.8439999999999941</v>
      </c>
      <c r="AB237">
        <v>7.6980000000000075</v>
      </c>
      <c r="AC237">
        <v>7.9159999999999684</v>
      </c>
      <c r="AD237">
        <v>7.8310000000000031</v>
      </c>
      <c r="AE237">
        <v>7.7590000000000146</v>
      </c>
      <c r="AF237">
        <v>7.7469999999999999</v>
      </c>
      <c r="AG237">
        <v>7.8830000000000098</v>
      </c>
      <c r="AH237">
        <v>7.8569999999999993</v>
      </c>
      <c r="AI237">
        <v>7.9310000000000116</v>
      </c>
      <c r="AJ237">
        <v>8.0809999999999889</v>
      </c>
      <c r="AK237">
        <v>7.761999999999972</v>
      </c>
      <c r="AL237">
        <v>7.7730000000000246</v>
      </c>
      <c r="AM237">
        <v>7.9159999999999968</v>
      </c>
      <c r="AN237">
        <v>7.782999999999987</v>
      </c>
      <c r="AO237">
        <v>7.6780000000000257</v>
      </c>
      <c r="AP237">
        <v>7.839999999999975</v>
      </c>
      <c r="AQ237">
        <v>7.7070000000000221</v>
      </c>
      <c r="AR237"/>
      <c r="AS237"/>
      <c r="AT237"/>
      <c r="AU237"/>
      <c r="AV237"/>
      <c r="AW237" s="174" t="str">
        <f t="shared" si="6"/>
        <v/>
      </c>
      <c r="AX237" s="175" t="str">
        <f t="shared" si="7"/>
        <v/>
      </c>
    </row>
    <row r="238" spans="1:50" ht="15" thickBot="1" x14ac:dyDescent="0.4">
      <c r="A238" s="42" t="s">
        <v>162</v>
      </c>
      <c r="B238" s="42">
        <v>2019</v>
      </c>
      <c r="C238" s="80">
        <v>43805</v>
      </c>
      <c r="D238" s="42" t="s">
        <v>72</v>
      </c>
      <c r="E238" s="42" t="s">
        <v>472</v>
      </c>
      <c r="F238">
        <v>2</v>
      </c>
      <c r="G238" t="s">
        <v>67</v>
      </c>
      <c r="H238" t="s">
        <v>340</v>
      </c>
      <c r="I238" t="s">
        <v>219</v>
      </c>
      <c r="J238" t="s">
        <v>546</v>
      </c>
      <c r="K238" t="s">
        <v>278</v>
      </c>
      <c r="P238" s="42">
        <v>2</v>
      </c>
      <c r="Q238">
        <v>14.333</v>
      </c>
      <c r="R238">
        <v>8.4489999999999998</v>
      </c>
      <c r="S238">
        <v>8.0799999999999983</v>
      </c>
      <c r="T238">
        <v>7.9550000000000018</v>
      </c>
      <c r="U238">
        <v>8.0429999999999993</v>
      </c>
      <c r="V238">
        <v>7.8860000000000028</v>
      </c>
      <c r="W238">
        <v>7.8800000000000026</v>
      </c>
      <c r="X238">
        <v>8.0519999999999925</v>
      </c>
      <c r="Y238">
        <v>7.9830000000000041</v>
      </c>
      <c r="Z238">
        <v>8.0280000000000058</v>
      </c>
      <c r="AA238">
        <v>8.2049999999999983</v>
      </c>
      <c r="AB238">
        <v>7.9420000000000073</v>
      </c>
      <c r="AC238">
        <v>7.9860000000000042</v>
      </c>
      <c r="AD238">
        <v>7.9489999999999696</v>
      </c>
      <c r="AE238">
        <v>8.1150000000000091</v>
      </c>
      <c r="AF238">
        <v>7.9989999999999952</v>
      </c>
      <c r="AG238">
        <v>8.0220000000000198</v>
      </c>
      <c r="AH238">
        <v>8.1229999999999905</v>
      </c>
      <c r="AI238">
        <v>8.1869999999999834</v>
      </c>
      <c r="AJ238">
        <v>8.2760000000000105</v>
      </c>
      <c r="AK238">
        <v>7.9900000000000091</v>
      </c>
      <c r="AL238">
        <v>7.8569999999999993</v>
      </c>
      <c r="AM238">
        <v>8.1119999999999948</v>
      </c>
      <c r="AN238">
        <v>8.2490000000000236</v>
      </c>
      <c r="AO238">
        <v>8.4939999999999714</v>
      </c>
      <c r="AP238">
        <v>8.3660000000000139</v>
      </c>
      <c r="AQ238"/>
      <c r="AR238"/>
      <c r="AS238"/>
      <c r="AT238"/>
      <c r="AU238"/>
      <c r="AV238"/>
      <c r="AW238" s="174" t="str">
        <f t="shared" si="6"/>
        <v/>
      </c>
      <c r="AX238" s="175" t="str">
        <f t="shared" si="7"/>
        <v/>
      </c>
    </row>
    <row r="239" spans="1:50" ht="15" thickBot="1" x14ac:dyDescent="0.4">
      <c r="A239" s="42" t="s">
        <v>162</v>
      </c>
      <c r="B239" s="42">
        <v>2019</v>
      </c>
      <c r="C239" s="80">
        <v>43805</v>
      </c>
      <c r="D239" s="42" t="s">
        <v>72</v>
      </c>
      <c r="E239" s="42" t="s">
        <v>472</v>
      </c>
      <c r="F239" s="48">
        <v>3</v>
      </c>
      <c r="G239" t="s">
        <v>36</v>
      </c>
      <c r="H239" t="s">
        <v>326</v>
      </c>
      <c r="I239" t="s">
        <v>553</v>
      </c>
      <c r="J239" t="s">
        <v>263</v>
      </c>
      <c r="K239" t="s">
        <v>443</v>
      </c>
      <c r="P239" s="42">
        <v>1</v>
      </c>
      <c r="Q239">
        <v>14.231</v>
      </c>
      <c r="R239">
        <v>8.3110000000000017</v>
      </c>
      <c r="S239">
        <v>7.75</v>
      </c>
      <c r="T239">
        <v>7.5899999999999963</v>
      </c>
      <c r="U239">
        <v>7.597999999999999</v>
      </c>
      <c r="V239">
        <v>7.7090000000000032</v>
      </c>
      <c r="W239">
        <v>7.6869999999999905</v>
      </c>
      <c r="X239">
        <v>7.75</v>
      </c>
      <c r="Y239">
        <v>7.8359999999999985</v>
      </c>
      <c r="Z239">
        <v>7.6670000000000158</v>
      </c>
      <c r="AA239">
        <v>7.6170000000000044</v>
      </c>
      <c r="AB239">
        <v>7.6449999999999818</v>
      </c>
      <c r="AC239">
        <v>7.7890000000000015</v>
      </c>
      <c r="AD239">
        <v>7.6920000000000073</v>
      </c>
      <c r="AE239">
        <v>7.6929999999999836</v>
      </c>
      <c r="AF239">
        <v>7.6570000000000249</v>
      </c>
      <c r="AG239">
        <v>7.6129999999999995</v>
      </c>
      <c r="AH239">
        <v>7.7609999999999957</v>
      </c>
      <c r="AI239">
        <v>7.6700000000000159</v>
      </c>
      <c r="AJ239">
        <v>7.7869999999999777</v>
      </c>
      <c r="AK239">
        <v>7.6799999999999784</v>
      </c>
      <c r="AL239">
        <v>7.7240000000000464</v>
      </c>
      <c r="AM239">
        <v>7.83299999999997</v>
      </c>
      <c r="AN239">
        <v>7.88900000000001</v>
      </c>
      <c r="AO239">
        <v>7.6630000000000109</v>
      </c>
      <c r="AP239">
        <v>7.6050000000000182</v>
      </c>
      <c r="AQ239">
        <v>7.603999999999985</v>
      </c>
      <c r="AR239">
        <v>7.6769999999999925</v>
      </c>
      <c r="AS239">
        <v>7.8089999999999691</v>
      </c>
      <c r="AT239">
        <v>7.8220000000000027</v>
      </c>
      <c r="AU239">
        <v>7.8700000000000614</v>
      </c>
      <c r="AV239">
        <v>8.0659999999999457</v>
      </c>
      <c r="AW239" s="174">
        <f t="shared" si="6"/>
        <v>254.29499999999999</v>
      </c>
      <c r="AX239" s="175">
        <f t="shared" si="7"/>
        <v>56.627145637940188</v>
      </c>
    </row>
    <row r="240" spans="1:50" ht="15" thickBot="1" x14ac:dyDescent="0.4">
      <c r="A240" s="42" t="s">
        <v>162</v>
      </c>
      <c r="B240" s="42">
        <v>2019</v>
      </c>
      <c r="C240" s="80">
        <v>43805</v>
      </c>
      <c r="D240" s="42" t="s">
        <v>72</v>
      </c>
      <c r="E240" s="42" t="s">
        <v>472</v>
      </c>
      <c r="F240" s="48">
        <v>3</v>
      </c>
      <c r="G240" t="s">
        <v>27</v>
      </c>
      <c r="H240" t="s">
        <v>317</v>
      </c>
      <c r="I240" t="s">
        <v>548</v>
      </c>
      <c r="J240" t="s">
        <v>549</v>
      </c>
      <c r="K240" t="s">
        <v>550</v>
      </c>
      <c r="P240" s="42">
        <v>2</v>
      </c>
      <c r="Q240">
        <v>14.301</v>
      </c>
      <c r="R240">
        <v>8.2760000000000016</v>
      </c>
      <c r="S240">
        <v>7.8069999999999986</v>
      </c>
      <c r="T240">
        <v>7.6159999999999997</v>
      </c>
      <c r="U240">
        <v>7.7169999999999987</v>
      </c>
      <c r="V240">
        <v>7.6840000000000046</v>
      </c>
      <c r="W240">
        <v>7.7909999999999968</v>
      </c>
      <c r="X240">
        <v>7.6610000000000085</v>
      </c>
      <c r="Y240">
        <v>7.5750000000000028</v>
      </c>
      <c r="Z240">
        <v>7.5649999999999977</v>
      </c>
      <c r="AA240">
        <v>7.7409999999999997</v>
      </c>
      <c r="AB240">
        <v>7.5999999999999943</v>
      </c>
      <c r="AC240">
        <v>7.6399999999999864</v>
      </c>
      <c r="AD240">
        <v>7.6319999999999908</v>
      </c>
      <c r="AE240">
        <v>7.7950000000000301</v>
      </c>
      <c r="AF240">
        <v>7.6229999999999905</v>
      </c>
      <c r="AG240">
        <v>7.7600000000000193</v>
      </c>
      <c r="AH240">
        <v>7.7909999999999968</v>
      </c>
      <c r="AI240">
        <v>7.8629999999999995</v>
      </c>
      <c r="AJ240">
        <v>7.8339999999999748</v>
      </c>
      <c r="AK240">
        <v>8.0120000000000289</v>
      </c>
      <c r="AL240">
        <v>7.8159999999999741</v>
      </c>
      <c r="AM240">
        <v>7.7800000000000011</v>
      </c>
      <c r="AN240">
        <v>7.9840000000000089</v>
      </c>
      <c r="AO240">
        <v>7.8619999999999948</v>
      </c>
      <c r="AP240">
        <v>7.8790000000000191</v>
      </c>
      <c r="AQ240">
        <v>7.83299999999997</v>
      </c>
      <c r="AR240">
        <v>8.0430000000000348</v>
      </c>
      <c r="AS240">
        <v>8.0640000000000214</v>
      </c>
      <c r="AT240">
        <v>8.2589999999999009</v>
      </c>
      <c r="AU240">
        <v>7.9650000000001171</v>
      </c>
      <c r="AV240">
        <v>7.9999999999999432</v>
      </c>
      <c r="AW240" s="174">
        <f t="shared" si="6"/>
        <v>256.76900000000001</v>
      </c>
      <c r="AX240" s="175">
        <f t="shared" si="7"/>
        <v>56.081536322531143</v>
      </c>
    </row>
    <row r="241" spans="1:50" ht="15" thickBot="1" x14ac:dyDescent="0.4">
      <c r="A241" s="42" t="s">
        <v>162</v>
      </c>
      <c r="B241" s="42">
        <v>2019</v>
      </c>
      <c r="C241" s="80">
        <v>43805</v>
      </c>
      <c r="D241" s="42" t="s">
        <v>72</v>
      </c>
      <c r="E241" s="42" t="s">
        <v>472</v>
      </c>
      <c r="F241" s="48">
        <v>4</v>
      </c>
      <c r="G241" t="s">
        <v>29</v>
      </c>
      <c r="H241" t="s">
        <v>333</v>
      </c>
      <c r="I241" t="s">
        <v>314</v>
      </c>
      <c r="J241" t="s">
        <v>434</v>
      </c>
      <c r="K241" t="s">
        <v>552</v>
      </c>
      <c r="P241" s="42">
        <v>1</v>
      </c>
      <c r="Q241">
        <v>14.311999999999999</v>
      </c>
      <c r="R241">
        <v>8.3089999999999993</v>
      </c>
      <c r="S241">
        <v>7.8350000000000009</v>
      </c>
      <c r="T241">
        <v>7.727999999999998</v>
      </c>
      <c r="U241">
        <v>7.847999999999999</v>
      </c>
      <c r="V241">
        <v>7.804000000000002</v>
      </c>
      <c r="W241">
        <v>7.8029999999999973</v>
      </c>
      <c r="X241">
        <v>7.8870000000000005</v>
      </c>
      <c r="Y241">
        <v>7.703000000000003</v>
      </c>
      <c r="Z241">
        <v>7.659000000000006</v>
      </c>
      <c r="AA241">
        <v>7.5720000000000027</v>
      </c>
      <c r="AB241">
        <v>7.657999999999987</v>
      </c>
      <c r="AC241">
        <v>7.5240000000000009</v>
      </c>
      <c r="AD241">
        <v>7.5640000000000214</v>
      </c>
      <c r="AE241">
        <v>7.5969999999999942</v>
      </c>
      <c r="AF241">
        <v>7.5889999999999844</v>
      </c>
      <c r="AG241">
        <v>7.7769999999999868</v>
      </c>
      <c r="AH241">
        <v>7.6779999999999973</v>
      </c>
      <c r="AI241">
        <v>7.724000000000018</v>
      </c>
      <c r="AJ241">
        <v>7.8460000000000036</v>
      </c>
      <c r="AK241">
        <v>7.7709999999999866</v>
      </c>
      <c r="AL241">
        <v>7.8800000000000239</v>
      </c>
      <c r="AM241">
        <v>7.8670000000000186</v>
      </c>
      <c r="AN241">
        <v>7.950999999999965</v>
      </c>
      <c r="AO241">
        <v>7.7880000000000109</v>
      </c>
      <c r="AP241">
        <v>7.8100000000000023</v>
      </c>
      <c r="AQ241">
        <v>7.7489999999999952</v>
      </c>
      <c r="AR241">
        <v>7.8849999999999625</v>
      </c>
      <c r="AS241">
        <v>7.8700000000000614</v>
      </c>
      <c r="AT241">
        <v>7.9539999999999793</v>
      </c>
      <c r="AU241">
        <v>7.8919999999999959</v>
      </c>
      <c r="AV241">
        <v>7.8610000000000184</v>
      </c>
      <c r="AW241" s="174">
        <f t="shared" si="6"/>
        <v>255.69500000000002</v>
      </c>
      <c r="AX241" s="175">
        <f t="shared" si="7"/>
        <v>56.317096540800556</v>
      </c>
    </row>
    <row r="242" spans="1:50" ht="15" thickBot="1" x14ac:dyDescent="0.4">
      <c r="A242" s="42" t="s">
        <v>162</v>
      </c>
      <c r="B242" s="42">
        <v>2019</v>
      </c>
      <c r="C242" s="80">
        <v>43805</v>
      </c>
      <c r="D242" s="42" t="s">
        <v>72</v>
      </c>
      <c r="E242" s="42" t="s">
        <v>472</v>
      </c>
      <c r="F242" s="48">
        <v>4</v>
      </c>
      <c r="G242" t="s">
        <v>165</v>
      </c>
      <c r="H242" t="s">
        <v>435</v>
      </c>
      <c r="I242" t="s">
        <v>346</v>
      </c>
      <c r="J242" t="s">
        <v>577</v>
      </c>
      <c r="K242" t="s">
        <v>281</v>
      </c>
      <c r="P242" s="42">
        <v>2</v>
      </c>
      <c r="Q242">
        <v>14.3</v>
      </c>
      <c r="R242">
        <v>8.3969999999999985</v>
      </c>
      <c r="S242">
        <v>8.0139999999999993</v>
      </c>
      <c r="T242">
        <v>7.9340000000000046</v>
      </c>
      <c r="U242">
        <v>7.9609999999999985</v>
      </c>
      <c r="V242">
        <v>7.7950000000000017</v>
      </c>
      <c r="W242">
        <v>7.7809999999999988</v>
      </c>
      <c r="X242">
        <v>7.8810000000000002</v>
      </c>
      <c r="Y242">
        <v>7.833999999999989</v>
      </c>
      <c r="Z242">
        <v>7.9870000000000232</v>
      </c>
      <c r="AA242">
        <v>8.2129999999999939</v>
      </c>
      <c r="AB242">
        <v>8.2079999999999842</v>
      </c>
      <c r="AC242">
        <v>8.2740000000000009</v>
      </c>
      <c r="AD242">
        <v>8.092000000000013</v>
      </c>
      <c r="AE242">
        <v>8.054000000000002</v>
      </c>
      <c r="AF242">
        <v>7.9410000000000167</v>
      </c>
      <c r="AG242">
        <v>8.046999999999997</v>
      </c>
      <c r="AH242">
        <v>7.8549999999999613</v>
      </c>
      <c r="AI242">
        <v>7.780000000000058</v>
      </c>
      <c r="AJ242">
        <v>7.7239999999999611</v>
      </c>
      <c r="AK242">
        <v>7.9439999999999884</v>
      </c>
      <c r="AL242">
        <v>7.7700000000000102</v>
      </c>
      <c r="AM242">
        <v>7.8430000000000177</v>
      </c>
      <c r="AN242">
        <v>7.9879999999999711</v>
      </c>
      <c r="AO242">
        <v>8.0629999999999882</v>
      </c>
      <c r="AP242">
        <v>8.1800000000000068</v>
      </c>
      <c r="AQ242">
        <v>8.3410000000000366</v>
      </c>
      <c r="AR242">
        <v>8.1329999999999814</v>
      </c>
      <c r="AS242">
        <v>8.1019999999999754</v>
      </c>
      <c r="AT242">
        <v>8.01400000000001</v>
      </c>
      <c r="AU242">
        <v>7.9640000000000271</v>
      </c>
      <c r="AV242">
        <v>7.9130000000000393</v>
      </c>
      <c r="AW242" s="174">
        <f t="shared" si="6"/>
        <v>262.32700000000006</v>
      </c>
      <c r="AX242" s="175">
        <f t="shared" si="7"/>
        <v>54.893320169101912</v>
      </c>
    </row>
    <row r="243" spans="1:50" ht="15" thickBot="1" x14ac:dyDescent="0.4">
      <c r="A243" s="42" t="s">
        <v>162</v>
      </c>
      <c r="B243" s="42">
        <v>2019</v>
      </c>
      <c r="C243" s="80">
        <v>43805</v>
      </c>
      <c r="D243" s="42" t="s">
        <v>72</v>
      </c>
      <c r="E243" s="42" t="s">
        <v>209</v>
      </c>
      <c r="F243" s="48" t="s">
        <v>210</v>
      </c>
      <c r="G243" t="s">
        <v>29</v>
      </c>
      <c r="H243" t="s">
        <v>333</v>
      </c>
      <c r="I243" t="s">
        <v>314</v>
      </c>
      <c r="J243" t="s">
        <v>434</v>
      </c>
      <c r="K243" t="s">
        <v>551</v>
      </c>
      <c r="P243" s="42">
        <v>1</v>
      </c>
      <c r="Q243">
        <v>14.343999999999999</v>
      </c>
      <c r="R243">
        <v>8.1749999999999989</v>
      </c>
      <c r="S243">
        <v>7.6260000000000012</v>
      </c>
      <c r="T243">
        <v>7.5259999999999998</v>
      </c>
      <c r="U243">
        <v>7.6670000000000016</v>
      </c>
      <c r="V243">
        <v>7.5439999999999969</v>
      </c>
      <c r="W243">
        <v>7.5649999999999906</v>
      </c>
      <c r="X243">
        <v>7.686000000000007</v>
      </c>
      <c r="Y243">
        <v>7.5770000000000124</v>
      </c>
      <c r="Z243">
        <v>7.6330000000000098</v>
      </c>
      <c r="AA243">
        <v>7.6519999999999726</v>
      </c>
      <c r="AB243">
        <v>7.7010000000000218</v>
      </c>
      <c r="AC243">
        <v>7.5749999999999744</v>
      </c>
      <c r="AD243">
        <v>7.5769999999999982</v>
      </c>
      <c r="AE243">
        <v>7.5270000000000294</v>
      </c>
      <c r="AF243">
        <v>7.5179999999999865</v>
      </c>
      <c r="AG243">
        <v>7.6710000000000207</v>
      </c>
      <c r="AH243">
        <v>7.5299999999999727</v>
      </c>
      <c r="AI243">
        <v>7.5150000000000148</v>
      </c>
      <c r="AJ243">
        <v>7.5089999999999861</v>
      </c>
      <c r="AK243">
        <v>7.6890000000000214</v>
      </c>
      <c r="AL243">
        <v>7.5560000000000116</v>
      </c>
      <c r="AM243">
        <v>7.5289999999999964</v>
      </c>
      <c r="AN243">
        <v>7.5059999999999718</v>
      </c>
      <c r="AO243">
        <v>7.6659999999999684</v>
      </c>
      <c r="AP243">
        <v>7.5970000000000084</v>
      </c>
      <c r="AQ243">
        <v>7.6630000000000109</v>
      </c>
      <c r="AR243">
        <v>7.6730000000000018</v>
      </c>
      <c r="AS243">
        <v>7.8430000000000177</v>
      </c>
      <c r="AT243">
        <v>7.5790000000000077</v>
      </c>
      <c r="AU243">
        <v>7.6209999999999809</v>
      </c>
      <c r="AV243">
        <v>7.6650000000000489</v>
      </c>
      <c r="AW243" s="174">
        <f t="shared" si="6"/>
        <v>250.70500000000004</v>
      </c>
      <c r="AX243" s="175">
        <f t="shared" si="7"/>
        <v>57.438024770148175</v>
      </c>
    </row>
    <row r="244" spans="1:50" ht="15" thickBot="1" x14ac:dyDescent="0.4">
      <c r="A244" s="42" t="s">
        <v>162</v>
      </c>
      <c r="B244" s="42">
        <v>2019</v>
      </c>
      <c r="C244" s="80">
        <v>43805</v>
      </c>
      <c r="D244" s="42" t="s">
        <v>72</v>
      </c>
      <c r="E244" s="42" t="s">
        <v>209</v>
      </c>
      <c r="F244" s="48" t="s">
        <v>210</v>
      </c>
      <c r="G244" t="s">
        <v>36</v>
      </c>
      <c r="H244" t="s">
        <v>277</v>
      </c>
      <c r="I244" t="s">
        <v>326</v>
      </c>
      <c r="J244" t="s">
        <v>553</v>
      </c>
      <c r="K244" t="s">
        <v>443</v>
      </c>
      <c r="P244" s="42">
        <v>2</v>
      </c>
      <c r="Q244">
        <v>14.064</v>
      </c>
      <c r="R244">
        <v>8.1660000000000004</v>
      </c>
      <c r="S244">
        <v>7.73</v>
      </c>
      <c r="T244">
        <v>7.6280000000000001</v>
      </c>
      <c r="U244">
        <v>7.6839999999999975</v>
      </c>
      <c r="V244">
        <v>7.7760000000000034</v>
      </c>
      <c r="W244">
        <v>7.6009999999999991</v>
      </c>
      <c r="X244">
        <v>7.6340000000000146</v>
      </c>
      <c r="Y244">
        <v>7.7139999999999986</v>
      </c>
      <c r="Z244">
        <v>7.5789999999999935</v>
      </c>
      <c r="AA244">
        <v>7.5379999999999825</v>
      </c>
      <c r="AB244">
        <v>7.5580000000000211</v>
      </c>
      <c r="AC244">
        <v>7.679000000000002</v>
      </c>
      <c r="AD244">
        <v>7.6690000000000111</v>
      </c>
      <c r="AE244">
        <v>7.6399999999999864</v>
      </c>
      <c r="AF244">
        <v>7.6609999999999872</v>
      </c>
      <c r="AG244">
        <v>7.6289999999999907</v>
      </c>
      <c r="AH244">
        <v>7.7939999999999827</v>
      </c>
      <c r="AI244">
        <v>7.6570000000000391</v>
      </c>
      <c r="AJ244">
        <v>7.7479999999999905</v>
      </c>
      <c r="AK244">
        <v>7.6540000000000248</v>
      </c>
      <c r="AL244">
        <v>7.7469999999999573</v>
      </c>
      <c r="AM244">
        <v>7.7480000000000473</v>
      </c>
      <c r="AN244">
        <v>7.6769999999999925</v>
      </c>
      <c r="AO244">
        <v>7.6499999999999773</v>
      </c>
      <c r="AP244">
        <v>7.6140000000000327</v>
      </c>
      <c r="AQ244">
        <v>7.5999999999999659</v>
      </c>
      <c r="AR244">
        <v>7.7409999999999854</v>
      </c>
      <c r="AS244">
        <v>7.6489999999999725</v>
      </c>
      <c r="AT244">
        <v>7.6500000000000341</v>
      </c>
      <c r="AU244">
        <v>7.7259999999999991</v>
      </c>
      <c r="AV244">
        <v>7.8549999999999898</v>
      </c>
      <c r="AW244" s="174">
        <f t="shared" si="6"/>
        <v>252.45999999999998</v>
      </c>
      <c r="AX244" s="175">
        <f t="shared" si="7"/>
        <v>57.038738810108534</v>
      </c>
    </row>
    <row r="245" spans="1:50" ht="15" thickBot="1" x14ac:dyDescent="0.4">
      <c r="A245" s="42" t="s">
        <v>162</v>
      </c>
      <c r="B245" s="42">
        <v>2019</v>
      </c>
      <c r="C245" s="80">
        <v>43805</v>
      </c>
      <c r="D245" s="42" t="s">
        <v>72</v>
      </c>
      <c r="E245" s="42" t="s">
        <v>209</v>
      </c>
      <c r="F245" s="48" t="s">
        <v>211</v>
      </c>
      <c r="G245" t="s">
        <v>27</v>
      </c>
      <c r="H245" t="s">
        <v>317</v>
      </c>
      <c r="I245" t="s">
        <v>548</v>
      </c>
      <c r="J245" t="s">
        <v>549</v>
      </c>
      <c r="K245" t="s">
        <v>550</v>
      </c>
      <c r="P245" s="42">
        <v>3</v>
      </c>
      <c r="Q245">
        <v>14.32</v>
      </c>
      <c r="R245">
        <v>8.152000000000001</v>
      </c>
      <c r="S245">
        <v>7.7099999999999973</v>
      </c>
      <c r="T245">
        <v>7.573000000000004</v>
      </c>
      <c r="U245">
        <v>7.7019999999999982</v>
      </c>
      <c r="V245">
        <v>7.5820000000000007</v>
      </c>
      <c r="W245">
        <v>7.5339999999999918</v>
      </c>
      <c r="X245">
        <v>7.6790000000000163</v>
      </c>
      <c r="Y245">
        <v>7.6430000000000007</v>
      </c>
      <c r="Z245">
        <v>7.7269999999999897</v>
      </c>
      <c r="AA245">
        <v>7.7700000000000102</v>
      </c>
      <c r="AB245">
        <v>7.9499999999999886</v>
      </c>
      <c r="AC245">
        <v>7.8400000000000034</v>
      </c>
      <c r="AD245">
        <v>7.8229999999999933</v>
      </c>
      <c r="AE245">
        <v>7.7720000000000056</v>
      </c>
      <c r="AF245">
        <v>7.8939999999999912</v>
      </c>
      <c r="AG245">
        <v>7.657999999999987</v>
      </c>
      <c r="AH245">
        <v>7.6620000000000346</v>
      </c>
      <c r="AI245">
        <v>7.8689999999999998</v>
      </c>
      <c r="AJ245">
        <v>7.7469999999999857</v>
      </c>
      <c r="AK245">
        <v>7.7340000000000089</v>
      </c>
      <c r="AL245">
        <v>7.8849999999999909</v>
      </c>
      <c r="AM245">
        <v>7.8559999999999945</v>
      </c>
      <c r="AN245">
        <v>7.960000000000008</v>
      </c>
      <c r="AO245">
        <v>8.0649999999999977</v>
      </c>
      <c r="AP245">
        <v>8.2940000000000111</v>
      </c>
      <c r="AQ245">
        <v>8.1639999999999873</v>
      </c>
      <c r="AR245">
        <v>8.1970000000000027</v>
      </c>
      <c r="AS245">
        <v>8.3299999999999841</v>
      </c>
      <c r="AT245">
        <v>8.0310000000000343</v>
      </c>
      <c r="AU245">
        <v>7.9619999999999891</v>
      </c>
      <c r="AV245">
        <v>8.0840000000000316</v>
      </c>
      <c r="AW245" s="174">
        <f t="shared" si="6"/>
        <v>258.16900000000004</v>
      </c>
      <c r="AX245" s="175">
        <f t="shared" si="7"/>
        <v>55.777417118244244</v>
      </c>
    </row>
    <row r="246" spans="1:50" ht="15" thickBot="1" x14ac:dyDescent="0.4">
      <c r="A246" s="42" t="s">
        <v>162</v>
      </c>
      <c r="B246" s="42">
        <v>2019</v>
      </c>
      <c r="C246" s="80">
        <v>43805</v>
      </c>
      <c r="D246" s="42" t="s">
        <v>72</v>
      </c>
      <c r="E246" s="42" t="s">
        <v>209</v>
      </c>
      <c r="F246" s="48" t="s">
        <v>211</v>
      </c>
      <c r="G246" t="s">
        <v>165</v>
      </c>
      <c r="H246" t="s">
        <v>435</v>
      </c>
      <c r="I246" t="s">
        <v>346</v>
      </c>
      <c r="J246" t="s">
        <v>577</v>
      </c>
      <c r="K246" t="s">
        <v>281</v>
      </c>
      <c r="P246" s="42">
        <v>4</v>
      </c>
      <c r="Q246">
        <v>14.641</v>
      </c>
      <c r="R246">
        <v>8.6289999999999996</v>
      </c>
      <c r="S246">
        <v>8.02</v>
      </c>
      <c r="T246">
        <v>7.8179999999999978</v>
      </c>
      <c r="U246">
        <v>7.892000000000003</v>
      </c>
      <c r="V246">
        <v>7.7169999999999987</v>
      </c>
      <c r="W246">
        <v>7.6639999999999944</v>
      </c>
      <c r="X246">
        <v>7.7870000000000132</v>
      </c>
      <c r="Y246">
        <v>7.6560000000000059</v>
      </c>
      <c r="Z246">
        <v>7.5739999999999839</v>
      </c>
      <c r="AA246">
        <v>7.592000000000013</v>
      </c>
      <c r="AB246">
        <v>7.6269999999999953</v>
      </c>
      <c r="AC246">
        <v>7.8390000000000128</v>
      </c>
      <c r="AD246">
        <v>7.7019999999999982</v>
      </c>
      <c r="AE246">
        <v>7.7509999999999906</v>
      </c>
      <c r="AF246">
        <v>7.7250000000000085</v>
      </c>
      <c r="AG246">
        <v>7.8950000000000102</v>
      </c>
      <c r="AH246">
        <v>7.7129999999999654</v>
      </c>
      <c r="AI246">
        <v>7.6640000000000157</v>
      </c>
      <c r="AJ246">
        <v>7.7150000000000034</v>
      </c>
      <c r="AK246">
        <v>8.0049999999999955</v>
      </c>
      <c r="AL246">
        <v>7.8409999999999798</v>
      </c>
      <c r="AM246">
        <v>8.0860000000000127</v>
      </c>
      <c r="AN246">
        <v>7.960000000000008</v>
      </c>
      <c r="AO246">
        <v>8.3269999999999698</v>
      </c>
      <c r="AP246">
        <v>8.0989999999999895</v>
      </c>
      <c r="AQ246">
        <v>8.1520000000000437</v>
      </c>
      <c r="AR246">
        <v>8.1419999999999959</v>
      </c>
      <c r="AS246">
        <v>8.2870000000000346</v>
      </c>
      <c r="AT246">
        <v>8.0809999999999604</v>
      </c>
      <c r="AU246">
        <v>8.2900000000000205</v>
      </c>
      <c r="AV246">
        <v>8.1750000000000114</v>
      </c>
      <c r="AW246" s="174">
        <f t="shared" si="6"/>
        <v>260.06600000000003</v>
      </c>
      <c r="AX246" s="175">
        <f t="shared" si="7"/>
        <v>55.370559780978667</v>
      </c>
    </row>
    <row r="247" spans="1:50" ht="15" thickBot="1" x14ac:dyDescent="0.4">
      <c r="A247" s="42" t="s">
        <v>130</v>
      </c>
      <c r="B247" s="42">
        <v>2019</v>
      </c>
      <c r="C247" s="9">
        <v>43797</v>
      </c>
      <c r="D247" s="42" t="s">
        <v>72</v>
      </c>
      <c r="E247" s="42" t="s">
        <v>395</v>
      </c>
      <c r="F247" s="79" t="s">
        <v>395</v>
      </c>
      <c r="G247" t="s">
        <v>29</v>
      </c>
      <c r="H247" t="s">
        <v>222</v>
      </c>
      <c r="I247" t="s">
        <v>578</v>
      </c>
      <c r="J247" t="s">
        <v>435</v>
      </c>
      <c r="K247" t="s">
        <v>577</v>
      </c>
      <c r="P247" s="42">
        <v>1</v>
      </c>
      <c r="Q247">
        <v>14.266</v>
      </c>
      <c r="R247">
        <v>8.2550000000000008</v>
      </c>
      <c r="S247">
        <v>7.8189999999999991</v>
      </c>
      <c r="T247">
        <v>7.7850000000000001</v>
      </c>
      <c r="U247">
        <v>7.9579999999999984</v>
      </c>
      <c r="V247">
        <v>7.8310000000000031</v>
      </c>
      <c r="W247">
        <v>7.8590000000000018</v>
      </c>
      <c r="X247">
        <v>7.9999999999999929</v>
      </c>
      <c r="Y247">
        <v>7.8990000000000009</v>
      </c>
      <c r="Z247">
        <v>7.8740000000000094</v>
      </c>
      <c r="AA247">
        <v>7.9479999999999933</v>
      </c>
      <c r="AB247">
        <v>8.1409999999999911</v>
      </c>
      <c r="AC247">
        <v>7.992999999999995</v>
      </c>
      <c r="AD247">
        <v>7.9099999999999966</v>
      </c>
      <c r="AE247">
        <v>7.8680000000000092</v>
      </c>
      <c r="AF247">
        <v>7.8130000000000024</v>
      </c>
      <c r="AG247">
        <v>8.0169999999999959</v>
      </c>
      <c r="AH247">
        <v>7.8050000000000068</v>
      </c>
      <c r="AI247">
        <v>7.9110000000000014</v>
      </c>
      <c r="AJ247">
        <v>8.0730000000000075</v>
      </c>
      <c r="AK247">
        <v>8.0759999999999934</v>
      </c>
      <c r="AL247">
        <v>8.2410000000000139</v>
      </c>
      <c r="AM247">
        <v>8.1359999999999957</v>
      </c>
      <c r="AN247">
        <v>8.0939999999999941</v>
      </c>
      <c r="AO247">
        <v>8.2059999999999889</v>
      </c>
      <c r="AP247">
        <v>8.4669999999999845</v>
      </c>
      <c r="AQ247">
        <v>8.5870000000000459</v>
      </c>
      <c r="AR247">
        <v>8.9059999999999775</v>
      </c>
      <c r="AS247">
        <v>8.6280000000000143</v>
      </c>
      <c r="AT247">
        <v>8.5269999999999868</v>
      </c>
      <c r="AU247">
        <v>8.7840000000000202</v>
      </c>
      <c r="AV247">
        <v>8.8199999999999363</v>
      </c>
      <c r="AW247" s="174">
        <f t="shared" si="6"/>
        <v>266.49699999999996</v>
      </c>
      <c r="AX247" s="175">
        <f t="shared" si="7"/>
        <v>54.034379373876639</v>
      </c>
    </row>
    <row r="248" spans="1:50" ht="15" thickBot="1" x14ac:dyDescent="0.4">
      <c r="A248" s="42" t="s">
        <v>130</v>
      </c>
      <c r="B248" s="42">
        <v>2019</v>
      </c>
      <c r="C248" s="9">
        <v>43797</v>
      </c>
      <c r="D248" s="42" t="s">
        <v>72</v>
      </c>
      <c r="E248" s="42" t="s">
        <v>395</v>
      </c>
      <c r="F248" s="79" t="s">
        <v>395</v>
      </c>
      <c r="G248" t="s">
        <v>53</v>
      </c>
      <c r="H248" t="s">
        <v>279</v>
      </c>
      <c r="I248" t="s">
        <v>474</v>
      </c>
      <c r="J248" t="s">
        <v>405</v>
      </c>
      <c r="K248" t="s">
        <v>327</v>
      </c>
      <c r="P248" s="42">
        <v>2</v>
      </c>
      <c r="Q248">
        <v>14.361000000000001</v>
      </c>
      <c r="R248">
        <v>8.3930000000000007</v>
      </c>
      <c r="S248">
        <v>8.0239999999999974</v>
      </c>
      <c r="T248">
        <v>7.9939999999999998</v>
      </c>
      <c r="U248">
        <v>7.7830000000000013</v>
      </c>
      <c r="V248">
        <v>7.9570000000000007</v>
      </c>
      <c r="W248">
        <v>7.8119999999999976</v>
      </c>
      <c r="X248">
        <v>7.8840000000000003</v>
      </c>
      <c r="Y248">
        <v>7.9969999999999999</v>
      </c>
      <c r="Z248">
        <v>8.1340000000000003</v>
      </c>
      <c r="AA248">
        <v>7.9839999999999947</v>
      </c>
      <c r="AB248">
        <v>8.054000000000002</v>
      </c>
      <c r="AC248">
        <v>8.2049999999999983</v>
      </c>
      <c r="AD248">
        <v>8.0589999999999833</v>
      </c>
      <c r="AE248">
        <v>8.2400000000000091</v>
      </c>
      <c r="AF248">
        <v>8.0330000000000297</v>
      </c>
      <c r="AG248">
        <v>7.9959999999999809</v>
      </c>
      <c r="AH248">
        <v>8.0660000000000025</v>
      </c>
      <c r="AI248">
        <v>7.9909999999999854</v>
      </c>
      <c r="AJ248">
        <v>8.0950000000000273</v>
      </c>
      <c r="AK248">
        <v>8.2439999999999998</v>
      </c>
      <c r="AL248">
        <v>8.2039999999999793</v>
      </c>
      <c r="AM248">
        <v>8.4410000000000309</v>
      </c>
      <c r="AN248">
        <v>8.4129999999999825</v>
      </c>
      <c r="AO248">
        <v>8.1629999999999825</v>
      </c>
      <c r="AP248">
        <v>8.1310000000000286</v>
      </c>
      <c r="AQ248">
        <v>8.2189999999999941</v>
      </c>
      <c r="AR248">
        <v>8.1410000000000196</v>
      </c>
      <c r="AS248">
        <v>8.2090000000000032</v>
      </c>
      <c r="AT248">
        <v>8.3149999999999977</v>
      </c>
      <c r="AU248">
        <v>8.4289999999999168</v>
      </c>
      <c r="AV248">
        <v>8.7520000000000664</v>
      </c>
      <c r="AW248" s="174">
        <f t="shared" si="6"/>
        <v>266.72300000000001</v>
      </c>
      <c r="AX248" s="175">
        <f t="shared" si="7"/>
        <v>53.9885949093254</v>
      </c>
    </row>
    <row r="249" spans="1:50" ht="15" thickBot="1" x14ac:dyDescent="0.4">
      <c r="A249" s="42" t="s">
        <v>130</v>
      </c>
      <c r="B249" s="42">
        <v>2019</v>
      </c>
      <c r="C249" s="9">
        <v>43797</v>
      </c>
      <c r="D249" s="42" t="s">
        <v>72</v>
      </c>
      <c r="E249" s="42" t="s">
        <v>395</v>
      </c>
      <c r="F249" s="79" t="s">
        <v>395</v>
      </c>
      <c r="G249" t="s">
        <v>51</v>
      </c>
      <c r="H249" t="s">
        <v>311</v>
      </c>
      <c r="I249" t="s">
        <v>243</v>
      </c>
      <c r="J249" t="s">
        <v>556</v>
      </c>
      <c r="K249" t="s">
        <v>557</v>
      </c>
      <c r="P249" s="42">
        <v>3</v>
      </c>
      <c r="Q249">
        <v>14.131</v>
      </c>
      <c r="R249">
        <v>8.3629999999999995</v>
      </c>
      <c r="S249">
        <v>8.0070000000000014</v>
      </c>
      <c r="T249">
        <v>8.0179999999999971</v>
      </c>
      <c r="U249">
        <v>7.9050000000000011</v>
      </c>
      <c r="V249">
        <v>7.9179999999999993</v>
      </c>
      <c r="W249">
        <v>8.0739999999999981</v>
      </c>
      <c r="X249">
        <v>7.8060000000000116</v>
      </c>
      <c r="Y249">
        <v>7.8449999999999989</v>
      </c>
      <c r="Z249">
        <v>7.9660000000000082</v>
      </c>
      <c r="AA249">
        <v>7.9829999999999899</v>
      </c>
      <c r="AB249">
        <v>8.0909999999999798</v>
      </c>
      <c r="AC249">
        <v>8.3360000000000269</v>
      </c>
      <c r="AD249">
        <v>8.3059999999999974</v>
      </c>
      <c r="AE249">
        <v>8.4539999999999935</v>
      </c>
      <c r="AF249">
        <v>8.2460000000000093</v>
      </c>
      <c r="AG249">
        <v>8.1459999999999866</v>
      </c>
      <c r="AH249">
        <v>8.2210000000000321</v>
      </c>
      <c r="AI249">
        <v>7.8349999999999511</v>
      </c>
      <c r="AJ249">
        <v>7.8770000000000095</v>
      </c>
      <c r="AK249">
        <v>8.106000000000023</v>
      </c>
      <c r="AL249">
        <v>8.0970000000000084</v>
      </c>
      <c r="AM249">
        <v>8.1409999999999627</v>
      </c>
      <c r="AN249">
        <v>8.3969999999999914</v>
      </c>
      <c r="AO249">
        <v>8.4320000000000164</v>
      </c>
      <c r="AP249">
        <v>8.4619999999999891</v>
      </c>
      <c r="AQ249">
        <v>8.6770000000000493</v>
      </c>
      <c r="AR249">
        <v>8.2769999999999584</v>
      </c>
      <c r="AS249">
        <v>8.25</v>
      </c>
      <c r="AT249">
        <v>8.3700000000000614</v>
      </c>
      <c r="AU249">
        <v>8.1739999999999498</v>
      </c>
      <c r="AV249">
        <v>8.2839999999999918</v>
      </c>
      <c r="AW249" s="174">
        <f t="shared" si="6"/>
        <v>267.19499999999999</v>
      </c>
      <c r="AX249" s="175">
        <f t="shared" si="7"/>
        <v>53.893224049851234</v>
      </c>
    </row>
    <row r="250" spans="1:50" ht="15" thickBot="1" x14ac:dyDescent="0.4">
      <c r="A250" s="42" t="s">
        <v>130</v>
      </c>
      <c r="B250" s="42">
        <v>2019</v>
      </c>
      <c r="C250" s="9">
        <v>43797</v>
      </c>
      <c r="D250" s="42" t="s">
        <v>72</v>
      </c>
      <c r="E250" s="42" t="s">
        <v>395</v>
      </c>
      <c r="F250" s="79" t="s">
        <v>395</v>
      </c>
      <c r="G250" t="s">
        <v>159</v>
      </c>
      <c r="H250" t="s">
        <v>565</v>
      </c>
      <c r="I250" t="s">
        <v>566</v>
      </c>
      <c r="J250" t="s">
        <v>568</v>
      </c>
      <c r="K250" t="s">
        <v>572</v>
      </c>
      <c r="P250" s="42">
        <v>4</v>
      </c>
      <c r="Q250">
        <v>14.061999999999999</v>
      </c>
      <c r="R250">
        <v>8.4010000000000016</v>
      </c>
      <c r="S250">
        <v>8.093</v>
      </c>
      <c r="T250">
        <v>8.139999999999997</v>
      </c>
      <c r="U250">
        <v>7.9520000000000053</v>
      </c>
      <c r="V250">
        <v>8.0599999999999952</v>
      </c>
      <c r="W250">
        <v>8.0309999999999988</v>
      </c>
      <c r="X250">
        <v>8.017000000000003</v>
      </c>
      <c r="Y250">
        <v>8.0510000000000161</v>
      </c>
      <c r="Z250">
        <v>7.9309999999999832</v>
      </c>
      <c r="AA250">
        <v>8</v>
      </c>
      <c r="AB250">
        <v>8.257000000000005</v>
      </c>
      <c r="AC250">
        <v>8.2560000000000002</v>
      </c>
      <c r="AD250">
        <v>8.4359999999999928</v>
      </c>
      <c r="AE250">
        <v>8.1289999999999907</v>
      </c>
      <c r="AF250">
        <v>8.076000000000036</v>
      </c>
      <c r="AG250">
        <v>8.2389999999999759</v>
      </c>
      <c r="AH250">
        <v>8.2920000000000016</v>
      </c>
      <c r="AI250">
        <v>8.4329999999999927</v>
      </c>
      <c r="AJ250">
        <v>8.1779999999999973</v>
      </c>
      <c r="AK250">
        <v>8.1920000000000073</v>
      </c>
      <c r="AL250">
        <v>8.5660000000000309</v>
      </c>
      <c r="AM250">
        <v>8.6569999999999823</v>
      </c>
      <c r="AN250">
        <v>8.3739999999999952</v>
      </c>
      <c r="AO250">
        <v>8.2810000000000059</v>
      </c>
      <c r="AP250">
        <v>8.2889999999999873</v>
      </c>
      <c r="AQ250">
        <v>8.5080000000000382</v>
      </c>
      <c r="AR250">
        <v>8.9000000000000057</v>
      </c>
      <c r="AS250">
        <v>9.1519999999999868</v>
      </c>
      <c r="AT250">
        <v>8.719999999999942</v>
      </c>
      <c r="AU250">
        <v>8.5560000000000116</v>
      </c>
      <c r="AV250">
        <v>8.6160000000000423</v>
      </c>
      <c r="AW250" s="174">
        <f t="shared" si="6"/>
        <v>271.84500000000003</v>
      </c>
      <c r="AX250" s="175">
        <f t="shared" si="7"/>
        <v>52.971362357225622</v>
      </c>
    </row>
    <row r="251" spans="1:50" ht="15" thickBot="1" x14ac:dyDescent="0.4">
      <c r="A251" s="42" t="s">
        <v>130</v>
      </c>
      <c r="B251" s="42">
        <v>2019</v>
      </c>
      <c r="C251" s="9">
        <v>43797</v>
      </c>
      <c r="D251" s="42" t="s">
        <v>72</v>
      </c>
      <c r="E251" s="42" t="s">
        <v>395</v>
      </c>
      <c r="F251" s="79" t="s">
        <v>395</v>
      </c>
      <c r="G251" t="s">
        <v>15</v>
      </c>
      <c r="H251" t="s">
        <v>570</v>
      </c>
      <c r="I251" t="s">
        <v>527</v>
      </c>
      <c r="J251" t="s">
        <v>571</v>
      </c>
      <c r="K251" t="s">
        <v>234</v>
      </c>
      <c r="P251" s="42">
        <v>5</v>
      </c>
      <c r="Q251">
        <v>14.615</v>
      </c>
      <c r="R251">
        <v>8.9320000000000004</v>
      </c>
      <c r="S251">
        <v>8.1939999999999991</v>
      </c>
      <c r="T251">
        <v>7.9650000000000034</v>
      </c>
      <c r="U251">
        <v>7.9429999999999978</v>
      </c>
      <c r="V251">
        <v>8.2299999999999969</v>
      </c>
      <c r="W251">
        <v>8.1570000000000036</v>
      </c>
      <c r="X251">
        <v>8.1180000000000092</v>
      </c>
      <c r="Y251">
        <v>8.1170000000000044</v>
      </c>
      <c r="Z251">
        <v>8.1179999999999808</v>
      </c>
      <c r="AA251">
        <v>8.2959999999999923</v>
      </c>
      <c r="AB251">
        <v>8.166000000000011</v>
      </c>
      <c r="AC251">
        <v>8.3410000000000082</v>
      </c>
      <c r="AD251">
        <v>8.2669999999999817</v>
      </c>
      <c r="AE251">
        <v>8.4180000000000206</v>
      </c>
      <c r="AF251">
        <v>8.2949999999999875</v>
      </c>
      <c r="AG251">
        <v>8.4189999999999827</v>
      </c>
      <c r="AH251">
        <v>8.2789999999999964</v>
      </c>
      <c r="AI251">
        <v>8.3300000000000409</v>
      </c>
      <c r="AJ251">
        <v>8.3309999999999604</v>
      </c>
      <c r="AK251">
        <v>8.3770000000000095</v>
      </c>
      <c r="AL251">
        <v>8.4950000000000045</v>
      </c>
      <c r="AM251">
        <v>8.2719999999999914</v>
      </c>
      <c r="AN251">
        <v>8.2680000000000007</v>
      </c>
      <c r="AO251">
        <v>8.41700000000003</v>
      </c>
      <c r="AP251">
        <v>8.5089999999999861</v>
      </c>
      <c r="AQ251">
        <v>8.7530000000000143</v>
      </c>
      <c r="AR251">
        <v>8.3589999999999804</v>
      </c>
      <c r="AS251">
        <v>8.3759999999999764</v>
      </c>
      <c r="AT251">
        <v>8.6470000000000482</v>
      </c>
      <c r="AU251">
        <v>8.4429999999999836</v>
      </c>
      <c r="AV251">
        <v>8.4540000000000077</v>
      </c>
      <c r="AW251" s="174">
        <f t="shared" si="6"/>
        <v>272.90100000000001</v>
      </c>
      <c r="AX251" s="175">
        <f t="shared" si="7"/>
        <v>52.76638781096441</v>
      </c>
    </row>
    <row r="252" spans="1:50" ht="15" thickBot="1" x14ac:dyDescent="0.4">
      <c r="A252" s="42" t="s">
        <v>130</v>
      </c>
      <c r="B252" s="42">
        <v>2019</v>
      </c>
      <c r="C252" s="9">
        <v>43797</v>
      </c>
      <c r="D252" s="42" t="s">
        <v>72</v>
      </c>
      <c r="E252" s="42" t="s">
        <v>395</v>
      </c>
      <c r="F252" s="79" t="s">
        <v>395</v>
      </c>
      <c r="G252" t="s">
        <v>38</v>
      </c>
      <c r="H252" t="s">
        <v>579</v>
      </c>
      <c r="I252" t="s">
        <v>483</v>
      </c>
      <c r="J252" t="s">
        <v>580</v>
      </c>
      <c r="K252" t="s">
        <v>581</v>
      </c>
      <c r="P252" s="42">
        <v>6</v>
      </c>
      <c r="Q252">
        <v>15.007</v>
      </c>
      <c r="R252">
        <v>8.5250000000000004</v>
      </c>
      <c r="S252">
        <v>8.3339999999999996</v>
      </c>
      <c r="T252">
        <v>8.1259999999999977</v>
      </c>
      <c r="U252">
        <v>8.4500000000000028</v>
      </c>
      <c r="V252">
        <v>8.2590000000000003</v>
      </c>
      <c r="W252">
        <v>8.3629999999999924</v>
      </c>
      <c r="X252">
        <v>8.4580000000000126</v>
      </c>
      <c r="Y252">
        <v>8.6370000000000005</v>
      </c>
      <c r="Z252">
        <v>8.438999999999993</v>
      </c>
      <c r="AA252">
        <v>8.5579999999999927</v>
      </c>
      <c r="AB252">
        <v>8.4909999999999997</v>
      </c>
      <c r="AC252">
        <v>8.6440000000000197</v>
      </c>
      <c r="AD252">
        <v>8.4890000000000043</v>
      </c>
      <c r="AE252">
        <v>8.5709999999999553</v>
      </c>
      <c r="AF252">
        <v>8.5370000000000061</v>
      </c>
      <c r="AG252">
        <v>8.7350000000000421</v>
      </c>
      <c r="AH252">
        <v>8.4669999999999561</v>
      </c>
      <c r="AI252">
        <v>8.54200000000003</v>
      </c>
      <c r="AJ252">
        <v>8.4329999999999927</v>
      </c>
      <c r="AK252">
        <v>8.6119999999999948</v>
      </c>
      <c r="AL252">
        <v>8.3440000000000225</v>
      </c>
      <c r="AM252">
        <v>8.3179999999999836</v>
      </c>
      <c r="AN252">
        <v>8.4039999999999964</v>
      </c>
      <c r="AO252">
        <v>8.5800000000000125</v>
      </c>
      <c r="AP252">
        <v>8.4710000000000036</v>
      </c>
      <c r="AQ252">
        <v>8.5439999999999543</v>
      </c>
      <c r="AR252">
        <v>8.669000000000068</v>
      </c>
      <c r="AS252">
        <v>8.4999999999999716</v>
      </c>
      <c r="AT252">
        <v>8.4760000000000559</v>
      </c>
      <c r="AU252">
        <v>8.1339999999999577</v>
      </c>
      <c r="AV252">
        <v>8.1270000000000095</v>
      </c>
      <c r="AW252" s="174">
        <f t="shared" si="6"/>
        <v>277.24400000000003</v>
      </c>
      <c r="AX252" s="175">
        <f t="shared" si="7"/>
        <v>51.93980753415763</v>
      </c>
    </row>
    <row r="253" spans="1:50" ht="15" thickBot="1" x14ac:dyDescent="0.4">
      <c r="A253" s="42" t="s">
        <v>130</v>
      </c>
      <c r="B253" s="42">
        <v>2019</v>
      </c>
      <c r="C253" s="9">
        <v>43797</v>
      </c>
      <c r="D253" s="42" t="s">
        <v>72</v>
      </c>
      <c r="E253" s="42" t="s">
        <v>395</v>
      </c>
      <c r="F253" s="79" t="s">
        <v>395</v>
      </c>
      <c r="G253" t="s">
        <v>40</v>
      </c>
      <c r="H253" t="s">
        <v>331</v>
      </c>
      <c r="I253" t="s">
        <v>226</v>
      </c>
      <c r="J253" t="s">
        <v>574</v>
      </c>
      <c r="K253" t="s">
        <v>575</v>
      </c>
      <c r="P253" s="42">
        <v>7</v>
      </c>
      <c r="Q253">
        <v>14.291</v>
      </c>
      <c r="R253">
        <v>8.4549999999999983</v>
      </c>
      <c r="S253">
        <v>8.0970000000000013</v>
      </c>
      <c r="T253">
        <v>8.0209999999999972</v>
      </c>
      <c r="U253">
        <v>8.1490000000000009</v>
      </c>
      <c r="V253">
        <v>8.0300000000000011</v>
      </c>
      <c r="W253">
        <v>8.0420000000000016</v>
      </c>
      <c r="X253">
        <v>7.963000000000001</v>
      </c>
      <c r="Y253">
        <v>8.2130000000000081</v>
      </c>
      <c r="Z253">
        <v>8.1470000000000056</v>
      </c>
      <c r="AA253">
        <v>8.1869999999999692</v>
      </c>
      <c r="AB253">
        <v>8.2760000000000247</v>
      </c>
      <c r="AC253">
        <v>8.5450000000000017</v>
      </c>
      <c r="AD253">
        <v>8.3859999999999957</v>
      </c>
      <c r="AE253">
        <v>8.3709999999999951</v>
      </c>
      <c r="AF253">
        <v>8.4329999999999643</v>
      </c>
      <c r="AG253">
        <v>8.6910000000000593</v>
      </c>
      <c r="AH253">
        <v>8.4049999999999727</v>
      </c>
      <c r="AI253">
        <v>8.3760000000000048</v>
      </c>
      <c r="AJ253">
        <v>8.3830000000000098</v>
      </c>
      <c r="AK253">
        <v>8.9259999999999593</v>
      </c>
      <c r="AL253">
        <v>8.9710000000000321</v>
      </c>
      <c r="AM253">
        <v>9.3040000000000305</v>
      </c>
      <c r="AN253">
        <v>9.4059999999999775</v>
      </c>
      <c r="AO253">
        <v>9.4950000000000045</v>
      </c>
      <c r="AP253">
        <v>10.049000000000007</v>
      </c>
      <c r="AQ253">
        <v>9.9519999999999982</v>
      </c>
      <c r="AR253">
        <v>9.5320000000000107</v>
      </c>
      <c r="AS253">
        <v>9.5969999999999516</v>
      </c>
      <c r="AT253">
        <v>9.396000000000015</v>
      </c>
      <c r="AU253">
        <v>9.3059999999999263</v>
      </c>
      <c r="AV253">
        <v>9.5090000000000714</v>
      </c>
      <c r="AW253" s="174">
        <f t="shared" si="6"/>
        <v>284.904</v>
      </c>
      <c r="AX253" s="175">
        <f t="shared" si="7"/>
        <v>50.543340914834474</v>
      </c>
    </row>
    <row r="254" spans="1:50" ht="15" thickBot="1" x14ac:dyDescent="0.4">
      <c r="A254" s="42" t="s">
        <v>130</v>
      </c>
      <c r="B254" s="42">
        <v>2019</v>
      </c>
      <c r="C254" s="9">
        <v>43798</v>
      </c>
      <c r="D254" s="42" t="s">
        <v>72</v>
      </c>
      <c r="E254" s="42" t="s">
        <v>472</v>
      </c>
      <c r="F254">
        <v>1</v>
      </c>
      <c r="G254" t="s">
        <v>40</v>
      </c>
      <c r="H254" t="s">
        <v>226</v>
      </c>
      <c r="I254" t="s">
        <v>573</v>
      </c>
      <c r="J254" t="s">
        <v>574</v>
      </c>
      <c r="K254" t="s">
        <v>575</v>
      </c>
      <c r="P254" s="42">
        <v>1</v>
      </c>
      <c r="Q254">
        <v>14.218</v>
      </c>
      <c r="R254">
        <v>8.4909999999999997</v>
      </c>
      <c r="S254">
        <v>8.1340000000000003</v>
      </c>
      <c r="T254">
        <v>8.0770000000000017</v>
      </c>
      <c r="U254">
        <v>8.1709999999999994</v>
      </c>
      <c r="V254">
        <v>8.0640000000000001</v>
      </c>
      <c r="W254">
        <v>8.1579999999999941</v>
      </c>
      <c r="X254">
        <v>8.0869999999999962</v>
      </c>
      <c r="Y254">
        <v>8.2990000000000208</v>
      </c>
      <c r="Z254">
        <v>8.0799999999999699</v>
      </c>
      <c r="AA254">
        <v>8.1340000000000146</v>
      </c>
      <c r="AB254">
        <v>8.1360000000000099</v>
      </c>
      <c r="AC254">
        <v>8.2950000000000017</v>
      </c>
      <c r="AD254">
        <v>8.1329999999999956</v>
      </c>
      <c r="AE254">
        <v>8.1140000000000043</v>
      </c>
      <c r="AF254">
        <v>8.1939999999999884</v>
      </c>
      <c r="AG254">
        <v>8.3600000000000136</v>
      </c>
      <c r="AH254">
        <v>8.2940000000000111</v>
      </c>
      <c r="AI254">
        <v>8.2329999999999757</v>
      </c>
      <c r="AJ254">
        <v>8.2349999999999852</v>
      </c>
      <c r="AK254">
        <v>8.3290000000000362</v>
      </c>
      <c r="AL254">
        <v>8.1550000000000011</v>
      </c>
      <c r="AM254">
        <v>8.0869999999999607</v>
      </c>
      <c r="AN254">
        <v>8.1080000000000041</v>
      </c>
      <c r="AO254">
        <v>8.3680000000000234</v>
      </c>
      <c r="AP254">
        <v>8.4069999999999823</v>
      </c>
      <c r="AQ254">
        <v>8.5680000000000121</v>
      </c>
      <c r="AR254">
        <v>8.8809999999999718</v>
      </c>
      <c r="AS254">
        <v>9.0620000000000118</v>
      </c>
      <c r="AT254">
        <v>8.5730000000000075</v>
      </c>
      <c r="AU254">
        <v>8.1989999999999554</v>
      </c>
      <c r="AV254">
        <v>8.3540000000000418</v>
      </c>
      <c r="AW254" s="174">
        <f t="shared" si="6"/>
        <v>270.99799999999999</v>
      </c>
      <c r="AX254" s="175">
        <f t="shared" si="7"/>
        <v>53.136923519730772</v>
      </c>
    </row>
    <row r="255" spans="1:50" ht="15" thickBot="1" x14ac:dyDescent="0.4">
      <c r="A255" s="42" t="s">
        <v>130</v>
      </c>
      <c r="B255" s="42">
        <v>2019</v>
      </c>
      <c r="C255" s="9">
        <v>43798</v>
      </c>
      <c r="D255" s="42" t="s">
        <v>72</v>
      </c>
      <c r="E255" s="42" t="s">
        <v>472</v>
      </c>
      <c r="F255">
        <v>2</v>
      </c>
      <c r="G255" t="s">
        <v>15</v>
      </c>
      <c r="H255" t="s">
        <v>570</v>
      </c>
      <c r="I255" t="s">
        <v>527</v>
      </c>
      <c r="J255" t="s">
        <v>571</v>
      </c>
      <c r="K255" t="s">
        <v>234</v>
      </c>
      <c r="P255" s="42">
        <v>1</v>
      </c>
      <c r="Q255">
        <v>14.573</v>
      </c>
      <c r="R255">
        <v>8.9559999999999995</v>
      </c>
      <c r="S255">
        <v>8.16</v>
      </c>
      <c r="T255">
        <v>8.0989999999999966</v>
      </c>
      <c r="U255">
        <v>8.044000000000004</v>
      </c>
      <c r="V255">
        <v>8.1809999999999974</v>
      </c>
      <c r="W255">
        <v>8.4170000000000087</v>
      </c>
      <c r="X255">
        <v>8.1029999999999802</v>
      </c>
      <c r="Y255">
        <v>8.0769999999999982</v>
      </c>
      <c r="Z255">
        <v>8.0200000000000244</v>
      </c>
      <c r="AA255">
        <v>8.0679999999999978</v>
      </c>
      <c r="AB255">
        <v>8.2729999999999961</v>
      </c>
      <c r="AC255">
        <v>8.2240000000000038</v>
      </c>
      <c r="AD255">
        <v>8.2409999999999997</v>
      </c>
      <c r="AE255">
        <v>8.3669999999999902</v>
      </c>
      <c r="AF255">
        <v>8.1289999999999907</v>
      </c>
      <c r="AG255">
        <v>8.0740000000000123</v>
      </c>
      <c r="AH255">
        <v>8.1920000000000073</v>
      </c>
      <c r="AI255">
        <v>8.1219999999999857</v>
      </c>
      <c r="AJ255">
        <v>8.1310000000000286</v>
      </c>
      <c r="AK255">
        <v>8.172999999999945</v>
      </c>
      <c r="AL255">
        <v>8.398000000000053</v>
      </c>
      <c r="AM255">
        <v>8.1359999999999957</v>
      </c>
      <c r="AN255">
        <v>8.0569999999999879</v>
      </c>
      <c r="AO255">
        <v>8.0870000000000175</v>
      </c>
      <c r="AP255">
        <v>8.0469999999999686</v>
      </c>
      <c r="AQ255">
        <v>8.0360000000000014</v>
      </c>
      <c r="AR255">
        <v>8.0440000000000396</v>
      </c>
      <c r="AS255">
        <v>8.0219999999999629</v>
      </c>
      <c r="AT255">
        <v>8.1040000000000134</v>
      </c>
      <c r="AU255">
        <v>7.9560000000000173</v>
      </c>
      <c r="AV255">
        <v>7.9429999999999836</v>
      </c>
      <c r="AW255" s="174">
        <f t="shared" si="6"/>
        <v>267.45400000000001</v>
      </c>
      <c r="AX255" s="175">
        <f t="shared" si="7"/>
        <v>53.84103434609316</v>
      </c>
    </row>
    <row r="256" spans="1:50" ht="15" thickBot="1" x14ac:dyDescent="0.4">
      <c r="A256" s="42" t="s">
        <v>130</v>
      </c>
      <c r="B256" s="42">
        <v>2019</v>
      </c>
      <c r="C256" s="9">
        <v>43798</v>
      </c>
      <c r="D256" s="42" t="s">
        <v>72</v>
      </c>
      <c r="E256" s="42" t="s">
        <v>472</v>
      </c>
      <c r="F256">
        <v>2</v>
      </c>
      <c r="G256" t="s">
        <v>38</v>
      </c>
      <c r="H256" t="s">
        <v>251</v>
      </c>
      <c r="I256" t="s">
        <v>579</v>
      </c>
      <c r="J256" t="s">
        <v>483</v>
      </c>
      <c r="K256" t="s">
        <v>581</v>
      </c>
      <c r="P256" s="42">
        <v>2</v>
      </c>
      <c r="Q256">
        <v>14.743</v>
      </c>
      <c r="R256">
        <v>8.5699999999999985</v>
      </c>
      <c r="S256">
        <v>8.3150000000000013</v>
      </c>
      <c r="T256">
        <v>8.0379999999999967</v>
      </c>
      <c r="U256">
        <v>8.2390000000000043</v>
      </c>
      <c r="V256">
        <v>8.2160000000000011</v>
      </c>
      <c r="W256">
        <v>8.3259999999999863</v>
      </c>
      <c r="X256">
        <v>8.2290000000000276</v>
      </c>
      <c r="Y256">
        <v>8.4379999999999882</v>
      </c>
      <c r="Z256">
        <v>8.3640000000000043</v>
      </c>
      <c r="AA256">
        <v>8.4959999999999809</v>
      </c>
      <c r="AB256">
        <v>8.2530000000000143</v>
      </c>
      <c r="AC256">
        <v>8.4540000000000077</v>
      </c>
      <c r="AD256">
        <v>8.3519999999999612</v>
      </c>
      <c r="AE256">
        <v>8.4660000000000508</v>
      </c>
      <c r="AF256">
        <v>8.4359999999999786</v>
      </c>
      <c r="AG256">
        <v>8.5549999999999784</v>
      </c>
      <c r="AH256">
        <v>8.4480000000000359</v>
      </c>
      <c r="AI256">
        <v>8.4879999999999711</v>
      </c>
      <c r="AJ256">
        <v>8.2690000000000055</v>
      </c>
      <c r="AK256">
        <v>8.2450000000000045</v>
      </c>
      <c r="AL256">
        <v>8.4749999999999943</v>
      </c>
      <c r="AM256">
        <v>8.3379999999999939</v>
      </c>
      <c r="AN256">
        <v>8.3549999999999898</v>
      </c>
      <c r="AO256">
        <v>8.4360000000000355</v>
      </c>
      <c r="AP256">
        <v>8.3579999999999757</v>
      </c>
      <c r="AQ256">
        <v>8.5460000000000207</v>
      </c>
      <c r="AR256">
        <v>8.3839999999999861</v>
      </c>
      <c r="AS256">
        <v>8.5370000000000061</v>
      </c>
      <c r="AT256">
        <v>8.4320000000000448</v>
      </c>
      <c r="AU256">
        <v>8.6279999999999291</v>
      </c>
      <c r="AV256">
        <v>8.52800000000002</v>
      </c>
      <c r="AW256" s="174">
        <f t="shared" si="6"/>
        <v>274.95699999999999</v>
      </c>
      <c r="AX256" s="175">
        <f t="shared" si="7"/>
        <v>52.371825412700893</v>
      </c>
    </row>
    <row r="257" spans="1:50" ht="15" thickBot="1" x14ac:dyDescent="0.4">
      <c r="A257" s="42" t="s">
        <v>130</v>
      </c>
      <c r="B257" s="42">
        <v>2019</v>
      </c>
      <c r="C257" s="9">
        <v>43798</v>
      </c>
      <c r="D257" s="42" t="s">
        <v>72</v>
      </c>
      <c r="E257" s="42" t="s">
        <v>472</v>
      </c>
      <c r="F257">
        <v>3</v>
      </c>
      <c r="G257" t="s">
        <v>51</v>
      </c>
      <c r="H257" t="s">
        <v>311</v>
      </c>
      <c r="I257" t="s">
        <v>243</v>
      </c>
      <c r="J257" t="s">
        <v>556</v>
      </c>
      <c r="K257" t="s">
        <v>582</v>
      </c>
      <c r="P257" s="42">
        <v>1</v>
      </c>
      <c r="Q257">
        <v>14.057</v>
      </c>
      <c r="R257">
        <v>8.1689999999999987</v>
      </c>
      <c r="S257">
        <v>7.7899999999999991</v>
      </c>
      <c r="T257">
        <v>7.7270000000000039</v>
      </c>
      <c r="U257">
        <v>7.8780000000000001</v>
      </c>
      <c r="V257">
        <v>7.902000000000001</v>
      </c>
      <c r="W257">
        <v>7.9699999999999989</v>
      </c>
      <c r="X257">
        <v>7.9709999999999965</v>
      </c>
      <c r="Y257">
        <v>8.046999999999997</v>
      </c>
      <c r="Z257">
        <v>7.7890000000000157</v>
      </c>
      <c r="AA257">
        <v>7.694999999999979</v>
      </c>
      <c r="AB257">
        <v>7.6870000000000118</v>
      </c>
      <c r="AC257">
        <v>7.7569999999999908</v>
      </c>
      <c r="AD257">
        <v>8.0089999999999861</v>
      </c>
      <c r="AE257">
        <v>7.9040000000000248</v>
      </c>
      <c r="AF257">
        <v>7.9430000000000121</v>
      </c>
      <c r="AG257">
        <v>8.0180000000000007</v>
      </c>
      <c r="AH257">
        <v>8.1849999999999739</v>
      </c>
      <c r="AI257">
        <v>7.967000000000013</v>
      </c>
      <c r="AJ257">
        <v>8.1399999999999864</v>
      </c>
      <c r="AK257">
        <v>8.1499999999999773</v>
      </c>
      <c r="AL257">
        <v>8.3100000000000307</v>
      </c>
      <c r="AM257">
        <v>7.9500000000000171</v>
      </c>
      <c r="AN257">
        <v>7.9679999999999893</v>
      </c>
      <c r="AO257">
        <v>7.9900000000000091</v>
      </c>
      <c r="AP257">
        <v>8.2019999999999982</v>
      </c>
      <c r="AQ257">
        <v>8.0799999999999841</v>
      </c>
      <c r="AR257">
        <v>8.1940000000000168</v>
      </c>
      <c r="AS257">
        <v>8.1939999999999884</v>
      </c>
      <c r="AT257">
        <v>8.3829999999999814</v>
      </c>
      <c r="AU257">
        <v>8.0900000000000318</v>
      </c>
      <c r="AV257">
        <v>8.129999999999967</v>
      </c>
      <c r="AW257" s="174">
        <f t="shared" si="6"/>
        <v>262.24599999999998</v>
      </c>
      <c r="AX257" s="175">
        <f t="shared" si="7"/>
        <v>54.910275085225329</v>
      </c>
    </row>
    <row r="258" spans="1:50" ht="15" thickBot="1" x14ac:dyDescent="0.4">
      <c r="A258" s="42" t="s">
        <v>130</v>
      </c>
      <c r="B258" s="42">
        <v>2019</v>
      </c>
      <c r="C258" s="9">
        <v>43798</v>
      </c>
      <c r="D258" s="42" t="s">
        <v>72</v>
      </c>
      <c r="E258" s="42" t="s">
        <v>472</v>
      </c>
      <c r="F258">
        <v>3</v>
      </c>
      <c r="G258" t="s">
        <v>53</v>
      </c>
      <c r="H258" t="s">
        <v>279</v>
      </c>
      <c r="I258" t="s">
        <v>474</v>
      </c>
      <c r="J258" t="s">
        <v>405</v>
      </c>
      <c r="K258" t="s">
        <v>327</v>
      </c>
      <c r="P258" s="42">
        <v>2</v>
      </c>
      <c r="Q258">
        <v>14.242000000000001</v>
      </c>
      <c r="R258">
        <v>8.3460000000000001</v>
      </c>
      <c r="S258">
        <v>7.8520000000000003</v>
      </c>
      <c r="T258">
        <v>7.8169999999999966</v>
      </c>
      <c r="U258">
        <v>7.6580000000000013</v>
      </c>
      <c r="V258">
        <v>7.7210000000000036</v>
      </c>
      <c r="W258">
        <v>7.838000000000001</v>
      </c>
      <c r="X258">
        <v>7.7330000000000041</v>
      </c>
      <c r="Y258">
        <v>7.7279999999999944</v>
      </c>
      <c r="Z258">
        <v>7.8579999999999757</v>
      </c>
      <c r="AA258">
        <v>7.9620000000000317</v>
      </c>
      <c r="AB258">
        <v>7.8679999999999808</v>
      </c>
      <c r="AC258">
        <v>7.9210000000000207</v>
      </c>
      <c r="AD258">
        <v>8.0419999999999732</v>
      </c>
      <c r="AE258">
        <v>7.8800000000000097</v>
      </c>
      <c r="AF258">
        <v>8.0830000000000126</v>
      </c>
      <c r="AG258">
        <v>7.9669999999999845</v>
      </c>
      <c r="AH258">
        <v>8.0180000000000007</v>
      </c>
      <c r="AI258">
        <v>8.0940000000000225</v>
      </c>
      <c r="AJ258">
        <v>8.0039999999999623</v>
      </c>
      <c r="AK258">
        <v>7.9800000000000182</v>
      </c>
      <c r="AL258">
        <v>8.1959999999999695</v>
      </c>
      <c r="AM258">
        <v>8.0900000000000318</v>
      </c>
      <c r="AN258">
        <v>8.2489999999999952</v>
      </c>
      <c r="AO258">
        <v>8.3739999999999952</v>
      </c>
      <c r="AP258">
        <v>8.4050000000000296</v>
      </c>
      <c r="AQ258">
        <v>8.445999999999998</v>
      </c>
      <c r="AR258">
        <v>8.6929999999999836</v>
      </c>
      <c r="AS258">
        <v>9.0949999999999989</v>
      </c>
      <c r="AT258">
        <v>9.4610000000000127</v>
      </c>
      <c r="AU258">
        <v>9.8200000000000216</v>
      </c>
      <c r="AV258">
        <v>10.103999999999928</v>
      </c>
      <c r="AW258" s="174">
        <f t="shared" si="6"/>
        <v>269.54499999999996</v>
      </c>
      <c r="AX258" s="175">
        <f t="shared" si="7"/>
        <v>53.423361590828996</v>
      </c>
    </row>
    <row r="259" spans="1:50" ht="15" thickBot="1" x14ac:dyDescent="0.4">
      <c r="A259" s="42" t="s">
        <v>130</v>
      </c>
      <c r="B259" s="42">
        <v>2019</v>
      </c>
      <c r="C259" s="9">
        <v>43798</v>
      </c>
      <c r="D259" s="4" t="s">
        <v>72</v>
      </c>
      <c r="E259" s="42" t="s">
        <v>472</v>
      </c>
      <c r="F259" s="48">
        <v>4</v>
      </c>
      <c r="G259" t="s">
        <v>29</v>
      </c>
      <c r="H259" t="s">
        <v>222</v>
      </c>
      <c r="I259" t="s">
        <v>435</v>
      </c>
      <c r="J259" t="s">
        <v>577</v>
      </c>
      <c r="K259" t="s">
        <v>281</v>
      </c>
      <c r="P259" s="42">
        <v>1</v>
      </c>
      <c r="Q259">
        <v>14.378</v>
      </c>
      <c r="R259">
        <v>8.2650000000000006</v>
      </c>
      <c r="S259">
        <v>7.6999999999999993</v>
      </c>
      <c r="T259">
        <v>7.6979999999999968</v>
      </c>
      <c r="U259">
        <v>7.9070000000000036</v>
      </c>
      <c r="V259">
        <v>7.7379999999999995</v>
      </c>
      <c r="W259">
        <v>7.7989999999999995</v>
      </c>
      <c r="X259">
        <v>7.9240000000000066</v>
      </c>
      <c r="Y259">
        <v>7.7989999999999924</v>
      </c>
      <c r="Z259">
        <v>7.8200000000000074</v>
      </c>
      <c r="AA259">
        <v>8.0139999999999816</v>
      </c>
      <c r="AB259">
        <v>7.8260000000000218</v>
      </c>
      <c r="AC259">
        <v>7.6529999999999774</v>
      </c>
      <c r="AD259">
        <v>7.599000000000018</v>
      </c>
      <c r="AE259">
        <v>7.8069999999999879</v>
      </c>
      <c r="AF259">
        <v>7.6769999999999925</v>
      </c>
      <c r="AG259">
        <v>7.9420000000000073</v>
      </c>
      <c r="AH259">
        <v>7.9290000000000305</v>
      </c>
      <c r="AI259">
        <v>8.0749999999999602</v>
      </c>
      <c r="AJ259">
        <v>8.3380000000000223</v>
      </c>
      <c r="AK259">
        <v>8.0840000000000032</v>
      </c>
      <c r="AL259">
        <v>8.0940000000000225</v>
      </c>
      <c r="AM259">
        <v>8.1289999999999623</v>
      </c>
      <c r="AN259">
        <v>8.2090000000000032</v>
      </c>
      <c r="AO259">
        <v>8.4010000000000105</v>
      </c>
      <c r="AP259">
        <v>8.58299999999997</v>
      </c>
      <c r="AQ259">
        <v>8.6900000000000261</v>
      </c>
      <c r="AR259">
        <v>8.664999999999992</v>
      </c>
      <c r="AS259">
        <v>8.6180000000000234</v>
      </c>
      <c r="AT259">
        <v>8.5849999999999511</v>
      </c>
      <c r="AU259">
        <v>8.5550000000000068</v>
      </c>
      <c r="AV259">
        <v>8.4980000000000473</v>
      </c>
      <c r="AW259" s="174">
        <f t="shared" ref="AW259:AW322" si="8">IF(COUNT(Q259:AV259)=32,SUM(Q259:AV259),"")</f>
        <v>264.99900000000002</v>
      </c>
      <c r="AX259" s="175">
        <f t="shared" ref="AX259:AX322" si="9">IF(COUNT(Q259:AV259)=32,3.6*4000/AW259,"")</f>
        <v>54.339827697463008</v>
      </c>
    </row>
    <row r="260" spans="1:50" ht="15" thickBot="1" x14ac:dyDescent="0.4">
      <c r="A260" s="42" t="s">
        <v>130</v>
      </c>
      <c r="B260" s="42">
        <v>2019</v>
      </c>
      <c r="C260" s="9">
        <v>43798</v>
      </c>
      <c r="D260" s="4" t="s">
        <v>72</v>
      </c>
      <c r="E260" s="42" t="s">
        <v>472</v>
      </c>
      <c r="F260" s="48">
        <v>4</v>
      </c>
      <c r="G260" t="s">
        <v>159</v>
      </c>
      <c r="H260" t="s">
        <v>565</v>
      </c>
      <c r="I260" t="s">
        <v>566</v>
      </c>
      <c r="J260" t="s">
        <v>568</v>
      </c>
      <c r="K260" t="s">
        <v>572</v>
      </c>
      <c r="P260" s="42">
        <v>2</v>
      </c>
      <c r="Q260">
        <v>14.193</v>
      </c>
      <c r="R260">
        <v>8.2949999999999999</v>
      </c>
      <c r="S260">
        <v>8.0860000000000021</v>
      </c>
      <c r="T260">
        <v>7.774999999999995</v>
      </c>
      <c r="U260">
        <v>7.7790000000000035</v>
      </c>
      <c r="V260">
        <v>7.9209999999999994</v>
      </c>
      <c r="W260">
        <v>7.9170000000000016</v>
      </c>
      <c r="X260">
        <v>7.9969999999999928</v>
      </c>
      <c r="Y260">
        <v>8.1269999999999953</v>
      </c>
      <c r="Z260">
        <v>7.9900000000000091</v>
      </c>
      <c r="AA260">
        <v>7.9490000000000123</v>
      </c>
      <c r="AB260">
        <v>8.1199999999999903</v>
      </c>
      <c r="AC260">
        <v>7.9839999999999947</v>
      </c>
      <c r="AD260">
        <v>8.0389999999999873</v>
      </c>
      <c r="AE260">
        <v>8.2380000000000138</v>
      </c>
      <c r="AF260">
        <v>8.0050000000000239</v>
      </c>
      <c r="AG260">
        <v>7.9669999999999845</v>
      </c>
      <c r="AH260">
        <v>8.0670000000000073</v>
      </c>
      <c r="AI260">
        <v>8.3050000000000068</v>
      </c>
      <c r="AJ260">
        <v>8.2869999999999777</v>
      </c>
      <c r="AK260">
        <v>8.3740000000000236</v>
      </c>
      <c r="AL260">
        <v>8.0959999999999752</v>
      </c>
      <c r="AM260">
        <v>8.09699999999998</v>
      </c>
      <c r="AN260">
        <v>8.2139999999999986</v>
      </c>
      <c r="AO260">
        <v>8.3740000000000236</v>
      </c>
      <c r="AP260">
        <v>8.2210000000000036</v>
      </c>
      <c r="AQ260">
        <v>8.2189999999999941</v>
      </c>
      <c r="AR260">
        <v>8.4209999999999923</v>
      </c>
      <c r="AS260">
        <v>8.6699999999999875</v>
      </c>
      <c r="AT260">
        <v>8.6810000000000116</v>
      </c>
      <c r="AU260">
        <v>8.2390000000000043</v>
      </c>
      <c r="AV260">
        <v>8.3359999999999559</v>
      </c>
      <c r="AW260" s="174">
        <f t="shared" si="8"/>
        <v>266.98299999999995</v>
      </c>
      <c r="AX260" s="175">
        <f t="shared" si="9"/>
        <v>53.936018398175179</v>
      </c>
    </row>
    <row r="261" spans="1:50" ht="15" thickBot="1" x14ac:dyDescent="0.4">
      <c r="A261" s="42" t="s">
        <v>130</v>
      </c>
      <c r="B261" s="42">
        <v>2019</v>
      </c>
      <c r="C261" s="9">
        <v>43798</v>
      </c>
      <c r="D261" s="4" t="s">
        <v>72</v>
      </c>
      <c r="E261" s="42" t="s">
        <v>209</v>
      </c>
      <c r="F261" s="48" t="s">
        <v>210</v>
      </c>
      <c r="G261" t="s">
        <v>29</v>
      </c>
      <c r="H261" t="s">
        <v>222</v>
      </c>
      <c r="I261" t="s">
        <v>435</v>
      </c>
      <c r="J261" t="s">
        <v>577</v>
      </c>
      <c r="K261" t="s">
        <v>281</v>
      </c>
      <c r="P261" s="42">
        <v>1</v>
      </c>
      <c r="Q261">
        <v>14.407</v>
      </c>
      <c r="R261">
        <v>8.5040000000000013</v>
      </c>
      <c r="S261">
        <v>8.014999999999997</v>
      </c>
      <c r="T261">
        <v>7.9030000000000022</v>
      </c>
      <c r="U261">
        <v>8.0189999999999984</v>
      </c>
      <c r="V261">
        <v>7.8019999999999996</v>
      </c>
      <c r="W261">
        <v>7.8150000000000048</v>
      </c>
      <c r="X261">
        <v>7.8220000000000027</v>
      </c>
      <c r="Y261">
        <v>7.664999999999992</v>
      </c>
      <c r="Z261">
        <v>7.6709999999999923</v>
      </c>
      <c r="AA261">
        <v>7.8419999999999987</v>
      </c>
      <c r="AB261">
        <v>8.0110000000000099</v>
      </c>
      <c r="AC261">
        <v>7.9699999999999989</v>
      </c>
      <c r="AD261">
        <v>8.0090000000000146</v>
      </c>
      <c r="AE261">
        <v>7.9249999999999829</v>
      </c>
      <c r="AF261">
        <v>7.938999999999993</v>
      </c>
      <c r="AG261">
        <v>7.8899999999999864</v>
      </c>
      <c r="AH261">
        <v>8.0190000000000339</v>
      </c>
      <c r="AI261">
        <v>7.8849999999999909</v>
      </c>
      <c r="AJ261">
        <v>7.8899999999999864</v>
      </c>
      <c r="AK261">
        <v>7.8779999999999859</v>
      </c>
      <c r="AL261">
        <v>8.0320000000000391</v>
      </c>
      <c r="AM261">
        <v>7.8629999999999995</v>
      </c>
      <c r="AN261">
        <v>7.8779999999999859</v>
      </c>
      <c r="AO261">
        <v>7.9910000000000423</v>
      </c>
      <c r="AP261">
        <v>7.7239999999999327</v>
      </c>
      <c r="AQ261">
        <v>7.8370000000000459</v>
      </c>
      <c r="AR261">
        <v>7.8579999999999472</v>
      </c>
      <c r="AS261">
        <v>7.8810000000000571</v>
      </c>
      <c r="AT261">
        <v>8.1019999999999754</v>
      </c>
      <c r="AU261">
        <v>7.8559999999999661</v>
      </c>
      <c r="AV261">
        <v>7.75</v>
      </c>
      <c r="AW261" s="174">
        <f t="shared" si="8"/>
        <v>259.65299999999996</v>
      </c>
      <c r="AX261" s="175">
        <f t="shared" si="9"/>
        <v>55.458631327194382</v>
      </c>
    </row>
    <row r="262" spans="1:50" ht="15" thickBot="1" x14ac:dyDescent="0.4">
      <c r="A262" s="42" t="s">
        <v>130</v>
      </c>
      <c r="B262" s="42">
        <v>2019</v>
      </c>
      <c r="C262" s="9">
        <v>43798</v>
      </c>
      <c r="D262" s="4" t="s">
        <v>72</v>
      </c>
      <c r="E262" s="42" t="s">
        <v>209</v>
      </c>
      <c r="F262" s="48" t="s">
        <v>210</v>
      </c>
      <c r="G262" t="s">
        <v>51</v>
      </c>
      <c r="H262" t="s">
        <v>311</v>
      </c>
      <c r="I262" t="s">
        <v>243</v>
      </c>
      <c r="J262" t="s">
        <v>556</v>
      </c>
      <c r="K262" t="s">
        <v>582</v>
      </c>
      <c r="P262" s="42">
        <v>2</v>
      </c>
      <c r="Q262">
        <v>14.1</v>
      </c>
      <c r="R262">
        <v>8.1979999999999986</v>
      </c>
      <c r="S262">
        <v>7.8250000000000028</v>
      </c>
      <c r="T262">
        <v>7.6930000000000014</v>
      </c>
      <c r="U262">
        <v>7.857999999999997</v>
      </c>
      <c r="V262">
        <v>7.7980000000000018</v>
      </c>
      <c r="W262">
        <v>7.8329999999999913</v>
      </c>
      <c r="X262">
        <v>7.9560000000000031</v>
      </c>
      <c r="Y262">
        <v>7.7049999999999983</v>
      </c>
      <c r="Z262">
        <v>7.6989999999999981</v>
      </c>
      <c r="AA262">
        <v>7.7210000000000178</v>
      </c>
      <c r="AB262">
        <v>7.8190000000000026</v>
      </c>
      <c r="AC262">
        <v>8.0619999999999976</v>
      </c>
      <c r="AD262">
        <v>7.8719999999999857</v>
      </c>
      <c r="AE262">
        <v>7.8669999999999902</v>
      </c>
      <c r="AF262">
        <v>8.0590000000000117</v>
      </c>
      <c r="AG262">
        <v>7.9259999999999877</v>
      </c>
      <c r="AH262">
        <v>8.0740000000000123</v>
      </c>
      <c r="AI262">
        <v>7.9499999999999886</v>
      </c>
      <c r="AJ262">
        <v>7.9350000000000307</v>
      </c>
      <c r="AK262">
        <v>8.0719999999999743</v>
      </c>
      <c r="AL262">
        <v>7.9920000000000186</v>
      </c>
      <c r="AM262">
        <v>7.9919999999999902</v>
      </c>
      <c r="AN262">
        <v>8.021000000000015</v>
      </c>
      <c r="AO262">
        <v>8.0909999999999798</v>
      </c>
      <c r="AP262">
        <v>8.2910000000000252</v>
      </c>
      <c r="AQ262">
        <v>7.9449999999999648</v>
      </c>
      <c r="AR262">
        <v>7.9749999999999943</v>
      </c>
      <c r="AS262">
        <v>8.0459999999999923</v>
      </c>
      <c r="AT262">
        <v>8.2500000000000568</v>
      </c>
      <c r="AU262">
        <v>7.9159999999999968</v>
      </c>
      <c r="AV262">
        <v>7.9559999999999889</v>
      </c>
      <c r="AW262" s="174">
        <f t="shared" si="8"/>
        <v>260.49700000000001</v>
      </c>
      <c r="AX262" s="175">
        <f t="shared" si="9"/>
        <v>55.278947550259694</v>
      </c>
    </row>
    <row r="263" spans="1:50" ht="15" thickBot="1" x14ac:dyDescent="0.4">
      <c r="A263" s="42" t="s">
        <v>130</v>
      </c>
      <c r="B263" s="42">
        <v>2019</v>
      </c>
      <c r="C263" s="9">
        <v>43798</v>
      </c>
      <c r="D263" s="4" t="s">
        <v>72</v>
      </c>
      <c r="E263" s="42" t="s">
        <v>209</v>
      </c>
      <c r="F263" s="48" t="s">
        <v>211</v>
      </c>
      <c r="G263" t="s">
        <v>159</v>
      </c>
      <c r="H263" t="s">
        <v>565</v>
      </c>
      <c r="I263" t="s">
        <v>566</v>
      </c>
      <c r="J263" t="s">
        <v>568</v>
      </c>
      <c r="K263" t="s">
        <v>572</v>
      </c>
      <c r="P263" s="42">
        <v>3</v>
      </c>
      <c r="Q263">
        <v>14.14</v>
      </c>
      <c r="R263">
        <v>8.4660000000000011</v>
      </c>
      <c r="S263">
        <v>8.1229999999999976</v>
      </c>
      <c r="T263">
        <v>7.8520000000000039</v>
      </c>
      <c r="U263">
        <v>7.8219999999999956</v>
      </c>
      <c r="V263">
        <v>7.919000000000004</v>
      </c>
      <c r="W263">
        <v>7.9069999999999965</v>
      </c>
      <c r="X263">
        <v>7.9769999999999897</v>
      </c>
      <c r="Y263">
        <v>8.1100000000000136</v>
      </c>
      <c r="Z263">
        <v>7.972999999999999</v>
      </c>
      <c r="AA263">
        <v>7.9599999999999937</v>
      </c>
      <c r="AB263">
        <v>8.0760000000000218</v>
      </c>
      <c r="AC263">
        <v>8.0259999999999678</v>
      </c>
      <c r="AD263">
        <v>8.0570000000000306</v>
      </c>
      <c r="AE263">
        <v>8.0889999999999986</v>
      </c>
      <c r="AF263">
        <v>8.2649999999999864</v>
      </c>
      <c r="AG263">
        <v>7.9900000000000091</v>
      </c>
      <c r="AH263">
        <v>7.9699999999999704</v>
      </c>
      <c r="AI263">
        <v>8.0120000000000289</v>
      </c>
      <c r="AJ263">
        <v>8.2239999999999611</v>
      </c>
      <c r="AK263">
        <v>8.1540000000000532</v>
      </c>
      <c r="AL263">
        <v>8.2439999999999998</v>
      </c>
      <c r="AM263">
        <v>8.3629999999999995</v>
      </c>
      <c r="AN263">
        <v>8.5069999999999766</v>
      </c>
      <c r="AO263">
        <v>8.2820000000000107</v>
      </c>
      <c r="AP263">
        <v>8.4249999999999545</v>
      </c>
      <c r="AQ263">
        <v>8.2700000000000102</v>
      </c>
      <c r="AR263">
        <v>8.3030000000000541</v>
      </c>
      <c r="AS263">
        <v>8.2949999999999875</v>
      </c>
      <c r="AT263">
        <v>8.4099999999999682</v>
      </c>
      <c r="AU263">
        <v>8.5689999999999884</v>
      </c>
      <c r="AV263">
        <v>8.8369999999999891</v>
      </c>
      <c r="AW263" s="174">
        <f t="shared" si="8"/>
        <v>267.61699999999996</v>
      </c>
      <c r="AX263" s="175">
        <f t="shared" si="9"/>
        <v>53.808240881558355</v>
      </c>
    </row>
    <row r="264" spans="1:50" ht="15" thickBot="1" x14ac:dyDescent="0.4">
      <c r="A264" s="42" t="s">
        <v>130</v>
      </c>
      <c r="B264" s="42">
        <v>2019</v>
      </c>
      <c r="C264" s="9">
        <v>43798</v>
      </c>
      <c r="D264" s="4" t="s">
        <v>72</v>
      </c>
      <c r="E264" s="42" t="s">
        <v>209</v>
      </c>
      <c r="F264" s="48" t="s">
        <v>211</v>
      </c>
      <c r="G264" t="s">
        <v>15</v>
      </c>
      <c r="H264" t="s">
        <v>570</v>
      </c>
      <c r="I264" t="s">
        <v>527</v>
      </c>
      <c r="J264" t="s">
        <v>571</v>
      </c>
      <c r="K264" t="s">
        <v>234</v>
      </c>
      <c r="P264" s="42">
        <v>4</v>
      </c>
      <c r="Q264">
        <v>14.66</v>
      </c>
      <c r="R264">
        <v>8.8730000000000011</v>
      </c>
      <c r="S264">
        <v>8.046999999999997</v>
      </c>
      <c r="T264">
        <v>7.9380000000000024</v>
      </c>
      <c r="U264">
        <v>7.9260000000000019</v>
      </c>
      <c r="V264">
        <v>8.1029999999999944</v>
      </c>
      <c r="W264">
        <v>8.2800000000000082</v>
      </c>
      <c r="X264">
        <v>8.0389999999999944</v>
      </c>
      <c r="Y264">
        <v>8.0219999999999914</v>
      </c>
      <c r="Z264">
        <v>7.9950000000000045</v>
      </c>
      <c r="AA264">
        <v>8.0550000000000068</v>
      </c>
      <c r="AB264">
        <v>8.1599999999999966</v>
      </c>
      <c r="AC264">
        <v>8.0950000000000131</v>
      </c>
      <c r="AD264">
        <v>8.1759999999999735</v>
      </c>
      <c r="AE264">
        <v>8.3440000000000083</v>
      </c>
      <c r="AF264">
        <v>8.1639999999999873</v>
      </c>
      <c r="AG264">
        <v>8.2650000000000148</v>
      </c>
      <c r="AH264">
        <v>8.4990000000000236</v>
      </c>
      <c r="AI264">
        <v>8.2649999999999864</v>
      </c>
      <c r="AJ264">
        <v>8.282999999999987</v>
      </c>
      <c r="AK264">
        <v>8.4570000000000221</v>
      </c>
      <c r="AL264">
        <v>8.179000000000002</v>
      </c>
      <c r="AM264">
        <v>8.1200000000000045</v>
      </c>
      <c r="AN264">
        <v>8.0789999999999509</v>
      </c>
      <c r="AO264">
        <v>8.063000000000045</v>
      </c>
      <c r="AP264">
        <v>8.0529999999999973</v>
      </c>
      <c r="AQ264">
        <v>8.0169999999999675</v>
      </c>
      <c r="AR264">
        <v>8.0260000000000105</v>
      </c>
      <c r="AS264">
        <v>8.1989999999999839</v>
      </c>
      <c r="AT264">
        <v>8.1360000000000241</v>
      </c>
      <c r="AU264">
        <v>8.2199999999999989</v>
      </c>
      <c r="AV264">
        <v>8.2369999999999663</v>
      </c>
      <c r="AW264" s="174">
        <f t="shared" si="8"/>
        <v>267.97499999999997</v>
      </c>
      <c r="AX264" s="175">
        <f t="shared" si="9"/>
        <v>53.73635600335853</v>
      </c>
    </row>
    <row r="265" spans="1:50" ht="15" thickBot="1" x14ac:dyDescent="0.4">
      <c r="A265" s="43" t="s">
        <v>103</v>
      </c>
      <c r="B265" s="43">
        <v>2019</v>
      </c>
      <c r="C265" s="9">
        <v>43776</v>
      </c>
      <c r="D265" s="1" t="s">
        <v>72</v>
      </c>
      <c r="E265" s="42" t="s">
        <v>395</v>
      </c>
      <c r="F265" s="43" t="s">
        <v>395</v>
      </c>
      <c r="G265" t="s">
        <v>25</v>
      </c>
      <c r="H265" t="s">
        <v>339</v>
      </c>
      <c r="I265" t="s">
        <v>276</v>
      </c>
      <c r="J265" t="s">
        <v>354</v>
      </c>
      <c r="K265" t="s">
        <v>547</v>
      </c>
      <c r="P265" s="42">
        <v>1</v>
      </c>
      <c r="Q265">
        <v>14.422000000000001</v>
      </c>
      <c r="R265">
        <v>8.2459999999999987</v>
      </c>
      <c r="S265">
        <v>7.7920000000000016</v>
      </c>
      <c r="T265">
        <v>7.7650000000000006</v>
      </c>
      <c r="U265">
        <v>7.8739999999999952</v>
      </c>
      <c r="V265">
        <v>7.7260000000000062</v>
      </c>
      <c r="W265">
        <v>7.6480000000000032</v>
      </c>
      <c r="X265">
        <v>7.845000000000006</v>
      </c>
      <c r="Y265">
        <v>7.7549999999999955</v>
      </c>
      <c r="Z265">
        <v>7.664999999999992</v>
      </c>
      <c r="AA265">
        <v>7.6390000000000242</v>
      </c>
      <c r="AB265">
        <v>7.7819999999999823</v>
      </c>
      <c r="AC265">
        <v>7.6580000000000013</v>
      </c>
      <c r="AD265">
        <v>7.6749999999999972</v>
      </c>
      <c r="AE265">
        <v>7.7329999999999899</v>
      </c>
      <c r="AF265">
        <v>7.8500000000000227</v>
      </c>
      <c r="AG265">
        <v>7.6329999999999529</v>
      </c>
      <c r="AH265">
        <v>7.68100000000004</v>
      </c>
      <c r="AI265">
        <v>7.9029999999999916</v>
      </c>
      <c r="AJ265">
        <v>7.7760000000000105</v>
      </c>
      <c r="AK265">
        <v>7.804000000000002</v>
      </c>
      <c r="AL265">
        <v>7.9279999999999973</v>
      </c>
      <c r="AM265">
        <v>7.867999999999995</v>
      </c>
      <c r="AN265">
        <v>7.8309999999999889</v>
      </c>
      <c r="AO265">
        <v>7.8830000000000098</v>
      </c>
      <c r="AP265">
        <v>8.0090000000000146</v>
      </c>
      <c r="AQ265">
        <v>7.8559999999999945</v>
      </c>
      <c r="AR265">
        <v>7.7799999999999727</v>
      </c>
      <c r="AS265">
        <v>7.7259999999999707</v>
      </c>
      <c r="AT265">
        <v>7.7060000000000741</v>
      </c>
      <c r="AU265">
        <v>7.8009999999999877</v>
      </c>
      <c r="AV265">
        <v>7.7769999999999584</v>
      </c>
      <c r="AW265" s="174">
        <f t="shared" si="8"/>
        <v>256.03699999999998</v>
      </c>
      <c r="AX265" s="175">
        <f t="shared" si="9"/>
        <v>56.241871292039825</v>
      </c>
    </row>
    <row r="266" spans="1:50" ht="15" thickBot="1" x14ac:dyDescent="0.4">
      <c r="A266" s="43" t="s">
        <v>103</v>
      </c>
      <c r="B266" s="43">
        <v>2019</v>
      </c>
      <c r="C266" s="9">
        <v>43776</v>
      </c>
      <c r="D266" s="1" t="s">
        <v>72</v>
      </c>
      <c r="E266" s="42" t="s">
        <v>395</v>
      </c>
      <c r="F266" s="43" t="s">
        <v>395</v>
      </c>
      <c r="G266" t="s">
        <v>15</v>
      </c>
      <c r="H266" t="s">
        <v>519</v>
      </c>
      <c r="I266" t="s">
        <v>520</v>
      </c>
      <c r="J266" t="s">
        <v>509</v>
      </c>
      <c r="K266" t="s">
        <v>583</v>
      </c>
      <c r="P266" s="42">
        <v>2</v>
      </c>
      <c r="Q266">
        <v>14.282</v>
      </c>
      <c r="R266">
        <v>8.3359999999999985</v>
      </c>
      <c r="S266">
        <v>7.9710000000000001</v>
      </c>
      <c r="T266">
        <v>7.8250000000000028</v>
      </c>
      <c r="U266">
        <v>7.8829999999999956</v>
      </c>
      <c r="V266">
        <v>7.7090000000000032</v>
      </c>
      <c r="W266">
        <v>7.6779999999999973</v>
      </c>
      <c r="X266">
        <v>7.6730000000000018</v>
      </c>
      <c r="Y266">
        <v>7.7960000000000065</v>
      </c>
      <c r="Z266">
        <v>7.7319999999999851</v>
      </c>
      <c r="AA266">
        <v>7.7080000000000268</v>
      </c>
      <c r="AB266">
        <v>7.72199999999998</v>
      </c>
      <c r="AC266">
        <v>7.9239999999999924</v>
      </c>
      <c r="AD266">
        <v>7.6770000000000067</v>
      </c>
      <c r="AE266">
        <v>7.6629999999999967</v>
      </c>
      <c r="AF266">
        <v>7.6329999999999956</v>
      </c>
      <c r="AG266">
        <v>7.6520000000000152</v>
      </c>
      <c r="AH266">
        <v>7.8979999999999961</v>
      </c>
      <c r="AI266">
        <v>7.7960000000000207</v>
      </c>
      <c r="AJ266">
        <v>7.8479999999999848</v>
      </c>
      <c r="AK266">
        <v>7.9269999999999925</v>
      </c>
      <c r="AL266">
        <v>7.8189999999999884</v>
      </c>
      <c r="AM266">
        <v>7.7330000000000041</v>
      </c>
      <c r="AN266">
        <v>7.7789999999999964</v>
      </c>
      <c r="AO266">
        <v>7.9820000000000277</v>
      </c>
      <c r="AP266">
        <v>7.9059999999999775</v>
      </c>
      <c r="AQ266">
        <v>8.0769999999999982</v>
      </c>
      <c r="AR266">
        <v>7.9329999999999927</v>
      </c>
      <c r="AS266">
        <v>7.9270000000000209</v>
      </c>
      <c r="AT266">
        <v>7.9359999999999786</v>
      </c>
      <c r="AU266">
        <v>7.9420000000000073</v>
      </c>
      <c r="AV266">
        <v>8.0469999999999402</v>
      </c>
      <c r="AW266" s="174">
        <f t="shared" si="8"/>
        <v>257.41399999999993</v>
      </c>
      <c r="AX266" s="175">
        <f t="shared" si="9"/>
        <v>55.941013309299429</v>
      </c>
    </row>
    <row r="267" spans="1:50" ht="15" thickBot="1" x14ac:dyDescent="0.4">
      <c r="A267" s="43" t="s">
        <v>103</v>
      </c>
      <c r="B267" s="43">
        <v>2019</v>
      </c>
      <c r="C267" s="9">
        <v>43776</v>
      </c>
      <c r="D267" s="1" t="s">
        <v>72</v>
      </c>
      <c r="E267" s="42" t="s">
        <v>395</v>
      </c>
      <c r="F267" s="43" t="s">
        <v>395</v>
      </c>
      <c r="G267" t="s">
        <v>17</v>
      </c>
      <c r="H267" t="s">
        <v>220</v>
      </c>
      <c r="I267" t="s">
        <v>441</v>
      </c>
      <c r="J267" t="s">
        <v>440</v>
      </c>
      <c r="K267" t="s">
        <v>555</v>
      </c>
      <c r="P267" s="42">
        <v>3</v>
      </c>
      <c r="Q267">
        <v>14.275</v>
      </c>
      <c r="R267">
        <v>8.5220000000000002</v>
      </c>
      <c r="S267">
        <v>8.0539999999999985</v>
      </c>
      <c r="T267">
        <v>7.865000000000002</v>
      </c>
      <c r="U267">
        <v>8.1120000000000019</v>
      </c>
      <c r="V267">
        <v>7.8780000000000001</v>
      </c>
      <c r="W267">
        <v>7.9020000000000081</v>
      </c>
      <c r="X267">
        <v>8.0559999999999761</v>
      </c>
      <c r="Y267">
        <v>7.8920000000000243</v>
      </c>
      <c r="Z267">
        <v>7.7869999999999777</v>
      </c>
      <c r="AA267">
        <v>7.8130000000000024</v>
      </c>
      <c r="AB267">
        <v>7.9620000000000175</v>
      </c>
      <c r="AC267">
        <v>7.853999999999985</v>
      </c>
      <c r="AD267">
        <v>7.8860000000000099</v>
      </c>
      <c r="AE267">
        <v>7.9660000000000082</v>
      </c>
      <c r="AF267">
        <v>8.0199999999999818</v>
      </c>
      <c r="AG267">
        <v>7.9969999999999857</v>
      </c>
      <c r="AH267">
        <v>7.8670000000000186</v>
      </c>
      <c r="AI267">
        <v>8.1279999999999859</v>
      </c>
      <c r="AJ267">
        <v>7.9330000000000211</v>
      </c>
      <c r="AK267">
        <v>7.9080000000000155</v>
      </c>
      <c r="AL267">
        <v>7.907999999999987</v>
      </c>
      <c r="AM267">
        <v>7.893999999999977</v>
      </c>
      <c r="AN267">
        <v>7.914999999999992</v>
      </c>
      <c r="AO267">
        <v>7.8200000000000216</v>
      </c>
      <c r="AP267">
        <v>7.8969999999999914</v>
      </c>
      <c r="AQ267">
        <v>7.9210000000000207</v>
      </c>
      <c r="AR267">
        <v>8.0720000000000027</v>
      </c>
      <c r="AS267">
        <v>7.9849999999999852</v>
      </c>
      <c r="AT267">
        <v>8.1709999999999923</v>
      </c>
      <c r="AU267">
        <v>7.8950000000000102</v>
      </c>
      <c r="AV267">
        <v>7.8810000000000002</v>
      </c>
      <c r="AW267" s="174">
        <f t="shared" si="8"/>
        <v>261.036</v>
      </c>
      <c r="AX267" s="175">
        <f t="shared" si="9"/>
        <v>55.164804854502826</v>
      </c>
    </row>
    <row r="268" spans="1:50" ht="15" thickBot="1" x14ac:dyDescent="0.4">
      <c r="A268" s="43" t="s">
        <v>103</v>
      </c>
      <c r="B268" s="43">
        <v>2019</v>
      </c>
      <c r="C268" s="9">
        <v>43776</v>
      </c>
      <c r="D268" s="1" t="s">
        <v>72</v>
      </c>
      <c r="E268" s="42" t="s">
        <v>395</v>
      </c>
      <c r="F268" s="43" t="s">
        <v>395</v>
      </c>
      <c r="G268" t="s">
        <v>51</v>
      </c>
      <c r="H268" t="s">
        <v>243</v>
      </c>
      <c r="I268" t="s">
        <v>556</v>
      </c>
      <c r="J268" t="s">
        <v>311</v>
      </c>
      <c r="K268" t="s">
        <v>582</v>
      </c>
      <c r="P268" s="42">
        <v>4</v>
      </c>
      <c r="Q268">
        <v>14.112</v>
      </c>
      <c r="R268">
        <v>8.3070000000000004</v>
      </c>
      <c r="S268">
        <v>7.8810000000000002</v>
      </c>
      <c r="T268">
        <v>7.8109999999999964</v>
      </c>
      <c r="U268">
        <v>7.9440000000000026</v>
      </c>
      <c r="V268">
        <v>7.9510000000000005</v>
      </c>
      <c r="W268">
        <v>7.9280000000000044</v>
      </c>
      <c r="X268">
        <v>7.9159999999999897</v>
      </c>
      <c r="Y268">
        <v>8.0810000000000031</v>
      </c>
      <c r="Z268">
        <v>7.9170000000000016</v>
      </c>
      <c r="AA268">
        <v>7.8329999999999984</v>
      </c>
      <c r="AB268">
        <v>7.7379999999999853</v>
      </c>
      <c r="AC268">
        <v>7.7810000000000059</v>
      </c>
      <c r="AD268">
        <v>8.0190000000000197</v>
      </c>
      <c r="AE268">
        <v>7.894999999999996</v>
      </c>
      <c r="AF268">
        <v>7.9289999999999736</v>
      </c>
      <c r="AG268">
        <v>7.9590000000000316</v>
      </c>
      <c r="AH268">
        <v>8.1659999999999968</v>
      </c>
      <c r="AI268">
        <v>8.0009999999999764</v>
      </c>
      <c r="AJ268">
        <v>8.0480000000000302</v>
      </c>
      <c r="AK268">
        <v>8.1019999999999754</v>
      </c>
      <c r="AL268">
        <v>8.0000000000000284</v>
      </c>
      <c r="AM268">
        <v>7.9439999999999884</v>
      </c>
      <c r="AN268">
        <v>8.1309999999999718</v>
      </c>
      <c r="AO268">
        <v>7.9320000000000164</v>
      </c>
      <c r="AP268">
        <v>7.9919999999999902</v>
      </c>
      <c r="AQ268">
        <v>8.0209999999999866</v>
      </c>
      <c r="AR268">
        <v>8.1100000000000421</v>
      </c>
      <c r="AS268">
        <v>8.3299999999999841</v>
      </c>
      <c r="AT268">
        <v>7.9870000000000232</v>
      </c>
      <c r="AU268">
        <v>7.8970000000000198</v>
      </c>
      <c r="AV268">
        <v>7.9149999999999352</v>
      </c>
      <c r="AW268" s="174">
        <f t="shared" si="8"/>
        <v>261.57799999999997</v>
      </c>
      <c r="AX268" s="175">
        <f t="shared" si="9"/>
        <v>55.050501188937915</v>
      </c>
    </row>
    <row r="269" spans="1:50" ht="15" thickBot="1" x14ac:dyDescent="0.4">
      <c r="A269" s="43" t="s">
        <v>103</v>
      </c>
      <c r="B269" s="43">
        <v>2019</v>
      </c>
      <c r="C269" s="9">
        <v>43776</v>
      </c>
      <c r="D269" s="1" t="s">
        <v>72</v>
      </c>
      <c r="E269" s="42" t="s">
        <v>395</v>
      </c>
      <c r="F269" s="43" t="s">
        <v>395</v>
      </c>
      <c r="G269" t="s">
        <v>53</v>
      </c>
      <c r="H269" t="s">
        <v>327</v>
      </c>
      <c r="I269" t="s">
        <v>474</v>
      </c>
      <c r="J269" t="s">
        <v>584</v>
      </c>
      <c r="K269" t="s">
        <v>554</v>
      </c>
      <c r="P269" s="42">
        <v>5</v>
      </c>
      <c r="Q269">
        <v>14.154999999999999</v>
      </c>
      <c r="R269">
        <v>8.2249999999999996</v>
      </c>
      <c r="S269">
        <v>7.9039999999999999</v>
      </c>
      <c r="T269">
        <v>7.8090000000000046</v>
      </c>
      <c r="U269">
        <v>7.9679999999999964</v>
      </c>
      <c r="V269">
        <v>7.7560000000000002</v>
      </c>
      <c r="W269">
        <v>7.8539999999999921</v>
      </c>
      <c r="X269">
        <v>7.8000000000000114</v>
      </c>
      <c r="Y269">
        <v>7.8709999999999951</v>
      </c>
      <c r="Z269">
        <v>8.0330000000000013</v>
      </c>
      <c r="AA269">
        <v>7.909000000000006</v>
      </c>
      <c r="AB269">
        <v>7.9009999999999962</v>
      </c>
      <c r="AC269">
        <v>8.046999999999997</v>
      </c>
      <c r="AD269">
        <v>7.9969999999999857</v>
      </c>
      <c r="AE269">
        <v>8.2360000000000042</v>
      </c>
      <c r="AF269">
        <v>8.0019999999999953</v>
      </c>
      <c r="AG269">
        <v>8.1410000000000196</v>
      </c>
      <c r="AH269">
        <v>8.0650000000000261</v>
      </c>
      <c r="AI269">
        <v>8.0619999999999834</v>
      </c>
      <c r="AJ269">
        <v>8.2199999999999704</v>
      </c>
      <c r="AK269">
        <v>8.0530000000000257</v>
      </c>
      <c r="AL269">
        <v>8.0030000000000143</v>
      </c>
      <c r="AM269">
        <v>8.0480000000000018</v>
      </c>
      <c r="AN269">
        <v>8.1459999999999582</v>
      </c>
      <c r="AO269">
        <v>8.1410000000000196</v>
      </c>
      <c r="AP269">
        <v>8.0060000000000002</v>
      </c>
      <c r="AQ269">
        <v>8.1160000000000423</v>
      </c>
      <c r="AR269">
        <v>8.115999999999957</v>
      </c>
      <c r="AS269">
        <v>8.1459999999999582</v>
      </c>
      <c r="AT269">
        <v>8.2200000000000557</v>
      </c>
      <c r="AU269">
        <v>8.3889999999999816</v>
      </c>
      <c r="AV269">
        <v>8.1449999999999818</v>
      </c>
      <c r="AW269" s="174">
        <f t="shared" si="8"/>
        <v>263.48399999999998</v>
      </c>
      <c r="AX269" s="175">
        <f t="shared" si="9"/>
        <v>54.652274900942757</v>
      </c>
    </row>
    <row r="270" spans="1:50" ht="15" thickBot="1" x14ac:dyDescent="0.4">
      <c r="A270" s="43" t="s">
        <v>103</v>
      </c>
      <c r="B270" s="43">
        <v>2019</v>
      </c>
      <c r="C270" s="9">
        <v>43776</v>
      </c>
      <c r="D270" s="1" t="s">
        <v>72</v>
      </c>
      <c r="E270" s="42" t="s">
        <v>395</v>
      </c>
      <c r="F270" s="71" t="s">
        <v>395</v>
      </c>
      <c r="G270" t="s">
        <v>36</v>
      </c>
      <c r="H270" t="s">
        <v>277</v>
      </c>
      <c r="I270" t="s">
        <v>35</v>
      </c>
      <c r="J270" t="s">
        <v>585</v>
      </c>
      <c r="K270" t="s">
        <v>586</v>
      </c>
      <c r="P270" s="42">
        <v>6</v>
      </c>
      <c r="Q270">
        <v>14.103</v>
      </c>
      <c r="R270">
        <v>8.0610000000000017</v>
      </c>
      <c r="S270">
        <v>7.7359999999999971</v>
      </c>
      <c r="T270">
        <v>7.7430000000000021</v>
      </c>
      <c r="U270">
        <v>7.6820000000000022</v>
      </c>
      <c r="V270">
        <v>7.7549999999999955</v>
      </c>
      <c r="W270">
        <v>7.9640000000000057</v>
      </c>
      <c r="X270">
        <v>7.8259999999999863</v>
      </c>
      <c r="Y270">
        <v>7.8120000000000118</v>
      </c>
      <c r="Z270">
        <v>7.8290000000000077</v>
      </c>
      <c r="AA270">
        <v>7.9899999999999949</v>
      </c>
      <c r="AB270">
        <v>7.9919999999999902</v>
      </c>
      <c r="AC270">
        <v>8.0750000000000171</v>
      </c>
      <c r="AD270">
        <v>8.1179999999999808</v>
      </c>
      <c r="AE270">
        <v>8.3010000000000019</v>
      </c>
      <c r="AF270">
        <v>8.2339999999999804</v>
      </c>
      <c r="AG270">
        <v>7.9320000000000164</v>
      </c>
      <c r="AH270">
        <v>7.88900000000001</v>
      </c>
      <c r="AI270">
        <v>7.9010000000000105</v>
      </c>
      <c r="AJ270">
        <v>8.1249999999999716</v>
      </c>
      <c r="AK270">
        <v>8.0460000000000207</v>
      </c>
      <c r="AL270">
        <v>8.1059999999999945</v>
      </c>
      <c r="AM270">
        <v>8.1929999999999836</v>
      </c>
      <c r="AN270">
        <v>8.4020000000000437</v>
      </c>
      <c r="AO270">
        <v>8.4650000000000034</v>
      </c>
      <c r="AP270">
        <v>8.4269999999999641</v>
      </c>
      <c r="AQ270">
        <v>8.1020000000000323</v>
      </c>
      <c r="AR270">
        <v>8.0509999999999309</v>
      </c>
      <c r="AS270">
        <v>8.2040000000000646</v>
      </c>
      <c r="AT270">
        <v>8.2089999999999748</v>
      </c>
      <c r="AU270">
        <v>8.1580000000000155</v>
      </c>
      <c r="AV270">
        <v>8.2069999999999652</v>
      </c>
      <c r="AW270" s="174">
        <f t="shared" si="8"/>
        <v>263.63799999999998</v>
      </c>
      <c r="AX270" s="175">
        <f t="shared" si="9"/>
        <v>54.620350632306426</v>
      </c>
    </row>
    <row r="271" spans="1:50" ht="15" thickBot="1" x14ac:dyDescent="0.4">
      <c r="A271" s="43" t="s">
        <v>103</v>
      </c>
      <c r="B271" s="43">
        <v>2019</v>
      </c>
      <c r="C271" s="9">
        <v>43776</v>
      </c>
      <c r="D271" s="1" t="s">
        <v>72</v>
      </c>
      <c r="E271" s="42" t="s">
        <v>395</v>
      </c>
      <c r="F271" s="71" t="s">
        <v>395</v>
      </c>
      <c r="G271" t="s">
        <v>56</v>
      </c>
      <c r="H271" t="s">
        <v>301</v>
      </c>
      <c r="I271" t="s">
        <v>274</v>
      </c>
      <c r="J271" t="s">
        <v>446</v>
      </c>
      <c r="K271" t="s">
        <v>445</v>
      </c>
      <c r="P271" s="42">
        <v>7</v>
      </c>
      <c r="Q271">
        <v>15.551</v>
      </c>
      <c r="R271">
        <v>8.9429999999999996</v>
      </c>
      <c r="S271">
        <v>8.0399999999999991</v>
      </c>
      <c r="T271">
        <v>7.9059999999999988</v>
      </c>
      <c r="U271">
        <v>7.8190000000000026</v>
      </c>
      <c r="V271">
        <v>7.8149999999999977</v>
      </c>
      <c r="W271">
        <v>7.9980000000000047</v>
      </c>
      <c r="X271">
        <v>7.8380000000000081</v>
      </c>
      <c r="Y271">
        <v>7.8219999999999885</v>
      </c>
      <c r="Z271">
        <v>7.8300000000000125</v>
      </c>
      <c r="AA271">
        <v>7.8529999999999802</v>
      </c>
      <c r="AB271">
        <v>7.9879999999999995</v>
      </c>
      <c r="AC271">
        <v>7.9210000000000207</v>
      </c>
      <c r="AD271">
        <v>8.0149999999999721</v>
      </c>
      <c r="AE271">
        <v>8.2110000000000269</v>
      </c>
      <c r="AF271">
        <v>8.0130000000000052</v>
      </c>
      <c r="AG271">
        <v>8.0549999999999784</v>
      </c>
      <c r="AH271">
        <v>8.1280000000000143</v>
      </c>
      <c r="AI271">
        <v>8.1349999999999909</v>
      </c>
      <c r="AJ271">
        <v>8.311000000000007</v>
      </c>
      <c r="AK271">
        <v>8.032999999999987</v>
      </c>
      <c r="AL271">
        <v>8.0729999999999791</v>
      </c>
      <c r="AM271">
        <v>8.0370000000000061</v>
      </c>
      <c r="AN271">
        <v>8.0780000000000314</v>
      </c>
      <c r="AO271">
        <v>8.2220000000000084</v>
      </c>
      <c r="AP271">
        <v>8.1079999999999757</v>
      </c>
      <c r="AQ271">
        <v>8.1570000000000107</v>
      </c>
      <c r="AR271">
        <v>8.3149999999999977</v>
      </c>
      <c r="AS271">
        <v>8.1750000000000114</v>
      </c>
      <c r="AT271">
        <v>8.1949999999999932</v>
      </c>
      <c r="AU271">
        <v>8.4039999999999679</v>
      </c>
      <c r="AV271">
        <v>8.3100000000000023</v>
      </c>
      <c r="AW271" s="174">
        <f t="shared" si="8"/>
        <v>266.29899999999998</v>
      </c>
      <c r="AX271" s="175">
        <f t="shared" si="9"/>
        <v>54.074555293110379</v>
      </c>
    </row>
    <row r="272" spans="1:50" ht="15" thickBot="1" x14ac:dyDescent="0.4">
      <c r="A272" s="43" t="s">
        <v>103</v>
      </c>
      <c r="B272" s="43">
        <v>2019</v>
      </c>
      <c r="C272" s="9">
        <v>43776</v>
      </c>
      <c r="D272" s="1" t="s">
        <v>72</v>
      </c>
      <c r="E272" s="42" t="s">
        <v>395</v>
      </c>
      <c r="F272" s="71" t="s">
        <v>395</v>
      </c>
      <c r="G272" t="s">
        <v>47</v>
      </c>
      <c r="H272" t="s">
        <v>287</v>
      </c>
      <c r="I272" t="s">
        <v>247</v>
      </c>
      <c r="J272" t="s">
        <v>275</v>
      </c>
      <c r="K272" t="s">
        <v>488</v>
      </c>
      <c r="P272" s="42">
        <v>8</v>
      </c>
      <c r="Q272">
        <v>14.353</v>
      </c>
      <c r="R272">
        <v>8.3549999999999986</v>
      </c>
      <c r="S272">
        <v>8.1210000000000022</v>
      </c>
      <c r="T272">
        <v>8.14</v>
      </c>
      <c r="U272">
        <v>8.3990000000000009</v>
      </c>
      <c r="V272">
        <v>8.1059999999999945</v>
      </c>
      <c r="W272">
        <v>8.1469999999999914</v>
      </c>
      <c r="X272">
        <v>8.0840000000000103</v>
      </c>
      <c r="Y272">
        <v>8.2319999999999993</v>
      </c>
      <c r="Z272">
        <v>8.0200000000000102</v>
      </c>
      <c r="AA272">
        <v>8.2479999999999905</v>
      </c>
      <c r="AB272">
        <v>8.2069999999999936</v>
      </c>
      <c r="AC272">
        <v>8.4660000000000082</v>
      </c>
      <c r="AD272">
        <v>8.2759999999999962</v>
      </c>
      <c r="AE272">
        <v>8.1990000000000123</v>
      </c>
      <c r="AF272">
        <v>8.3429999999999893</v>
      </c>
      <c r="AG272">
        <v>8.4210000000000207</v>
      </c>
      <c r="AH272">
        <v>8.2059999999999604</v>
      </c>
      <c r="AI272">
        <v>8.3780000000000143</v>
      </c>
      <c r="AJ272">
        <v>8.2070000000000221</v>
      </c>
      <c r="AK272">
        <v>8.2669999999999675</v>
      </c>
      <c r="AL272">
        <v>8.4610000000000127</v>
      </c>
      <c r="AM272">
        <v>8.3029999999999973</v>
      </c>
      <c r="AN272">
        <v>8.3089999999999975</v>
      </c>
      <c r="AO272">
        <v>8.3200000000000216</v>
      </c>
      <c r="AP272">
        <v>8.5389999999999873</v>
      </c>
      <c r="AQ272">
        <v>8.4439999999999884</v>
      </c>
      <c r="AR272">
        <v>8.4580000000000268</v>
      </c>
      <c r="AS272">
        <v>8.7530000000000143</v>
      </c>
      <c r="AT272">
        <v>8.5639999999999645</v>
      </c>
      <c r="AU272">
        <v>8.561000000000007</v>
      </c>
      <c r="AV272">
        <v>8.7159999999999513</v>
      </c>
      <c r="AW272" s="174">
        <f t="shared" si="8"/>
        <v>272.60299999999995</v>
      </c>
      <c r="AX272" s="175">
        <f t="shared" si="9"/>
        <v>52.824070167973218</v>
      </c>
    </row>
    <row r="273" spans="1:50" ht="15" thickBot="1" x14ac:dyDescent="0.4">
      <c r="A273" s="43" t="s">
        <v>103</v>
      </c>
      <c r="B273" s="43">
        <v>2019</v>
      </c>
      <c r="C273" s="9">
        <v>43777</v>
      </c>
      <c r="D273" s="1" t="s">
        <v>72</v>
      </c>
      <c r="E273" s="42" t="s">
        <v>472</v>
      </c>
      <c r="F273">
        <v>1</v>
      </c>
      <c r="G273" t="s">
        <v>36</v>
      </c>
      <c r="H273" t="s">
        <v>35</v>
      </c>
      <c r="I273" t="s">
        <v>473</v>
      </c>
      <c r="J273" t="s">
        <v>585</v>
      </c>
      <c r="K273" t="s">
        <v>586</v>
      </c>
      <c r="P273" s="42">
        <v>1</v>
      </c>
      <c r="Q273">
        <v>14.106</v>
      </c>
      <c r="R273">
        <v>8.4390000000000018</v>
      </c>
      <c r="S273">
        <v>7.8969999999999985</v>
      </c>
      <c r="T273">
        <v>7.828000000000003</v>
      </c>
      <c r="U273">
        <v>7.6539999999999964</v>
      </c>
      <c r="V273">
        <v>7.7650000000000006</v>
      </c>
      <c r="W273">
        <v>7.6600000000000037</v>
      </c>
      <c r="X273">
        <v>7.7369999999999948</v>
      </c>
      <c r="Y273">
        <v>7.9260000000000019</v>
      </c>
      <c r="Z273">
        <v>8.0750000000000028</v>
      </c>
      <c r="AA273">
        <v>7.9590000000000032</v>
      </c>
      <c r="AB273">
        <v>7.9669999999999987</v>
      </c>
      <c r="AC273">
        <v>8.0499999999999972</v>
      </c>
      <c r="AD273">
        <v>8.099000000000018</v>
      </c>
      <c r="AE273">
        <v>7.9289999999999878</v>
      </c>
      <c r="AF273">
        <v>7.9159999999999968</v>
      </c>
      <c r="AG273">
        <v>8.0490000000000066</v>
      </c>
      <c r="AH273">
        <v>7.9699999999999989</v>
      </c>
      <c r="AI273">
        <v>8.0150000000000148</v>
      </c>
      <c r="AJ273">
        <v>8.0599999999999739</v>
      </c>
      <c r="AK273">
        <v>8.1740000000000066</v>
      </c>
      <c r="AL273">
        <v>8.0730000000000075</v>
      </c>
      <c r="AM273">
        <v>7.9879999999999995</v>
      </c>
      <c r="AN273">
        <v>8.1829999999999927</v>
      </c>
      <c r="AO273">
        <v>8.103999999999985</v>
      </c>
      <c r="AP273">
        <v>7.9279999999999973</v>
      </c>
      <c r="AQ273">
        <v>7.9650000000000034</v>
      </c>
      <c r="AR273">
        <v>8.5240000000000009</v>
      </c>
      <c r="AS273">
        <v>8.2980000000000018</v>
      </c>
      <c r="AT273">
        <v>8.4839999999999804</v>
      </c>
      <c r="AU273">
        <v>8.2490000000000236</v>
      </c>
      <c r="AV273">
        <v>8.2329999999999757</v>
      </c>
      <c r="AW273" s="174">
        <f t="shared" si="8"/>
        <v>263.30399999999997</v>
      </c>
      <c r="AX273" s="175">
        <f t="shared" si="9"/>
        <v>54.68963631391852</v>
      </c>
    </row>
    <row r="274" spans="1:50" ht="15" thickBot="1" x14ac:dyDescent="0.4">
      <c r="A274" s="43" t="s">
        <v>103</v>
      </c>
      <c r="B274" s="43">
        <v>2019</v>
      </c>
      <c r="C274" s="9">
        <v>43777</v>
      </c>
      <c r="D274" s="1" t="s">
        <v>72</v>
      </c>
      <c r="E274" s="42" t="s">
        <v>472</v>
      </c>
      <c r="F274">
        <v>1</v>
      </c>
      <c r="G274" t="s">
        <v>56</v>
      </c>
      <c r="H274" t="s">
        <v>301</v>
      </c>
      <c r="I274" t="s">
        <v>274</v>
      </c>
      <c r="J274" t="s">
        <v>446</v>
      </c>
      <c r="K274" t="s">
        <v>445</v>
      </c>
      <c r="P274" s="42">
        <v>2</v>
      </c>
      <c r="Q274">
        <v>15.353999999999999</v>
      </c>
      <c r="R274">
        <v>8.8320000000000007</v>
      </c>
      <c r="S274">
        <v>8.0499999999999972</v>
      </c>
      <c r="T274">
        <v>7.8890000000000029</v>
      </c>
      <c r="U274">
        <v>7.8370000000000033</v>
      </c>
      <c r="V274">
        <v>7.8549999999999969</v>
      </c>
      <c r="W274">
        <v>8.0239999999999938</v>
      </c>
      <c r="X274">
        <v>7.8520000000000039</v>
      </c>
      <c r="Y274">
        <v>7.8189999999999884</v>
      </c>
      <c r="Z274">
        <v>8.0350000000000108</v>
      </c>
      <c r="AA274">
        <v>7.9620000000000033</v>
      </c>
      <c r="AB274">
        <v>7.9709999999999894</v>
      </c>
      <c r="AC274">
        <v>7.953000000000003</v>
      </c>
      <c r="AD274">
        <v>7.9890000000000043</v>
      </c>
      <c r="AE274">
        <v>7.9930000000000234</v>
      </c>
      <c r="AF274">
        <v>8.1349999999999625</v>
      </c>
      <c r="AG274">
        <v>8.1920000000000357</v>
      </c>
      <c r="AH274">
        <v>8.296999999999997</v>
      </c>
      <c r="AI274">
        <v>8.4519999999999982</v>
      </c>
      <c r="AJ274">
        <v>8.1510000000000105</v>
      </c>
      <c r="AK274">
        <v>8.1209999999999809</v>
      </c>
      <c r="AL274">
        <v>8.3269999999999982</v>
      </c>
      <c r="AM274">
        <v>8.117999999999995</v>
      </c>
      <c r="AN274">
        <v>8.1870000000000118</v>
      </c>
      <c r="AO274">
        <v>8.4759999999999991</v>
      </c>
      <c r="AP274">
        <v>8.0800000000000125</v>
      </c>
      <c r="AQ274">
        <v>8.0609999999999502</v>
      </c>
      <c r="AR274">
        <v>8.0340000000000487</v>
      </c>
      <c r="AS274">
        <v>8.1079999999999472</v>
      </c>
      <c r="AT274">
        <v>8.3900000000000716</v>
      </c>
      <c r="AU274">
        <v>8.5249999999999204</v>
      </c>
      <c r="AV274">
        <v>8.8930000000000859</v>
      </c>
      <c r="AW274" s="174">
        <f t="shared" si="8"/>
        <v>267.96200000000005</v>
      </c>
      <c r="AX274" s="175">
        <f t="shared" si="9"/>
        <v>53.738962987289234</v>
      </c>
    </row>
    <row r="275" spans="1:50" ht="15" thickBot="1" x14ac:dyDescent="0.4">
      <c r="A275" s="43" t="s">
        <v>103</v>
      </c>
      <c r="B275" s="43">
        <v>2019</v>
      </c>
      <c r="C275" s="9">
        <v>43777</v>
      </c>
      <c r="D275" s="1" t="s">
        <v>72</v>
      </c>
      <c r="E275" s="42" t="s">
        <v>472</v>
      </c>
      <c r="F275">
        <v>2</v>
      </c>
      <c r="G275" t="s">
        <v>53</v>
      </c>
      <c r="H275" t="s">
        <v>327</v>
      </c>
      <c r="I275" t="s">
        <v>474</v>
      </c>
      <c r="J275" t="s">
        <v>584</v>
      </c>
      <c r="K275" t="s">
        <v>554</v>
      </c>
      <c r="P275" s="42">
        <v>1</v>
      </c>
      <c r="Q275">
        <v>14.324</v>
      </c>
      <c r="R275">
        <v>8.3400000000000016</v>
      </c>
      <c r="S275">
        <v>7.93</v>
      </c>
      <c r="T275">
        <v>7.7860000000000014</v>
      </c>
      <c r="U275">
        <v>7.9109999999999943</v>
      </c>
      <c r="V275">
        <v>7.6610000000000014</v>
      </c>
      <c r="W275">
        <v>7.7640000000000029</v>
      </c>
      <c r="X275">
        <v>7.7339999999999876</v>
      </c>
      <c r="Y275">
        <v>7.8590000000000231</v>
      </c>
      <c r="Z275">
        <v>7.9609999999999843</v>
      </c>
      <c r="AA275">
        <v>7.7659999999999911</v>
      </c>
      <c r="AB275">
        <v>7.7810000000000201</v>
      </c>
      <c r="AC275">
        <v>7.9639999999999844</v>
      </c>
      <c r="AD275">
        <v>7.9810000000000088</v>
      </c>
      <c r="AE275">
        <v>8.0960000000000036</v>
      </c>
      <c r="AF275">
        <v>7.8369999999999891</v>
      </c>
      <c r="AG275">
        <v>8.0090000000000146</v>
      </c>
      <c r="AH275">
        <v>7.9139999999999873</v>
      </c>
      <c r="AI275">
        <v>7.9430000000000121</v>
      </c>
      <c r="AJ275">
        <v>8.099000000000018</v>
      </c>
      <c r="AK275">
        <v>7.7869999999999493</v>
      </c>
      <c r="AL275">
        <v>7.8510000000000275</v>
      </c>
      <c r="AM275">
        <v>7.8530000000000086</v>
      </c>
      <c r="AN275">
        <v>8.0500000000000114</v>
      </c>
      <c r="AO275">
        <v>7.8429999999999609</v>
      </c>
      <c r="AP275">
        <v>8.1410000000000196</v>
      </c>
      <c r="AQ275">
        <v>7.8910000000000196</v>
      </c>
      <c r="AR275">
        <v>7.9809999999999945</v>
      </c>
      <c r="AS275">
        <v>8.035000000000025</v>
      </c>
      <c r="AT275">
        <v>8.1699999999999307</v>
      </c>
      <c r="AU275">
        <v>7.988000000000028</v>
      </c>
      <c r="AV275">
        <v>8.1050000000000182</v>
      </c>
      <c r="AW275" s="174">
        <f t="shared" si="8"/>
        <v>260.35500000000002</v>
      </c>
      <c r="AX275" s="175">
        <f t="shared" si="9"/>
        <v>55.309097194215589</v>
      </c>
    </row>
    <row r="276" spans="1:50" ht="15" thickBot="1" x14ac:dyDescent="0.4">
      <c r="A276" s="43" t="s">
        <v>103</v>
      </c>
      <c r="B276" s="43">
        <v>2019</v>
      </c>
      <c r="C276" s="9">
        <v>43777</v>
      </c>
      <c r="D276" s="1" t="s">
        <v>72</v>
      </c>
      <c r="E276" s="42" t="s">
        <v>472</v>
      </c>
      <c r="F276">
        <v>2</v>
      </c>
      <c r="G276" t="s">
        <v>47</v>
      </c>
      <c r="H276" t="s">
        <v>287</v>
      </c>
      <c r="I276" t="s">
        <v>247</v>
      </c>
      <c r="J276" t="s">
        <v>275</v>
      </c>
      <c r="K276" t="s">
        <v>488</v>
      </c>
      <c r="P276" s="42">
        <v>2</v>
      </c>
      <c r="Q276">
        <v>14.987</v>
      </c>
      <c r="R276">
        <v>8.6760000000000002</v>
      </c>
      <c r="S276">
        <v>8.41</v>
      </c>
      <c r="T276">
        <v>7.8939999999999984</v>
      </c>
      <c r="U276">
        <v>7.93</v>
      </c>
      <c r="V276">
        <v>7.8079999999999998</v>
      </c>
      <c r="W276">
        <v>7.970000000000006</v>
      </c>
      <c r="X276">
        <v>7.897999999999989</v>
      </c>
      <c r="Y276">
        <v>8.0650000000000119</v>
      </c>
      <c r="Z276">
        <v>8.0360000000000014</v>
      </c>
      <c r="AA276">
        <v>8.1550000000000011</v>
      </c>
      <c r="AB276">
        <v>7.9759999999999991</v>
      </c>
      <c r="AC276">
        <v>8.1419999999999959</v>
      </c>
      <c r="AD276">
        <v>7.9610000000000127</v>
      </c>
      <c r="AE276">
        <v>8.2069999999999936</v>
      </c>
      <c r="AF276">
        <v>8.1589999999999918</v>
      </c>
      <c r="AG276">
        <v>8.4139999999999873</v>
      </c>
      <c r="AH276">
        <v>8.3170000000000073</v>
      </c>
      <c r="AI276">
        <v>8.3720000000000141</v>
      </c>
      <c r="AJ276">
        <v>8.2280000000000086</v>
      </c>
      <c r="AK276">
        <v>8.3239999999999839</v>
      </c>
      <c r="AL276">
        <v>8.1640000000000157</v>
      </c>
      <c r="AM276">
        <v>8.4329999999999927</v>
      </c>
      <c r="AN276">
        <v>8.703000000000003</v>
      </c>
      <c r="AO276">
        <v>9.0719999999999743</v>
      </c>
      <c r="AP276">
        <v>9.1200000000000045</v>
      </c>
      <c r="AQ276">
        <v>8.1910000000000025</v>
      </c>
      <c r="AR276">
        <v>7.9730000000000132</v>
      </c>
      <c r="AS276">
        <v>7.9689999999999941</v>
      </c>
      <c r="AT276">
        <v>8.1010000000000275</v>
      </c>
      <c r="AU276">
        <v>8.3379999999999654</v>
      </c>
      <c r="AV276">
        <v>8.2610000000000241</v>
      </c>
      <c r="AW276" s="174">
        <f t="shared" si="8"/>
        <v>270.25400000000002</v>
      </c>
      <c r="AX276" s="175">
        <f t="shared" si="9"/>
        <v>53.283207649100476</v>
      </c>
    </row>
    <row r="277" spans="1:50" ht="15" thickBot="1" x14ac:dyDescent="0.4">
      <c r="A277" s="43" t="s">
        <v>103</v>
      </c>
      <c r="B277" s="43">
        <v>2019</v>
      </c>
      <c r="C277" s="9">
        <v>43777</v>
      </c>
      <c r="D277" s="1" t="s">
        <v>72</v>
      </c>
      <c r="E277" s="42" t="s">
        <v>472</v>
      </c>
      <c r="F277">
        <v>3</v>
      </c>
      <c r="G277" t="s">
        <v>15</v>
      </c>
      <c r="H277" t="s">
        <v>519</v>
      </c>
      <c r="I277" t="s">
        <v>520</v>
      </c>
      <c r="J277" t="s">
        <v>509</v>
      </c>
      <c r="K277" t="s">
        <v>583</v>
      </c>
      <c r="P277" s="42">
        <v>1</v>
      </c>
      <c r="Q277">
        <v>14.298999999999999</v>
      </c>
      <c r="R277">
        <v>8.61</v>
      </c>
      <c r="S277">
        <v>8.0480000000000018</v>
      </c>
      <c r="T277">
        <v>7.8149999999999977</v>
      </c>
      <c r="U277">
        <v>7.7629999999999981</v>
      </c>
      <c r="V277">
        <v>7.6270000000000024</v>
      </c>
      <c r="W277">
        <v>7.5760000000000005</v>
      </c>
      <c r="X277">
        <v>7.6489999999999867</v>
      </c>
      <c r="Y277">
        <v>7.7870000000000203</v>
      </c>
      <c r="Z277">
        <v>7.6729999999999876</v>
      </c>
      <c r="AA277">
        <v>7.7509999999999906</v>
      </c>
      <c r="AB277">
        <v>7.7610000000000241</v>
      </c>
      <c r="AC277">
        <v>7.9329999999999927</v>
      </c>
      <c r="AD277">
        <v>7.7209999999999752</v>
      </c>
      <c r="AE277">
        <v>7.6560000000000201</v>
      </c>
      <c r="AF277">
        <v>7.6230000000000047</v>
      </c>
      <c r="AG277">
        <v>7.6589999999999918</v>
      </c>
      <c r="AH277">
        <v>7.7940000000000111</v>
      </c>
      <c r="AI277">
        <v>7.7649999999999864</v>
      </c>
      <c r="AJ277">
        <v>7.8000000000000398</v>
      </c>
      <c r="AK277">
        <v>7.9139999999999873</v>
      </c>
      <c r="AL277">
        <v>7.7639999999999816</v>
      </c>
      <c r="AM277">
        <v>7.7199999999999989</v>
      </c>
      <c r="AN277">
        <v>7.7270000000000039</v>
      </c>
      <c r="AO277">
        <v>7.6889999999999645</v>
      </c>
      <c r="AP277">
        <v>7.8210000000000264</v>
      </c>
      <c r="AQ277">
        <v>8.1149999999999807</v>
      </c>
      <c r="AR277">
        <v>7.7410000000000139</v>
      </c>
      <c r="AS277">
        <v>7.7139999999999986</v>
      </c>
      <c r="AT277">
        <v>7.6650000000000489</v>
      </c>
      <c r="AU277">
        <v>7.6949999999999363</v>
      </c>
      <c r="AV277">
        <v>7.8209999999999695</v>
      </c>
      <c r="AW277" s="174">
        <f t="shared" si="8"/>
        <v>255.69599999999994</v>
      </c>
      <c r="AX277" s="175">
        <f t="shared" si="9"/>
        <v>56.316876290595097</v>
      </c>
    </row>
    <row r="278" spans="1:50" ht="15" thickBot="1" x14ac:dyDescent="0.4">
      <c r="A278" s="43" t="s">
        <v>103</v>
      </c>
      <c r="B278" s="43">
        <v>2019</v>
      </c>
      <c r="C278" s="9">
        <v>43777</v>
      </c>
      <c r="D278" s="1" t="s">
        <v>72</v>
      </c>
      <c r="E278" s="42" t="s">
        <v>472</v>
      </c>
      <c r="F278">
        <v>3</v>
      </c>
      <c r="G278" t="s">
        <v>17</v>
      </c>
      <c r="H278" t="s">
        <v>220</v>
      </c>
      <c r="I278" t="s">
        <v>441</v>
      </c>
      <c r="J278" t="s">
        <v>338</v>
      </c>
      <c r="K278" t="s">
        <v>440</v>
      </c>
      <c r="P278" s="42">
        <v>2</v>
      </c>
      <c r="Q278">
        <v>13.939</v>
      </c>
      <c r="R278">
        <v>8.3739999999999988</v>
      </c>
      <c r="S278">
        <v>7.9160000000000004</v>
      </c>
      <c r="T278">
        <v>7.6670000000000016</v>
      </c>
      <c r="U278">
        <v>7.8500000000000014</v>
      </c>
      <c r="V278">
        <v>7.8189999999999955</v>
      </c>
      <c r="W278">
        <v>7.909000000000006</v>
      </c>
      <c r="X278">
        <v>7.9719999999999942</v>
      </c>
      <c r="Y278">
        <v>7.7720000000000056</v>
      </c>
      <c r="Z278">
        <v>7.7830000000000013</v>
      </c>
      <c r="AA278">
        <v>7.8009999999999877</v>
      </c>
      <c r="AB278">
        <v>7.88900000000001</v>
      </c>
      <c r="AC278">
        <v>7.7139999999999986</v>
      </c>
      <c r="AD278">
        <v>7.7389999999999901</v>
      </c>
      <c r="AE278">
        <v>7.8059999999999974</v>
      </c>
      <c r="AF278">
        <v>7.8009999999999877</v>
      </c>
      <c r="AG278">
        <v>7.8780000000000143</v>
      </c>
      <c r="AH278">
        <v>7.9970000000000141</v>
      </c>
      <c r="AI278">
        <v>7.7769999999999868</v>
      </c>
      <c r="AJ278">
        <v>7.7770000000000152</v>
      </c>
      <c r="AK278">
        <v>7.9750000000000227</v>
      </c>
      <c r="AL278">
        <v>7.8929999999999438</v>
      </c>
      <c r="AM278">
        <v>7.8510000000000275</v>
      </c>
      <c r="AN278">
        <v>7.8360000000000127</v>
      </c>
      <c r="AO278">
        <v>7.8789999999999623</v>
      </c>
      <c r="AP278">
        <v>8.0870000000000175</v>
      </c>
      <c r="AQ278">
        <v>7.8830000000000098</v>
      </c>
      <c r="AR278">
        <v>8.0209999999999582</v>
      </c>
      <c r="AS278">
        <v>8.1890000000000498</v>
      </c>
      <c r="AT278">
        <v>8.1150000000000091</v>
      </c>
      <c r="AU278">
        <v>8.2980000000000018</v>
      </c>
      <c r="AV278">
        <v>8.004999999999967</v>
      </c>
      <c r="AW278" s="174">
        <f t="shared" si="8"/>
        <v>259.21199999999999</v>
      </c>
      <c r="AX278" s="175">
        <f t="shared" si="9"/>
        <v>55.552983658163974</v>
      </c>
    </row>
    <row r="279" spans="1:50" ht="15" thickBot="1" x14ac:dyDescent="0.4">
      <c r="A279" s="43" t="s">
        <v>103</v>
      </c>
      <c r="B279" s="43">
        <v>2019</v>
      </c>
      <c r="C279" s="9">
        <v>43777</v>
      </c>
      <c r="D279" s="1" t="s">
        <v>72</v>
      </c>
      <c r="E279" s="42" t="s">
        <v>472</v>
      </c>
      <c r="F279">
        <v>4</v>
      </c>
      <c r="G279" t="s">
        <v>51</v>
      </c>
      <c r="H279" t="s">
        <v>243</v>
      </c>
      <c r="I279" t="s">
        <v>556</v>
      </c>
      <c r="J279" t="s">
        <v>311</v>
      </c>
      <c r="K279" t="s">
        <v>582</v>
      </c>
      <c r="P279" s="42">
        <v>1</v>
      </c>
      <c r="Q279">
        <v>14.442</v>
      </c>
      <c r="R279">
        <v>8.1890000000000001</v>
      </c>
      <c r="S279">
        <v>7.8210000000000015</v>
      </c>
      <c r="T279">
        <v>7.6990000000000016</v>
      </c>
      <c r="U279">
        <v>7.8729999999999976</v>
      </c>
      <c r="V279">
        <v>7.8889999999999958</v>
      </c>
      <c r="W279">
        <v>7.9249999999999972</v>
      </c>
      <c r="X279">
        <v>7.9310000000000116</v>
      </c>
      <c r="Y279">
        <v>8.0260000000000105</v>
      </c>
      <c r="Z279">
        <v>7.7219999999999942</v>
      </c>
      <c r="AA279">
        <v>7.6919999999999931</v>
      </c>
      <c r="AB279">
        <v>7.6939999999999884</v>
      </c>
      <c r="AC279">
        <v>7.91700000000003</v>
      </c>
      <c r="AD279">
        <v>7.8629999999999853</v>
      </c>
      <c r="AE279">
        <v>7.9289999999999736</v>
      </c>
      <c r="AF279">
        <v>8.0790000000000219</v>
      </c>
      <c r="AG279">
        <v>8.0360000000000014</v>
      </c>
      <c r="AH279">
        <v>8.0840000000000032</v>
      </c>
      <c r="AI279">
        <v>8.3059999999999832</v>
      </c>
      <c r="AJ279">
        <v>8.188999999999993</v>
      </c>
      <c r="AK279">
        <v>8.15300000000002</v>
      </c>
      <c r="AL279">
        <v>8.1100000000000136</v>
      </c>
      <c r="AM279">
        <v>8.2369999999999948</v>
      </c>
      <c r="AN279">
        <v>7.9249999999999829</v>
      </c>
      <c r="AO279">
        <v>7.9470000000000312</v>
      </c>
      <c r="AP279">
        <v>8.0069999999999482</v>
      </c>
      <c r="AQ279">
        <v>8.1470000000000198</v>
      </c>
      <c r="AR279">
        <v>7.9420000000000073</v>
      </c>
      <c r="AS279">
        <v>7.9340000000000259</v>
      </c>
      <c r="AT279">
        <v>8.1839999999999975</v>
      </c>
      <c r="AU279">
        <v>8.2109999999999843</v>
      </c>
      <c r="AV279">
        <v>8.2790000000000532</v>
      </c>
      <c r="AW279" s="174">
        <f t="shared" si="8"/>
        <v>262.38200000000006</v>
      </c>
      <c r="AX279" s="175">
        <f t="shared" si="9"/>
        <v>54.88181353903849</v>
      </c>
    </row>
    <row r="280" spans="1:50" ht="15" thickBot="1" x14ac:dyDescent="0.4">
      <c r="A280" s="43" t="s">
        <v>103</v>
      </c>
      <c r="B280" s="43">
        <v>2019</v>
      </c>
      <c r="C280" s="9">
        <v>43777</v>
      </c>
      <c r="D280" s="1" t="s">
        <v>72</v>
      </c>
      <c r="E280" s="42" t="s">
        <v>472</v>
      </c>
      <c r="F280">
        <v>4</v>
      </c>
      <c r="G280" t="s">
        <v>25</v>
      </c>
      <c r="H280" t="s">
        <v>339</v>
      </c>
      <c r="I280" t="s">
        <v>276</v>
      </c>
      <c r="J280" t="s">
        <v>354</v>
      </c>
      <c r="K280" t="s">
        <v>547</v>
      </c>
      <c r="P280" s="42">
        <v>2</v>
      </c>
      <c r="Q280">
        <v>14.287000000000001</v>
      </c>
      <c r="R280">
        <v>8.2170000000000005</v>
      </c>
      <c r="S280">
        <v>7.6829999999999998</v>
      </c>
      <c r="T280">
        <v>7.602999999999998</v>
      </c>
      <c r="U280">
        <v>7.6910000000000025</v>
      </c>
      <c r="V280">
        <v>7.5379999999999967</v>
      </c>
      <c r="W280">
        <v>7.5570000000000022</v>
      </c>
      <c r="X280">
        <v>7.6679999999999993</v>
      </c>
      <c r="Y280">
        <v>7.576999999999984</v>
      </c>
      <c r="Z280">
        <v>7.5360000000000014</v>
      </c>
      <c r="AA280">
        <v>7.5609999999999928</v>
      </c>
      <c r="AB280">
        <v>7.6650000000000205</v>
      </c>
      <c r="AC280">
        <v>7.6079999999999899</v>
      </c>
      <c r="AD280">
        <v>7.6080000000000041</v>
      </c>
      <c r="AE280">
        <v>7.619000000000014</v>
      </c>
      <c r="AF280">
        <v>7.7819999999999823</v>
      </c>
      <c r="AG280">
        <v>7.6010000000000275</v>
      </c>
      <c r="AH280">
        <v>7.6489999999999725</v>
      </c>
      <c r="AI280">
        <v>7.6510000000000105</v>
      </c>
      <c r="AJ280">
        <v>7.853999999999985</v>
      </c>
      <c r="AK280">
        <v>7.7140000000000271</v>
      </c>
      <c r="AL280">
        <v>7.7370000000000232</v>
      </c>
      <c r="AM280">
        <v>7.8759999999999479</v>
      </c>
      <c r="AN280">
        <v>7.7139999999999986</v>
      </c>
      <c r="AO280">
        <v>7.6100000000000421</v>
      </c>
      <c r="AP280">
        <v>7.5229999999999961</v>
      </c>
      <c r="AQ280">
        <v>8.3669999999999902</v>
      </c>
      <c r="AR280">
        <v>10.556999999999988</v>
      </c>
      <c r="AS280">
        <v>12.716999999999985</v>
      </c>
      <c r="AT280">
        <v>14.84000000000006</v>
      </c>
      <c r="AU280">
        <v>14.701999999999913</v>
      </c>
      <c r="AV280">
        <v>21.437000000000069</v>
      </c>
      <c r="AW280" s="174">
        <f t="shared" si="8"/>
        <v>288.74900000000002</v>
      </c>
      <c r="AX280" s="175">
        <f t="shared" si="9"/>
        <v>49.870302581134474</v>
      </c>
    </row>
    <row r="281" spans="1:50" ht="15" thickBot="1" x14ac:dyDescent="0.4">
      <c r="A281" s="43" t="s">
        <v>103</v>
      </c>
      <c r="B281" s="43">
        <v>2019</v>
      </c>
      <c r="C281" s="9">
        <v>43777</v>
      </c>
      <c r="D281" s="1" t="s">
        <v>72</v>
      </c>
      <c r="E281" s="42" t="s">
        <v>209</v>
      </c>
      <c r="F281" t="s">
        <v>210</v>
      </c>
      <c r="G281" t="s">
        <v>25</v>
      </c>
      <c r="H281" t="s">
        <v>339</v>
      </c>
      <c r="I281" t="s">
        <v>276</v>
      </c>
      <c r="J281" t="s">
        <v>354</v>
      </c>
      <c r="K281" t="s">
        <v>547</v>
      </c>
      <c r="P281" s="42">
        <v>1</v>
      </c>
      <c r="Q281">
        <v>14.114000000000001</v>
      </c>
      <c r="R281">
        <v>8.0459999999999994</v>
      </c>
      <c r="S281">
        <v>7.7149999999999999</v>
      </c>
      <c r="T281">
        <v>7.6890000000000001</v>
      </c>
      <c r="U281">
        <v>7.7749999999999986</v>
      </c>
      <c r="V281">
        <v>7.6570000000000036</v>
      </c>
      <c r="W281">
        <v>7.6110000000000042</v>
      </c>
      <c r="X281">
        <v>7.7079999999999913</v>
      </c>
      <c r="Y281">
        <v>7.5940000000000083</v>
      </c>
      <c r="Z281">
        <v>7.5579999999999927</v>
      </c>
      <c r="AA281">
        <v>7.5559999999999974</v>
      </c>
      <c r="AB281">
        <v>7.6490000000000151</v>
      </c>
      <c r="AC281">
        <v>7.583999999999989</v>
      </c>
      <c r="AD281">
        <v>7.5340000000000202</v>
      </c>
      <c r="AE281">
        <v>7.5299999999999585</v>
      </c>
      <c r="AF281">
        <v>7.5520000000000351</v>
      </c>
      <c r="AG281">
        <v>7.5589999999999691</v>
      </c>
      <c r="AH281">
        <v>7.6630000000000109</v>
      </c>
      <c r="AI281">
        <v>7.599000000000018</v>
      </c>
      <c r="AJ281">
        <v>7.6689999999999827</v>
      </c>
      <c r="AK281">
        <v>7.671999999999997</v>
      </c>
      <c r="AL281">
        <v>7.8569999999999993</v>
      </c>
      <c r="AM281">
        <v>7.7549999999999955</v>
      </c>
      <c r="AN281">
        <v>7.7830000000000155</v>
      </c>
      <c r="AO281">
        <v>7.9540000000000077</v>
      </c>
      <c r="AP281">
        <v>7.8119999999999834</v>
      </c>
      <c r="AQ281">
        <v>7.8730000000000189</v>
      </c>
      <c r="AR281">
        <v>7.6379999999999768</v>
      </c>
      <c r="AS281">
        <v>7.6880000000000166</v>
      </c>
      <c r="AT281">
        <v>7.6459999999999866</v>
      </c>
      <c r="AU281">
        <v>7.5710000000000264</v>
      </c>
      <c r="AV281">
        <v>7.6330000000000098</v>
      </c>
      <c r="AW281" s="174">
        <f t="shared" si="8"/>
        <v>252.24400000000003</v>
      </c>
      <c r="AX281" s="175">
        <f t="shared" si="9"/>
        <v>57.087581865178151</v>
      </c>
    </row>
    <row r="282" spans="1:50" ht="15" thickBot="1" x14ac:dyDescent="0.4">
      <c r="A282" s="1" t="s">
        <v>103</v>
      </c>
      <c r="B282" s="1">
        <v>2019</v>
      </c>
      <c r="C282" s="22">
        <v>43777</v>
      </c>
      <c r="D282" s="1" t="s">
        <v>72</v>
      </c>
      <c r="E282" s="42" t="s">
        <v>209</v>
      </c>
      <c r="F282" s="48" t="s">
        <v>210</v>
      </c>
      <c r="G282" t="s">
        <v>15</v>
      </c>
      <c r="H282" t="s">
        <v>519</v>
      </c>
      <c r="I282" t="s">
        <v>520</v>
      </c>
      <c r="J282" t="s">
        <v>509</v>
      </c>
      <c r="K282" t="s">
        <v>348</v>
      </c>
      <c r="P282" s="42">
        <v>2</v>
      </c>
      <c r="Q282">
        <v>14.090999999999999</v>
      </c>
      <c r="R282">
        <v>8.3840000000000021</v>
      </c>
      <c r="S282">
        <v>7.8709999999999987</v>
      </c>
      <c r="T282">
        <v>7.6830000000000034</v>
      </c>
      <c r="U282">
        <v>7.6949999999999932</v>
      </c>
      <c r="V282">
        <v>7.5670000000000002</v>
      </c>
      <c r="W282">
        <v>7.6080000000000112</v>
      </c>
      <c r="X282">
        <v>7.5789999999999864</v>
      </c>
      <c r="Y282">
        <v>7.7140000000000128</v>
      </c>
      <c r="Z282">
        <v>7.6389999999999958</v>
      </c>
      <c r="AA282">
        <v>7.6300000000000097</v>
      </c>
      <c r="AB282">
        <v>7.6099999999999852</v>
      </c>
      <c r="AC282">
        <v>7.7280000000000086</v>
      </c>
      <c r="AD282">
        <v>7.5789999999999793</v>
      </c>
      <c r="AE282">
        <v>7.5600000000000165</v>
      </c>
      <c r="AF282">
        <v>7.5569999999999737</v>
      </c>
      <c r="AG282">
        <v>7.5450000000000159</v>
      </c>
      <c r="AH282">
        <v>7.7580000000000098</v>
      </c>
      <c r="AI282">
        <v>7.8379999999999939</v>
      </c>
      <c r="AJ282">
        <v>8</v>
      </c>
      <c r="AK282">
        <v>7.8390000000000271</v>
      </c>
      <c r="AL282">
        <v>7.7919999999999732</v>
      </c>
      <c r="AM282">
        <v>7.7830000000000155</v>
      </c>
      <c r="AN282">
        <v>7.9429999999999836</v>
      </c>
      <c r="AO282">
        <v>7.7550000000000239</v>
      </c>
      <c r="AP282">
        <v>7.8300000000000125</v>
      </c>
      <c r="AQ282">
        <v>7.9489999999999554</v>
      </c>
      <c r="AR282">
        <v>7.7810000000000059</v>
      </c>
      <c r="AS282">
        <v>7.8260000000000218</v>
      </c>
      <c r="AT282">
        <v>7.8089999999999975</v>
      </c>
      <c r="AU282">
        <v>7.7669999999999675</v>
      </c>
      <c r="AV282">
        <v>7.8120000000000402</v>
      </c>
      <c r="AW282" s="174">
        <f t="shared" si="8"/>
        <v>254.52200000000002</v>
      </c>
      <c r="AX282" s="175">
        <f t="shared" si="9"/>
        <v>56.5766417048428</v>
      </c>
    </row>
    <row r="283" spans="1:50" ht="15" thickBot="1" x14ac:dyDescent="0.4">
      <c r="A283" s="1" t="s">
        <v>103</v>
      </c>
      <c r="B283" s="1">
        <v>2019</v>
      </c>
      <c r="C283" s="22">
        <v>43777</v>
      </c>
      <c r="D283" s="1" t="s">
        <v>72</v>
      </c>
      <c r="E283" s="42" t="s">
        <v>209</v>
      </c>
      <c r="F283" s="48" t="s">
        <v>211</v>
      </c>
      <c r="G283" t="s">
        <v>53</v>
      </c>
      <c r="H283" t="s">
        <v>327</v>
      </c>
      <c r="I283" t="s">
        <v>474</v>
      </c>
      <c r="J283" t="s">
        <v>584</v>
      </c>
      <c r="K283" t="s">
        <v>554</v>
      </c>
      <c r="P283" s="42">
        <v>3</v>
      </c>
      <c r="Q283">
        <v>14.125</v>
      </c>
      <c r="R283">
        <v>8.2480000000000011</v>
      </c>
      <c r="S283">
        <v>7.8309999999999995</v>
      </c>
      <c r="T283">
        <v>7.6700000000000017</v>
      </c>
      <c r="U283">
        <v>7.8039999999999949</v>
      </c>
      <c r="V283">
        <v>7.6769999999999996</v>
      </c>
      <c r="W283">
        <v>7.823999999999991</v>
      </c>
      <c r="X283">
        <v>7.7410000000000139</v>
      </c>
      <c r="Y283">
        <v>7.8050000000000068</v>
      </c>
      <c r="Z283">
        <v>7.914999999999992</v>
      </c>
      <c r="AA283">
        <v>7.7410000000000139</v>
      </c>
      <c r="AB283">
        <v>7.715999999999994</v>
      </c>
      <c r="AC283">
        <v>7.8569999999999993</v>
      </c>
      <c r="AD283">
        <v>7.8569999999999993</v>
      </c>
      <c r="AE283">
        <v>8.0619999999999976</v>
      </c>
      <c r="AF283">
        <v>7.8799999999999812</v>
      </c>
      <c r="AG283">
        <v>8.035000000000025</v>
      </c>
      <c r="AH283">
        <v>8.0129999999999768</v>
      </c>
      <c r="AI283">
        <v>8.0589999999999975</v>
      </c>
      <c r="AJ283">
        <v>8.0589999999999975</v>
      </c>
      <c r="AK283">
        <v>7.8870000000000005</v>
      </c>
      <c r="AL283">
        <v>7.8740000000000236</v>
      </c>
      <c r="AM283">
        <v>7.9110000000000014</v>
      </c>
      <c r="AN283">
        <v>7.9989999999999668</v>
      </c>
      <c r="AO283">
        <v>8.0120000000000289</v>
      </c>
      <c r="AP283">
        <v>7.8619999999999948</v>
      </c>
      <c r="AQ283">
        <v>7.8580000000000041</v>
      </c>
      <c r="AR283">
        <v>7.9739999999999895</v>
      </c>
      <c r="AS283">
        <v>7.9299999999999784</v>
      </c>
      <c r="AT283">
        <v>8.0420000000000016</v>
      </c>
      <c r="AU283">
        <v>8.19500000000005</v>
      </c>
      <c r="AV283">
        <v>8.0059999999999718</v>
      </c>
      <c r="AW283" s="174">
        <f t="shared" si="8"/>
        <v>259.46899999999999</v>
      </c>
      <c r="AX283" s="175">
        <f t="shared" si="9"/>
        <v>55.497959293788469</v>
      </c>
    </row>
    <row r="284" spans="1:50" ht="15" thickBot="1" x14ac:dyDescent="0.4">
      <c r="A284" s="1" t="s">
        <v>103</v>
      </c>
      <c r="B284" s="1">
        <v>2019</v>
      </c>
      <c r="C284" s="22">
        <v>43777</v>
      </c>
      <c r="D284" s="1" t="s">
        <v>72</v>
      </c>
      <c r="E284" s="42" t="s">
        <v>209</v>
      </c>
      <c r="F284" s="48" t="s">
        <v>211</v>
      </c>
      <c r="G284" t="s">
        <v>17</v>
      </c>
      <c r="H284" t="s">
        <v>220</v>
      </c>
      <c r="I284" t="s">
        <v>441</v>
      </c>
      <c r="J284" t="s">
        <v>338</v>
      </c>
      <c r="K284" t="s">
        <v>440</v>
      </c>
      <c r="P284" s="42">
        <v>4</v>
      </c>
      <c r="Q284">
        <v>13.848000000000001</v>
      </c>
      <c r="R284">
        <v>8.2690000000000001</v>
      </c>
      <c r="S284">
        <v>7.8810000000000002</v>
      </c>
      <c r="T284">
        <v>7.7089999999999996</v>
      </c>
      <c r="U284">
        <v>7.8699999999999974</v>
      </c>
      <c r="V284">
        <v>7.8470000000000013</v>
      </c>
      <c r="W284">
        <v>7.8199999999999932</v>
      </c>
      <c r="X284">
        <v>7.9730000000000061</v>
      </c>
      <c r="Y284">
        <v>7.7389999999999901</v>
      </c>
      <c r="Z284">
        <v>7.7630000000000194</v>
      </c>
      <c r="AA284">
        <v>7.7590000000000003</v>
      </c>
      <c r="AB284">
        <v>7.8579999999999899</v>
      </c>
      <c r="AC284">
        <v>7.7000000000000028</v>
      </c>
      <c r="AD284">
        <v>7.6950000000000074</v>
      </c>
      <c r="AE284">
        <v>7.7119999999999891</v>
      </c>
      <c r="AF284">
        <v>7.769999999999996</v>
      </c>
      <c r="AG284">
        <v>7.875</v>
      </c>
      <c r="AH284">
        <v>8.0480000000000018</v>
      </c>
      <c r="AI284">
        <v>7.9590000000000032</v>
      </c>
      <c r="AJ284">
        <v>8.099000000000018</v>
      </c>
      <c r="AK284">
        <v>8.0299999999999727</v>
      </c>
      <c r="AL284">
        <v>8.1319999999999766</v>
      </c>
      <c r="AM284">
        <v>8.1580000000000155</v>
      </c>
      <c r="AN284">
        <v>8.2930000000000348</v>
      </c>
      <c r="AO284">
        <v>7.9780000000000086</v>
      </c>
      <c r="AP284">
        <v>7.9599999999999795</v>
      </c>
      <c r="AQ284">
        <v>7.8810000000000002</v>
      </c>
      <c r="AR284">
        <v>8.0569999999999879</v>
      </c>
      <c r="AS284">
        <v>7.9790000000000134</v>
      </c>
      <c r="AT284">
        <v>8.1150000000000091</v>
      </c>
      <c r="AU284">
        <v>8.0269999999999868</v>
      </c>
      <c r="AV284">
        <v>8.063999999999993</v>
      </c>
      <c r="AW284" s="174">
        <f t="shared" si="8"/>
        <v>259.86799999999999</v>
      </c>
      <c r="AX284" s="175">
        <f t="shared" si="9"/>
        <v>55.412748010528425</v>
      </c>
    </row>
    <row r="285" spans="1:50" ht="15" thickBot="1" x14ac:dyDescent="0.4">
      <c r="A285" s="4" t="s">
        <v>173</v>
      </c>
      <c r="B285" s="4">
        <v>2019</v>
      </c>
      <c r="C285" s="22">
        <v>43769</v>
      </c>
      <c r="D285" s="4" t="s">
        <v>72</v>
      </c>
      <c r="E285" s="42" t="s">
        <v>395</v>
      </c>
      <c r="F285" s="42" t="s">
        <v>395</v>
      </c>
      <c r="G285" t="s">
        <v>67</v>
      </c>
      <c r="H285" t="s">
        <v>219</v>
      </c>
      <c r="I285" t="s">
        <v>340</v>
      </c>
      <c r="J285" t="s">
        <v>545</v>
      </c>
      <c r="K285" t="s">
        <v>546</v>
      </c>
      <c r="P285" s="42">
        <v>1</v>
      </c>
      <c r="Q285">
        <v>14.217000000000001</v>
      </c>
      <c r="R285">
        <v>7.8549999999999986</v>
      </c>
      <c r="S285">
        <v>7.5680000000000014</v>
      </c>
      <c r="T285">
        <v>7.6270000000000024</v>
      </c>
      <c r="U285">
        <v>7.509999999999998</v>
      </c>
      <c r="V285">
        <v>7.5020000000000024</v>
      </c>
      <c r="W285">
        <v>7.5949999999999989</v>
      </c>
      <c r="X285">
        <v>7.836999999999982</v>
      </c>
      <c r="Y285">
        <v>7.75</v>
      </c>
      <c r="Z285">
        <v>7.7890000000000157</v>
      </c>
      <c r="AA285">
        <v>7.9410000000000025</v>
      </c>
      <c r="AB285">
        <v>7.938999999999993</v>
      </c>
      <c r="AC285">
        <v>8.0060000000000002</v>
      </c>
      <c r="AD285">
        <v>8.2210000000000178</v>
      </c>
      <c r="AE285">
        <v>7.8900000000000006</v>
      </c>
      <c r="AF285">
        <v>7.9129999999999825</v>
      </c>
      <c r="AG285">
        <v>7.7279999999999802</v>
      </c>
      <c r="AH285">
        <v>7.7470000000000141</v>
      </c>
      <c r="AI285">
        <v>7.6949999999999932</v>
      </c>
      <c r="AJ285">
        <v>7.688999999999993</v>
      </c>
      <c r="AK285">
        <v>7.7600000000000193</v>
      </c>
      <c r="AL285">
        <v>7.7939999999999827</v>
      </c>
      <c r="AM285">
        <v>7.7840000000000487</v>
      </c>
      <c r="AN285">
        <v>7.9549999999999557</v>
      </c>
      <c r="AO285">
        <v>7.8170000000000073</v>
      </c>
      <c r="AP285">
        <v>7.9540000000000077</v>
      </c>
      <c r="AQ285">
        <v>8.0799999999999841</v>
      </c>
      <c r="AR285">
        <v>7.6969999999999743</v>
      </c>
      <c r="AS285">
        <v>7.5010000000000616</v>
      </c>
      <c r="AT285">
        <v>7.6499999999999488</v>
      </c>
      <c r="AU285">
        <v>7.66700000000003</v>
      </c>
      <c r="AV285">
        <v>7.8269999999999698</v>
      </c>
      <c r="AW285" s="174">
        <f t="shared" si="8"/>
        <v>255.50499999999997</v>
      </c>
      <c r="AX285" s="175">
        <f t="shared" si="9"/>
        <v>56.358975362517377</v>
      </c>
    </row>
    <row r="286" spans="1:50" ht="15" thickBot="1" x14ac:dyDescent="0.4">
      <c r="A286" s="4" t="s">
        <v>173</v>
      </c>
      <c r="B286" s="4">
        <v>2019</v>
      </c>
      <c r="C286" s="22">
        <v>43769</v>
      </c>
      <c r="D286" s="4" t="s">
        <v>72</v>
      </c>
      <c r="E286" s="42" t="s">
        <v>395</v>
      </c>
      <c r="F286" s="42" t="s">
        <v>395</v>
      </c>
      <c r="G286" t="s">
        <v>53</v>
      </c>
      <c r="H286" t="s">
        <v>308</v>
      </c>
      <c r="I286" t="s">
        <v>233</v>
      </c>
      <c r="J286" t="s">
        <v>587</v>
      </c>
      <c r="K286" t="s">
        <v>327</v>
      </c>
      <c r="P286" s="42">
        <v>2</v>
      </c>
      <c r="Q286">
        <v>14.5</v>
      </c>
      <c r="R286">
        <v>8.2190000000000012</v>
      </c>
      <c r="S286">
        <v>7.9269999999999996</v>
      </c>
      <c r="T286">
        <v>7.7819999999999965</v>
      </c>
      <c r="U286">
        <v>7.8539999999999992</v>
      </c>
      <c r="V286">
        <v>7.7750000000000057</v>
      </c>
      <c r="W286">
        <v>7.7379999999999924</v>
      </c>
      <c r="X286">
        <v>7.8639999999999972</v>
      </c>
      <c r="Y286">
        <v>7.7000000000000171</v>
      </c>
      <c r="Z286">
        <v>7.7209999999999752</v>
      </c>
      <c r="AA286">
        <v>7.8480000000000132</v>
      </c>
      <c r="AB286">
        <v>7.6550000000000153</v>
      </c>
      <c r="AC286">
        <v>7.6279999999999859</v>
      </c>
      <c r="AD286">
        <v>7.7600000000000051</v>
      </c>
      <c r="AE286">
        <v>7.6159999999999854</v>
      </c>
      <c r="AF286">
        <v>7.8050000000000068</v>
      </c>
      <c r="AG286">
        <v>7.703000000000003</v>
      </c>
      <c r="AH286">
        <v>7.7580000000000098</v>
      </c>
      <c r="AI286">
        <v>7.9159999999999684</v>
      </c>
      <c r="AJ286">
        <v>7.9290000000000305</v>
      </c>
      <c r="AK286">
        <v>7.8589999999999804</v>
      </c>
      <c r="AL286">
        <v>7.8430000000000177</v>
      </c>
      <c r="AM286">
        <v>7.8830000000000098</v>
      </c>
      <c r="AN286">
        <v>7.8449999999999989</v>
      </c>
      <c r="AO286">
        <v>7.896000000000015</v>
      </c>
      <c r="AP286">
        <v>8.1259999999999479</v>
      </c>
      <c r="AQ286">
        <v>7.8740000000000236</v>
      </c>
      <c r="AR286">
        <v>7.8089999999999975</v>
      </c>
      <c r="AS286">
        <v>7.9019999999999584</v>
      </c>
      <c r="AT286">
        <v>7.8760000000000048</v>
      </c>
      <c r="AU286">
        <v>7.8350000000000648</v>
      </c>
      <c r="AV286">
        <v>8.0279999999999632</v>
      </c>
      <c r="AW286" s="174">
        <f t="shared" si="8"/>
        <v>257.47399999999999</v>
      </c>
      <c r="AX286" s="175">
        <f t="shared" si="9"/>
        <v>55.927977193813746</v>
      </c>
    </row>
    <row r="287" spans="1:50" ht="15" thickBot="1" x14ac:dyDescent="0.4">
      <c r="A287" s="4" t="s">
        <v>173</v>
      </c>
      <c r="B287" s="4">
        <v>2019</v>
      </c>
      <c r="C287" s="22">
        <v>43769</v>
      </c>
      <c r="D287" s="4" t="s">
        <v>72</v>
      </c>
      <c r="E287" s="42" t="s">
        <v>395</v>
      </c>
      <c r="F287" s="42" t="s">
        <v>395</v>
      </c>
      <c r="G287" t="s">
        <v>15</v>
      </c>
      <c r="H287" t="s">
        <v>519</v>
      </c>
      <c r="I287" t="s">
        <v>520</v>
      </c>
      <c r="J287" t="s">
        <v>509</v>
      </c>
      <c r="K287" t="s">
        <v>583</v>
      </c>
      <c r="P287" s="42">
        <v>3</v>
      </c>
      <c r="Q287">
        <v>14.282</v>
      </c>
      <c r="R287">
        <v>8.3629999999999995</v>
      </c>
      <c r="S287">
        <v>7.911999999999999</v>
      </c>
      <c r="T287">
        <v>7.8000000000000007</v>
      </c>
      <c r="U287">
        <v>7.8659999999999997</v>
      </c>
      <c r="V287">
        <v>7.7830000000000013</v>
      </c>
      <c r="W287">
        <v>7.777000000000001</v>
      </c>
      <c r="X287">
        <v>7.8149999999999835</v>
      </c>
      <c r="Y287">
        <v>7.849000000000018</v>
      </c>
      <c r="Z287">
        <v>7.7040000000000077</v>
      </c>
      <c r="AA287">
        <v>7.6650000000000063</v>
      </c>
      <c r="AB287">
        <v>7.7199999999999847</v>
      </c>
      <c r="AC287">
        <v>7.8570000000000135</v>
      </c>
      <c r="AD287">
        <v>7.820999999999998</v>
      </c>
      <c r="AE287">
        <v>7.8559999999999803</v>
      </c>
      <c r="AF287">
        <v>7.8460000000000036</v>
      </c>
      <c r="AG287">
        <v>7.8230000000000075</v>
      </c>
      <c r="AH287">
        <v>8.0109999999999957</v>
      </c>
      <c r="AI287">
        <v>7.914999999999992</v>
      </c>
      <c r="AJ287">
        <v>7.8660000000000139</v>
      </c>
      <c r="AK287">
        <v>7.9160000000000252</v>
      </c>
      <c r="AL287">
        <v>7.8559999999999661</v>
      </c>
      <c r="AM287">
        <v>7.8120000000000118</v>
      </c>
      <c r="AN287">
        <v>7.8780000000000143</v>
      </c>
      <c r="AO287">
        <v>8.0049999999999955</v>
      </c>
      <c r="AP287">
        <v>7.936000000000007</v>
      </c>
      <c r="AQ287">
        <v>7.86099999999999</v>
      </c>
      <c r="AR287">
        <v>8.0459999999999638</v>
      </c>
      <c r="AS287">
        <v>7.7950000000000443</v>
      </c>
      <c r="AT287">
        <v>7.8229999999999507</v>
      </c>
      <c r="AU287">
        <v>7.7120000000000175</v>
      </c>
      <c r="AV287">
        <v>7.8140000000000214</v>
      </c>
      <c r="AW287" s="174">
        <f t="shared" si="8"/>
        <v>257.98500000000001</v>
      </c>
      <c r="AX287" s="175">
        <f t="shared" si="9"/>
        <v>55.817198674341526</v>
      </c>
    </row>
    <row r="288" spans="1:50" ht="15" thickBot="1" x14ac:dyDescent="0.4">
      <c r="A288" s="4" t="s">
        <v>173</v>
      </c>
      <c r="B288" s="4">
        <v>2019</v>
      </c>
      <c r="C288" s="22">
        <v>43769</v>
      </c>
      <c r="D288" s="4" t="s">
        <v>72</v>
      </c>
      <c r="E288" s="42" t="s">
        <v>395</v>
      </c>
      <c r="F288" s="42" t="s">
        <v>395</v>
      </c>
      <c r="G288" t="s">
        <v>25</v>
      </c>
      <c r="H288" t="s">
        <v>319</v>
      </c>
      <c r="I288" t="s">
        <v>475</v>
      </c>
      <c r="J288" t="s">
        <v>436</v>
      </c>
      <c r="K288" t="s">
        <v>588</v>
      </c>
      <c r="P288" s="42">
        <v>4</v>
      </c>
      <c r="Q288">
        <v>14.214</v>
      </c>
      <c r="R288">
        <v>8.17</v>
      </c>
      <c r="S288">
        <v>7.8359999999999985</v>
      </c>
      <c r="T288">
        <v>7.8990000000000009</v>
      </c>
      <c r="U288">
        <v>8.0189999999999984</v>
      </c>
      <c r="V288">
        <v>7.892000000000003</v>
      </c>
      <c r="W288">
        <v>7.7709999999999937</v>
      </c>
      <c r="X288">
        <v>7.8000000000000043</v>
      </c>
      <c r="Y288">
        <v>7.9740000000000038</v>
      </c>
      <c r="Z288">
        <v>7.8180000000000121</v>
      </c>
      <c r="AA288">
        <v>7.8569999999999993</v>
      </c>
      <c r="AB288">
        <v>7.8729999999999762</v>
      </c>
      <c r="AC288">
        <v>7.9590000000000174</v>
      </c>
      <c r="AD288">
        <v>7.8739999999999952</v>
      </c>
      <c r="AE288">
        <v>7.8230000000000075</v>
      </c>
      <c r="AF288">
        <v>7.862000000000009</v>
      </c>
      <c r="AG288">
        <v>7.9559999999999604</v>
      </c>
      <c r="AH288">
        <v>7.8689999999999998</v>
      </c>
      <c r="AI288">
        <v>7.9660000000000366</v>
      </c>
      <c r="AJ288">
        <v>7.8050000000000068</v>
      </c>
      <c r="AK288">
        <v>7.7329999999999757</v>
      </c>
      <c r="AL288">
        <v>7.7810000000000059</v>
      </c>
      <c r="AM288">
        <v>7.9759999999999991</v>
      </c>
      <c r="AN288">
        <v>8.0300000000000011</v>
      </c>
      <c r="AO288">
        <v>8.0449999999999875</v>
      </c>
      <c r="AP288">
        <v>8.1399999999999864</v>
      </c>
      <c r="AQ288">
        <v>8.2810000000000343</v>
      </c>
      <c r="AR288">
        <v>8.1869999999999834</v>
      </c>
      <c r="AS288">
        <v>8.1059999999999945</v>
      </c>
      <c r="AT288">
        <v>8.2580000000000098</v>
      </c>
      <c r="AU288">
        <v>7.9299999999999784</v>
      </c>
      <c r="AV288">
        <v>7.9010000000000389</v>
      </c>
      <c r="AW288" s="174">
        <f t="shared" si="8"/>
        <v>260.60500000000002</v>
      </c>
      <c r="AX288" s="175">
        <f t="shared" si="9"/>
        <v>55.256038832716179</v>
      </c>
    </row>
    <row r="289" spans="1:50" ht="15" thickBot="1" x14ac:dyDescent="0.4">
      <c r="A289" s="4" t="s">
        <v>173</v>
      </c>
      <c r="B289" s="4">
        <v>2019</v>
      </c>
      <c r="C289" s="22">
        <v>43769</v>
      </c>
      <c r="D289" s="4" t="s">
        <v>72</v>
      </c>
      <c r="E289" s="42" t="s">
        <v>395</v>
      </c>
      <c r="F289" s="42" t="s">
        <v>395</v>
      </c>
      <c r="G289" t="s">
        <v>17</v>
      </c>
      <c r="H289" t="s">
        <v>220</v>
      </c>
      <c r="I289" t="s">
        <v>441</v>
      </c>
      <c r="J289" t="s">
        <v>338</v>
      </c>
      <c r="K289" t="s">
        <v>440</v>
      </c>
      <c r="P289" s="42">
        <v>5</v>
      </c>
      <c r="Q289">
        <v>14.637</v>
      </c>
      <c r="R289">
        <v>8.7079999999999984</v>
      </c>
      <c r="S289">
        <v>8.0730000000000004</v>
      </c>
      <c r="T289">
        <v>7.804000000000002</v>
      </c>
      <c r="U289">
        <v>7.9309999999999974</v>
      </c>
      <c r="V289">
        <v>7.9450000000000003</v>
      </c>
      <c r="W289">
        <v>7.9099999999999966</v>
      </c>
      <c r="X289">
        <v>7.9550000000000125</v>
      </c>
      <c r="Y289">
        <v>7.7760000000000105</v>
      </c>
      <c r="Z289">
        <v>7.7789999999999822</v>
      </c>
      <c r="AA289">
        <v>7.7369999999999948</v>
      </c>
      <c r="AB289">
        <v>7.923000000000016</v>
      </c>
      <c r="AC289">
        <v>7.7239999999999895</v>
      </c>
      <c r="AD289">
        <v>7.7789999999999822</v>
      </c>
      <c r="AE289">
        <v>7.7930000000000064</v>
      </c>
      <c r="AF289">
        <v>7.8619999999999948</v>
      </c>
      <c r="AG289">
        <v>7.9110000000000014</v>
      </c>
      <c r="AH289">
        <v>8.1480000000000246</v>
      </c>
      <c r="AI289">
        <v>7.8909999999999911</v>
      </c>
      <c r="AJ289">
        <v>7.9450000000000216</v>
      </c>
      <c r="AK289">
        <v>8.1379999999999484</v>
      </c>
      <c r="AL289">
        <v>8.0770000000000266</v>
      </c>
      <c r="AM289">
        <v>8.0289999999999964</v>
      </c>
      <c r="AN289">
        <v>8.1389999999999816</v>
      </c>
      <c r="AO289">
        <v>7.9570000000000221</v>
      </c>
      <c r="AP289">
        <v>7.9699999999999989</v>
      </c>
      <c r="AQ289">
        <v>8.039999999999992</v>
      </c>
      <c r="AR289">
        <v>8.2069999999999936</v>
      </c>
      <c r="AS289">
        <v>8.0229999999999961</v>
      </c>
      <c r="AT289">
        <v>8.0850000000000364</v>
      </c>
      <c r="AU289">
        <v>8.136999999999972</v>
      </c>
      <c r="AV289">
        <v>8.2589999999999861</v>
      </c>
      <c r="AW289" s="174">
        <f t="shared" si="8"/>
        <v>262.29199999999997</v>
      </c>
      <c r="AX289" s="175">
        <f t="shared" si="9"/>
        <v>54.900645082579729</v>
      </c>
    </row>
    <row r="290" spans="1:50" ht="15" thickBot="1" x14ac:dyDescent="0.4">
      <c r="A290" s="4" t="s">
        <v>173</v>
      </c>
      <c r="B290" s="4">
        <v>2019</v>
      </c>
      <c r="C290" s="22">
        <v>43769</v>
      </c>
      <c r="D290" s="4" t="s">
        <v>72</v>
      </c>
      <c r="E290" s="42" t="s">
        <v>395</v>
      </c>
      <c r="F290" s="42" t="s">
        <v>395</v>
      </c>
      <c r="G290" t="s">
        <v>51</v>
      </c>
      <c r="H290" t="s">
        <v>311</v>
      </c>
      <c r="I290" t="s">
        <v>582</v>
      </c>
      <c r="J290" t="s">
        <v>556</v>
      </c>
      <c r="K290" t="s">
        <v>243</v>
      </c>
      <c r="P290" s="42">
        <v>6</v>
      </c>
      <c r="Q290">
        <v>14.16</v>
      </c>
      <c r="R290">
        <v>8.3679999999999986</v>
      </c>
      <c r="S290">
        <v>7.9370000000000012</v>
      </c>
      <c r="T290">
        <v>7.950999999999997</v>
      </c>
      <c r="U290">
        <v>7.8910000000000053</v>
      </c>
      <c r="V290">
        <v>7.9819999999999993</v>
      </c>
      <c r="W290">
        <v>7.8560000000000016</v>
      </c>
      <c r="X290">
        <v>7.9749999999999872</v>
      </c>
      <c r="Y290">
        <v>7.724000000000018</v>
      </c>
      <c r="Z290">
        <v>7.7069999999999936</v>
      </c>
      <c r="AA290">
        <v>7.953000000000003</v>
      </c>
      <c r="AB290">
        <v>8.1029999999999944</v>
      </c>
      <c r="AC290">
        <v>8.1059999999999803</v>
      </c>
      <c r="AD290">
        <v>8.1190000000000282</v>
      </c>
      <c r="AE290">
        <v>8.2009999999999934</v>
      </c>
      <c r="AF290">
        <v>8.0539999999999878</v>
      </c>
      <c r="AG290">
        <v>7.988000000000028</v>
      </c>
      <c r="AH290">
        <v>8.1399999999999864</v>
      </c>
      <c r="AI290">
        <v>7.8190000000000168</v>
      </c>
      <c r="AJ290">
        <v>7.775999999999982</v>
      </c>
      <c r="AK290">
        <v>7.8330000000000268</v>
      </c>
      <c r="AL290">
        <v>8.0819999999999652</v>
      </c>
      <c r="AM290">
        <v>8.0390000000000157</v>
      </c>
      <c r="AN290">
        <v>8.2439999999999714</v>
      </c>
      <c r="AO290">
        <v>8.1450000000000387</v>
      </c>
      <c r="AP290">
        <v>8.1439999999999486</v>
      </c>
      <c r="AQ290">
        <v>8.2990000000000066</v>
      </c>
      <c r="AR290">
        <v>7.9770000000000323</v>
      </c>
      <c r="AS290">
        <v>8.0759999999999934</v>
      </c>
      <c r="AT290">
        <v>8.27800000000002</v>
      </c>
      <c r="AU290">
        <v>7.775999999999982</v>
      </c>
      <c r="AV290">
        <v>7.8429999999999893</v>
      </c>
      <c r="AW290" s="174">
        <f t="shared" si="8"/>
        <v>262.54599999999999</v>
      </c>
      <c r="AX290" s="175">
        <f t="shared" si="9"/>
        <v>54.847531480197759</v>
      </c>
    </row>
    <row r="291" spans="1:50" ht="15" thickBot="1" x14ac:dyDescent="0.4">
      <c r="A291" s="4" t="s">
        <v>173</v>
      </c>
      <c r="B291" s="4">
        <v>2019</v>
      </c>
      <c r="C291" s="22">
        <v>43769</v>
      </c>
      <c r="D291" s="4" t="s">
        <v>72</v>
      </c>
      <c r="E291" s="42" t="s">
        <v>395</v>
      </c>
      <c r="F291" s="42" t="s">
        <v>395</v>
      </c>
      <c r="G291" t="s">
        <v>56</v>
      </c>
      <c r="H291" t="s">
        <v>301</v>
      </c>
      <c r="I291" t="s">
        <v>274</v>
      </c>
      <c r="J291" t="s">
        <v>446</v>
      </c>
      <c r="K291" t="s">
        <v>445</v>
      </c>
      <c r="P291" s="42">
        <v>7</v>
      </c>
      <c r="Q291">
        <v>14.797000000000001</v>
      </c>
      <c r="R291">
        <v>8.4639999999999986</v>
      </c>
      <c r="S291">
        <v>7.7910000000000004</v>
      </c>
      <c r="T291">
        <v>7.7620000000000005</v>
      </c>
      <c r="U291">
        <v>7.777000000000001</v>
      </c>
      <c r="V291">
        <v>7.857999999999997</v>
      </c>
      <c r="W291">
        <v>8.0620000000000047</v>
      </c>
      <c r="X291">
        <v>7.9280000000000044</v>
      </c>
      <c r="Y291">
        <v>7.8439999999999941</v>
      </c>
      <c r="Z291">
        <v>7.8310000000000031</v>
      </c>
      <c r="AA291">
        <v>7.9140000000000015</v>
      </c>
      <c r="AB291">
        <v>8.1349999999999909</v>
      </c>
      <c r="AC291">
        <v>8.0770000000000124</v>
      </c>
      <c r="AD291">
        <v>8.1389999999999816</v>
      </c>
      <c r="AE291">
        <v>8.2530000000000001</v>
      </c>
      <c r="AF291">
        <v>8.0859999999999985</v>
      </c>
      <c r="AG291">
        <v>8.2040000000000077</v>
      </c>
      <c r="AH291">
        <v>8.1700000000000159</v>
      </c>
      <c r="AI291">
        <v>8.2209999999999752</v>
      </c>
      <c r="AJ291">
        <v>8.2840000000000202</v>
      </c>
      <c r="AK291">
        <v>8.4350000000000023</v>
      </c>
      <c r="AL291">
        <v>8.2299999999999898</v>
      </c>
      <c r="AM291">
        <v>8.0260000000000105</v>
      </c>
      <c r="AN291">
        <v>8.1400000000000148</v>
      </c>
      <c r="AO291">
        <v>8.1599999999999966</v>
      </c>
      <c r="AP291">
        <v>8.3629999999999995</v>
      </c>
      <c r="AQ291">
        <v>8.3170000000000073</v>
      </c>
      <c r="AR291">
        <v>8.2279999999999802</v>
      </c>
      <c r="AS291">
        <v>8.2819999999999538</v>
      </c>
      <c r="AT291">
        <v>7.9510000000000218</v>
      </c>
      <c r="AU291">
        <v>7.7860000000000014</v>
      </c>
      <c r="AV291">
        <v>7.8739999999999668</v>
      </c>
      <c r="AW291" s="174">
        <f t="shared" si="8"/>
        <v>265.38899999999995</v>
      </c>
      <c r="AX291" s="175">
        <f t="shared" si="9"/>
        <v>54.25997309609668</v>
      </c>
    </row>
    <row r="292" spans="1:50" ht="15" thickBot="1" x14ac:dyDescent="0.4">
      <c r="A292" s="4" t="s">
        <v>173</v>
      </c>
      <c r="B292" s="4">
        <v>2019</v>
      </c>
      <c r="C292" s="22">
        <v>43769</v>
      </c>
      <c r="D292" s="4" t="s">
        <v>72</v>
      </c>
      <c r="E292" s="42" t="s">
        <v>395</v>
      </c>
      <c r="F292" s="42" t="s">
        <v>395</v>
      </c>
      <c r="G292" t="s">
        <v>47</v>
      </c>
      <c r="H292" t="s">
        <v>275</v>
      </c>
      <c r="I292" t="s">
        <v>590</v>
      </c>
      <c r="J292" t="s">
        <v>247</v>
      </c>
      <c r="K292" t="s">
        <v>287</v>
      </c>
      <c r="P292" s="42">
        <v>8</v>
      </c>
      <c r="Q292">
        <v>14.61</v>
      </c>
      <c r="R292">
        <v>8.2980000000000018</v>
      </c>
      <c r="S292">
        <v>8.1280000000000001</v>
      </c>
      <c r="T292">
        <v>7.8909999999999982</v>
      </c>
      <c r="U292">
        <v>8.0090000000000003</v>
      </c>
      <c r="V292">
        <v>7.8599999999999994</v>
      </c>
      <c r="W292">
        <v>7.9819999999999993</v>
      </c>
      <c r="X292">
        <v>7.8850000000000122</v>
      </c>
      <c r="Y292">
        <v>8.1239999999999952</v>
      </c>
      <c r="Z292">
        <v>8.0879999999999939</v>
      </c>
      <c r="AA292">
        <v>8.2590000000000003</v>
      </c>
      <c r="AB292">
        <v>8.1299999999999955</v>
      </c>
      <c r="AC292">
        <v>8.1269999999999953</v>
      </c>
      <c r="AD292">
        <v>7.8710000000000093</v>
      </c>
      <c r="AE292">
        <v>8.0339999999999918</v>
      </c>
      <c r="AF292">
        <v>7.9549999999999841</v>
      </c>
      <c r="AG292">
        <v>8.1630000000000109</v>
      </c>
      <c r="AH292">
        <v>8.0900000000000318</v>
      </c>
      <c r="AI292">
        <v>8.3229999999999791</v>
      </c>
      <c r="AJ292">
        <v>8.1809999999999832</v>
      </c>
      <c r="AK292">
        <v>8.2120000000000175</v>
      </c>
      <c r="AL292">
        <v>7.9549999999999841</v>
      </c>
      <c r="AM292">
        <v>8.046999999999997</v>
      </c>
      <c r="AN292">
        <v>7.9920000000000186</v>
      </c>
      <c r="AO292">
        <v>8.2189999999999941</v>
      </c>
      <c r="AP292">
        <v>8.3660000000000139</v>
      </c>
      <c r="AQ292">
        <v>8.3659999999999854</v>
      </c>
      <c r="AR292">
        <v>8.5130000000000052</v>
      </c>
      <c r="AS292">
        <v>8.1949999999999932</v>
      </c>
      <c r="AT292">
        <v>8.3540000000000134</v>
      </c>
      <c r="AU292">
        <v>8.1339999999999861</v>
      </c>
      <c r="AV292">
        <v>8.1619999999999777</v>
      </c>
      <c r="AW292" s="174">
        <f t="shared" si="8"/>
        <v>266.52299999999997</v>
      </c>
      <c r="AX292" s="175">
        <f t="shared" si="9"/>
        <v>54.029108182033077</v>
      </c>
    </row>
    <row r="293" spans="1:50" ht="15" thickBot="1" x14ac:dyDescent="0.4">
      <c r="A293" s="4" t="s">
        <v>173</v>
      </c>
      <c r="B293" s="4">
        <v>2019</v>
      </c>
      <c r="C293" s="22">
        <v>43769</v>
      </c>
      <c r="D293" s="4" t="s">
        <v>72</v>
      </c>
      <c r="E293" s="42" t="s">
        <v>395</v>
      </c>
      <c r="F293" s="42" t="s">
        <v>395</v>
      </c>
      <c r="G293" t="s">
        <v>121</v>
      </c>
      <c r="H293" t="s">
        <v>334</v>
      </c>
      <c r="I293" t="s">
        <v>591</v>
      </c>
      <c r="J293" t="s">
        <v>544</v>
      </c>
      <c r="K293" t="s">
        <v>592</v>
      </c>
      <c r="P293" s="42">
        <v>9</v>
      </c>
      <c r="Q293">
        <v>14.089</v>
      </c>
      <c r="R293">
        <v>8.4999999999999982</v>
      </c>
      <c r="S293">
        <v>8.1680000000000028</v>
      </c>
      <c r="T293">
        <v>7.9039999999999999</v>
      </c>
      <c r="U293">
        <v>7.9799999999999969</v>
      </c>
      <c r="V293">
        <v>7.9050000000000011</v>
      </c>
      <c r="W293">
        <v>7.9660000000000082</v>
      </c>
      <c r="X293">
        <v>7.7969999999999899</v>
      </c>
      <c r="Y293">
        <v>7.8919999999999959</v>
      </c>
      <c r="Z293">
        <v>7.9549999999999983</v>
      </c>
      <c r="AA293">
        <v>8.1630000000000109</v>
      </c>
      <c r="AB293">
        <v>7.9209999999999923</v>
      </c>
      <c r="AC293">
        <v>7.9300000000000068</v>
      </c>
      <c r="AD293">
        <v>8.1539999999999964</v>
      </c>
      <c r="AE293">
        <v>8.0279999999999916</v>
      </c>
      <c r="AF293">
        <v>8.090999999999994</v>
      </c>
      <c r="AG293">
        <v>8.2110000000000127</v>
      </c>
      <c r="AH293">
        <v>8.0519999999999925</v>
      </c>
      <c r="AI293">
        <v>8.0620000000000118</v>
      </c>
      <c r="AJ293">
        <v>8.2820000000000107</v>
      </c>
      <c r="AK293">
        <v>8.2729999999999961</v>
      </c>
      <c r="AL293">
        <v>8.5109999999999957</v>
      </c>
      <c r="AM293">
        <v>8.1240000000000236</v>
      </c>
      <c r="AN293">
        <v>8.1359999999999673</v>
      </c>
      <c r="AO293">
        <v>8.2600000000000193</v>
      </c>
      <c r="AP293">
        <v>8.1009999999999707</v>
      </c>
      <c r="AQ293">
        <v>8.3030000000000257</v>
      </c>
      <c r="AR293">
        <v>8.3309999999999889</v>
      </c>
      <c r="AS293">
        <v>8.4609999999999843</v>
      </c>
      <c r="AT293">
        <v>8.6970000000000596</v>
      </c>
      <c r="AU293">
        <v>8.4609999999999843</v>
      </c>
      <c r="AV293">
        <v>8.6489999999999441</v>
      </c>
      <c r="AW293" s="174">
        <f t="shared" si="8"/>
        <v>267.35699999999997</v>
      </c>
      <c r="AX293" s="175">
        <f t="shared" si="9"/>
        <v>53.860568453416228</v>
      </c>
    </row>
    <row r="294" spans="1:50" ht="15" thickBot="1" x14ac:dyDescent="0.4">
      <c r="A294" s="4" t="s">
        <v>173</v>
      </c>
      <c r="B294" s="4">
        <v>2019</v>
      </c>
      <c r="C294" s="22">
        <v>43769</v>
      </c>
      <c r="D294" s="4" t="s">
        <v>72</v>
      </c>
      <c r="E294" s="42" t="s">
        <v>395</v>
      </c>
      <c r="F294" s="42" t="s">
        <v>395</v>
      </c>
      <c r="G294" t="s">
        <v>175</v>
      </c>
      <c r="H294" t="s">
        <v>593</v>
      </c>
      <c r="I294" t="s">
        <v>560</v>
      </c>
      <c r="J294" t="s">
        <v>344</v>
      </c>
      <c r="K294" t="s">
        <v>561</v>
      </c>
      <c r="P294" s="42">
        <v>10</v>
      </c>
      <c r="Q294">
        <v>14.532</v>
      </c>
      <c r="R294">
        <v>8.4370000000000012</v>
      </c>
      <c r="S294">
        <v>8.041999999999998</v>
      </c>
      <c r="T294">
        <v>7.8619999999999983</v>
      </c>
      <c r="U294">
        <v>7.9770000000000039</v>
      </c>
      <c r="V294">
        <v>7.8889999999999958</v>
      </c>
      <c r="W294">
        <v>8.1090000000000089</v>
      </c>
      <c r="X294">
        <v>8.0149999999999935</v>
      </c>
      <c r="Y294">
        <v>8.1609999999999872</v>
      </c>
      <c r="Z294">
        <v>8.0870000000000033</v>
      </c>
      <c r="AA294">
        <v>8.1590000000000202</v>
      </c>
      <c r="AB294">
        <v>8.019999999999996</v>
      </c>
      <c r="AC294">
        <v>8.2009999999999934</v>
      </c>
      <c r="AD294">
        <v>8.1459999999999866</v>
      </c>
      <c r="AE294">
        <v>8.2470000000000283</v>
      </c>
      <c r="AF294">
        <v>8.0949999999999704</v>
      </c>
      <c r="AG294">
        <v>8.2360000000000184</v>
      </c>
      <c r="AH294">
        <v>8.1699999999999591</v>
      </c>
      <c r="AI294">
        <v>8.2540000000000191</v>
      </c>
      <c r="AJ294">
        <v>8.0170000000000243</v>
      </c>
      <c r="AK294">
        <v>8.0039999999999907</v>
      </c>
      <c r="AL294">
        <v>8.3569999999999993</v>
      </c>
      <c r="AM294">
        <v>8.3599999999999852</v>
      </c>
      <c r="AN294">
        <v>8.5530000000000257</v>
      </c>
      <c r="AO294">
        <v>8.3149999999999977</v>
      </c>
      <c r="AP294">
        <v>8.539999999999992</v>
      </c>
      <c r="AQ294">
        <v>8.2610000000000241</v>
      </c>
      <c r="AR294">
        <v>8.2679999999999438</v>
      </c>
      <c r="AS294">
        <v>8.5800000000000125</v>
      </c>
      <c r="AT294">
        <v>8.5380000000000109</v>
      </c>
      <c r="AU294">
        <v>8.6030000000000371</v>
      </c>
      <c r="AV294">
        <v>8.375</v>
      </c>
      <c r="AW294" s="174">
        <f t="shared" si="8"/>
        <v>269.41000000000003</v>
      </c>
      <c r="AX294" s="175">
        <f t="shared" si="9"/>
        <v>53.450131769422065</v>
      </c>
    </row>
    <row r="295" spans="1:50" ht="15" thickBot="1" x14ac:dyDescent="0.4">
      <c r="A295" s="4" t="s">
        <v>173</v>
      </c>
      <c r="B295" s="4">
        <v>2019</v>
      </c>
      <c r="C295" s="22">
        <v>43769</v>
      </c>
      <c r="D295" s="4" t="s">
        <v>72</v>
      </c>
      <c r="E295" s="42" t="s">
        <v>395</v>
      </c>
      <c r="F295" s="42" t="s">
        <v>395</v>
      </c>
      <c r="G295" t="s">
        <v>31</v>
      </c>
      <c r="H295" t="s">
        <v>595</v>
      </c>
      <c r="I295" t="s">
        <v>596</v>
      </c>
      <c r="J295" t="s">
        <v>597</v>
      </c>
      <c r="K295" t="s">
        <v>291</v>
      </c>
      <c r="P295" s="42">
        <v>11</v>
      </c>
      <c r="Q295">
        <v>14.382</v>
      </c>
      <c r="R295">
        <v>8.5830000000000002</v>
      </c>
      <c r="S295">
        <v>8.2970000000000006</v>
      </c>
      <c r="T295">
        <v>8.1030000000000015</v>
      </c>
      <c r="U295">
        <v>8.1569999999999965</v>
      </c>
      <c r="V295">
        <v>8.0609999999999999</v>
      </c>
      <c r="W295">
        <v>8.2639999999999958</v>
      </c>
      <c r="X295">
        <v>8.2600000000000051</v>
      </c>
      <c r="Y295">
        <v>8.5240000000000009</v>
      </c>
      <c r="Z295">
        <v>8.3340000000000032</v>
      </c>
      <c r="AA295">
        <v>8.3699999999999903</v>
      </c>
      <c r="AB295">
        <v>8.1119999999999948</v>
      </c>
      <c r="AC295">
        <v>8.1890000000000072</v>
      </c>
      <c r="AD295">
        <v>8.1430000000000149</v>
      </c>
      <c r="AE295">
        <v>8.3649999999999949</v>
      </c>
      <c r="AF295">
        <v>8.5349999999999966</v>
      </c>
      <c r="AG295">
        <v>8.438999999999993</v>
      </c>
      <c r="AH295">
        <v>8.6169999999999902</v>
      </c>
      <c r="AI295">
        <v>8.4139999999999873</v>
      </c>
      <c r="AJ295">
        <v>8.4919999999999902</v>
      </c>
      <c r="AK295">
        <v>8.3460000000000321</v>
      </c>
      <c r="AL295">
        <v>8.554000000000002</v>
      </c>
      <c r="AM295">
        <v>8.3829999999999814</v>
      </c>
      <c r="AN295">
        <v>8.6960000000000264</v>
      </c>
      <c r="AO295">
        <v>8.7070000000000221</v>
      </c>
      <c r="AP295">
        <v>8.5459999999999638</v>
      </c>
      <c r="AQ295">
        <v>8.5870000000000175</v>
      </c>
      <c r="AR295">
        <v>8.4730000000000132</v>
      </c>
      <c r="AS295">
        <v>8.6709999999999638</v>
      </c>
      <c r="AT295">
        <v>8.6790000000000305</v>
      </c>
      <c r="AU295">
        <v>8.3969999999999345</v>
      </c>
      <c r="AV295">
        <v>8.4730000000000132</v>
      </c>
      <c r="AW295" s="174">
        <f t="shared" si="8"/>
        <v>275.15299999999996</v>
      </c>
      <c r="AX295" s="175">
        <f t="shared" si="9"/>
        <v>52.334519340148944</v>
      </c>
    </row>
    <row r="296" spans="1:50" ht="15" thickBot="1" x14ac:dyDescent="0.4">
      <c r="A296" s="4" t="s">
        <v>173</v>
      </c>
      <c r="B296" s="4">
        <v>2019</v>
      </c>
      <c r="C296" s="22">
        <v>43770</v>
      </c>
      <c r="D296" s="4" t="s">
        <v>72</v>
      </c>
      <c r="E296" s="42" t="s">
        <v>472</v>
      </c>
      <c r="F296" s="48">
        <v>1</v>
      </c>
      <c r="G296" t="s">
        <v>51</v>
      </c>
      <c r="H296" t="s">
        <v>311</v>
      </c>
      <c r="I296" t="s">
        <v>582</v>
      </c>
      <c r="J296" t="s">
        <v>556</v>
      </c>
      <c r="K296" t="s">
        <v>243</v>
      </c>
      <c r="P296" s="42">
        <v>1</v>
      </c>
      <c r="Q296">
        <v>14.161</v>
      </c>
      <c r="R296">
        <v>8.145999999999999</v>
      </c>
      <c r="S296">
        <v>7.745000000000001</v>
      </c>
      <c r="T296">
        <v>7.6920000000000002</v>
      </c>
      <c r="U296">
        <v>7.8119999999999976</v>
      </c>
      <c r="V296">
        <v>7.8520000000000039</v>
      </c>
      <c r="W296">
        <v>7.8470000000000013</v>
      </c>
      <c r="X296">
        <v>8.0219999999999985</v>
      </c>
      <c r="Y296">
        <v>7.8379999999999939</v>
      </c>
      <c r="Z296">
        <v>7.8810000000000144</v>
      </c>
      <c r="AA296">
        <v>7.9769999999999754</v>
      </c>
      <c r="AB296">
        <v>7.7630000000000194</v>
      </c>
      <c r="AC296">
        <v>7.6669999999999732</v>
      </c>
      <c r="AD296">
        <v>7.7340000000000089</v>
      </c>
      <c r="AE296">
        <v>7.9420000000000073</v>
      </c>
      <c r="AF296">
        <v>8.0470000000000113</v>
      </c>
      <c r="AG296">
        <v>8.2389999999999759</v>
      </c>
      <c r="AH296">
        <v>8.0570000000000164</v>
      </c>
      <c r="AI296">
        <v>7.9759999999999991</v>
      </c>
      <c r="AJ296">
        <v>8.1470000000000198</v>
      </c>
      <c r="AK296">
        <v>7.9509999999999934</v>
      </c>
      <c r="AL296">
        <v>8.0380000000000109</v>
      </c>
      <c r="AM296">
        <v>8.2039999999999793</v>
      </c>
      <c r="AN296">
        <v>7.9519999999999982</v>
      </c>
      <c r="AO296">
        <v>7.8410000000000366</v>
      </c>
      <c r="AP296">
        <v>7.900999999999982</v>
      </c>
      <c r="AQ296">
        <v>8.0879999999999939</v>
      </c>
      <c r="AR296">
        <v>8.0809999999999889</v>
      </c>
      <c r="AS296">
        <v>8.2350000000000136</v>
      </c>
      <c r="AT296">
        <v>8.1609999999999729</v>
      </c>
      <c r="AU296">
        <v>8.1140000000000327</v>
      </c>
      <c r="AV296">
        <v>7.9860000000000184</v>
      </c>
      <c r="AW296" s="174">
        <f t="shared" si="8"/>
        <v>261.09700000000004</v>
      </c>
      <c r="AX296" s="175">
        <f t="shared" si="9"/>
        <v>55.151916720605747</v>
      </c>
    </row>
    <row r="297" spans="1:50" ht="15" thickBot="1" x14ac:dyDescent="0.4">
      <c r="A297" s="4" t="s">
        <v>173</v>
      </c>
      <c r="B297" s="4">
        <v>2019</v>
      </c>
      <c r="C297" s="22">
        <v>43770</v>
      </c>
      <c r="D297" s="4" t="s">
        <v>72</v>
      </c>
      <c r="E297" s="42" t="s">
        <v>472</v>
      </c>
      <c r="F297" s="48">
        <v>1</v>
      </c>
      <c r="G297" t="s">
        <v>56</v>
      </c>
      <c r="H297" t="s">
        <v>301</v>
      </c>
      <c r="I297" t="s">
        <v>274</v>
      </c>
      <c r="J297" t="s">
        <v>446</v>
      </c>
      <c r="K297" t="s">
        <v>445</v>
      </c>
      <c r="P297" s="42">
        <v>2</v>
      </c>
      <c r="Q297">
        <v>14.792</v>
      </c>
      <c r="R297">
        <v>8.3239999999999998</v>
      </c>
      <c r="S297">
        <v>7.8129999999999988</v>
      </c>
      <c r="T297">
        <v>7.7630000000000017</v>
      </c>
      <c r="U297">
        <v>7.7469999999999999</v>
      </c>
      <c r="V297">
        <v>7.8350000000000009</v>
      </c>
      <c r="W297">
        <v>8.0410000000000039</v>
      </c>
      <c r="X297">
        <v>7.7719999999999985</v>
      </c>
      <c r="Y297">
        <v>7.7639999999999958</v>
      </c>
      <c r="Z297">
        <v>7.7830000000000013</v>
      </c>
      <c r="AA297">
        <v>7.8970000000000056</v>
      </c>
      <c r="AB297">
        <v>8.0439999999999827</v>
      </c>
      <c r="AC297">
        <v>7.9640000000000128</v>
      </c>
      <c r="AD297">
        <v>7.9980000000000047</v>
      </c>
      <c r="AE297">
        <v>8.3119999999999834</v>
      </c>
      <c r="AF297">
        <v>8.0589999999999975</v>
      </c>
      <c r="AG297">
        <v>8.2399999999999807</v>
      </c>
      <c r="AH297">
        <v>8.2650000000000432</v>
      </c>
      <c r="AI297">
        <v>8.4949999999999761</v>
      </c>
      <c r="AJ297">
        <v>8.1470000000000198</v>
      </c>
      <c r="AK297">
        <v>8.0840000000000032</v>
      </c>
      <c r="AL297">
        <v>8.0529999999999973</v>
      </c>
      <c r="AM297">
        <v>8.1250000000000284</v>
      </c>
      <c r="AN297">
        <v>8.2329999999999757</v>
      </c>
      <c r="AO297">
        <v>8.0220000000000198</v>
      </c>
      <c r="AP297">
        <v>8.0029999999999575</v>
      </c>
      <c r="AQ297">
        <v>8.2810000000000059</v>
      </c>
      <c r="AR297">
        <v>8.1520000000000152</v>
      </c>
      <c r="AS297">
        <v>8.2789999999999679</v>
      </c>
      <c r="AT297">
        <v>8.4490000000000123</v>
      </c>
      <c r="AU297">
        <v>8.5960000000000036</v>
      </c>
      <c r="AV297">
        <v>8.2109999999999559</v>
      </c>
      <c r="AW297" s="174">
        <f t="shared" si="8"/>
        <v>265.54299999999995</v>
      </c>
      <c r="AX297" s="175">
        <f t="shared" si="9"/>
        <v>54.228505364479588</v>
      </c>
    </row>
    <row r="298" spans="1:50" ht="15" thickBot="1" x14ac:dyDescent="0.4">
      <c r="A298" s="4" t="s">
        <v>173</v>
      </c>
      <c r="B298" s="4">
        <v>2019</v>
      </c>
      <c r="C298" s="22">
        <v>43770</v>
      </c>
      <c r="D298" s="4" t="s">
        <v>72</v>
      </c>
      <c r="E298" s="42" t="s">
        <v>472</v>
      </c>
      <c r="F298" s="48">
        <v>2</v>
      </c>
      <c r="G298" t="s">
        <v>17</v>
      </c>
      <c r="H298" t="s">
        <v>220</v>
      </c>
      <c r="I298" t="s">
        <v>441</v>
      </c>
      <c r="J298" t="s">
        <v>338</v>
      </c>
      <c r="K298" t="s">
        <v>440</v>
      </c>
      <c r="P298" s="42">
        <v>1</v>
      </c>
      <c r="Q298">
        <v>13.964</v>
      </c>
      <c r="R298">
        <v>8.2909999999999986</v>
      </c>
      <c r="S298">
        <v>7.8000000000000007</v>
      </c>
      <c r="T298">
        <v>7.6839999999999975</v>
      </c>
      <c r="U298">
        <v>7.8830000000000027</v>
      </c>
      <c r="V298">
        <v>7.8810000000000002</v>
      </c>
      <c r="W298">
        <v>7.8709999999999951</v>
      </c>
      <c r="X298">
        <v>7.9959999999999951</v>
      </c>
      <c r="Y298">
        <v>7.7720000000000198</v>
      </c>
      <c r="Z298">
        <v>7.7920000000000016</v>
      </c>
      <c r="AA298">
        <v>7.7969999999999828</v>
      </c>
      <c r="AB298">
        <v>7.910000000000025</v>
      </c>
      <c r="AC298">
        <v>7.6799999999999926</v>
      </c>
      <c r="AD298">
        <v>7.7099999999999937</v>
      </c>
      <c r="AE298">
        <v>7.7230000000000132</v>
      </c>
      <c r="AF298">
        <v>7.7819999999999823</v>
      </c>
      <c r="AG298">
        <v>7.8009999999999877</v>
      </c>
      <c r="AH298">
        <v>7.9710000000000036</v>
      </c>
      <c r="AI298">
        <v>7.7180000000000177</v>
      </c>
      <c r="AJ298">
        <v>7.7510000000000048</v>
      </c>
      <c r="AK298">
        <v>7.9129999999999825</v>
      </c>
      <c r="AL298">
        <v>7.9320000000000164</v>
      </c>
      <c r="AM298">
        <v>7.879999999999967</v>
      </c>
      <c r="AN298">
        <v>7.9020000000000437</v>
      </c>
      <c r="AO298">
        <v>7.8339999999999748</v>
      </c>
      <c r="AP298">
        <v>7.9279999999999973</v>
      </c>
      <c r="AQ298">
        <v>7.6520000000000152</v>
      </c>
      <c r="AR298">
        <v>7.6889999999999645</v>
      </c>
      <c r="AS298">
        <v>7.8550000000000182</v>
      </c>
      <c r="AT298">
        <v>7.9989999999999668</v>
      </c>
      <c r="AU298">
        <v>7.8870000000000005</v>
      </c>
      <c r="AV298">
        <v>8.1239999999999952</v>
      </c>
      <c r="AW298" s="174">
        <f t="shared" si="8"/>
        <v>257.37199999999996</v>
      </c>
      <c r="AX298" s="175">
        <f t="shared" si="9"/>
        <v>55.950142206611453</v>
      </c>
    </row>
    <row r="299" spans="1:50" ht="15" thickBot="1" x14ac:dyDescent="0.4">
      <c r="A299" s="4" t="s">
        <v>173</v>
      </c>
      <c r="B299" s="4">
        <v>2019</v>
      </c>
      <c r="C299" s="22">
        <v>43770</v>
      </c>
      <c r="D299" s="4" t="s">
        <v>72</v>
      </c>
      <c r="E299" s="42" t="s">
        <v>472</v>
      </c>
      <c r="F299">
        <v>2</v>
      </c>
      <c r="G299" t="s">
        <v>47</v>
      </c>
      <c r="H299" t="s">
        <v>275</v>
      </c>
      <c r="I299" t="s">
        <v>590</v>
      </c>
      <c r="J299" t="s">
        <v>247</v>
      </c>
      <c r="K299" t="s">
        <v>287</v>
      </c>
      <c r="P299" s="42">
        <v>2</v>
      </c>
      <c r="Q299">
        <v>14.648999999999999</v>
      </c>
      <c r="R299">
        <v>8.3370000000000015</v>
      </c>
      <c r="S299">
        <v>8.0969999999999978</v>
      </c>
      <c r="T299">
        <v>7.804000000000002</v>
      </c>
      <c r="U299">
        <v>7.8759999999999977</v>
      </c>
      <c r="V299">
        <v>7.7010000000000005</v>
      </c>
      <c r="W299">
        <v>7.8370000000000175</v>
      </c>
      <c r="X299">
        <v>7.7979999999999876</v>
      </c>
      <c r="Y299">
        <v>8.0569999999999879</v>
      </c>
      <c r="Z299">
        <v>7.9110000000000156</v>
      </c>
      <c r="AA299">
        <v>8.0790000000000077</v>
      </c>
      <c r="AB299">
        <v>7.9369999999999692</v>
      </c>
      <c r="AC299">
        <v>8.0380000000000109</v>
      </c>
      <c r="AD299">
        <v>7.8380000000000223</v>
      </c>
      <c r="AE299">
        <v>8.0500000000000114</v>
      </c>
      <c r="AF299">
        <v>7.9519999999999555</v>
      </c>
      <c r="AG299">
        <v>8.2500000000000284</v>
      </c>
      <c r="AH299">
        <v>8.1169999999999618</v>
      </c>
      <c r="AI299">
        <v>8.3060000000000116</v>
      </c>
      <c r="AJ299">
        <v>8.3810000000000286</v>
      </c>
      <c r="AK299">
        <v>8.5019999999999811</v>
      </c>
      <c r="AL299">
        <v>8.1400000000000148</v>
      </c>
      <c r="AM299">
        <v>8.40300000000002</v>
      </c>
      <c r="AN299">
        <v>8.1889999999999645</v>
      </c>
      <c r="AO299">
        <v>8.4050000000000011</v>
      </c>
      <c r="AP299">
        <v>8.4699999999999989</v>
      </c>
      <c r="AQ299">
        <v>8.2810000000000343</v>
      </c>
      <c r="AR299">
        <v>8.4539999999999509</v>
      </c>
      <c r="AS299">
        <v>8.0480000000000018</v>
      </c>
      <c r="AT299">
        <v>8.0250000000000341</v>
      </c>
      <c r="AU299">
        <v>7.9429999999999836</v>
      </c>
      <c r="AV299">
        <v>9.2200000000000841</v>
      </c>
      <c r="AW299" s="174">
        <f t="shared" si="8"/>
        <v>267.09500000000008</v>
      </c>
      <c r="AX299" s="175">
        <f t="shared" si="9"/>
        <v>53.9134015986821</v>
      </c>
    </row>
    <row r="300" spans="1:50" ht="15" thickBot="1" x14ac:dyDescent="0.4">
      <c r="A300" s="4" t="s">
        <v>173</v>
      </c>
      <c r="B300" s="4">
        <v>2019</v>
      </c>
      <c r="C300" s="22">
        <v>43770</v>
      </c>
      <c r="D300" s="4" t="s">
        <v>72</v>
      </c>
      <c r="E300" s="42" t="s">
        <v>472</v>
      </c>
      <c r="F300">
        <v>3</v>
      </c>
      <c r="G300" t="s">
        <v>15</v>
      </c>
      <c r="H300" t="s">
        <v>519</v>
      </c>
      <c r="I300" t="s">
        <v>520</v>
      </c>
      <c r="J300" t="s">
        <v>509</v>
      </c>
      <c r="K300" t="s">
        <v>583</v>
      </c>
      <c r="P300" s="42">
        <v>1</v>
      </c>
      <c r="Q300">
        <v>14.208</v>
      </c>
      <c r="R300">
        <v>8.4270000000000014</v>
      </c>
      <c r="S300">
        <v>7.9279999999999973</v>
      </c>
      <c r="T300">
        <v>7.7489999999999988</v>
      </c>
      <c r="U300">
        <v>7.7920000000000016</v>
      </c>
      <c r="V300">
        <v>7.6630000000000038</v>
      </c>
      <c r="W300">
        <v>7.6419999999999959</v>
      </c>
      <c r="X300">
        <v>7.6000000000000014</v>
      </c>
      <c r="Y300">
        <v>7.7720000000000056</v>
      </c>
      <c r="Z300">
        <v>7.688999999999993</v>
      </c>
      <c r="AA300">
        <v>7.7319999999999993</v>
      </c>
      <c r="AB300">
        <v>7.7110000000000127</v>
      </c>
      <c r="AC300">
        <v>7.8589999999999947</v>
      </c>
      <c r="AD300">
        <v>7.6629999999999967</v>
      </c>
      <c r="AE300">
        <v>7.6459999999999866</v>
      </c>
      <c r="AF300">
        <v>7.5650000000000261</v>
      </c>
      <c r="AG300">
        <v>7.643999999999977</v>
      </c>
      <c r="AH300">
        <v>7.7740000000000009</v>
      </c>
      <c r="AI300">
        <v>7.7369999999999948</v>
      </c>
      <c r="AJ300">
        <v>7.7379999999999995</v>
      </c>
      <c r="AK300">
        <v>7.9200000000000159</v>
      </c>
      <c r="AL300">
        <v>7.7090000000000032</v>
      </c>
      <c r="AM300">
        <v>7.7169999999999845</v>
      </c>
      <c r="AN300">
        <v>7.6210000000000377</v>
      </c>
      <c r="AO300">
        <v>7.8479999999999848</v>
      </c>
      <c r="AP300">
        <v>7.8240000000000123</v>
      </c>
      <c r="AQ300">
        <v>8.0099999999999625</v>
      </c>
      <c r="AR300">
        <v>7.7449999999999761</v>
      </c>
      <c r="AS300">
        <v>7.80600000000004</v>
      </c>
      <c r="AT300">
        <v>7.8489999999999895</v>
      </c>
      <c r="AU300">
        <v>8.0829999999999984</v>
      </c>
      <c r="AV300">
        <v>7.7410000000000139</v>
      </c>
      <c r="AW300" s="174">
        <f t="shared" si="8"/>
        <v>255.41200000000001</v>
      </c>
      <c r="AX300" s="175">
        <f t="shared" si="9"/>
        <v>56.379496656382628</v>
      </c>
    </row>
    <row r="301" spans="1:50" ht="15" thickBot="1" x14ac:dyDescent="0.4">
      <c r="A301" s="4" t="s">
        <v>173</v>
      </c>
      <c r="B301" s="4">
        <v>2019</v>
      </c>
      <c r="C301" s="22">
        <v>43770</v>
      </c>
      <c r="D301" s="4" t="s">
        <v>72</v>
      </c>
      <c r="E301" s="42" t="s">
        <v>472</v>
      </c>
      <c r="F301">
        <v>3</v>
      </c>
      <c r="G301" t="s">
        <v>53</v>
      </c>
      <c r="H301" t="s">
        <v>308</v>
      </c>
      <c r="I301" t="s">
        <v>233</v>
      </c>
      <c r="J301" t="s">
        <v>587</v>
      </c>
      <c r="K301" t="s">
        <v>327</v>
      </c>
      <c r="P301" s="42">
        <v>2</v>
      </c>
      <c r="Q301">
        <v>14.394</v>
      </c>
      <c r="R301">
        <v>8.1869999999999994</v>
      </c>
      <c r="S301">
        <v>7.8249999999999993</v>
      </c>
      <c r="T301">
        <v>7.7060000000000031</v>
      </c>
      <c r="U301">
        <v>7.7899999999999991</v>
      </c>
      <c r="V301">
        <v>7.7160000000000011</v>
      </c>
      <c r="W301">
        <v>7.7339999999999947</v>
      </c>
      <c r="X301">
        <v>7.8560000000000016</v>
      </c>
      <c r="Y301">
        <v>7.6539999999999964</v>
      </c>
      <c r="Z301">
        <v>7.6869999999999976</v>
      </c>
      <c r="AA301">
        <v>7.8169999999999931</v>
      </c>
      <c r="AB301">
        <v>7.6710000000000065</v>
      </c>
      <c r="AC301">
        <v>7.6710000000000065</v>
      </c>
      <c r="AD301">
        <v>7.7450000000000045</v>
      </c>
      <c r="AE301">
        <v>7.6360000000000099</v>
      </c>
      <c r="AF301">
        <v>7.7809999999999633</v>
      </c>
      <c r="AG301">
        <v>7.7290000000000134</v>
      </c>
      <c r="AH301">
        <v>7.7910000000000252</v>
      </c>
      <c r="AI301">
        <v>7.9180000000000064</v>
      </c>
      <c r="AJ301">
        <v>7.8499999999999659</v>
      </c>
      <c r="AK301">
        <v>7.8069999999999879</v>
      </c>
      <c r="AL301">
        <v>8.0120000000000289</v>
      </c>
      <c r="AM301">
        <v>7.8170000000000073</v>
      </c>
      <c r="AN301">
        <v>7.7699999999999818</v>
      </c>
      <c r="AO301">
        <v>7.8699999999999761</v>
      </c>
      <c r="AP301">
        <v>7.731000000000023</v>
      </c>
      <c r="AQ301">
        <v>7.620000000000033</v>
      </c>
      <c r="AR301">
        <v>7.6749999999999829</v>
      </c>
      <c r="AS301">
        <v>7.9190000000000111</v>
      </c>
      <c r="AT301">
        <v>8.1929999999999836</v>
      </c>
      <c r="AU301">
        <v>8.2059999999999889</v>
      </c>
      <c r="AV301">
        <v>8.5499999999999829</v>
      </c>
      <c r="AW301" s="174">
        <f t="shared" si="8"/>
        <v>257.32799999999997</v>
      </c>
      <c r="AX301" s="175">
        <f t="shared" si="9"/>
        <v>55.959709009513155</v>
      </c>
    </row>
    <row r="302" spans="1:50" ht="15" thickBot="1" x14ac:dyDescent="0.4">
      <c r="A302" s="4" t="s">
        <v>173</v>
      </c>
      <c r="B302" s="4">
        <v>2019</v>
      </c>
      <c r="C302" s="22">
        <v>43770</v>
      </c>
      <c r="D302" s="4" t="s">
        <v>72</v>
      </c>
      <c r="E302" s="42" t="s">
        <v>472</v>
      </c>
      <c r="F302">
        <v>4</v>
      </c>
      <c r="G302" t="s">
        <v>67</v>
      </c>
      <c r="H302" t="s">
        <v>219</v>
      </c>
      <c r="I302" t="s">
        <v>340</v>
      </c>
      <c r="J302" t="s">
        <v>545</v>
      </c>
      <c r="K302" t="s">
        <v>546</v>
      </c>
      <c r="P302" s="42">
        <v>1</v>
      </c>
      <c r="Q302">
        <v>14.164999999999999</v>
      </c>
      <c r="R302">
        <v>7.9410000000000025</v>
      </c>
      <c r="S302">
        <v>7.8109999999999999</v>
      </c>
      <c r="T302">
        <v>7.8629999999999995</v>
      </c>
      <c r="U302">
        <v>7.5730000000000004</v>
      </c>
      <c r="V302">
        <v>7.4409999999999954</v>
      </c>
      <c r="W302">
        <v>7.3859999999999957</v>
      </c>
      <c r="X302">
        <v>7.5040000000000049</v>
      </c>
      <c r="Y302">
        <v>7.4409999999999883</v>
      </c>
      <c r="Z302">
        <v>7.5510000000000161</v>
      </c>
      <c r="AA302">
        <v>7.7669999999999959</v>
      </c>
      <c r="AB302">
        <v>7.7550000000000097</v>
      </c>
      <c r="AC302">
        <v>7.8169999999999931</v>
      </c>
      <c r="AD302">
        <v>8.0749999999999886</v>
      </c>
      <c r="AE302">
        <v>7.8500000000000085</v>
      </c>
      <c r="AF302">
        <v>7.9590000000000032</v>
      </c>
      <c r="AG302">
        <v>7.789999999999992</v>
      </c>
      <c r="AH302">
        <v>7.7170000000000414</v>
      </c>
      <c r="AI302">
        <v>7.6009999999999707</v>
      </c>
      <c r="AJ302">
        <v>7.5730000000000075</v>
      </c>
      <c r="AK302">
        <v>7.563999999999993</v>
      </c>
      <c r="AL302">
        <v>7.7270000000000039</v>
      </c>
      <c r="AM302">
        <v>7.7010000000000218</v>
      </c>
      <c r="AN302">
        <v>7.9419999999999789</v>
      </c>
      <c r="AO302">
        <v>7.938999999999993</v>
      </c>
      <c r="AP302">
        <v>7.73599999999999</v>
      </c>
      <c r="AQ302">
        <v>7.7230000000000132</v>
      </c>
      <c r="AR302">
        <v>7.9459999999999695</v>
      </c>
      <c r="AS302">
        <v>7.7030000000000314</v>
      </c>
      <c r="AT302">
        <v>7.6909999999999741</v>
      </c>
      <c r="AU302">
        <v>7.6650000000000205</v>
      </c>
      <c r="AV302">
        <v>7.6989999999999554</v>
      </c>
      <c r="AW302" s="174">
        <f t="shared" si="8"/>
        <v>253.61599999999996</v>
      </c>
      <c r="AX302" s="175">
        <f t="shared" si="9"/>
        <v>56.778752129203212</v>
      </c>
    </row>
    <row r="303" spans="1:50" ht="15" thickBot="1" x14ac:dyDescent="0.4">
      <c r="A303" s="4" t="s">
        <v>173</v>
      </c>
      <c r="B303" s="4">
        <v>2019</v>
      </c>
      <c r="C303" s="22">
        <v>43770</v>
      </c>
      <c r="D303" s="4" t="s">
        <v>72</v>
      </c>
      <c r="E303" s="42" t="s">
        <v>472</v>
      </c>
      <c r="F303">
        <v>4</v>
      </c>
      <c r="G303" t="s">
        <v>25</v>
      </c>
      <c r="H303" t="s">
        <v>319</v>
      </c>
      <c r="I303" t="s">
        <v>475</v>
      </c>
      <c r="J303" t="s">
        <v>436</v>
      </c>
      <c r="K303" t="s">
        <v>588</v>
      </c>
      <c r="P303" s="42">
        <v>2</v>
      </c>
      <c r="Q303">
        <v>13.951000000000001</v>
      </c>
      <c r="R303">
        <v>8.0339999999999989</v>
      </c>
      <c r="S303">
        <v>7.7110000000000021</v>
      </c>
      <c r="T303">
        <v>7.801999999999996</v>
      </c>
      <c r="U303">
        <v>7.8930000000000007</v>
      </c>
      <c r="V303">
        <v>7.722999999999999</v>
      </c>
      <c r="W303">
        <v>7.6699999999999875</v>
      </c>
      <c r="X303">
        <v>7.7090000000000245</v>
      </c>
      <c r="Y303">
        <v>7.9369999999999834</v>
      </c>
      <c r="Z303">
        <v>7.744000000000014</v>
      </c>
      <c r="AA303">
        <v>7.8919999999999959</v>
      </c>
      <c r="AB303">
        <v>7.840999999999994</v>
      </c>
      <c r="AC303">
        <v>8.0320000000000249</v>
      </c>
      <c r="AD303">
        <v>7.8429999999999609</v>
      </c>
      <c r="AE303">
        <v>7.8100000000000165</v>
      </c>
      <c r="AF303">
        <v>7.7499999999999858</v>
      </c>
      <c r="AG303">
        <v>7.9200000000000159</v>
      </c>
      <c r="AH303">
        <v>7.7800000000000011</v>
      </c>
      <c r="AI303">
        <v>7.9420000000000357</v>
      </c>
      <c r="AJ303">
        <v>7.7949999999999591</v>
      </c>
      <c r="AK303">
        <v>7.8230000000000075</v>
      </c>
      <c r="AL303">
        <v>7.7930000000000064</v>
      </c>
      <c r="AM303">
        <v>7.8210000000000264</v>
      </c>
      <c r="AN303">
        <v>7.9949999999999761</v>
      </c>
      <c r="AO303">
        <v>7.9159999999999968</v>
      </c>
      <c r="AP303">
        <v>8.0060000000000002</v>
      </c>
      <c r="AQ303">
        <v>7.9850000000000136</v>
      </c>
      <c r="AR303">
        <v>8.0910000000000082</v>
      </c>
      <c r="AS303">
        <v>7.8289999999999509</v>
      </c>
      <c r="AT303">
        <v>7.9020000000000437</v>
      </c>
      <c r="AU303">
        <v>7.8689999999999714</v>
      </c>
      <c r="AV303">
        <v>8.0299999999999443</v>
      </c>
      <c r="AW303" s="174">
        <f t="shared" si="8"/>
        <v>257.83899999999994</v>
      </c>
      <c r="AX303" s="175">
        <f t="shared" si="9"/>
        <v>55.848804874359594</v>
      </c>
    </row>
    <row r="304" spans="1:50" ht="15" thickBot="1" x14ac:dyDescent="0.4">
      <c r="A304" s="4" t="s">
        <v>173</v>
      </c>
      <c r="B304" s="4">
        <v>2019</v>
      </c>
      <c r="C304" s="22">
        <v>43770</v>
      </c>
      <c r="D304" s="4" t="s">
        <v>72</v>
      </c>
      <c r="E304" s="42" t="s">
        <v>209</v>
      </c>
      <c r="F304" t="s">
        <v>210</v>
      </c>
      <c r="G304" t="s">
        <v>67</v>
      </c>
      <c r="H304" t="s">
        <v>219</v>
      </c>
      <c r="I304" t="s">
        <v>340</v>
      </c>
      <c r="J304" t="s">
        <v>545</v>
      </c>
      <c r="K304" t="s">
        <v>546</v>
      </c>
      <c r="P304" s="42">
        <v>1</v>
      </c>
      <c r="Q304">
        <v>14.058</v>
      </c>
      <c r="R304">
        <v>7.879999999999999</v>
      </c>
      <c r="S304">
        <v>7.7000000000000028</v>
      </c>
      <c r="T304">
        <v>7.7349999999999959</v>
      </c>
      <c r="U304">
        <v>7.5280000000000058</v>
      </c>
      <c r="V304">
        <v>7.4599999999999937</v>
      </c>
      <c r="W304">
        <v>7.4209999999999994</v>
      </c>
      <c r="X304">
        <v>7.5230000000000103</v>
      </c>
      <c r="Y304">
        <v>7.4509999999999934</v>
      </c>
      <c r="Z304">
        <v>7.4759999999999991</v>
      </c>
      <c r="AA304">
        <v>7.6489999999999867</v>
      </c>
      <c r="AB304">
        <v>7.7150000000000176</v>
      </c>
      <c r="AC304">
        <v>7.9849999999999994</v>
      </c>
      <c r="AD304">
        <v>7.7950000000000017</v>
      </c>
      <c r="AE304">
        <v>7.8130000000000166</v>
      </c>
      <c r="AF304">
        <v>7.6499999999999773</v>
      </c>
      <c r="AG304">
        <v>7.6519999999999868</v>
      </c>
      <c r="AH304">
        <v>7.6610000000000014</v>
      </c>
      <c r="AI304">
        <v>7.6560000000000343</v>
      </c>
      <c r="AJ304">
        <v>7.6789999999999736</v>
      </c>
      <c r="AK304">
        <v>7.8360000000000127</v>
      </c>
      <c r="AL304">
        <v>7.7299999999999898</v>
      </c>
      <c r="AM304">
        <v>7.8849999999999909</v>
      </c>
      <c r="AN304">
        <v>7.5320000000000391</v>
      </c>
      <c r="AO304">
        <v>7.55499999999995</v>
      </c>
      <c r="AP304">
        <v>7.7420000000000186</v>
      </c>
      <c r="AQ304">
        <v>7.7549999999999955</v>
      </c>
      <c r="AR304">
        <v>7.8719999999999857</v>
      </c>
      <c r="AS304">
        <v>7.9860000000000468</v>
      </c>
      <c r="AT304">
        <v>8.0949999999999704</v>
      </c>
      <c r="AU304">
        <v>8.120000000000033</v>
      </c>
      <c r="AV304">
        <v>8.1669999999999447</v>
      </c>
      <c r="AW304" s="174">
        <f t="shared" si="8"/>
        <v>253.76199999999997</v>
      </c>
      <c r="AX304" s="175">
        <f t="shared" si="9"/>
        <v>56.746084914210961</v>
      </c>
    </row>
    <row r="305" spans="1:50" ht="15" thickBot="1" x14ac:dyDescent="0.4">
      <c r="A305" s="4" t="s">
        <v>173</v>
      </c>
      <c r="B305" s="4">
        <v>2019</v>
      </c>
      <c r="C305" s="22">
        <v>43770</v>
      </c>
      <c r="D305" s="4" t="s">
        <v>72</v>
      </c>
      <c r="E305" s="42" t="s">
        <v>209</v>
      </c>
      <c r="F305" t="s">
        <v>210</v>
      </c>
      <c r="G305" t="s">
        <v>15</v>
      </c>
      <c r="H305" t="s">
        <v>519</v>
      </c>
      <c r="I305" t="s">
        <v>520</v>
      </c>
      <c r="J305" t="s">
        <v>509</v>
      </c>
      <c r="K305" t="s">
        <v>583</v>
      </c>
      <c r="P305" s="42">
        <v>2</v>
      </c>
      <c r="Q305">
        <v>14.457000000000001</v>
      </c>
      <c r="R305">
        <v>8.4819999999999993</v>
      </c>
      <c r="S305">
        <v>7.9750000000000014</v>
      </c>
      <c r="T305">
        <v>7.7609999999999957</v>
      </c>
      <c r="U305">
        <v>7.7800000000000011</v>
      </c>
      <c r="V305">
        <v>7.6230000000000047</v>
      </c>
      <c r="W305">
        <v>7.6840000000000046</v>
      </c>
      <c r="X305">
        <v>7.6190000000000069</v>
      </c>
      <c r="Y305">
        <v>7.7969999999999828</v>
      </c>
      <c r="Z305">
        <v>7.6729999999999876</v>
      </c>
      <c r="AA305">
        <v>7.6760000000000304</v>
      </c>
      <c r="AB305">
        <v>7.679000000000002</v>
      </c>
      <c r="AC305">
        <v>7.840999999999994</v>
      </c>
      <c r="AD305">
        <v>7.6579999999999728</v>
      </c>
      <c r="AE305">
        <v>7.6440000000000197</v>
      </c>
      <c r="AF305">
        <v>7.5650000000000119</v>
      </c>
      <c r="AG305">
        <v>7.5949999999999989</v>
      </c>
      <c r="AH305">
        <v>7.7580000000000098</v>
      </c>
      <c r="AI305">
        <v>7.7059999999999604</v>
      </c>
      <c r="AJ305">
        <v>7.7250000000000227</v>
      </c>
      <c r="AK305">
        <v>7.8769999999999527</v>
      </c>
      <c r="AL305">
        <v>7.7250000000000227</v>
      </c>
      <c r="AM305">
        <v>7.7080000000000268</v>
      </c>
      <c r="AN305">
        <v>7.6500000000000057</v>
      </c>
      <c r="AO305">
        <v>7.8579999999999757</v>
      </c>
      <c r="AP305">
        <v>7.7599999999999909</v>
      </c>
      <c r="AQ305">
        <v>7.8180000000000405</v>
      </c>
      <c r="AR305">
        <v>8.0139999999999532</v>
      </c>
      <c r="AS305">
        <v>7.7160000000000082</v>
      </c>
      <c r="AT305">
        <v>7.6420000000000243</v>
      </c>
      <c r="AU305">
        <v>7.6829999999999927</v>
      </c>
      <c r="AV305">
        <v>7.686999999999955</v>
      </c>
      <c r="AW305" s="174">
        <f t="shared" si="8"/>
        <v>254.83599999999996</v>
      </c>
      <c r="AX305" s="175">
        <f t="shared" si="9"/>
        <v>56.506929947103245</v>
      </c>
    </row>
    <row r="306" spans="1:50" ht="15" thickBot="1" x14ac:dyDescent="0.4">
      <c r="A306" s="4" t="s">
        <v>173</v>
      </c>
      <c r="B306" s="4">
        <v>2019</v>
      </c>
      <c r="C306" s="22">
        <v>43770</v>
      </c>
      <c r="D306" s="4" t="s">
        <v>72</v>
      </c>
      <c r="E306" s="42" t="s">
        <v>209</v>
      </c>
      <c r="F306" t="s">
        <v>211</v>
      </c>
      <c r="G306" t="s">
        <v>53</v>
      </c>
      <c r="H306" t="s">
        <v>308</v>
      </c>
      <c r="I306" t="s">
        <v>233</v>
      </c>
      <c r="J306" t="s">
        <v>587</v>
      </c>
      <c r="K306" t="s">
        <v>327</v>
      </c>
      <c r="P306" s="42">
        <v>3</v>
      </c>
      <c r="Q306">
        <v>14.025</v>
      </c>
      <c r="R306">
        <v>8.1330000000000009</v>
      </c>
      <c r="S306">
        <v>7.6519999999999975</v>
      </c>
      <c r="T306">
        <v>7.5629999999999988</v>
      </c>
      <c r="U306">
        <v>7.6900000000000048</v>
      </c>
      <c r="V306">
        <v>7.7319999999999993</v>
      </c>
      <c r="W306">
        <v>7.7590000000000074</v>
      </c>
      <c r="X306">
        <v>7.9199999999999804</v>
      </c>
      <c r="Y306">
        <v>7.777000000000001</v>
      </c>
      <c r="Z306">
        <v>7.7600000000000193</v>
      </c>
      <c r="AA306">
        <v>7.8549999999999756</v>
      </c>
      <c r="AB306">
        <v>7.6970000000000169</v>
      </c>
      <c r="AC306">
        <v>7.7340000000000089</v>
      </c>
      <c r="AD306">
        <v>7.8589999999999804</v>
      </c>
      <c r="AE306">
        <v>7.7639999999999958</v>
      </c>
      <c r="AF306">
        <v>7.9570000000000221</v>
      </c>
      <c r="AG306">
        <v>7.8599999999999852</v>
      </c>
      <c r="AH306">
        <v>7.9050000000000011</v>
      </c>
      <c r="AI306">
        <v>7.9869999999999948</v>
      </c>
      <c r="AJ306">
        <v>7.8610000000000184</v>
      </c>
      <c r="AK306">
        <v>7.8030000000000257</v>
      </c>
      <c r="AL306">
        <v>7.7509999999999764</v>
      </c>
      <c r="AM306">
        <v>7.8439999999999657</v>
      </c>
      <c r="AN306">
        <v>7.7630000000000337</v>
      </c>
      <c r="AO306">
        <v>7.8010000000000161</v>
      </c>
      <c r="AP306">
        <v>7.95799999999997</v>
      </c>
      <c r="AQ306">
        <v>7.9669999999999845</v>
      </c>
      <c r="AR306">
        <v>7.9220000000000255</v>
      </c>
      <c r="AS306">
        <v>8.0029999999999575</v>
      </c>
      <c r="AT306">
        <v>7.8240000000000691</v>
      </c>
      <c r="AU306">
        <v>7.6509999999999536</v>
      </c>
      <c r="AV306">
        <v>7.6529999999999632</v>
      </c>
      <c r="AW306" s="174">
        <f t="shared" si="8"/>
        <v>256.42999999999995</v>
      </c>
      <c r="AX306" s="175">
        <f t="shared" si="9"/>
        <v>56.155676012947012</v>
      </c>
    </row>
    <row r="307" spans="1:50" ht="15" thickBot="1" x14ac:dyDescent="0.4">
      <c r="A307" s="4" t="s">
        <v>173</v>
      </c>
      <c r="B307" s="4">
        <v>2019</v>
      </c>
      <c r="C307" s="22">
        <v>43770</v>
      </c>
      <c r="D307" s="4" t="s">
        <v>72</v>
      </c>
      <c r="E307" s="42" t="s">
        <v>209</v>
      </c>
      <c r="F307" t="s">
        <v>211</v>
      </c>
      <c r="G307" t="s">
        <v>17</v>
      </c>
      <c r="H307" t="s">
        <v>220</v>
      </c>
      <c r="I307" t="s">
        <v>441</v>
      </c>
      <c r="J307" t="s">
        <v>338</v>
      </c>
      <c r="K307" t="s">
        <v>440</v>
      </c>
      <c r="P307" s="42">
        <v>4</v>
      </c>
      <c r="Q307">
        <v>14.101000000000001</v>
      </c>
      <c r="R307">
        <v>8.423</v>
      </c>
      <c r="S307">
        <v>7.916999999999998</v>
      </c>
      <c r="T307">
        <v>7.6680000000000028</v>
      </c>
      <c r="U307">
        <v>7.8689999999999998</v>
      </c>
      <c r="V307">
        <v>7.759999999999998</v>
      </c>
      <c r="W307">
        <v>7.7490000000000023</v>
      </c>
      <c r="X307">
        <v>7.8280000000000101</v>
      </c>
      <c r="Y307">
        <v>7.6829999999999927</v>
      </c>
      <c r="Z307">
        <v>7.6739999999999924</v>
      </c>
      <c r="AA307">
        <v>7.7690000000000055</v>
      </c>
      <c r="AB307">
        <v>7.9170000000000016</v>
      </c>
      <c r="AC307">
        <v>7.7630000000000052</v>
      </c>
      <c r="AD307">
        <v>7.7409999999999712</v>
      </c>
      <c r="AE307">
        <v>7.7640000000000242</v>
      </c>
      <c r="AF307">
        <v>7.782999999999987</v>
      </c>
      <c r="AG307">
        <v>7.8460000000000036</v>
      </c>
      <c r="AH307">
        <v>7.9869999999999948</v>
      </c>
      <c r="AI307">
        <v>7.8789999999999907</v>
      </c>
      <c r="AJ307">
        <v>8.0800000000000125</v>
      </c>
      <c r="AK307">
        <v>7.9060000000000059</v>
      </c>
      <c r="AL307">
        <v>7.7809999999999775</v>
      </c>
      <c r="AM307">
        <v>7.7540000000000191</v>
      </c>
      <c r="AN307">
        <v>7.8990000000000009</v>
      </c>
      <c r="AO307">
        <v>7.8530000000000086</v>
      </c>
      <c r="AP307">
        <v>7.8559999999999945</v>
      </c>
      <c r="AQ307">
        <v>8.1129999999999995</v>
      </c>
      <c r="AR307">
        <v>8.0290000000000532</v>
      </c>
      <c r="AS307">
        <v>8.143999999999977</v>
      </c>
      <c r="AT307">
        <v>8.2779999999999916</v>
      </c>
      <c r="AU307">
        <v>7.9519999999999982</v>
      </c>
      <c r="AV307">
        <v>7.9010000000000105</v>
      </c>
      <c r="AW307" s="174">
        <f t="shared" si="8"/>
        <v>258.66700000000003</v>
      </c>
      <c r="AX307" s="175">
        <f t="shared" si="9"/>
        <v>55.670031353052373</v>
      </c>
    </row>
    <row r="308" spans="1:50" ht="15" thickBot="1" x14ac:dyDescent="0.4">
      <c r="A308" s="4" t="s">
        <v>176</v>
      </c>
      <c r="B308" s="4">
        <v>2019</v>
      </c>
      <c r="C308" s="5">
        <v>43523</v>
      </c>
      <c r="D308" s="4" t="s">
        <v>13</v>
      </c>
      <c r="E308" s="42" t="s">
        <v>395</v>
      </c>
      <c r="F308" s="79" t="s">
        <v>395</v>
      </c>
      <c r="G308" t="s">
        <v>36</v>
      </c>
      <c r="H308" t="s">
        <v>326</v>
      </c>
      <c r="I308" t="s">
        <v>553</v>
      </c>
      <c r="J308" t="s">
        <v>277</v>
      </c>
      <c r="K308" t="s">
        <v>357</v>
      </c>
      <c r="P308" s="42">
        <v>1</v>
      </c>
      <c r="Q308">
        <v>13.992000000000001</v>
      </c>
      <c r="R308">
        <v>8.0389999999999979</v>
      </c>
      <c r="S308">
        <v>7.7089999999999996</v>
      </c>
      <c r="T308">
        <v>7.5850000000000044</v>
      </c>
      <c r="U308">
        <v>7.6529999999999987</v>
      </c>
      <c r="V308">
        <v>7.5670000000000002</v>
      </c>
      <c r="W308">
        <v>7.597999999999999</v>
      </c>
      <c r="X308">
        <v>7.8089999999999975</v>
      </c>
      <c r="Y308">
        <v>7.6630000000000109</v>
      </c>
      <c r="Z308">
        <v>7.7349999999999994</v>
      </c>
      <c r="AA308">
        <v>7.6909999999999883</v>
      </c>
      <c r="AB308">
        <v>7.8689999999999998</v>
      </c>
      <c r="AC308">
        <v>7.7460000000000093</v>
      </c>
      <c r="AD308">
        <v>7.7970000000000113</v>
      </c>
      <c r="AE308">
        <v>7.734999999999971</v>
      </c>
      <c r="AF308">
        <v>7.7410000000000139</v>
      </c>
      <c r="AG308">
        <v>7.8569999999999993</v>
      </c>
      <c r="AH308">
        <v>7.7700000000000102</v>
      </c>
      <c r="AI308">
        <v>7.8810000000000002</v>
      </c>
      <c r="AJ308">
        <v>7.7729999999999961</v>
      </c>
      <c r="AK308">
        <v>7.7039999999999793</v>
      </c>
      <c r="AL308">
        <v>7.7070000000000221</v>
      </c>
      <c r="AM308">
        <v>7.7050000000000125</v>
      </c>
      <c r="AN308">
        <v>7.914999999999992</v>
      </c>
      <c r="AO308">
        <v>7.7799999999999727</v>
      </c>
      <c r="AP308">
        <v>7.8439999999999941</v>
      </c>
      <c r="AQ308">
        <v>7.9930000000000234</v>
      </c>
      <c r="AR308">
        <v>7.8260000000000218</v>
      </c>
      <c r="AS308">
        <v>7.7739999999999725</v>
      </c>
      <c r="AT308">
        <v>7.813000000000045</v>
      </c>
      <c r="AU308">
        <v>7.7499999999999432</v>
      </c>
      <c r="AV308">
        <v>7.8940000000000055</v>
      </c>
      <c r="AW308" s="174">
        <f t="shared" si="8"/>
        <v>254.91499999999999</v>
      </c>
      <c r="AX308" s="175">
        <f t="shared" si="9"/>
        <v>56.489418041307886</v>
      </c>
    </row>
    <row r="309" spans="1:50" ht="15" thickBot="1" x14ac:dyDescent="0.4">
      <c r="A309" s="4" t="s">
        <v>176</v>
      </c>
      <c r="B309" s="4">
        <v>2019</v>
      </c>
      <c r="C309" s="5">
        <v>43523</v>
      </c>
      <c r="D309" s="4" t="s">
        <v>13</v>
      </c>
      <c r="E309" s="42" t="s">
        <v>395</v>
      </c>
      <c r="F309" s="79" t="s">
        <v>395</v>
      </c>
      <c r="G309" t="s">
        <v>25</v>
      </c>
      <c r="H309" t="s">
        <v>319</v>
      </c>
      <c r="I309" t="s">
        <v>276</v>
      </c>
      <c r="J309" t="s">
        <v>354</v>
      </c>
      <c r="K309" t="s">
        <v>547</v>
      </c>
      <c r="P309" s="42">
        <v>2</v>
      </c>
      <c r="Q309">
        <v>14.01</v>
      </c>
      <c r="R309">
        <v>8.452</v>
      </c>
      <c r="S309">
        <v>7.843</v>
      </c>
      <c r="T309">
        <v>7.6490000000000009</v>
      </c>
      <c r="U309">
        <v>7.6820000000000022</v>
      </c>
      <c r="V309">
        <v>7.5959999999999965</v>
      </c>
      <c r="W309">
        <v>7.6080000000000041</v>
      </c>
      <c r="X309">
        <v>7.7009999999999934</v>
      </c>
      <c r="Y309">
        <v>7.921999999999997</v>
      </c>
      <c r="Z309">
        <v>7.875</v>
      </c>
      <c r="AA309">
        <v>7.7670000000000101</v>
      </c>
      <c r="AB309">
        <v>7.7379999999999853</v>
      </c>
      <c r="AC309">
        <v>7.7549999999999955</v>
      </c>
      <c r="AD309">
        <v>7.7060000000000173</v>
      </c>
      <c r="AE309">
        <v>7.6719999999999828</v>
      </c>
      <c r="AF309">
        <v>7.7010000000000076</v>
      </c>
      <c r="AG309">
        <v>7.8770000000000095</v>
      </c>
      <c r="AH309">
        <v>7.7929999999999779</v>
      </c>
      <c r="AI309">
        <v>7.7330000000000041</v>
      </c>
      <c r="AJ309">
        <v>7.7840000000000202</v>
      </c>
      <c r="AK309">
        <v>7.875</v>
      </c>
      <c r="AL309">
        <v>7.8069999999999879</v>
      </c>
      <c r="AM309">
        <v>7.7789999999999964</v>
      </c>
      <c r="AN309">
        <v>7.8550000000000182</v>
      </c>
      <c r="AO309">
        <v>8.0809999999999889</v>
      </c>
      <c r="AP309">
        <v>7.8300000000000125</v>
      </c>
      <c r="AQ309">
        <v>7.7010000000000218</v>
      </c>
      <c r="AR309">
        <v>7.6409999999999627</v>
      </c>
      <c r="AS309">
        <v>7.7420000000000186</v>
      </c>
      <c r="AT309">
        <v>7.7459999999999809</v>
      </c>
      <c r="AU309">
        <v>7.9570000000000789</v>
      </c>
      <c r="AV309">
        <v>7.7399999999999238</v>
      </c>
      <c r="AW309" s="174">
        <f t="shared" si="8"/>
        <v>255.61799999999999</v>
      </c>
      <c r="AX309" s="175">
        <f t="shared" si="9"/>
        <v>56.334060981621015</v>
      </c>
    </row>
    <row r="310" spans="1:50" ht="15" thickBot="1" x14ac:dyDescent="0.4">
      <c r="A310" s="4" t="s">
        <v>176</v>
      </c>
      <c r="B310" s="4">
        <v>2019</v>
      </c>
      <c r="C310" s="5">
        <v>43523</v>
      </c>
      <c r="D310" s="4" t="s">
        <v>13</v>
      </c>
      <c r="E310" s="42" t="s">
        <v>395</v>
      </c>
      <c r="F310" s="79" t="s">
        <v>395</v>
      </c>
      <c r="G310" t="s">
        <v>29</v>
      </c>
      <c r="H310" t="s">
        <v>333</v>
      </c>
      <c r="I310" t="s">
        <v>434</v>
      </c>
      <c r="J310" t="s">
        <v>314</v>
      </c>
      <c r="K310" t="s">
        <v>551</v>
      </c>
      <c r="P310" s="42">
        <v>3</v>
      </c>
      <c r="Q310">
        <v>14.214</v>
      </c>
      <c r="R310">
        <v>8.2750000000000004</v>
      </c>
      <c r="S310">
        <v>7.8829999999999991</v>
      </c>
      <c r="T310">
        <v>8.0140000000000029</v>
      </c>
      <c r="U310">
        <v>7.7689999999999984</v>
      </c>
      <c r="V310">
        <v>7.8689999999999998</v>
      </c>
      <c r="W310">
        <v>7.7109999999999985</v>
      </c>
      <c r="X310">
        <v>7.7800000000000011</v>
      </c>
      <c r="Y310">
        <v>7.7709999999999866</v>
      </c>
      <c r="Z310">
        <v>7.7180000000000177</v>
      </c>
      <c r="AA310">
        <v>7.7459999999999809</v>
      </c>
      <c r="AB310">
        <v>7.8650000000000091</v>
      </c>
      <c r="AC310">
        <v>7.9259999999999877</v>
      </c>
      <c r="AD310">
        <v>7.916000000000011</v>
      </c>
      <c r="AE310">
        <v>8.0040000000000049</v>
      </c>
      <c r="AF310">
        <v>7.8310000000000031</v>
      </c>
      <c r="AG310">
        <v>7.8029999999999973</v>
      </c>
      <c r="AH310">
        <v>7.9639999999999986</v>
      </c>
      <c r="AI310">
        <v>7.77800000000002</v>
      </c>
      <c r="AJ310">
        <v>7.8760000000000048</v>
      </c>
      <c r="AK310">
        <v>7.9529999999999745</v>
      </c>
      <c r="AL310">
        <v>7.8520000000000039</v>
      </c>
      <c r="AM310">
        <v>7.789999999999992</v>
      </c>
      <c r="AN310">
        <v>7.8190000000000452</v>
      </c>
      <c r="AO310">
        <v>7.9789999999999566</v>
      </c>
      <c r="AP310">
        <v>8.0200000000000102</v>
      </c>
      <c r="AQ310">
        <v>8.203000000000003</v>
      </c>
      <c r="AR310">
        <v>8.0079999999999529</v>
      </c>
      <c r="AS310">
        <v>7.8880000000000052</v>
      </c>
      <c r="AT310">
        <v>8.0509999999999877</v>
      </c>
      <c r="AU310">
        <v>7.7990000000000634</v>
      </c>
      <c r="AV310">
        <v>7.9899999999999807</v>
      </c>
      <c r="AW310" s="174">
        <f t="shared" si="8"/>
        <v>259.065</v>
      </c>
      <c r="AX310" s="175">
        <f t="shared" si="9"/>
        <v>55.584505819002956</v>
      </c>
    </row>
    <row r="311" spans="1:50" ht="15" thickBot="1" x14ac:dyDescent="0.4">
      <c r="A311" s="4" t="s">
        <v>176</v>
      </c>
      <c r="B311" s="4">
        <v>2019</v>
      </c>
      <c r="C311" s="5">
        <v>43523</v>
      </c>
      <c r="D311" s="4" t="s">
        <v>13</v>
      </c>
      <c r="E311" s="42" t="s">
        <v>395</v>
      </c>
      <c r="F311" s="79" t="s">
        <v>395</v>
      </c>
      <c r="G311" t="s">
        <v>53</v>
      </c>
      <c r="H311" t="s">
        <v>308</v>
      </c>
      <c r="I311" t="s">
        <v>496</v>
      </c>
      <c r="J311" t="s">
        <v>233</v>
      </c>
      <c r="K311" t="s">
        <v>327</v>
      </c>
      <c r="P311" s="42">
        <v>4</v>
      </c>
      <c r="Q311">
        <v>14.436999999999999</v>
      </c>
      <c r="R311">
        <v>8.6800000000000015</v>
      </c>
      <c r="S311">
        <v>8.1869999999999976</v>
      </c>
      <c r="T311">
        <v>7.9619999999999997</v>
      </c>
      <c r="U311">
        <v>7.9609999999999985</v>
      </c>
      <c r="V311">
        <v>7.7390000000000043</v>
      </c>
      <c r="W311">
        <v>7.6769999999999854</v>
      </c>
      <c r="X311">
        <v>7.6830000000000069</v>
      </c>
      <c r="Y311">
        <v>7.757000000000005</v>
      </c>
      <c r="Z311">
        <v>7.7420000000000044</v>
      </c>
      <c r="AA311">
        <v>7.8960000000000008</v>
      </c>
      <c r="AB311">
        <v>7.9540000000000077</v>
      </c>
      <c r="AC311">
        <v>8.0480000000000018</v>
      </c>
      <c r="AD311">
        <v>7.8719999999999715</v>
      </c>
      <c r="AE311">
        <v>7.7620000000000005</v>
      </c>
      <c r="AF311">
        <v>7.8040000000000163</v>
      </c>
      <c r="AG311">
        <v>7.9720000000000084</v>
      </c>
      <c r="AH311">
        <v>7.8689999999999714</v>
      </c>
      <c r="AI311">
        <v>8.0030000000000427</v>
      </c>
      <c r="AJ311">
        <v>7.879999999999967</v>
      </c>
      <c r="AK311">
        <v>7.9240000000000066</v>
      </c>
      <c r="AL311">
        <v>7.9659999999999798</v>
      </c>
      <c r="AM311">
        <v>8.0970000000000368</v>
      </c>
      <c r="AN311">
        <v>7.964999999999975</v>
      </c>
      <c r="AO311">
        <v>7.8680000000000234</v>
      </c>
      <c r="AP311">
        <v>7.8059999999999832</v>
      </c>
      <c r="AQ311">
        <v>7.8120000000000118</v>
      </c>
      <c r="AR311">
        <v>7.9440000000000168</v>
      </c>
      <c r="AS311">
        <v>7.7809999999999491</v>
      </c>
      <c r="AT311">
        <v>7.8410000000000366</v>
      </c>
      <c r="AU311">
        <v>7.9380000000000166</v>
      </c>
      <c r="AV311">
        <v>8.2379999999999711</v>
      </c>
      <c r="AW311" s="174">
        <f t="shared" si="8"/>
        <v>260.065</v>
      </c>
      <c r="AX311" s="175">
        <f t="shared" si="9"/>
        <v>55.370772691442525</v>
      </c>
    </row>
    <row r="312" spans="1:50" ht="15" thickBot="1" x14ac:dyDescent="0.4">
      <c r="A312" s="4" t="s">
        <v>176</v>
      </c>
      <c r="B312" s="4">
        <v>2019</v>
      </c>
      <c r="C312" s="5">
        <v>43523</v>
      </c>
      <c r="D312" s="4" t="s">
        <v>13</v>
      </c>
      <c r="E312" s="42" t="s">
        <v>395</v>
      </c>
      <c r="F312" s="79" t="s">
        <v>395</v>
      </c>
      <c r="G312" t="s">
        <v>27</v>
      </c>
      <c r="H312" t="s">
        <v>317</v>
      </c>
      <c r="I312" t="s">
        <v>450</v>
      </c>
      <c r="J312" t="s">
        <v>549</v>
      </c>
      <c r="K312" t="s">
        <v>550</v>
      </c>
      <c r="P312" s="42">
        <v>5</v>
      </c>
      <c r="Q312">
        <v>14.087999999999999</v>
      </c>
      <c r="R312">
        <v>8.1600000000000019</v>
      </c>
      <c r="S312">
        <v>7.6920000000000002</v>
      </c>
      <c r="T312">
        <v>7.7570000000000014</v>
      </c>
      <c r="U312">
        <v>7.6679999999999993</v>
      </c>
      <c r="V312">
        <v>7.7399999999999949</v>
      </c>
      <c r="W312">
        <v>7.7749999999999986</v>
      </c>
      <c r="X312">
        <v>7.9529999999999887</v>
      </c>
      <c r="Y312">
        <v>7.8030000000000257</v>
      </c>
      <c r="Z312">
        <v>7.7999999999999972</v>
      </c>
      <c r="AA312">
        <v>7.7669999999999959</v>
      </c>
      <c r="AB312">
        <v>7.8760000000000048</v>
      </c>
      <c r="AC312">
        <v>7.8190000000000026</v>
      </c>
      <c r="AD312">
        <v>7.9319999999999737</v>
      </c>
      <c r="AE312">
        <v>7.9370000000000118</v>
      </c>
      <c r="AF312">
        <v>8.0999999999999943</v>
      </c>
      <c r="AG312">
        <v>7.8600000000000136</v>
      </c>
      <c r="AH312">
        <v>7.8140000000000214</v>
      </c>
      <c r="AI312">
        <v>7.9969999999999857</v>
      </c>
      <c r="AJ312">
        <v>7.9209999999999923</v>
      </c>
      <c r="AK312">
        <v>8.1510000000000105</v>
      </c>
      <c r="AL312">
        <v>7.9289999999999736</v>
      </c>
      <c r="AM312">
        <v>7.9060000000000343</v>
      </c>
      <c r="AN312">
        <v>7.9179999999999779</v>
      </c>
      <c r="AO312">
        <v>7.9930000000000234</v>
      </c>
      <c r="AP312">
        <v>8.2049999999999841</v>
      </c>
      <c r="AQ312">
        <v>8.0230000000000246</v>
      </c>
      <c r="AR312">
        <v>8.0819999999999652</v>
      </c>
      <c r="AS312">
        <v>8.1329999999999814</v>
      </c>
      <c r="AT312">
        <v>8.311000000000007</v>
      </c>
      <c r="AU312">
        <v>8.1779999999999688</v>
      </c>
      <c r="AV312">
        <v>8.3620000000000232</v>
      </c>
      <c r="AW312" s="174">
        <f t="shared" si="8"/>
        <v>260.64999999999998</v>
      </c>
      <c r="AX312" s="175">
        <f t="shared" si="9"/>
        <v>55.246499136773458</v>
      </c>
    </row>
    <row r="313" spans="1:50" ht="15" thickBot="1" x14ac:dyDescent="0.4">
      <c r="A313" s="4" t="s">
        <v>176</v>
      </c>
      <c r="B313" s="4">
        <v>2019</v>
      </c>
      <c r="C313" s="5">
        <v>43523</v>
      </c>
      <c r="D313" s="4" t="s">
        <v>13</v>
      </c>
      <c r="E313" s="42" t="s">
        <v>395</v>
      </c>
      <c r="F313" s="79" t="s">
        <v>395</v>
      </c>
      <c r="G313" t="s">
        <v>15</v>
      </c>
      <c r="H313" t="s">
        <v>526</v>
      </c>
      <c r="I313" t="s">
        <v>519</v>
      </c>
      <c r="J313" t="s">
        <v>520</v>
      </c>
      <c r="K313" t="s">
        <v>509</v>
      </c>
      <c r="P313" s="42">
        <v>6</v>
      </c>
      <c r="Q313">
        <v>14.045</v>
      </c>
      <c r="R313">
        <v>8.456999999999999</v>
      </c>
      <c r="S313">
        <v>7.9209999999999994</v>
      </c>
      <c r="T313">
        <v>7.8840000000000039</v>
      </c>
      <c r="U313">
        <v>7.7259999999999991</v>
      </c>
      <c r="V313">
        <v>7.8059999999999974</v>
      </c>
      <c r="W313">
        <v>7.9690000000000083</v>
      </c>
      <c r="X313">
        <v>7.9119999999999777</v>
      </c>
      <c r="Y313">
        <v>7.8950000000000244</v>
      </c>
      <c r="Z313">
        <v>7.9089999999999918</v>
      </c>
      <c r="AA313">
        <v>8.0589999999999975</v>
      </c>
      <c r="AB313">
        <v>7.9140000000000015</v>
      </c>
      <c r="AC313">
        <v>7.9189999999999827</v>
      </c>
      <c r="AD313">
        <v>7.9560000000000031</v>
      </c>
      <c r="AE313">
        <v>8.1009999999999991</v>
      </c>
      <c r="AF313">
        <v>7.9330000000000211</v>
      </c>
      <c r="AG313">
        <v>8.0599999999999739</v>
      </c>
      <c r="AH313">
        <v>7.9440000000000168</v>
      </c>
      <c r="AI313">
        <v>7.8900000000000148</v>
      </c>
      <c r="AJ313">
        <v>7.8720000000000141</v>
      </c>
      <c r="AK313">
        <v>8.0360000000000014</v>
      </c>
      <c r="AL313">
        <v>8.0989999999999895</v>
      </c>
      <c r="AM313">
        <v>8.2389999999999759</v>
      </c>
      <c r="AN313">
        <v>8.4500000000000171</v>
      </c>
      <c r="AO313">
        <v>8.3209999999999695</v>
      </c>
      <c r="AP313">
        <v>8.2210000000000036</v>
      </c>
      <c r="AQ313">
        <v>8.3640000000000043</v>
      </c>
      <c r="AR313">
        <v>8.3050000000000068</v>
      </c>
      <c r="AS313">
        <v>8.4379999999999882</v>
      </c>
      <c r="AT313">
        <v>8.3180000000000405</v>
      </c>
      <c r="AU313">
        <v>8.2400000000000091</v>
      </c>
      <c r="AV313">
        <v>8.3650000000000091</v>
      </c>
      <c r="AW313" s="174">
        <f t="shared" si="8"/>
        <v>264.56800000000004</v>
      </c>
      <c r="AX313" s="175">
        <f t="shared" si="9"/>
        <v>54.428351123340683</v>
      </c>
    </row>
    <row r="314" spans="1:50" ht="15" thickBot="1" x14ac:dyDescent="0.4">
      <c r="A314" s="4" t="s">
        <v>176</v>
      </c>
      <c r="B314" s="4">
        <v>2019</v>
      </c>
      <c r="C314" s="5">
        <v>43523</v>
      </c>
      <c r="D314" s="4" t="s">
        <v>13</v>
      </c>
      <c r="E314" s="42" t="s">
        <v>395</v>
      </c>
      <c r="F314" s="79" t="s">
        <v>395</v>
      </c>
      <c r="G314" t="s">
        <v>67</v>
      </c>
      <c r="H314" t="s">
        <v>219</v>
      </c>
      <c r="I314" t="s">
        <v>340</v>
      </c>
      <c r="J314" t="s">
        <v>602</v>
      </c>
      <c r="K314" t="s">
        <v>546</v>
      </c>
      <c r="P314" s="42">
        <v>7</v>
      </c>
      <c r="Q314">
        <v>14.141</v>
      </c>
      <c r="R314">
        <v>8.077</v>
      </c>
      <c r="S314">
        <v>8.0330000000000013</v>
      </c>
      <c r="T314">
        <v>8.0599999999999987</v>
      </c>
      <c r="U314">
        <v>8.3400000000000034</v>
      </c>
      <c r="V314">
        <v>8.2089999999999961</v>
      </c>
      <c r="W314">
        <v>8.1479999999999961</v>
      </c>
      <c r="X314">
        <v>8.0710000000000122</v>
      </c>
      <c r="Y314">
        <v>8.2299999999999898</v>
      </c>
      <c r="Z314">
        <v>8.1180000000000092</v>
      </c>
      <c r="AA314">
        <v>8.1609999999999872</v>
      </c>
      <c r="AB314">
        <v>8.2960000000000065</v>
      </c>
      <c r="AC314">
        <v>8.4630000000000081</v>
      </c>
      <c r="AD314">
        <v>8.1000000000000085</v>
      </c>
      <c r="AE314">
        <v>8.027000000000001</v>
      </c>
      <c r="AF314">
        <v>7.9909999999999854</v>
      </c>
      <c r="AG314">
        <v>8.1430000000000291</v>
      </c>
      <c r="AH314">
        <v>7.9949999999999761</v>
      </c>
      <c r="AI314">
        <v>7.8979999999999961</v>
      </c>
      <c r="AJ314">
        <v>8.0660000000000025</v>
      </c>
      <c r="AK314">
        <v>8.1920000000000073</v>
      </c>
      <c r="AL314">
        <v>7.9099999999999966</v>
      </c>
      <c r="AM314">
        <v>7.7949999999999875</v>
      </c>
      <c r="AN314">
        <v>8.1540000000000248</v>
      </c>
      <c r="AO314">
        <v>8.0509999999999877</v>
      </c>
      <c r="AP314">
        <v>8.4540000000000077</v>
      </c>
      <c r="AQ314">
        <v>8.1069999999999709</v>
      </c>
      <c r="AR314">
        <v>8.0250000000000341</v>
      </c>
      <c r="AS314">
        <v>8.1119999999999379</v>
      </c>
      <c r="AT314">
        <v>7.9920000000000471</v>
      </c>
      <c r="AU314">
        <v>7.9500000000000171</v>
      </c>
      <c r="AV314">
        <v>8.0749999999999318</v>
      </c>
      <c r="AW314" s="174">
        <f t="shared" si="8"/>
        <v>265.38399999999996</v>
      </c>
      <c r="AX314" s="175">
        <f t="shared" si="9"/>
        <v>54.260995387815399</v>
      </c>
    </row>
    <row r="315" spans="1:50" ht="15" thickBot="1" x14ac:dyDescent="0.4">
      <c r="A315" s="4" t="s">
        <v>176</v>
      </c>
      <c r="B315" s="4">
        <v>2019</v>
      </c>
      <c r="C315" s="5">
        <v>43523</v>
      </c>
      <c r="D315" s="4" t="s">
        <v>13</v>
      </c>
      <c r="E315" s="42" t="s">
        <v>395</v>
      </c>
      <c r="F315" s="79" t="s">
        <v>395</v>
      </c>
      <c r="G315" t="s">
        <v>51</v>
      </c>
      <c r="H315" t="s">
        <v>243</v>
      </c>
      <c r="I315" t="s">
        <v>556</v>
      </c>
      <c r="J315" t="s">
        <v>311</v>
      </c>
      <c r="K315" t="s">
        <v>582</v>
      </c>
      <c r="P315" s="42">
        <v>8</v>
      </c>
      <c r="Q315">
        <v>14.43</v>
      </c>
      <c r="R315">
        <v>8.1410000000000018</v>
      </c>
      <c r="S315">
        <v>7.68</v>
      </c>
      <c r="T315">
        <v>7.7439999999999962</v>
      </c>
      <c r="U315">
        <v>7.6780000000000044</v>
      </c>
      <c r="V315">
        <v>7.722999999999999</v>
      </c>
      <c r="W315">
        <v>7.9470000000000027</v>
      </c>
      <c r="X315">
        <v>8.0040000000000049</v>
      </c>
      <c r="Y315">
        <v>8.137999999999991</v>
      </c>
      <c r="Z315">
        <v>7.9980000000000047</v>
      </c>
      <c r="AA315">
        <v>7.8700000000000045</v>
      </c>
      <c r="AB315">
        <v>7.9649999999999892</v>
      </c>
      <c r="AC315">
        <v>7.7959999999999923</v>
      </c>
      <c r="AD315">
        <v>8.0579999999999927</v>
      </c>
      <c r="AE315">
        <v>8.1360000000000241</v>
      </c>
      <c r="AF315">
        <v>8.4270000000000067</v>
      </c>
      <c r="AG315">
        <v>8.3959999999999866</v>
      </c>
      <c r="AH315">
        <v>8.5050000000000239</v>
      </c>
      <c r="AI315">
        <v>8.1809999999999832</v>
      </c>
      <c r="AJ315">
        <v>8.1280000000000143</v>
      </c>
      <c r="AK315">
        <v>8.0389999999999873</v>
      </c>
      <c r="AL315">
        <v>8.1920000000000073</v>
      </c>
      <c r="AM315">
        <v>7.9599999999999795</v>
      </c>
      <c r="AN315">
        <v>8.0430000000000064</v>
      </c>
      <c r="AO315">
        <v>8.3010000000000161</v>
      </c>
      <c r="AP315">
        <v>8.5549999999999784</v>
      </c>
      <c r="AQ315">
        <v>8.2600000000000193</v>
      </c>
      <c r="AR315">
        <v>8.3259999999999934</v>
      </c>
      <c r="AS315">
        <v>8.4800000000000182</v>
      </c>
      <c r="AT315">
        <v>8.2469999999999573</v>
      </c>
      <c r="AU315">
        <v>8.1430000000000007</v>
      </c>
      <c r="AV315">
        <v>8.3340000000000032</v>
      </c>
      <c r="AW315" s="174">
        <f t="shared" si="8"/>
        <v>265.82499999999999</v>
      </c>
      <c r="AX315" s="175">
        <f t="shared" si="9"/>
        <v>54.170977146619016</v>
      </c>
    </row>
    <row r="316" spans="1:50" ht="15" thickBot="1" x14ac:dyDescent="0.4">
      <c r="A316" s="4" t="s">
        <v>176</v>
      </c>
      <c r="B316" s="4">
        <v>2019</v>
      </c>
      <c r="C316" s="5">
        <v>43523</v>
      </c>
      <c r="D316" s="4" t="s">
        <v>13</v>
      </c>
      <c r="E316" s="42" t="s">
        <v>395</v>
      </c>
      <c r="F316" s="79" t="s">
        <v>395</v>
      </c>
      <c r="G316" t="s">
        <v>17</v>
      </c>
      <c r="H316" t="s">
        <v>338</v>
      </c>
      <c r="I316" t="s">
        <v>441</v>
      </c>
      <c r="J316" t="s">
        <v>220</v>
      </c>
      <c r="K316" t="s">
        <v>603</v>
      </c>
      <c r="P316" s="42">
        <v>9</v>
      </c>
      <c r="Q316">
        <v>14.122</v>
      </c>
      <c r="R316">
        <v>8.5680000000000014</v>
      </c>
      <c r="S316">
        <v>8.1340000000000003</v>
      </c>
      <c r="T316">
        <v>8.2369999999999983</v>
      </c>
      <c r="U316">
        <v>7.9810000000000016</v>
      </c>
      <c r="V316">
        <v>8.0499999999999972</v>
      </c>
      <c r="W316">
        <v>7.8619999999999948</v>
      </c>
      <c r="X316">
        <v>7.9210000000000065</v>
      </c>
      <c r="Y316">
        <v>7.994000000000014</v>
      </c>
      <c r="Z316">
        <v>7.72199999999998</v>
      </c>
      <c r="AA316">
        <v>7.7290000000000134</v>
      </c>
      <c r="AB316">
        <v>7.9549999999999983</v>
      </c>
      <c r="AC316">
        <v>8.0210000000000008</v>
      </c>
      <c r="AD316">
        <v>8.2839999999999918</v>
      </c>
      <c r="AE316">
        <v>8.0689999999999884</v>
      </c>
      <c r="AF316">
        <v>8.1530000000000058</v>
      </c>
      <c r="AG316">
        <v>8.2260000000000275</v>
      </c>
      <c r="AH316">
        <v>8.1519999999999868</v>
      </c>
      <c r="AI316">
        <v>8.2390000000000043</v>
      </c>
      <c r="AJ316">
        <v>8.3949999999999818</v>
      </c>
      <c r="AK316">
        <v>8.0970000000000084</v>
      </c>
      <c r="AL316">
        <v>8.0729999999999791</v>
      </c>
      <c r="AM316">
        <v>8.1590000000000202</v>
      </c>
      <c r="AN316">
        <v>8.4160000000000252</v>
      </c>
      <c r="AO316">
        <v>8.3039999999999452</v>
      </c>
      <c r="AP316">
        <v>8.4390000000000214</v>
      </c>
      <c r="AQ316">
        <v>8.2139999999999986</v>
      </c>
      <c r="AR316">
        <v>8.4639999999999986</v>
      </c>
      <c r="AS316">
        <v>8.2909999999999968</v>
      </c>
      <c r="AT316">
        <v>8.4350000000000023</v>
      </c>
      <c r="AU316">
        <v>8.5550000000000352</v>
      </c>
      <c r="AV316">
        <v>8.2989999999999782</v>
      </c>
      <c r="AW316" s="174">
        <f t="shared" si="8"/>
        <v>267.56</v>
      </c>
      <c r="AX316" s="175">
        <f t="shared" si="9"/>
        <v>53.819703991628046</v>
      </c>
    </row>
    <row r="317" spans="1:50" ht="15" thickBot="1" x14ac:dyDescent="0.4">
      <c r="A317" s="4" t="s">
        <v>176</v>
      </c>
      <c r="B317" s="4">
        <v>2019</v>
      </c>
      <c r="C317" s="5">
        <v>43523</v>
      </c>
      <c r="D317" s="4" t="s">
        <v>13</v>
      </c>
      <c r="E317" s="42" t="s">
        <v>395</v>
      </c>
      <c r="F317" s="79" t="s">
        <v>395</v>
      </c>
      <c r="G317" t="s">
        <v>56</v>
      </c>
      <c r="H317" t="s">
        <v>274</v>
      </c>
      <c r="I317" t="s">
        <v>446</v>
      </c>
      <c r="J317" t="s">
        <v>445</v>
      </c>
      <c r="K317" t="s">
        <v>55</v>
      </c>
      <c r="P317" s="42">
        <v>10</v>
      </c>
      <c r="Q317">
        <v>14.643000000000001</v>
      </c>
      <c r="R317">
        <v>8.5779999999999994</v>
      </c>
      <c r="S317">
        <v>8.0970000000000013</v>
      </c>
      <c r="T317">
        <v>8.0699999999999967</v>
      </c>
      <c r="U317">
        <v>7.9490000000000052</v>
      </c>
      <c r="V317">
        <v>8.1499999999999986</v>
      </c>
      <c r="W317">
        <v>7.9499999999999957</v>
      </c>
      <c r="X317">
        <v>7.9540000000000077</v>
      </c>
      <c r="Y317">
        <v>8.1169999999999902</v>
      </c>
      <c r="Z317">
        <v>7.9380000000000024</v>
      </c>
      <c r="AA317">
        <v>7.8520000000000181</v>
      </c>
      <c r="AB317">
        <v>7.8849999999999767</v>
      </c>
      <c r="AC317">
        <v>8.0960000000000036</v>
      </c>
      <c r="AD317">
        <v>8.025999999999982</v>
      </c>
      <c r="AE317">
        <v>8.2160000000000224</v>
      </c>
      <c r="AF317">
        <v>8.2740000000000151</v>
      </c>
      <c r="AG317">
        <v>8.0739999999999839</v>
      </c>
      <c r="AH317">
        <v>8.2750000000000057</v>
      </c>
      <c r="AI317">
        <v>8.1359999999999673</v>
      </c>
      <c r="AJ317">
        <v>8.252000000000038</v>
      </c>
      <c r="AK317">
        <v>8.4339999999999691</v>
      </c>
      <c r="AL317">
        <v>8.1920000000000073</v>
      </c>
      <c r="AM317">
        <v>8.0950000000000273</v>
      </c>
      <c r="AN317">
        <v>8.228999999999985</v>
      </c>
      <c r="AO317">
        <v>8.3540000000000134</v>
      </c>
      <c r="AP317">
        <v>8.2419999999999618</v>
      </c>
      <c r="AQ317">
        <v>8.4970000000000709</v>
      </c>
      <c r="AR317">
        <v>8.5169999999999675</v>
      </c>
      <c r="AS317">
        <v>8.6839999999999975</v>
      </c>
      <c r="AT317">
        <v>8.525999999999982</v>
      </c>
      <c r="AU317">
        <v>8.3689999999999998</v>
      </c>
      <c r="AV317">
        <v>8.4770000000000323</v>
      </c>
      <c r="AW317" s="174">
        <f t="shared" si="8"/>
        <v>269.14800000000002</v>
      </c>
      <c r="AX317" s="175">
        <f t="shared" si="9"/>
        <v>53.502162379062817</v>
      </c>
    </row>
    <row r="318" spans="1:50" ht="15" thickBot="1" x14ac:dyDescent="0.4">
      <c r="A318" s="4" t="s">
        <v>176</v>
      </c>
      <c r="B318" s="4">
        <v>2019</v>
      </c>
      <c r="C318" s="5">
        <v>43523</v>
      </c>
      <c r="D318" s="4" t="s">
        <v>13</v>
      </c>
      <c r="E318" s="42" t="s">
        <v>395</v>
      </c>
      <c r="F318" s="79" t="s">
        <v>395</v>
      </c>
      <c r="G318" t="s">
        <v>40</v>
      </c>
      <c r="H318" t="s">
        <v>226</v>
      </c>
      <c r="I318" t="s">
        <v>331</v>
      </c>
      <c r="J318" t="s">
        <v>324</v>
      </c>
      <c r="K318" t="s">
        <v>575</v>
      </c>
      <c r="P318" s="42">
        <v>11</v>
      </c>
      <c r="Q318">
        <v>14.323</v>
      </c>
      <c r="R318">
        <v>8.4480000000000004</v>
      </c>
      <c r="S318">
        <v>8.1409999999999982</v>
      </c>
      <c r="T318">
        <v>8.2220000000000013</v>
      </c>
      <c r="U318">
        <v>7.945999999999998</v>
      </c>
      <c r="V318">
        <v>8.0769999999999982</v>
      </c>
      <c r="W318">
        <v>8.0520000000000067</v>
      </c>
      <c r="X318">
        <v>8.2309999999999803</v>
      </c>
      <c r="Y318">
        <v>8.0860000000000127</v>
      </c>
      <c r="Z318">
        <v>8.0889999999999986</v>
      </c>
      <c r="AA318">
        <v>8.0619999999999834</v>
      </c>
      <c r="AB318">
        <v>8.2530000000000143</v>
      </c>
      <c r="AC318">
        <v>8.3640000000000043</v>
      </c>
      <c r="AD318">
        <v>8.680000000000021</v>
      </c>
      <c r="AE318">
        <v>8.3679999999999666</v>
      </c>
      <c r="AF318">
        <v>8.2500000000000284</v>
      </c>
      <c r="AG318">
        <v>8.0919999999999845</v>
      </c>
      <c r="AH318">
        <v>8.275999999999982</v>
      </c>
      <c r="AI318">
        <v>8.1230000000000189</v>
      </c>
      <c r="AJ318">
        <v>8.2300000000000182</v>
      </c>
      <c r="AK318">
        <v>8.1549999999999727</v>
      </c>
      <c r="AL318">
        <v>8.2770000000000152</v>
      </c>
      <c r="AM318">
        <v>8.4209999999999638</v>
      </c>
      <c r="AN318">
        <v>8.6660000000000252</v>
      </c>
      <c r="AO318">
        <v>8.4129999999999825</v>
      </c>
      <c r="AP318">
        <v>8.3810000000000286</v>
      </c>
      <c r="AQ318">
        <v>8.2060000000000173</v>
      </c>
      <c r="AR318">
        <v>8.4159999999999684</v>
      </c>
      <c r="AS318">
        <v>8.1860000000000355</v>
      </c>
      <c r="AT318">
        <v>8.3239999999999554</v>
      </c>
      <c r="AU318">
        <v>8.6410000000000196</v>
      </c>
      <c r="AV318">
        <v>8.3690000000000282</v>
      </c>
      <c r="AW318" s="174">
        <f t="shared" si="8"/>
        <v>270.76800000000003</v>
      </c>
      <c r="AX318" s="175">
        <f t="shared" si="9"/>
        <v>53.182059918454172</v>
      </c>
    </row>
    <row r="319" spans="1:50" ht="15" thickBot="1" x14ac:dyDescent="0.4">
      <c r="A319" s="4" t="s">
        <v>176</v>
      </c>
      <c r="B319" s="4">
        <v>2019</v>
      </c>
      <c r="C319" s="5">
        <v>43523</v>
      </c>
      <c r="D319" s="4" t="s">
        <v>13</v>
      </c>
      <c r="E319" s="42" t="s">
        <v>395</v>
      </c>
      <c r="F319" s="79" t="s">
        <v>395</v>
      </c>
      <c r="G319" t="s">
        <v>175</v>
      </c>
      <c r="H319" t="s">
        <v>344</v>
      </c>
      <c r="I319" t="s">
        <v>560</v>
      </c>
      <c r="J319" t="s">
        <v>303</v>
      </c>
      <c r="K319" t="s">
        <v>288</v>
      </c>
      <c r="P319" s="42">
        <v>12</v>
      </c>
      <c r="Q319">
        <v>14.337999999999999</v>
      </c>
      <c r="R319">
        <v>8.4440000000000008</v>
      </c>
      <c r="S319">
        <v>8.1610000000000014</v>
      </c>
      <c r="T319">
        <v>8.0139999999999993</v>
      </c>
      <c r="U319">
        <v>8.1610000000000014</v>
      </c>
      <c r="V319">
        <v>8.2369999999999948</v>
      </c>
      <c r="W319">
        <v>8.0250000000000057</v>
      </c>
      <c r="X319">
        <v>8.0319999999999894</v>
      </c>
      <c r="Y319">
        <v>8.1980000000000075</v>
      </c>
      <c r="Z319">
        <v>8.0980000000000132</v>
      </c>
      <c r="AA319">
        <v>8.2909999999999826</v>
      </c>
      <c r="AB319">
        <v>8.2150000000000034</v>
      </c>
      <c r="AC319">
        <v>8.394999999999996</v>
      </c>
      <c r="AD319">
        <v>8.4320000000000164</v>
      </c>
      <c r="AE319">
        <v>8.1689999999999969</v>
      </c>
      <c r="AF319">
        <v>8.1239999999999952</v>
      </c>
      <c r="AG319">
        <v>8.2699999999999818</v>
      </c>
      <c r="AH319">
        <v>8.2540000000000191</v>
      </c>
      <c r="AI319">
        <v>8.4230000000000018</v>
      </c>
      <c r="AJ319">
        <v>8.4199999999999875</v>
      </c>
      <c r="AK319">
        <v>8.5360000000000298</v>
      </c>
      <c r="AL319">
        <v>8.4179999999999779</v>
      </c>
      <c r="AM319">
        <v>8.5370000000000061</v>
      </c>
      <c r="AN319">
        <v>8.2309999999999945</v>
      </c>
      <c r="AO319">
        <v>8.1350000000000193</v>
      </c>
      <c r="AP319">
        <v>8.3160000000000025</v>
      </c>
      <c r="AQ319">
        <v>8.4349999999999739</v>
      </c>
      <c r="AR319">
        <v>8.4990000000000521</v>
      </c>
      <c r="AS319">
        <v>8.6819999999999595</v>
      </c>
      <c r="AT319">
        <v>8.5409999999999968</v>
      </c>
      <c r="AU319">
        <v>8.132000000000005</v>
      </c>
      <c r="AV319">
        <v>8.1659999999999968</v>
      </c>
      <c r="AW319" s="174">
        <f t="shared" si="8"/>
        <v>271.32900000000001</v>
      </c>
      <c r="AX319" s="175">
        <f t="shared" si="9"/>
        <v>53.072100660084253</v>
      </c>
    </row>
    <row r="320" spans="1:50" ht="15" thickBot="1" x14ac:dyDescent="0.4">
      <c r="A320" s="4" t="s">
        <v>176</v>
      </c>
      <c r="B320" s="4">
        <v>2019</v>
      </c>
      <c r="C320" s="5">
        <v>43523</v>
      </c>
      <c r="D320" s="4" t="s">
        <v>13</v>
      </c>
      <c r="E320" s="42" t="s">
        <v>395</v>
      </c>
      <c r="F320" s="79" t="s">
        <v>395</v>
      </c>
      <c r="G320" t="s">
        <v>47</v>
      </c>
      <c r="H320" t="s">
        <v>275</v>
      </c>
      <c r="I320" t="s">
        <v>287</v>
      </c>
      <c r="J320" t="s">
        <v>590</v>
      </c>
      <c r="K320" t="s">
        <v>559</v>
      </c>
      <c r="P320" s="42">
        <v>13</v>
      </c>
      <c r="Q320">
        <v>14.189</v>
      </c>
      <c r="R320">
        <v>8.2809999999999988</v>
      </c>
      <c r="S320">
        <v>7.9810000000000016</v>
      </c>
      <c r="T320">
        <v>7.7590000000000003</v>
      </c>
      <c r="U320">
        <v>7.9029999999999987</v>
      </c>
      <c r="V320">
        <v>7.9170000000000016</v>
      </c>
      <c r="W320">
        <v>8.0359999999999872</v>
      </c>
      <c r="X320">
        <v>7.9990000000000094</v>
      </c>
      <c r="Y320">
        <v>8.1440000000000055</v>
      </c>
      <c r="Z320">
        <v>7.980000000000004</v>
      </c>
      <c r="AA320">
        <v>8.1499999999999773</v>
      </c>
      <c r="AB320">
        <v>7.9780000000000371</v>
      </c>
      <c r="AC320">
        <v>8.1479999999999819</v>
      </c>
      <c r="AD320">
        <v>8.3509999999999849</v>
      </c>
      <c r="AE320">
        <v>8.2439999999999856</v>
      </c>
      <c r="AF320">
        <v>8.4200000000000159</v>
      </c>
      <c r="AG320">
        <v>8.2349999999999852</v>
      </c>
      <c r="AH320">
        <v>8.4310000000000116</v>
      </c>
      <c r="AI320">
        <v>8.2239999999999895</v>
      </c>
      <c r="AJ320">
        <v>8.2190000000000225</v>
      </c>
      <c r="AK320">
        <v>8.4960000000000093</v>
      </c>
      <c r="AL320">
        <v>8.6059999999999945</v>
      </c>
      <c r="AM320">
        <v>8.4809999999999945</v>
      </c>
      <c r="AN320">
        <v>8.7800000000000011</v>
      </c>
      <c r="AO320">
        <v>8.7180000000000462</v>
      </c>
      <c r="AP320">
        <v>8.9389999999999645</v>
      </c>
      <c r="AQ320">
        <v>8.7419999999999618</v>
      </c>
      <c r="AR320">
        <v>8.8460000000000036</v>
      </c>
      <c r="AS320">
        <v>8.3850000000000193</v>
      </c>
      <c r="AT320">
        <v>8.5340000000000202</v>
      </c>
      <c r="AU320">
        <v>8.578000000000003</v>
      </c>
      <c r="AV320">
        <v>8.7259999999999422</v>
      </c>
      <c r="AW320" s="174">
        <f t="shared" si="8"/>
        <v>272.41999999999996</v>
      </c>
      <c r="AX320" s="175">
        <f t="shared" si="9"/>
        <v>52.859555098744593</v>
      </c>
    </row>
    <row r="321" spans="1:50" ht="15" thickBot="1" x14ac:dyDescent="0.4">
      <c r="A321" s="4" t="s">
        <v>176</v>
      </c>
      <c r="B321" s="4">
        <v>2019</v>
      </c>
      <c r="C321" s="5">
        <v>43523</v>
      </c>
      <c r="D321" s="4" t="s">
        <v>13</v>
      </c>
      <c r="E321" s="42" t="s">
        <v>395</v>
      </c>
      <c r="F321" s="79" t="s">
        <v>395</v>
      </c>
      <c r="G321" t="s">
        <v>159</v>
      </c>
      <c r="H321" t="s">
        <v>569</v>
      </c>
      <c r="I321" t="s">
        <v>567</v>
      </c>
      <c r="J321" t="s">
        <v>568</v>
      </c>
      <c r="K321" t="s">
        <v>572</v>
      </c>
      <c r="P321" s="42">
        <v>14</v>
      </c>
      <c r="Q321">
        <v>14.201000000000001</v>
      </c>
      <c r="R321">
        <v>8.4420000000000002</v>
      </c>
      <c r="S321">
        <v>8.0790000000000006</v>
      </c>
      <c r="T321">
        <v>7.8339999999999961</v>
      </c>
      <c r="U321">
        <v>7.9500000000000028</v>
      </c>
      <c r="V321">
        <v>7.9390000000000001</v>
      </c>
      <c r="W321">
        <v>8.004000000000012</v>
      </c>
      <c r="X321">
        <v>8.2039999999999935</v>
      </c>
      <c r="Y321">
        <v>7.9909999999999997</v>
      </c>
      <c r="Z321">
        <v>8.0079999999999814</v>
      </c>
      <c r="AA321">
        <v>8.0529999999999973</v>
      </c>
      <c r="AB321">
        <v>7.9450000000000216</v>
      </c>
      <c r="AC321">
        <v>8.1200000000000045</v>
      </c>
      <c r="AD321">
        <v>8.0899999999999892</v>
      </c>
      <c r="AE321">
        <v>8.3460000000000036</v>
      </c>
      <c r="AF321">
        <v>8.4649999999999892</v>
      </c>
      <c r="AG321">
        <v>8.5460000000000207</v>
      </c>
      <c r="AH321">
        <v>8.2779999999999916</v>
      </c>
      <c r="AI321">
        <v>8.1899999999999977</v>
      </c>
      <c r="AJ321">
        <v>8.2589999999999861</v>
      </c>
      <c r="AK321">
        <v>8.396000000000015</v>
      </c>
      <c r="AL321">
        <v>8.2809999999999775</v>
      </c>
      <c r="AM321">
        <v>8.4860000000000468</v>
      </c>
      <c r="AN321">
        <v>8.7750000000000057</v>
      </c>
      <c r="AO321">
        <v>8.9199999999999591</v>
      </c>
      <c r="AP321">
        <v>8.6189999999999998</v>
      </c>
      <c r="AQ321">
        <v>8.4909999999999854</v>
      </c>
      <c r="AR321">
        <v>8.5670000000000357</v>
      </c>
      <c r="AS321">
        <v>8.7939999999999543</v>
      </c>
      <c r="AT321">
        <v>8.6870000000000118</v>
      </c>
      <c r="AU321">
        <v>8.9540000000000077</v>
      </c>
      <c r="AV321">
        <v>9.160000000000025</v>
      </c>
      <c r="AW321" s="174">
        <f t="shared" si="8"/>
        <v>273.07400000000001</v>
      </c>
      <c r="AX321" s="175">
        <f t="shared" si="9"/>
        <v>52.732958831672001</v>
      </c>
    </row>
    <row r="322" spans="1:50" ht="15" thickBot="1" x14ac:dyDescent="0.4">
      <c r="A322" s="4" t="s">
        <v>176</v>
      </c>
      <c r="B322" s="4">
        <v>2019</v>
      </c>
      <c r="C322" s="5">
        <v>43523</v>
      </c>
      <c r="D322" s="4" t="s">
        <v>13</v>
      </c>
      <c r="E322" s="42" t="s">
        <v>395</v>
      </c>
      <c r="F322" s="79" t="s">
        <v>395</v>
      </c>
      <c r="G322" t="s">
        <v>38</v>
      </c>
      <c r="H322" t="s">
        <v>309</v>
      </c>
      <c r="I322" t="s">
        <v>483</v>
      </c>
      <c r="J322" t="s">
        <v>251</v>
      </c>
      <c r="K322" t="s">
        <v>604</v>
      </c>
      <c r="P322" s="42">
        <v>15</v>
      </c>
      <c r="Q322">
        <v>14.202</v>
      </c>
      <c r="R322">
        <v>8.3489999999999984</v>
      </c>
      <c r="S322">
        <v>8.0289999999999999</v>
      </c>
      <c r="T322">
        <v>7.8950000000000031</v>
      </c>
      <c r="U322">
        <v>8.0510000000000019</v>
      </c>
      <c r="V322">
        <v>8.0509999999999948</v>
      </c>
      <c r="W322">
        <v>8.2260000000000062</v>
      </c>
      <c r="X322">
        <v>8.258999999999979</v>
      </c>
      <c r="Y322">
        <v>8.3290000000000077</v>
      </c>
      <c r="Z322">
        <v>8.099000000000018</v>
      </c>
      <c r="AA322">
        <v>8.1810000000000116</v>
      </c>
      <c r="AB322">
        <v>8.2929999999999922</v>
      </c>
      <c r="AC322">
        <v>8.2989999999999782</v>
      </c>
      <c r="AD322">
        <v>8.5630000000000308</v>
      </c>
      <c r="AE322">
        <v>8.3999999999999773</v>
      </c>
      <c r="AF322">
        <v>8.518999999999977</v>
      </c>
      <c r="AG322">
        <v>8.2970000000000255</v>
      </c>
      <c r="AH322">
        <v>8.4799999999999898</v>
      </c>
      <c r="AI322">
        <v>8.2090000000000032</v>
      </c>
      <c r="AJ322">
        <v>8.4620000000000175</v>
      </c>
      <c r="AK322">
        <v>8.400999999999982</v>
      </c>
      <c r="AL322">
        <v>8.6849999999999739</v>
      </c>
      <c r="AM322">
        <v>8.4340000000000259</v>
      </c>
      <c r="AN322">
        <v>8.5460000000000207</v>
      </c>
      <c r="AO322">
        <v>8.3699999999999761</v>
      </c>
      <c r="AP322">
        <v>8.5820000000000221</v>
      </c>
      <c r="AQ322">
        <v>8.4319999999999879</v>
      </c>
      <c r="AR322">
        <v>8.7139999999999986</v>
      </c>
      <c r="AS322">
        <v>8.7040000000000646</v>
      </c>
      <c r="AT322">
        <v>8.5269999999999584</v>
      </c>
      <c r="AU322">
        <v>8.4519999999999982</v>
      </c>
      <c r="AV322">
        <v>8.5939999999999372</v>
      </c>
      <c r="AW322" s="174">
        <f t="shared" si="8"/>
        <v>273.63399999999996</v>
      </c>
      <c r="AX322" s="175">
        <f t="shared" si="9"/>
        <v>52.625039286053642</v>
      </c>
    </row>
    <row r="323" spans="1:50" ht="15" thickBot="1" x14ac:dyDescent="0.4">
      <c r="A323" s="4" t="s">
        <v>176</v>
      </c>
      <c r="B323" s="4">
        <v>2019</v>
      </c>
      <c r="C323" s="5">
        <v>43523</v>
      </c>
      <c r="D323" s="4" t="s">
        <v>13</v>
      </c>
      <c r="E323" s="42" t="s">
        <v>395</v>
      </c>
      <c r="F323" s="79" t="s">
        <v>395</v>
      </c>
      <c r="G323" t="s">
        <v>121</v>
      </c>
      <c r="H323" t="s">
        <v>345</v>
      </c>
      <c r="I323" t="s">
        <v>605</v>
      </c>
      <c r="J323" t="s">
        <v>334</v>
      </c>
      <c r="K323" t="s">
        <v>591</v>
      </c>
      <c r="P323" s="42">
        <v>16</v>
      </c>
      <c r="Q323">
        <v>14.134</v>
      </c>
      <c r="R323">
        <v>8.4699999999999989</v>
      </c>
      <c r="S323">
        <v>8.2750000000000021</v>
      </c>
      <c r="T323">
        <v>8.1859999999999964</v>
      </c>
      <c r="U323">
        <v>8.3790000000000049</v>
      </c>
      <c r="V323">
        <v>8.1479999999999961</v>
      </c>
      <c r="W323">
        <v>8.1839999999999904</v>
      </c>
      <c r="X323">
        <v>8.0540000000000092</v>
      </c>
      <c r="Y323">
        <v>8.125</v>
      </c>
      <c r="Z323">
        <v>7.9740000000000038</v>
      </c>
      <c r="AA323">
        <v>8.2199999999999989</v>
      </c>
      <c r="AB323">
        <v>8.3850000000000051</v>
      </c>
      <c r="AC323">
        <v>8.7520000000000095</v>
      </c>
      <c r="AD323">
        <v>8.5259999999999678</v>
      </c>
      <c r="AE323">
        <v>8.4800000000000182</v>
      </c>
      <c r="AF323">
        <v>8.6880000000000166</v>
      </c>
      <c r="AG323">
        <v>8.2269999999999754</v>
      </c>
      <c r="AH323">
        <v>8.132000000000005</v>
      </c>
      <c r="AI323">
        <v>8.2220000000000084</v>
      </c>
      <c r="AJ323">
        <v>8.1980000000000075</v>
      </c>
      <c r="AK323">
        <v>8.4770000000000039</v>
      </c>
      <c r="AL323">
        <v>8.5859999999999843</v>
      </c>
      <c r="AM323">
        <v>8.7290000000000134</v>
      </c>
      <c r="AN323">
        <v>8.4190000000000111</v>
      </c>
      <c r="AO323">
        <v>8.4450000000000216</v>
      </c>
      <c r="AP323">
        <v>8.4059999999999775</v>
      </c>
      <c r="AQ323">
        <v>8.6149999999999807</v>
      </c>
      <c r="AR323">
        <v>8.7609999999999673</v>
      </c>
      <c r="AS323">
        <v>8.3070000000000164</v>
      </c>
      <c r="AT323">
        <v>8.4720000000000084</v>
      </c>
      <c r="AU323">
        <v>8.3930000000000291</v>
      </c>
      <c r="AV323">
        <v>8.5500000000000114</v>
      </c>
      <c r="AW323" s="174">
        <f t="shared" ref="AW323:AW386" si="10">IF(COUNT(Q323:AV323)=32,SUM(Q323:AV323),"")</f>
        <v>273.91900000000004</v>
      </c>
      <c r="AX323" s="175">
        <f t="shared" ref="AX323:AX386" si="11">IF(COUNT(Q323:AV323)=32,3.6*4000/AW323,"")</f>
        <v>52.570285376333871</v>
      </c>
    </row>
    <row r="324" spans="1:50" ht="15" thickBot="1" x14ac:dyDescent="0.4">
      <c r="A324" s="4" t="s">
        <v>176</v>
      </c>
      <c r="B324" s="4">
        <v>2019</v>
      </c>
      <c r="C324" s="5">
        <v>43523</v>
      </c>
      <c r="D324" s="4" t="s">
        <v>13</v>
      </c>
      <c r="E324" s="42" t="s">
        <v>395</v>
      </c>
      <c r="F324" s="79" t="s">
        <v>395</v>
      </c>
      <c r="G324" t="s">
        <v>31</v>
      </c>
      <c r="H324" t="s">
        <v>291</v>
      </c>
      <c r="I324" t="s">
        <v>597</v>
      </c>
      <c r="J324" t="s">
        <v>292</v>
      </c>
      <c r="K324" t="s">
        <v>358</v>
      </c>
      <c r="P324" s="42">
        <v>17</v>
      </c>
      <c r="Q324">
        <v>14.462999999999999</v>
      </c>
      <c r="R324">
        <v>8.3870000000000022</v>
      </c>
      <c r="S324">
        <v>8.2560000000000002</v>
      </c>
      <c r="T324">
        <v>8.125</v>
      </c>
      <c r="U324">
        <v>8.2169999999999987</v>
      </c>
      <c r="V324">
        <v>8.1180000000000021</v>
      </c>
      <c r="W324">
        <v>8.3530000000000086</v>
      </c>
      <c r="X324">
        <v>8.171999999999997</v>
      </c>
      <c r="Y324">
        <v>8.3279999999999887</v>
      </c>
      <c r="Z324">
        <v>8.3490000000000038</v>
      </c>
      <c r="AA324">
        <v>8.612000000000009</v>
      </c>
      <c r="AB324">
        <v>8.4839999999999947</v>
      </c>
      <c r="AC324">
        <v>8.4819999999999993</v>
      </c>
      <c r="AD324">
        <v>8.2769999999999868</v>
      </c>
      <c r="AE324">
        <v>8.2930000000000064</v>
      </c>
      <c r="AF324">
        <v>8.5500000000000114</v>
      </c>
      <c r="AG324">
        <v>8.4899999999999807</v>
      </c>
      <c r="AH324">
        <v>8.5430000000000064</v>
      </c>
      <c r="AI324">
        <v>8.6670000000000016</v>
      </c>
      <c r="AJ324">
        <v>8.5149999999999579</v>
      </c>
      <c r="AK324">
        <v>8.5440000000000396</v>
      </c>
      <c r="AL324">
        <v>8.40300000000002</v>
      </c>
      <c r="AM324">
        <v>8.5010000000000048</v>
      </c>
      <c r="AN324">
        <v>8.3729999999999905</v>
      </c>
      <c r="AO324">
        <v>8.6809999999999832</v>
      </c>
      <c r="AP324">
        <v>8.8520000000000039</v>
      </c>
      <c r="AQ324">
        <v>8.7860000000000014</v>
      </c>
      <c r="AR324">
        <v>8.6270000000000095</v>
      </c>
      <c r="AS324">
        <v>8.5769999999999982</v>
      </c>
      <c r="AT324">
        <v>8.7360000000000184</v>
      </c>
      <c r="AU324">
        <v>8.4220000000000255</v>
      </c>
      <c r="AV324">
        <v>8.4999999999999432</v>
      </c>
      <c r="AW324" s="174">
        <f t="shared" si="10"/>
        <v>276.68299999999999</v>
      </c>
      <c r="AX324" s="175">
        <f t="shared" si="11"/>
        <v>52.04512022784197</v>
      </c>
    </row>
    <row r="325" spans="1:50" ht="15" thickBot="1" x14ac:dyDescent="0.4">
      <c r="A325" s="4" t="s">
        <v>176</v>
      </c>
      <c r="B325" s="4">
        <v>2019</v>
      </c>
      <c r="C325" s="5">
        <v>43524</v>
      </c>
      <c r="D325" s="4" t="s">
        <v>13</v>
      </c>
      <c r="E325" s="42" t="s">
        <v>472</v>
      </c>
      <c r="F325">
        <v>1</v>
      </c>
      <c r="G325" t="s">
        <v>15</v>
      </c>
      <c r="H325" t="s">
        <v>348</v>
      </c>
      <c r="I325" t="s">
        <v>519</v>
      </c>
      <c r="J325" t="s">
        <v>520</v>
      </c>
      <c r="K325" t="s">
        <v>509</v>
      </c>
      <c r="P325" s="42">
        <v>1</v>
      </c>
      <c r="Q325">
        <v>14.064</v>
      </c>
      <c r="R325">
        <v>8.4170000000000016</v>
      </c>
      <c r="S325">
        <v>7.8349999999999973</v>
      </c>
      <c r="T325">
        <v>7.8450000000000024</v>
      </c>
      <c r="U325">
        <v>7.7250000000000014</v>
      </c>
      <c r="V325">
        <v>7.8019999999999996</v>
      </c>
      <c r="W325">
        <v>7.8950000000000031</v>
      </c>
      <c r="X325">
        <v>7.823999999999991</v>
      </c>
      <c r="Y325">
        <v>7.757000000000005</v>
      </c>
      <c r="Z325">
        <v>7.8560000000000088</v>
      </c>
      <c r="AA325">
        <v>7.9849999999999852</v>
      </c>
      <c r="AB325">
        <v>7.9200000000000017</v>
      </c>
      <c r="AC325">
        <v>7.8739999999999952</v>
      </c>
      <c r="AD325">
        <v>8.041000000000011</v>
      </c>
      <c r="AE325">
        <v>7.8920000000000101</v>
      </c>
      <c r="AF325">
        <v>8.0659999999999883</v>
      </c>
      <c r="AG325">
        <v>7.9300000000000068</v>
      </c>
      <c r="AH325">
        <v>8.0149999999999864</v>
      </c>
      <c r="AI325">
        <v>7.9320000000000164</v>
      </c>
      <c r="AJ325">
        <v>8.0889999999999702</v>
      </c>
      <c r="AK325">
        <v>7.9070000000000391</v>
      </c>
      <c r="AL325">
        <v>7.9219999999999686</v>
      </c>
      <c r="AM325">
        <v>7.8930000000000291</v>
      </c>
      <c r="AN325">
        <v>8.2209999999999752</v>
      </c>
      <c r="AO325">
        <v>7.960000000000008</v>
      </c>
      <c r="AP325">
        <v>7.8749999999999716</v>
      </c>
      <c r="AQ325">
        <v>7.88900000000001</v>
      </c>
      <c r="AR325">
        <v>8.1129999999999995</v>
      </c>
      <c r="AS325">
        <v>8.0410000000000252</v>
      </c>
      <c r="AT325">
        <v>8.3829999999999529</v>
      </c>
      <c r="AU325">
        <v>8.1970000000000312</v>
      </c>
      <c r="AV325">
        <v>8.0870000000000175</v>
      </c>
      <c r="AW325" s="174">
        <f t="shared" si="10"/>
        <v>261.25200000000001</v>
      </c>
      <c r="AX325" s="175">
        <f t="shared" si="11"/>
        <v>55.119195259749205</v>
      </c>
    </row>
    <row r="326" spans="1:50" ht="15" thickBot="1" x14ac:dyDescent="0.4">
      <c r="A326" s="4" t="s">
        <v>176</v>
      </c>
      <c r="B326" s="4">
        <v>2019</v>
      </c>
      <c r="C326" s="5">
        <v>43524</v>
      </c>
      <c r="D326" s="4" t="s">
        <v>13</v>
      </c>
      <c r="E326" s="42" t="s">
        <v>472</v>
      </c>
      <c r="F326">
        <v>1</v>
      </c>
      <c r="G326" t="s">
        <v>67</v>
      </c>
      <c r="H326" t="s">
        <v>219</v>
      </c>
      <c r="I326" t="s">
        <v>340</v>
      </c>
      <c r="J326" t="s">
        <v>602</v>
      </c>
      <c r="K326" t="s">
        <v>546</v>
      </c>
      <c r="P326" s="42">
        <v>2</v>
      </c>
      <c r="Q326">
        <v>14</v>
      </c>
      <c r="R326">
        <v>7.9890000000000008</v>
      </c>
      <c r="S326">
        <v>7.9339999999999975</v>
      </c>
      <c r="T326">
        <v>7.879999999999999</v>
      </c>
      <c r="U326">
        <v>8.1730000000000018</v>
      </c>
      <c r="V326">
        <v>7.8620000000000019</v>
      </c>
      <c r="W326">
        <v>7.9949999999999974</v>
      </c>
      <c r="X326">
        <v>7.9470000000000027</v>
      </c>
      <c r="Y326">
        <v>8.1599999999999966</v>
      </c>
      <c r="Z326">
        <v>7.9759999999999991</v>
      </c>
      <c r="AA326">
        <v>8.1930000000000121</v>
      </c>
      <c r="AB326">
        <v>8.14</v>
      </c>
      <c r="AC326">
        <v>8.3979999999999819</v>
      </c>
      <c r="AD326">
        <v>7.9599999999999937</v>
      </c>
      <c r="AE326">
        <v>7.8640000000000185</v>
      </c>
      <c r="AF326">
        <v>7.9679999999999893</v>
      </c>
      <c r="AG326">
        <v>8.1099999999999852</v>
      </c>
      <c r="AH326">
        <v>8.2220000000000368</v>
      </c>
      <c r="AI326">
        <v>8.0389999999999873</v>
      </c>
      <c r="AJ326">
        <v>7.828000000000003</v>
      </c>
      <c r="AK326">
        <v>8.0900000000000034</v>
      </c>
      <c r="AL326">
        <v>8.1469999999999629</v>
      </c>
      <c r="AM326">
        <v>8.0460000000000491</v>
      </c>
      <c r="AN326">
        <v>7.9350000000000023</v>
      </c>
      <c r="AO326">
        <v>8.2239999999999895</v>
      </c>
      <c r="AP326">
        <v>8.3349999999999795</v>
      </c>
      <c r="AQ326">
        <v>8.1970000000000027</v>
      </c>
      <c r="AR326">
        <v>8.046999999999997</v>
      </c>
      <c r="AS326">
        <v>7.9930000000000234</v>
      </c>
      <c r="AT326">
        <v>8.0860000000000412</v>
      </c>
      <c r="AU326">
        <v>7.9759999999999422</v>
      </c>
      <c r="AV326">
        <v>8.007000000000005</v>
      </c>
      <c r="AW326" s="174">
        <f t="shared" si="10"/>
        <v>263.721</v>
      </c>
      <c r="AX326" s="175">
        <f t="shared" si="11"/>
        <v>54.603160157894138</v>
      </c>
    </row>
    <row r="327" spans="1:50" ht="15" thickBot="1" x14ac:dyDescent="0.4">
      <c r="A327" s="4" t="s">
        <v>176</v>
      </c>
      <c r="B327" s="4">
        <v>2019</v>
      </c>
      <c r="C327" s="5">
        <v>43524</v>
      </c>
      <c r="D327" s="4" t="s">
        <v>13</v>
      </c>
      <c r="E327" s="42" t="s">
        <v>472</v>
      </c>
      <c r="F327">
        <v>2</v>
      </c>
      <c r="G327" t="s">
        <v>27</v>
      </c>
      <c r="H327" t="s">
        <v>317</v>
      </c>
      <c r="I327" t="s">
        <v>450</v>
      </c>
      <c r="J327" t="s">
        <v>549</v>
      </c>
      <c r="K327" t="s">
        <v>550</v>
      </c>
      <c r="P327" s="42">
        <v>1</v>
      </c>
      <c r="Q327">
        <v>14.038</v>
      </c>
      <c r="R327">
        <v>8.0990000000000002</v>
      </c>
      <c r="S327">
        <v>7.5910000000000011</v>
      </c>
      <c r="T327">
        <v>7.644999999999996</v>
      </c>
      <c r="U327">
        <v>7.4930000000000021</v>
      </c>
      <c r="V327">
        <v>7.6020000000000039</v>
      </c>
      <c r="W327">
        <v>7.7089999999999961</v>
      </c>
      <c r="X327">
        <v>7.9170000000000087</v>
      </c>
      <c r="Y327">
        <v>7.7099999999999937</v>
      </c>
      <c r="Z327">
        <v>7.7420000000000044</v>
      </c>
      <c r="AA327">
        <v>7.737000000000009</v>
      </c>
      <c r="AB327">
        <v>7.907999999999987</v>
      </c>
      <c r="AC327">
        <v>7.6569999999999823</v>
      </c>
      <c r="AD327">
        <v>7.7080000000000268</v>
      </c>
      <c r="AE327">
        <v>7.6299999999999955</v>
      </c>
      <c r="AF327">
        <v>7.8340000000000032</v>
      </c>
      <c r="AG327">
        <v>7.6740000000000066</v>
      </c>
      <c r="AH327">
        <v>7.7680000000000007</v>
      </c>
      <c r="AI327">
        <v>7.97199999999998</v>
      </c>
      <c r="AJ327">
        <v>8.1200000000000045</v>
      </c>
      <c r="AK327">
        <v>7.875</v>
      </c>
      <c r="AL327">
        <v>7.9139999999999873</v>
      </c>
      <c r="AM327">
        <v>7.8340000000000032</v>
      </c>
      <c r="AN327">
        <v>7.9820000000000277</v>
      </c>
      <c r="AO327">
        <v>7.8710000000000093</v>
      </c>
      <c r="AP327">
        <v>7.9559999999999604</v>
      </c>
      <c r="AQ327">
        <v>7.9860000000000184</v>
      </c>
      <c r="AR327">
        <v>8.0389999999999873</v>
      </c>
      <c r="AS327">
        <v>8.0580000000000211</v>
      </c>
      <c r="AT327">
        <v>8.1139999999999759</v>
      </c>
      <c r="AU327">
        <v>8.1520000000000152</v>
      </c>
      <c r="AV327">
        <v>8.2420000000000471</v>
      </c>
      <c r="AW327" s="174">
        <f t="shared" si="10"/>
        <v>257.57700000000006</v>
      </c>
      <c r="AX327" s="175">
        <f t="shared" si="11"/>
        <v>55.905612690574067</v>
      </c>
    </row>
    <row r="328" spans="1:50" ht="15" thickBot="1" x14ac:dyDescent="0.4">
      <c r="A328" s="4" t="s">
        <v>176</v>
      </c>
      <c r="B328" s="4">
        <v>2019</v>
      </c>
      <c r="C328" s="5">
        <v>43524</v>
      </c>
      <c r="D328" s="4" t="s">
        <v>13</v>
      </c>
      <c r="E328" s="42" t="s">
        <v>472</v>
      </c>
      <c r="F328">
        <v>2</v>
      </c>
      <c r="G328" t="s">
        <v>51</v>
      </c>
      <c r="H328" t="s">
        <v>243</v>
      </c>
      <c r="I328" t="s">
        <v>556</v>
      </c>
      <c r="J328" t="s">
        <v>311</v>
      </c>
      <c r="K328" t="s">
        <v>582</v>
      </c>
      <c r="P328" s="42">
        <v>2</v>
      </c>
      <c r="Q328">
        <v>14.15</v>
      </c>
      <c r="R328">
        <v>8.2159999999999993</v>
      </c>
      <c r="S328">
        <v>7.8850000000000016</v>
      </c>
      <c r="T328">
        <v>7.8670000000000009</v>
      </c>
      <c r="U328">
        <v>7.7849999999999966</v>
      </c>
      <c r="V328">
        <v>7.7430000000000021</v>
      </c>
      <c r="W328">
        <v>7.9189999999999969</v>
      </c>
      <c r="X328">
        <v>7.8810000000000002</v>
      </c>
      <c r="Y328">
        <v>7.8790000000000049</v>
      </c>
      <c r="Z328">
        <v>7.9780000000000086</v>
      </c>
      <c r="AA328">
        <v>7.853999999999985</v>
      </c>
      <c r="AB328">
        <v>7.9609999999999985</v>
      </c>
      <c r="AC328">
        <v>7.8780000000000143</v>
      </c>
      <c r="AD328">
        <v>8.0300000000000011</v>
      </c>
      <c r="AE328">
        <v>8.0159999999999769</v>
      </c>
      <c r="AF328">
        <v>8.1640000000000015</v>
      </c>
      <c r="AG328">
        <v>8.1630000000000109</v>
      </c>
      <c r="AH328">
        <v>8.1690000000000111</v>
      </c>
      <c r="AI328">
        <v>8.2889999999999873</v>
      </c>
      <c r="AJ328">
        <v>8.0329999999999586</v>
      </c>
      <c r="AK328">
        <v>8.2180000000000746</v>
      </c>
      <c r="AL328">
        <v>7.9349999999999739</v>
      </c>
      <c r="AM328">
        <v>8.0200000000000102</v>
      </c>
      <c r="AN328">
        <v>8.186000000000007</v>
      </c>
      <c r="AO328">
        <v>8.1669999999999447</v>
      </c>
      <c r="AP328">
        <v>8.3070000000000164</v>
      </c>
      <c r="AQ328">
        <v>8.2110000000000127</v>
      </c>
      <c r="AR328">
        <v>8.1479999999999961</v>
      </c>
      <c r="AS328">
        <v>8.3760000000000048</v>
      </c>
      <c r="AT328">
        <v>8.1969999999999743</v>
      </c>
      <c r="AU328">
        <v>8.1100000000000421</v>
      </c>
      <c r="AV328">
        <v>8.2180000000000177</v>
      </c>
      <c r="AW328" s="174">
        <f t="shared" si="10"/>
        <v>263.95300000000003</v>
      </c>
      <c r="AX328" s="175">
        <f t="shared" si="11"/>
        <v>54.555167018370689</v>
      </c>
    </row>
    <row r="329" spans="1:50" ht="15" thickBot="1" x14ac:dyDescent="0.4">
      <c r="A329" s="4" t="s">
        <v>176</v>
      </c>
      <c r="B329" s="4">
        <v>2019</v>
      </c>
      <c r="C329" s="5">
        <v>43524</v>
      </c>
      <c r="D329" s="4" t="s">
        <v>13</v>
      </c>
      <c r="E329" s="42" t="s">
        <v>472</v>
      </c>
      <c r="F329">
        <v>3</v>
      </c>
      <c r="G329" t="s">
        <v>25</v>
      </c>
      <c r="H329" t="s">
        <v>319</v>
      </c>
      <c r="I329" t="s">
        <v>276</v>
      </c>
      <c r="J329" t="s">
        <v>354</v>
      </c>
      <c r="K329" t="s">
        <v>547</v>
      </c>
      <c r="P329" s="42">
        <v>1</v>
      </c>
      <c r="Q329">
        <v>13.973000000000001</v>
      </c>
      <c r="R329">
        <v>8.2720000000000002</v>
      </c>
      <c r="S329">
        <v>7.6849999999999987</v>
      </c>
      <c r="T329">
        <v>7.5820000000000007</v>
      </c>
      <c r="U329">
        <v>7.570999999999998</v>
      </c>
      <c r="V329">
        <v>7.5290000000000035</v>
      </c>
      <c r="W329">
        <v>7.5439999999999898</v>
      </c>
      <c r="X329">
        <v>7.7580000000000098</v>
      </c>
      <c r="Y329">
        <v>7.5699999999999932</v>
      </c>
      <c r="Z329">
        <v>7.5949999999999989</v>
      </c>
      <c r="AA329">
        <v>7.5999999999999943</v>
      </c>
      <c r="AB329">
        <v>7.5250000000000199</v>
      </c>
      <c r="AC329">
        <v>7.5319999999999965</v>
      </c>
      <c r="AD329">
        <v>7.8020000000000067</v>
      </c>
      <c r="AE329">
        <v>7.6310000000000144</v>
      </c>
      <c r="AF329">
        <v>7.6859999999999928</v>
      </c>
      <c r="AG329">
        <v>7.7319999999999993</v>
      </c>
      <c r="AH329">
        <v>7.7359999999999616</v>
      </c>
      <c r="AI329">
        <v>7.8570000000000277</v>
      </c>
      <c r="AJ329">
        <v>7.8130000000000166</v>
      </c>
      <c r="AK329">
        <v>7.7909999999999968</v>
      </c>
      <c r="AL329">
        <v>7.8999999999999488</v>
      </c>
      <c r="AM329">
        <v>7.6730000000000587</v>
      </c>
      <c r="AN329">
        <v>7.73599999999999</v>
      </c>
      <c r="AO329">
        <v>7.8569999999999993</v>
      </c>
      <c r="AP329">
        <v>7.7779999999999347</v>
      </c>
      <c r="AQ329">
        <v>7.8520000000000323</v>
      </c>
      <c r="AR329">
        <v>7.79200000000003</v>
      </c>
      <c r="AS329">
        <v>7.9419999999999789</v>
      </c>
      <c r="AT329">
        <v>7.995000000000033</v>
      </c>
      <c r="AU329">
        <v>7.7869999999999777</v>
      </c>
      <c r="AV329">
        <v>7.9709999999999752</v>
      </c>
      <c r="AW329" s="174">
        <f t="shared" si="10"/>
        <v>254.06699999999998</v>
      </c>
      <c r="AX329" s="175">
        <f t="shared" si="11"/>
        <v>56.677962899550124</v>
      </c>
    </row>
    <row r="330" spans="1:50" ht="15" thickBot="1" x14ac:dyDescent="0.4">
      <c r="A330" s="4" t="s">
        <v>176</v>
      </c>
      <c r="B330" s="4">
        <v>2019</v>
      </c>
      <c r="C330" s="5">
        <v>43524</v>
      </c>
      <c r="D330" s="4" t="s">
        <v>13</v>
      </c>
      <c r="E330" s="42" t="s">
        <v>472</v>
      </c>
      <c r="F330">
        <v>3</v>
      </c>
      <c r="G330" t="s">
        <v>29</v>
      </c>
      <c r="H330" t="s">
        <v>333</v>
      </c>
      <c r="I330" t="s">
        <v>434</v>
      </c>
      <c r="J330" t="s">
        <v>314</v>
      </c>
      <c r="K330" t="s">
        <v>551</v>
      </c>
      <c r="P330" s="42">
        <v>2</v>
      </c>
      <c r="Q330">
        <v>14.305999999999999</v>
      </c>
      <c r="R330">
        <v>8.0520000000000014</v>
      </c>
      <c r="S330">
        <v>7.7160000000000011</v>
      </c>
      <c r="T330">
        <v>7.7319999999999958</v>
      </c>
      <c r="U330">
        <v>7.642000000000003</v>
      </c>
      <c r="V330">
        <v>7.7469999999999999</v>
      </c>
      <c r="W330">
        <v>7.7190000000000012</v>
      </c>
      <c r="X330">
        <v>7.6569999999999965</v>
      </c>
      <c r="Y330">
        <v>7.7630000000000052</v>
      </c>
      <c r="Z330">
        <v>7.5869999999999891</v>
      </c>
      <c r="AA330">
        <v>7.6430000000000007</v>
      </c>
      <c r="AB330">
        <v>7.6090000000000231</v>
      </c>
      <c r="AC330">
        <v>7.8689999999999856</v>
      </c>
      <c r="AD330">
        <v>7.6550000000000011</v>
      </c>
      <c r="AE330">
        <v>7.8499999999999943</v>
      </c>
      <c r="AF330">
        <v>7.6620000000000061</v>
      </c>
      <c r="AG330">
        <v>7.7179999999999893</v>
      </c>
      <c r="AH330">
        <v>7.8800000000000239</v>
      </c>
      <c r="AI330">
        <v>7.9359999999999786</v>
      </c>
      <c r="AJ330">
        <v>7.960000000000008</v>
      </c>
      <c r="AK330">
        <v>8.0989999999999895</v>
      </c>
      <c r="AL330">
        <v>7.8210000000000264</v>
      </c>
      <c r="AM330">
        <v>7.8269999999999698</v>
      </c>
      <c r="AN330">
        <v>7.7740000000000009</v>
      </c>
      <c r="AO330">
        <v>8.0040000000000191</v>
      </c>
      <c r="AP330">
        <v>7.842000000000013</v>
      </c>
      <c r="AQ330">
        <v>8.0389999999999873</v>
      </c>
      <c r="AR330">
        <v>7.9470000000000027</v>
      </c>
      <c r="AS330">
        <v>8.0879999999999654</v>
      </c>
      <c r="AT330">
        <v>8.2550000000000523</v>
      </c>
      <c r="AU330">
        <v>8.3739999999999384</v>
      </c>
      <c r="AV330">
        <v>8.2070000000000505</v>
      </c>
      <c r="AW330" s="174">
        <f t="shared" si="10"/>
        <v>257.98</v>
      </c>
      <c r="AX330" s="175">
        <f t="shared" si="11"/>
        <v>55.818280486859443</v>
      </c>
    </row>
    <row r="331" spans="1:50" ht="15" thickBot="1" x14ac:dyDescent="0.4">
      <c r="A331" s="4" t="s">
        <v>176</v>
      </c>
      <c r="B331" s="4">
        <v>2019</v>
      </c>
      <c r="C331" s="5">
        <v>43524</v>
      </c>
      <c r="D331" s="4" t="s">
        <v>13</v>
      </c>
      <c r="E331" s="42" t="s">
        <v>472</v>
      </c>
      <c r="F331">
        <v>4</v>
      </c>
      <c r="G331" t="s">
        <v>36</v>
      </c>
      <c r="H331" t="s">
        <v>263</v>
      </c>
      <c r="I331" t="s">
        <v>553</v>
      </c>
      <c r="J331" t="s">
        <v>277</v>
      </c>
      <c r="K331" t="s">
        <v>357</v>
      </c>
      <c r="P331" s="42">
        <v>1</v>
      </c>
      <c r="Q331">
        <v>14.15</v>
      </c>
      <c r="R331">
        <v>8.2080000000000002</v>
      </c>
      <c r="S331">
        <v>7.7079999999999984</v>
      </c>
      <c r="T331">
        <v>7.5580000000000034</v>
      </c>
      <c r="U331">
        <v>7.75</v>
      </c>
      <c r="V331">
        <v>7.5859999999999985</v>
      </c>
      <c r="W331">
        <v>7.5559999999999903</v>
      </c>
      <c r="X331">
        <v>7.6960000000000122</v>
      </c>
      <c r="Y331">
        <v>7.5459999999999781</v>
      </c>
      <c r="Z331">
        <v>7.5870000000000175</v>
      </c>
      <c r="AA331">
        <v>7.5890000000000128</v>
      </c>
      <c r="AB331">
        <v>7.7719999999999914</v>
      </c>
      <c r="AC331">
        <v>7.7050000000000125</v>
      </c>
      <c r="AD331">
        <v>7.7519999999999811</v>
      </c>
      <c r="AE331">
        <v>7.7000000000000171</v>
      </c>
      <c r="AF331">
        <v>7.7169999999999987</v>
      </c>
      <c r="AG331">
        <v>7.7009999999999934</v>
      </c>
      <c r="AH331">
        <v>7.8529999999999802</v>
      </c>
      <c r="AI331">
        <v>7.6440000000000055</v>
      </c>
      <c r="AJ331">
        <v>7.8000000000000114</v>
      </c>
      <c r="AK331">
        <v>7.5609999999999786</v>
      </c>
      <c r="AL331">
        <v>7.6280000000000143</v>
      </c>
      <c r="AM331">
        <v>7.6310000000000002</v>
      </c>
      <c r="AN331">
        <v>7.8520000000000039</v>
      </c>
      <c r="AO331">
        <v>7.7349999999999852</v>
      </c>
      <c r="AP331">
        <v>7.771000000000015</v>
      </c>
      <c r="AQ331">
        <v>7.7879999999999825</v>
      </c>
      <c r="AR331">
        <v>8.0180000000000007</v>
      </c>
      <c r="AS331">
        <v>7.8129999999999882</v>
      </c>
      <c r="AT331">
        <v>7.8110000000000355</v>
      </c>
      <c r="AU331">
        <v>7.8069999999999879</v>
      </c>
      <c r="AV331">
        <v>7.9200000000000443</v>
      </c>
      <c r="AW331" s="174">
        <f t="shared" si="10"/>
        <v>253.91300000000004</v>
      </c>
      <c r="AX331" s="175">
        <f t="shared" si="11"/>
        <v>56.71233847814014</v>
      </c>
    </row>
    <row r="332" spans="1:50" ht="15" thickBot="1" x14ac:dyDescent="0.4">
      <c r="A332" s="4" t="s">
        <v>176</v>
      </c>
      <c r="B332" s="4">
        <v>2019</v>
      </c>
      <c r="C332" s="5">
        <v>43524</v>
      </c>
      <c r="D332" s="4" t="s">
        <v>13</v>
      </c>
      <c r="E332" s="42" t="s">
        <v>472</v>
      </c>
      <c r="F332">
        <v>4</v>
      </c>
      <c r="G332" t="s">
        <v>53</v>
      </c>
      <c r="H332" t="s">
        <v>308</v>
      </c>
      <c r="I332" t="s">
        <v>496</v>
      </c>
      <c r="J332" t="s">
        <v>233</v>
      </c>
      <c r="K332" t="s">
        <v>327</v>
      </c>
      <c r="P332" s="42">
        <v>2</v>
      </c>
      <c r="Q332">
        <v>14.125</v>
      </c>
      <c r="R332">
        <v>8.2349999999999994</v>
      </c>
      <c r="S332">
        <v>7.7519999999999989</v>
      </c>
      <c r="T332">
        <v>7.6380000000000017</v>
      </c>
      <c r="U332">
        <v>7.7209999999999965</v>
      </c>
      <c r="V332">
        <v>7.5960000000000036</v>
      </c>
      <c r="W332">
        <v>7.6180000000000021</v>
      </c>
      <c r="X332">
        <v>7.6399999999999864</v>
      </c>
      <c r="Y332">
        <v>7.7880000000000251</v>
      </c>
      <c r="Z332">
        <v>7.7589999999999719</v>
      </c>
      <c r="AA332">
        <v>7.7819999999999965</v>
      </c>
      <c r="AB332">
        <v>7.8130000000000024</v>
      </c>
      <c r="AC332">
        <v>7.8880000000000194</v>
      </c>
      <c r="AD332">
        <v>7.7179999999999893</v>
      </c>
      <c r="AE332">
        <v>7.7329999999999899</v>
      </c>
      <c r="AF332">
        <v>7.7750000000000341</v>
      </c>
      <c r="AG332">
        <v>8.0109999999999673</v>
      </c>
      <c r="AH332">
        <v>7.9939999999999998</v>
      </c>
      <c r="AI332">
        <v>8.146000000000015</v>
      </c>
      <c r="AJ332">
        <v>7.9590000000000032</v>
      </c>
      <c r="AK332">
        <v>8.0660000000000025</v>
      </c>
      <c r="AL332">
        <v>8.1359999999999957</v>
      </c>
      <c r="AM332">
        <v>7.9380000000000166</v>
      </c>
      <c r="AN332">
        <v>7.8419999999999561</v>
      </c>
      <c r="AO332">
        <v>7.7560000000000002</v>
      </c>
      <c r="AP332">
        <v>7.7720000000000482</v>
      </c>
      <c r="AQ332">
        <v>7.8599999999999852</v>
      </c>
      <c r="AR332">
        <v>7.8190000000000168</v>
      </c>
      <c r="AS332">
        <v>7.875</v>
      </c>
      <c r="AT332">
        <v>7.9589999999999748</v>
      </c>
      <c r="AU332">
        <v>8.2910000000000537</v>
      </c>
      <c r="AV332">
        <v>8.5229999999999109</v>
      </c>
      <c r="AW332" s="174">
        <f t="shared" si="10"/>
        <v>258.52799999999996</v>
      </c>
      <c r="AX332" s="175">
        <f t="shared" si="11"/>
        <v>55.699962866691429</v>
      </c>
    </row>
    <row r="333" spans="1:50" ht="15" thickBot="1" x14ac:dyDescent="0.4">
      <c r="A333" s="4" t="s">
        <v>176</v>
      </c>
      <c r="B333" s="4">
        <v>2019</v>
      </c>
      <c r="C333" s="5">
        <v>43524</v>
      </c>
      <c r="D333" s="4" t="s">
        <v>13</v>
      </c>
      <c r="E333" s="42" t="s">
        <v>209</v>
      </c>
      <c r="F333" t="s">
        <v>210</v>
      </c>
      <c r="G333" t="s">
        <v>36</v>
      </c>
      <c r="H333" t="s">
        <v>326</v>
      </c>
      <c r="I333" t="s">
        <v>553</v>
      </c>
      <c r="J333" t="s">
        <v>277</v>
      </c>
      <c r="K333" t="s">
        <v>357</v>
      </c>
      <c r="P333" s="42">
        <v>1</v>
      </c>
      <c r="Q333">
        <v>13.981</v>
      </c>
      <c r="R333">
        <v>7.9760000000000009</v>
      </c>
      <c r="S333">
        <v>7.652000000000001</v>
      </c>
      <c r="T333">
        <v>7.4949999999999974</v>
      </c>
      <c r="U333">
        <v>7.5690000000000026</v>
      </c>
      <c r="V333">
        <v>7.527000000000001</v>
      </c>
      <c r="W333">
        <v>7.5949999999999989</v>
      </c>
      <c r="X333">
        <v>7.784000000000006</v>
      </c>
      <c r="Y333">
        <v>7.597999999999999</v>
      </c>
      <c r="Z333">
        <v>7.5989999999999753</v>
      </c>
      <c r="AA333">
        <v>7.5840000000000174</v>
      </c>
      <c r="AB333">
        <v>7.7669999999999959</v>
      </c>
      <c r="AC333">
        <v>7.6640000000000015</v>
      </c>
      <c r="AD333">
        <v>7.6710000000000065</v>
      </c>
      <c r="AE333">
        <v>7.6380000000000194</v>
      </c>
      <c r="AF333">
        <v>7.6189999999999714</v>
      </c>
      <c r="AG333">
        <v>7.7620000000000005</v>
      </c>
      <c r="AH333">
        <v>7.710000000000008</v>
      </c>
      <c r="AI333">
        <v>7.7410000000000139</v>
      </c>
      <c r="AJ333">
        <v>7.9410000000000025</v>
      </c>
      <c r="AK333">
        <v>7.7169999999999561</v>
      </c>
      <c r="AL333">
        <v>7.7480000000000189</v>
      </c>
      <c r="AM333">
        <v>7.6890000000000214</v>
      </c>
      <c r="AN333">
        <v>7.7049999999999841</v>
      </c>
      <c r="AO333">
        <v>7.8770000000000095</v>
      </c>
      <c r="AP333">
        <v>7.7059999999999889</v>
      </c>
      <c r="AQ333">
        <v>7.8870000000000005</v>
      </c>
      <c r="AR333">
        <v>7.8050000000000068</v>
      </c>
      <c r="AS333">
        <v>7.8580000000000041</v>
      </c>
      <c r="AT333">
        <v>7.9329999999999927</v>
      </c>
      <c r="AU333">
        <v>8.2820000000000107</v>
      </c>
      <c r="AV333">
        <v>8.2529999999999859</v>
      </c>
      <c r="AW333" s="174">
        <f t="shared" si="10"/>
        <v>254.333</v>
      </c>
      <c r="AX333" s="175">
        <f t="shared" si="11"/>
        <v>56.618684952404919</v>
      </c>
    </row>
    <row r="334" spans="1:50" ht="15" thickBot="1" x14ac:dyDescent="0.4">
      <c r="A334" s="4" t="s">
        <v>176</v>
      </c>
      <c r="B334" s="4">
        <v>2019</v>
      </c>
      <c r="C334" s="5">
        <v>43524</v>
      </c>
      <c r="D334" s="4" t="s">
        <v>13</v>
      </c>
      <c r="E334" s="42" t="s">
        <v>209</v>
      </c>
      <c r="F334" t="s">
        <v>210</v>
      </c>
      <c r="G334" t="s">
        <v>25</v>
      </c>
      <c r="H334" t="s">
        <v>319</v>
      </c>
      <c r="I334" t="s">
        <v>276</v>
      </c>
      <c r="J334" t="s">
        <v>354</v>
      </c>
      <c r="K334" t="s">
        <v>547</v>
      </c>
      <c r="P334" s="42">
        <v>2</v>
      </c>
      <c r="Q334">
        <v>14.007</v>
      </c>
      <c r="R334">
        <v>8.2990000000000013</v>
      </c>
      <c r="S334">
        <v>7.7620000000000005</v>
      </c>
      <c r="T334">
        <v>7.5549999999999962</v>
      </c>
      <c r="U334">
        <v>7.6580000000000013</v>
      </c>
      <c r="V334">
        <v>7.5279999999999987</v>
      </c>
      <c r="W334">
        <v>7.5910000000000011</v>
      </c>
      <c r="X334">
        <v>7.7560000000000073</v>
      </c>
      <c r="Y334">
        <v>7.6489999999999867</v>
      </c>
      <c r="Z334">
        <v>7.6400000000000006</v>
      </c>
      <c r="AA334">
        <v>7.7030000000000172</v>
      </c>
      <c r="AB334">
        <v>7.5559999999999832</v>
      </c>
      <c r="AC334">
        <v>7.5800000000000125</v>
      </c>
      <c r="AD334">
        <v>7.7199999999999847</v>
      </c>
      <c r="AE334">
        <v>7.6460000000000008</v>
      </c>
      <c r="AF334">
        <v>7.6199999999999903</v>
      </c>
      <c r="AG334">
        <v>7.7409999999999854</v>
      </c>
      <c r="AH334">
        <v>7.6830000000000211</v>
      </c>
      <c r="AI334">
        <v>7.8600000000000136</v>
      </c>
      <c r="AJ334">
        <v>7.7719999999999914</v>
      </c>
      <c r="AK334">
        <v>7.8790000000000191</v>
      </c>
      <c r="AL334">
        <v>7.7099999999999795</v>
      </c>
      <c r="AM334">
        <v>7.7740000000000009</v>
      </c>
      <c r="AN334">
        <v>7.8240000000000123</v>
      </c>
      <c r="AO334">
        <v>7.9609999999999843</v>
      </c>
      <c r="AP334">
        <v>7.77800000000002</v>
      </c>
      <c r="AQ334">
        <v>7.7579999999999814</v>
      </c>
      <c r="AR334">
        <v>7.7469999999999857</v>
      </c>
      <c r="AS334">
        <v>7.9560000000000457</v>
      </c>
      <c r="AT334">
        <v>7.9209999999999638</v>
      </c>
      <c r="AU334">
        <v>7.9410000000000025</v>
      </c>
      <c r="AV334">
        <v>7.9619999999999607</v>
      </c>
      <c r="AW334" s="174">
        <f t="shared" si="10"/>
        <v>254.53699999999995</v>
      </c>
      <c r="AX334" s="175">
        <f t="shared" si="11"/>
        <v>56.57330761343146</v>
      </c>
    </row>
    <row r="335" spans="1:50" ht="15" thickBot="1" x14ac:dyDescent="0.4">
      <c r="A335" s="4" t="s">
        <v>176</v>
      </c>
      <c r="B335" s="4">
        <v>2019</v>
      </c>
      <c r="C335" s="5">
        <v>43524</v>
      </c>
      <c r="D335" s="4" t="s">
        <v>13</v>
      </c>
      <c r="E335" s="42" t="s">
        <v>209</v>
      </c>
      <c r="F335" t="s">
        <v>211</v>
      </c>
      <c r="G335" t="s">
        <v>29</v>
      </c>
      <c r="H335" t="s">
        <v>222</v>
      </c>
      <c r="I335" t="s">
        <v>434</v>
      </c>
      <c r="J335" t="s">
        <v>314</v>
      </c>
      <c r="K335" t="s">
        <v>551</v>
      </c>
      <c r="P335" s="42">
        <v>3</v>
      </c>
      <c r="Q335">
        <v>14.208</v>
      </c>
      <c r="R335">
        <v>8.1959999999999997</v>
      </c>
      <c r="S335">
        <v>7.7650000000000006</v>
      </c>
      <c r="T335">
        <v>7.8120000000000012</v>
      </c>
      <c r="U335">
        <v>7.6569999999999965</v>
      </c>
      <c r="V335">
        <v>7.7749999999999986</v>
      </c>
      <c r="W335">
        <v>7.6499999999999986</v>
      </c>
      <c r="X335">
        <v>7.6650000000000134</v>
      </c>
      <c r="Y335">
        <v>7.8179999999999978</v>
      </c>
      <c r="Z335">
        <v>7.6669999999999874</v>
      </c>
      <c r="AA335">
        <v>7.6820000000000022</v>
      </c>
      <c r="AB335">
        <v>7.6520000000000152</v>
      </c>
      <c r="AC335">
        <v>7.7919999999999874</v>
      </c>
      <c r="AD335">
        <v>7.6360000000000099</v>
      </c>
      <c r="AE335">
        <v>7.847999999999999</v>
      </c>
      <c r="AF335">
        <v>7.7349999999999852</v>
      </c>
      <c r="AG335">
        <v>7.8089999999999975</v>
      </c>
      <c r="AH335">
        <v>7.9570000000000221</v>
      </c>
      <c r="AI335">
        <v>7.7959999999999923</v>
      </c>
      <c r="AJ335">
        <v>7.7519999999999811</v>
      </c>
      <c r="AK335">
        <v>7.8529999999999802</v>
      </c>
      <c r="AL335">
        <v>7.7150000000000603</v>
      </c>
      <c r="AM335">
        <v>7.7839999999999918</v>
      </c>
      <c r="AN335">
        <v>7.907999999999987</v>
      </c>
      <c r="AO335">
        <v>7.7300000000000182</v>
      </c>
      <c r="AP335">
        <v>7.8549999999999613</v>
      </c>
      <c r="AQ335">
        <v>7.8880000000000052</v>
      </c>
      <c r="AR335">
        <v>8.0689999999999884</v>
      </c>
      <c r="AS335">
        <v>7.8680000000000234</v>
      </c>
      <c r="AT335">
        <v>7.9549999999999557</v>
      </c>
      <c r="AU335">
        <v>8.0610000000000639</v>
      </c>
      <c r="AV335">
        <v>7.9210000000000207</v>
      </c>
      <c r="AW335" s="174">
        <f t="shared" si="10"/>
        <v>256.47900000000004</v>
      </c>
      <c r="AX335" s="175">
        <f t="shared" si="11"/>
        <v>56.144947539564633</v>
      </c>
    </row>
    <row r="336" spans="1:50" ht="15" thickBot="1" x14ac:dyDescent="0.4">
      <c r="A336" s="4" t="s">
        <v>176</v>
      </c>
      <c r="B336" s="4">
        <v>2019</v>
      </c>
      <c r="C336" s="5">
        <v>43524</v>
      </c>
      <c r="D336" s="4" t="s">
        <v>13</v>
      </c>
      <c r="E336" s="42" t="s">
        <v>209</v>
      </c>
      <c r="F336" t="s">
        <v>211</v>
      </c>
      <c r="G336" t="s">
        <v>27</v>
      </c>
      <c r="H336" t="s">
        <v>317</v>
      </c>
      <c r="I336" t="s">
        <v>450</v>
      </c>
      <c r="J336" t="s">
        <v>549</v>
      </c>
      <c r="K336" t="s">
        <v>550</v>
      </c>
      <c r="P336" s="42">
        <v>4</v>
      </c>
      <c r="Q336">
        <v>14.122</v>
      </c>
      <c r="R336">
        <v>8.2070000000000007</v>
      </c>
      <c r="S336">
        <v>7.6789999999999985</v>
      </c>
      <c r="T336">
        <v>7.7149999999999999</v>
      </c>
      <c r="U336">
        <v>7.6839999999999975</v>
      </c>
      <c r="V336">
        <v>7.784000000000006</v>
      </c>
      <c r="W336">
        <v>7.8249999999999957</v>
      </c>
      <c r="X336">
        <v>7.9380000000000095</v>
      </c>
      <c r="Y336">
        <v>7.8009999999999877</v>
      </c>
      <c r="Z336">
        <v>7.8120000000000118</v>
      </c>
      <c r="AA336">
        <v>7.8310000000000031</v>
      </c>
      <c r="AB336">
        <v>7.9589999999999748</v>
      </c>
      <c r="AC336">
        <v>7.8010000000000019</v>
      </c>
      <c r="AD336">
        <v>7.8260000000000076</v>
      </c>
      <c r="AE336">
        <v>7.8429999999999893</v>
      </c>
      <c r="AF336">
        <v>7.9839999999999947</v>
      </c>
      <c r="AG336">
        <v>7.8069999999999879</v>
      </c>
      <c r="AH336">
        <v>7.8790000000000191</v>
      </c>
      <c r="AI336">
        <v>8.1709999999999923</v>
      </c>
      <c r="AJ336">
        <v>8.1839999999999975</v>
      </c>
      <c r="AK336">
        <v>7.9860000000000184</v>
      </c>
      <c r="AL336">
        <v>7.9849999999999568</v>
      </c>
      <c r="AM336">
        <v>7.9510000000000502</v>
      </c>
      <c r="AN336">
        <v>7.9529999999999745</v>
      </c>
      <c r="AO336">
        <v>8.1800000000000068</v>
      </c>
      <c r="AP336">
        <v>7.9760000000000275</v>
      </c>
      <c r="AQ336">
        <v>7.9599999999999795</v>
      </c>
      <c r="AR336">
        <v>7.907999999999987</v>
      </c>
      <c r="AS336">
        <v>7.9580000000000268</v>
      </c>
      <c r="AT336">
        <v>8.1119999999999948</v>
      </c>
      <c r="AU336">
        <v>8.2260000000000275</v>
      </c>
      <c r="AV336">
        <v>8.2739999999999441</v>
      </c>
      <c r="AW336" s="174">
        <f t="shared" si="10"/>
        <v>260.32099999999997</v>
      </c>
      <c r="AX336" s="175">
        <f t="shared" si="11"/>
        <v>55.316321003683917</v>
      </c>
    </row>
    <row r="337" spans="1:50" ht="15" thickBot="1" x14ac:dyDescent="0.4">
      <c r="A337" s="43" t="s">
        <v>130</v>
      </c>
      <c r="B337" s="43">
        <v>2019</v>
      </c>
      <c r="C337" s="73">
        <v>43489</v>
      </c>
      <c r="D337" s="43" t="s">
        <v>72</v>
      </c>
      <c r="E337" s="42" t="s">
        <v>395</v>
      </c>
      <c r="F337" t="s">
        <v>395</v>
      </c>
      <c r="G337" t="s">
        <v>53</v>
      </c>
      <c r="H337" t="s">
        <v>233</v>
      </c>
      <c r="I337" t="s">
        <v>308</v>
      </c>
      <c r="J337" t="s">
        <v>496</v>
      </c>
      <c r="K337" t="s">
        <v>587</v>
      </c>
      <c r="P337" s="42">
        <v>1</v>
      </c>
      <c r="Q337">
        <v>14.369</v>
      </c>
      <c r="R337">
        <v>8.2669999999999995</v>
      </c>
      <c r="S337">
        <v>7.9009999999999998</v>
      </c>
      <c r="T337">
        <v>7.8430000000000035</v>
      </c>
      <c r="U337">
        <v>7.904999999999994</v>
      </c>
      <c r="V337">
        <v>7.8160000000000025</v>
      </c>
      <c r="W337">
        <v>7.8440000000000083</v>
      </c>
      <c r="X337">
        <v>7.9150000000000063</v>
      </c>
      <c r="Y337">
        <v>8.0039999999999765</v>
      </c>
      <c r="Z337">
        <v>7.9009999999999962</v>
      </c>
      <c r="AA337">
        <v>7.8890000000000242</v>
      </c>
      <c r="AB337">
        <v>8.0240000000000009</v>
      </c>
      <c r="AC337">
        <v>7.8839999999999719</v>
      </c>
      <c r="AD337">
        <v>7.9229999999999876</v>
      </c>
      <c r="AE337">
        <v>8.0370000000000346</v>
      </c>
      <c r="AF337">
        <v>7.9639999999999844</v>
      </c>
      <c r="AG337">
        <v>8.0870000000000175</v>
      </c>
      <c r="AH337">
        <v>7.9659999999999798</v>
      </c>
      <c r="AI337">
        <v>7.9920000000000186</v>
      </c>
      <c r="AJ337">
        <v>8.0579999999999927</v>
      </c>
      <c r="AK337">
        <v>7.9380000000000166</v>
      </c>
      <c r="AL337">
        <v>7.9529999999999745</v>
      </c>
      <c r="AM337">
        <v>7.9439999999999884</v>
      </c>
      <c r="AN337">
        <v>8.0600000000000023</v>
      </c>
      <c r="AO337">
        <v>7.8710000000000093</v>
      </c>
      <c r="AP337">
        <v>7.9620000000000459</v>
      </c>
      <c r="AQ337">
        <v>8.2059999999999604</v>
      </c>
      <c r="AR337">
        <v>8.2179999999999893</v>
      </c>
      <c r="AS337">
        <v>7.9910000000000423</v>
      </c>
      <c r="AT337">
        <v>8.0419999999999732</v>
      </c>
      <c r="AU337">
        <v>7.7099999999999795</v>
      </c>
      <c r="AV337">
        <v>7.8550000000000182</v>
      </c>
      <c r="AW337" s="174">
        <f t="shared" si="10"/>
        <v>261.339</v>
      </c>
      <c r="AX337" s="175">
        <f t="shared" si="11"/>
        <v>55.100846027573382</v>
      </c>
    </row>
    <row r="338" spans="1:50" ht="15" thickBot="1" x14ac:dyDescent="0.4">
      <c r="A338" s="43" t="s">
        <v>130</v>
      </c>
      <c r="B338" s="43">
        <v>2019</v>
      </c>
      <c r="C338" s="73">
        <v>43489</v>
      </c>
      <c r="D338" s="43" t="s">
        <v>72</v>
      </c>
      <c r="E338" s="42" t="s">
        <v>395</v>
      </c>
      <c r="F338" t="s">
        <v>395</v>
      </c>
      <c r="G338" t="s">
        <v>15</v>
      </c>
      <c r="H338" t="s">
        <v>519</v>
      </c>
      <c r="I338" t="s">
        <v>348</v>
      </c>
      <c r="J338" t="s">
        <v>526</v>
      </c>
      <c r="K338" t="s">
        <v>509</v>
      </c>
      <c r="P338" s="42">
        <v>2</v>
      </c>
      <c r="Q338">
        <v>14.202</v>
      </c>
      <c r="R338">
        <v>8.4779999999999998</v>
      </c>
      <c r="S338">
        <v>8.0249999999999986</v>
      </c>
      <c r="T338">
        <v>8.0480000000000018</v>
      </c>
      <c r="U338">
        <v>7.9879999999999995</v>
      </c>
      <c r="V338">
        <v>8.0529999999999973</v>
      </c>
      <c r="W338">
        <v>8.1150000000000091</v>
      </c>
      <c r="X338">
        <v>7.965999999999994</v>
      </c>
      <c r="Y338">
        <v>7.9349999999999881</v>
      </c>
      <c r="Z338">
        <v>8.0730000000000075</v>
      </c>
      <c r="AA338">
        <v>7.9090000000000202</v>
      </c>
      <c r="AB338">
        <v>7.9829999999999899</v>
      </c>
      <c r="AC338">
        <v>7.9680000000000035</v>
      </c>
      <c r="AD338">
        <v>8.1459999999999866</v>
      </c>
      <c r="AE338">
        <v>7.9949999999999903</v>
      </c>
      <c r="AF338">
        <v>8.1180000000000234</v>
      </c>
      <c r="AG338">
        <v>8.0669999999999789</v>
      </c>
      <c r="AH338">
        <v>8.0780000000000314</v>
      </c>
      <c r="AI338">
        <v>8.0139999999999816</v>
      </c>
      <c r="AJ338">
        <v>8.0930000000000177</v>
      </c>
      <c r="AK338">
        <v>8.0029999999999575</v>
      </c>
      <c r="AL338">
        <v>8.0410000000000537</v>
      </c>
      <c r="AM338">
        <v>8.1499999999999488</v>
      </c>
      <c r="AN338">
        <v>8.0550000000000068</v>
      </c>
      <c r="AO338">
        <v>8.0349999999999966</v>
      </c>
      <c r="AP338">
        <v>8.2330000000000325</v>
      </c>
      <c r="AQ338">
        <v>7.9919999999999618</v>
      </c>
      <c r="AR338">
        <v>8.002000000000038</v>
      </c>
      <c r="AS338">
        <v>8.0550000000000068</v>
      </c>
      <c r="AT338">
        <v>8.1119999999999948</v>
      </c>
      <c r="AU338">
        <v>7.9119999999999493</v>
      </c>
      <c r="AV338">
        <v>8.0510000000000161</v>
      </c>
      <c r="AW338" s="174">
        <f t="shared" si="10"/>
        <v>263.89499999999998</v>
      </c>
      <c r="AX338" s="175">
        <f t="shared" si="11"/>
        <v>54.567157392144608</v>
      </c>
    </row>
    <row r="339" spans="1:50" ht="15" thickBot="1" x14ac:dyDescent="0.4">
      <c r="A339" s="43" t="s">
        <v>130</v>
      </c>
      <c r="B339" s="43">
        <v>2019</v>
      </c>
      <c r="C339" s="73">
        <v>43489</v>
      </c>
      <c r="D339" s="43" t="s">
        <v>72</v>
      </c>
      <c r="E339" s="42" t="s">
        <v>395</v>
      </c>
      <c r="F339" t="s">
        <v>395</v>
      </c>
      <c r="G339" t="s">
        <v>29</v>
      </c>
      <c r="H339" t="s">
        <v>28</v>
      </c>
      <c r="I339" t="s">
        <v>222</v>
      </c>
      <c r="J339" t="s">
        <v>608</v>
      </c>
      <c r="K339" t="s">
        <v>435</v>
      </c>
      <c r="P339" s="42">
        <v>3</v>
      </c>
      <c r="Q339">
        <v>13.919</v>
      </c>
      <c r="R339">
        <v>8.227999999999998</v>
      </c>
      <c r="S339">
        <v>7.9000000000000021</v>
      </c>
      <c r="T339">
        <v>8.1170000000000009</v>
      </c>
      <c r="U339">
        <v>7.9279999999999973</v>
      </c>
      <c r="V339">
        <v>7.8900000000000006</v>
      </c>
      <c r="W339">
        <v>7.7579999999999956</v>
      </c>
      <c r="X339">
        <v>7.8319999999999936</v>
      </c>
      <c r="Y339">
        <v>8.1630000000000109</v>
      </c>
      <c r="Z339">
        <v>7.9669999999999845</v>
      </c>
      <c r="AA339">
        <v>8.0730000000000217</v>
      </c>
      <c r="AB339">
        <v>8.2999999999999972</v>
      </c>
      <c r="AC339">
        <v>8.1059999999999945</v>
      </c>
      <c r="AD339">
        <v>8.2610000000000099</v>
      </c>
      <c r="AE339">
        <v>7.944999999999979</v>
      </c>
      <c r="AF339">
        <v>7.9860000000000042</v>
      </c>
      <c r="AG339">
        <v>8.0420000000000016</v>
      </c>
      <c r="AH339">
        <v>7.9350000000000307</v>
      </c>
      <c r="AI339">
        <v>7.8779999999999575</v>
      </c>
      <c r="AJ339">
        <v>7.828000000000003</v>
      </c>
      <c r="AK339">
        <v>8.1900000000000261</v>
      </c>
      <c r="AL339">
        <v>8.0660000000000025</v>
      </c>
      <c r="AM339">
        <v>8.393999999999977</v>
      </c>
      <c r="AN339">
        <v>8.3970000000000198</v>
      </c>
      <c r="AO339">
        <v>8.3400000000000034</v>
      </c>
      <c r="AP339">
        <v>8.2809999999999775</v>
      </c>
      <c r="AQ339">
        <v>8.4150000000000205</v>
      </c>
      <c r="AR339">
        <v>8.0949999999999989</v>
      </c>
      <c r="AS339">
        <v>8.1210000000000093</v>
      </c>
      <c r="AT339">
        <v>8.2129999999999939</v>
      </c>
      <c r="AU339">
        <v>8.3950000000000102</v>
      </c>
      <c r="AV339">
        <v>8.1769999999999641</v>
      </c>
      <c r="AW339" s="174">
        <f t="shared" si="10"/>
        <v>265.14</v>
      </c>
      <c r="AX339" s="175">
        <f t="shared" si="11"/>
        <v>54.310930074677529</v>
      </c>
    </row>
    <row r="340" spans="1:50" ht="15" thickBot="1" x14ac:dyDescent="0.4">
      <c r="A340" s="43" t="s">
        <v>130</v>
      </c>
      <c r="B340" s="43">
        <v>2019</v>
      </c>
      <c r="C340" s="73">
        <v>43489</v>
      </c>
      <c r="D340" s="43" t="s">
        <v>72</v>
      </c>
      <c r="E340" s="42" t="s">
        <v>395</v>
      </c>
      <c r="F340" t="s">
        <v>395</v>
      </c>
      <c r="G340" t="s">
        <v>36</v>
      </c>
      <c r="H340" t="s">
        <v>263</v>
      </c>
      <c r="I340" t="s">
        <v>443</v>
      </c>
      <c r="J340" t="s">
        <v>473</v>
      </c>
      <c r="K340" t="s">
        <v>585</v>
      </c>
      <c r="P340" s="42">
        <v>4</v>
      </c>
      <c r="Q340">
        <v>14.464</v>
      </c>
      <c r="R340">
        <v>8.51</v>
      </c>
      <c r="S340">
        <v>7.9310000000000009</v>
      </c>
      <c r="T340">
        <v>7.7179999999999964</v>
      </c>
      <c r="U340">
        <v>7.9110000000000014</v>
      </c>
      <c r="V340">
        <v>7.7259999999999991</v>
      </c>
      <c r="W340">
        <v>7.872000000000007</v>
      </c>
      <c r="X340">
        <v>8.1739999999999924</v>
      </c>
      <c r="Y340">
        <v>7.9460000000000122</v>
      </c>
      <c r="Z340">
        <v>8.0819999999999936</v>
      </c>
      <c r="AA340">
        <v>8.2779999999999916</v>
      </c>
      <c r="AB340">
        <v>8.1850000000000023</v>
      </c>
      <c r="AC340">
        <v>8.195999999999998</v>
      </c>
      <c r="AD340">
        <v>8.1929999999999978</v>
      </c>
      <c r="AE340">
        <v>8.1370000000000289</v>
      </c>
      <c r="AF340">
        <v>8.3549999999999756</v>
      </c>
      <c r="AG340">
        <v>7.8190000000000168</v>
      </c>
      <c r="AH340">
        <v>7.9279999999999973</v>
      </c>
      <c r="AI340">
        <v>8.1169999999999902</v>
      </c>
      <c r="AJ340">
        <v>8.0769999999999982</v>
      </c>
      <c r="AK340">
        <v>8.1459999999999866</v>
      </c>
      <c r="AL340">
        <v>8.3880000000000052</v>
      </c>
      <c r="AM340">
        <v>8.2210000000000321</v>
      </c>
      <c r="AN340">
        <v>8.1809999999999548</v>
      </c>
      <c r="AO340">
        <v>8.2950000000000159</v>
      </c>
      <c r="AP340">
        <v>8.1989999999999839</v>
      </c>
      <c r="AQ340">
        <v>8.2340000000000373</v>
      </c>
      <c r="AR340">
        <v>8.2719999999999629</v>
      </c>
      <c r="AS340">
        <v>8.342000000000013</v>
      </c>
      <c r="AT340">
        <v>7.8620000000000232</v>
      </c>
      <c r="AU340">
        <v>7.8509999999999991</v>
      </c>
      <c r="AV340">
        <v>7.9440000000000168</v>
      </c>
      <c r="AW340" s="174">
        <f t="shared" si="10"/>
        <v>265.55400000000003</v>
      </c>
      <c r="AX340" s="175">
        <f t="shared" si="11"/>
        <v>54.226259065952682</v>
      </c>
    </row>
    <row r="341" spans="1:50" ht="15" thickBot="1" x14ac:dyDescent="0.4">
      <c r="A341" s="43" t="s">
        <v>130</v>
      </c>
      <c r="B341" s="43">
        <v>2019</v>
      </c>
      <c r="C341" s="73">
        <v>43489</v>
      </c>
      <c r="D341" s="43" t="s">
        <v>72</v>
      </c>
      <c r="E341" s="42" t="s">
        <v>395</v>
      </c>
      <c r="F341" t="s">
        <v>395</v>
      </c>
      <c r="G341" t="s">
        <v>17</v>
      </c>
      <c r="H341" t="s">
        <v>220</v>
      </c>
      <c r="I341" t="s">
        <v>441</v>
      </c>
      <c r="J341" t="s">
        <v>338</v>
      </c>
      <c r="K341" t="s">
        <v>611</v>
      </c>
      <c r="P341" s="42">
        <v>5</v>
      </c>
      <c r="Q341">
        <v>14.217000000000001</v>
      </c>
      <c r="R341">
        <v>8.4879999999999978</v>
      </c>
      <c r="S341">
        <v>7.9670000000000023</v>
      </c>
      <c r="T341">
        <v>8.0669999999999966</v>
      </c>
      <c r="U341">
        <v>8.0050000000000026</v>
      </c>
      <c r="V341">
        <v>8.1559999999999988</v>
      </c>
      <c r="W341">
        <v>7.9350000000000023</v>
      </c>
      <c r="X341">
        <v>7.9269999999999996</v>
      </c>
      <c r="Y341">
        <v>8.0179999999999865</v>
      </c>
      <c r="Z341">
        <v>7.8860000000000099</v>
      </c>
      <c r="AA341">
        <v>7.9249999999999972</v>
      </c>
      <c r="AB341">
        <v>8.1900000000000119</v>
      </c>
      <c r="AC341">
        <v>8.0889999999999844</v>
      </c>
      <c r="AD341">
        <v>8.3010000000000161</v>
      </c>
      <c r="AE341">
        <v>8.1640000000000157</v>
      </c>
      <c r="AF341">
        <v>8.2039999999999651</v>
      </c>
      <c r="AG341">
        <v>8.2230000000000416</v>
      </c>
      <c r="AH341">
        <v>8.0409999999999968</v>
      </c>
      <c r="AI341">
        <v>8.0080000000000098</v>
      </c>
      <c r="AJ341">
        <v>8.1719999999999686</v>
      </c>
      <c r="AK341">
        <v>8.0260000000000105</v>
      </c>
      <c r="AL341">
        <v>8.1529999999999632</v>
      </c>
      <c r="AM341">
        <v>8.3520000000000039</v>
      </c>
      <c r="AN341">
        <v>8.2580000000000098</v>
      </c>
      <c r="AO341">
        <v>8.3509999999999991</v>
      </c>
      <c r="AP341">
        <v>8.2830000000000155</v>
      </c>
      <c r="AQ341">
        <v>8.4749999999999943</v>
      </c>
      <c r="AR341">
        <v>8.3280000000000314</v>
      </c>
      <c r="AS341">
        <v>8.2689999999999486</v>
      </c>
      <c r="AT341">
        <v>8.48700000000008</v>
      </c>
      <c r="AU341">
        <v>8.2989999999999498</v>
      </c>
      <c r="AV341">
        <v>8.3229999999999791</v>
      </c>
      <c r="AW341" s="174">
        <f t="shared" si="10"/>
        <v>267.58699999999999</v>
      </c>
      <c r="AX341" s="175">
        <f t="shared" si="11"/>
        <v>53.814273488622398</v>
      </c>
    </row>
    <row r="342" spans="1:50" ht="15" thickBot="1" x14ac:dyDescent="0.4">
      <c r="A342" s="43" t="s">
        <v>130</v>
      </c>
      <c r="B342" s="43">
        <v>2019</v>
      </c>
      <c r="C342" s="73">
        <v>43489</v>
      </c>
      <c r="D342" s="43" t="s">
        <v>72</v>
      </c>
      <c r="E342" s="42" t="s">
        <v>395</v>
      </c>
      <c r="F342" t="s">
        <v>395</v>
      </c>
      <c r="G342" t="s">
        <v>159</v>
      </c>
      <c r="H342" t="s">
        <v>569</v>
      </c>
      <c r="I342" t="s">
        <v>567</v>
      </c>
      <c r="J342" t="s">
        <v>568</v>
      </c>
      <c r="K342" t="s">
        <v>572</v>
      </c>
      <c r="P342" s="42">
        <v>6</v>
      </c>
      <c r="Q342">
        <v>14.097</v>
      </c>
      <c r="R342">
        <v>8.35</v>
      </c>
      <c r="S342">
        <v>8.0779999999999994</v>
      </c>
      <c r="T342">
        <v>7.8560000000000016</v>
      </c>
      <c r="U342">
        <v>7.9410000000000025</v>
      </c>
      <c r="V342">
        <v>7.8459999999999965</v>
      </c>
      <c r="W342">
        <v>7.902000000000001</v>
      </c>
      <c r="X342">
        <v>8.0830000000000055</v>
      </c>
      <c r="Y342">
        <v>7.9710000000000036</v>
      </c>
      <c r="Z342">
        <v>7.9909999999999854</v>
      </c>
      <c r="AA342">
        <v>8.144999999999996</v>
      </c>
      <c r="AB342">
        <v>8.005999999999986</v>
      </c>
      <c r="AC342">
        <v>8.1300000000000239</v>
      </c>
      <c r="AD342">
        <v>8.0510000000000161</v>
      </c>
      <c r="AE342">
        <v>8.0949999999999989</v>
      </c>
      <c r="AF342">
        <v>8.1719999999999828</v>
      </c>
      <c r="AG342">
        <v>8.3659999999999854</v>
      </c>
      <c r="AH342">
        <v>8.2880000000000393</v>
      </c>
      <c r="AI342">
        <v>8.3029999999999688</v>
      </c>
      <c r="AJ342">
        <v>8.4180000000000348</v>
      </c>
      <c r="AK342">
        <v>8.5609999999999786</v>
      </c>
      <c r="AL342">
        <v>8.3759999999999764</v>
      </c>
      <c r="AM342">
        <v>8.2940000000000111</v>
      </c>
      <c r="AN342">
        <v>8.3559999999999945</v>
      </c>
      <c r="AO342">
        <v>8.5020000000000095</v>
      </c>
      <c r="AP342">
        <v>8.3180000000000121</v>
      </c>
      <c r="AQ342">
        <v>8.4639999999999986</v>
      </c>
      <c r="AR342">
        <v>8.296999999999997</v>
      </c>
      <c r="AS342">
        <v>8.311000000000007</v>
      </c>
      <c r="AT342">
        <v>8.4749999999999943</v>
      </c>
      <c r="AU342">
        <v>8.4209999999999354</v>
      </c>
      <c r="AV342">
        <v>8.591000000000065</v>
      </c>
      <c r="AW342" s="174">
        <f t="shared" si="10"/>
        <v>269.05500000000001</v>
      </c>
      <c r="AX342" s="175">
        <f t="shared" si="11"/>
        <v>53.520655628031442</v>
      </c>
    </row>
    <row r="343" spans="1:50" ht="15" thickBot="1" x14ac:dyDescent="0.4">
      <c r="A343" s="43" t="s">
        <v>130</v>
      </c>
      <c r="B343" s="43">
        <v>2019</v>
      </c>
      <c r="C343" s="73">
        <v>43489</v>
      </c>
      <c r="D343" s="43" t="s">
        <v>72</v>
      </c>
      <c r="E343" s="42" t="s">
        <v>395</v>
      </c>
      <c r="F343" t="s">
        <v>395</v>
      </c>
      <c r="G343" t="s">
        <v>51</v>
      </c>
      <c r="H343" t="s">
        <v>582</v>
      </c>
      <c r="I343" t="s">
        <v>243</v>
      </c>
      <c r="J343" t="s">
        <v>556</v>
      </c>
      <c r="K343" t="s">
        <v>557</v>
      </c>
      <c r="P343" s="42">
        <v>7</v>
      </c>
      <c r="Q343">
        <v>14.090999999999999</v>
      </c>
      <c r="R343">
        <v>8.3729999999999993</v>
      </c>
      <c r="S343">
        <v>8.1340000000000003</v>
      </c>
      <c r="T343">
        <v>7.9359999999999999</v>
      </c>
      <c r="U343">
        <v>8.0609999999999999</v>
      </c>
      <c r="V343">
        <v>7.9980000000000047</v>
      </c>
      <c r="W343">
        <v>8.1049999999999969</v>
      </c>
      <c r="X343">
        <v>8.0429999999999993</v>
      </c>
      <c r="Y343">
        <v>8.2099999999999937</v>
      </c>
      <c r="Z343">
        <v>8.1989999999999981</v>
      </c>
      <c r="AA343">
        <v>8.3430000000000177</v>
      </c>
      <c r="AB343">
        <v>8.1340000000000146</v>
      </c>
      <c r="AC343">
        <v>8.3079999999999785</v>
      </c>
      <c r="AD343">
        <v>8.0950000000000131</v>
      </c>
      <c r="AE343">
        <v>8.373999999999981</v>
      </c>
      <c r="AF343">
        <v>8.2700000000000102</v>
      </c>
      <c r="AG343">
        <v>8.2430000000000234</v>
      </c>
      <c r="AH343">
        <v>8.3839999999999861</v>
      </c>
      <c r="AI343">
        <v>8.268999999999977</v>
      </c>
      <c r="AJ343">
        <v>8.4380000000000166</v>
      </c>
      <c r="AK343">
        <v>8.3120000000000118</v>
      </c>
      <c r="AL343">
        <v>8.2750000000000057</v>
      </c>
      <c r="AM343">
        <v>8.4249999999999829</v>
      </c>
      <c r="AN343">
        <v>8.3369999999999891</v>
      </c>
      <c r="AO343">
        <v>8.2450000000000045</v>
      </c>
      <c r="AP343">
        <v>8.3849999999999909</v>
      </c>
      <c r="AQ343">
        <v>8.2530000000000143</v>
      </c>
      <c r="AR343">
        <v>8.5699999999999648</v>
      </c>
      <c r="AS343">
        <v>8.3100000000000307</v>
      </c>
      <c r="AT343">
        <v>8.5649999999999409</v>
      </c>
      <c r="AU343">
        <v>8.2450000000000614</v>
      </c>
      <c r="AV343">
        <v>8.3849999999999909</v>
      </c>
      <c r="AW343" s="174">
        <f t="shared" si="10"/>
        <v>270.315</v>
      </c>
      <c r="AX343" s="175">
        <f t="shared" si="11"/>
        <v>53.271183619111035</v>
      </c>
    </row>
    <row r="344" spans="1:50" ht="15" thickBot="1" x14ac:dyDescent="0.4">
      <c r="A344" s="43" t="s">
        <v>130</v>
      </c>
      <c r="B344" s="43">
        <v>2019</v>
      </c>
      <c r="C344" s="73">
        <v>43489</v>
      </c>
      <c r="D344" s="43" t="s">
        <v>72</v>
      </c>
      <c r="E344" s="42" t="s">
        <v>395</v>
      </c>
      <c r="F344" t="s">
        <v>395</v>
      </c>
      <c r="G344" t="s">
        <v>27</v>
      </c>
      <c r="H344" t="s">
        <v>221</v>
      </c>
      <c r="I344" t="s">
        <v>323</v>
      </c>
      <c r="J344" t="s">
        <v>562</v>
      </c>
      <c r="K344" t="s">
        <v>528</v>
      </c>
      <c r="P344" s="42">
        <v>8</v>
      </c>
      <c r="Q344">
        <v>14.31</v>
      </c>
      <c r="R344">
        <v>8.3620000000000001</v>
      </c>
      <c r="S344">
        <v>7.8840000000000003</v>
      </c>
      <c r="T344">
        <v>7.9340000000000011</v>
      </c>
      <c r="U344">
        <v>7.8569999999999993</v>
      </c>
      <c r="V344">
        <v>7.9390000000000001</v>
      </c>
      <c r="W344">
        <v>8.0980000000000061</v>
      </c>
      <c r="X344">
        <v>8.0389999999999944</v>
      </c>
      <c r="Y344">
        <v>8.1009999999999991</v>
      </c>
      <c r="Z344">
        <v>8.2800000000000011</v>
      </c>
      <c r="AA344">
        <v>8.2099999999999795</v>
      </c>
      <c r="AB344">
        <v>8.2050000000000267</v>
      </c>
      <c r="AC344">
        <v>8.3149999999999835</v>
      </c>
      <c r="AD344">
        <v>8.194000000000031</v>
      </c>
      <c r="AE344">
        <v>8.3759999999999621</v>
      </c>
      <c r="AF344">
        <v>8.2330000000000041</v>
      </c>
      <c r="AG344">
        <v>8.2439999999999998</v>
      </c>
      <c r="AH344">
        <v>8.2350000000000136</v>
      </c>
      <c r="AI344">
        <v>8.414999999999992</v>
      </c>
      <c r="AJ344">
        <v>8.2210000000000036</v>
      </c>
      <c r="AK344">
        <v>8.3979999999999961</v>
      </c>
      <c r="AL344">
        <v>8.5380000000000109</v>
      </c>
      <c r="AM344">
        <v>8.5109999999999957</v>
      </c>
      <c r="AN344">
        <v>8.6989999999999839</v>
      </c>
      <c r="AO344">
        <v>8.6560000000000343</v>
      </c>
      <c r="AP344">
        <v>8.4830000000000041</v>
      </c>
      <c r="AQ344">
        <v>8.4909999999999286</v>
      </c>
      <c r="AR344">
        <v>8.5310000000000628</v>
      </c>
      <c r="AS344">
        <v>8.7279999999999518</v>
      </c>
      <c r="AT344">
        <v>8.5390000000000441</v>
      </c>
      <c r="AU344">
        <v>8.8810000000000286</v>
      </c>
      <c r="AV344">
        <v>8.6669999999999163</v>
      </c>
      <c r="AW344" s="174">
        <f t="shared" si="10"/>
        <v>272.57399999999996</v>
      </c>
      <c r="AX344" s="175">
        <f t="shared" si="11"/>
        <v>52.829690285940707</v>
      </c>
    </row>
    <row r="345" spans="1:50" ht="15" thickBot="1" x14ac:dyDescent="0.4">
      <c r="A345" s="43" t="s">
        <v>130</v>
      </c>
      <c r="B345" s="43">
        <v>2019</v>
      </c>
      <c r="C345" s="73">
        <v>43489</v>
      </c>
      <c r="D345" s="43" t="s">
        <v>72</v>
      </c>
      <c r="E345" s="42" t="s">
        <v>395</v>
      </c>
      <c r="F345" t="s">
        <v>395</v>
      </c>
      <c r="G345" t="s">
        <v>56</v>
      </c>
      <c r="H345" t="s">
        <v>274</v>
      </c>
      <c r="I345" t="s">
        <v>446</v>
      </c>
      <c r="J345" t="s">
        <v>445</v>
      </c>
      <c r="K345" t="s">
        <v>55</v>
      </c>
      <c r="P345" s="42">
        <v>9</v>
      </c>
      <c r="Q345">
        <v>14.819000000000001</v>
      </c>
      <c r="R345">
        <v>8.202</v>
      </c>
      <c r="S345">
        <v>7.713000000000001</v>
      </c>
      <c r="T345">
        <v>7.9129999999999967</v>
      </c>
      <c r="U345">
        <v>7.9400000000000048</v>
      </c>
      <c r="V345">
        <v>8.1019999999999968</v>
      </c>
      <c r="W345">
        <v>7.9259999999999877</v>
      </c>
      <c r="X345">
        <v>7.9250000000000185</v>
      </c>
      <c r="Y345">
        <v>8.1580000000000013</v>
      </c>
      <c r="Z345">
        <v>7.9369999999999976</v>
      </c>
      <c r="AA345">
        <v>7.8469999999999942</v>
      </c>
      <c r="AB345">
        <v>7.9369999999999976</v>
      </c>
      <c r="AC345">
        <v>8.1940000000000026</v>
      </c>
      <c r="AD345">
        <v>8.2249999999999943</v>
      </c>
      <c r="AE345">
        <v>8.4260000000000161</v>
      </c>
      <c r="AF345">
        <v>8.1499999999999773</v>
      </c>
      <c r="AG345">
        <v>8.0660000000000025</v>
      </c>
      <c r="AH345">
        <v>8.3200000000000216</v>
      </c>
      <c r="AI345">
        <v>8.2920000000000016</v>
      </c>
      <c r="AJ345">
        <v>8.4099999999999966</v>
      </c>
      <c r="AK345">
        <v>8.6469999999999629</v>
      </c>
      <c r="AL345">
        <v>8.4230000000000302</v>
      </c>
      <c r="AM345">
        <v>8.3529999999999802</v>
      </c>
      <c r="AN345">
        <v>8.6160000000000139</v>
      </c>
      <c r="AO345">
        <v>8.4869999999999948</v>
      </c>
      <c r="AP345">
        <v>8.7609999999999957</v>
      </c>
      <c r="AQ345">
        <v>8.6050000000000182</v>
      </c>
      <c r="AR345">
        <v>8.9329999999999643</v>
      </c>
      <c r="AS345">
        <v>8.6920000000000641</v>
      </c>
      <c r="AT345">
        <v>8.6919999999999789</v>
      </c>
      <c r="AU345">
        <v>9.0049999999999955</v>
      </c>
      <c r="AV345">
        <v>9.0550000000000068</v>
      </c>
      <c r="AW345" s="174">
        <f t="shared" si="10"/>
        <v>272.77100000000002</v>
      </c>
      <c r="AX345" s="175">
        <f t="shared" si="11"/>
        <v>52.791535757100277</v>
      </c>
    </row>
    <row r="346" spans="1:50" ht="15" thickBot="1" x14ac:dyDescent="0.4">
      <c r="A346" s="43" t="s">
        <v>130</v>
      </c>
      <c r="B346" s="43">
        <v>2019</v>
      </c>
      <c r="C346" s="73">
        <v>43489</v>
      </c>
      <c r="D346" s="43" t="s">
        <v>72</v>
      </c>
      <c r="E346" s="42" t="s">
        <v>395</v>
      </c>
      <c r="F346" t="s">
        <v>395</v>
      </c>
      <c r="G346" t="s">
        <v>47</v>
      </c>
      <c r="H346" t="s">
        <v>590</v>
      </c>
      <c r="I346" t="s">
        <v>559</v>
      </c>
      <c r="J346" t="s">
        <v>488</v>
      </c>
      <c r="K346" t="s">
        <v>287</v>
      </c>
      <c r="P346" s="42">
        <v>10</v>
      </c>
      <c r="Q346">
        <v>14.141</v>
      </c>
      <c r="R346">
        <v>8.2099999999999991</v>
      </c>
      <c r="S346">
        <v>8.1460000000000008</v>
      </c>
      <c r="T346">
        <v>8.1640000000000015</v>
      </c>
      <c r="U346">
        <v>8.2190000000000012</v>
      </c>
      <c r="V346">
        <v>8.0730000000000004</v>
      </c>
      <c r="W346">
        <v>8.1839999999999904</v>
      </c>
      <c r="X346">
        <v>8.213000000000001</v>
      </c>
      <c r="Y346">
        <v>8.2950000000000017</v>
      </c>
      <c r="Z346">
        <v>8.0840000000000032</v>
      </c>
      <c r="AA346">
        <v>8.2639999999999958</v>
      </c>
      <c r="AB346">
        <v>8.244000000000014</v>
      </c>
      <c r="AC346">
        <v>8.0499999999999687</v>
      </c>
      <c r="AD346">
        <v>8.1400000000000148</v>
      </c>
      <c r="AE346">
        <v>8.4120000000000061</v>
      </c>
      <c r="AF346">
        <v>8.5269999999999868</v>
      </c>
      <c r="AG346">
        <v>8.2740000000000009</v>
      </c>
      <c r="AH346">
        <v>8.2609999999999957</v>
      </c>
      <c r="AI346">
        <v>8.4610000000000412</v>
      </c>
      <c r="AJ346">
        <v>8.2369999999999948</v>
      </c>
      <c r="AK346">
        <v>8.3879999999999768</v>
      </c>
      <c r="AL346">
        <v>8.3220000000000027</v>
      </c>
      <c r="AM346">
        <v>8.5519999999999925</v>
      </c>
      <c r="AN346">
        <v>8.5550000000000068</v>
      </c>
      <c r="AO346">
        <v>8.5250000000000057</v>
      </c>
      <c r="AP346">
        <v>8.7059999999999889</v>
      </c>
      <c r="AQ346">
        <v>8.3310000000000173</v>
      </c>
      <c r="AR346">
        <v>8.4969999999999857</v>
      </c>
      <c r="AS346">
        <v>8.4570000000000221</v>
      </c>
      <c r="AT346">
        <v>8.7810000000000059</v>
      </c>
      <c r="AU346">
        <v>8.4399999999999977</v>
      </c>
      <c r="AV346">
        <v>8.8219999999999459</v>
      </c>
      <c r="AW346" s="174">
        <f t="shared" si="10"/>
        <v>272.97499999999997</v>
      </c>
      <c r="AX346" s="175">
        <f t="shared" si="11"/>
        <v>52.752083524132253</v>
      </c>
    </row>
    <row r="347" spans="1:50" ht="15" thickBot="1" x14ac:dyDescent="0.4">
      <c r="A347" s="43" t="s">
        <v>130</v>
      </c>
      <c r="B347" s="43">
        <v>2019</v>
      </c>
      <c r="C347" s="73">
        <v>43489</v>
      </c>
      <c r="D347" s="43" t="s">
        <v>72</v>
      </c>
      <c r="E347" s="42" t="s">
        <v>395</v>
      </c>
      <c r="F347" t="s">
        <v>395</v>
      </c>
      <c r="G347" t="s">
        <v>175</v>
      </c>
      <c r="H347" t="s">
        <v>560</v>
      </c>
      <c r="I347" t="s">
        <v>344</v>
      </c>
      <c r="J347" t="s">
        <v>303</v>
      </c>
      <c r="K347" t="s">
        <v>288</v>
      </c>
      <c r="P347" s="42">
        <v>11</v>
      </c>
      <c r="Q347">
        <v>14.351000000000001</v>
      </c>
      <c r="R347">
        <v>8.5009999999999994</v>
      </c>
      <c r="S347">
        <v>8.2789999999999999</v>
      </c>
      <c r="T347">
        <v>8.2010000000000005</v>
      </c>
      <c r="U347">
        <v>8.3279999999999959</v>
      </c>
      <c r="V347">
        <v>8.1380000000000052</v>
      </c>
      <c r="W347">
        <v>8.2650000000000006</v>
      </c>
      <c r="X347">
        <v>8.0889999999999986</v>
      </c>
      <c r="Y347">
        <v>8.2110000000000127</v>
      </c>
      <c r="Z347">
        <v>8.2399999999999807</v>
      </c>
      <c r="AA347">
        <v>8.4309999999999974</v>
      </c>
      <c r="AB347">
        <v>8.2890000000000157</v>
      </c>
      <c r="AC347">
        <v>8.3859999999999957</v>
      </c>
      <c r="AD347">
        <v>8.304000000000002</v>
      </c>
      <c r="AE347">
        <v>8.3899999999999864</v>
      </c>
      <c r="AF347">
        <v>8.1169999999999618</v>
      </c>
      <c r="AG347">
        <v>8.0820000000000505</v>
      </c>
      <c r="AH347">
        <v>8.3650000000000091</v>
      </c>
      <c r="AI347">
        <v>8.4809999999999945</v>
      </c>
      <c r="AJ347">
        <v>8.3540000000000134</v>
      </c>
      <c r="AK347">
        <v>8.4440000000000168</v>
      </c>
      <c r="AL347">
        <v>8.3869999999999436</v>
      </c>
      <c r="AM347">
        <v>8.5110000000000241</v>
      </c>
      <c r="AN347">
        <v>8.3519999999999754</v>
      </c>
      <c r="AO347">
        <v>8.3120000000000118</v>
      </c>
      <c r="AP347">
        <v>8.4720000000000084</v>
      </c>
      <c r="AQ347">
        <v>8.5670000000000357</v>
      </c>
      <c r="AR347">
        <v>8.4039999999999395</v>
      </c>
      <c r="AS347">
        <v>8.5109999999999957</v>
      </c>
      <c r="AT347">
        <v>8.4310000000000684</v>
      </c>
      <c r="AU347">
        <v>8.3599999999999</v>
      </c>
      <c r="AV347">
        <v>8.4630000000000223</v>
      </c>
      <c r="AW347" s="174">
        <f t="shared" si="10"/>
        <v>273.01599999999996</v>
      </c>
      <c r="AX347" s="175">
        <f t="shared" si="11"/>
        <v>52.744161514343489</v>
      </c>
    </row>
    <row r="348" spans="1:50" ht="15" thickBot="1" x14ac:dyDescent="0.4">
      <c r="A348" s="43" t="s">
        <v>130</v>
      </c>
      <c r="B348" s="43">
        <v>2019</v>
      </c>
      <c r="C348" s="73">
        <v>43489</v>
      </c>
      <c r="D348" s="43" t="s">
        <v>72</v>
      </c>
      <c r="E348" s="42" t="s">
        <v>395</v>
      </c>
      <c r="F348" t="s">
        <v>395</v>
      </c>
      <c r="G348" t="s">
        <v>31</v>
      </c>
      <c r="H348" t="s">
        <v>292</v>
      </c>
      <c r="I348" t="s">
        <v>358</v>
      </c>
      <c r="J348" t="s">
        <v>597</v>
      </c>
      <c r="K348" t="s">
        <v>291</v>
      </c>
      <c r="P348" s="42">
        <v>12</v>
      </c>
      <c r="Q348">
        <v>14.324</v>
      </c>
      <c r="R348">
        <v>8.5190000000000001</v>
      </c>
      <c r="S348">
        <v>8.402000000000001</v>
      </c>
      <c r="T348">
        <v>8.1290000000000013</v>
      </c>
      <c r="U348">
        <v>8.1939999999999955</v>
      </c>
      <c r="V348">
        <v>8.0579999999999998</v>
      </c>
      <c r="W348">
        <v>8.247000000000007</v>
      </c>
      <c r="X348">
        <v>8.3079999999999927</v>
      </c>
      <c r="Y348">
        <v>8.4100000000000108</v>
      </c>
      <c r="Z348">
        <v>8.3249999999999886</v>
      </c>
      <c r="AA348">
        <v>8.4520000000000124</v>
      </c>
      <c r="AB348">
        <v>8.2279999999999802</v>
      </c>
      <c r="AC348">
        <v>8.3060000000000116</v>
      </c>
      <c r="AD348">
        <v>8.2470000000000141</v>
      </c>
      <c r="AE348">
        <v>8.4429999999999978</v>
      </c>
      <c r="AF348">
        <v>8.3719999999999857</v>
      </c>
      <c r="AG348">
        <v>8.5450000000000159</v>
      </c>
      <c r="AH348">
        <v>8.5289999999999679</v>
      </c>
      <c r="AI348">
        <v>8.6280000000000143</v>
      </c>
      <c r="AJ348">
        <v>8.3559999999999945</v>
      </c>
      <c r="AK348">
        <v>8.2870000000000061</v>
      </c>
      <c r="AL348">
        <v>8.4819999999999993</v>
      </c>
      <c r="AM348">
        <v>8.4280000000000257</v>
      </c>
      <c r="AN348">
        <v>8.6309999999999434</v>
      </c>
      <c r="AO348">
        <v>8.4340000000000259</v>
      </c>
      <c r="AP348">
        <v>8.2760000000000105</v>
      </c>
      <c r="AQ348">
        <v>8.5359999999999729</v>
      </c>
      <c r="AR348">
        <v>8.70900000000006</v>
      </c>
      <c r="AS348">
        <v>8.2989999999999498</v>
      </c>
      <c r="AT348">
        <v>8.4370000000000118</v>
      </c>
      <c r="AU348">
        <v>8.6050000000000182</v>
      </c>
      <c r="AV348">
        <v>8.7510000000000332</v>
      </c>
      <c r="AW348" s="174">
        <f t="shared" si="10"/>
        <v>274.89700000000005</v>
      </c>
      <c r="AX348" s="175">
        <f t="shared" si="11"/>
        <v>52.383256274168133</v>
      </c>
    </row>
    <row r="349" spans="1:50" ht="15" thickBot="1" x14ac:dyDescent="0.4">
      <c r="A349" s="43" t="s">
        <v>130</v>
      </c>
      <c r="B349" s="43">
        <v>2019</v>
      </c>
      <c r="C349" s="73">
        <v>43489</v>
      </c>
      <c r="D349" s="43" t="s">
        <v>72</v>
      </c>
      <c r="E349" s="42" t="s">
        <v>395</v>
      </c>
      <c r="F349" t="s">
        <v>395</v>
      </c>
      <c r="G349" t="s">
        <v>38</v>
      </c>
      <c r="H349" t="s">
        <v>251</v>
      </c>
      <c r="I349" t="s">
        <v>309</v>
      </c>
      <c r="J349" t="s">
        <v>604</v>
      </c>
      <c r="K349" t="s">
        <v>580</v>
      </c>
      <c r="P349" s="42">
        <v>13</v>
      </c>
      <c r="Q349">
        <v>13.929</v>
      </c>
      <c r="R349">
        <v>8.336999999999998</v>
      </c>
      <c r="S349">
        <v>8.152000000000001</v>
      </c>
      <c r="T349">
        <v>8.11</v>
      </c>
      <c r="U349">
        <v>8.2830000000000013</v>
      </c>
      <c r="V349">
        <v>8.152000000000001</v>
      </c>
      <c r="W349">
        <v>8.2989999999999924</v>
      </c>
      <c r="X349">
        <v>8.3200000000000145</v>
      </c>
      <c r="Y349">
        <v>8.4609999999999843</v>
      </c>
      <c r="Z349">
        <v>8.1980000000000075</v>
      </c>
      <c r="AA349">
        <v>8.3040000000000163</v>
      </c>
      <c r="AB349">
        <v>8.3459999999999894</v>
      </c>
      <c r="AC349">
        <v>8.4899999999999949</v>
      </c>
      <c r="AD349">
        <v>8.3159999999999883</v>
      </c>
      <c r="AE349">
        <v>8.5250000000000199</v>
      </c>
      <c r="AF349">
        <v>8.2209999999999752</v>
      </c>
      <c r="AG349">
        <v>8.4399999999999977</v>
      </c>
      <c r="AH349">
        <v>8.3490000000000464</v>
      </c>
      <c r="AI349">
        <v>8.5269999999999584</v>
      </c>
      <c r="AJ349">
        <v>8.5699999999999932</v>
      </c>
      <c r="AK349">
        <v>8.6740000000000066</v>
      </c>
      <c r="AL349">
        <v>8.4730000000000132</v>
      </c>
      <c r="AM349">
        <v>8.646000000000015</v>
      </c>
      <c r="AN349">
        <v>8.5229999999999961</v>
      </c>
      <c r="AO349">
        <v>8.6840000000000259</v>
      </c>
      <c r="AP349">
        <v>8.7789999999999395</v>
      </c>
      <c r="AQ349">
        <v>8.6720000000000255</v>
      </c>
      <c r="AR349">
        <v>8.789999999999992</v>
      </c>
      <c r="AS349">
        <v>8.7270000000000323</v>
      </c>
      <c r="AT349">
        <v>8.8889999999999532</v>
      </c>
      <c r="AU349">
        <v>8.4200000000000159</v>
      </c>
      <c r="AV349">
        <v>8.5220000000000482</v>
      </c>
      <c r="AW349" s="174">
        <f t="shared" si="10"/>
        <v>276.12800000000004</v>
      </c>
      <c r="AX349" s="175">
        <f t="shared" si="11"/>
        <v>52.149727662533309</v>
      </c>
    </row>
    <row r="350" spans="1:50" ht="15" thickBot="1" x14ac:dyDescent="0.4">
      <c r="A350" s="43" t="s">
        <v>130</v>
      </c>
      <c r="B350" s="43">
        <v>2019</v>
      </c>
      <c r="C350" s="73">
        <v>43489</v>
      </c>
      <c r="D350" s="43" t="s">
        <v>72</v>
      </c>
      <c r="E350" s="42" t="s">
        <v>395</v>
      </c>
      <c r="F350" t="s">
        <v>395</v>
      </c>
      <c r="G350" t="s">
        <v>40</v>
      </c>
      <c r="H350" t="s">
        <v>331</v>
      </c>
      <c r="I350" t="s">
        <v>614</v>
      </c>
      <c r="J350" t="s">
        <v>324</v>
      </c>
      <c r="K350" t="s">
        <v>575</v>
      </c>
      <c r="P350" s="42">
        <v>14</v>
      </c>
      <c r="Q350">
        <v>14.46</v>
      </c>
      <c r="R350">
        <v>8.4480000000000004</v>
      </c>
      <c r="S350">
        <v>7.9759999999999991</v>
      </c>
      <c r="T350">
        <v>8.0249999999999986</v>
      </c>
      <c r="U350">
        <v>8.0579999999999998</v>
      </c>
      <c r="V350">
        <v>8.2800000000000011</v>
      </c>
      <c r="W350">
        <v>8.1159999999999997</v>
      </c>
      <c r="X350">
        <v>8.1880000000000024</v>
      </c>
      <c r="Y350">
        <v>8.3100000000000023</v>
      </c>
      <c r="Z350">
        <v>8.2059999999999889</v>
      </c>
      <c r="AA350">
        <v>8.2289999999999992</v>
      </c>
      <c r="AB350">
        <v>8.3800000000000239</v>
      </c>
      <c r="AC350">
        <v>8.1659999999999684</v>
      </c>
      <c r="AD350">
        <v>8.1390000000000242</v>
      </c>
      <c r="AE350">
        <v>8.2429999999999808</v>
      </c>
      <c r="AF350">
        <v>8.3550000000000182</v>
      </c>
      <c r="AG350">
        <v>8.4329999999999927</v>
      </c>
      <c r="AH350">
        <v>8.6479999999999961</v>
      </c>
      <c r="AI350">
        <v>8.4159999999999968</v>
      </c>
      <c r="AJ350">
        <v>8.3950000000000102</v>
      </c>
      <c r="AK350">
        <v>8.3859999999999957</v>
      </c>
      <c r="AL350">
        <v>8.68100000000004</v>
      </c>
      <c r="AM350">
        <v>8.6159999999999286</v>
      </c>
      <c r="AN350">
        <v>8.6730000000000018</v>
      </c>
      <c r="AO350">
        <v>8.827000000000055</v>
      </c>
      <c r="AP350">
        <v>8.7189999999999941</v>
      </c>
      <c r="AQ350">
        <v>9.1469999999999914</v>
      </c>
      <c r="AR350">
        <v>8.8760000000000048</v>
      </c>
      <c r="AS350">
        <v>8.7370000000000232</v>
      </c>
      <c r="AT350">
        <v>8.83299999999997</v>
      </c>
      <c r="AU350">
        <v>8.9839999999999804</v>
      </c>
      <c r="AV350">
        <v>8.7830000000000155</v>
      </c>
      <c r="AW350" s="174">
        <f t="shared" si="10"/>
        <v>276.733</v>
      </c>
      <c r="AX350" s="175">
        <f t="shared" si="11"/>
        <v>52.035716737794189</v>
      </c>
    </row>
    <row r="351" spans="1:50" ht="15" thickBot="1" x14ac:dyDescent="0.4">
      <c r="A351" s="43" t="s">
        <v>130</v>
      </c>
      <c r="B351" s="43">
        <v>2019</v>
      </c>
      <c r="C351" s="73">
        <v>43490</v>
      </c>
      <c r="D351" s="43" t="s">
        <v>72</v>
      </c>
      <c r="E351" s="42" t="s">
        <v>472</v>
      </c>
      <c r="F351">
        <v>1</v>
      </c>
      <c r="G351" t="s">
        <v>159</v>
      </c>
      <c r="H351" t="s">
        <v>569</v>
      </c>
      <c r="I351" t="s">
        <v>567</v>
      </c>
      <c r="J351" t="s">
        <v>568</v>
      </c>
      <c r="K351" t="s">
        <v>572</v>
      </c>
      <c r="P351" s="42">
        <v>1</v>
      </c>
      <c r="Q351">
        <v>14.536</v>
      </c>
      <c r="R351">
        <v>8.5000000000000018</v>
      </c>
      <c r="S351">
        <v>8.1089999999999982</v>
      </c>
      <c r="T351">
        <v>8.0620000000000012</v>
      </c>
      <c r="U351">
        <v>7.8719999999999999</v>
      </c>
      <c r="V351">
        <v>7.9619999999999962</v>
      </c>
      <c r="W351">
        <v>7.8459999999999965</v>
      </c>
      <c r="X351">
        <v>7.8800000000000026</v>
      </c>
      <c r="Y351">
        <v>7.9669999999999987</v>
      </c>
      <c r="Z351">
        <v>7.7830000000000013</v>
      </c>
      <c r="AA351">
        <v>7.7939999999999969</v>
      </c>
      <c r="AB351">
        <v>8.0310000000000059</v>
      </c>
      <c r="AC351">
        <v>7.9809999999999945</v>
      </c>
      <c r="AD351">
        <v>8.152000000000001</v>
      </c>
      <c r="AE351">
        <v>8.0200000000000102</v>
      </c>
      <c r="AF351">
        <v>8.1639999999999873</v>
      </c>
      <c r="AG351">
        <v>8.0310000000000059</v>
      </c>
      <c r="AH351">
        <v>8.0250000000000057</v>
      </c>
      <c r="AI351">
        <v>8.1850000000000023</v>
      </c>
      <c r="AJ351">
        <v>8.1370000000000005</v>
      </c>
      <c r="AK351">
        <v>8.13900000000001</v>
      </c>
      <c r="AL351">
        <v>8.2509999999999479</v>
      </c>
      <c r="AM351">
        <v>8.4090000000000487</v>
      </c>
      <c r="AN351">
        <v>8.3089999999999975</v>
      </c>
      <c r="AO351">
        <v>8.4139999999999588</v>
      </c>
      <c r="AP351">
        <v>8.1580000000000439</v>
      </c>
      <c r="AQ351">
        <v>8.1339999999999861</v>
      </c>
      <c r="AR351">
        <v>8.349000000000018</v>
      </c>
      <c r="AS351">
        <v>8.171999999999997</v>
      </c>
      <c r="AT351">
        <v>8.2129999999999939</v>
      </c>
      <c r="AU351">
        <v>8.4019999999999584</v>
      </c>
      <c r="AV351">
        <v>8.424000000000035</v>
      </c>
      <c r="AW351" s="174">
        <f t="shared" si="10"/>
        <v>266.411</v>
      </c>
      <c r="AX351" s="175">
        <f t="shared" si="11"/>
        <v>54.051822184519409</v>
      </c>
    </row>
    <row r="352" spans="1:50" ht="15" thickBot="1" x14ac:dyDescent="0.4">
      <c r="A352" s="43" t="s">
        <v>130</v>
      </c>
      <c r="B352" s="43">
        <v>2019</v>
      </c>
      <c r="C352" s="73">
        <v>43490</v>
      </c>
      <c r="D352" s="43" t="s">
        <v>72</v>
      </c>
      <c r="E352" s="42" t="s">
        <v>472</v>
      </c>
      <c r="F352">
        <v>1</v>
      </c>
      <c r="G352" t="s">
        <v>51</v>
      </c>
      <c r="H352" t="s">
        <v>582</v>
      </c>
      <c r="I352" t="s">
        <v>243</v>
      </c>
      <c r="J352" t="s">
        <v>556</v>
      </c>
      <c r="K352" t="s">
        <v>557</v>
      </c>
      <c r="P352" s="42">
        <v>2</v>
      </c>
      <c r="Q352">
        <v>13.952999999999999</v>
      </c>
      <c r="R352">
        <v>8.2600000000000016</v>
      </c>
      <c r="S352">
        <v>7.9220000000000006</v>
      </c>
      <c r="T352">
        <v>7.73</v>
      </c>
      <c r="U352">
        <v>7.8919999999999959</v>
      </c>
      <c r="V352">
        <v>7.7160000000000011</v>
      </c>
      <c r="W352">
        <v>7.9249999999999972</v>
      </c>
      <c r="X352">
        <v>7.8510000000000133</v>
      </c>
      <c r="Y352">
        <v>8.0679999999999836</v>
      </c>
      <c r="Z352">
        <v>8.2250000000000085</v>
      </c>
      <c r="AA352">
        <v>8.1039999999999992</v>
      </c>
      <c r="AB352">
        <v>8.2849999999999966</v>
      </c>
      <c r="AC352">
        <v>8.0990000000000038</v>
      </c>
      <c r="AD352">
        <v>8.3160000000000025</v>
      </c>
      <c r="AE352">
        <v>8.2319999999999993</v>
      </c>
      <c r="AF352">
        <v>8.353999999999985</v>
      </c>
      <c r="AG352">
        <v>8.3950000000000387</v>
      </c>
      <c r="AH352">
        <v>8.3019999999999641</v>
      </c>
      <c r="AI352">
        <v>8.474000000000018</v>
      </c>
      <c r="AJ352">
        <v>8.2119999999999891</v>
      </c>
      <c r="AK352">
        <v>8.2239999999999895</v>
      </c>
      <c r="AL352">
        <v>8.4120000000000061</v>
      </c>
      <c r="AM352">
        <v>8.2160000000000082</v>
      </c>
      <c r="AN352">
        <v>8.4410000000000025</v>
      </c>
      <c r="AO352">
        <v>8.5930000000000177</v>
      </c>
      <c r="AP352">
        <v>8.3839999999999861</v>
      </c>
      <c r="AQ352">
        <v>8.3990000000000009</v>
      </c>
      <c r="AR352">
        <v>8.5680000000000121</v>
      </c>
      <c r="AS352">
        <v>8.3410000000000082</v>
      </c>
      <c r="AT352">
        <v>8.3639999999999759</v>
      </c>
      <c r="AU352">
        <v>8.4479999999999791</v>
      </c>
      <c r="AV352">
        <v>8.3730000000000473</v>
      </c>
      <c r="AW352" s="174">
        <f t="shared" si="10"/>
        <v>269.07800000000003</v>
      </c>
      <c r="AX352" s="175">
        <f t="shared" si="11"/>
        <v>53.516080839013213</v>
      </c>
    </row>
    <row r="353" spans="1:50" ht="15" thickBot="1" x14ac:dyDescent="0.4">
      <c r="A353" s="43" t="s">
        <v>130</v>
      </c>
      <c r="B353" s="43">
        <v>2019</v>
      </c>
      <c r="C353" s="73">
        <v>43490</v>
      </c>
      <c r="D353" s="43" t="s">
        <v>72</v>
      </c>
      <c r="E353" s="42" t="s">
        <v>472</v>
      </c>
      <c r="F353">
        <v>2</v>
      </c>
      <c r="G353" t="s">
        <v>17</v>
      </c>
      <c r="H353" t="s">
        <v>220</v>
      </c>
      <c r="I353" t="s">
        <v>441</v>
      </c>
      <c r="J353" t="s">
        <v>338</v>
      </c>
      <c r="K353" t="s">
        <v>611</v>
      </c>
      <c r="P353" s="42">
        <v>1</v>
      </c>
      <c r="Q353">
        <v>14.114000000000001</v>
      </c>
      <c r="R353">
        <v>8.5329999999999977</v>
      </c>
      <c r="S353">
        <v>7.995000000000001</v>
      </c>
      <c r="T353">
        <v>8.0000000000000036</v>
      </c>
      <c r="U353">
        <v>7.875</v>
      </c>
      <c r="V353">
        <v>8.0349999999999966</v>
      </c>
      <c r="W353">
        <v>7.8870000000000005</v>
      </c>
      <c r="X353">
        <v>7.8999999999999986</v>
      </c>
      <c r="Y353">
        <v>7.9890000000000043</v>
      </c>
      <c r="Z353">
        <v>7.8199999999999932</v>
      </c>
      <c r="AA353">
        <v>7.8359999999999985</v>
      </c>
      <c r="AB353">
        <v>8.0800000000000125</v>
      </c>
      <c r="AC353">
        <v>7.9339999999999833</v>
      </c>
      <c r="AD353">
        <v>8.1440000000000197</v>
      </c>
      <c r="AE353">
        <v>8.0299999999999727</v>
      </c>
      <c r="AF353">
        <v>7.987000000000009</v>
      </c>
      <c r="AG353">
        <v>8.1009999999999991</v>
      </c>
      <c r="AH353">
        <v>7.9570000000000221</v>
      </c>
      <c r="AI353">
        <v>7.9470000000000027</v>
      </c>
      <c r="AJ353">
        <v>8.0679999999999836</v>
      </c>
      <c r="AK353">
        <v>7.9940000000000282</v>
      </c>
      <c r="AL353">
        <v>8.1639999999999588</v>
      </c>
      <c r="AM353">
        <v>7.9560000000000173</v>
      </c>
      <c r="AN353">
        <v>8.1059999999999945</v>
      </c>
      <c r="AO353">
        <v>8.0680000000000121</v>
      </c>
      <c r="AP353">
        <v>8.200999999999965</v>
      </c>
      <c r="AQ353">
        <v>7.9940000000000282</v>
      </c>
      <c r="AR353">
        <v>7.9449999999999932</v>
      </c>
      <c r="AS353">
        <v>8.1639999999999873</v>
      </c>
      <c r="AT353">
        <v>8.2430000000000518</v>
      </c>
      <c r="AU353">
        <v>8.1789999999999452</v>
      </c>
      <c r="AV353">
        <v>8.3209999999999695</v>
      </c>
      <c r="AW353" s="174">
        <f t="shared" si="10"/>
        <v>263.56699999999995</v>
      </c>
      <c r="AX353" s="175">
        <f t="shared" si="11"/>
        <v>54.635064328994154</v>
      </c>
    </row>
    <row r="354" spans="1:50" ht="15" thickBot="1" x14ac:dyDescent="0.4">
      <c r="A354" s="43" t="s">
        <v>130</v>
      </c>
      <c r="B354" s="43">
        <v>2019</v>
      </c>
      <c r="C354" s="73">
        <v>43490</v>
      </c>
      <c r="D354" s="43" t="s">
        <v>72</v>
      </c>
      <c r="E354" s="42" t="s">
        <v>472</v>
      </c>
      <c r="F354">
        <v>2</v>
      </c>
      <c r="G354" t="s">
        <v>27</v>
      </c>
      <c r="H354" t="s">
        <v>221</v>
      </c>
      <c r="I354" t="s">
        <v>323</v>
      </c>
      <c r="J354" t="s">
        <v>562</v>
      </c>
      <c r="K354" t="s">
        <v>528</v>
      </c>
      <c r="P354" s="42">
        <v>2</v>
      </c>
      <c r="Q354">
        <v>14.32</v>
      </c>
      <c r="R354">
        <v>8.4589999999999996</v>
      </c>
      <c r="S354">
        <v>8.0169999999999995</v>
      </c>
      <c r="T354">
        <v>8.0630000000000024</v>
      </c>
      <c r="U354">
        <v>7.894999999999996</v>
      </c>
      <c r="V354">
        <v>7.9660000000000011</v>
      </c>
      <c r="W354">
        <v>8.1039999999999921</v>
      </c>
      <c r="X354">
        <v>8.0269999999999939</v>
      </c>
      <c r="Y354">
        <v>8.0770000000000124</v>
      </c>
      <c r="Z354">
        <v>8.2279999999999944</v>
      </c>
      <c r="AA354">
        <v>8.1240000000000094</v>
      </c>
      <c r="AB354">
        <v>8.1249999999999858</v>
      </c>
      <c r="AC354">
        <v>8.2270000000000039</v>
      </c>
      <c r="AD354">
        <v>8.0889999999999986</v>
      </c>
      <c r="AE354">
        <v>8.3540000000000276</v>
      </c>
      <c r="AF354">
        <v>8.2319999999999993</v>
      </c>
      <c r="AG354">
        <v>8.3169999999999789</v>
      </c>
      <c r="AH354">
        <v>8.313999999999993</v>
      </c>
      <c r="AI354">
        <v>8.4180000000000064</v>
      </c>
      <c r="AJ354">
        <v>8.3660000000000139</v>
      </c>
      <c r="AK354">
        <v>8.5039999999999907</v>
      </c>
      <c r="AL354">
        <v>8.2860000000000298</v>
      </c>
      <c r="AM354">
        <v>8.3819999999999766</v>
      </c>
      <c r="AN354">
        <v>8.4010000000000105</v>
      </c>
      <c r="AO354">
        <v>8.5169999999999675</v>
      </c>
      <c r="AP354">
        <v>8.4800000000000466</v>
      </c>
      <c r="AQ354">
        <v>8.2249999999999943</v>
      </c>
      <c r="AR354">
        <v>8.2299999999999898</v>
      </c>
      <c r="AS354">
        <v>8.2049999999999557</v>
      </c>
      <c r="AT354">
        <v>8.2079999999999984</v>
      </c>
      <c r="AU354">
        <v>8.2959999999999923</v>
      </c>
      <c r="AV354">
        <v>8.2580000000000382</v>
      </c>
      <c r="AW354" s="174">
        <f t="shared" si="10"/>
        <v>269.714</v>
      </c>
      <c r="AX354" s="175">
        <f t="shared" si="11"/>
        <v>53.389887065558334</v>
      </c>
    </row>
    <row r="355" spans="1:50" ht="15" thickBot="1" x14ac:dyDescent="0.4">
      <c r="A355" s="43" t="s">
        <v>130</v>
      </c>
      <c r="B355" s="43">
        <v>2019</v>
      </c>
      <c r="C355" s="73">
        <v>43490</v>
      </c>
      <c r="D355" s="43" t="s">
        <v>72</v>
      </c>
      <c r="E355" s="42" t="s">
        <v>472</v>
      </c>
      <c r="F355">
        <v>3</v>
      </c>
      <c r="G355" t="s">
        <v>15</v>
      </c>
      <c r="H355" t="s">
        <v>519</v>
      </c>
      <c r="I355" t="s">
        <v>348</v>
      </c>
      <c r="J355" t="s">
        <v>526</v>
      </c>
      <c r="K355" t="s">
        <v>509</v>
      </c>
      <c r="P355" s="42">
        <v>1</v>
      </c>
      <c r="Q355">
        <v>14.38</v>
      </c>
      <c r="R355">
        <v>8.5929999999999982</v>
      </c>
      <c r="S355">
        <v>8.0400000000000027</v>
      </c>
      <c r="T355">
        <v>7.9439999999999991</v>
      </c>
      <c r="U355">
        <v>7.8549999999999969</v>
      </c>
      <c r="V355">
        <v>7.8640000000000043</v>
      </c>
      <c r="W355">
        <v>8.0139999999999958</v>
      </c>
      <c r="X355">
        <v>7.8960000000000008</v>
      </c>
      <c r="Y355">
        <v>7.8770000000000095</v>
      </c>
      <c r="Z355">
        <v>8.0210000000000008</v>
      </c>
      <c r="AA355">
        <v>7.8509999999999849</v>
      </c>
      <c r="AB355">
        <v>7.9039999999999964</v>
      </c>
      <c r="AC355">
        <v>7.8630000000000138</v>
      </c>
      <c r="AD355">
        <v>7.9719999999999942</v>
      </c>
      <c r="AE355">
        <v>7.8349999999999937</v>
      </c>
      <c r="AF355">
        <v>7.9749999999999943</v>
      </c>
      <c r="AG355">
        <v>7.8650000000000375</v>
      </c>
      <c r="AH355">
        <v>7.8549999999999898</v>
      </c>
      <c r="AI355">
        <v>7.8900000000000148</v>
      </c>
      <c r="AJ355">
        <v>7.9919999999999334</v>
      </c>
      <c r="AK355">
        <v>7.9360000000000355</v>
      </c>
      <c r="AL355">
        <v>8.0049999999999955</v>
      </c>
      <c r="AM355">
        <v>8.1380000000000052</v>
      </c>
      <c r="AN355">
        <v>7.9290000000000305</v>
      </c>
      <c r="AO355">
        <v>7.8709999999999525</v>
      </c>
      <c r="AP355">
        <v>7.9000000000000057</v>
      </c>
      <c r="AQ355">
        <v>8.2150000000000318</v>
      </c>
      <c r="AR355">
        <v>7.9789999999999566</v>
      </c>
      <c r="AS355">
        <v>8.1240000000000236</v>
      </c>
      <c r="AT355">
        <v>7.9350000000000307</v>
      </c>
      <c r="AU355">
        <v>7.842000000000013</v>
      </c>
      <c r="AV355">
        <v>8.0369999999999493</v>
      </c>
      <c r="AW355" s="174">
        <f t="shared" si="10"/>
        <v>261.39699999999999</v>
      </c>
      <c r="AX355" s="175">
        <f t="shared" si="11"/>
        <v>55.088619991813218</v>
      </c>
    </row>
    <row r="356" spans="1:50" ht="15" thickBot="1" x14ac:dyDescent="0.4">
      <c r="A356" s="43" t="s">
        <v>130</v>
      </c>
      <c r="B356" s="43">
        <v>2019</v>
      </c>
      <c r="C356" s="73">
        <v>43490</v>
      </c>
      <c r="D356" s="43" t="s">
        <v>72</v>
      </c>
      <c r="E356" s="42" t="s">
        <v>472</v>
      </c>
      <c r="F356">
        <v>3</v>
      </c>
      <c r="G356" t="s">
        <v>29</v>
      </c>
      <c r="H356" t="s">
        <v>28</v>
      </c>
      <c r="I356" t="s">
        <v>222</v>
      </c>
      <c r="J356" t="s">
        <v>608</v>
      </c>
      <c r="K356" t="s">
        <v>435</v>
      </c>
      <c r="P356" s="42">
        <v>2</v>
      </c>
      <c r="Q356">
        <v>14.106</v>
      </c>
      <c r="R356">
        <v>8.3119999999999994</v>
      </c>
      <c r="S356">
        <v>8.0800000000000018</v>
      </c>
      <c r="T356">
        <v>8.1149999999999984</v>
      </c>
      <c r="U356">
        <v>7.9200000000000017</v>
      </c>
      <c r="V356">
        <v>7.9230000000000018</v>
      </c>
      <c r="W356">
        <v>7.7419999999999902</v>
      </c>
      <c r="X356">
        <v>7.7610000000000241</v>
      </c>
      <c r="Y356">
        <v>7.8709999999999809</v>
      </c>
      <c r="Z356">
        <v>8.0679999999999978</v>
      </c>
      <c r="AA356">
        <v>7.8440000000000083</v>
      </c>
      <c r="AB356">
        <v>7.8480000000000132</v>
      </c>
      <c r="AC356">
        <v>8.1259999999999906</v>
      </c>
      <c r="AD356">
        <v>7.9679999999999751</v>
      </c>
      <c r="AE356">
        <v>8.061000000000007</v>
      </c>
      <c r="AF356">
        <v>7.8240000000000265</v>
      </c>
      <c r="AG356">
        <v>7.8169999999999789</v>
      </c>
      <c r="AH356">
        <v>8.0019999999999811</v>
      </c>
      <c r="AI356">
        <v>7.8770000000000095</v>
      </c>
      <c r="AJ356">
        <v>7.8980000000000246</v>
      </c>
      <c r="AK356">
        <v>7.9650000000000034</v>
      </c>
      <c r="AL356">
        <v>8.1539999999999964</v>
      </c>
      <c r="AM356">
        <v>8.0609999999999786</v>
      </c>
      <c r="AN356">
        <v>8.117999999999995</v>
      </c>
      <c r="AO356">
        <v>8.3690000000000282</v>
      </c>
      <c r="AP356">
        <v>8.0609999999999786</v>
      </c>
      <c r="AQ356">
        <v>8.0730000000000075</v>
      </c>
      <c r="AR356">
        <v>7.8800000000000239</v>
      </c>
      <c r="AS356">
        <v>7.9109999999999729</v>
      </c>
      <c r="AT356">
        <v>8.0769999999999982</v>
      </c>
      <c r="AU356">
        <v>7.9159999999999968</v>
      </c>
      <c r="AV356">
        <v>7.9870000000000232</v>
      </c>
      <c r="AW356" s="174">
        <f t="shared" si="10"/>
        <v>261.73500000000001</v>
      </c>
      <c r="AX356" s="175">
        <f t="shared" si="11"/>
        <v>55.01747951171987</v>
      </c>
    </row>
    <row r="357" spans="1:50" ht="15" thickBot="1" x14ac:dyDescent="0.4">
      <c r="A357" s="1" t="s">
        <v>130</v>
      </c>
      <c r="B357" s="1">
        <v>2019</v>
      </c>
      <c r="C357" s="2">
        <v>43490</v>
      </c>
      <c r="D357" s="1" t="s">
        <v>72</v>
      </c>
      <c r="E357" s="42" t="s">
        <v>472</v>
      </c>
      <c r="F357">
        <v>4</v>
      </c>
      <c r="G357" t="s">
        <v>53</v>
      </c>
      <c r="H357" t="s">
        <v>233</v>
      </c>
      <c r="I357" t="s">
        <v>308</v>
      </c>
      <c r="J357" t="s">
        <v>496</v>
      </c>
      <c r="K357" t="s">
        <v>587</v>
      </c>
      <c r="P357" s="42">
        <v>1</v>
      </c>
      <c r="Q357">
        <v>14.151</v>
      </c>
      <c r="R357">
        <v>8.2690000000000019</v>
      </c>
      <c r="S357">
        <v>7.8129999999999988</v>
      </c>
      <c r="T357">
        <v>7.6690000000000005</v>
      </c>
      <c r="U357">
        <v>7.7439999999999998</v>
      </c>
      <c r="V357">
        <v>7.6509999999999962</v>
      </c>
      <c r="W357">
        <v>7.676000000000009</v>
      </c>
      <c r="X357">
        <v>7.7079999999999913</v>
      </c>
      <c r="Y357">
        <v>7.8010000000000019</v>
      </c>
      <c r="Z357">
        <v>7.7330000000000041</v>
      </c>
      <c r="AA357">
        <v>7.7609999999999957</v>
      </c>
      <c r="AB357">
        <v>7.9260000000000161</v>
      </c>
      <c r="AC357">
        <v>7.8019999999999783</v>
      </c>
      <c r="AD357">
        <v>7.8289999999999935</v>
      </c>
      <c r="AE357">
        <v>7.9180000000000348</v>
      </c>
      <c r="AF357">
        <v>7.8029999999999973</v>
      </c>
      <c r="AG357">
        <v>7.879999999999967</v>
      </c>
      <c r="AH357">
        <v>8.0190000000000055</v>
      </c>
      <c r="AI357">
        <v>7.8999999999999773</v>
      </c>
      <c r="AJ357">
        <v>7.9410000000000309</v>
      </c>
      <c r="AK357">
        <v>7.9919999999999902</v>
      </c>
      <c r="AL357">
        <v>7.8410000000000082</v>
      </c>
      <c r="AM357">
        <v>7.8540000000000134</v>
      </c>
      <c r="AN357">
        <v>7.8209999999999695</v>
      </c>
      <c r="AO357">
        <v>7.9130000000000109</v>
      </c>
      <c r="AP357">
        <v>7.8300000000000125</v>
      </c>
      <c r="AQ357">
        <v>7.8679999999999666</v>
      </c>
      <c r="AR357">
        <v>8.0440000000000396</v>
      </c>
      <c r="AS357">
        <v>7.929000000000002</v>
      </c>
      <c r="AT357">
        <v>7.9739999999999895</v>
      </c>
      <c r="AU357">
        <v>7.6830000000000211</v>
      </c>
      <c r="AV357">
        <v>7.6949999999999648</v>
      </c>
      <c r="AW357" s="174">
        <f t="shared" si="10"/>
        <v>257.43799999999999</v>
      </c>
      <c r="AX357" s="175">
        <f t="shared" si="11"/>
        <v>55.935798133919626</v>
      </c>
    </row>
    <row r="358" spans="1:50" ht="15" thickBot="1" x14ac:dyDescent="0.4">
      <c r="A358" s="1" t="s">
        <v>130</v>
      </c>
      <c r="B358" s="1">
        <v>2019</v>
      </c>
      <c r="C358" s="2">
        <v>43490</v>
      </c>
      <c r="D358" s="1" t="s">
        <v>72</v>
      </c>
      <c r="E358" s="42" t="s">
        <v>472</v>
      </c>
      <c r="F358">
        <v>4</v>
      </c>
      <c r="G358" t="s">
        <v>36</v>
      </c>
      <c r="H358" t="s">
        <v>263</v>
      </c>
      <c r="I358" t="s">
        <v>443</v>
      </c>
      <c r="J358" t="s">
        <v>473</v>
      </c>
      <c r="K358" t="s">
        <v>585</v>
      </c>
      <c r="P358" s="42">
        <v>2</v>
      </c>
      <c r="Q358">
        <v>14.757</v>
      </c>
      <c r="R358">
        <v>8.5359999999999996</v>
      </c>
      <c r="S358">
        <v>7.9789999999999992</v>
      </c>
      <c r="T358">
        <v>7.7580000000000027</v>
      </c>
      <c r="U358">
        <v>7.82</v>
      </c>
      <c r="V358">
        <v>7.7439999999999998</v>
      </c>
      <c r="W358">
        <v>7.8940000000000126</v>
      </c>
      <c r="X358">
        <v>8.0799999999999841</v>
      </c>
      <c r="Y358">
        <v>7.9610000000000127</v>
      </c>
      <c r="Z358">
        <v>7.9979999999999762</v>
      </c>
      <c r="AA358">
        <v>8.2180000000000035</v>
      </c>
      <c r="AB358">
        <v>8.0480000000000018</v>
      </c>
      <c r="AC358">
        <v>8.11</v>
      </c>
      <c r="AD358">
        <v>7.9119999999999919</v>
      </c>
      <c r="AE358">
        <v>7.8940000000000055</v>
      </c>
      <c r="AF358">
        <v>7.9930000000000092</v>
      </c>
      <c r="AG358">
        <v>7.9110000000000014</v>
      </c>
      <c r="AH358">
        <v>7.8940000000000055</v>
      </c>
      <c r="AI358">
        <v>7.8799999999999955</v>
      </c>
      <c r="AJ358">
        <v>8.0949999999999989</v>
      </c>
      <c r="AK358">
        <v>8.0200000000000387</v>
      </c>
      <c r="AL358">
        <v>8.1769999999999641</v>
      </c>
      <c r="AM358">
        <v>8.3970000000000198</v>
      </c>
      <c r="AN358">
        <v>8.1639999999999588</v>
      </c>
      <c r="AO358">
        <v>8.0800000000000409</v>
      </c>
      <c r="AP358">
        <v>8.1800000000000068</v>
      </c>
      <c r="AQ358">
        <v>8.0529999999999973</v>
      </c>
      <c r="AR358">
        <v>8.078000000000003</v>
      </c>
      <c r="AS358">
        <v>8.2789999999999964</v>
      </c>
      <c r="AT358">
        <v>7.9989999999999668</v>
      </c>
      <c r="AU358">
        <v>8.1270000000000664</v>
      </c>
      <c r="AV358">
        <v>8.2139999999999418</v>
      </c>
      <c r="AW358" s="174">
        <f t="shared" si="10"/>
        <v>264.25</v>
      </c>
      <c r="AX358" s="175">
        <f t="shared" si="11"/>
        <v>54.493850520340587</v>
      </c>
    </row>
    <row r="359" spans="1:50" ht="15" thickBot="1" x14ac:dyDescent="0.4">
      <c r="A359" s="1" t="s">
        <v>130</v>
      </c>
      <c r="B359" s="1">
        <v>2019</v>
      </c>
      <c r="C359" s="2">
        <v>43490</v>
      </c>
      <c r="D359" s="1" t="s">
        <v>72</v>
      </c>
      <c r="E359" s="42" t="s">
        <v>209</v>
      </c>
      <c r="F359" t="s">
        <v>210</v>
      </c>
      <c r="G359" t="s">
        <v>53</v>
      </c>
      <c r="H359" t="s">
        <v>233</v>
      </c>
      <c r="I359" t="s">
        <v>308</v>
      </c>
      <c r="J359" t="s">
        <v>496</v>
      </c>
      <c r="K359" t="s">
        <v>587</v>
      </c>
      <c r="P359" s="42">
        <v>1</v>
      </c>
      <c r="Q359">
        <v>14.212</v>
      </c>
      <c r="R359">
        <v>8.3039999999999985</v>
      </c>
      <c r="S359">
        <v>7.8800000000000026</v>
      </c>
      <c r="T359">
        <v>7.769999999999996</v>
      </c>
      <c r="U359">
        <v>7.8430000000000035</v>
      </c>
      <c r="V359">
        <v>7.7490000000000023</v>
      </c>
      <c r="W359">
        <v>7.7629999999999981</v>
      </c>
      <c r="X359">
        <v>7.7809999999999917</v>
      </c>
      <c r="Y359">
        <v>7.8870000000000147</v>
      </c>
      <c r="Z359">
        <v>7.7539999999999907</v>
      </c>
      <c r="AA359">
        <v>7.76400000000001</v>
      </c>
      <c r="AB359">
        <v>7.8559999999999803</v>
      </c>
      <c r="AC359">
        <v>7.8119999999999976</v>
      </c>
      <c r="AD359">
        <v>7.8460000000000178</v>
      </c>
      <c r="AE359">
        <v>7.9259999999999877</v>
      </c>
      <c r="AF359">
        <v>7.849000000000018</v>
      </c>
      <c r="AG359">
        <v>7.8839999999999861</v>
      </c>
      <c r="AH359">
        <v>8.0130000000000052</v>
      </c>
      <c r="AI359">
        <v>7.8739999999999952</v>
      </c>
      <c r="AJ359">
        <v>7.8760000000000332</v>
      </c>
      <c r="AK359">
        <v>7.936000000000007</v>
      </c>
      <c r="AL359">
        <v>7.8789999999999338</v>
      </c>
      <c r="AM359">
        <v>7.8430000000000462</v>
      </c>
      <c r="AN359">
        <v>7.8109999999999786</v>
      </c>
      <c r="AO359">
        <v>7.8710000000000093</v>
      </c>
      <c r="AP359">
        <v>7.8470000000000084</v>
      </c>
      <c r="AQ359">
        <v>7.7800000000000011</v>
      </c>
      <c r="AR359">
        <v>7.9899999999999523</v>
      </c>
      <c r="AS359">
        <v>7.9630000000000223</v>
      </c>
      <c r="AT359">
        <v>7.8320000000000221</v>
      </c>
      <c r="AU359">
        <v>7.6829999999999643</v>
      </c>
      <c r="AV359">
        <v>7.7549999999999955</v>
      </c>
      <c r="AW359" s="174">
        <f t="shared" si="10"/>
        <v>257.83299999999997</v>
      </c>
      <c r="AX359" s="175">
        <f t="shared" si="11"/>
        <v>55.850104525022019</v>
      </c>
    </row>
    <row r="360" spans="1:50" ht="15" thickBot="1" x14ac:dyDescent="0.4">
      <c r="A360" s="1" t="s">
        <v>130</v>
      </c>
      <c r="B360" s="1">
        <v>2019</v>
      </c>
      <c r="C360" s="2">
        <v>43490</v>
      </c>
      <c r="D360" s="1" t="s">
        <v>72</v>
      </c>
      <c r="E360" s="42" t="s">
        <v>209</v>
      </c>
      <c r="F360" t="s">
        <v>210</v>
      </c>
      <c r="G360" t="s">
        <v>15</v>
      </c>
      <c r="H360" t="s">
        <v>519</v>
      </c>
      <c r="I360" t="s">
        <v>348</v>
      </c>
      <c r="J360" t="s">
        <v>526</v>
      </c>
      <c r="K360" t="s">
        <v>509</v>
      </c>
      <c r="P360" s="42">
        <v>2</v>
      </c>
      <c r="Q360">
        <v>14.173999999999999</v>
      </c>
      <c r="R360">
        <v>8.4840000000000018</v>
      </c>
      <c r="S360">
        <v>8.0549999999999997</v>
      </c>
      <c r="T360">
        <v>7.9720000000000013</v>
      </c>
      <c r="U360">
        <v>7.8739999999999952</v>
      </c>
      <c r="V360">
        <v>7.7850000000000037</v>
      </c>
      <c r="W360">
        <v>7.8930000000000078</v>
      </c>
      <c r="X360">
        <v>7.7669999999999959</v>
      </c>
      <c r="Y360">
        <v>7.7419999999999902</v>
      </c>
      <c r="Z360">
        <v>7.8300000000000267</v>
      </c>
      <c r="AA360">
        <v>7.7599999999999909</v>
      </c>
      <c r="AB360">
        <v>7.7609999999999957</v>
      </c>
      <c r="AC360">
        <v>7.8239999999999981</v>
      </c>
      <c r="AD360">
        <v>7.9299999999999926</v>
      </c>
      <c r="AE360">
        <v>7.8489999999999895</v>
      </c>
      <c r="AF360">
        <v>8.0200000000000387</v>
      </c>
      <c r="AG360">
        <v>8.0019999999999527</v>
      </c>
      <c r="AH360">
        <v>7.9560000000000173</v>
      </c>
      <c r="AI360">
        <v>7.9669999999999845</v>
      </c>
      <c r="AJ360">
        <v>8.1100000000000136</v>
      </c>
      <c r="AK360">
        <v>8.0939999999999941</v>
      </c>
      <c r="AL360">
        <v>8.1089999999999804</v>
      </c>
      <c r="AM360">
        <v>8.3590000000000373</v>
      </c>
      <c r="AN360">
        <v>8.1219999999999857</v>
      </c>
      <c r="AO360">
        <v>8.1730000000000018</v>
      </c>
      <c r="AP360">
        <v>8.3130000000000166</v>
      </c>
      <c r="AQ360">
        <v>8.1079999999999757</v>
      </c>
      <c r="AR360">
        <v>8.3080000000000211</v>
      </c>
      <c r="AS360">
        <v>8.282999999999987</v>
      </c>
      <c r="AT360">
        <v>8.2669999999999675</v>
      </c>
      <c r="AU360">
        <v>8.1530000000000484</v>
      </c>
      <c r="AV360">
        <v>8.245000000000033</v>
      </c>
      <c r="AW360" s="174">
        <f t="shared" si="10"/>
        <v>263.28900000000004</v>
      </c>
      <c r="AX360" s="175">
        <f t="shared" si="11"/>
        <v>54.69275207091826</v>
      </c>
    </row>
    <row r="361" spans="1:50" ht="15" thickBot="1" x14ac:dyDescent="0.4">
      <c r="A361" s="1" t="s">
        <v>130</v>
      </c>
      <c r="B361" s="1">
        <v>2019</v>
      </c>
      <c r="C361" s="2">
        <v>43490</v>
      </c>
      <c r="D361" s="1" t="s">
        <v>72</v>
      </c>
      <c r="E361" s="42" t="s">
        <v>209</v>
      </c>
      <c r="F361" t="s">
        <v>211</v>
      </c>
      <c r="G361" t="s">
        <v>29</v>
      </c>
      <c r="H361" t="s">
        <v>28</v>
      </c>
      <c r="I361" t="s">
        <v>222</v>
      </c>
      <c r="J361" t="s">
        <v>608</v>
      </c>
      <c r="K361" t="s">
        <v>435</v>
      </c>
      <c r="P361" s="42">
        <v>3</v>
      </c>
      <c r="Q361">
        <v>13.965999999999999</v>
      </c>
      <c r="R361">
        <v>8.163000000000002</v>
      </c>
      <c r="S361">
        <v>7.8909999999999982</v>
      </c>
      <c r="T361">
        <v>7.9060000000000024</v>
      </c>
      <c r="U361">
        <v>7.7680000000000007</v>
      </c>
      <c r="V361">
        <v>7.8699999999999974</v>
      </c>
      <c r="W361">
        <v>7.8279999999999959</v>
      </c>
      <c r="X361">
        <v>7.8790000000000049</v>
      </c>
      <c r="Y361">
        <v>8.0360000000000014</v>
      </c>
      <c r="Z361">
        <v>7.9020000000000152</v>
      </c>
      <c r="AA361">
        <v>7.8819999999999766</v>
      </c>
      <c r="AB361">
        <v>8.0360000000000014</v>
      </c>
      <c r="AC361">
        <v>7.9060000000000059</v>
      </c>
      <c r="AD361">
        <v>8.0419999999999874</v>
      </c>
      <c r="AE361">
        <v>7.8650000000000091</v>
      </c>
      <c r="AF361">
        <v>7.8259999999999934</v>
      </c>
      <c r="AG361">
        <v>7.9840000000000089</v>
      </c>
      <c r="AH361">
        <v>7.8449999999999989</v>
      </c>
      <c r="AI361">
        <v>7.9319999999999879</v>
      </c>
      <c r="AJ361">
        <v>8.0360000000000014</v>
      </c>
      <c r="AK361">
        <v>7.9370000000000402</v>
      </c>
      <c r="AL361">
        <v>7.9589999999999748</v>
      </c>
      <c r="AM361">
        <v>8.179000000000002</v>
      </c>
      <c r="AN361">
        <v>7.9209999999999923</v>
      </c>
      <c r="AO361">
        <v>8.0270000000000152</v>
      </c>
      <c r="AP361">
        <v>7.9639999999999986</v>
      </c>
      <c r="AQ361">
        <v>8.0099999999999909</v>
      </c>
      <c r="AR361">
        <v>8.2230000000000132</v>
      </c>
      <c r="AS361">
        <v>7.9299999999999784</v>
      </c>
      <c r="AT361">
        <v>8.1620000000000346</v>
      </c>
      <c r="AU361">
        <v>8.1119999999999663</v>
      </c>
      <c r="AV361">
        <v>8.3440000000000225</v>
      </c>
      <c r="AW361" s="174">
        <f t="shared" si="10"/>
        <v>261.33100000000002</v>
      </c>
      <c r="AX361" s="175">
        <f t="shared" si="11"/>
        <v>55.102532803226559</v>
      </c>
    </row>
    <row r="362" spans="1:50" ht="15" thickBot="1" x14ac:dyDescent="0.4">
      <c r="A362" s="1" t="s">
        <v>130</v>
      </c>
      <c r="B362" s="1">
        <v>2019</v>
      </c>
      <c r="C362" s="2">
        <v>43490</v>
      </c>
      <c r="D362" s="1" t="s">
        <v>72</v>
      </c>
      <c r="E362" s="42" t="s">
        <v>209</v>
      </c>
      <c r="F362" t="s">
        <v>211</v>
      </c>
      <c r="G362" t="s">
        <v>17</v>
      </c>
      <c r="H362" t="s">
        <v>220</v>
      </c>
      <c r="I362" t="s">
        <v>441</v>
      </c>
      <c r="J362" t="s">
        <v>338</v>
      </c>
      <c r="K362" t="s">
        <v>611</v>
      </c>
      <c r="P362" s="42">
        <v>4</v>
      </c>
      <c r="Q362">
        <v>14.087999999999999</v>
      </c>
      <c r="R362">
        <v>8.543000000000001</v>
      </c>
      <c r="S362">
        <v>7.9609999999999985</v>
      </c>
      <c r="T362">
        <v>7.8620000000000019</v>
      </c>
      <c r="U362">
        <v>7.7989999999999995</v>
      </c>
      <c r="V362">
        <v>7.972999999999999</v>
      </c>
      <c r="W362">
        <v>7.8810000000000002</v>
      </c>
      <c r="X362">
        <v>7.9430000000000121</v>
      </c>
      <c r="Y362">
        <v>8.0559999999999974</v>
      </c>
      <c r="Z362">
        <v>7.8389999999999844</v>
      </c>
      <c r="AA362">
        <v>7.8310000000000173</v>
      </c>
      <c r="AB362">
        <v>7.9329999999999927</v>
      </c>
      <c r="AC362">
        <v>7.9240000000000066</v>
      </c>
      <c r="AD362">
        <v>8.1629999999999825</v>
      </c>
      <c r="AE362">
        <v>8.063999999999993</v>
      </c>
      <c r="AF362">
        <v>8.0460000000000207</v>
      </c>
      <c r="AG362">
        <v>8.2740000000000009</v>
      </c>
      <c r="AH362">
        <v>8.1309999999999718</v>
      </c>
      <c r="AI362">
        <v>8.2440000000000282</v>
      </c>
      <c r="AJ362">
        <v>8.3290000000000077</v>
      </c>
      <c r="AK362">
        <v>8.1259999999999764</v>
      </c>
      <c r="AL362">
        <v>8.0749999999999886</v>
      </c>
      <c r="AM362">
        <v>8.0150000000000432</v>
      </c>
      <c r="AN362">
        <v>8.1489999999999441</v>
      </c>
      <c r="AO362">
        <v>8.4110000000000298</v>
      </c>
      <c r="AP362">
        <v>8.4989999999999952</v>
      </c>
      <c r="AQ362">
        <v>8.7800000000000011</v>
      </c>
      <c r="AR362">
        <v>8.474000000000018</v>
      </c>
      <c r="AS362">
        <v>8.5699999999999932</v>
      </c>
      <c r="AT362">
        <v>8.2979999999999734</v>
      </c>
      <c r="AU362">
        <v>8.2670000000000243</v>
      </c>
      <c r="AV362">
        <v>8.3089999999999691</v>
      </c>
      <c r="AW362" s="174">
        <f t="shared" si="10"/>
        <v>266.85699999999997</v>
      </c>
      <c r="AX362" s="175">
        <f t="shared" si="11"/>
        <v>53.96148499008833</v>
      </c>
    </row>
    <row r="363" spans="1:50" ht="15" thickBot="1" x14ac:dyDescent="0.4">
      <c r="A363" s="1" t="s">
        <v>162</v>
      </c>
      <c r="B363" s="1">
        <v>2019</v>
      </c>
      <c r="C363" s="22">
        <v>43483</v>
      </c>
      <c r="D363" s="1" t="s">
        <v>72</v>
      </c>
      <c r="E363" s="42" t="s">
        <v>395</v>
      </c>
      <c r="F363" t="s">
        <v>395</v>
      </c>
      <c r="G363" t="s">
        <v>29</v>
      </c>
      <c r="H363" t="s">
        <v>333</v>
      </c>
      <c r="I363" t="s">
        <v>346</v>
      </c>
      <c r="J363" t="s">
        <v>434</v>
      </c>
      <c r="K363" t="s">
        <v>551</v>
      </c>
      <c r="P363" s="42">
        <v>1</v>
      </c>
      <c r="Q363">
        <v>13.981</v>
      </c>
      <c r="R363">
        <v>8.1480000000000015</v>
      </c>
      <c r="S363">
        <v>7.8289999999999971</v>
      </c>
      <c r="T363">
        <v>7.990000000000002</v>
      </c>
      <c r="U363">
        <v>7.7359999999999971</v>
      </c>
      <c r="V363">
        <v>7.8840000000000003</v>
      </c>
      <c r="W363">
        <v>7.804000000000002</v>
      </c>
      <c r="X363">
        <v>7.7929999999999922</v>
      </c>
      <c r="Y363">
        <v>7.936000000000007</v>
      </c>
      <c r="Z363">
        <v>7.7279999999999944</v>
      </c>
      <c r="AA363">
        <v>7.710000000000008</v>
      </c>
      <c r="AB363">
        <v>7.6869999999999976</v>
      </c>
      <c r="AC363">
        <v>7.8559999999999945</v>
      </c>
      <c r="AD363">
        <v>7.7820000000000107</v>
      </c>
      <c r="AE363">
        <v>7.880999999999986</v>
      </c>
      <c r="AF363">
        <v>7.7540000000000333</v>
      </c>
      <c r="AG363">
        <v>7.8049999999999784</v>
      </c>
      <c r="AH363">
        <v>7.9660000000000082</v>
      </c>
      <c r="AI363">
        <v>7.8699999999999761</v>
      </c>
      <c r="AJ363">
        <v>7.945999999999998</v>
      </c>
      <c r="AK363">
        <v>7.9580000000000268</v>
      </c>
      <c r="AL363">
        <v>8.0769999999999982</v>
      </c>
      <c r="AM363">
        <v>7.8729999999999905</v>
      </c>
      <c r="AN363">
        <v>7.84699999999998</v>
      </c>
      <c r="AO363">
        <v>8.0200000000000102</v>
      </c>
      <c r="AP363">
        <v>7.9120000000000061</v>
      </c>
      <c r="AQ363">
        <v>7.9680000000000177</v>
      </c>
      <c r="AR363">
        <v>8.146000000000015</v>
      </c>
      <c r="AS363">
        <v>8.2379999999999995</v>
      </c>
      <c r="AT363">
        <v>7.8919999999999959</v>
      </c>
      <c r="AU363">
        <v>7.8669999999999902</v>
      </c>
      <c r="AV363">
        <v>7.964999999999975</v>
      </c>
      <c r="AW363" s="174">
        <f t="shared" si="10"/>
        <v>258.84899999999999</v>
      </c>
      <c r="AX363" s="175">
        <f t="shared" si="11"/>
        <v>55.630889051145651</v>
      </c>
    </row>
    <row r="364" spans="1:50" ht="15" thickBot="1" x14ac:dyDescent="0.4">
      <c r="A364" s="1" t="s">
        <v>162</v>
      </c>
      <c r="B364" s="1">
        <v>2019</v>
      </c>
      <c r="C364" s="22">
        <v>43483</v>
      </c>
      <c r="D364" s="1" t="s">
        <v>72</v>
      </c>
      <c r="E364" s="42" t="s">
        <v>395</v>
      </c>
      <c r="F364" t="s">
        <v>395</v>
      </c>
      <c r="G364" t="s">
        <v>27</v>
      </c>
      <c r="H364" t="s">
        <v>317</v>
      </c>
      <c r="I364" t="s">
        <v>450</v>
      </c>
      <c r="J364" t="s">
        <v>549</v>
      </c>
      <c r="K364" t="s">
        <v>550</v>
      </c>
      <c r="P364" s="42">
        <v>2</v>
      </c>
      <c r="Q364">
        <v>14.132</v>
      </c>
      <c r="R364">
        <v>8.1420000000000012</v>
      </c>
      <c r="S364">
        <v>7.7680000000000007</v>
      </c>
      <c r="T364">
        <v>7.8369999999999962</v>
      </c>
      <c r="U364">
        <v>7.6880000000000024</v>
      </c>
      <c r="V364">
        <v>7.6980000000000004</v>
      </c>
      <c r="W364">
        <v>7.6850000000000023</v>
      </c>
      <c r="X364">
        <v>7.8700000000000045</v>
      </c>
      <c r="Y364">
        <v>7.8599999999999852</v>
      </c>
      <c r="Z364">
        <v>7.8930000000000149</v>
      </c>
      <c r="AA364">
        <v>7.8880000000000052</v>
      </c>
      <c r="AB364">
        <v>8.0269999999999726</v>
      </c>
      <c r="AC364">
        <v>7.9100000000000392</v>
      </c>
      <c r="AD364">
        <v>7.9189999999999827</v>
      </c>
      <c r="AE364">
        <v>7.8629999999999853</v>
      </c>
      <c r="AF364">
        <v>8.0030000000000001</v>
      </c>
      <c r="AG364">
        <v>7.835000000000008</v>
      </c>
      <c r="AH364">
        <v>7.8059999999999832</v>
      </c>
      <c r="AI364">
        <v>7.9410000000000309</v>
      </c>
      <c r="AJ364">
        <v>7.8509999999999707</v>
      </c>
      <c r="AK364">
        <v>7.9120000000000061</v>
      </c>
      <c r="AL364">
        <v>8.0180000000000291</v>
      </c>
      <c r="AM364">
        <v>7.900999999999982</v>
      </c>
      <c r="AN364">
        <v>7.9569999999999936</v>
      </c>
      <c r="AO364">
        <v>8.0830000000000268</v>
      </c>
      <c r="AP364">
        <v>7.9399999999999693</v>
      </c>
      <c r="AQ364">
        <v>7.9410000000000025</v>
      </c>
      <c r="AR364">
        <v>7.981000000000023</v>
      </c>
      <c r="AS364">
        <v>8.0859999999999843</v>
      </c>
      <c r="AT364">
        <v>8.2650000000000148</v>
      </c>
      <c r="AU364">
        <v>7.9629999999999939</v>
      </c>
      <c r="AV364">
        <v>8.0740000000000123</v>
      </c>
      <c r="AW364" s="174">
        <f t="shared" si="10"/>
        <v>259.73700000000002</v>
      </c>
      <c r="AX364" s="175">
        <f t="shared" si="11"/>
        <v>55.440695780732042</v>
      </c>
    </row>
    <row r="365" spans="1:50" ht="15" thickBot="1" x14ac:dyDescent="0.4">
      <c r="A365" s="1" t="s">
        <v>162</v>
      </c>
      <c r="B365" s="1">
        <v>2019</v>
      </c>
      <c r="C365" s="22">
        <v>43483</v>
      </c>
      <c r="D365" s="1" t="s">
        <v>72</v>
      </c>
      <c r="E365" s="42" t="s">
        <v>395</v>
      </c>
      <c r="F365" t="s">
        <v>395</v>
      </c>
      <c r="G365" t="s">
        <v>53</v>
      </c>
      <c r="H365" t="s">
        <v>233</v>
      </c>
      <c r="I365" t="s">
        <v>308</v>
      </c>
      <c r="J365" t="s">
        <v>496</v>
      </c>
      <c r="K365" t="s">
        <v>587</v>
      </c>
      <c r="P365" s="42">
        <v>3</v>
      </c>
      <c r="Q365">
        <v>14.417999999999999</v>
      </c>
      <c r="R365">
        <v>8.2759999999999998</v>
      </c>
      <c r="S365">
        <v>7.8390000000000022</v>
      </c>
      <c r="T365">
        <v>7.8189999999999955</v>
      </c>
      <c r="U365">
        <v>7.6600000000000037</v>
      </c>
      <c r="V365">
        <v>7.6219999999999999</v>
      </c>
      <c r="W365">
        <v>7.6880000000000095</v>
      </c>
      <c r="X365">
        <v>7.654999999999994</v>
      </c>
      <c r="Y365">
        <v>7.7669999999999959</v>
      </c>
      <c r="Z365">
        <v>7.8940000000000055</v>
      </c>
      <c r="AA365">
        <v>7.9759999999999991</v>
      </c>
      <c r="AB365">
        <v>7.8870000000000005</v>
      </c>
      <c r="AC365">
        <v>7.8610000000000042</v>
      </c>
      <c r="AD365">
        <v>7.9789999999999992</v>
      </c>
      <c r="AE365">
        <v>7.8889999999999958</v>
      </c>
      <c r="AF365">
        <v>8.0379999999999967</v>
      </c>
      <c r="AG365">
        <v>7.8569999999999993</v>
      </c>
      <c r="AH365">
        <v>7.8199999999999932</v>
      </c>
      <c r="AI365">
        <v>7.9260000000000161</v>
      </c>
      <c r="AJ365">
        <v>7.8669999999999902</v>
      </c>
      <c r="AK365">
        <v>7.9110000000000014</v>
      </c>
      <c r="AL365">
        <v>7.8789999999999907</v>
      </c>
      <c r="AM365">
        <v>8.0290000000000248</v>
      </c>
      <c r="AN365">
        <v>8.0079999999999529</v>
      </c>
      <c r="AO365">
        <v>8.2510000000000332</v>
      </c>
      <c r="AP365">
        <v>8.2630000000000052</v>
      </c>
      <c r="AQ365">
        <v>8.103999999999985</v>
      </c>
      <c r="AR365">
        <v>8.0869999999999891</v>
      </c>
      <c r="AS365">
        <v>8.1970000000000312</v>
      </c>
      <c r="AT365">
        <v>8.0479999999999734</v>
      </c>
      <c r="AU365">
        <v>8.085000000000008</v>
      </c>
      <c r="AV365">
        <v>8.1910000000000025</v>
      </c>
      <c r="AW365" s="174">
        <f t="shared" si="10"/>
        <v>260.791</v>
      </c>
      <c r="AX365" s="175">
        <f t="shared" si="11"/>
        <v>55.216629408223447</v>
      </c>
    </row>
    <row r="366" spans="1:50" ht="15" thickBot="1" x14ac:dyDescent="0.4">
      <c r="A366" s="1" t="s">
        <v>162</v>
      </c>
      <c r="B366" s="1">
        <v>2019</v>
      </c>
      <c r="C366" s="22">
        <v>43483</v>
      </c>
      <c r="D366" s="1" t="s">
        <v>72</v>
      </c>
      <c r="E366" s="42" t="s">
        <v>395</v>
      </c>
      <c r="F366" t="s">
        <v>395</v>
      </c>
      <c r="G366" t="s">
        <v>51</v>
      </c>
      <c r="H366" t="s">
        <v>582</v>
      </c>
      <c r="I366" t="s">
        <v>243</v>
      </c>
      <c r="J366" t="s">
        <v>556</v>
      </c>
      <c r="K366" t="s">
        <v>557</v>
      </c>
      <c r="P366" s="42">
        <v>4</v>
      </c>
      <c r="Q366">
        <v>14.577</v>
      </c>
      <c r="R366">
        <v>8.7730000000000015</v>
      </c>
      <c r="S366">
        <v>8.504999999999999</v>
      </c>
      <c r="T366">
        <v>8.1990000000000016</v>
      </c>
      <c r="U366">
        <v>8.2579999999999956</v>
      </c>
      <c r="V366">
        <v>8.0680000000000049</v>
      </c>
      <c r="W366">
        <v>8.2040000000000006</v>
      </c>
      <c r="X366">
        <v>8.0799999999999983</v>
      </c>
      <c r="Y366">
        <v>8.2450000000000045</v>
      </c>
      <c r="Z366">
        <v>8.2469999999999857</v>
      </c>
      <c r="AA366">
        <v>8.4839999999999947</v>
      </c>
      <c r="AB366">
        <v>8.285000000000025</v>
      </c>
      <c r="AC366">
        <v>8.4199999999999875</v>
      </c>
      <c r="AD366">
        <v>8.3269999999999982</v>
      </c>
      <c r="AE366">
        <v>8.4430000000000121</v>
      </c>
      <c r="AF366">
        <v>8.3119999999999834</v>
      </c>
      <c r="AG366">
        <v>8.4310000000000116</v>
      </c>
      <c r="AH366">
        <v>8.507000000000005</v>
      </c>
      <c r="AI366">
        <v>8.6560000000000059</v>
      </c>
      <c r="AJ366">
        <v>8.3319999999999652</v>
      </c>
      <c r="AK366">
        <v>8.4639999999999986</v>
      </c>
      <c r="AL366">
        <v>8.2830000000000155</v>
      </c>
      <c r="AM366">
        <v>8.2469999999999857</v>
      </c>
      <c r="AN366">
        <v>8.3840000000000146</v>
      </c>
      <c r="AO366">
        <v>8.2290000000000134</v>
      </c>
      <c r="AP366">
        <v>8.188999999999993</v>
      </c>
      <c r="AQ366">
        <v>8.1459999999999582</v>
      </c>
      <c r="AR366">
        <v>8.3560000000000514</v>
      </c>
      <c r="AS366">
        <v>8.2899999999999352</v>
      </c>
      <c r="AT366">
        <v>8.5270000000000721</v>
      </c>
      <c r="AU366">
        <v>8.1689999999999827</v>
      </c>
      <c r="AV366">
        <v>8.1270000000000095</v>
      </c>
      <c r="AW366" s="174">
        <f t="shared" si="10"/>
        <v>272.76400000000001</v>
      </c>
      <c r="AX366" s="175">
        <f t="shared" si="11"/>
        <v>52.792890557404931</v>
      </c>
    </row>
    <row r="367" spans="1:50" ht="15" thickBot="1" x14ac:dyDescent="0.4">
      <c r="A367" s="1" t="s">
        <v>162</v>
      </c>
      <c r="B367" s="1">
        <v>2019</v>
      </c>
      <c r="C367" s="22">
        <v>43483</v>
      </c>
      <c r="D367" s="1" t="s">
        <v>72</v>
      </c>
      <c r="E367" s="42" t="s">
        <v>395</v>
      </c>
      <c r="F367" t="s">
        <v>395</v>
      </c>
      <c r="G367" t="s">
        <v>165</v>
      </c>
      <c r="H367" t="s">
        <v>28</v>
      </c>
      <c r="I367" t="s">
        <v>608</v>
      </c>
      <c r="J367" t="s">
        <v>578</v>
      </c>
      <c r="K367" t="s">
        <v>435</v>
      </c>
      <c r="P367" s="42">
        <v>5</v>
      </c>
      <c r="Q367">
        <v>14.513</v>
      </c>
      <c r="R367">
        <v>8.5490000000000013</v>
      </c>
      <c r="S367">
        <v>8.3049999999999997</v>
      </c>
      <c r="T367">
        <v>8.4610000000000021</v>
      </c>
      <c r="U367">
        <v>8.3469999999999942</v>
      </c>
      <c r="V367">
        <v>8.3960000000000008</v>
      </c>
      <c r="W367">
        <v>8.2830000000000013</v>
      </c>
      <c r="X367">
        <v>8.2809999999999917</v>
      </c>
      <c r="Y367">
        <v>8.4489999999999981</v>
      </c>
      <c r="Z367">
        <v>8.2750000000000199</v>
      </c>
      <c r="AA367">
        <v>8.1979999999999791</v>
      </c>
      <c r="AB367">
        <v>8.1850000000000023</v>
      </c>
      <c r="AC367">
        <v>8.4270000000000067</v>
      </c>
      <c r="AD367">
        <v>8.3710000000000093</v>
      </c>
      <c r="AE367">
        <v>8.4479999999999933</v>
      </c>
      <c r="AF367">
        <v>8.2529999999999859</v>
      </c>
      <c r="AG367">
        <v>8.2140000000000271</v>
      </c>
      <c r="AH367">
        <v>8.2999999999999829</v>
      </c>
      <c r="AI367">
        <v>8.2119999999999891</v>
      </c>
      <c r="AJ367">
        <v>8.2350000000000136</v>
      </c>
      <c r="AK367">
        <v>8.4809999999999945</v>
      </c>
      <c r="AL367">
        <v>8.4029999999999916</v>
      </c>
      <c r="AM367">
        <v>8.4610000000000127</v>
      </c>
      <c r="AN367">
        <v>8.617999999999995</v>
      </c>
      <c r="AO367">
        <v>8.6970000000000312</v>
      </c>
      <c r="AP367">
        <v>8.813999999999993</v>
      </c>
      <c r="AQ367">
        <v>8.561000000000007</v>
      </c>
      <c r="AR367">
        <v>8.5699999999999932</v>
      </c>
      <c r="AS367">
        <v>8.3559999999999661</v>
      </c>
      <c r="AT367">
        <v>8.2140000000000271</v>
      </c>
      <c r="AU367">
        <v>8.3129999999999882</v>
      </c>
      <c r="AV367">
        <v>8.4900000000000091</v>
      </c>
      <c r="AW367" s="174">
        <f t="shared" si="10"/>
        <v>274.68</v>
      </c>
      <c r="AX367" s="175">
        <f t="shared" si="11"/>
        <v>52.424639580602879</v>
      </c>
    </row>
    <row r="368" spans="1:50" ht="15" thickBot="1" x14ac:dyDescent="0.4">
      <c r="A368" s="1" t="s">
        <v>162</v>
      </c>
      <c r="B368" s="1">
        <v>2019</v>
      </c>
      <c r="C368" s="22">
        <v>43483</v>
      </c>
      <c r="D368" s="1" t="s">
        <v>72</v>
      </c>
      <c r="E368" s="42" t="s">
        <v>395</v>
      </c>
      <c r="F368" t="s">
        <v>395</v>
      </c>
      <c r="G368" t="s">
        <v>31</v>
      </c>
      <c r="H368" t="s">
        <v>292</v>
      </c>
      <c r="I368" t="s">
        <v>358</v>
      </c>
      <c r="J368" t="s">
        <v>597</v>
      </c>
      <c r="K368" t="s">
        <v>291</v>
      </c>
      <c r="P368" s="42">
        <v>6</v>
      </c>
      <c r="Q368">
        <v>14.292999999999999</v>
      </c>
      <c r="R368">
        <v>8.2390000000000008</v>
      </c>
      <c r="S368">
        <v>8.3060000000000009</v>
      </c>
      <c r="T368">
        <v>8.1559999999999988</v>
      </c>
      <c r="U368">
        <v>8.3939999999999984</v>
      </c>
      <c r="V368">
        <v>8.3019999999999996</v>
      </c>
      <c r="W368">
        <v>8.3530000000000086</v>
      </c>
      <c r="X368">
        <v>8.2129999999999939</v>
      </c>
      <c r="Y368">
        <v>8.3460000000000036</v>
      </c>
      <c r="Z368">
        <v>8.3610000000000042</v>
      </c>
      <c r="AA368">
        <v>8.5099999999999909</v>
      </c>
      <c r="AB368">
        <v>8.3340000000000032</v>
      </c>
      <c r="AC368">
        <v>8.4429999999999836</v>
      </c>
      <c r="AD368">
        <v>8.2720000000000198</v>
      </c>
      <c r="AE368">
        <v>8.2999999999999972</v>
      </c>
      <c r="AF368">
        <v>8.2430000000000234</v>
      </c>
      <c r="AG368">
        <v>8.3719999999999573</v>
      </c>
      <c r="AH368">
        <v>8.4699999999999704</v>
      </c>
      <c r="AI368">
        <v>8.6070000000000277</v>
      </c>
      <c r="AJ368">
        <v>8.4000000000000057</v>
      </c>
      <c r="AK368">
        <v>8.4410000000000025</v>
      </c>
      <c r="AL368">
        <v>8.6289999999999907</v>
      </c>
      <c r="AM368">
        <v>8.3050000000000068</v>
      </c>
      <c r="AN368">
        <v>8.5409999999999968</v>
      </c>
      <c r="AO368">
        <v>8.353999999999985</v>
      </c>
      <c r="AP368">
        <v>8.4000000000000341</v>
      </c>
      <c r="AQ368">
        <v>8.5309999999999775</v>
      </c>
      <c r="AR368">
        <v>8.6330000000000098</v>
      </c>
      <c r="AS368">
        <v>8.8120000000000402</v>
      </c>
      <c r="AT368">
        <v>8.5229999999999393</v>
      </c>
      <c r="AU368">
        <v>8.5800000000000409</v>
      </c>
      <c r="AV368">
        <v>8.6969999999999459</v>
      </c>
      <c r="AW368" s="174">
        <f t="shared" si="10"/>
        <v>275.35999999999996</v>
      </c>
      <c r="AX368" s="175">
        <f t="shared" si="11"/>
        <v>52.295177222545043</v>
      </c>
    </row>
    <row r="369" spans="1:50" ht="15" thickBot="1" x14ac:dyDescent="0.4">
      <c r="A369" s="1" t="s">
        <v>162</v>
      </c>
      <c r="B369" s="1">
        <v>2019</v>
      </c>
      <c r="C369" s="22">
        <v>43483</v>
      </c>
      <c r="D369" s="1" t="s">
        <v>72</v>
      </c>
      <c r="E369" s="42" t="s">
        <v>395</v>
      </c>
      <c r="F369" t="s">
        <v>395</v>
      </c>
      <c r="G369" t="s">
        <v>40</v>
      </c>
      <c r="H369" t="s">
        <v>331</v>
      </c>
      <c r="I369" t="s">
        <v>614</v>
      </c>
      <c r="J369" t="s">
        <v>324</v>
      </c>
      <c r="K369" t="s">
        <v>573</v>
      </c>
      <c r="P369" s="42">
        <v>7</v>
      </c>
      <c r="Q369">
        <v>14.416</v>
      </c>
      <c r="R369">
        <v>8.504999999999999</v>
      </c>
      <c r="S369">
        <v>8.0620000000000012</v>
      </c>
      <c r="T369">
        <v>8.1179999999999986</v>
      </c>
      <c r="U369">
        <v>8.097999999999999</v>
      </c>
      <c r="V369">
        <v>8.338000000000001</v>
      </c>
      <c r="W369">
        <v>8.2250000000000014</v>
      </c>
      <c r="X369">
        <v>8.2060000000000031</v>
      </c>
      <c r="Y369">
        <v>8.2979999999999876</v>
      </c>
      <c r="Z369">
        <v>8.2729999999999961</v>
      </c>
      <c r="AA369">
        <v>8.2690000000000055</v>
      </c>
      <c r="AB369">
        <v>8.4240000000000066</v>
      </c>
      <c r="AC369">
        <v>8.291000000000011</v>
      </c>
      <c r="AD369">
        <v>8.4620000000000033</v>
      </c>
      <c r="AE369">
        <v>8.2199999999999989</v>
      </c>
      <c r="AF369">
        <v>8.1929999999999552</v>
      </c>
      <c r="AG369">
        <v>8.3220000000000312</v>
      </c>
      <c r="AH369">
        <v>8.2120000000000175</v>
      </c>
      <c r="AI369">
        <v>8.2399999999999523</v>
      </c>
      <c r="AJ369">
        <v>8.4350000000000023</v>
      </c>
      <c r="AK369">
        <v>8.5660000000000309</v>
      </c>
      <c r="AL369">
        <v>8.9039999999999964</v>
      </c>
      <c r="AM369">
        <v>8.9499999999999886</v>
      </c>
      <c r="AN369">
        <v>8.4770000000000039</v>
      </c>
      <c r="AO369">
        <v>8.311000000000007</v>
      </c>
      <c r="AP369">
        <v>8.5010000000000048</v>
      </c>
      <c r="AQ369">
        <v>8.3859999999999673</v>
      </c>
      <c r="AR369">
        <v>8.4310000000000116</v>
      </c>
      <c r="AS369">
        <v>8.8280000000000314</v>
      </c>
      <c r="AT369">
        <v>8.9999999999999432</v>
      </c>
      <c r="AU369">
        <v>8.9290000000000305</v>
      </c>
      <c r="AV369">
        <v>8.7459999999999809</v>
      </c>
      <c r="AW369" s="174">
        <f t="shared" si="10"/>
        <v>275.63599999999997</v>
      </c>
      <c r="AX369" s="175">
        <f t="shared" si="11"/>
        <v>52.242812985241414</v>
      </c>
    </row>
    <row r="370" spans="1:50" ht="15" thickBot="1" x14ac:dyDescent="0.4">
      <c r="A370" s="1" t="s">
        <v>162</v>
      </c>
      <c r="B370" s="1">
        <v>2019</v>
      </c>
      <c r="C370" s="22">
        <v>43483</v>
      </c>
      <c r="D370" s="1" t="s">
        <v>72</v>
      </c>
      <c r="E370" s="42" t="s">
        <v>395</v>
      </c>
      <c r="F370" t="s">
        <v>395</v>
      </c>
      <c r="G370" t="s">
        <v>38</v>
      </c>
      <c r="H370" t="s">
        <v>615</v>
      </c>
      <c r="I370" t="s">
        <v>251</v>
      </c>
      <c r="J370" t="s">
        <v>580</v>
      </c>
      <c r="K370" t="s">
        <v>616</v>
      </c>
      <c r="P370" s="42">
        <v>8</v>
      </c>
      <c r="Q370">
        <v>14.311</v>
      </c>
      <c r="R370">
        <v>8.472999999999999</v>
      </c>
      <c r="S370">
        <v>8.3790000000000013</v>
      </c>
      <c r="T370">
        <v>8.3150000000000013</v>
      </c>
      <c r="U370">
        <v>8.4469999999999956</v>
      </c>
      <c r="V370">
        <v>8.1910000000000025</v>
      </c>
      <c r="W370">
        <v>8.0960000000000036</v>
      </c>
      <c r="X370">
        <v>8.2529999999999859</v>
      </c>
      <c r="Y370">
        <v>8.3180000000000121</v>
      </c>
      <c r="Z370">
        <v>8.5679999999999978</v>
      </c>
      <c r="AA370">
        <v>8.4489999999999839</v>
      </c>
      <c r="AB370">
        <v>8.5680000000000263</v>
      </c>
      <c r="AC370">
        <v>8.3370000000000033</v>
      </c>
      <c r="AD370">
        <v>8.5089999999999861</v>
      </c>
      <c r="AE370">
        <v>8.421999999999997</v>
      </c>
      <c r="AF370">
        <v>8.467000000000013</v>
      </c>
      <c r="AG370">
        <v>8.5569999999999879</v>
      </c>
      <c r="AH370">
        <v>8.3719999999999857</v>
      </c>
      <c r="AI370">
        <v>8.5229999999999961</v>
      </c>
      <c r="AJ370">
        <v>8.4819999999999993</v>
      </c>
      <c r="AK370">
        <v>8.5720000000000312</v>
      </c>
      <c r="AL370">
        <v>8.5009999999999764</v>
      </c>
      <c r="AM370">
        <v>8.6270000000000095</v>
      </c>
      <c r="AN370">
        <v>8.4840000000000089</v>
      </c>
      <c r="AO370">
        <v>8.5040000000000191</v>
      </c>
      <c r="AP370">
        <v>8.714999999999975</v>
      </c>
      <c r="AQ370">
        <v>8.4849999999999568</v>
      </c>
      <c r="AR370">
        <v>8.5320000000000107</v>
      </c>
      <c r="AS370">
        <v>8.7040000000000077</v>
      </c>
      <c r="AT370">
        <v>8.4890000000000043</v>
      </c>
      <c r="AU370">
        <v>8.6100000000000136</v>
      </c>
      <c r="AV370">
        <v>8.4950000000000045</v>
      </c>
      <c r="AW370" s="174">
        <f t="shared" si="10"/>
        <v>276.755</v>
      </c>
      <c r="AX370" s="175">
        <f t="shared" si="11"/>
        <v>52.031580278585757</v>
      </c>
    </row>
    <row r="371" spans="1:50" ht="15" thickBot="1" x14ac:dyDescent="0.4">
      <c r="A371" s="1" t="s">
        <v>162</v>
      </c>
      <c r="B371" s="1">
        <v>2019</v>
      </c>
      <c r="C371" s="22">
        <v>43483</v>
      </c>
      <c r="D371" s="1" t="s">
        <v>72</v>
      </c>
      <c r="E371" s="42" t="s">
        <v>472</v>
      </c>
      <c r="F371">
        <v>1</v>
      </c>
      <c r="G371" t="s">
        <v>40</v>
      </c>
      <c r="H371" t="s">
        <v>331</v>
      </c>
      <c r="I371" t="s">
        <v>614</v>
      </c>
      <c r="J371" t="s">
        <v>324</v>
      </c>
      <c r="K371" t="s">
        <v>573</v>
      </c>
      <c r="P371" s="42">
        <v>1</v>
      </c>
      <c r="Q371">
        <v>14.467000000000001</v>
      </c>
      <c r="R371">
        <v>8.511000000000001</v>
      </c>
      <c r="S371">
        <v>8.1849999999999987</v>
      </c>
      <c r="T371">
        <v>8.208000000000002</v>
      </c>
      <c r="U371">
        <v>8.0409999999999968</v>
      </c>
      <c r="V371">
        <v>8.027000000000001</v>
      </c>
      <c r="W371">
        <v>8.0419999999999945</v>
      </c>
      <c r="X371">
        <v>8.0600000000000165</v>
      </c>
      <c r="Y371">
        <v>8.1959999999999837</v>
      </c>
      <c r="Z371">
        <v>8.0650000000000119</v>
      </c>
      <c r="AA371">
        <v>8.0989999999999753</v>
      </c>
      <c r="AB371">
        <v>8.1450000000000102</v>
      </c>
      <c r="AC371">
        <v>8.1250000000000142</v>
      </c>
      <c r="AD371">
        <v>7.9379999999999882</v>
      </c>
      <c r="AE371">
        <v>7.9700000000000415</v>
      </c>
      <c r="AF371">
        <v>7.9479999999999222</v>
      </c>
      <c r="AG371">
        <v>8.1670000000000584</v>
      </c>
      <c r="AH371">
        <v>8.1129999999999995</v>
      </c>
      <c r="AI371">
        <v>8.214999999999975</v>
      </c>
      <c r="AJ371">
        <v>8.3840000000000146</v>
      </c>
      <c r="AK371">
        <v>8.3709999999999809</v>
      </c>
      <c r="AL371">
        <v>8.4080000000000155</v>
      </c>
      <c r="AM371">
        <v>8.4570000000000221</v>
      </c>
      <c r="AN371">
        <v>8.2699999999999818</v>
      </c>
      <c r="AO371">
        <v>8.0349999999999966</v>
      </c>
      <c r="AP371">
        <v>7.9120000000000061</v>
      </c>
      <c r="AQ371">
        <v>7.9509999999999934</v>
      </c>
      <c r="AR371">
        <v>7.8409999999999798</v>
      </c>
      <c r="AS371">
        <v>7.8340000000000032</v>
      </c>
      <c r="AT371">
        <v>8.0580000000000211</v>
      </c>
      <c r="AU371">
        <v>8.3439999999999941</v>
      </c>
      <c r="AV371">
        <v>8.3919999999999959</v>
      </c>
      <c r="AW371" s="174">
        <f t="shared" si="10"/>
        <v>266.779</v>
      </c>
      <c r="AX371" s="175">
        <f t="shared" si="11"/>
        <v>53.977262078349497</v>
      </c>
    </row>
    <row r="372" spans="1:50" ht="15" thickBot="1" x14ac:dyDescent="0.4">
      <c r="A372" s="1" t="s">
        <v>162</v>
      </c>
      <c r="B372" s="1">
        <v>2019</v>
      </c>
      <c r="C372" s="22">
        <v>43483</v>
      </c>
      <c r="D372" s="1" t="s">
        <v>72</v>
      </c>
      <c r="E372" s="42" t="s">
        <v>472</v>
      </c>
      <c r="F372">
        <v>1</v>
      </c>
      <c r="G372" t="s">
        <v>31</v>
      </c>
      <c r="H372" t="s">
        <v>292</v>
      </c>
      <c r="I372" t="s">
        <v>358</v>
      </c>
      <c r="J372" t="s">
        <v>597</v>
      </c>
      <c r="K372" t="s">
        <v>291</v>
      </c>
      <c r="P372" s="42">
        <v>2</v>
      </c>
      <c r="Q372">
        <v>14.507</v>
      </c>
      <c r="R372">
        <v>8.645999999999999</v>
      </c>
      <c r="S372">
        <v>8.3870000000000005</v>
      </c>
      <c r="T372">
        <v>8.161999999999999</v>
      </c>
      <c r="U372">
        <v>8.2749999999999986</v>
      </c>
      <c r="V372">
        <v>8.1650000000000063</v>
      </c>
      <c r="W372">
        <v>8.2630000000000123</v>
      </c>
      <c r="X372">
        <v>8.1199999999999761</v>
      </c>
      <c r="Y372">
        <v>8.3010000000000019</v>
      </c>
      <c r="Z372">
        <v>8.2590000000000003</v>
      </c>
      <c r="AA372">
        <v>8.3300000000000267</v>
      </c>
      <c r="AB372">
        <v>8.2129999999999797</v>
      </c>
      <c r="AC372">
        <v>8.3870000000000147</v>
      </c>
      <c r="AD372">
        <v>8.187999999999974</v>
      </c>
      <c r="AE372">
        <v>8.1989999999999981</v>
      </c>
      <c r="AF372">
        <v>8.2550000000000239</v>
      </c>
      <c r="AG372">
        <v>8.492999999999995</v>
      </c>
      <c r="AH372">
        <v>8.3629999999999995</v>
      </c>
      <c r="AI372">
        <v>8.3919999999999675</v>
      </c>
      <c r="AJ372">
        <v>8.356000000000023</v>
      </c>
      <c r="AK372">
        <v>8.5260000000000105</v>
      </c>
      <c r="AL372">
        <v>8.1949999999999932</v>
      </c>
      <c r="AM372">
        <v>8.1450000000000102</v>
      </c>
      <c r="AN372">
        <v>8.3409999999999798</v>
      </c>
      <c r="AO372">
        <v>8.5730000000000075</v>
      </c>
      <c r="AP372">
        <v>8.4710000000000321</v>
      </c>
      <c r="AQ372">
        <v>8.6469999999999914</v>
      </c>
      <c r="AR372">
        <v>8.6599999999999966</v>
      </c>
      <c r="AS372">
        <v>8.7879999999999541</v>
      </c>
      <c r="AT372">
        <v>8.2770000000000437</v>
      </c>
      <c r="AU372">
        <v>8.1960000000000264</v>
      </c>
      <c r="AV372">
        <v>8.3089999999999691</v>
      </c>
      <c r="AW372" s="174">
        <f t="shared" si="10"/>
        <v>273.38900000000001</v>
      </c>
      <c r="AX372" s="175">
        <f t="shared" si="11"/>
        <v>52.672199686161477</v>
      </c>
    </row>
    <row r="373" spans="1:50" ht="15" thickBot="1" x14ac:dyDescent="0.4">
      <c r="A373" s="1" t="s">
        <v>162</v>
      </c>
      <c r="B373" s="1">
        <v>2019</v>
      </c>
      <c r="C373" s="22">
        <v>43483</v>
      </c>
      <c r="D373" s="1" t="s">
        <v>72</v>
      </c>
      <c r="E373" s="42" t="s">
        <v>472</v>
      </c>
      <c r="F373">
        <v>2</v>
      </c>
      <c r="G373" t="s">
        <v>165</v>
      </c>
      <c r="H373" t="s">
        <v>28</v>
      </c>
      <c r="I373" t="s">
        <v>608</v>
      </c>
      <c r="J373" t="s">
        <v>578</v>
      </c>
      <c r="K373" t="s">
        <v>435</v>
      </c>
      <c r="P373" s="42">
        <v>1</v>
      </c>
      <c r="Q373">
        <v>14.253</v>
      </c>
      <c r="R373">
        <v>8.2240000000000002</v>
      </c>
      <c r="S373">
        <v>7.8189999999999991</v>
      </c>
      <c r="T373">
        <v>7.8789999999999978</v>
      </c>
      <c r="U373">
        <v>7.8370000000000033</v>
      </c>
      <c r="V373">
        <v>7.9540000000000006</v>
      </c>
      <c r="W373">
        <v>7.8599999999999923</v>
      </c>
      <c r="X373">
        <v>7.8790000000000049</v>
      </c>
      <c r="Y373">
        <v>8.0280000000000058</v>
      </c>
      <c r="Z373">
        <v>7.9739999999999895</v>
      </c>
      <c r="AA373">
        <v>8.0230000000000103</v>
      </c>
      <c r="AB373">
        <v>8.2290000000000134</v>
      </c>
      <c r="AC373">
        <v>7.9979999999999762</v>
      </c>
      <c r="AD373">
        <v>8.0880000000000223</v>
      </c>
      <c r="AE373">
        <v>7.9329999999999785</v>
      </c>
      <c r="AF373">
        <v>7.8330000000000126</v>
      </c>
      <c r="AG373">
        <v>7.7760000000000105</v>
      </c>
      <c r="AH373">
        <v>7.9089999999999918</v>
      </c>
      <c r="AI373">
        <v>7.796999999999997</v>
      </c>
      <c r="AJ373">
        <v>7.8489999999999895</v>
      </c>
      <c r="AK373">
        <v>7.9970000000000141</v>
      </c>
      <c r="AL373">
        <v>7.8789999999999907</v>
      </c>
      <c r="AM373">
        <v>8.2419999999999902</v>
      </c>
      <c r="AN373">
        <v>8.1070000000000277</v>
      </c>
      <c r="AO373">
        <v>7.7999999999999829</v>
      </c>
      <c r="AP373">
        <v>7.7719999999999914</v>
      </c>
      <c r="AQ373">
        <v>7.6880000000000166</v>
      </c>
      <c r="AR373">
        <v>7.8450000000000273</v>
      </c>
      <c r="AS373">
        <v>7.8259999999999366</v>
      </c>
      <c r="AT373">
        <v>8.0650000000000261</v>
      </c>
      <c r="AU373">
        <v>8.0600000000000023</v>
      </c>
      <c r="AV373">
        <v>8.2919999999999732</v>
      </c>
      <c r="AW373" s="174">
        <f t="shared" si="10"/>
        <v>260.71499999999997</v>
      </c>
      <c r="AX373" s="175">
        <f t="shared" si="11"/>
        <v>55.232725389793458</v>
      </c>
    </row>
    <row r="374" spans="1:50" ht="15" thickBot="1" x14ac:dyDescent="0.4">
      <c r="A374" s="1" t="s">
        <v>162</v>
      </c>
      <c r="B374" s="1">
        <v>2019</v>
      </c>
      <c r="C374" s="22">
        <v>43483</v>
      </c>
      <c r="D374" s="1" t="s">
        <v>72</v>
      </c>
      <c r="E374" s="42" t="s">
        <v>472</v>
      </c>
      <c r="F374">
        <v>2</v>
      </c>
      <c r="G374" t="s">
        <v>38</v>
      </c>
      <c r="H374" t="s">
        <v>615</v>
      </c>
      <c r="I374" t="s">
        <v>251</v>
      </c>
      <c r="J374" t="s">
        <v>580</v>
      </c>
      <c r="K374" t="s">
        <v>616</v>
      </c>
      <c r="P374" s="42">
        <v>2</v>
      </c>
      <c r="Q374">
        <v>14.254</v>
      </c>
      <c r="R374">
        <v>8.4249999999999989</v>
      </c>
      <c r="S374">
        <v>8.2260000000000026</v>
      </c>
      <c r="T374">
        <v>8.125</v>
      </c>
      <c r="U374">
        <v>8.1969999999999956</v>
      </c>
      <c r="V374">
        <v>7.9990000000000023</v>
      </c>
      <c r="W374">
        <v>8.1609999999999943</v>
      </c>
      <c r="X374">
        <v>8.2230000000000061</v>
      </c>
      <c r="Y374">
        <v>8.4170000000000016</v>
      </c>
      <c r="Z374">
        <v>8.438999999999993</v>
      </c>
      <c r="AA374">
        <v>8.3489999999999895</v>
      </c>
      <c r="AB374">
        <v>8.4270000000000067</v>
      </c>
      <c r="AC374">
        <v>8.2360000000000042</v>
      </c>
      <c r="AD374">
        <v>8.3259999999999934</v>
      </c>
      <c r="AE374">
        <v>8.4590000000000174</v>
      </c>
      <c r="AF374">
        <v>8.5739999999999839</v>
      </c>
      <c r="AG374">
        <v>8.271000000000015</v>
      </c>
      <c r="AH374">
        <v>8.3239999999999839</v>
      </c>
      <c r="AI374">
        <v>8.2790000000000248</v>
      </c>
      <c r="AJ374">
        <v>8.4069999999999823</v>
      </c>
      <c r="AK374">
        <v>8.3430000000000177</v>
      </c>
      <c r="AL374">
        <v>8.4489999999999839</v>
      </c>
      <c r="AM374">
        <v>8.7430000000000234</v>
      </c>
      <c r="AN374">
        <v>8.8589999999999804</v>
      </c>
      <c r="AO374">
        <v>8.5939999999999941</v>
      </c>
      <c r="AP374">
        <v>8.7270000000000039</v>
      </c>
      <c r="AQ374">
        <v>8.2040000000000077</v>
      </c>
      <c r="AR374">
        <v>8.08400000000006</v>
      </c>
      <c r="AS374">
        <v>8.0259999999999536</v>
      </c>
      <c r="AT374">
        <v>8.0680000000000121</v>
      </c>
      <c r="AU374">
        <v>8.1059999999999945</v>
      </c>
      <c r="AV374">
        <v>8.20799999999997</v>
      </c>
      <c r="AW374" s="174">
        <f t="shared" si="10"/>
        <v>272.529</v>
      </c>
      <c r="AX374" s="175">
        <f t="shared" si="11"/>
        <v>52.838413526633865</v>
      </c>
    </row>
    <row r="375" spans="1:50" ht="15" thickBot="1" x14ac:dyDescent="0.4">
      <c r="A375" s="1" t="s">
        <v>162</v>
      </c>
      <c r="B375" s="1">
        <v>2019</v>
      </c>
      <c r="C375" s="22">
        <v>43483</v>
      </c>
      <c r="D375" s="1" t="s">
        <v>72</v>
      </c>
      <c r="E375" s="42" t="s">
        <v>472</v>
      </c>
      <c r="F375">
        <v>3</v>
      </c>
      <c r="G375" t="s">
        <v>27</v>
      </c>
      <c r="H375" t="s">
        <v>317</v>
      </c>
      <c r="I375" t="s">
        <v>450</v>
      </c>
      <c r="J375" t="s">
        <v>549</v>
      </c>
      <c r="K375" t="s">
        <v>550</v>
      </c>
      <c r="P375" s="42">
        <v>1</v>
      </c>
      <c r="Q375">
        <v>14.068</v>
      </c>
      <c r="R375">
        <v>8.2030000000000012</v>
      </c>
      <c r="S375">
        <v>7.7390000000000008</v>
      </c>
      <c r="T375">
        <v>7.7259999999999955</v>
      </c>
      <c r="U375">
        <v>7.5660000000000025</v>
      </c>
      <c r="V375">
        <v>7.6280000000000001</v>
      </c>
      <c r="W375">
        <v>7.6509999999999962</v>
      </c>
      <c r="X375">
        <v>7.8289999999999864</v>
      </c>
      <c r="Y375">
        <v>7.7490000000000094</v>
      </c>
      <c r="Z375">
        <v>7.7490000000000094</v>
      </c>
      <c r="AA375">
        <v>7.7299999999999898</v>
      </c>
      <c r="AB375">
        <v>7.8240000000000265</v>
      </c>
      <c r="AC375">
        <v>7.72199999999998</v>
      </c>
      <c r="AD375">
        <v>7.7460000000000093</v>
      </c>
      <c r="AE375">
        <v>7.7669999999999959</v>
      </c>
      <c r="AF375">
        <v>7.9120000000000061</v>
      </c>
      <c r="AG375">
        <v>7.7789999999999964</v>
      </c>
      <c r="AH375">
        <v>7.7920000000000016</v>
      </c>
      <c r="AI375">
        <v>7.900999999999982</v>
      </c>
      <c r="AJ375">
        <v>7.8160000000000025</v>
      </c>
      <c r="AK375">
        <v>7.8810000000000002</v>
      </c>
      <c r="AL375">
        <v>7.9319999999999879</v>
      </c>
      <c r="AM375">
        <v>7.7780000000000484</v>
      </c>
      <c r="AN375">
        <v>7.7899999999999636</v>
      </c>
      <c r="AO375">
        <v>7.9130000000000109</v>
      </c>
      <c r="AP375">
        <v>7.7089999999999748</v>
      </c>
      <c r="AQ375">
        <v>7.6670000000000016</v>
      </c>
      <c r="AR375">
        <v>7.6520000000000152</v>
      </c>
      <c r="AS375">
        <v>7.6710000000000207</v>
      </c>
      <c r="AT375">
        <v>7.7369999999999948</v>
      </c>
      <c r="AU375">
        <v>7.8389999999999702</v>
      </c>
      <c r="AV375">
        <v>8.113000000000028</v>
      </c>
      <c r="AW375" s="174">
        <f t="shared" si="10"/>
        <v>255.57900000000001</v>
      </c>
      <c r="AX375" s="175">
        <f t="shared" si="11"/>
        <v>56.342657260573048</v>
      </c>
    </row>
    <row r="376" spans="1:50" ht="15" thickBot="1" x14ac:dyDescent="0.4">
      <c r="A376" s="1" t="s">
        <v>162</v>
      </c>
      <c r="B376" s="1">
        <v>2019</v>
      </c>
      <c r="C376" s="22">
        <v>43483</v>
      </c>
      <c r="D376" s="1" t="s">
        <v>72</v>
      </c>
      <c r="E376" s="42" t="s">
        <v>472</v>
      </c>
      <c r="F376">
        <v>3</v>
      </c>
      <c r="G376" t="s">
        <v>53</v>
      </c>
      <c r="H376" t="s">
        <v>233</v>
      </c>
      <c r="I376" t="s">
        <v>308</v>
      </c>
      <c r="J376" t="s">
        <v>496</v>
      </c>
      <c r="K376" t="s">
        <v>587</v>
      </c>
      <c r="P376" s="42">
        <v>2</v>
      </c>
      <c r="Q376">
        <v>14.504</v>
      </c>
      <c r="R376">
        <v>8.4270000000000014</v>
      </c>
      <c r="S376">
        <v>7.9209999999999994</v>
      </c>
      <c r="T376">
        <v>7.7309999999999981</v>
      </c>
      <c r="U376">
        <v>7.8340000000000032</v>
      </c>
      <c r="V376">
        <v>7.6749999999999972</v>
      </c>
      <c r="W376">
        <v>7.6969999999999956</v>
      </c>
      <c r="X376">
        <v>7.7290000000000063</v>
      </c>
      <c r="Y376">
        <v>7.6749999999999972</v>
      </c>
      <c r="Z376">
        <v>7.7000000000000028</v>
      </c>
      <c r="AA376">
        <v>7.8629999999999995</v>
      </c>
      <c r="AB376">
        <v>7.7479999999999762</v>
      </c>
      <c r="AC376">
        <v>7.8280000000000314</v>
      </c>
      <c r="AD376">
        <v>7.6899999999999835</v>
      </c>
      <c r="AE376">
        <v>7.7800000000000011</v>
      </c>
      <c r="AF376">
        <v>7.6940000000000168</v>
      </c>
      <c r="AG376">
        <v>7.7520000000000095</v>
      </c>
      <c r="AH376">
        <v>7.8259999999999934</v>
      </c>
      <c r="AI376">
        <v>7.7699999999999818</v>
      </c>
      <c r="AJ376">
        <v>7.7520000000000095</v>
      </c>
      <c r="AK376">
        <v>7.7939999999999827</v>
      </c>
      <c r="AL376">
        <v>7.9590000000000316</v>
      </c>
      <c r="AM376">
        <v>7.757000000000005</v>
      </c>
      <c r="AN376">
        <v>7.8719999999999573</v>
      </c>
      <c r="AO376">
        <v>7.7599999999999909</v>
      </c>
      <c r="AP376">
        <v>7.7740000000000293</v>
      </c>
      <c r="AQ376">
        <v>7.9770000000000039</v>
      </c>
      <c r="AR376">
        <v>7.9720000000000084</v>
      </c>
      <c r="AS376">
        <v>8.0729999999999791</v>
      </c>
      <c r="AT376">
        <v>8.3269999999999982</v>
      </c>
      <c r="AU376">
        <v>8.2700000000000387</v>
      </c>
      <c r="AV376">
        <v>8.4699999999999704</v>
      </c>
      <c r="AW376" s="174">
        <f t="shared" si="10"/>
        <v>258.601</v>
      </c>
      <c r="AX376" s="175">
        <f t="shared" si="11"/>
        <v>55.684239426761692</v>
      </c>
    </row>
    <row r="377" spans="1:50" ht="15" thickBot="1" x14ac:dyDescent="0.4">
      <c r="A377" s="1" t="s">
        <v>162</v>
      </c>
      <c r="B377" s="1">
        <v>2019</v>
      </c>
      <c r="C377" s="22">
        <v>43483</v>
      </c>
      <c r="D377" s="1" t="s">
        <v>72</v>
      </c>
      <c r="E377" s="42" t="s">
        <v>472</v>
      </c>
      <c r="F377">
        <v>4</v>
      </c>
      <c r="G377" t="s">
        <v>29</v>
      </c>
      <c r="H377" t="s">
        <v>333</v>
      </c>
      <c r="I377" t="s">
        <v>346</v>
      </c>
      <c r="J377" t="s">
        <v>434</v>
      </c>
      <c r="K377" t="s">
        <v>551</v>
      </c>
      <c r="P377" s="42">
        <v>1</v>
      </c>
      <c r="Q377">
        <v>14.285</v>
      </c>
      <c r="R377">
        <v>8.4549999999999983</v>
      </c>
      <c r="S377">
        <v>8.0500000000000007</v>
      </c>
      <c r="T377">
        <v>8.0559999999999974</v>
      </c>
      <c r="U377">
        <v>7.8780000000000001</v>
      </c>
      <c r="V377">
        <v>7.9400000000000048</v>
      </c>
      <c r="W377">
        <v>7.6180000000000021</v>
      </c>
      <c r="X377">
        <v>7.7299999999999969</v>
      </c>
      <c r="Y377">
        <v>7.8029999999999973</v>
      </c>
      <c r="Z377">
        <v>7.6920000000000215</v>
      </c>
      <c r="AA377">
        <v>7.6769999999999641</v>
      </c>
      <c r="AB377">
        <v>7.8210000000000122</v>
      </c>
      <c r="AC377">
        <v>7.7850000000000108</v>
      </c>
      <c r="AD377">
        <v>7.9029999999999916</v>
      </c>
      <c r="AE377">
        <v>7.7220000000000226</v>
      </c>
      <c r="AF377">
        <v>7.8419999999999561</v>
      </c>
      <c r="AG377">
        <v>7.7090000000000316</v>
      </c>
      <c r="AH377">
        <v>7.7539999999999907</v>
      </c>
      <c r="AI377">
        <v>7.9900000000000091</v>
      </c>
      <c r="AJ377">
        <v>7.8359999999999843</v>
      </c>
      <c r="AK377">
        <v>7.7980000000000018</v>
      </c>
      <c r="AL377">
        <v>7.9160000000000252</v>
      </c>
      <c r="AM377">
        <v>7.8779999999999859</v>
      </c>
      <c r="AN377">
        <v>8.0330000000000155</v>
      </c>
      <c r="AO377">
        <v>7.8559999999999661</v>
      </c>
      <c r="AP377">
        <v>8.0939999999999657</v>
      </c>
      <c r="AQ377">
        <v>7.8360000000000412</v>
      </c>
      <c r="AR377">
        <v>8.0219999999999914</v>
      </c>
      <c r="AS377">
        <v>8.1420000000000243</v>
      </c>
      <c r="AT377">
        <v>7.9470000000000027</v>
      </c>
      <c r="AU377">
        <v>7.9210000000000491</v>
      </c>
      <c r="AV377">
        <v>7.9779999999999802</v>
      </c>
      <c r="AW377" s="174">
        <f t="shared" si="10"/>
        <v>258.96700000000004</v>
      </c>
      <c r="AX377" s="175">
        <f t="shared" si="11"/>
        <v>55.605540474268913</v>
      </c>
    </row>
    <row r="378" spans="1:50" ht="15" thickBot="1" x14ac:dyDescent="0.4">
      <c r="A378" s="1" t="s">
        <v>162</v>
      </c>
      <c r="B378" s="1">
        <v>2019</v>
      </c>
      <c r="C378" s="22">
        <v>43483</v>
      </c>
      <c r="D378" s="1" t="s">
        <v>72</v>
      </c>
      <c r="E378" s="42" t="s">
        <v>472</v>
      </c>
      <c r="F378">
        <v>4</v>
      </c>
      <c r="G378" t="s">
        <v>51</v>
      </c>
      <c r="H378" t="s">
        <v>582</v>
      </c>
      <c r="I378" t="s">
        <v>243</v>
      </c>
      <c r="J378" t="s">
        <v>556</v>
      </c>
      <c r="K378" t="s">
        <v>557</v>
      </c>
      <c r="P378" s="42">
        <v>2</v>
      </c>
      <c r="Q378">
        <v>14.081</v>
      </c>
      <c r="R378">
        <v>8.0689999999999991</v>
      </c>
      <c r="S378">
        <v>7.7190000000000012</v>
      </c>
      <c r="T378">
        <v>7.7730000000000032</v>
      </c>
      <c r="U378">
        <v>7.6969999999999956</v>
      </c>
      <c r="V378">
        <v>7.8939999999999984</v>
      </c>
      <c r="W378">
        <v>7.8930000000000007</v>
      </c>
      <c r="X378">
        <v>8.0449999999999946</v>
      </c>
      <c r="Y378">
        <v>7.8640000000000043</v>
      </c>
      <c r="Z378">
        <v>7.7579999999999814</v>
      </c>
      <c r="AA378">
        <v>7.90300000000002</v>
      </c>
      <c r="AB378">
        <v>7.8379999999999939</v>
      </c>
      <c r="AC378">
        <v>8.0480000000000018</v>
      </c>
      <c r="AD378">
        <v>7.9919999999999902</v>
      </c>
      <c r="AE378">
        <v>8.1370000000000289</v>
      </c>
      <c r="AF378">
        <v>7.9889999999999759</v>
      </c>
      <c r="AG378">
        <v>8.1190000000000282</v>
      </c>
      <c r="AH378">
        <v>7.9569999999999652</v>
      </c>
      <c r="AI378">
        <v>7.8910000000000196</v>
      </c>
      <c r="AJ378">
        <v>8.0060000000000286</v>
      </c>
      <c r="AK378">
        <v>7.9929999999999666</v>
      </c>
      <c r="AL378">
        <v>8.0230000000000246</v>
      </c>
      <c r="AM378">
        <v>8.2469999999999857</v>
      </c>
      <c r="AN378">
        <v>8.2789999999999964</v>
      </c>
      <c r="AO378">
        <v>8.3290000000000077</v>
      </c>
      <c r="AP378">
        <v>8.1189999999999714</v>
      </c>
      <c r="AQ378">
        <v>8.2300000000000466</v>
      </c>
      <c r="AR378">
        <v>8.0370000000000061</v>
      </c>
      <c r="AS378">
        <v>8.0189999999999486</v>
      </c>
      <c r="AT378">
        <v>8.1760000000000161</v>
      </c>
      <c r="AU378">
        <v>8.370000000000033</v>
      </c>
      <c r="AV378">
        <v>8.686000000000007</v>
      </c>
      <c r="AW378" s="174">
        <f t="shared" si="10"/>
        <v>263.18100000000004</v>
      </c>
      <c r="AX378" s="175">
        <f t="shared" si="11"/>
        <v>54.715196005790681</v>
      </c>
    </row>
    <row r="379" spans="1:50" ht="15" thickBot="1" x14ac:dyDescent="0.4">
      <c r="A379" s="1" t="s">
        <v>162</v>
      </c>
      <c r="B379" s="1">
        <v>2019</v>
      </c>
      <c r="C379" s="22">
        <v>43483</v>
      </c>
      <c r="D379" s="1" t="s">
        <v>72</v>
      </c>
      <c r="E379" s="42" t="s">
        <v>209</v>
      </c>
      <c r="F379" t="s">
        <v>210</v>
      </c>
      <c r="G379" t="s">
        <v>29</v>
      </c>
      <c r="H379" t="s">
        <v>333</v>
      </c>
      <c r="I379" t="s">
        <v>346</v>
      </c>
      <c r="J379" t="s">
        <v>434</v>
      </c>
      <c r="K379" t="s">
        <v>551</v>
      </c>
      <c r="P379" s="42">
        <v>1</v>
      </c>
      <c r="Q379">
        <v>14.151999999999999</v>
      </c>
      <c r="R379">
        <v>8.0930000000000017</v>
      </c>
      <c r="S379">
        <v>7.7089999999999996</v>
      </c>
      <c r="T379">
        <v>7.7629999999999981</v>
      </c>
      <c r="U379">
        <v>7.5679999999999978</v>
      </c>
      <c r="V379">
        <v>7.5930000000000035</v>
      </c>
      <c r="W379">
        <v>7.5419999999999874</v>
      </c>
      <c r="X379">
        <v>7.5730000000000075</v>
      </c>
      <c r="Y379">
        <v>7.7060000000000031</v>
      </c>
      <c r="Z379">
        <v>7.6219999999999999</v>
      </c>
      <c r="AA379">
        <v>7.6060000000000088</v>
      </c>
      <c r="AB379">
        <v>7.6259999999999906</v>
      </c>
      <c r="AC379">
        <v>7.717000000000013</v>
      </c>
      <c r="AD379">
        <v>7.6129999999999711</v>
      </c>
      <c r="AE379">
        <v>7.8119999999999976</v>
      </c>
      <c r="AF379">
        <v>7.619000000000014</v>
      </c>
      <c r="AG379">
        <v>7.6550000000000011</v>
      </c>
      <c r="AH379">
        <v>7.8340000000000316</v>
      </c>
      <c r="AI379">
        <v>7.7389999999999759</v>
      </c>
      <c r="AJ379">
        <v>7.8010000000000161</v>
      </c>
      <c r="AK379">
        <v>7.9599999999999795</v>
      </c>
      <c r="AL379">
        <v>7.7210000000000321</v>
      </c>
      <c r="AM379">
        <v>7.700999999999965</v>
      </c>
      <c r="AN379">
        <v>7.9480000000000075</v>
      </c>
      <c r="AO379">
        <v>8.0270000000000152</v>
      </c>
      <c r="AP379">
        <v>8.1680000000000064</v>
      </c>
      <c r="AQ379">
        <v>8.0799999999999841</v>
      </c>
      <c r="AR379">
        <v>8.2639999999999816</v>
      </c>
      <c r="AS379">
        <v>7.8540000000000418</v>
      </c>
      <c r="AT379">
        <v>7.8759999999999764</v>
      </c>
      <c r="AU379">
        <v>8.0529999999999973</v>
      </c>
      <c r="AV379">
        <v>8.0330000000000155</v>
      </c>
      <c r="AW379" s="174">
        <f t="shared" si="10"/>
        <v>256.02800000000002</v>
      </c>
      <c r="AX379" s="175">
        <f t="shared" si="11"/>
        <v>56.243848329089005</v>
      </c>
    </row>
    <row r="380" spans="1:50" ht="15" thickBot="1" x14ac:dyDescent="0.4">
      <c r="A380" s="1" t="s">
        <v>162</v>
      </c>
      <c r="B380" s="1">
        <v>2019</v>
      </c>
      <c r="C380" s="22">
        <v>43483</v>
      </c>
      <c r="D380" s="1" t="s">
        <v>72</v>
      </c>
      <c r="E380" s="42" t="s">
        <v>209</v>
      </c>
      <c r="F380" t="s">
        <v>210</v>
      </c>
      <c r="G380" t="s">
        <v>27</v>
      </c>
      <c r="H380" t="s">
        <v>317</v>
      </c>
      <c r="I380" t="s">
        <v>450</v>
      </c>
      <c r="J380" t="s">
        <v>549</v>
      </c>
      <c r="K380" t="s">
        <v>550</v>
      </c>
      <c r="P380" s="42">
        <v>2</v>
      </c>
      <c r="Q380">
        <v>14.007999999999999</v>
      </c>
      <c r="R380">
        <v>7.9610000000000021</v>
      </c>
      <c r="S380">
        <v>7.5609999999999999</v>
      </c>
      <c r="T380">
        <v>7.6280000000000001</v>
      </c>
      <c r="U380">
        <v>7.5360000000000014</v>
      </c>
      <c r="V380">
        <v>7.5790000000000006</v>
      </c>
      <c r="W380">
        <v>7.6299999999999955</v>
      </c>
      <c r="X380">
        <v>7.8070000000000093</v>
      </c>
      <c r="Y380">
        <v>7.7039999999999935</v>
      </c>
      <c r="Z380">
        <v>7.6899999999999977</v>
      </c>
      <c r="AA380">
        <v>7.7239999999999895</v>
      </c>
      <c r="AB380">
        <v>7.8720000000000141</v>
      </c>
      <c r="AC380">
        <v>7.6800000000000068</v>
      </c>
      <c r="AD380">
        <v>7.6509999999999678</v>
      </c>
      <c r="AE380">
        <v>7.6610000000000156</v>
      </c>
      <c r="AF380">
        <v>7.8460000000000178</v>
      </c>
      <c r="AG380">
        <v>7.757000000000005</v>
      </c>
      <c r="AH380">
        <v>7.8229999999999791</v>
      </c>
      <c r="AI380">
        <v>7.9639999999999986</v>
      </c>
      <c r="AJ380">
        <v>7.9000000000000057</v>
      </c>
      <c r="AK380">
        <v>8.0980000000000132</v>
      </c>
      <c r="AL380">
        <v>7.9809999999999945</v>
      </c>
      <c r="AM380">
        <v>8.1049999999999898</v>
      </c>
      <c r="AN380">
        <v>7.7799999999999727</v>
      </c>
      <c r="AO380">
        <v>7.7940000000000396</v>
      </c>
      <c r="AP380">
        <v>7.9120000000000061</v>
      </c>
      <c r="AQ380">
        <v>7.9580000000000268</v>
      </c>
      <c r="AR380">
        <v>8.0789999999999793</v>
      </c>
      <c r="AS380">
        <v>8.1129999999999711</v>
      </c>
      <c r="AT380">
        <v>8.299000000000035</v>
      </c>
      <c r="AU380">
        <v>8.0589999999999691</v>
      </c>
      <c r="AV380">
        <v>8.1100000000000421</v>
      </c>
      <c r="AW380" s="174">
        <f t="shared" si="10"/>
        <v>257.27000000000004</v>
      </c>
      <c r="AX380" s="175">
        <f t="shared" si="11"/>
        <v>55.972324794962482</v>
      </c>
    </row>
    <row r="381" spans="1:50" ht="15" thickBot="1" x14ac:dyDescent="0.4">
      <c r="A381" s="43" t="s">
        <v>162</v>
      </c>
      <c r="B381" s="43">
        <v>2019</v>
      </c>
      <c r="C381" s="9">
        <v>43483</v>
      </c>
      <c r="D381" s="43" t="s">
        <v>72</v>
      </c>
      <c r="E381" s="42" t="s">
        <v>209</v>
      </c>
      <c r="F381" t="s">
        <v>211</v>
      </c>
      <c r="G381" t="s">
        <v>53</v>
      </c>
      <c r="H381" t="s">
        <v>233</v>
      </c>
      <c r="I381" t="s">
        <v>308</v>
      </c>
      <c r="J381" t="s">
        <v>496</v>
      </c>
      <c r="K381" t="s">
        <v>587</v>
      </c>
      <c r="P381" s="42">
        <v>3</v>
      </c>
      <c r="Q381">
        <v>14.340999999999999</v>
      </c>
      <c r="R381">
        <v>8.2700000000000014</v>
      </c>
      <c r="S381">
        <v>7.870000000000001</v>
      </c>
      <c r="T381">
        <v>7.7139999999999986</v>
      </c>
      <c r="U381">
        <v>7.7640000000000029</v>
      </c>
      <c r="V381">
        <v>7.6469999999999985</v>
      </c>
      <c r="W381">
        <v>7.6739999999999995</v>
      </c>
      <c r="X381">
        <v>7.715999999999994</v>
      </c>
      <c r="Y381">
        <v>7.666000000000011</v>
      </c>
      <c r="Z381">
        <v>7.6509999999999962</v>
      </c>
      <c r="AA381">
        <v>7.840999999999994</v>
      </c>
      <c r="AB381">
        <v>7.7270000000000039</v>
      </c>
      <c r="AC381">
        <v>7.769999999999996</v>
      </c>
      <c r="AD381">
        <v>7.9210000000000207</v>
      </c>
      <c r="AE381">
        <v>7.8979999999999819</v>
      </c>
      <c r="AF381">
        <v>8.0240000000000009</v>
      </c>
      <c r="AG381">
        <v>7.8499999999999943</v>
      </c>
      <c r="AH381">
        <v>7.8569999999999993</v>
      </c>
      <c r="AI381">
        <v>7.9060000000000059</v>
      </c>
      <c r="AJ381">
        <v>7.8179999999999836</v>
      </c>
      <c r="AK381">
        <v>7.8079999999999927</v>
      </c>
      <c r="AL381">
        <v>7.835000000000008</v>
      </c>
      <c r="AM381">
        <v>7.9320000000000448</v>
      </c>
      <c r="AN381">
        <v>7.879999999999967</v>
      </c>
      <c r="AO381">
        <v>7.9410000000000309</v>
      </c>
      <c r="AP381">
        <v>8.0849999999999795</v>
      </c>
      <c r="AQ381">
        <v>7.8930000000000007</v>
      </c>
      <c r="AR381">
        <v>7.8799999999999955</v>
      </c>
      <c r="AS381">
        <v>7.953000000000003</v>
      </c>
      <c r="AT381">
        <v>7.9799999999999898</v>
      </c>
      <c r="AU381">
        <v>7.9159999999999968</v>
      </c>
      <c r="AV381">
        <v>8.0409999999999684</v>
      </c>
      <c r="AW381" s="174">
        <f t="shared" si="10"/>
        <v>258.06899999999996</v>
      </c>
      <c r="AX381" s="175">
        <f t="shared" si="11"/>
        <v>55.799030491845215</v>
      </c>
    </row>
    <row r="382" spans="1:50" ht="15" thickBot="1" x14ac:dyDescent="0.4">
      <c r="A382" s="43" t="s">
        <v>162</v>
      </c>
      <c r="B382" s="43">
        <v>2019</v>
      </c>
      <c r="C382" s="9">
        <v>43483</v>
      </c>
      <c r="D382" s="43" t="s">
        <v>72</v>
      </c>
      <c r="E382" s="42" t="s">
        <v>209</v>
      </c>
      <c r="F382" t="s">
        <v>211</v>
      </c>
      <c r="G382" t="s">
        <v>165</v>
      </c>
      <c r="H382" t="s">
        <v>28</v>
      </c>
      <c r="I382" t="s">
        <v>608</v>
      </c>
      <c r="J382" t="s">
        <v>578</v>
      </c>
      <c r="K382" t="s">
        <v>435</v>
      </c>
      <c r="P382" s="42">
        <v>4</v>
      </c>
      <c r="Q382">
        <v>13.939</v>
      </c>
      <c r="R382">
        <v>8.0659999999999989</v>
      </c>
      <c r="S382">
        <v>7.9730000000000025</v>
      </c>
      <c r="T382">
        <v>8.0229999999999961</v>
      </c>
      <c r="U382">
        <v>7.9400000000000048</v>
      </c>
      <c r="V382">
        <v>8.0339999999999989</v>
      </c>
      <c r="W382">
        <v>7.9099999999999966</v>
      </c>
      <c r="X382">
        <v>7.9589999999999961</v>
      </c>
      <c r="Y382">
        <v>8.1630000000000251</v>
      </c>
      <c r="Z382">
        <v>7.813999999999993</v>
      </c>
      <c r="AA382">
        <v>7.7549999999999955</v>
      </c>
      <c r="AB382">
        <v>7.9199999999999875</v>
      </c>
      <c r="AC382">
        <v>7.8859999999999957</v>
      </c>
      <c r="AD382">
        <v>7.9750000000000085</v>
      </c>
      <c r="AE382">
        <v>7.965999999999994</v>
      </c>
      <c r="AF382">
        <v>7.9360000000000213</v>
      </c>
      <c r="AG382">
        <v>7.9139999999999873</v>
      </c>
      <c r="AH382">
        <v>8.0569999999999879</v>
      </c>
      <c r="AI382">
        <v>8.1970000000000312</v>
      </c>
      <c r="AJ382">
        <v>7.97199999999998</v>
      </c>
      <c r="AK382">
        <v>8.0509999999999877</v>
      </c>
      <c r="AL382">
        <v>8.2000000000000171</v>
      </c>
      <c r="AM382">
        <v>7.9449999999999648</v>
      </c>
      <c r="AN382">
        <v>7.9600000000000364</v>
      </c>
      <c r="AO382">
        <v>7.8859999999999957</v>
      </c>
      <c r="AP382">
        <v>7.7990000000000066</v>
      </c>
      <c r="AQ382">
        <v>8.3969999999999914</v>
      </c>
      <c r="AR382">
        <v>8.7189999999999941</v>
      </c>
      <c r="AS382">
        <v>9.342000000000013</v>
      </c>
      <c r="AT382">
        <v>9.6879999999999598</v>
      </c>
      <c r="AU382">
        <v>9.9940000000000282</v>
      </c>
      <c r="AV382">
        <v>11.632000000000005</v>
      </c>
      <c r="AW382" s="174">
        <f t="shared" si="10"/>
        <v>271.012</v>
      </c>
      <c r="AX382" s="175">
        <f t="shared" si="11"/>
        <v>53.134178560358954</v>
      </c>
    </row>
    <row r="383" spans="1:50" ht="15" thickBot="1" x14ac:dyDescent="0.4">
      <c r="A383" s="43" t="s">
        <v>185</v>
      </c>
      <c r="B383" s="43">
        <v>2018</v>
      </c>
      <c r="C383" s="73">
        <v>43447</v>
      </c>
      <c r="D383" s="43" t="s">
        <v>72</v>
      </c>
      <c r="E383" s="42" t="s">
        <v>395</v>
      </c>
      <c r="F383" t="s">
        <v>395</v>
      </c>
      <c r="G383" t="s">
        <v>25</v>
      </c>
      <c r="H383" t="s">
        <v>354</v>
      </c>
      <c r="I383" t="s">
        <v>276</v>
      </c>
      <c r="J383" t="s">
        <v>547</v>
      </c>
      <c r="K383" t="s">
        <v>319</v>
      </c>
      <c r="P383" s="42">
        <v>1</v>
      </c>
      <c r="Q383">
        <v>13.993</v>
      </c>
      <c r="R383">
        <v>8.1889999999999983</v>
      </c>
      <c r="S383">
        <v>8.0300000000000011</v>
      </c>
      <c r="T383">
        <v>7.7149999999999999</v>
      </c>
      <c r="U383">
        <v>7.902000000000001</v>
      </c>
      <c r="V383">
        <v>7.6580000000000013</v>
      </c>
      <c r="W383">
        <v>8.1450000000000102</v>
      </c>
      <c r="X383">
        <v>7.7259999999999778</v>
      </c>
      <c r="Y383">
        <v>7.9750000000000085</v>
      </c>
      <c r="Z383">
        <v>7.6269999999999953</v>
      </c>
      <c r="AA383">
        <v>8.1389999999999958</v>
      </c>
      <c r="AB383">
        <v>7.6749999999999972</v>
      </c>
      <c r="AC383">
        <v>7.9470000000000169</v>
      </c>
      <c r="AD383">
        <v>7.6299999999999955</v>
      </c>
      <c r="AE383">
        <v>8.0100000000000193</v>
      </c>
      <c r="AF383">
        <v>7.6199999999999761</v>
      </c>
      <c r="AG383">
        <v>7.9019999999999868</v>
      </c>
      <c r="AH383">
        <v>7.7010000000000218</v>
      </c>
      <c r="AI383">
        <v>7.9440000000000168</v>
      </c>
      <c r="AJ383">
        <v>7.7049999999999557</v>
      </c>
      <c r="AK383">
        <v>7.981000000000023</v>
      </c>
      <c r="AL383">
        <v>7.7510000000000332</v>
      </c>
      <c r="AM383">
        <v>7.9950000000000045</v>
      </c>
      <c r="AN383">
        <v>7.6649999999999636</v>
      </c>
      <c r="AO383">
        <v>7.9790000000000134</v>
      </c>
      <c r="AP383">
        <v>7.9269999999999925</v>
      </c>
      <c r="AQ383">
        <v>8.328000000000003</v>
      </c>
      <c r="AR383">
        <v>7.8109999999999786</v>
      </c>
      <c r="AS383">
        <v>7.9379999999999882</v>
      </c>
      <c r="AT383">
        <v>7.5029999999999859</v>
      </c>
      <c r="AU383">
        <v>7.7230000000000132</v>
      </c>
      <c r="AV383">
        <v>7.6190000000000566</v>
      </c>
      <c r="AW383" s="174">
        <f t="shared" si="10"/>
        <v>257.45300000000003</v>
      </c>
      <c r="AX383" s="175">
        <f t="shared" si="11"/>
        <v>55.932539143066883</v>
      </c>
    </row>
    <row r="384" spans="1:50" ht="15" thickBot="1" x14ac:dyDescent="0.4">
      <c r="A384" s="43" t="s">
        <v>185</v>
      </c>
      <c r="B384" s="43">
        <v>2018</v>
      </c>
      <c r="C384" s="73">
        <v>43447</v>
      </c>
      <c r="D384" s="43" t="s">
        <v>72</v>
      </c>
      <c r="E384" s="42" t="s">
        <v>395</v>
      </c>
      <c r="F384" t="s">
        <v>395</v>
      </c>
      <c r="G384" t="s">
        <v>53</v>
      </c>
      <c r="H384" t="s">
        <v>233</v>
      </c>
      <c r="I384" t="s">
        <v>584</v>
      </c>
      <c r="J384" t="s">
        <v>327</v>
      </c>
      <c r="K384" t="s">
        <v>554</v>
      </c>
      <c r="P384" s="42">
        <v>2</v>
      </c>
      <c r="Q384">
        <v>14.234999999999999</v>
      </c>
      <c r="R384">
        <v>8.3010000000000019</v>
      </c>
      <c r="S384">
        <v>8.0549999999999997</v>
      </c>
      <c r="T384">
        <v>7.8010000000000019</v>
      </c>
      <c r="U384">
        <v>7.8939999999999984</v>
      </c>
      <c r="V384">
        <v>7.6000000000000014</v>
      </c>
      <c r="W384">
        <v>8.07</v>
      </c>
      <c r="X384">
        <v>7.652000000000001</v>
      </c>
      <c r="Y384">
        <v>7.9470000000000027</v>
      </c>
      <c r="Z384">
        <v>7.6349999999999909</v>
      </c>
      <c r="AA384">
        <v>8.1260000000000048</v>
      </c>
      <c r="AB384">
        <v>7.7909999999999968</v>
      </c>
      <c r="AC384">
        <v>8.1749999999999829</v>
      </c>
      <c r="AD384">
        <v>8.019999999999996</v>
      </c>
      <c r="AE384">
        <v>8.0800000000000267</v>
      </c>
      <c r="AF384">
        <v>7.9379999999999882</v>
      </c>
      <c r="AG384">
        <v>8.2150000000000034</v>
      </c>
      <c r="AH384">
        <v>8.0930000000000177</v>
      </c>
      <c r="AI384">
        <v>8.1670000000000016</v>
      </c>
      <c r="AJ384">
        <v>7.825999999999965</v>
      </c>
      <c r="AK384">
        <v>8.2760000000000389</v>
      </c>
      <c r="AL384">
        <v>7.9779999999999802</v>
      </c>
      <c r="AM384">
        <v>8.3569999999999993</v>
      </c>
      <c r="AN384">
        <v>8.1479999999999677</v>
      </c>
      <c r="AO384">
        <v>8.3940000000000339</v>
      </c>
      <c r="AP384">
        <v>8.0689999999999884</v>
      </c>
      <c r="AQ384">
        <v>8.5060000000000002</v>
      </c>
      <c r="AR384">
        <v>8.4140000000000157</v>
      </c>
      <c r="AS384">
        <v>8.3109999999999502</v>
      </c>
      <c r="AT384">
        <v>7.9400000000000261</v>
      </c>
      <c r="AU384">
        <v>8.2040000000000362</v>
      </c>
      <c r="AV384">
        <v>8.1779999999999404</v>
      </c>
      <c r="AW384" s="174">
        <f t="shared" si="10"/>
        <v>264.39599999999996</v>
      </c>
      <c r="AX384" s="175">
        <f t="shared" si="11"/>
        <v>54.463758907093911</v>
      </c>
    </row>
    <row r="385" spans="1:50" ht="15" thickBot="1" x14ac:dyDescent="0.4">
      <c r="A385" s="43" t="s">
        <v>185</v>
      </c>
      <c r="B385" s="43">
        <v>2018</v>
      </c>
      <c r="C385" s="73">
        <v>43447</v>
      </c>
      <c r="D385" s="43" t="s">
        <v>72</v>
      </c>
      <c r="E385" s="42" t="s">
        <v>395</v>
      </c>
      <c r="F385" t="s">
        <v>395</v>
      </c>
      <c r="G385" t="s">
        <v>67</v>
      </c>
      <c r="H385" t="s">
        <v>219</v>
      </c>
      <c r="I385" t="s">
        <v>340</v>
      </c>
      <c r="J385" t="s">
        <v>618</v>
      </c>
      <c r="K385" t="s">
        <v>546</v>
      </c>
      <c r="P385" s="42">
        <v>3</v>
      </c>
      <c r="Q385">
        <v>14.352</v>
      </c>
      <c r="R385">
        <v>7.8269999999999982</v>
      </c>
      <c r="S385">
        <v>8.0440000000000005</v>
      </c>
      <c r="T385">
        <v>7.6379999999999981</v>
      </c>
      <c r="U385">
        <v>8.2020000000000053</v>
      </c>
      <c r="V385">
        <v>7.9589999999999961</v>
      </c>
      <c r="W385">
        <v>8.5079999999999956</v>
      </c>
      <c r="X385">
        <v>7.93</v>
      </c>
      <c r="Y385">
        <v>8.112000000000009</v>
      </c>
      <c r="Z385">
        <v>7.7909999999999968</v>
      </c>
      <c r="AA385">
        <v>7.994000000000014</v>
      </c>
      <c r="AB385">
        <v>7.9069999999999965</v>
      </c>
      <c r="AC385">
        <v>8.2749999999999915</v>
      </c>
      <c r="AD385">
        <v>8.2469999999999999</v>
      </c>
      <c r="AE385">
        <v>8.4529999999999887</v>
      </c>
      <c r="AF385">
        <v>8.3990000000000151</v>
      </c>
      <c r="AG385">
        <v>8.3839999999999861</v>
      </c>
      <c r="AH385">
        <v>7.9569999999999936</v>
      </c>
      <c r="AI385">
        <v>8.1490000000000293</v>
      </c>
      <c r="AJ385">
        <v>7.8529999999999802</v>
      </c>
      <c r="AK385">
        <v>8.011999999999972</v>
      </c>
      <c r="AL385">
        <v>7.617999999999995</v>
      </c>
      <c r="AM385">
        <v>8.1050000000000466</v>
      </c>
      <c r="AN385">
        <v>7.9850000000000136</v>
      </c>
      <c r="AO385">
        <v>8.4819999999999993</v>
      </c>
      <c r="AP385">
        <v>8.3239999999999839</v>
      </c>
      <c r="AQ385">
        <v>8.4179999999999779</v>
      </c>
      <c r="AR385">
        <v>8.0270000000000152</v>
      </c>
      <c r="AS385">
        <v>8.2079999999999984</v>
      </c>
      <c r="AT385">
        <v>7.9289999999999736</v>
      </c>
      <c r="AU385">
        <v>7.7930000000000348</v>
      </c>
      <c r="AV385">
        <v>7.61099999999999</v>
      </c>
      <c r="AW385" s="174">
        <f t="shared" si="10"/>
        <v>264.49299999999999</v>
      </c>
      <c r="AX385" s="175">
        <f t="shared" si="11"/>
        <v>54.44378490167982</v>
      </c>
    </row>
    <row r="386" spans="1:50" ht="15" thickBot="1" x14ac:dyDescent="0.4">
      <c r="A386" s="43" t="s">
        <v>185</v>
      </c>
      <c r="B386" s="43">
        <v>2018</v>
      </c>
      <c r="C386" s="73">
        <v>43447</v>
      </c>
      <c r="D386" s="43" t="s">
        <v>72</v>
      </c>
      <c r="E386" s="42" t="s">
        <v>395</v>
      </c>
      <c r="F386" t="s">
        <v>395</v>
      </c>
      <c r="G386" t="s">
        <v>159</v>
      </c>
      <c r="H386" t="s">
        <v>569</v>
      </c>
      <c r="I386" t="s">
        <v>567</v>
      </c>
      <c r="J386" t="s">
        <v>568</v>
      </c>
      <c r="K386" t="s">
        <v>572</v>
      </c>
      <c r="P386" s="42">
        <v>4</v>
      </c>
      <c r="Q386">
        <v>14.532</v>
      </c>
      <c r="R386">
        <v>8.3659999999999997</v>
      </c>
      <c r="S386">
        <v>8.2240000000000002</v>
      </c>
      <c r="T386">
        <v>7.8549999999999969</v>
      </c>
      <c r="U386">
        <v>8.0900000000000034</v>
      </c>
      <c r="V386">
        <v>7.8569999999999993</v>
      </c>
      <c r="W386">
        <v>7.9609999999999914</v>
      </c>
      <c r="X386">
        <v>7.6900000000000119</v>
      </c>
      <c r="Y386">
        <v>8.0929999999999893</v>
      </c>
      <c r="Z386">
        <v>7.7350000000000136</v>
      </c>
      <c r="AA386">
        <v>8.0669999999999931</v>
      </c>
      <c r="AB386">
        <v>7.8499999999999943</v>
      </c>
      <c r="AC386">
        <v>8.0370000000000061</v>
      </c>
      <c r="AD386">
        <v>7.9130000000000109</v>
      </c>
      <c r="AE386">
        <v>8.1460000000000008</v>
      </c>
      <c r="AF386">
        <v>7.9609999999999701</v>
      </c>
      <c r="AG386">
        <v>8.4730000000000132</v>
      </c>
      <c r="AH386">
        <v>8.3389999999999986</v>
      </c>
      <c r="AI386">
        <v>8.313999999999993</v>
      </c>
      <c r="AJ386">
        <v>8.0130000000000052</v>
      </c>
      <c r="AK386">
        <v>8.342000000000013</v>
      </c>
      <c r="AL386">
        <v>8.1730000000000302</v>
      </c>
      <c r="AM386">
        <v>8.2709999999999582</v>
      </c>
      <c r="AN386">
        <v>7.9269999999999925</v>
      </c>
      <c r="AO386">
        <v>8.2770000000000152</v>
      </c>
      <c r="AP386">
        <v>8.1749999999999829</v>
      </c>
      <c r="AQ386">
        <v>8.1460000000000434</v>
      </c>
      <c r="AR386">
        <v>7.8859999999999673</v>
      </c>
      <c r="AS386">
        <v>8.2099999999999795</v>
      </c>
      <c r="AT386">
        <v>8.0290000000000816</v>
      </c>
      <c r="AU386">
        <v>8.2459999999999241</v>
      </c>
      <c r="AV386">
        <v>8.1639999999999873</v>
      </c>
      <c r="AW386" s="174">
        <f t="shared" si="10"/>
        <v>265.36199999999997</v>
      </c>
      <c r="AX386" s="175">
        <f t="shared" si="11"/>
        <v>54.265493929047871</v>
      </c>
    </row>
    <row r="387" spans="1:50" ht="15" thickBot="1" x14ac:dyDescent="0.4">
      <c r="A387" s="43" t="s">
        <v>185</v>
      </c>
      <c r="B387" s="43">
        <v>2018</v>
      </c>
      <c r="C387" s="73">
        <v>43447</v>
      </c>
      <c r="D387" s="43" t="s">
        <v>72</v>
      </c>
      <c r="E387" s="42" t="s">
        <v>395</v>
      </c>
      <c r="F387" t="s">
        <v>395</v>
      </c>
      <c r="G387" t="s">
        <v>280</v>
      </c>
      <c r="H387" t="s">
        <v>619</v>
      </c>
      <c r="I387" t="s">
        <v>436</v>
      </c>
      <c r="J387" t="s">
        <v>620</v>
      </c>
      <c r="K387" t="s">
        <v>438</v>
      </c>
      <c r="P387" s="42">
        <v>5</v>
      </c>
      <c r="Q387">
        <v>14.362</v>
      </c>
      <c r="R387">
        <v>8.35</v>
      </c>
      <c r="S387">
        <v>8.2839999999999989</v>
      </c>
      <c r="T387">
        <v>7.9820000000000029</v>
      </c>
      <c r="U387">
        <v>8.1999999999999957</v>
      </c>
      <c r="V387">
        <v>7.8960000000000008</v>
      </c>
      <c r="W387">
        <v>8.3430000000000035</v>
      </c>
      <c r="X387">
        <v>7.9609999999999985</v>
      </c>
      <c r="Y387">
        <v>8.1830000000000069</v>
      </c>
      <c r="Z387">
        <v>7.9509999999999934</v>
      </c>
      <c r="AA387">
        <v>8.2069999999999936</v>
      </c>
      <c r="AB387">
        <v>7.9390000000000072</v>
      </c>
      <c r="AC387">
        <v>8.3300000000000125</v>
      </c>
      <c r="AD387">
        <v>7.9399999999999835</v>
      </c>
      <c r="AE387">
        <v>8.4139999999999873</v>
      </c>
      <c r="AF387">
        <v>8.0840000000000032</v>
      </c>
      <c r="AG387">
        <v>8.4039999999999964</v>
      </c>
      <c r="AH387">
        <v>8.2370000000000232</v>
      </c>
      <c r="AI387">
        <v>8.2549999999999955</v>
      </c>
      <c r="AJ387">
        <v>7.849000000000018</v>
      </c>
      <c r="AK387">
        <v>8.1349999999999625</v>
      </c>
      <c r="AL387">
        <v>8.0079999999999814</v>
      </c>
      <c r="AM387">
        <v>8.2640000000000384</v>
      </c>
      <c r="AN387">
        <v>7.9190000000000111</v>
      </c>
      <c r="AO387">
        <v>8.188999999999993</v>
      </c>
      <c r="AP387">
        <v>7.8909999999999911</v>
      </c>
      <c r="AQ387">
        <v>8.146000000000015</v>
      </c>
      <c r="AR387">
        <v>8.1429999999999723</v>
      </c>
      <c r="AS387">
        <v>8.5360000000000298</v>
      </c>
      <c r="AT387">
        <v>7.9509999999999934</v>
      </c>
      <c r="AU387">
        <v>8.3990000000000009</v>
      </c>
      <c r="AV387">
        <v>8.0819999999999936</v>
      </c>
      <c r="AW387" s="174">
        <f t="shared" ref="AW387:AW450" si="12">IF(COUNT(Q387:AV387)=32,SUM(Q387:AV387),"")</f>
        <v>266.834</v>
      </c>
      <c r="AX387" s="175">
        <f t="shared" ref="AX387:AX450" si="13">IF(COUNT(Q387:AV387)=32,3.6*4000/AW387,"")</f>
        <v>53.966136249503435</v>
      </c>
    </row>
    <row r="388" spans="1:50" ht="15" thickBot="1" x14ac:dyDescent="0.4">
      <c r="A388" s="43" t="s">
        <v>185</v>
      </c>
      <c r="B388" s="43">
        <v>2018</v>
      </c>
      <c r="C388" s="73">
        <v>43447</v>
      </c>
      <c r="D388" s="43" t="s">
        <v>72</v>
      </c>
      <c r="E388" s="42" t="s">
        <v>395</v>
      </c>
      <c r="F388" t="s">
        <v>395</v>
      </c>
      <c r="G388" t="s">
        <v>51</v>
      </c>
      <c r="H388" t="s">
        <v>243</v>
      </c>
      <c r="I388" t="s">
        <v>556</v>
      </c>
      <c r="J388" t="s">
        <v>557</v>
      </c>
      <c r="K388" t="s">
        <v>582</v>
      </c>
      <c r="P388" s="42">
        <v>6</v>
      </c>
      <c r="Q388">
        <v>14.499000000000001</v>
      </c>
      <c r="R388">
        <v>8.3879999999999999</v>
      </c>
      <c r="S388">
        <v>8.3649999999999984</v>
      </c>
      <c r="T388">
        <v>7.7519999999999989</v>
      </c>
      <c r="U388">
        <v>8.2210000000000036</v>
      </c>
      <c r="V388">
        <v>7.8389999999999986</v>
      </c>
      <c r="W388">
        <v>8.3469999999999942</v>
      </c>
      <c r="X388">
        <v>7.9090000000000131</v>
      </c>
      <c r="Y388">
        <v>8.1729999999999876</v>
      </c>
      <c r="Z388">
        <v>8.0300000000000011</v>
      </c>
      <c r="AA388">
        <v>8.4030000000000058</v>
      </c>
      <c r="AB388">
        <v>8.2560000000000002</v>
      </c>
      <c r="AC388">
        <v>8.2650000000000006</v>
      </c>
      <c r="AD388">
        <v>8.2309999999999803</v>
      </c>
      <c r="AE388">
        <v>8.4330000000000069</v>
      </c>
      <c r="AF388">
        <v>8.27800000000002</v>
      </c>
      <c r="AG388">
        <v>8.3879999999999768</v>
      </c>
      <c r="AH388">
        <v>8.0700000000000216</v>
      </c>
      <c r="AI388">
        <v>8.3559999999999945</v>
      </c>
      <c r="AJ388">
        <v>8.2460000000000093</v>
      </c>
      <c r="AK388">
        <v>8.353999999999985</v>
      </c>
      <c r="AL388">
        <v>8.1119999999999948</v>
      </c>
      <c r="AM388">
        <v>8.6360000000000525</v>
      </c>
      <c r="AN388">
        <v>8.2519999999999527</v>
      </c>
      <c r="AO388">
        <v>8.7329999999999757</v>
      </c>
      <c r="AP388">
        <v>8.2510000000000332</v>
      </c>
      <c r="AQ388">
        <v>8.5260000000000105</v>
      </c>
      <c r="AR388">
        <v>8.2119999999999891</v>
      </c>
      <c r="AS388">
        <v>8.5059999999999718</v>
      </c>
      <c r="AT388">
        <v>8.3790000000000475</v>
      </c>
      <c r="AU388">
        <v>8.31899999999996</v>
      </c>
      <c r="AV388">
        <v>8.0009999999999764</v>
      </c>
      <c r="AW388" s="174">
        <f t="shared" si="12"/>
        <v>270.72999999999996</v>
      </c>
      <c r="AX388" s="175">
        <f t="shared" si="13"/>
        <v>53.189524618623729</v>
      </c>
    </row>
    <row r="389" spans="1:50" ht="15" thickBot="1" x14ac:dyDescent="0.4">
      <c r="A389" s="43" t="s">
        <v>185</v>
      </c>
      <c r="B389" s="43">
        <v>2018</v>
      </c>
      <c r="C389" s="73">
        <v>43447</v>
      </c>
      <c r="D389" s="43" t="s">
        <v>72</v>
      </c>
      <c r="E389" s="42" t="s">
        <v>395</v>
      </c>
      <c r="F389" t="s">
        <v>395</v>
      </c>
      <c r="G389" t="s">
        <v>47</v>
      </c>
      <c r="H389" t="s">
        <v>590</v>
      </c>
      <c r="I389" t="s">
        <v>559</v>
      </c>
      <c r="J389" t="s">
        <v>275</v>
      </c>
      <c r="K389" t="s">
        <v>287</v>
      </c>
      <c r="P389" s="42">
        <v>7</v>
      </c>
      <c r="Q389">
        <v>14.356</v>
      </c>
      <c r="R389">
        <v>8.1830000000000016</v>
      </c>
      <c r="S389">
        <v>8.0569999999999986</v>
      </c>
      <c r="T389">
        <v>7.9160000000000004</v>
      </c>
      <c r="U389">
        <v>8.0889999999999986</v>
      </c>
      <c r="V389">
        <v>7.7169999999999987</v>
      </c>
      <c r="W389">
        <v>8.2379999999999995</v>
      </c>
      <c r="X389">
        <v>7.8269999999999982</v>
      </c>
      <c r="Y389">
        <v>8.2700000000000102</v>
      </c>
      <c r="Z389">
        <v>7.8429999999999893</v>
      </c>
      <c r="AA389">
        <v>8.3210000000000122</v>
      </c>
      <c r="AB389">
        <v>7.9039999999999964</v>
      </c>
      <c r="AC389">
        <v>8.4119999999999919</v>
      </c>
      <c r="AD389">
        <v>7.8699999999999903</v>
      </c>
      <c r="AE389">
        <v>8.1490000000000293</v>
      </c>
      <c r="AF389">
        <v>8.039999999999992</v>
      </c>
      <c r="AG389">
        <v>8.2129999999999654</v>
      </c>
      <c r="AH389">
        <v>8.0800000000000125</v>
      </c>
      <c r="AI389">
        <v>8.127000000000038</v>
      </c>
      <c r="AJ389">
        <v>8.0219999999999629</v>
      </c>
      <c r="AK389">
        <v>8.48599999999999</v>
      </c>
      <c r="AL389">
        <v>8.1140000000000327</v>
      </c>
      <c r="AM389">
        <v>8.7180000000000177</v>
      </c>
      <c r="AN389">
        <v>8.4379999999999598</v>
      </c>
      <c r="AO389">
        <v>8.4830000000000041</v>
      </c>
      <c r="AP389">
        <v>8.436000000000007</v>
      </c>
      <c r="AQ389">
        <v>8.6589999999999918</v>
      </c>
      <c r="AR389">
        <v>8.5120000000000005</v>
      </c>
      <c r="AS389">
        <v>9.1180000000000234</v>
      </c>
      <c r="AT389">
        <v>8.5299999999999727</v>
      </c>
      <c r="AU389">
        <v>8.7970000000000255</v>
      </c>
      <c r="AV389">
        <v>8.95799999999997</v>
      </c>
      <c r="AW389" s="174">
        <f t="shared" si="12"/>
        <v>270.88299999999998</v>
      </c>
      <c r="AX389" s="175">
        <f t="shared" si="13"/>
        <v>53.159482138044844</v>
      </c>
    </row>
    <row r="390" spans="1:50" ht="15" thickBot="1" x14ac:dyDescent="0.4">
      <c r="A390" s="43" t="s">
        <v>185</v>
      </c>
      <c r="B390" s="43">
        <v>2018</v>
      </c>
      <c r="C390" s="73">
        <v>43447</v>
      </c>
      <c r="D390" s="43" t="s">
        <v>72</v>
      </c>
      <c r="E390" s="42" t="s">
        <v>395</v>
      </c>
      <c r="F390" t="s">
        <v>395</v>
      </c>
      <c r="G390" t="s">
        <v>56</v>
      </c>
      <c r="H390" t="s">
        <v>274</v>
      </c>
      <c r="I390" t="s">
        <v>446</v>
      </c>
      <c r="J390" t="s">
        <v>445</v>
      </c>
      <c r="K390" t="s">
        <v>55</v>
      </c>
      <c r="P390" s="42">
        <v>8</v>
      </c>
      <c r="Q390">
        <v>14.811</v>
      </c>
      <c r="R390">
        <v>8.1529999999999987</v>
      </c>
      <c r="S390">
        <v>7.9890000000000008</v>
      </c>
      <c r="T390">
        <v>7.8690000000000033</v>
      </c>
      <c r="U390">
        <v>8.1439999999999984</v>
      </c>
      <c r="V390">
        <v>8.0399999999999991</v>
      </c>
      <c r="W390">
        <v>8.2289999999999992</v>
      </c>
      <c r="X390">
        <v>7.965999999999994</v>
      </c>
      <c r="Y390">
        <v>8.3700000000000045</v>
      </c>
      <c r="Z390">
        <v>7.960000000000008</v>
      </c>
      <c r="AA390">
        <v>8.2079999999999842</v>
      </c>
      <c r="AB390">
        <v>8.0230000000000103</v>
      </c>
      <c r="AC390">
        <v>8.0930000000000035</v>
      </c>
      <c r="AD390">
        <v>7.8250000000000028</v>
      </c>
      <c r="AE390">
        <v>8.4239999999999782</v>
      </c>
      <c r="AF390">
        <v>8.0100000000000193</v>
      </c>
      <c r="AG390">
        <v>8.4460000000000264</v>
      </c>
      <c r="AH390">
        <v>8.0979999999999563</v>
      </c>
      <c r="AI390">
        <v>8.4340000000000259</v>
      </c>
      <c r="AJ390">
        <v>8.2699999999999818</v>
      </c>
      <c r="AK390">
        <v>8.289999999999992</v>
      </c>
      <c r="AL390">
        <v>8.0840000000000316</v>
      </c>
      <c r="AM390">
        <v>8.539999999999992</v>
      </c>
      <c r="AN390">
        <v>8.4840000000000089</v>
      </c>
      <c r="AO390">
        <v>8.664999999999992</v>
      </c>
      <c r="AP390">
        <v>8.4729999999999848</v>
      </c>
      <c r="AQ390">
        <v>8.5750000000000455</v>
      </c>
      <c r="AR390">
        <v>8.3709999999999809</v>
      </c>
      <c r="AS390">
        <v>8.8559999999999377</v>
      </c>
      <c r="AT390">
        <v>8.4340000000000259</v>
      </c>
      <c r="AU390">
        <v>8.9500000000000171</v>
      </c>
      <c r="AV390">
        <v>8.6779999999999973</v>
      </c>
      <c r="AW390" s="174">
        <f t="shared" si="12"/>
        <v>271.762</v>
      </c>
      <c r="AX390" s="175">
        <f t="shared" si="13"/>
        <v>52.98754056858575</v>
      </c>
    </row>
    <row r="391" spans="1:50" ht="15" thickBot="1" x14ac:dyDescent="0.4">
      <c r="A391" s="43" t="s">
        <v>185</v>
      </c>
      <c r="B391" s="43">
        <v>2018</v>
      </c>
      <c r="C391" s="73">
        <v>43447</v>
      </c>
      <c r="D391" s="43" t="s">
        <v>72</v>
      </c>
      <c r="E391" s="42" t="s">
        <v>395</v>
      </c>
      <c r="F391" t="s">
        <v>395</v>
      </c>
      <c r="G391" t="s">
        <v>17</v>
      </c>
      <c r="H391" t="s">
        <v>343</v>
      </c>
      <c r="I391" t="s">
        <v>439</v>
      </c>
      <c r="J391" t="s">
        <v>440</v>
      </c>
      <c r="K391" t="s">
        <v>611</v>
      </c>
      <c r="P391" s="42">
        <v>9</v>
      </c>
      <c r="Q391">
        <v>14.411</v>
      </c>
      <c r="R391">
        <v>8.572000000000001</v>
      </c>
      <c r="S391">
        <v>8.5380000000000003</v>
      </c>
      <c r="T391">
        <v>8.1950000000000003</v>
      </c>
      <c r="U391">
        <v>8.2740000000000009</v>
      </c>
      <c r="V391">
        <v>7.9039999999999964</v>
      </c>
      <c r="W391">
        <v>8.3570000000000064</v>
      </c>
      <c r="X391">
        <v>7.9680000000000177</v>
      </c>
      <c r="Y391">
        <v>8.2389999999999759</v>
      </c>
      <c r="Z391">
        <v>8.0910000000000082</v>
      </c>
      <c r="AA391">
        <v>8.2449999999999903</v>
      </c>
      <c r="AB391">
        <v>7.9809999999999945</v>
      </c>
      <c r="AC391">
        <v>8.4410000000000025</v>
      </c>
      <c r="AD391">
        <v>8.2330000000000041</v>
      </c>
      <c r="AE391">
        <v>8.2859999999999587</v>
      </c>
      <c r="AF391">
        <v>7.8900000000000432</v>
      </c>
      <c r="AG391">
        <v>8.2249999999999943</v>
      </c>
      <c r="AH391">
        <v>8.1749999999999829</v>
      </c>
      <c r="AI391">
        <v>8.3880000000000337</v>
      </c>
      <c r="AJ391">
        <v>8.4019999999999868</v>
      </c>
      <c r="AK391">
        <v>8.5169999999999959</v>
      </c>
      <c r="AL391">
        <v>8.231000000000023</v>
      </c>
      <c r="AM391">
        <v>8.592000000000013</v>
      </c>
      <c r="AN391">
        <v>8.2199999999999704</v>
      </c>
      <c r="AO391">
        <v>8.4490000000000407</v>
      </c>
      <c r="AP391">
        <v>8.1739999999999498</v>
      </c>
      <c r="AQ391">
        <v>8.7480000000000189</v>
      </c>
      <c r="AR391">
        <v>8.5840000000000032</v>
      </c>
      <c r="AS391">
        <v>8.5209999999999582</v>
      </c>
      <c r="AT391">
        <v>8.1830000000000496</v>
      </c>
      <c r="AU391">
        <v>8.5209999999999866</v>
      </c>
      <c r="AV391">
        <v>8.547999999999945</v>
      </c>
      <c r="AW391" s="174">
        <f t="shared" si="12"/>
        <v>272.10299999999995</v>
      </c>
      <c r="AX391" s="175">
        <f t="shared" si="13"/>
        <v>52.921136481405945</v>
      </c>
    </row>
    <row r="392" spans="1:50" ht="15" thickBot="1" x14ac:dyDescent="0.4">
      <c r="A392" s="43" t="s">
        <v>185</v>
      </c>
      <c r="B392" s="43">
        <v>2018</v>
      </c>
      <c r="C392" s="73">
        <v>43447</v>
      </c>
      <c r="D392" s="43" t="s">
        <v>72</v>
      </c>
      <c r="E392" s="42" t="s">
        <v>395</v>
      </c>
      <c r="F392" t="s">
        <v>395</v>
      </c>
      <c r="G392" t="s">
        <v>38</v>
      </c>
      <c r="H392" t="s">
        <v>309</v>
      </c>
      <c r="I392" t="s">
        <v>615</v>
      </c>
      <c r="J392" t="s">
        <v>251</v>
      </c>
      <c r="K392" t="s">
        <v>616</v>
      </c>
      <c r="P392" s="42">
        <v>10</v>
      </c>
      <c r="Q392">
        <v>13.997</v>
      </c>
      <c r="R392">
        <v>8.23</v>
      </c>
      <c r="S392">
        <v>8.2319999999999993</v>
      </c>
      <c r="T392">
        <v>7.8390000000000022</v>
      </c>
      <c r="U392">
        <v>8.259999999999998</v>
      </c>
      <c r="V392">
        <v>7.7839999999999989</v>
      </c>
      <c r="W392">
        <v>8.2360000000000042</v>
      </c>
      <c r="X392">
        <v>7.9789999999999992</v>
      </c>
      <c r="Y392">
        <v>8.4369999999999976</v>
      </c>
      <c r="Z392">
        <v>7.9700000000000131</v>
      </c>
      <c r="AA392">
        <v>8.36099999999999</v>
      </c>
      <c r="AB392">
        <v>8.0370000000000061</v>
      </c>
      <c r="AC392">
        <v>8.4710000000000036</v>
      </c>
      <c r="AD392">
        <v>7.9659999999999798</v>
      </c>
      <c r="AE392">
        <v>8.4640000000000128</v>
      </c>
      <c r="AF392">
        <v>8.2469999999999857</v>
      </c>
      <c r="AG392">
        <v>8.6020000000000039</v>
      </c>
      <c r="AH392">
        <v>8.4289999999999736</v>
      </c>
      <c r="AI392">
        <v>8.8390000000000271</v>
      </c>
      <c r="AJ392">
        <v>8.311000000000007</v>
      </c>
      <c r="AK392">
        <v>8.650999999999982</v>
      </c>
      <c r="AL392">
        <v>8.5400000000000205</v>
      </c>
      <c r="AM392">
        <v>8.8859999999999673</v>
      </c>
      <c r="AN392">
        <v>8.8060000000000116</v>
      </c>
      <c r="AO392">
        <v>8.8290000000000077</v>
      </c>
      <c r="AP392">
        <v>8.7040000000000077</v>
      </c>
      <c r="AQ392">
        <v>8.7349999999999852</v>
      </c>
      <c r="AR392">
        <v>8.4280000000000257</v>
      </c>
      <c r="AS392">
        <v>8.8079999999999927</v>
      </c>
      <c r="AT392">
        <v>8.5180000000000007</v>
      </c>
      <c r="AU392">
        <v>8.8080000000000496</v>
      </c>
      <c r="AV392">
        <v>8.7399999999999523</v>
      </c>
      <c r="AW392" s="174">
        <f t="shared" si="12"/>
        <v>275.14400000000001</v>
      </c>
      <c r="AX392" s="175">
        <f t="shared" si="13"/>
        <v>52.336231209839212</v>
      </c>
    </row>
    <row r="393" spans="1:50" ht="15" thickBot="1" x14ac:dyDescent="0.4">
      <c r="A393" s="43" t="s">
        <v>185</v>
      </c>
      <c r="B393" s="43">
        <v>2018</v>
      </c>
      <c r="C393" s="73">
        <v>43447</v>
      </c>
      <c r="D393" s="43" t="s">
        <v>72</v>
      </c>
      <c r="E393" s="42" t="s">
        <v>395</v>
      </c>
      <c r="F393" t="s">
        <v>395</v>
      </c>
      <c r="G393" t="s">
        <v>31</v>
      </c>
      <c r="H393" t="s">
        <v>358</v>
      </c>
      <c r="I393" t="s">
        <v>597</v>
      </c>
      <c r="J393" t="s">
        <v>621</v>
      </c>
      <c r="K393" t="s">
        <v>291</v>
      </c>
      <c r="P393" s="42">
        <v>11</v>
      </c>
      <c r="Q393">
        <v>14.717000000000001</v>
      </c>
      <c r="R393">
        <v>8.618999999999998</v>
      </c>
      <c r="S393">
        <v>8.68</v>
      </c>
      <c r="T393">
        <v>8.0790000000000006</v>
      </c>
      <c r="U393">
        <v>8.4399999999999977</v>
      </c>
      <c r="V393">
        <v>7.9420000000000002</v>
      </c>
      <c r="W393">
        <v>8.3760000000000119</v>
      </c>
      <c r="X393">
        <v>8.0079999999999814</v>
      </c>
      <c r="Y393">
        <v>8.4070000000000107</v>
      </c>
      <c r="Z393">
        <v>8.0500000000000114</v>
      </c>
      <c r="AA393">
        <v>8.5739999999999981</v>
      </c>
      <c r="AB393">
        <v>8.1599999999999682</v>
      </c>
      <c r="AC393">
        <v>8.6430000000000007</v>
      </c>
      <c r="AD393">
        <v>8.1800000000000068</v>
      </c>
      <c r="AE393">
        <v>8.6080000000000183</v>
      </c>
      <c r="AF393">
        <v>8.2419999999999902</v>
      </c>
      <c r="AG393">
        <v>8.6000000000000227</v>
      </c>
      <c r="AH393">
        <v>8.4259999999999877</v>
      </c>
      <c r="AI393">
        <v>8.6479999999999961</v>
      </c>
      <c r="AJ393">
        <v>8.5530000000000257</v>
      </c>
      <c r="AK393">
        <v>8.58299999999997</v>
      </c>
      <c r="AL393">
        <v>8.2779999999999916</v>
      </c>
      <c r="AM393">
        <v>8.671999999999997</v>
      </c>
      <c r="AN393">
        <v>8.2210000000000036</v>
      </c>
      <c r="AO393">
        <v>8.5900000000000034</v>
      </c>
      <c r="AP393">
        <v>8.1700000000000159</v>
      </c>
      <c r="AQ393">
        <v>8.5889999999999418</v>
      </c>
      <c r="AR393">
        <v>8.1380000000000905</v>
      </c>
      <c r="AS393">
        <v>8.6729999999999166</v>
      </c>
      <c r="AT393">
        <v>8.2190000000000225</v>
      </c>
      <c r="AU393">
        <v>8.6390000000000668</v>
      </c>
      <c r="AV393">
        <v>8.5039999999999054</v>
      </c>
      <c r="AW393" s="174">
        <f t="shared" si="12"/>
        <v>275.22799999999995</v>
      </c>
      <c r="AX393" s="175">
        <f t="shared" si="13"/>
        <v>52.320258113273368</v>
      </c>
    </row>
    <row r="394" spans="1:50" ht="15" thickBot="1" x14ac:dyDescent="0.4">
      <c r="A394" s="43" t="s">
        <v>185</v>
      </c>
      <c r="B394" s="43">
        <v>2018</v>
      </c>
      <c r="C394" s="73">
        <v>43447</v>
      </c>
      <c r="D394" s="43" t="s">
        <v>72</v>
      </c>
      <c r="E394" s="42" t="s">
        <v>395</v>
      </c>
      <c r="F394" t="s">
        <v>395</v>
      </c>
      <c r="G394" t="s">
        <v>15</v>
      </c>
      <c r="H394" t="s">
        <v>234</v>
      </c>
      <c r="I394" t="s">
        <v>622</v>
      </c>
      <c r="J394" t="s">
        <v>361</v>
      </c>
      <c r="K394" t="s">
        <v>571</v>
      </c>
      <c r="P394" s="42">
        <v>12</v>
      </c>
      <c r="Q394">
        <v>15.055999999999999</v>
      </c>
      <c r="R394">
        <v>8.8280000000000012</v>
      </c>
      <c r="S394">
        <v>8.7419999999999973</v>
      </c>
      <c r="T394">
        <v>8.1550000000000011</v>
      </c>
      <c r="U394">
        <v>8.4600000000000009</v>
      </c>
      <c r="V394">
        <v>8.2839999999999989</v>
      </c>
      <c r="W394">
        <v>8.2530000000000072</v>
      </c>
      <c r="X394">
        <v>7.894999999999996</v>
      </c>
      <c r="Y394">
        <v>8.3709999999999809</v>
      </c>
      <c r="Z394">
        <v>7.9700000000000131</v>
      </c>
      <c r="AA394">
        <v>8.4480000000000075</v>
      </c>
      <c r="AB394">
        <v>8.0139999999999816</v>
      </c>
      <c r="AC394">
        <v>8.305000000000021</v>
      </c>
      <c r="AD394">
        <v>8.1529999999999916</v>
      </c>
      <c r="AE394">
        <v>8.5789999999999793</v>
      </c>
      <c r="AF394">
        <v>8.5140000000000384</v>
      </c>
      <c r="AG394">
        <v>8.9979999999999905</v>
      </c>
      <c r="AH394">
        <v>8.2770000000000152</v>
      </c>
      <c r="AI394">
        <v>8.5029999999999575</v>
      </c>
      <c r="AJ394">
        <v>8.3730000000000189</v>
      </c>
      <c r="AK394">
        <v>8.5710000000000264</v>
      </c>
      <c r="AL394">
        <v>8.4650000000000034</v>
      </c>
      <c r="AM394">
        <v>8.4719999999999516</v>
      </c>
      <c r="AN394">
        <v>8.0640000000000214</v>
      </c>
      <c r="AO394">
        <v>8.63900000000001</v>
      </c>
      <c r="AP394">
        <v>8.4269999999999641</v>
      </c>
      <c r="AQ394">
        <v>9.0470000000000255</v>
      </c>
      <c r="AR394">
        <v>8.4839999999999804</v>
      </c>
      <c r="AS394">
        <v>8.7160000000000082</v>
      </c>
      <c r="AT394">
        <v>8.466000000000065</v>
      </c>
      <c r="AU394">
        <v>8.3899999999999295</v>
      </c>
      <c r="AV394">
        <v>8.3630000000000564</v>
      </c>
      <c r="AW394" s="174">
        <f t="shared" si="12"/>
        <v>276.28200000000004</v>
      </c>
      <c r="AX394" s="175">
        <f t="shared" si="13"/>
        <v>52.120659326340473</v>
      </c>
    </row>
    <row r="395" spans="1:50" ht="15" thickBot="1" x14ac:dyDescent="0.4">
      <c r="A395" s="43" t="s">
        <v>185</v>
      </c>
      <c r="B395" s="43">
        <v>2018</v>
      </c>
      <c r="C395" s="73">
        <v>43448</v>
      </c>
      <c r="D395" s="43" t="s">
        <v>72</v>
      </c>
      <c r="E395" s="42" t="s">
        <v>472</v>
      </c>
      <c r="F395">
        <v>1</v>
      </c>
      <c r="G395" t="s">
        <v>47</v>
      </c>
      <c r="H395" t="s">
        <v>590</v>
      </c>
      <c r="I395" t="s">
        <v>559</v>
      </c>
      <c r="J395" t="s">
        <v>275</v>
      </c>
      <c r="K395" t="s">
        <v>287</v>
      </c>
      <c r="P395" s="42">
        <v>1</v>
      </c>
      <c r="Q395">
        <v>14.304</v>
      </c>
      <c r="R395">
        <v>8.3360000000000003</v>
      </c>
      <c r="S395">
        <v>8.1310000000000002</v>
      </c>
      <c r="T395">
        <v>7.6769999999999996</v>
      </c>
      <c r="U395">
        <v>7.9279999999999973</v>
      </c>
      <c r="V395">
        <v>7.8940000000000055</v>
      </c>
      <c r="W395">
        <v>7.9889999999999972</v>
      </c>
      <c r="X395">
        <v>7.820999999999998</v>
      </c>
      <c r="Y395">
        <v>7.980000000000004</v>
      </c>
      <c r="Z395">
        <v>7.8470000000000084</v>
      </c>
      <c r="AA395">
        <v>8.0079999999999814</v>
      </c>
      <c r="AB395">
        <v>7.791000000000011</v>
      </c>
      <c r="AC395">
        <v>8.0479999999999876</v>
      </c>
      <c r="AD395">
        <v>8.2349999999999852</v>
      </c>
      <c r="AE395">
        <v>8.1220000000000141</v>
      </c>
      <c r="AF395">
        <v>8.1940000000000168</v>
      </c>
      <c r="AG395">
        <v>8.0169999999999959</v>
      </c>
      <c r="AH395">
        <v>8.1119999999999948</v>
      </c>
      <c r="AI395">
        <v>7.992999999999995</v>
      </c>
      <c r="AJ395">
        <v>8.1160000000000139</v>
      </c>
      <c r="AK395">
        <v>8.0579999999999927</v>
      </c>
      <c r="AL395">
        <v>8.1049999999999898</v>
      </c>
      <c r="AM395">
        <v>8.2190000000000225</v>
      </c>
      <c r="AN395">
        <v>8.0149999999999579</v>
      </c>
      <c r="AO395">
        <v>8.2430000000000518</v>
      </c>
      <c r="AP395">
        <v>8.0129999999999484</v>
      </c>
      <c r="AQ395">
        <v>8.2300000000000466</v>
      </c>
      <c r="AR395">
        <v>8.2449999999999761</v>
      </c>
      <c r="AS395">
        <v>8.339999999999975</v>
      </c>
      <c r="AT395">
        <v>8.6790000000000589</v>
      </c>
      <c r="AU395">
        <v>8.3569999999999993</v>
      </c>
      <c r="AV395">
        <v>8.2519999999999527</v>
      </c>
      <c r="AW395" s="174">
        <f t="shared" si="12"/>
        <v>265.29899999999998</v>
      </c>
      <c r="AX395" s="175">
        <f t="shared" si="13"/>
        <v>54.278380242669598</v>
      </c>
    </row>
    <row r="396" spans="1:50" ht="15" thickBot="1" x14ac:dyDescent="0.4">
      <c r="A396" s="43" t="s">
        <v>185</v>
      </c>
      <c r="B396" s="43">
        <v>2018</v>
      </c>
      <c r="C396" s="73">
        <v>43448</v>
      </c>
      <c r="D396" s="43" t="s">
        <v>72</v>
      </c>
      <c r="E396" s="42" t="s">
        <v>472</v>
      </c>
      <c r="F396">
        <v>1</v>
      </c>
      <c r="G396" t="s">
        <v>51</v>
      </c>
      <c r="H396" t="s">
        <v>243</v>
      </c>
      <c r="I396" t="s">
        <v>556</v>
      </c>
      <c r="J396" t="s">
        <v>557</v>
      </c>
      <c r="K396" t="s">
        <v>582</v>
      </c>
      <c r="P396" s="42">
        <v>2</v>
      </c>
      <c r="Q396">
        <v>14.523</v>
      </c>
      <c r="R396">
        <v>8.5060000000000002</v>
      </c>
      <c r="S396">
        <v>8.1879999999999988</v>
      </c>
      <c r="T396">
        <v>7.8840000000000003</v>
      </c>
      <c r="U396">
        <v>7.8999999999999986</v>
      </c>
      <c r="V396">
        <v>7.8160000000000025</v>
      </c>
      <c r="W396">
        <v>7.9710000000000036</v>
      </c>
      <c r="X396">
        <v>7.8819999999999837</v>
      </c>
      <c r="Y396">
        <v>8.0840000000000174</v>
      </c>
      <c r="Z396">
        <v>8.2599999999999909</v>
      </c>
      <c r="AA396">
        <v>8.1350000000000051</v>
      </c>
      <c r="AB396">
        <v>8.353999999999985</v>
      </c>
      <c r="AC396">
        <v>8.2490000000000094</v>
      </c>
      <c r="AD396">
        <v>8.4109999999999872</v>
      </c>
      <c r="AE396">
        <v>8.2299999999999898</v>
      </c>
      <c r="AF396">
        <v>8.2290000000000418</v>
      </c>
      <c r="AG396">
        <v>8.3400000000000034</v>
      </c>
      <c r="AH396">
        <v>8.2749999999999773</v>
      </c>
      <c r="AI396">
        <v>8.4059999999999775</v>
      </c>
      <c r="AJ396">
        <v>8.2980000000000018</v>
      </c>
      <c r="AK396">
        <v>8.4840000000000089</v>
      </c>
      <c r="AL396">
        <v>8.3640000000000043</v>
      </c>
      <c r="AM396">
        <v>8.5060000000000286</v>
      </c>
      <c r="AN396">
        <v>8.3369999999999607</v>
      </c>
      <c r="AO396">
        <v>8.3360000000000412</v>
      </c>
      <c r="AP396">
        <v>8.5379999999999825</v>
      </c>
      <c r="AQ396">
        <v>8.4160000000000252</v>
      </c>
      <c r="AR396">
        <v>8.7099999999999511</v>
      </c>
      <c r="AS396">
        <v>8.5519999999999925</v>
      </c>
      <c r="AT396">
        <v>8.7670000000000528</v>
      </c>
      <c r="AU396">
        <v>8.3069999999999595</v>
      </c>
      <c r="AV396">
        <v>8.3770000000000095</v>
      </c>
      <c r="AW396" s="174">
        <f t="shared" si="12"/>
        <v>271.63499999999999</v>
      </c>
      <c r="AX396" s="175">
        <f t="shared" si="13"/>
        <v>53.012314318846983</v>
      </c>
    </row>
    <row r="397" spans="1:50" ht="15" thickBot="1" x14ac:dyDescent="0.4">
      <c r="A397" s="43" t="s">
        <v>185</v>
      </c>
      <c r="B397" s="43">
        <v>2018</v>
      </c>
      <c r="C397" s="73">
        <v>43448</v>
      </c>
      <c r="D397" s="43" t="s">
        <v>72</v>
      </c>
      <c r="E397" s="42" t="s">
        <v>472</v>
      </c>
      <c r="F397">
        <v>2</v>
      </c>
      <c r="G397" t="s">
        <v>280</v>
      </c>
      <c r="H397" t="s">
        <v>619</v>
      </c>
      <c r="I397" t="s">
        <v>436</v>
      </c>
      <c r="J397" t="s">
        <v>620</v>
      </c>
      <c r="K397" t="s">
        <v>438</v>
      </c>
      <c r="P397" s="42">
        <v>1</v>
      </c>
      <c r="Q397">
        <v>14.196999999999999</v>
      </c>
      <c r="R397">
        <v>8.5940000000000012</v>
      </c>
      <c r="S397">
        <v>8.0739999999999981</v>
      </c>
      <c r="T397">
        <v>8.0599999999999987</v>
      </c>
      <c r="U397">
        <v>7.9170000000000016</v>
      </c>
      <c r="V397">
        <v>7.9510000000000005</v>
      </c>
      <c r="W397">
        <v>8.1389999999999958</v>
      </c>
      <c r="X397">
        <v>7.9680000000000106</v>
      </c>
      <c r="Y397">
        <v>7.9129999999999825</v>
      </c>
      <c r="Z397">
        <v>8.0330000000000155</v>
      </c>
      <c r="AA397">
        <v>7.869000000000014</v>
      </c>
      <c r="AB397">
        <v>7.8959999999999724</v>
      </c>
      <c r="AC397">
        <v>7.9170000000000158</v>
      </c>
      <c r="AD397">
        <v>8.054000000000002</v>
      </c>
      <c r="AE397">
        <v>7.9549999999999983</v>
      </c>
      <c r="AF397">
        <v>8.0720000000000027</v>
      </c>
      <c r="AG397">
        <v>7.9809999999999945</v>
      </c>
      <c r="AH397">
        <v>7.9710000000000036</v>
      </c>
      <c r="AI397">
        <v>8.1690000000000111</v>
      </c>
      <c r="AJ397">
        <v>8.2379999999999711</v>
      </c>
      <c r="AK397">
        <v>8.1480000000000246</v>
      </c>
      <c r="AL397">
        <v>8.1760000000000161</v>
      </c>
      <c r="AM397">
        <v>7.9959999999999809</v>
      </c>
      <c r="AN397">
        <v>8.0569999999999879</v>
      </c>
      <c r="AO397">
        <v>8.0089999999999861</v>
      </c>
      <c r="AP397">
        <v>8.2010000000000218</v>
      </c>
      <c r="AQ397">
        <v>8.032999999999987</v>
      </c>
      <c r="AR397">
        <v>8.1839999999999975</v>
      </c>
      <c r="AS397">
        <v>7.9080000000000155</v>
      </c>
      <c r="AT397">
        <v>7.9379999999999882</v>
      </c>
      <c r="AU397">
        <v>8.1700000000000159</v>
      </c>
      <c r="AV397">
        <v>7.9139999999999873</v>
      </c>
      <c r="AW397" s="174">
        <f t="shared" si="12"/>
        <v>263.702</v>
      </c>
      <c r="AX397" s="175">
        <f t="shared" si="13"/>
        <v>54.607094371677121</v>
      </c>
    </row>
    <row r="398" spans="1:50" ht="15" thickBot="1" x14ac:dyDescent="0.4">
      <c r="A398" s="43" t="s">
        <v>185</v>
      </c>
      <c r="B398" s="43">
        <v>2018</v>
      </c>
      <c r="C398" s="73">
        <v>43448</v>
      </c>
      <c r="D398" s="43" t="s">
        <v>72</v>
      </c>
      <c r="E398" s="42" t="s">
        <v>472</v>
      </c>
      <c r="F398">
        <v>2</v>
      </c>
      <c r="G398" t="s">
        <v>56</v>
      </c>
      <c r="H398" t="s">
        <v>274</v>
      </c>
      <c r="I398" t="s">
        <v>446</v>
      </c>
      <c r="J398" t="s">
        <v>445</v>
      </c>
      <c r="K398" t="s">
        <v>55</v>
      </c>
      <c r="P398" s="42">
        <v>2</v>
      </c>
      <c r="Q398">
        <v>14.747999999999999</v>
      </c>
      <c r="R398">
        <v>8.4079999999999995</v>
      </c>
      <c r="S398">
        <v>7.9440000000000026</v>
      </c>
      <c r="T398">
        <v>7.8829999999999956</v>
      </c>
      <c r="U398">
        <v>7.7580000000000027</v>
      </c>
      <c r="V398">
        <v>7.9949999999999974</v>
      </c>
      <c r="W398">
        <v>7.9069999999999894</v>
      </c>
      <c r="X398">
        <v>8.0040000000000049</v>
      </c>
      <c r="Y398">
        <v>8.1840000000000117</v>
      </c>
      <c r="Z398">
        <v>8.0319999999999823</v>
      </c>
      <c r="AA398">
        <v>8.1060000000000088</v>
      </c>
      <c r="AB398">
        <v>8.1770000000000209</v>
      </c>
      <c r="AC398">
        <v>8.0049999999999812</v>
      </c>
      <c r="AD398">
        <v>7.9640000000000128</v>
      </c>
      <c r="AE398">
        <v>8.2120000000000033</v>
      </c>
      <c r="AF398">
        <v>8.1689999999999969</v>
      </c>
      <c r="AG398">
        <v>8.4599999999999795</v>
      </c>
      <c r="AH398">
        <v>8.1990000000000123</v>
      </c>
      <c r="AI398">
        <v>8.2490000000000236</v>
      </c>
      <c r="AJ398">
        <v>8.4549999999999841</v>
      </c>
      <c r="AK398">
        <v>8.2119999999999891</v>
      </c>
      <c r="AL398">
        <v>8.3259999999999934</v>
      </c>
      <c r="AM398">
        <v>8.5830000000000268</v>
      </c>
      <c r="AN398">
        <v>8.6699999999999875</v>
      </c>
      <c r="AO398">
        <v>8.8739999999999668</v>
      </c>
      <c r="AP398">
        <v>8.5710000000000264</v>
      </c>
      <c r="AQ398">
        <v>8.6140000000000043</v>
      </c>
      <c r="AR398">
        <v>8.7950000000000159</v>
      </c>
      <c r="AS398">
        <v>9.0549999999999784</v>
      </c>
      <c r="AT398">
        <v>9.195999999999998</v>
      </c>
      <c r="AU398">
        <v>9.2950000000000159</v>
      </c>
      <c r="AV398">
        <v>9.4850000000000136</v>
      </c>
      <c r="AW398" s="174">
        <f t="shared" si="12"/>
        <v>274.53500000000003</v>
      </c>
      <c r="AX398" s="175">
        <f t="shared" si="13"/>
        <v>52.452328482707117</v>
      </c>
    </row>
    <row r="399" spans="1:50" ht="15" thickBot="1" x14ac:dyDescent="0.4">
      <c r="A399" s="43" t="s">
        <v>185</v>
      </c>
      <c r="B399" s="43">
        <v>2018</v>
      </c>
      <c r="C399" s="73">
        <v>43448</v>
      </c>
      <c r="D399" s="43" t="s">
        <v>72</v>
      </c>
      <c r="E399" s="42" t="s">
        <v>472</v>
      </c>
      <c r="F399">
        <v>3</v>
      </c>
      <c r="G399" t="s">
        <v>67</v>
      </c>
      <c r="H399" t="s">
        <v>219</v>
      </c>
      <c r="I399" t="s">
        <v>340</v>
      </c>
      <c r="J399" t="s">
        <v>618</v>
      </c>
      <c r="K399" t="s">
        <v>546</v>
      </c>
      <c r="P399" s="42">
        <v>1</v>
      </c>
      <c r="Q399">
        <v>13.916</v>
      </c>
      <c r="R399">
        <v>7.9430000000000014</v>
      </c>
      <c r="S399">
        <v>7.8189999999999991</v>
      </c>
      <c r="T399">
        <v>7.7759999999999998</v>
      </c>
      <c r="U399">
        <v>8.0339999999999989</v>
      </c>
      <c r="V399">
        <v>7.7430000000000021</v>
      </c>
      <c r="W399">
        <v>7.93</v>
      </c>
      <c r="X399">
        <v>7.730000000000004</v>
      </c>
      <c r="Y399">
        <v>7.6469999999999914</v>
      </c>
      <c r="Z399">
        <v>7.7309999999999945</v>
      </c>
      <c r="AA399">
        <v>7.7130000000000223</v>
      </c>
      <c r="AB399">
        <v>7.9029999999999916</v>
      </c>
      <c r="AC399">
        <v>8.0360000000000014</v>
      </c>
      <c r="AD399">
        <v>8.275999999999982</v>
      </c>
      <c r="AE399">
        <v>8.1160000000000139</v>
      </c>
      <c r="AF399">
        <v>8.2899999999999778</v>
      </c>
      <c r="AG399">
        <v>8.0620000000000118</v>
      </c>
      <c r="AH399">
        <v>7.9570000000000221</v>
      </c>
      <c r="AI399">
        <v>7.8479999999999563</v>
      </c>
      <c r="AJ399">
        <v>7.9300000000000352</v>
      </c>
      <c r="AK399">
        <v>7.7880000000000109</v>
      </c>
      <c r="AL399">
        <v>7.7389999999999759</v>
      </c>
      <c r="AM399">
        <v>8.0219999999999914</v>
      </c>
      <c r="AN399">
        <v>8.1180000000000234</v>
      </c>
      <c r="AO399">
        <v>8.117999999999995</v>
      </c>
      <c r="AP399">
        <v>8.2979999999999734</v>
      </c>
      <c r="AQ399">
        <v>8.1680000000000064</v>
      </c>
      <c r="AR399">
        <v>8.1220000000000709</v>
      </c>
      <c r="AS399">
        <v>8.0699999999999648</v>
      </c>
      <c r="AT399">
        <v>8.0989999999999895</v>
      </c>
      <c r="AU399">
        <v>7.72199999999998</v>
      </c>
      <c r="AV399">
        <v>7.6890000000000214</v>
      </c>
      <c r="AW399" s="174">
        <f t="shared" si="12"/>
        <v>260.35300000000001</v>
      </c>
      <c r="AX399" s="175">
        <f t="shared" si="13"/>
        <v>55.309522071956152</v>
      </c>
    </row>
    <row r="400" spans="1:50" ht="15" thickBot="1" x14ac:dyDescent="0.4">
      <c r="A400" s="43" t="s">
        <v>185</v>
      </c>
      <c r="B400" s="43">
        <v>2018</v>
      </c>
      <c r="C400" s="73">
        <v>43448</v>
      </c>
      <c r="D400" s="43" t="s">
        <v>72</v>
      </c>
      <c r="E400" s="42" t="s">
        <v>472</v>
      </c>
      <c r="F400">
        <v>3</v>
      </c>
      <c r="G400" t="s">
        <v>53</v>
      </c>
      <c r="H400" t="s">
        <v>233</v>
      </c>
      <c r="I400" t="s">
        <v>584</v>
      </c>
      <c r="J400" t="s">
        <v>327</v>
      </c>
      <c r="K400" t="s">
        <v>554</v>
      </c>
      <c r="P400" s="42">
        <v>2</v>
      </c>
      <c r="Q400">
        <v>14.494</v>
      </c>
      <c r="R400">
        <v>8.3760000000000012</v>
      </c>
      <c r="S400">
        <v>7.8299999999999983</v>
      </c>
      <c r="T400">
        <v>7.6459999999999972</v>
      </c>
      <c r="U400">
        <v>7.7640000000000029</v>
      </c>
      <c r="V400">
        <v>7.6880000000000024</v>
      </c>
      <c r="W400">
        <v>7.7379999999999995</v>
      </c>
      <c r="X400">
        <v>7.914999999999992</v>
      </c>
      <c r="Y400">
        <v>7.8050000000000068</v>
      </c>
      <c r="Z400">
        <v>7.8159999999999883</v>
      </c>
      <c r="AA400">
        <v>7.8370000000000175</v>
      </c>
      <c r="AB400">
        <v>7.8549999999999898</v>
      </c>
      <c r="AC400">
        <v>7.9740000000000038</v>
      </c>
      <c r="AD400">
        <v>7.8899999999999864</v>
      </c>
      <c r="AE400">
        <v>7.8950000000000102</v>
      </c>
      <c r="AF400">
        <v>8.0710000000000264</v>
      </c>
      <c r="AG400">
        <v>7.978999999999985</v>
      </c>
      <c r="AH400">
        <v>8.1389999999999816</v>
      </c>
      <c r="AI400">
        <v>8.0180000000000007</v>
      </c>
      <c r="AJ400">
        <v>8.2410000000000139</v>
      </c>
      <c r="AK400">
        <v>8.0339999999999918</v>
      </c>
      <c r="AL400">
        <v>8.0099999999999909</v>
      </c>
      <c r="AM400">
        <v>8.1380000000000337</v>
      </c>
      <c r="AN400">
        <v>8.0839999999999748</v>
      </c>
      <c r="AO400">
        <v>8.125</v>
      </c>
      <c r="AP400">
        <v>8.304000000000002</v>
      </c>
      <c r="AQ400">
        <v>8.2449999999999761</v>
      </c>
      <c r="AR400">
        <v>8.4699999999999989</v>
      </c>
      <c r="AS400">
        <v>8.1899999999999977</v>
      </c>
      <c r="AT400">
        <v>8.1930000000000121</v>
      </c>
      <c r="AU400">
        <v>8.127000000000038</v>
      </c>
      <c r="AV400">
        <v>8.2569999999999482</v>
      </c>
      <c r="AW400" s="174">
        <f t="shared" si="12"/>
        <v>263.14799999999997</v>
      </c>
      <c r="AX400" s="175">
        <f t="shared" si="13"/>
        <v>54.722057549363861</v>
      </c>
    </row>
    <row r="401" spans="1:50" ht="15" thickBot="1" x14ac:dyDescent="0.4">
      <c r="A401" s="43" t="s">
        <v>185</v>
      </c>
      <c r="B401" s="43">
        <v>2018</v>
      </c>
      <c r="C401" s="73">
        <v>43448</v>
      </c>
      <c r="D401" s="43" t="s">
        <v>72</v>
      </c>
      <c r="E401" s="42" t="s">
        <v>472</v>
      </c>
      <c r="F401">
        <v>4</v>
      </c>
      <c r="G401" t="s">
        <v>25</v>
      </c>
      <c r="H401" t="s">
        <v>354</v>
      </c>
      <c r="I401" t="s">
        <v>276</v>
      </c>
      <c r="J401" t="s">
        <v>547</v>
      </c>
      <c r="K401" t="s">
        <v>319</v>
      </c>
      <c r="P401" s="42">
        <v>1</v>
      </c>
      <c r="Q401">
        <v>14.028</v>
      </c>
      <c r="R401">
        <v>8.2089999999999979</v>
      </c>
      <c r="S401">
        <v>7.7110000000000021</v>
      </c>
      <c r="T401">
        <v>7.7060000000000031</v>
      </c>
      <c r="U401">
        <v>7.6669999999999945</v>
      </c>
      <c r="V401">
        <v>7.75</v>
      </c>
      <c r="W401">
        <v>7.9060000000000059</v>
      </c>
      <c r="X401">
        <v>7.7709999999999866</v>
      </c>
      <c r="Y401">
        <v>7.7590000000000146</v>
      </c>
      <c r="Z401">
        <v>7.762999999999991</v>
      </c>
      <c r="AA401">
        <v>7.8849999999999909</v>
      </c>
      <c r="AB401">
        <v>7.7470000000000283</v>
      </c>
      <c r="AC401">
        <v>7.6929999999999978</v>
      </c>
      <c r="AD401">
        <v>7.6760000000000019</v>
      </c>
      <c r="AE401">
        <v>7.6859999999999928</v>
      </c>
      <c r="AF401">
        <v>7.7029999999999887</v>
      </c>
      <c r="AG401">
        <v>7.7040000000000077</v>
      </c>
      <c r="AH401">
        <v>7.8029999999999973</v>
      </c>
      <c r="AI401">
        <v>7.6499999999999773</v>
      </c>
      <c r="AJ401">
        <v>7.8510000000000275</v>
      </c>
      <c r="AK401">
        <v>7.6749999999999829</v>
      </c>
      <c r="AL401">
        <v>7.6680000000000348</v>
      </c>
      <c r="AM401">
        <v>7.8059999999999832</v>
      </c>
      <c r="AN401">
        <v>7.7069999999999652</v>
      </c>
      <c r="AO401">
        <v>7.867999999999995</v>
      </c>
      <c r="AP401">
        <v>7.938999999999993</v>
      </c>
      <c r="AQ401">
        <v>8.1490000000000293</v>
      </c>
      <c r="AR401">
        <v>8.4140000000000157</v>
      </c>
      <c r="AS401">
        <v>8.3390000000000271</v>
      </c>
      <c r="AT401">
        <v>8.6429999999999723</v>
      </c>
      <c r="AU401">
        <v>8.2490000000000236</v>
      </c>
      <c r="AV401">
        <v>8.2189999999999657</v>
      </c>
      <c r="AW401" s="174">
        <f t="shared" si="12"/>
        <v>258.34399999999999</v>
      </c>
      <c r="AX401" s="175">
        <f t="shared" si="13"/>
        <v>55.739633976403553</v>
      </c>
    </row>
    <row r="402" spans="1:50" ht="15" thickBot="1" x14ac:dyDescent="0.4">
      <c r="A402" s="43" t="s">
        <v>185</v>
      </c>
      <c r="B402" s="43">
        <v>2018</v>
      </c>
      <c r="C402" s="73">
        <v>43448</v>
      </c>
      <c r="D402" s="43" t="s">
        <v>72</v>
      </c>
      <c r="E402" s="42" t="s">
        <v>472</v>
      </c>
      <c r="F402">
        <v>4</v>
      </c>
      <c r="G402" t="s">
        <v>159</v>
      </c>
      <c r="H402" t="s">
        <v>569</v>
      </c>
      <c r="I402" t="s">
        <v>567</v>
      </c>
      <c r="J402" t="s">
        <v>568</v>
      </c>
      <c r="K402" t="s">
        <v>572</v>
      </c>
      <c r="P402" s="42">
        <v>2</v>
      </c>
      <c r="Q402">
        <v>14.7</v>
      </c>
      <c r="R402">
        <v>8.472999999999999</v>
      </c>
      <c r="S402">
        <v>8.1180000000000021</v>
      </c>
      <c r="T402">
        <v>8.041999999999998</v>
      </c>
      <c r="U402">
        <v>7.8230000000000004</v>
      </c>
      <c r="V402">
        <v>7.9070000000000036</v>
      </c>
      <c r="W402">
        <v>7.7469999999999928</v>
      </c>
      <c r="X402">
        <v>7.7389999999999972</v>
      </c>
      <c r="Y402">
        <v>7.9110000000000156</v>
      </c>
      <c r="Z402">
        <v>7.7819999999999823</v>
      </c>
      <c r="AA402">
        <v>7.7999999999999972</v>
      </c>
      <c r="AB402">
        <v>7.9510000000000076</v>
      </c>
      <c r="AC402">
        <v>7.9200000000000017</v>
      </c>
      <c r="AD402">
        <v>8.0930000000000035</v>
      </c>
      <c r="AE402">
        <v>8.0580000000000069</v>
      </c>
      <c r="AF402">
        <v>8.1680000000000206</v>
      </c>
      <c r="AG402">
        <v>8.34699999999998</v>
      </c>
      <c r="AH402">
        <v>8.132000000000005</v>
      </c>
      <c r="AI402">
        <v>8.0849999999999795</v>
      </c>
      <c r="AJ402">
        <v>8.1080000000000041</v>
      </c>
      <c r="AK402">
        <v>8.2909999999999968</v>
      </c>
      <c r="AL402">
        <v>8.0080000000000098</v>
      </c>
      <c r="AM402">
        <v>7.9910000000000139</v>
      </c>
      <c r="AN402">
        <v>8.0949999999999704</v>
      </c>
      <c r="AO402">
        <v>8.2710000000000434</v>
      </c>
      <c r="AP402">
        <v>8.1810000000000116</v>
      </c>
      <c r="AQ402">
        <v>8.4359999999999502</v>
      </c>
      <c r="AR402">
        <v>8.48599999999999</v>
      </c>
      <c r="AS402">
        <v>8.6400000000000148</v>
      </c>
      <c r="AT402">
        <v>8.2550000000000239</v>
      </c>
      <c r="AU402">
        <v>8.3509999999999707</v>
      </c>
      <c r="AV402">
        <v>8.2909999999999968</v>
      </c>
      <c r="AW402" s="174">
        <f t="shared" si="12"/>
        <v>266.2</v>
      </c>
      <c r="AX402" s="175">
        <f t="shared" si="13"/>
        <v>54.094665664913599</v>
      </c>
    </row>
    <row r="403" spans="1:50" ht="15" thickBot="1" x14ac:dyDescent="0.4">
      <c r="A403" s="43" t="s">
        <v>185</v>
      </c>
      <c r="B403" s="43">
        <v>2018</v>
      </c>
      <c r="C403" s="73">
        <v>43448</v>
      </c>
      <c r="D403" s="43" t="s">
        <v>72</v>
      </c>
      <c r="E403" s="42" t="s">
        <v>209</v>
      </c>
      <c r="F403" t="s">
        <v>210</v>
      </c>
      <c r="G403" t="s">
        <v>25</v>
      </c>
      <c r="H403" t="s">
        <v>354</v>
      </c>
      <c r="I403" t="s">
        <v>276</v>
      </c>
      <c r="J403" t="s">
        <v>547</v>
      </c>
      <c r="K403" t="s">
        <v>319</v>
      </c>
      <c r="P403" s="42">
        <v>1</v>
      </c>
      <c r="Q403">
        <v>14.134</v>
      </c>
      <c r="R403">
        <v>8.2540000000000013</v>
      </c>
      <c r="S403">
        <v>7.6999999999999993</v>
      </c>
      <c r="T403">
        <v>7.6820000000000022</v>
      </c>
      <c r="U403">
        <v>7.5449999999999946</v>
      </c>
      <c r="V403">
        <v>7.5800000000000054</v>
      </c>
      <c r="W403">
        <v>7.7309999999999945</v>
      </c>
      <c r="X403">
        <v>7.7610000000000028</v>
      </c>
      <c r="Y403">
        <v>7.8589999999999947</v>
      </c>
      <c r="Z403">
        <v>7.9060000000000059</v>
      </c>
      <c r="AA403">
        <v>8.0229999999999961</v>
      </c>
      <c r="AB403">
        <v>7.7830000000000013</v>
      </c>
      <c r="AC403">
        <v>7.6849999999999881</v>
      </c>
      <c r="AD403">
        <v>7.6370000000000147</v>
      </c>
      <c r="AE403">
        <v>7.6050000000000182</v>
      </c>
      <c r="AF403">
        <v>7.5679999999999836</v>
      </c>
      <c r="AG403">
        <v>7.5050000000000239</v>
      </c>
      <c r="AH403">
        <v>7.4599999999999511</v>
      </c>
      <c r="AI403">
        <v>7.5640000000000214</v>
      </c>
      <c r="AJ403">
        <v>7.4759999999999991</v>
      </c>
      <c r="AK403">
        <v>7.7270000000000039</v>
      </c>
      <c r="AL403">
        <v>8.2490000000000236</v>
      </c>
      <c r="AM403">
        <v>8.3249999999999602</v>
      </c>
      <c r="AN403">
        <v>8.0940000000000225</v>
      </c>
      <c r="AO403">
        <v>9.5499999999999829</v>
      </c>
      <c r="AP403"/>
      <c r="AQ403"/>
      <c r="AR403"/>
      <c r="AS403"/>
      <c r="AT403"/>
      <c r="AU403"/>
      <c r="AV403"/>
      <c r="AW403" s="174" t="str">
        <f t="shared" si="12"/>
        <v/>
      </c>
      <c r="AX403" s="175" t="str">
        <f t="shared" si="13"/>
        <v/>
      </c>
    </row>
    <row r="404" spans="1:50" ht="15" thickBot="1" x14ac:dyDescent="0.4">
      <c r="A404" s="43" t="s">
        <v>185</v>
      </c>
      <c r="B404" s="43">
        <v>2018</v>
      </c>
      <c r="C404" s="73">
        <v>43448</v>
      </c>
      <c r="D404" s="43" t="s">
        <v>72</v>
      </c>
      <c r="E404" s="42" t="s">
        <v>209</v>
      </c>
      <c r="F404" t="s">
        <v>210</v>
      </c>
      <c r="G404" t="s">
        <v>67</v>
      </c>
      <c r="H404" t="s">
        <v>219</v>
      </c>
      <c r="I404" t="s">
        <v>340</v>
      </c>
      <c r="J404" t="s">
        <v>618</v>
      </c>
      <c r="K404" t="s">
        <v>546</v>
      </c>
      <c r="P404" s="42">
        <v>2</v>
      </c>
      <c r="Q404">
        <v>14.492000000000001</v>
      </c>
      <c r="R404">
        <v>8.1720000000000006</v>
      </c>
      <c r="S404">
        <v>8.1129999999999995</v>
      </c>
      <c r="T404">
        <v>7.7689999999999984</v>
      </c>
      <c r="U404">
        <v>7.8659999999999997</v>
      </c>
      <c r="V404">
        <v>7.9179999999999993</v>
      </c>
      <c r="W404">
        <v>8.1240000000000094</v>
      </c>
      <c r="X404">
        <v>7.9769999999999897</v>
      </c>
      <c r="Y404">
        <v>7.9050000000000153</v>
      </c>
      <c r="Z404">
        <v>8.0049999999999955</v>
      </c>
      <c r="AA404">
        <v>8.0679999999999836</v>
      </c>
      <c r="AB404">
        <v>8.3600000000000136</v>
      </c>
      <c r="AC404">
        <v>8.2129999999999939</v>
      </c>
      <c r="AD404">
        <v>8.36</v>
      </c>
      <c r="AE404">
        <v>8.2069999999999936</v>
      </c>
      <c r="AF404">
        <v>8.3320000000000078</v>
      </c>
      <c r="AG404">
        <v>8.0749999999999886</v>
      </c>
      <c r="AH404">
        <v>7.9770000000000323</v>
      </c>
      <c r="AI404">
        <v>7.8719999999999857</v>
      </c>
      <c r="AJ404">
        <v>8.0550000000000068</v>
      </c>
      <c r="AK404">
        <v>9.1129999999999711</v>
      </c>
      <c r="AL404"/>
      <c r="AM404"/>
      <c r="AN404"/>
      <c r="AO404"/>
      <c r="AP404"/>
      <c r="AQ404"/>
      <c r="AR404"/>
      <c r="AS404"/>
      <c r="AT404"/>
      <c r="AU404"/>
      <c r="AV404"/>
      <c r="AW404" s="174" t="str">
        <f t="shared" si="12"/>
        <v/>
      </c>
      <c r="AX404" s="175" t="str">
        <f t="shared" si="13"/>
        <v/>
      </c>
    </row>
    <row r="405" spans="1:50" ht="15" thickBot="1" x14ac:dyDescent="0.4">
      <c r="A405" s="43" t="s">
        <v>185</v>
      </c>
      <c r="B405" s="43">
        <v>2018</v>
      </c>
      <c r="C405" s="73">
        <v>43448</v>
      </c>
      <c r="D405" s="43" t="s">
        <v>72</v>
      </c>
      <c r="E405" s="42" t="s">
        <v>209</v>
      </c>
      <c r="F405" t="s">
        <v>211</v>
      </c>
      <c r="G405" t="s">
        <v>53</v>
      </c>
      <c r="H405" t="s">
        <v>233</v>
      </c>
      <c r="I405" t="s">
        <v>584</v>
      </c>
      <c r="J405" t="s">
        <v>327</v>
      </c>
      <c r="K405" t="s">
        <v>554</v>
      </c>
      <c r="P405" s="42">
        <v>3</v>
      </c>
      <c r="Q405">
        <v>14.215</v>
      </c>
      <c r="R405">
        <v>8.5839999999999996</v>
      </c>
      <c r="S405">
        <v>8.1580000000000013</v>
      </c>
      <c r="T405">
        <v>8.0229999999999961</v>
      </c>
      <c r="U405">
        <v>7.865000000000002</v>
      </c>
      <c r="V405">
        <v>7.8329999999999984</v>
      </c>
      <c r="W405">
        <v>7.9930000000000163</v>
      </c>
      <c r="X405">
        <v>7.9229999999999805</v>
      </c>
      <c r="Y405">
        <v>7.8569999999999993</v>
      </c>
      <c r="Z405">
        <v>7.9630000000000081</v>
      </c>
      <c r="AA405">
        <v>7.8790000000000049</v>
      </c>
      <c r="AB405">
        <v>7.8469999999999942</v>
      </c>
      <c r="AC405">
        <v>7.8410000000000082</v>
      </c>
      <c r="AD405">
        <v>8.0099999999999909</v>
      </c>
      <c r="AE405">
        <v>7.9590000000000174</v>
      </c>
      <c r="AF405">
        <v>8.122999999999962</v>
      </c>
      <c r="AG405">
        <v>8.0060000000000002</v>
      </c>
      <c r="AH405">
        <v>7.9920000000000186</v>
      </c>
      <c r="AI405">
        <v>8.1710000000000207</v>
      </c>
      <c r="AJ405">
        <v>7.9969999999999573</v>
      </c>
      <c r="AK405">
        <v>7.8790000000000191</v>
      </c>
      <c r="AL405">
        <v>8.9679999999999893</v>
      </c>
      <c r="AM405">
        <v>7.0769999999999982</v>
      </c>
      <c r="AN405">
        <v>8.1320000000000334</v>
      </c>
      <c r="AO405">
        <v>8.3199999999999648</v>
      </c>
      <c r="AP405">
        <v>8.1229999999999905</v>
      </c>
      <c r="AQ405">
        <v>8.3420000000000414</v>
      </c>
      <c r="AR405">
        <v>8.1170000000000186</v>
      </c>
      <c r="AS405">
        <v>8.2350000000000136</v>
      </c>
      <c r="AT405">
        <v>8.5009999999999764</v>
      </c>
      <c r="AU405">
        <v>8.4149999999999352</v>
      </c>
      <c r="AV405">
        <v>8.1640000000000441</v>
      </c>
      <c r="AW405" s="174">
        <f t="shared" si="12"/>
        <v>264.512</v>
      </c>
      <c r="AX405" s="175">
        <f t="shared" si="13"/>
        <v>54.439874183401891</v>
      </c>
    </row>
    <row r="406" spans="1:50" ht="15" thickBot="1" x14ac:dyDescent="0.4">
      <c r="A406" s="43" t="s">
        <v>185</v>
      </c>
      <c r="B406" s="43">
        <v>2018</v>
      </c>
      <c r="C406" s="73">
        <v>43448</v>
      </c>
      <c r="D406" s="43" t="s">
        <v>72</v>
      </c>
      <c r="E406" s="42" t="s">
        <v>209</v>
      </c>
      <c r="F406" t="s">
        <v>211</v>
      </c>
      <c r="G406" t="s">
        <v>280</v>
      </c>
      <c r="H406" t="s">
        <v>619</v>
      </c>
      <c r="I406" t="s">
        <v>436</v>
      </c>
      <c r="J406" t="s">
        <v>620</v>
      </c>
      <c r="K406" t="s">
        <v>438</v>
      </c>
      <c r="P406" s="42">
        <v>4</v>
      </c>
      <c r="Q406">
        <v>14.177</v>
      </c>
      <c r="R406">
        <v>8.3140000000000001</v>
      </c>
      <c r="S406">
        <v>7.8260000000000005</v>
      </c>
      <c r="T406">
        <v>7.8639999999999972</v>
      </c>
      <c r="U406">
        <v>7.7540000000000049</v>
      </c>
      <c r="V406">
        <v>7.9349999999999952</v>
      </c>
      <c r="W406">
        <v>7.7760000000000034</v>
      </c>
      <c r="X406">
        <v>7.7780000000000058</v>
      </c>
      <c r="Y406">
        <v>7.7549999999999812</v>
      </c>
      <c r="Z406">
        <v>7.8980000000000246</v>
      </c>
      <c r="AA406">
        <v>7.8699999999999903</v>
      </c>
      <c r="AB406">
        <v>7.9279999999999973</v>
      </c>
      <c r="AC406">
        <v>8.1010000000000133</v>
      </c>
      <c r="AD406">
        <v>7.9959999999999809</v>
      </c>
      <c r="AE406">
        <v>8.1490000000000009</v>
      </c>
      <c r="AF406">
        <v>8.083000000000041</v>
      </c>
      <c r="AG406">
        <v>8.0579999999999643</v>
      </c>
      <c r="AH406">
        <v>8.231000000000023</v>
      </c>
      <c r="AI406">
        <v>8.0549999999999784</v>
      </c>
      <c r="AJ406">
        <v>8.0060000000000002</v>
      </c>
      <c r="AK406">
        <v>8.1269999999999527</v>
      </c>
      <c r="AL406">
        <v>8.0500000000000398</v>
      </c>
      <c r="AM406">
        <v>8.1049999999999898</v>
      </c>
      <c r="AN406">
        <v>8.2490000000000236</v>
      </c>
      <c r="AO406">
        <v>8.2680000000000007</v>
      </c>
      <c r="AP406">
        <v>8.2249999999999659</v>
      </c>
      <c r="AQ406">
        <v>8.2940000000000111</v>
      </c>
      <c r="AR406">
        <v>8.467000000000013</v>
      </c>
      <c r="AS406">
        <v>8.1430000000000007</v>
      </c>
      <c r="AT406">
        <v>8.1249999999999716</v>
      </c>
      <c r="AU406">
        <v>8.0800000000000409</v>
      </c>
      <c r="AV406">
        <v>8.0779999999999745</v>
      </c>
      <c r="AW406" s="174">
        <f t="shared" si="12"/>
        <v>263.76499999999999</v>
      </c>
      <c r="AX406" s="175">
        <f t="shared" si="13"/>
        <v>54.59405152313613</v>
      </c>
    </row>
    <row r="407" spans="1:50" ht="15" thickBot="1" x14ac:dyDescent="0.4">
      <c r="A407" s="43" t="s">
        <v>134</v>
      </c>
      <c r="B407" s="43">
        <v>2018</v>
      </c>
      <c r="C407" s="9">
        <v>43434</v>
      </c>
      <c r="D407" s="43" t="s">
        <v>72</v>
      </c>
      <c r="E407" s="42" t="s">
        <v>395</v>
      </c>
      <c r="F407" t="s">
        <v>395</v>
      </c>
      <c r="G407" t="s">
        <v>36</v>
      </c>
      <c r="H407" t="s">
        <v>326</v>
      </c>
      <c r="I407" t="s">
        <v>553</v>
      </c>
      <c r="J407" t="s">
        <v>277</v>
      </c>
      <c r="K407" t="s">
        <v>357</v>
      </c>
      <c r="P407" s="42">
        <v>1</v>
      </c>
      <c r="Q407">
        <v>14.007</v>
      </c>
      <c r="R407">
        <v>8.1470000000000002</v>
      </c>
      <c r="S407">
        <v>7.8969999999999985</v>
      </c>
      <c r="T407">
        <v>7.9490000000000016</v>
      </c>
      <c r="U407">
        <v>7.7890000000000015</v>
      </c>
      <c r="V407">
        <v>7.8099999999999952</v>
      </c>
      <c r="W407">
        <v>7.8880000000000052</v>
      </c>
      <c r="X407">
        <v>7.794000000000004</v>
      </c>
      <c r="Y407">
        <v>7.8899999999999864</v>
      </c>
      <c r="Z407">
        <v>7.7700000000000102</v>
      </c>
      <c r="AA407">
        <v>7.7349999999999852</v>
      </c>
      <c r="AB407">
        <v>7.7720000000000056</v>
      </c>
      <c r="AC407">
        <v>7.980000000000004</v>
      </c>
      <c r="AD407">
        <v>7.9050000000000011</v>
      </c>
      <c r="AE407">
        <v>7.9829999999999899</v>
      </c>
      <c r="AF407">
        <v>7.8029999999999831</v>
      </c>
      <c r="AG407">
        <v>7.9060000000000343</v>
      </c>
      <c r="AH407">
        <v>7.9069999999999823</v>
      </c>
      <c r="AI407">
        <v>8.0049999999999955</v>
      </c>
      <c r="AJ407">
        <v>8.1080000000000041</v>
      </c>
      <c r="AK407">
        <v>7.9480000000000075</v>
      </c>
      <c r="AL407">
        <v>7.9910000000000139</v>
      </c>
      <c r="AM407">
        <v>7.978999999999985</v>
      </c>
      <c r="AN407">
        <v>7.9879999999999995</v>
      </c>
      <c r="AO407">
        <v>7.9650000000000318</v>
      </c>
      <c r="AP407">
        <v>8.1810000000000116</v>
      </c>
      <c r="AQ407">
        <v>8.0459999999999923</v>
      </c>
      <c r="AR407">
        <v>7.839999999999975</v>
      </c>
      <c r="AS407">
        <v>7.7139999999999986</v>
      </c>
      <c r="AT407">
        <v>7.7539999999999907</v>
      </c>
      <c r="AU407">
        <v>7.7669999999999959</v>
      </c>
      <c r="AV407">
        <v>7.8549999999999898</v>
      </c>
      <c r="AW407" s="174">
        <f t="shared" si="12"/>
        <v>259.07299999999998</v>
      </c>
      <c r="AX407" s="175">
        <f t="shared" si="13"/>
        <v>55.582789406846722</v>
      </c>
    </row>
    <row r="408" spans="1:50" ht="15" thickBot="1" x14ac:dyDescent="0.4">
      <c r="A408" s="43" t="s">
        <v>134</v>
      </c>
      <c r="B408" s="43">
        <v>2018</v>
      </c>
      <c r="C408" s="9">
        <v>43434</v>
      </c>
      <c r="D408" s="43" t="s">
        <v>72</v>
      </c>
      <c r="E408" s="42" t="s">
        <v>395</v>
      </c>
      <c r="F408" t="s">
        <v>395</v>
      </c>
      <c r="G408" t="s">
        <v>25</v>
      </c>
      <c r="H408" t="s">
        <v>276</v>
      </c>
      <c r="I408" t="s">
        <v>240</v>
      </c>
      <c r="J408" t="s">
        <v>319</v>
      </c>
      <c r="K408" t="s">
        <v>588</v>
      </c>
      <c r="P408" s="42">
        <v>2</v>
      </c>
      <c r="Q408">
        <v>14.356999999999999</v>
      </c>
      <c r="R408">
        <v>8.3210000000000015</v>
      </c>
      <c r="S408">
        <v>7.945999999999998</v>
      </c>
      <c r="T408">
        <v>7.9259999999999984</v>
      </c>
      <c r="U408">
        <v>7.7650000000000006</v>
      </c>
      <c r="V408">
        <v>7.963000000000001</v>
      </c>
      <c r="W408">
        <v>7.8769999999999953</v>
      </c>
      <c r="X408">
        <v>7.8660000000000068</v>
      </c>
      <c r="Y408">
        <v>7.853999999999985</v>
      </c>
      <c r="Z408">
        <v>7.980000000000004</v>
      </c>
      <c r="AA408">
        <v>7.8730000000000047</v>
      </c>
      <c r="AB408">
        <v>7.8880000000000052</v>
      </c>
      <c r="AC408">
        <v>7.8559999999999945</v>
      </c>
      <c r="AD408">
        <v>8.0489999999999924</v>
      </c>
      <c r="AE408">
        <v>7.9980000000000189</v>
      </c>
      <c r="AF408">
        <v>8.0859999999999843</v>
      </c>
      <c r="AG408">
        <v>7.8619999999999948</v>
      </c>
      <c r="AH408">
        <v>7.8720000000000141</v>
      </c>
      <c r="AI408">
        <v>7.8250000000000171</v>
      </c>
      <c r="AJ408">
        <v>8.0269999999999868</v>
      </c>
      <c r="AK408">
        <v>7.8859999999999673</v>
      </c>
      <c r="AL408">
        <v>7.9020000000000437</v>
      </c>
      <c r="AM408">
        <v>7.8619999999999663</v>
      </c>
      <c r="AN408">
        <v>7.82000000000005</v>
      </c>
      <c r="AO408">
        <v>7.7319999999999993</v>
      </c>
      <c r="AP408">
        <v>7.7469999999999857</v>
      </c>
      <c r="AQ408">
        <v>7.7369999999999948</v>
      </c>
      <c r="AR408">
        <v>7.8850000000000193</v>
      </c>
      <c r="AS408">
        <v>7.8419999999999845</v>
      </c>
      <c r="AT408">
        <v>8.0939999999999657</v>
      </c>
      <c r="AU408">
        <v>7.9620000000000459</v>
      </c>
      <c r="AV408">
        <v>8.0229999999999677</v>
      </c>
      <c r="AW408" s="174">
        <f t="shared" si="12"/>
        <v>259.68299999999999</v>
      </c>
      <c r="AX408" s="175">
        <f t="shared" si="13"/>
        <v>55.452224442878432</v>
      </c>
    </row>
    <row r="409" spans="1:50" ht="15" thickBot="1" x14ac:dyDescent="0.4">
      <c r="A409" s="43" t="s">
        <v>134</v>
      </c>
      <c r="B409" s="43">
        <v>2018</v>
      </c>
      <c r="C409" s="9">
        <v>43434</v>
      </c>
      <c r="D409" s="43" t="s">
        <v>72</v>
      </c>
      <c r="E409" s="42" t="s">
        <v>395</v>
      </c>
      <c r="F409" t="s">
        <v>395</v>
      </c>
      <c r="G409" t="s">
        <v>67</v>
      </c>
      <c r="H409" t="s">
        <v>219</v>
      </c>
      <c r="I409" t="s">
        <v>340</v>
      </c>
      <c r="J409" t="s">
        <v>618</v>
      </c>
      <c r="K409" t="s">
        <v>602</v>
      </c>
      <c r="P409" s="42">
        <v>3</v>
      </c>
      <c r="Q409">
        <v>13.993</v>
      </c>
      <c r="R409">
        <v>8.0409999999999986</v>
      </c>
      <c r="S409">
        <v>7.9440000000000026</v>
      </c>
      <c r="T409">
        <v>7.9699999999999989</v>
      </c>
      <c r="U409">
        <v>8.134999999999998</v>
      </c>
      <c r="V409">
        <v>8.1780000000000044</v>
      </c>
      <c r="W409">
        <v>8.3889999999999958</v>
      </c>
      <c r="X409">
        <v>8.267000000000003</v>
      </c>
      <c r="Y409">
        <v>8.0499999999999829</v>
      </c>
      <c r="Z409">
        <v>8.0890000000000271</v>
      </c>
      <c r="AA409">
        <v>7.9059999999999917</v>
      </c>
      <c r="AB409">
        <v>8.1069999999999993</v>
      </c>
      <c r="AC409">
        <v>8.1430000000000007</v>
      </c>
      <c r="AD409">
        <v>8.2859999999999729</v>
      </c>
      <c r="AE409">
        <v>8.3090000000000259</v>
      </c>
      <c r="AF409">
        <v>8.458999999999989</v>
      </c>
      <c r="AG409">
        <v>8.2170000000000414</v>
      </c>
      <c r="AH409">
        <v>8.1259999999999764</v>
      </c>
      <c r="AI409">
        <v>8.0310000000000059</v>
      </c>
      <c r="AJ409">
        <v>8.0790000000000077</v>
      </c>
      <c r="AK409">
        <v>7.9099999999999966</v>
      </c>
      <c r="AL409">
        <v>7.8710000000000093</v>
      </c>
      <c r="AM409">
        <v>7.9089999999999634</v>
      </c>
      <c r="AN409">
        <v>7.9420000000000073</v>
      </c>
      <c r="AO409">
        <v>8.1690000000000111</v>
      </c>
      <c r="AP409">
        <v>8.4550000000000125</v>
      </c>
      <c r="AQ409">
        <v>8.2209999999999752</v>
      </c>
      <c r="AR409">
        <v>8.2879999999999541</v>
      </c>
      <c r="AS409">
        <v>8.2180000000000462</v>
      </c>
      <c r="AT409">
        <v>8.1650000000000489</v>
      </c>
      <c r="AU409">
        <v>8.1009999999999707</v>
      </c>
      <c r="AV409">
        <v>7.7919999999999732</v>
      </c>
      <c r="AW409" s="174">
        <f t="shared" si="12"/>
        <v>265.76</v>
      </c>
      <c r="AX409" s="175">
        <f t="shared" si="13"/>
        <v>54.184226369656834</v>
      </c>
    </row>
    <row r="410" spans="1:50" ht="15" thickBot="1" x14ac:dyDescent="0.4">
      <c r="A410" s="43" t="s">
        <v>134</v>
      </c>
      <c r="B410" s="43">
        <v>2018</v>
      </c>
      <c r="C410" s="9">
        <v>43434</v>
      </c>
      <c r="D410" s="43" t="s">
        <v>72</v>
      </c>
      <c r="E410" s="42" t="s">
        <v>395</v>
      </c>
      <c r="F410" t="s">
        <v>395</v>
      </c>
      <c r="G410" t="s">
        <v>27</v>
      </c>
      <c r="H410" t="s">
        <v>450</v>
      </c>
      <c r="I410" t="s">
        <v>549</v>
      </c>
      <c r="J410" t="s">
        <v>563</v>
      </c>
      <c r="K410" t="s">
        <v>624</v>
      </c>
      <c r="P410" s="42">
        <v>4</v>
      </c>
      <c r="Q410">
        <v>15.178000000000001</v>
      </c>
      <c r="R410">
        <v>8.4979999999999976</v>
      </c>
      <c r="S410">
        <v>7.9510000000000005</v>
      </c>
      <c r="T410">
        <v>7.9009999999999998</v>
      </c>
      <c r="U410">
        <v>7.7190000000000012</v>
      </c>
      <c r="V410">
        <v>7.7920000000000016</v>
      </c>
      <c r="W410">
        <v>7.9069999999999823</v>
      </c>
      <c r="X410">
        <v>8.1710000000000207</v>
      </c>
      <c r="Y410">
        <v>7.882000000000005</v>
      </c>
      <c r="Z410">
        <v>7.8669999999999902</v>
      </c>
      <c r="AA410">
        <v>8.0180000000000007</v>
      </c>
      <c r="AB410">
        <v>7.9699999999999989</v>
      </c>
      <c r="AC410">
        <v>8.070999999999998</v>
      </c>
      <c r="AD410">
        <v>8.2300000000000182</v>
      </c>
      <c r="AE410">
        <v>8.0449999999999875</v>
      </c>
      <c r="AF410">
        <v>8.0460000000000065</v>
      </c>
      <c r="AG410">
        <v>8.1470000000000198</v>
      </c>
      <c r="AH410">
        <v>8.1989999999999554</v>
      </c>
      <c r="AI410">
        <v>8.4230000000000302</v>
      </c>
      <c r="AJ410">
        <v>8.1149999999999807</v>
      </c>
      <c r="AK410">
        <v>8.0240000000000293</v>
      </c>
      <c r="AL410">
        <v>7.9569999999999652</v>
      </c>
      <c r="AM410">
        <v>8.1810000000000116</v>
      </c>
      <c r="AN410">
        <v>8.1779999999999973</v>
      </c>
      <c r="AO410">
        <v>8.4210000000000207</v>
      </c>
      <c r="AP410">
        <v>8.1239999999999668</v>
      </c>
      <c r="AQ410">
        <v>8.0460000000000207</v>
      </c>
      <c r="AR410">
        <v>8.09699999999998</v>
      </c>
      <c r="AS410">
        <v>8.1399999999999864</v>
      </c>
      <c r="AT410">
        <v>8.1900000000000261</v>
      </c>
      <c r="AU410">
        <v>8.1569999999999823</v>
      </c>
      <c r="AV410">
        <v>8.2860000000000014</v>
      </c>
      <c r="AW410" s="174">
        <f t="shared" si="12"/>
        <v>265.93099999999998</v>
      </c>
      <c r="AX410" s="175">
        <f t="shared" si="13"/>
        <v>54.149384614806102</v>
      </c>
    </row>
    <row r="411" spans="1:50" ht="15" thickBot="1" x14ac:dyDescent="0.4">
      <c r="A411" s="43" t="s">
        <v>134</v>
      </c>
      <c r="B411" s="43">
        <v>2018</v>
      </c>
      <c r="C411" s="9">
        <v>43434</v>
      </c>
      <c r="D411" s="43" t="s">
        <v>72</v>
      </c>
      <c r="E411" s="42" t="s">
        <v>395</v>
      </c>
      <c r="F411" t="s">
        <v>395</v>
      </c>
      <c r="G411" t="s">
        <v>159</v>
      </c>
      <c r="H411" t="s">
        <v>569</v>
      </c>
      <c r="I411" t="s">
        <v>567</v>
      </c>
      <c r="J411" t="s">
        <v>568</v>
      </c>
      <c r="K411" t="s">
        <v>572</v>
      </c>
      <c r="P411" s="42">
        <v>5</v>
      </c>
      <c r="Q411">
        <v>14.45</v>
      </c>
      <c r="R411">
        <v>8.4619999999999997</v>
      </c>
      <c r="S411">
        <v>8.1539999999999999</v>
      </c>
      <c r="T411">
        <v>7.8630000000000031</v>
      </c>
      <c r="U411">
        <v>7.9359999999999999</v>
      </c>
      <c r="V411">
        <v>7.8829999999999956</v>
      </c>
      <c r="W411">
        <v>7.9009999999999891</v>
      </c>
      <c r="X411">
        <v>8.0260000000000105</v>
      </c>
      <c r="Y411">
        <v>7.8719999999999999</v>
      </c>
      <c r="Z411">
        <v>7.9110000000000156</v>
      </c>
      <c r="AA411">
        <v>8.0699999999999932</v>
      </c>
      <c r="AB411">
        <v>7.9080000000000013</v>
      </c>
      <c r="AC411">
        <v>8.0880000000000081</v>
      </c>
      <c r="AD411">
        <v>7.9699999999999847</v>
      </c>
      <c r="AE411">
        <v>8.1439999999999912</v>
      </c>
      <c r="AF411">
        <v>8.119000000000014</v>
      </c>
      <c r="AG411">
        <v>8.070999999999998</v>
      </c>
      <c r="AH411">
        <v>8.2649999999999864</v>
      </c>
      <c r="AI411">
        <v>8.0500000000000114</v>
      </c>
      <c r="AJ411">
        <v>8.0829999999999984</v>
      </c>
      <c r="AK411">
        <v>8.1330000000000098</v>
      </c>
      <c r="AL411">
        <v>8.3549999999999898</v>
      </c>
      <c r="AM411">
        <v>8.1329999999999814</v>
      </c>
      <c r="AN411">
        <v>8.3200000000000216</v>
      </c>
      <c r="AO411">
        <v>8.2909999999999684</v>
      </c>
      <c r="AP411">
        <v>8.4770000000000039</v>
      </c>
      <c r="AQ411">
        <v>8.22199999999998</v>
      </c>
      <c r="AR411">
        <v>8.2130000000000223</v>
      </c>
      <c r="AS411">
        <v>8.2939999999999827</v>
      </c>
      <c r="AT411">
        <v>8.33400000000006</v>
      </c>
      <c r="AU411">
        <v>8.5409999999999684</v>
      </c>
      <c r="AV411">
        <v>8.3190000000000168</v>
      </c>
      <c r="AW411" s="174">
        <f t="shared" si="12"/>
        <v>266.858</v>
      </c>
      <c r="AX411" s="175">
        <f t="shared" si="13"/>
        <v>53.961282779605632</v>
      </c>
    </row>
    <row r="412" spans="1:50" ht="15" thickBot="1" x14ac:dyDescent="0.4">
      <c r="A412" s="43" t="s">
        <v>134</v>
      </c>
      <c r="B412" s="43">
        <v>2018</v>
      </c>
      <c r="C412" s="9">
        <v>43434</v>
      </c>
      <c r="D412" s="43" t="s">
        <v>72</v>
      </c>
      <c r="E412" s="42" t="s">
        <v>395</v>
      </c>
      <c r="F412" t="s">
        <v>395</v>
      </c>
      <c r="G412" t="s">
        <v>53</v>
      </c>
      <c r="H412" t="s">
        <v>308</v>
      </c>
      <c r="I412" t="s">
        <v>279</v>
      </c>
      <c r="J412" t="s">
        <v>356</v>
      </c>
      <c r="K412" t="s">
        <v>405</v>
      </c>
      <c r="P412" s="42">
        <v>6</v>
      </c>
      <c r="Q412">
        <v>14.672000000000001</v>
      </c>
      <c r="R412">
        <v>8.57</v>
      </c>
      <c r="S412">
        <v>8.1499999999999986</v>
      </c>
      <c r="T412">
        <v>8.0909999999999975</v>
      </c>
      <c r="U412">
        <v>7.9040000000000035</v>
      </c>
      <c r="V412">
        <v>7.8930000000000007</v>
      </c>
      <c r="W412">
        <v>8.1199999999999974</v>
      </c>
      <c r="X412">
        <v>8.0709999999999908</v>
      </c>
      <c r="Y412">
        <v>8.1550000000000153</v>
      </c>
      <c r="Z412">
        <v>7.9869999999999948</v>
      </c>
      <c r="AA412">
        <v>7.9240000000000066</v>
      </c>
      <c r="AB412">
        <v>7.9369999999999834</v>
      </c>
      <c r="AC412">
        <v>7.9490000000000123</v>
      </c>
      <c r="AD412">
        <v>7.9200000000000017</v>
      </c>
      <c r="AE412">
        <v>8.0319999999999965</v>
      </c>
      <c r="AF412">
        <v>8.0180000000000007</v>
      </c>
      <c r="AG412">
        <v>8.2699999999999818</v>
      </c>
      <c r="AH412">
        <v>8.2810000000000059</v>
      </c>
      <c r="AI412">
        <v>8.4509999999999934</v>
      </c>
      <c r="AJ412">
        <v>8.2610000000000241</v>
      </c>
      <c r="AK412">
        <v>8.3199999999999932</v>
      </c>
      <c r="AL412">
        <v>8.2019999999999982</v>
      </c>
      <c r="AM412">
        <v>8.2200000000000273</v>
      </c>
      <c r="AN412">
        <v>8.1899999999999977</v>
      </c>
      <c r="AO412">
        <v>8.1779999999999973</v>
      </c>
      <c r="AP412">
        <v>8.1870000000000118</v>
      </c>
      <c r="AQ412">
        <v>8.3889999999999816</v>
      </c>
      <c r="AR412">
        <v>8.6879999999999882</v>
      </c>
      <c r="AS412">
        <v>8.3619999999999663</v>
      </c>
      <c r="AT412">
        <v>8.4869999999999948</v>
      </c>
      <c r="AU412">
        <v>8.1020000000000323</v>
      </c>
      <c r="AV412">
        <v>7.992999999999995</v>
      </c>
      <c r="AW412" s="174">
        <f t="shared" si="12"/>
        <v>267.97399999999999</v>
      </c>
      <c r="AX412" s="175">
        <f t="shared" si="13"/>
        <v>53.736556531603817</v>
      </c>
    </row>
    <row r="413" spans="1:50" ht="15" thickBot="1" x14ac:dyDescent="0.4">
      <c r="A413" s="43" t="s">
        <v>134</v>
      </c>
      <c r="B413" s="43">
        <v>2018</v>
      </c>
      <c r="C413" s="9">
        <v>43434</v>
      </c>
      <c r="D413" s="43" t="s">
        <v>72</v>
      </c>
      <c r="E413" s="42" t="s">
        <v>395</v>
      </c>
      <c r="F413" t="s">
        <v>395</v>
      </c>
      <c r="G413" t="s">
        <v>47</v>
      </c>
      <c r="H413" t="s">
        <v>590</v>
      </c>
      <c r="I413" t="s">
        <v>559</v>
      </c>
      <c r="J413" t="s">
        <v>275</v>
      </c>
      <c r="K413" t="s">
        <v>287</v>
      </c>
      <c r="P413" s="42">
        <v>7</v>
      </c>
      <c r="Q413">
        <v>14.119</v>
      </c>
      <c r="R413">
        <v>8.18</v>
      </c>
      <c r="S413">
        <v>8.0470000000000006</v>
      </c>
      <c r="T413">
        <v>7.8540000000000028</v>
      </c>
      <c r="U413">
        <v>8.0319999999999965</v>
      </c>
      <c r="V413">
        <v>8.0050000000000026</v>
      </c>
      <c r="W413">
        <v>8.1739999999999924</v>
      </c>
      <c r="X413">
        <v>7.9799999999999969</v>
      </c>
      <c r="Y413">
        <v>8.1490000000000009</v>
      </c>
      <c r="Z413">
        <v>8.0290000000000106</v>
      </c>
      <c r="AA413">
        <v>8.1740000000000066</v>
      </c>
      <c r="AB413">
        <v>7.9969999999999999</v>
      </c>
      <c r="AC413">
        <v>8.1819999999999879</v>
      </c>
      <c r="AD413">
        <v>8.1670000000000016</v>
      </c>
      <c r="AE413">
        <v>8.2149999999999892</v>
      </c>
      <c r="AF413">
        <v>8.0630000000000024</v>
      </c>
      <c r="AG413">
        <v>8.061000000000007</v>
      </c>
      <c r="AH413">
        <v>8.2859999999999729</v>
      </c>
      <c r="AI413">
        <v>8.1750000000000398</v>
      </c>
      <c r="AJ413">
        <v>8.3669999999999902</v>
      </c>
      <c r="AK413">
        <v>8.0810000000000173</v>
      </c>
      <c r="AL413">
        <v>8.1260000000000048</v>
      </c>
      <c r="AM413">
        <v>8.3300000000000125</v>
      </c>
      <c r="AN413">
        <v>8.5239999999999725</v>
      </c>
      <c r="AO413">
        <v>8.242999999999995</v>
      </c>
      <c r="AP413">
        <v>8.5060000000000002</v>
      </c>
      <c r="AQ413">
        <v>8.3389999999999986</v>
      </c>
      <c r="AR413">
        <v>8.5769999999999982</v>
      </c>
      <c r="AS413">
        <v>8.65300000000002</v>
      </c>
      <c r="AT413">
        <v>8.4029999999999347</v>
      </c>
      <c r="AU413">
        <v>8.3640000000000327</v>
      </c>
      <c r="AV413">
        <v>8.4940000000000282</v>
      </c>
      <c r="AW413" s="174">
        <f t="shared" si="12"/>
        <v>268.89600000000002</v>
      </c>
      <c r="AX413" s="175">
        <f t="shared" si="13"/>
        <v>53.552302749018203</v>
      </c>
    </row>
    <row r="414" spans="1:50" ht="15" thickBot="1" x14ac:dyDescent="0.4">
      <c r="A414" s="43" t="s">
        <v>134</v>
      </c>
      <c r="B414" s="43">
        <v>2018</v>
      </c>
      <c r="C414" s="9">
        <v>43434</v>
      </c>
      <c r="D414" s="43" t="s">
        <v>72</v>
      </c>
      <c r="E414" s="42" t="s">
        <v>395</v>
      </c>
      <c r="F414" t="s">
        <v>395</v>
      </c>
      <c r="G414" t="s">
        <v>15</v>
      </c>
      <c r="H414" t="s">
        <v>361</v>
      </c>
      <c r="I414" t="s">
        <v>519</v>
      </c>
      <c r="J414" t="s">
        <v>348</v>
      </c>
      <c r="K414" t="s">
        <v>571</v>
      </c>
      <c r="P414" s="42">
        <v>8</v>
      </c>
      <c r="Q414">
        <v>14.432</v>
      </c>
      <c r="R414">
        <v>8.7050000000000001</v>
      </c>
      <c r="S414">
        <v>8.1950000000000003</v>
      </c>
      <c r="T414">
        <v>8.2590000000000003</v>
      </c>
      <c r="U414">
        <v>8.0360000000000014</v>
      </c>
      <c r="V414">
        <v>7.9510000000000005</v>
      </c>
      <c r="W414">
        <v>7.9879999999999924</v>
      </c>
      <c r="X414">
        <v>8.1730000000000089</v>
      </c>
      <c r="Y414">
        <v>7.9879999999999995</v>
      </c>
      <c r="Z414">
        <v>8.1499999999999915</v>
      </c>
      <c r="AA414">
        <v>7.9770000000000181</v>
      </c>
      <c r="AB414">
        <v>8.1469999999999771</v>
      </c>
      <c r="AC414">
        <v>8.0280000000000058</v>
      </c>
      <c r="AD414">
        <v>8.062000000000026</v>
      </c>
      <c r="AE414">
        <v>8.2649999999999721</v>
      </c>
      <c r="AF414">
        <v>8.2430000000000234</v>
      </c>
      <c r="AG414">
        <v>8.1979999999999791</v>
      </c>
      <c r="AH414">
        <v>8.2060000000000173</v>
      </c>
      <c r="AI414">
        <v>8.275999999999982</v>
      </c>
      <c r="AJ414">
        <v>8.3069999999999595</v>
      </c>
      <c r="AK414">
        <v>8.5550000000000352</v>
      </c>
      <c r="AL414">
        <v>8.4840000000000089</v>
      </c>
      <c r="AM414">
        <v>8.7040000000000077</v>
      </c>
      <c r="AN414">
        <v>8.5</v>
      </c>
      <c r="AO414">
        <v>8.70799999999997</v>
      </c>
      <c r="AP414">
        <v>8.4890000000000043</v>
      </c>
      <c r="AQ414">
        <v>8.2860000000000298</v>
      </c>
      <c r="AR414">
        <v>8.2789999999999964</v>
      </c>
      <c r="AS414">
        <v>8.4370000000000118</v>
      </c>
      <c r="AT414">
        <v>8.4339999999999975</v>
      </c>
      <c r="AU414">
        <v>8.546999999999997</v>
      </c>
      <c r="AV414">
        <v>8.4479999999999791</v>
      </c>
      <c r="AW414" s="174">
        <f t="shared" si="12"/>
        <v>271.45699999999999</v>
      </c>
      <c r="AX414" s="175">
        <f t="shared" si="13"/>
        <v>53.04707559576655</v>
      </c>
    </row>
    <row r="415" spans="1:50" ht="15" thickBot="1" x14ac:dyDescent="0.4">
      <c r="A415" s="43" t="s">
        <v>134</v>
      </c>
      <c r="B415" s="43">
        <v>2018</v>
      </c>
      <c r="C415" s="9">
        <v>43434</v>
      </c>
      <c r="D415" s="43" t="s">
        <v>72</v>
      </c>
      <c r="E415" s="42" t="s">
        <v>395</v>
      </c>
      <c r="F415" t="s">
        <v>395</v>
      </c>
      <c r="G415" t="s">
        <v>51</v>
      </c>
      <c r="H415" t="s">
        <v>243</v>
      </c>
      <c r="I415" t="s">
        <v>556</v>
      </c>
      <c r="J415" t="s">
        <v>557</v>
      </c>
      <c r="K415" t="s">
        <v>582</v>
      </c>
      <c r="P415" s="42">
        <v>9</v>
      </c>
      <c r="Q415">
        <v>14.755000000000001</v>
      </c>
      <c r="R415">
        <v>8.9069999999999983</v>
      </c>
      <c r="S415">
        <v>8.4250000000000043</v>
      </c>
      <c r="T415">
        <v>8.0439999999999969</v>
      </c>
      <c r="U415">
        <v>7.9450000000000003</v>
      </c>
      <c r="V415">
        <v>8.0399999999999991</v>
      </c>
      <c r="W415">
        <v>7.9830000000000041</v>
      </c>
      <c r="X415">
        <v>8.2769999999999868</v>
      </c>
      <c r="Y415">
        <v>8.092000000000013</v>
      </c>
      <c r="Z415">
        <v>7.9950000000000045</v>
      </c>
      <c r="AA415">
        <v>7.9560000000000031</v>
      </c>
      <c r="AB415">
        <v>8.1389999999999958</v>
      </c>
      <c r="AC415">
        <v>8.2519999999999953</v>
      </c>
      <c r="AD415">
        <v>8.1980000000000075</v>
      </c>
      <c r="AE415">
        <v>8.186000000000007</v>
      </c>
      <c r="AF415">
        <v>8.4179999999999779</v>
      </c>
      <c r="AG415">
        <v>8.3800000000000239</v>
      </c>
      <c r="AH415">
        <v>8.5329999999999586</v>
      </c>
      <c r="AI415">
        <v>8.3460000000000036</v>
      </c>
      <c r="AJ415">
        <v>8.2939999999999827</v>
      </c>
      <c r="AK415">
        <v>8.245000000000033</v>
      </c>
      <c r="AL415">
        <v>8.4139999999999873</v>
      </c>
      <c r="AM415">
        <v>8.32000000000005</v>
      </c>
      <c r="AN415">
        <v>8.4379999999999598</v>
      </c>
      <c r="AO415">
        <v>8.3230000000000075</v>
      </c>
      <c r="AP415">
        <v>8.5220000000000482</v>
      </c>
      <c r="AQ415">
        <v>8.4429999999999268</v>
      </c>
      <c r="AR415">
        <v>8.5789999999999793</v>
      </c>
      <c r="AS415">
        <v>8.2870000000000346</v>
      </c>
      <c r="AT415">
        <v>8.2809999999999775</v>
      </c>
      <c r="AU415">
        <v>8.311000000000007</v>
      </c>
      <c r="AV415">
        <v>8.4540000000000646</v>
      </c>
      <c r="AW415" s="174">
        <f t="shared" si="12"/>
        <v>271.78200000000004</v>
      </c>
      <c r="AX415" s="175">
        <f t="shared" si="13"/>
        <v>52.983641300748388</v>
      </c>
    </row>
    <row r="416" spans="1:50" ht="15" thickBot="1" x14ac:dyDescent="0.4">
      <c r="A416" s="43" t="s">
        <v>134</v>
      </c>
      <c r="B416" s="43">
        <v>2018</v>
      </c>
      <c r="C416" s="9">
        <v>43434</v>
      </c>
      <c r="D416" s="43" t="s">
        <v>72</v>
      </c>
      <c r="E416" s="42" t="s">
        <v>395</v>
      </c>
      <c r="F416" t="s">
        <v>395</v>
      </c>
      <c r="G416" t="s">
        <v>38</v>
      </c>
      <c r="H416" t="s">
        <v>309</v>
      </c>
      <c r="I416" t="s">
        <v>615</v>
      </c>
      <c r="J416" t="s">
        <v>251</v>
      </c>
      <c r="K416" t="s">
        <v>616</v>
      </c>
      <c r="P416" s="42">
        <v>10</v>
      </c>
      <c r="Q416">
        <v>14.186</v>
      </c>
      <c r="R416">
        <v>8.5869999999999997</v>
      </c>
      <c r="S416">
        <v>8.27</v>
      </c>
      <c r="T416">
        <v>8.3190000000000026</v>
      </c>
      <c r="U416">
        <v>8.3799999999999955</v>
      </c>
      <c r="V416">
        <v>8.2310000000000016</v>
      </c>
      <c r="W416">
        <v>8.320999999999998</v>
      </c>
      <c r="X416">
        <v>8.2950000000000017</v>
      </c>
      <c r="Y416">
        <v>8.4339999999999975</v>
      </c>
      <c r="Z416">
        <v>8.1740000000000066</v>
      </c>
      <c r="AA416">
        <v>8.1879999999999882</v>
      </c>
      <c r="AB416">
        <v>8.3610000000000042</v>
      </c>
      <c r="AC416">
        <v>8.2549999999999955</v>
      </c>
      <c r="AD416">
        <v>8.4129999999999825</v>
      </c>
      <c r="AE416">
        <v>8.1799999999999926</v>
      </c>
      <c r="AF416">
        <v>8.3460000000000321</v>
      </c>
      <c r="AG416">
        <v>8.3200000000000216</v>
      </c>
      <c r="AH416">
        <v>8.4959999999999809</v>
      </c>
      <c r="AI416">
        <v>8.2249999999999943</v>
      </c>
      <c r="AJ416">
        <v>8.2839999999999918</v>
      </c>
      <c r="AK416">
        <v>8.4250000000000114</v>
      </c>
      <c r="AL416">
        <v>8.3470000000000084</v>
      </c>
      <c r="AM416">
        <v>8.4660000000000082</v>
      </c>
      <c r="AN416">
        <v>8.2639999999999816</v>
      </c>
      <c r="AO416">
        <v>8.2650000000000148</v>
      </c>
      <c r="AP416">
        <v>8.5269999999999868</v>
      </c>
      <c r="AQ416">
        <v>8.5049999999999955</v>
      </c>
      <c r="AR416">
        <v>8.3140000000000214</v>
      </c>
      <c r="AS416">
        <v>8.3509999999999707</v>
      </c>
      <c r="AT416">
        <v>8.5300000000000296</v>
      </c>
      <c r="AU416">
        <v>8.2869999999999777</v>
      </c>
      <c r="AV416">
        <v>8.2069999999999936</v>
      </c>
      <c r="AW416" s="174">
        <f t="shared" si="12"/>
        <v>272.75299999999999</v>
      </c>
      <c r="AX416" s="175">
        <f t="shared" si="13"/>
        <v>52.795019669811154</v>
      </c>
    </row>
    <row r="417" spans="1:50" ht="15" thickBot="1" x14ac:dyDescent="0.4">
      <c r="A417" s="43" t="s">
        <v>134</v>
      </c>
      <c r="B417" s="43">
        <v>2018</v>
      </c>
      <c r="C417" s="9">
        <v>43434</v>
      </c>
      <c r="D417" s="43" t="s">
        <v>72</v>
      </c>
      <c r="E417" s="42" t="s">
        <v>395</v>
      </c>
      <c r="F417" t="s">
        <v>395</v>
      </c>
      <c r="G417" t="s">
        <v>31</v>
      </c>
      <c r="H417" t="s">
        <v>358</v>
      </c>
      <c r="I417" t="s">
        <v>597</v>
      </c>
      <c r="J417" t="s">
        <v>621</v>
      </c>
      <c r="K417" t="s">
        <v>291</v>
      </c>
      <c r="P417" s="42">
        <v>11</v>
      </c>
      <c r="Q417">
        <v>14.291</v>
      </c>
      <c r="R417">
        <v>8.6179999999999986</v>
      </c>
      <c r="S417">
        <v>8.3120000000000012</v>
      </c>
      <c r="T417">
        <v>8.041999999999998</v>
      </c>
      <c r="U417">
        <v>8.2120000000000033</v>
      </c>
      <c r="V417">
        <v>8.0629999999999953</v>
      </c>
      <c r="W417">
        <v>8.2540000000000049</v>
      </c>
      <c r="X417">
        <v>8.0460000000000065</v>
      </c>
      <c r="Y417">
        <v>8.208999999999989</v>
      </c>
      <c r="Z417">
        <v>8.1640000000000157</v>
      </c>
      <c r="AA417">
        <v>8.3469999999999942</v>
      </c>
      <c r="AB417">
        <v>8.2129999999999797</v>
      </c>
      <c r="AC417">
        <v>8.3890000000000242</v>
      </c>
      <c r="AD417">
        <v>8.1760000000000019</v>
      </c>
      <c r="AE417">
        <v>8.2709999999999866</v>
      </c>
      <c r="AF417">
        <v>8.2280000000000086</v>
      </c>
      <c r="AG417">
        <v>8.4200000000000159</v>
      </c>
      <c r="AH417">
        <v>8.539999999999992</v>
      </c>
      <c r="AI417">
        <v>8.4519999999999698</v>
      </c>
      <c r="AJ417">
        <v>8.6900000000000261</v>
      </c>
      <c r="AK417">
        <v>8.3969999999999914</v>
      </c>
      <c r="AL417">
        <v>8.4679999999999893</v>
      </c>
      <c r="AM417">
        <v>8.4480000000000075</v>
      </c>
      <c r="AN417">
        <v>8.25</v>
      </c>
      <c r="AO417">
        <v>8.26400000000001</v>
      </c>
      <c r="AP417">
        <v>8.492999999999995</v>
      </c>
      <c r="AQ417">
        <v>8.546999999999997</v>
      </c>
      <c r="AR417">
        <v>8.4929999999999666</v>
      </c>
      <c r="AS417">
        <v>8.7190000000000225</v>
      </c>
      <c r="AT417">
        <v>8.4240000000000066</v>
      </c>
      <c r="AU417">
        <v>8.3110000000000355</v>
      </c>
      <c r="AV417">
        <v>8.4239999999999782</v>
      </c>
      <c r="AW417" s="174">
        <f t="shared" si="12"/>
        <v>273.17500000000001</v>
      </c>
      <c r="AX417" s="175">
        <f t="shared" si="13"/>
        <v>52.713462066440925</v>
      </c>
    </row>
    <row r="418" spans="1:50" ht="15" thickBot="1" x14ac:dyDescent="0.4">
      <c r="A418" s="43" t="s">
        <v>134</v>
      </c>
      <c r="B418" s="43">
        <v>2018</v>
      </c>
      <c r="C418" s="9">
        <v>43434</v>
      </c>
      <c r="D418" s="43" t="s">
        <v>72</v>
      </c>
      <c r="E418" s="42" t="s">
        <v>395</v>
      </c>
      <c r="F418" t="s">
        <v>395</v>
      </c>
      <c r="G418" t="s">
        <v>56</v>
      </c>
      <c r="H418" t="s">
        <v>274</v>
      </c>
      <c r="I418" t="s">
        <v>446</v>
      </c>
      <c r="J418" t="s">
        <v>445</v>
      </c>
      <c r="K418" t="s">
        <v>55</v>
      </c>
      <c r="P418" s="42">
        <v>12</v>
      </c>
      <c r="Q418">
        <v>15.115</v>
      </c>
      <c r="R418">
        <v>8.6160000000000014</v>
      </c>
      <c r="S418">
        <v>8.0879999999999974</v>
      </c>
      <c r="T418">
        <v>8.218</v>
      </c>
      <c r="U418">
        <v>8.1060000000000016</v>
      </c>
      <c r="V418">
        <v>8.3029999999999973</v>
      </c>
      <c r="W418">
        <v>8.0840000000000032</v>
      </c>
      <c r="X418">
        <v>8.0460000000000065</v>
      </c>
      <c r="Y418">
        <v>8.0709999999999837</v>
      </c>
      <c r="Z418">
        <v>8.3430000000000035</v>
      </c>
      <c r="AA418">
        <v>8.2119999999999891</v>
      </c>
      <c r="AB418">
        <v>8.2420000000000186</v>
      </c>
      <c r="AC418">
        <v>8.22199999999998</v>
      </c>
      <c r="AD418">
        <v>8.467000000000013</v>
      </c>
      <c r="AE418">
        <v>8.1060000000000088</v>
      </c>
      <c r="AF418">
        <v>8.1470000000000198</v>
      </c>
      <c r="AG418">
        <v>8.3829999999999529</v>
      </c>
      <c r="AH418">
        <v>8.1910000000000025</v>
      </c>
      <c r="AI418">
        <v>8.1900000000000261</v>
      </c>
      <c r="AJ418">
        <v>8.3520000000000039</v>
      </c>
      <c r="AK418">
        <v>8.1309999999999718</v>
      </c>
      <c r="AL418">
        <v>8.224000000000018</v>
      </c>
      <c r="AM418">
        <v>8.38900000000001</v>
      </c>
      <c r="AN418">
        <v>8.453000000000003</v>
      </c>
      <c r="AO418">
        <v>8.6630000000000109</v>
      </c>
      <c r="AP418">
        <v>8.4809999999999661</v>
      </c>
      <c r="AQ418">
        <v>8.4629999999999939</v>
      </c>
      <c r="AR418">
        <v>8.532999999999987</v>
      </c>
      <c r="AS418">
        <v>8.7500000000000284</v>
      </c>
      <c r="AT418">
        <v>8.5310000000000059</v>
      </c>
      <c r="AU418">
        <v>8.6379999999999768</v>
      </c>
      <c r="AV418">
        <v>8.5380000000000109</v>
      </c>
      <c r="AW418" s="174">
        <f t="shared" si="12"/>
        <v>273.29599999999999</v>
      </c>
      <c r="AX418" s="175">
        <f t="shared" si="13"/>
        <v>52.690123529067385</v>
      </c>
    </row>
    <row r="419" spans="1:50" ht="15" thickBot="1" x14ac:dyDescent="0.4">
      <c r="A419" s="43" t="s">
        <v>134</v>
      </c>
      <c r="B419" s="43">
        <v>2018</v>
      </c>
      <c r="C419" s="9">
        <v>43434</v>
      </c>
      <c r="D419" s="43" t="s">
        <v>72</v>
      </c>
      <c r="E419" s="42" t="s">
        <v>395</v>
      </c>
      <c r="F419" t="s">
        <v>395</v>
      </c>
      <c r="G419" t="s">
        <v>121</v>
      </c>
      <c r="H419" t="s">
        <v>626</v>
      </c>
      <c r="I419" t="s">
        <v>355</v>
      </c>
      <c r="J419" t="s">
        <v>627</v>
      </c>
      <c r="K419" t="s">
        <v>591</v>
      </c>
      <c r="P419" s="42">
        <v>13</v>
      </c>
      <c r="Q419">
        <v>14.513999999999999</v>
      </c>
      <c r="R419">
        <v>8.7980000000000018</v>
      </c>
      <c r="S419">
        <v>8.5139999999999993</v>
      </c>
      <c r="T419">
        <v>8.1069999999999993</v>
      </c>
      <c r="U419">
        <v>8.1219999999999999</v>
      </c>
      <c r="V419">
        <v>7.9140000000000015</v>
      </c>
      <c r="W419">
        <v>8.009999999999998</v>
      </c>
      <c r="X419">
        <v>7.9209999999999923</v>
      </c>
      <c r="Y419">
        <v>8.0320000000000107</v>
      </c>
      <c r="Z419">
        <v>7.98599999999999</v>
      </c>
      <c r="AA419">
        <v>8.1520000000000152</v>
      </c>
      <c r="AB419">
        <v>8.2499999999999858</v>
      </c>
      <c r="AC419">
        <v>8.0520000000000067</v>
      </c>
      <c r="AD419">
        <v>8.257000000000005</v>
      </c>
      <c r="AE419">
        <v>8.2030000000000172</v>
      </c>
      <c r="AF419">
        <v>8.3940000000000055</v>
      </c>
      <c r="AG419">
        <v>8.2899999999999636</v>
      </c>
      <c r="AH419">
        <v>8.3880000000000052</v>
      </c>
      <c r="AI419">
        <v>8.3880000000000052</v>
      </c>
      <c r="AJ419">
        <v>8.1989999999999839</v>
      </c>
      <c r="AK419">
        <v>8.3990000000000009</v>
      </c>
      <c r="AL419">
        <v>8.4690000000000225</v>
      </c>
      <c r="AM419">
        <v>8.742999999999995</v>
      </c>
      <c r="AN419">
        <v>8.7189999999999941</v>
      </c>
      <c r="AO419">
        <v>8.8049999999999784</v>
      </c>
      <c r="AP419">
        <v>8.5370000000000061</v>
      </c>
      <c r="AQ419">
        <v>8.650999999999982</v>
      </c>
      <c r="AR419">
        <v>8.6860000000000639</v>
      </c>
      <c r="AS419">
        <v>8.8239999999999839</v>
      </c>
      <c r="AT419">
        <v>8.646000000000015</v>
      </c>
      <c r="AU419">
        <v>8.5179999999999723</v>
      </c>
      <c r="AV419">
        <v>8.8029999999999973</v>
      </c>
      <c r="AW419" s="174">
        <f t="shared" si="12"/>
        <v>274.291</v>
      </c>
      <c r="AX419" s="175">
        <f t="shared" si="13"/>
        <v>52.498988300746291</v>
      </c>
    </row>
    <row r="420" spans="1:50" ht="15" thickBot="1" x14ac:dyDescent="0.4">
      <c r="A420" s="43" t="s">
        <v>134</v>
      </c>
      <c r="B420" s="43">
        <v>2018</v>
      </c>
      <c r="C420" s="9">
        <v>43434</v>
      </c>
      <c r="D420" s="43" t="s">
        <v>72</v>
      </c>
      <c r="E420" s="42" t="s">
        <v>395</v>
      </c>
      <c r="F420" t="s">
        <v>395</v>
      </c>
      <c r="G420" t="s">
        <v>175</v>
      </c>
      <c r="H420" t="s">
        <v>344</v>
      </c>
      <c r="I420" t="s">
        <v>628</v>
      </c>
      <c r="J420" t="s">
        <v>303</v>
      </c>
      <c r="K420" t="s">
        <v>288</v>
      </c>
      <c r="P420" s="42">
        <v>14</v>
      </c>
      <c r="Q420">
        <v>15.161</v>
      </c>
      <c r="R420">
        <v>8.7900000000000009</v>
      </c>
      <c r="S420">
        <v>8.4420000000000002</v>
      </c>
      <c r="T420">
        <v>8.1289999999999978</v>
      </c>
      <c r="U420">
        <v>8.2719999999999985</v>
      </c>
      <c r="V420">
        <v>8.1310000000000002</v>
      </c>
      <c r="W420">
        <v>8.2259999999999991</v>
      </c>
      <c r="X420">
        <v>8.0120000000000005</v>
      </c>
      <c r="Y420">
        <v>8.0430000000000064</v>
      </c>
      <c r="Z420">
        <v>8.090999999999994</v>
      </c>
      <c r="AA420">
        <v>8.3130000000000024</v>
      </c>
      <c r="AB420">
        <v>8.2009999999999934</v>
      </c>
      <c r="AC420">
        <v>8.4289999999999878</v>
      </c>
      <c r="AD420">
        <v>8.4780000000000371</v>
      </c>
      <c r="AE420">
        <v>8.1409999999999627</v>
      </c>
      <c r="AF420">
        <v>8.0850000000000364</v>
      </c>
      <c r="AG420">
        <v>8.2349999999999852</v>
      </c>
      <c r="AH420">
        <v>8.4830000000000041</v>
      </c>
      <c r="AI420">
        <v>8.3149999999999693</v>
      </c>
      <c r="AJ420">
        <v>8.4840000000000089</v>
      </c>
      <c r="AK420">
        <v>8.2680000000000291</v>
      </c>
      <c r="AL420">
        <v>8.5639999999999645</v>
      </c>
      <c r="AM420">
        <v>8.799000000000035</v>
      </c>
      <c r="AN420">
        <v>8.6550000000000011</v>
      </c>
      <c r="AO420">
        <v>8.7119999999999607</v>
      </c>
      <c r="AP420">
        <v>8.5030000000000427</v>
      </c>
      <c r="AQ420">
        <v>8.7319999999999709</v>
      </c>
      <c r="AR420">
        <v>8.9399999999999977</v>
      </c>
      <c r="AS420">
        <v>8.88900000000001</v>
      </c>
      <c r="AT420">
        <v>8.9250000000000398</v>
      </c>
      <c r="AU420">
        <v>8.5459999999999923</v>
      </c>
      <c r="AV420">
        <v>8.4969999999999004</v>
      </c>
      <c r="AW420" s="174">
        <f t="shared" si="12"/>
        <v>276.49099999999993</v>
      </c>
      <c r="AX420" s="175">
        <f t="shared" si="13"/>
        <v>52.081261234542907</v>
      </c>
    </row>
    <row r="421" spans="1:50" ht="15" thickBot="1" x14ac:dyDescent="0.4">
      <c r="A421" s="43" t="s">
        <v>134</v>
      </c>
      <c r="B421" s="43">
        <v>2018</v>
      </c>
      <c r="C421" s="9">
        <v>43434</v>
      </c>
      <c r="D421" s="43" t="s">
        <v>72</v>
      </c>
      <c r="E421" s="42" t="s">
        <v>395</v>
      </c>
      <c r="F421" t="s">
        <v>395</v>
      </c>
      <c r="G421" t="s">
        <v>40</v>
      </c>
      <c r="H421" t="s">
        <v>331</v>
      </c>
      <c r="I421" t="s">
        <v>614</v>
      </c>
      <c r="J421" t="s">
        <v>324</v>
      </c>
      <c r="K421" t="s">
        <v>575</v>
      </c>
      <c r="P421" s="42">
        <v>15</v>
      </c>
      <c r="Q421">
        <v>14.128</v>
      </c>
      <c r="R421">
        <v>8.4340000000000011</v>
      </c>
      <c r="S421">
        <v>7.8249999999999993</v>
      </c>
      <c r="T421">
        <v>7.892000000000003</v>
      </c>
      <c r="U421">
        <v>8.0219999999999985</v>
      </c>
      <c r="V421">
        <v>8.3399999999999963</v>
      </c>
      <c r="W421">
        <v>8.1180000000000021</v>
      </c>
      <c r="X421">
        <v>8.1489999999999867</v>
      </c>
      <c r="Y421">
        <v>8.342000000000013</v>
      </c>
      <c r="Z421">
        <v>8.2630000000000052</v>
      </c>
      <c r="AA421">
        <v>8.2830000000000013</v>
      </c>
      <c r="AB421">
        <v>8.3960000000000008</v>
      </c>
      <c r="AC421">
        <v>8.3309999999999889</v>
      </c>
      <c r="AD421">
        <v>8.3250000000000171</v>
      </c>
      <c r="AE421">
        <v>8.3930000000000007</v>
      </c>
      <c r="AF421">
        <v>8.5949999999999989</v>
      </c>
      <c r="AG421">
        <v>8.3879999999999768</v>
      </c>
      <c r="AH421">
        <v>8.5050000000000239</v>
      </c>
      <c r="AI421">
        <v>8.6849999999999739</v>
      </c>
      <c r="AJ421">
        <v>8.5600000000000023</v>
      </c>
      <c r="AK421">
        <v>8.5480000000000302</v>
      </c>
      <c r="AL421">
        <v>8.6330000000000098</v>
      </c>
      <c r="AM421">
        <v>8.2919999999999732</v>
      </c>
      <c r="AN421">
        <v>8.4029999999999916</v>
      </c>
      <c r="AO421">
        <v>8.6760000000000161</v>
      </c>
      <c r="AP421">
        <v>9.0869999999999891</v>
      </c>
      <c r="AQ421">
        <v>8.910000000000025</v>
      </c>
      <c r="AR421">
        <v>9.1079999999999472</v>
      </c>
      <c r="AS421">
        <v>9.4470000000000027</v>
      </c>
      <c r="AT421">
        <v>9.1940000000000737</v>
      </c>
      <c r="AU421">
        <v>9.0079999999999814</v>
      </c>
      <c r="AV421">
        <v>8.8389999999999418</v>
      </c>
      <c r="AW421" s="174">
        <f t="shared" si="12"/>
        <v>278.11899999999997</v>
      </c>
      <c r="AX421" s="175">
        <f t="shared" si="13"/>
        <v>51.776397872852989</v>
      </c>
    </row>
    <row r="422" spans="1:50" ht="15" thickBot="1" x14ac:dyDescent="0.4">
      <c r="A422" s="43" t="s">
        <v>134</v>
      </c>
      <c r="B422" s="43">
        <v>2018</v>
      </c>
      <c r="C422" s="9">
        <v>43434</v>
      </c>
      <c r="D422" s="43" t="s">
        <v>72</v>
      </c>
      <c r="E422" s="42" t="s">
        <v>472</v>
      </c>
      <c r="F422">
        <v>1</v>
      </c>
      <c r="G422" t="s">
        <v>53</v>
      </c>
      <c r="H422" t="s">
        <v>308</v>
      </c>
      <c r="I422" t="s">
        <v>279</v>
      </c>
      <c r="J422" t="s">
        <v>356</v>
      </c>
      <c r="K422" t="s">
        <v>405</v>
      </c>
      <c r="P422" s="42">
        <v>1</v>
      </c>
      <c r="Q422">
        <v>14.606</v>
      </c>
      <c r="R422">
        <v>8.6839999999999993</v>
      </c>
      <c r="S422">
        <v>8.1260000000000012</v>
      </c>
      <c r="T422">
        <v>7.8589999999999982</v>
      </c>
      <c r="U422">
        <v>7.9470000000000027</v>
      </c>
      <c r="V422">
        <v>7.9050000000000011</v>
      </c>
      <c r="W422">
        <v>7.9069999999999965</v>
      </c>
      <c r="X422">
        <v>8.1520000000000081</v>
      </c>
      <c r="Y422">
        <v>8.0769999999999982</v>
      </c>
      <c r="Z422">
        <v>8.1249999999999858</v>
      </c>
      <c r="AA422">
        <v>7.9480000000000075</v>
      </c>
      <c r="AB422">
        <v>7.9329999999999927</v>
      </c>
      <c r="AC422">
        <v>7.9410000000000025</v>
      </c>
      <c r="AD422">
        <v>7.8900000000000006</v>
      </c>
      <c r="AE422">
        <v>7.8389999999999986</v>
      </c>
      <c r="AF422">
        <v>7.9550000000000125</v>
      </c>
      <c r="AG422">
        <v>8.0339999999999918</v>
      </c>
      <c r="AH422">
        <v>7.9890000000000043</v>
      </c>
      <c r="AI422">
        <v>8.2980000000000018</v>
      </c>
      <c r="AJ422">
        <v>8.0929999999999893</v>
      </c>
      <c r="AK422">
        <v>8.2449999999999761</v>
      </c>
      <c r="AL422">
        <v>8.0420000000000584</v>
      </c>
      <c r="AM422">
        <v>8.0420000000000016</v>
      </c>
      <c r="AN422">
        <v>8.0660000000000025</v>
      </c>
      <c r="AO422">
        <v>7.9729999999999563</v>
      </c>
      <c r="AP422">
        <v>8.1029999999999802</v>
      </c>
      <c r="AQ422">
        <v>8.1910000000000025</v>
      </c>
      <c r="AR422">
        <v>8.5870000000000175</v>
      </c>
      <c r="AS422">
        <v>8.2090000000000316</v>
      </c>
      <c r="AT422">
        <v>8.1370000000000005</v>
      </c>
      <c r="AU422">
        <v>8.0039999999999623</v>
      </c>
      <c r="AV422">
        <v>8.0049999999999955</v>
      </c>
      <c r="AW422" s="174">
        <f t="shared" si="12"/>
        <v>264.91199999999998</v>
      </c>
      <c r="AX422" s="175">
        <f t="shared" si="13"/>
        <v>54.357673491574566</v>
      </c>
    </row>
    <row r="423" spans="1:50" ht="15" thickBot="1" x14ac:dyDescent="0.4">
      <c r="A423" s="43" t="s">
        <v>134</v>
      </c>
      <c r="B423" s="43">
        <v>2018</v>
      </c>
      <c r="C423" s="9">
        <v>43434</v>
      </c>
      <c r="D423" s="43" t="s">
        <v>72</v>
      </c>
      <c r="E423" s="42" t="s">
        <v>472</v>
      </c>
      <c r="F423">
        <v>1</v>
      </c>
      <c r="G423" t="s">
        <v>47</v>
      </c>
      <c r="H423" t="s">
        <v>590</v>
      </c>
      <c r="I423" t="s">
        <v>559</v>
      </c>
      <c r="J423" t="s">
        <v>275</v>
      </c>
      <c r="K423" t="s">
        <v>287</v>
      </c>
      <c r="P423" s="42">
        <v>2</v>
      </c>
      <c r="Q423">
        <v>14.321</v>
      </c>
      <c r="R423">
        <v>8.2410000000000014</v>
      </c>
      <c r="S423">
        <v>8.0410000000000004</v>
      </c>
      <c r="T423">
        <v>7.8599999999999994</v>
      </c>
      <c r="U423">
        <v>8.0549999999999997</v>
      </c>
      <c r="V423">
        <v>8.0779999999999959</v>
      </c>
      <c r="W423">
        <v>8.2010000000000076</v>
      </c>
      <c r="X423">
        <v>7.982999999999997</v>
      </c>
      <c r="Y423">
        <v>7.9759999999999991</v>
      </c>
      <c r="Z423">
        <v>8.1530000000000058</v>
      </c>
      <c r="AA423">
        <v>7.98599999999999</v>
      </c>
      <c r="AB423">
        <v>8.152000000000001</v>
      </c>
      <c r="AC423">
        <v>8.0030000000000143</v>
      </c>
      <c r="AD423">
        <v>8.1809999999999974</v>
      </c>
      <c r="AE423">
        <v>8.0929999999999751</v>
      </c>
      <c r="AF423">
        <v>8.2350000000000421</v>
      </c>
      <c r="AG423">
        <v>8.08299999999997</v>
      </c>
      <c r="AH423">
        <v>8.2409999999999854</v>
      </c>
      <c r="AI423">
        <v>8.0999999999999943</v>
      </c>
      <c r="AJ423">
        <v>8.2930000000000348</v>
      </c>
      <c r="AK423">
        <v>8.0589999999999975</v>
      </c>
      <c r="AL423">
        <v>8.0699999999999932</v>
      </c>
      <c r="AM423">
        <v>8.1539999999999964</v>
      </c>
      <c r="AN423">
        <v>8.3269999999999982</v>
      </c>
      <c r="AO423">
        <v>8.1119999999999948</v>
      </c>
      <c r="AP423">
        <v>8.4470000000000027</v>
      </c>
      <c r="AQ423">
        <v>8.1350000000000193</v>
      </c>
      <c r="AR423">
        <v>8.4070000000000107</v>
      </c>
      <c r="AS423">
        <v>8.2029999999999745</v>
      </c>
      <c r="AT423">
        <v>8.4989999999999668</v>
      </c>
      <c r="AU423">
        <v>8.5440000000000396</v>
      </c>
      <c r="AV423">
        <v>8.353999999999985</v>
      </c>
      <c r="AW423" s="174">
        <f t="shared" si="12"/>
        <v>267.58699999999999</v>
      </c>
      <c r="AX423" s="175">
        <f t="shared" si="13"/>
        <v>53.814273488622398</v>
      </c>
    </row>
    <row r="424" spans="1:50" ht="15" thickBot="1" x14ac:dyDescent="0.4">
      <c r="A424" s="43" t="s">
        <v>134</v>
      </c>
      <c r="B424" s="43">
        <v>2018</v>
      </c>
      <c r="C424" s="9">
        <v>43434</v>
      </c>
      <c r="D424" s="43" t="s">
        <v>72</v>
      </c>
      <c r="E424" s="42" t="s">
        <v>472</v>
      </c>
      <c r="F424">
        <v>2</v>
      </c>
      <c r="G424" t="s">
        <v>159</v>
      </c>
      <c r="H424" t="s">
        <v>569</v>
      </c>
      <c r="I424" t="s">
        <v>567</v>
      </c>
      <c r="J424" t="s">
        <v>568</v>
      </c>
      <c r="K424" t="s">
        <v>572</v>
      </c>
      <c r="P424" s="42">
        <v>1</v>
      </c>
      <c r="Q424">
        <v>14.029</v>
      </c>
      <c r="R424">
        <v>8.3350000000000009</v>
      </c>
      <c r="S424">
        <v>8.0960000000000001</v>
      </c>
      <c r="T424">
        <v>7.8239999999999981</v>
      </c>
      <c r="U424">
        <v>7.892000000000003</v>
      </c>
      <c r="V424">
        <v>7.8049999999999997</v>
      </c>
      <c r="W424">
        <v>7.804000000000002</v>
      </c>
      <c r="X424">
        <v>7.9579999999999913</v>
      </c>
      <c r="Y424">
        <v>7.8080000000000069</v>
      </c>
      <c r="Z424">
        <v>7.8179999999999836</v>
      </c>
      <c r="AA424">
        <v>7.9910000000000139</v>
      </c>
      <c r="AB424">
        <v>7.929000000000002</v>
      </c>
      <c r="AC424">
        <v>8.1250000000000142</v>
      </c>
      <c r="AD424">
        <v>7.9749999999999943</v>
      </c>
      <c r="AE424">
        <v>8.0799999999999699</v>
      </c>
      <c r="AF424">
        <v>8.0210000000000008</v>
      </c>
      <c r="AG424">
        <v>8.063999999999993</v>
      </c>
      <c r="AH424">
        <v>8.2320000000000277</v>
      </c>
      <c r="AI424">
        <v>7.9669999999999845</v>
      </c>
      <c r="AJ424">
        <v>7.9480000000000359</v>
      </c>
      <c r="AK424">
        <v>7.9969999999999857</v>
      </c>
      <c r="AL424">
        <v>8.179000000000002</v>
      </c>
      <c r="AM424">
        <v>8.2669999999999675</v>
      </c>
      <c r="AN424">
        <v>8.5940000000000225</v>
      </c>
      <c r="AO424">
        <v>8.6779999999999688</v>
      </c>
      <c r="AP424">
        <v>8.5280000000000484</v>
      </c>
      <c r="AQ424">
        <v>8.5869999999999607</v>
      </c>
      <c r="AR424">
        <v>8.429000000000002</v>
      </c>
      <c r="AS424">
        <v>8.2090000000000316</v>
      </c>
      <c r="AT424">
        <v>8.1000000000000227</v>
      </c>
      <c r="AU424">
        <v>8.0449999999999875</v>
      </c>
      <c r="AV424">
        <v>8.1919999999999504</v>
      </c>
      <c r="AW424" s="174">
        <f t="shared" si="12"/>
        <v>265.50599999999997</v>
      </c>
      <c r="AX424" s="175">
        <f t="shared" si="13"/>
        <v>54.236062461865274</v>
      </c>
    </row>
    <row r="425" spans="1:50" ht="15" thickBot="1" x14ac:dyDescent="0.4">
      <c r="A425" s="43" t="s">
        <v>134</v>
      </c>
      <c r="B425" s="43">
        <v>2018</v>
      </c>
      <c r="C425" s="9">
        <v>43434</v>
      </c>
      <c r="D425" s="43" t="s">
        <v>72</v>
      </c>
      <c r="E425" s="42" t="s">
        <v>472</v>
      </c>
      <c r="F425">
        <v>2</v>
      </c>
      <c r="G425" t="s">
        <v>15</v>
      </c>
      <c r="H425" t="s">
        <v>361</v>
      </c>
      <c r="I425" t="s">
        <v>519</v>
      </c>
      <c r="J425" t="s">
        <v>348</v>
      </c>
      <c r="K425" t="s">
        <v>571</v>
      </c>
      <c r="P425" s="42">
        <v>2</v>
      </c>
      <c r="Q425">
        <v>14.879</v>
      </c>
      <c r="R425">
        <v>8.891</v>
      </c>
      <c r="S425">
        <v>8.2510000000000012</v>
      </c>
      <c r="T425">
        <v>8.1090000000000018</v>
      </c>
      <c r="U425">
        <v>7.8759999999999977</v>
      </c>
      <c r="V425">
        <v>7.8370000000000033</v>
      </c>
      <c r="W425">
        <v>8.1009999999999991</v>
      </c>
      <c r="X425">
        <v>7.9650000000000034</v>
      </c>
      <c r="Y425">
        <v>8.1730000000000018</v>
      </c>
      <c r="Z425">
        <v>7.9129999999999825</v>
      </c>
      <c r="AA425">
        <v>8.1000000000000085</v>
      </c>
      <c r="AB425">
        <v>8.012999999999991</v>
      </c>
      <c r="AC425">
        <v>7.9570000000000078</v>
      </c>
      <c r="AD425">
        <v>7.9470000000000169</v>
      </c>
      <c r="AE425">
        <v>8.1899999999999835</v>
      </c>
      <c r="AF425">
        <v>8.1210000000000093</v>
      </c>
      <c r="AG425">
        <v>8.3489999999999895</v>
      </c>
      <c r="AH425">
        <v>8.1800000000000068</v>
      </c>
      <c r="AI425">
        <v>8.3489999999999895</v>
      </c>
      <c r="AJ425">
        <v>8.1999999999999886</v>
      </c>
      <c r="AK425">
        <v>8.3230000000000075</v>
      </c>
      <c r="AL425">
        <v>8.5040000000000475</v>
      </c>
      <c r="AM425">
        <v>8.3779999999999575</v>
      </c>
      <c r="AN425">
        <v>8.25</v>
      </c>
      <c r="AO425">
        <v>8.3230000000000075</v>
      </c>
      <c r="AP425">
        <v>8.3169999999999789</v>
      </c>
      <c r="AQ425">
        <v>8.6780000000000541</v>
      </c>
      <c r="AR425">
        <v>8.726999999999947</v>
      </c>
      <c r="AS425">
        <v>8.5409999999999968</v>
      </c>
      <c r="AT425">
        <v>8.5240000000000293</v>
      </c>
      <c r="AU425">
        <v>8.7300000000000182</v>
      </c>
      <c r="AV425">
        <v>8.7289999999999281</v>
      </c>
      <c r="AW425" s="174">
        <f t="shared" si="12"/>
        <v>271.42499999999995</v>
      </c>
      <c r="AX425" s="175">
        <f t="shared" si="13"/>
        <v>53.053329649074335</v>
      </c>
    </row>
    <row r="426" spans="1:50" ht="15" thickBot="1" x14ac:dyDescent="0.4">
      <c r="A426" s="43" t="s">
        <v>134</v>
      </c>
      <c r="B426" s="43">
        <v>2018</v>
      </c>
      <c r="C426" s="9">
        <v>43434</v>
      </c>
      <c r="D426" s="43" t="s">
        <v>72</v>
      </c>
      <c r="E426" s="42" t="s">
        <v>472</v>
      </c>
      <c r="F426">
        <v>3</v>
      </c>
      <c r="G426" t="s">
        <v>25</v>
      </c>
      <c r="H426" t="s">
        <v>276</v>
      </c>
      <c r="I426" t="s">
        <v>240</v>
      </c>
      <c r="J426" t="s">
        <v>319</v>
      </c>
      <c r="K426" t="s">
        <v>588</v>
      </c>
      <c r="P426" s="42">
        <v>1</v>
      </c>
      <c r="Q426">
        <v>14.137</v>
      </c>
      <c r="R426">
        <v>8.3550000000000004</v>
      </c>
      <c r="S426">
        <v>7.7779999999999987</v>
      </c>
      <c r="T426">
        <v>7.7189999999999976</v>
      </c>
      <c r="U426">
        <v>7.5400000000000063</v>
      </c>
      <c r="V426">
        <v>7.6029999999999944</v>
      </c>
      <c r="W426">
        <v>7.7940000000000111</v>
      </c>
      <c r="X426">
        <v>7.731999999999978</v>
      </c>
      <c r="Y426">
        <v>7.6250000000000142</v>
      </c>
      <c r="Z426">
        <v>7.7739999999999867</v>
      </c>
      <c r="AA426">
        <v>7.6680000000000206</v>
      </c>
      <c r="AB426">
        <v>7.6899999999999977</v>
      </c>
      <c r="AC426">
        <v>7.708999999999989</v>
      </c>
      <c r="AD426">
        <v>7.8840000000000003</v>
      </c>
      <c r="AE426">
        <v>7.7550000000000097</v>
      </c>
      <c r="AF426">
        <v>7.6999999999999886</v>
      </c>
      <c r="AG426">
        <v>7.6200000000000045</v>
      </c>
      <c r="AH426">
        <v>7.7490000000000236</v>
      </c>
      <c r="AI426">
        <v>7.7469999999999857</v>
      </c>
      <c r="AJ426">
        <v>7.813999999999993</v>
      </c>
      <c r="AK426">
        <v>7.9619999999999891</v>
      </c>
      <c r="AL426">
        <v>7.9640000000000271</v>
      </c>
      <c r="AM426">
        <v>8.0009999999999764</v>
      </c>
      <c r="AN426">
        <v>7.7620000000000005</v>
      </c>
      <c r="AO426">
        <v>7.7709999999999866</v>
      </c>
      <c r="AP426">
        <v>7.9530000000000314</v>
      </c>
      <c r="AQ426">
        <v>7.882000000000005</v>
      </c>
      <c r="AR426">
        <v>8.0240000000000009</v>
      </c>
      <c r="AS426">
        <v>7.8959999999999866</v>
      </c>
      <c r="AT426">
        <v>7.9549999999999841</v>
      </c>
      <c r="AU426">
        <v>8.2240000000000464</v>
      </c>
      <c r="AV426">
        <v>8.408999999999935</v>
      </c>
      <c r="AW426" s="174">
        <f t="shared" si="12"/>
        <v>257.19599999999997</v>
      </c>
      <c r="AX426" s="175">
        <f t="shared" si="13"/>
        <v>55.988429057994686</v>
      </c>
    </row>
    <row r="427" spans="1:50" ht="15" thickBot="1" x14ac:dyDescent="0.4">
      <c r="A427" s="43" t="s">
        <v>134</v>
      </c>
      <c r="B427" s="43">
        <v>2018</v>
      </c>
      <c r="C427" s="9">
        <v>43434</v>
      </c>
      <c r="D427" s="43" t="s">
        <v>72</v>
      </c>
      <c r="E427" s="42" t="s">
        <v>472</v>
      </c>
      <c r="F427">
        <v>3</v>
      </c>
      <c r="G427" t="s">
        <v>67</v>
      </c>
      <c r="H427" t="s">
        <v>219</v>
      </c>
      <c r="I427" t="s">
        <v>340</v>
      </c>
      <c r="J427" t="s">
        <v>618</v>
      </c>
      <c r="K427" t="s">
        <v>602</v>
      </c>
      <c r="P427" s="42">
        <v>2</v>
      </c>
      <c r="Q427">
        <v>14.006</v>
      </c>
      <c r="R427">
        <v>7.9080000000000013</v>
      </c>
      <c r="S427">
        <v>7.8989999999999974</v>
      </c>
      <c r="T427">
        <v>7.7519999999999989</v>
      </c>
      <c r="U427">
        <v>8.0800000000000054</v>
      </c>
      <c r="V427">
        <v>7.9379999999999953</v>
      </c>
      <c r="W427">
        <v>8.1910000000000096</v>
      </c>
      <c r="X427">
        <v>7.9840000000000018</v>
      </c>
      <c r="Y427">
        <v>7.9949999999999903</v>
      </c>
      <c r="Z427">
        <v>7.9230000000000018</v>
      </c>
      <c r="AA427">
        <v>8.0559999999999974</v>
      </c>
      <c r="AB427">
        <v>7.936000000000007</v>
      </c>
      <c r="AC427">
        <v>8.1310000000000002</v>
      </c>
      <c r="AD427">
        <v>8.0789999999999935</v>
      </c>
      <c r="AE427">
        <v>8.2759999999999962</v>
      </c>
      <c r="AF427">
        <v>8.1230000000000189</v>
      </c>
      <c r="AG427">
        <v>8.3639999999999759</v>
      </c>
      <c r="AH427">
        <v>8.1910000000000309</v>
      </c>
      <c r="AI427">
        <v>8.1069999999999709</v>
      </c>
      <c r="AJ427">
        <v>8.0319999999999823</v>
      </c>
      <c r="AK427">
        <v>8.1020000000000039</v>
      </c>
      <c r="AL427">
        <v>7.910000000000025</v>
      </c>
      <c r="AM427">
        <v>7.8429999999999893</v>
      </c>
      <c r="AN427">
        <v>7.9500000000000455</v>
      </c>
      <c r="AO427">
        <v>8.2719999999999629</v>
      </c>
      <c r="AP427">
        <v>8.171999999999997</v>
      </c>
      <c r="AQ427">
        <v>8.2970000000000255</v>
      </c>
      <c r="AR427">
        <v>8.2019999999999982</v>
      </c>
      <c r="AS427">
        <v>8.2889999999999588</v>
      </c>
      <c r="AT427">
        <v>8.3830000000000382</v>
      </c>
      <c r="AU427">
        <v>8.3729999999999905</v>
      </c>
      <c r="AV427">
        <v>8.3239999999999554</v>
      </c>
      <c r="AW427" s="174">
        <f t="shared" si="12"/>
        <v>265.08799999999997</v>
      </c>
      <c r="AX427" s="175">
        <f t="shared" si="13"/>
        <v>54.321583775953656</v>
      </c>
    </row>
    <row r="428" spans="1:50" ht="15" thickBot="1" x14ac:dyDescent="0.4">
      <c r="A428" s="43" t="s">
        <v>134</v>
      </c>
      <c r="B428" s="43">
        <v>2018</v>
      </c>
      <c r="C428" s="9">
        <v>43434</v>
      </c>
      <c r="D428" s="43" t="s">
        <v>72</v>
      </c>
      <c r="E428" s="42" t="s">
        <v>472</v>
      </c>
      <c r="F428">
        <v>4</v>
      </c>
      <c r="G428" t="s">
        <v>36</v>
      </c>
      <c r="H428" t="s">
        <v>326</v>
      </c>
      <c r="I428" t="s">
        <v>553</v>
      </c>
      <c r="J428" t="s">
        <v>277</v>
      </c>
      <c r="K428" t="s">
        <v>357</v>
      </c>
      <c r="P428" s="42">
        <v>1</v>
      </c>
      <c r="Q428">
        <v>13.972</v>
      </c>
      <c r="R428">
        <v>8.0069999999999997</v>
      </c>
      <c r="S428">
        <v>7.8670000000000009</v>
      </c>
      <c r="T428">
        <v>7.9749999999999979</v>
      </c>
      <c r="U428">
        <v>7.7210000000000036</v>
      </c>
      <c r="V428">
        <v>7.7399999999999949</v>
      </c>
      <c r="W428">
        <v>7.8920000000000172</v>
      </c>
      <c r="X428">
        <v>7.7349999999999781</v>
      </c>
      <c r="Y428">
        <v>7.8720000000000141</v>
      </c>
      <c r="Z428">
        <v>7.7399999999999949</v>
      </c>
      <c r="AA428">
        <v>7.7199999999999847</v>
      </c>
      <c r="AB428">
        <v>7.742999999999995</v>
      </c>
      <c r="AC428">
        <v>7.9310000000000116</v>
      </c>
      <c r="AD428">
        <v>7.9440000000000168</v>
      </c>
      <c r="AE428">
        <v>7.8489999999999753</v>
      </c>
      <c r="AF428">
        <v>8.0020000000000238</v>
      </c>
      <c r="AG428">
        <v>7.835000000000008</v>
      </c>
      <c r="AH428">
        <v>7.8119999999999834</v>
      </c>
      <c r="AI428">
        <v>7.8170000000000073</v>
      </c>
      <c r="AJ428">
        <v>7.7959999999999923</v>
      </c>
      <c r="AK428">
        <v>8.0029999999999859</v>
      </c>
      <c r="AL428">
        <v>7.8390000000000271</v>
      </c>
      <c r="AM428">
        <v>7.8990000000000009</v>
      </c>
      <c r="AN428">
        <v>7.9179999999999779</v>
      </c>
      <c r="AO428">
        <v>7.9310000000000116</v>
      </c>
      <c r="AP428">
        <v>8.1359999999999957</v>
      </c>
      <c r="AQ428">
        <v>7.88900000000001</v>
      </c>
      <c r="AR428">
        <v>8.0030000000000143</v>
      </c>
      <c r="AS428">
        <v>7.8109999999999502</v>
      </c>
      <c r="AT428">
        <v>7.7720000000000482</v>
      </c>
      <c r="AU428">
        <v>7.8269999999999982</v>
      </c>
      <c r="AV428">
        <v>8.0849999999999511</v>
      </c>
      <c r="AW428" s="174">
        <f t="shared" si="12"/>
        <v>258.08299999999997</v>
      </c>
      <c r="AX428" s="175">
        <f t="shared" si="13"/>
        <v>55.796003611241353</v>
      </c>
    </row>
    <row r="429" spans="1:50" ht="15" thickBot="1" x14ac:dyDescent="0.4">
      <c r="A429" s="43" t="s">
        <v>134</v>
      </c>
      <c r="B429" s="43">
        <v>2018</v>
      </c>
      <c r="C429" s="9">
        <v>43434</v>
      </c>
      <c r="D429" s="43" t="s">
        <v>72</v>
      </c>
      <c r="E429" s="42" t="s">
        <v>472</v>
      </c>
      <c r="F429">
        <v>4</v>
      </c>
      <c r="G429" t="s">
        <v>27</v>
      </c>
      <c r="H429" t="s">
        <v>450</v>
      </c>
      <c r="I429" t="s">
        <v>549</v>
      </c>
      <c r="J429" t="s">
        <v>563</v>
      </c>
      <c r="K429" t="s">
        <v>624</v>
      </c>
      <c r="P429" s="42">
        <v>2</v>
      </c>
      <c r="Q429">
        <v>14.218999999999999</v>
      </c>
      <c r="R429">
        <v>8.2249999999999996</v>
      </c>
      <c r="S429">
        <v>7.7840000000000025</v>
      </c>
      <c r="T429">
        <v>7.8239999999999981</v>
      </c>
      <c r="U429">
        <v>7.7040000000000006</v>
      </c>
      <c r="V429">
        <v>7.7139999999999986</v>
      </c>
      <c r="W429">
        <v>7.7880000000000038</v>
      </c>
      <c r="X429">
        <v>7.9400000000000048</v>
      </c>
      <c r="Y429">
        <v>7.8979999999999961</v>
      </c>
      <c r="Z429">
        <v>7.8789999999999907</v>
      </c>
      <c r="AA429">
        <v>8.0300000000000011</v>
      </c>
      <c r="AB429">
        <v>7.8419999999999987</v>
      </c>
      <c r="AC429">
        <v>7.8279999999999887</v>
      </c>
      <c r="AD429">
        <v>7.812000000000026</v>
      </c>
      <c r="AE429">
        <v>7.9499999999999886</v>
      </c>
      <c r="AF429">
        <v>7.8299999999999983</v>
      </c>
      <c r="AG429">
        <v>7.8720000000000141</v>
      </c>
      <c r="AH429">
        <v>7.9839999999999804</v>
      </c>
      <c r="AI429">
        <v>7.9040000000000248</v>
      </c>
      <c r="AJ429">
        <v>7.9429999999999836</v>
      </c>
      <c r="AK429">
        <v>8.1589999999999918</v>
      </c>
      <c r="AL429">
        <v>7.9910000000000139</v>
      </c>
      <c r="AM429">
        <v>8.210000000000008</v>
      </c>
      <c r="AN429">
        <v>7.9069999999999823</v>
      </c>
      <c r="AO429">
        <v>7.8620000000000232</v>
      </c>
      <c r="AP429">
        <v>7.7819999999999823</v>
      </c>
      <c r="AQ429">
        <v>7.8740000000000236</v>
      </c>
      <c r="AR429">
        <v>7.9359999999999786</v>
      </c>
      <c r="AS429">
        <v>8.1359999999999957</v>
      </c>
      <c r="AT429">
        <v>8.1850000000000023</v>
      </c>
      <c r="AU429">
        <v>8.0910000000000082</v>
      </c>
      <c r="AV429">
        <v>8.0499999999999545</v>
      </c>
      <c r="AW429" s="174">
        <f t="shared" si="12"/>
        <v>260.15299999999996</v>
      </c>
      <c r="AX429" s="175">
        <f t="shared" si="13"/>
        <v>55.352042836330938</v>
      </c>
    </row>
    <row r="430" spans="1:50" ht="15" thickBot="1" x14ac:dyDescent="0.4">
      <c r="A430" s="43" t="s">
        <v>134</v>
      </c>
      <c r="B430" s="43">
        <v>2018</v>
      </c>
      <c r="C430" s="9">
        <v>43434</v>
      </c>
      <c r="D430" s="43" t="s">
        <v>72</v>
      </c>
      <c r="E430" s="42" t="s">
        <v>209</v>
      </c>
      <c r="F430" t="s">
        <v>210</v>
      </c>
      <c r="G430" t="s">
        <v>25</v>
      </c>
      <c r="H430" t="s">
        <v>276</v>
      </c>
      <c r="I430" t="s">
        <v>240</v>
      </c>
      <c r="J430" t="s">
        <v>319</v>
      </c>
      <c r="K430" t="s">
        <v>588</v>
      </c>
      <c r="P430" s="42">
        <v>1</v>
      </c>
      <c r="Q430">
        <v>14.21</v>
      </c>
      <c r="R430">
        <v>8.4019999999999975</v>
      </c>
      <c r="S430">
        <v>7.8550000000000004</v>
      </c>
      <c r="T430">
        <v>7.7989999999999995</v>
      </c>
      <c r="U430">
        <v>7.6810000000000045</v>
      </c>
      <c r="V430">
        <v>7.7889999999999944</v>
      </c>
      <c r="W430">
        <v>7.9409999999999954</v>
      </c>
      <c r="X430">
        <v>7.7270000000000181</v>
      </c>
      <c r="Y430">
        <v>7.6029999999999944</v>
      </c>
      <c r="Z430">
        <v>7.6989999999999839</v>
      </c>
      <c r="AA430">
        <v>7.6160000000000139</v>
      </c>
      <c r="AB430">
        <v>7.6489999999999867</v>
      </c>
      <c r="AC430">
        <v>7.7540000000000049</v>
      </c>
      <c r="AD430">
        <v>7.9570000000000078</v>
      </c>
      <c r="AE430">
        <v>7.8109999999999928</v>
      </c>
      <c r="AF430">
        <v>7.7830000000000155</v>
      </c>
      <c r="AG430">
        <v>7.7399999999999523</v>
      </c>
      <c r="AH430">
        <v>7.7490000000000236</v>
      </c>
      <c r="AI430">
        <v>7.8410000000000366</v>
      </c>
      <c r="AJ430">
        <v>7.7809999999999775</v>
      </c>
      <c r="AK430">
        <v>7.8179999999999836</v>
      </c>
      <c r="AL430">
        <v>7.8410000000000366</v>
      </c>
      <c r="AM430">
        <v>7.8409999999999798</v>
      </c>
      <c r="AN430">
        <v>8.0219999999999914</v>
      </c>
      <c r="AO430">
        <v>7.8080000000000496</v>
      </c>
      <c r="AP430">
        <v>7.7879999999999825</v>
      </c>
      <c r="AQ430">
        <v>7.7949999999999591</v>
      </c>
      <c r="AR430">
        <v>7.9430000000000121</v>
      </c>
      <c r="AS430">
        <v>7.8279999999999461</v>
      </c>
      <c r="AT430">
        <v>7.9320000000000448</v>
      </c>
      <c r="AU430">
        <v>7.5910000000000082</v>
      </c>
      <c r="AV430">
        <v>7.5590000000000259</v>
      </c>
      <c r="AW430" s="174">
        <f t="shared" si="12"/>
        <v>256.15300000000002</v>
      </c>
      <c r="AX430" s="175">
        <f t="shared" si="13"/>
        <v>56.216401916042358</v>
      </c>
    </row>
    <row r="431" spans="1:50" ht="15" thickBot="1" x14ac:dyDescent="0.4">
      <c r="A431" s="43" t="s">
        <v>134</v>
      </c>
      <c r="B431" s="43">
        <v>2018</v>
      </c>
      <c r="C431" s="9">
        <v>43434</v>
      </c>
      <c r="D431" s="43" t="s">
        <v>72</v>
      </c>
      <c r="E431" s="42" t="s">
        <v>209</v>
      </c>
      <c r="F431" t="s">
        <v>210</v>
      </c>
      <c r="G431" t="s">
        <v>36</v>
      </c>
      <c r="H431" t="s">
        <v>326</v>
      </c>
      <c r="I431" t="s">
        <v>553</v>
      </c>
      <c r="J431" t="s">
        <v>277</v>
      </c>
      <c r="K431" t="s">
        <v>357</v>
      </c>
      <c r="P431" s="42">
        <v>2</v>
      </c>
      <c r="Q431">
        <v>13.88</v>
      </c>
      <c r="R431">
        <v>8.0319999999999983</v>
      </c>
      <c r="S431">
        <v>7.7680000000000007</v>
      </c>
      <c r="T431">
        <v>7.7929999999999993</v>
      </c>
      <c r="U431">
        <v>7.6550000000000011</v>
      </c>
      <c r="V431">
        <v>7.6970000000000027</v>
      </c>
      <c r="W431">
        <v>7.7609999999999957</v>
      </c>
      <c r="X431">
        <v>7.8380000000000081</v>
      </c>
      <c r="Y431">
        <v>7.5989999999999895</v>
      </c>
      <c r="Z431">
        <v>7.5960000000000036</v>
      </c>
      <c r="AA431">
        <v>7.5879999999999939</v>
      </c>
      <c r="AB431">
        <v>7.6360000000000099</v>
      </c>
      <c r="AC431">
        <v>7.7149999999999892</v>
      </c>
      <c r="AD431">
        <v>7.8070000000000022</v>
      </c>
      <c r="AE431">
        <v>7.6650000000000063</v>
      </c>
      <c r="AF431">
        <v>7.6430000000000007</v>
      </c>
      <c r="AG431">
        <v>7.6450000000000102</v>
      </c>
      <c r="AH431">
        <v>7.8029999999999688</v>
      </c>
      <c r="AI431">
        <v>7.7090000000000316</v>
      </c>
      <c r="AJ431">
        <v>7.8940000000000055</v>
      </c>
      <c r="AK431">
        <v>7.7920000000000016</v>
      </c>
      <c r="AL431">
        <v>7.8729999999999905</v>
      </c>
      <c r="AM431">
        <v>8.0039999999999907</v>
      </c>
      <c r="AN431">
        <v>8.1199999999999761</v>
      </c>
      <c r="AO431">
        <v>7.8830000000000098</v>
      </c>
      <c r="AP431">
        <v>7.8720000000000141</v>
      </c>
      <c r="AQ431">
        <v>7.8810000000000002</v>
      </c>
      <c r="AR431">
        <v>8.0529999999999973</v>
      </c>
      <c r="AS431">
        <v>7.9710000000000321</v>
      </c>
      <c r="AT431">
        <v>8.1799999999999784</v>
      </c>
      <c r="AU431">
        <v>8.1649999999999636</v>
      </c>
      <c r="AV431">
        <v>7.8950000000000387</v>
      </c>
      <c r="AW431" s="174">
        <f t="shared" si="12"/>
        <v>256.41300000000001</v>
      </c>
      <c r="AX431" s="175">
        <f t="shared" si="13"/>
        <v>56.159399094429688</v>
      </c>
    </row>
    <row r="432" spans="1:50" ht="15" thickBot="1" x14ac:dyDescent="0.4">
      <c r="A432" s="43" t="s">
        <v>134</v>
      </c>
      <c r="B432" s="43">
        <v>2018</v>
      </c>
      <c r="C432" s="9">
        <v>43434</v>
      </c>
      <c r="D432" s="43" t="s">
        <v>72</v>
      </c>
      <c r="E432" s="42" t="s">
        <v>209</v>
      </c>
      <c r="F432" t="s">
        <v>211</v>
      </c>
      <c r="G432" t="s">
        <v>27</v>
      </c>
      <c r="H432" t="s">
        <v>450</v>
      </c>
      <c r="I432" t="s">
        <v>549</v>
      </c>
      <c r="J432" t="s">
        <v>563</v>
      </c>
      <c r="K432" t="s">
        <v>624</v>
      </c>
      <c r="P432" s="42">
        <v>3</v>
      </c>
      <c r="Q432">
        <v>14.05</v>
      </c>
      <c r="R432">
        <v>8.032</v>
      </c>
      <c r="S432">
        <v>7.6539999999999999</v>
      </c>
      <c r="T432">
        <v>7.737999999999996</v>
      </c>
      <c r="U432">
        <v>7.6770000000000067</v>
      </c>
      <c r="V432">
        <v>7.769999999999996</v>
      </c>
      <c r="W432">
        <v>7.7920000000000016</v>
      </c>
      <c r="X432">
        <v>7.9839999999999876</v>
      </c>
      <c r="Y432">
        <v>7.8470000000000084</v>
      </c>
      <c r="Z432">
        <v>7.8920000000000101</v>
      </c>
      <c r="AA432">
        <v>7.9899999999999949</v>
      </c>
      <c r="AB432">
        <v>7.8799999999999955</v>
      </c>
      <c r="AC432">
        <v>7.8329999999999984</v>
      </c>
      <c r="AD432">
        <v>7.7819999999999965</v>
      </c>
      <c r="AE432">
        <v>7.8969999999999914</v>
      </c>
      <c r="AF432">
        <v>7.7050000000000125</v>
      </c>
      <c r="AG432">
        <v>7.6960000000000264</v>
      </c>
      <c r="AH432">
        <v>7.8369999999999891</v>
      </c>
      <c r="AI432">
        <v>7.7029999999999745</v>
      </c>
      <c r="AJ432">
        <v>7.724000000000018</v>
      </c>
      <c r="AK432">
        <v>8.445999999999998</v>
      </c>
      <c r="AL432">
        <v>10.359999999999985</v>
      </c>
      <c r="AM432"/>
      <c r="AN432"/>
      <c r="AO432"/>
      <c r="AP432"/>
      <c r="AQ432"/>
      <c r="AR432"/>
      <c r="AS432"/>
      <c r="AT432"/>
      <c r="AU432"/>
      <c r="AV432"/>
      <c r="AW432" s="174" t="str">
        <f t="shared" si="12"/>
        <v/>
      </c>
      <c r="AX432" s="175" t="str">
        <f t="shared" si="13"/>
        <v/>
      </c>
    </row>
    <row r="433" spans="1:50" ht="15" thickBot="1" x14ac:dyDescent="0.4">
      <c r="A433" s="43" t="s">
        <v>134</v>
      </c>
      <c r="B433" s="43">
        <v>2018</v>
      </c>
      <c r="C433" s="9">
        <v>43434</v>
      </c>
      <c r="D433" s="43" t="s">
        <v>72</v>
      </c>
      <c r="E433" s="42" t="s">
        <v>209</v>
      </c>
      <c r="F433" t="s">
        <v>211</v>
      </c>
      <c r="G433" t="s">
        <v>53</v>
      </c>
      <c r="H433" t="s">
        <v>308</v>
      </c>
      <c r="I433" t="s">
        <v>279</v>
      </c>
      <c r="J433" t="s">
        <v>356</v>
      </c>
      <c r="K433" t="s">
        <v>405</v>
      </c>
      <c r="P433" s="42">
        <v>4</v>
      </c>
      <c r="Q433">
        <v>14.404</v>
      </c>
      <c r="R433">
        <v>8.6550000000000011</v>
      </c>
      <c r="S433">
        <v>8.0679999999999978</v>
      </c>
      <c r="T433">
        <v>8.0010000000000012</v>
      </c>
      <c r="U433">
        <v>7.7569999999999979</v>
      </c>
      <c r="V433">
        <v>7.9990000000000023</v>
      </c>
      <c r="W433">
        <v>8.0500000000000043</v>
      </c>
      <c r="X433">
        <v>8.1349999999999838</v>
      </c>
      <c r="Y433">
        <v>7.960000000000008</v>
      </c>
      <c r="Z433">
        <v>8.070999999999998</v>
      </c>
      <c r="AA433">
        <v>8.0650000000000119</v>
      </c>
      <c r="AB433">
        <v>8.2900000000000063</v>
      </c>
      <c r="AC433">
        <v>8.1419999999999817</v>
      </c>
      <c r="AD433">
        <v>8.356000000000023</v>
      </c>
      <c r="AE433">
        <v>8.2449999999999903</v>
      </c>
      <c r="AF433">
        <v>8.393999999999977</v>
      </c>
      <c r="AG433">
        <v>8.2420000000000186</v>
      </c>
      <c r="AH433">
        <v>8.3629999999999995</v>
      </c>
      <c r="AI433">
        <v>8.3050000000000068</v>
      </c>
      <c r="AJ433">
        <v>8.7489999999999668</v>
      </c>
      <c r="AK433">
        <v>10.098000000000013</v>
      </c>
      <c r="AL433"/>
      <c r="AM433"/>
      <c r="AN433"/>
      <c r="AO433"/>
      <c r="AP433"/>
      <c r="AQ433"/>
      <c r="AR433"/>
      <c r="AS433"/>
      <c r="AT433"/>
      <c r="AU433"/>
      <c r="AV433"/>
      <c r="AW433" s="174" t="str">
        <f t="shared" si="12"/>
        <v/>
      </c>
      <c r="AX433" s="175" t="str">
        <f t="shared" si="13"/>
        <v/>
      </c>
    </row>
    <row r="434" spans="1:50" ht="15" thickBot="1" x14ac:dyDescent="0.4">
      <c r="A434" s="1" t="s">
        <v>94</v>
      </c>
      <c r="B434" s="1">
        <v>2018</v>
      </c>
      <c r="C434" s="2">
        <v>43398</v>
      </c>
      <c r="D434" s="1" t="s">
        <v>72</v>
      </c>
      <c r="E434" s="42" t="s">
        <v>395</v>
      </c>
      <c r="F434" s="43" t="s">
        <v>395</v>
      </c>
      <c r="G434" s="43" t="s">
        <v>25</v>
      </c>
      <c r="H434" t="s">
        <v>319</v>
      </c>
      <c r="I434" t="s">
        <v>276</v>
      </c>
      <c r="J434" t="s">
        <v>354</v>
      </c>
      <c r="K434" t="s">
        <v>547</v>
      </c>
      <c r="P434" s="42">
        <v>1</v>
      </c>
      <c r="Q434">
        <v>14.321</v>
      </c>
      <c r="R434">
        <v>8.4369999999999994</v>
      </c>
      <c r="S434">
        <v>7.8560000000000016</v>
      </c>
      <c r="T434">
        <v>7.7859999999999978</v>
      </c>
      <c r="U434">
        <v>7.6610000000000014</v>
      </c>
      <c r="V434">
        <v>7.8680000000000021</v>
      </c>
      <c r="W434">
        <v>7.7860000000000014</v>
      </c>
      <c r="X434">
        <v>7.8010000000000019</v>
      </c>
      <c r="Y434">
        <v>7.9620000000000033</v>
      </c>
      <c r="Z434">
        <v>7.833999999999989</v>
      </c>
      <c r="AA434">
        <v>7.8260000000000076</v>
      </c>
      <c r="AB434">
        <v>7.9479999999999791</v>
      </c>
      <c r="AC434">
        <v>7.8510000000000133</v>
      </c>
      <c r="AD434">
        <v>7.8240000000000123</v>
      </c>
      <c r="AE434">
        <v>7.9359999999999786</v>
      </c>
      <c r="AF434">
        <v>7.8790000000000049</v>
      </c>
      <c r="AG434">
        <v>7.8670000000000186</v>
      </c>
      <c r="AH434">
        <v>7.8799999999999955</v>
      </c>
      <c r="AI434">
        <v>7.9980000000000189</v>
      </c>
      <c r="AJ434">
        <v>7.9359999999999786</v>
      </c>
      <c r="AK434">
        <v>7.9019999999999868</v>
      </c>
      <c r="AL434">
        <v>7.9900000000000091</v>
      </c>
      <c r="AM434">
        <v>8.1899999999999977</v>
      </c>
      <c r="AN434">
        <v>8.0379999999999825</v>
      </c>
      <c r="AO434">
        <v>7.9920000000000471</v>
      </c>
      <c r="AP434">
        <v>8.1169999999999618</v>
      </c>
      <c r="AQ434">
        <v>7.867999999999995</v>
      </c>
      <c r="AR434">
        <v>7.7880000000000109</v>
      </c>
      <c r="AS434">
        <v>7.8829999999999814</v>
      </c>
      <c r="AT434">
        <v>7.6699999999999875</v>
      </c>
      <c r="AU434">
        <v>7.6420000000000528</v>
      </c>
      <c r="AV434">
        <v>7.6250000000000284</v>
      </c>
      <c r="AW434" s="174">
        <f t="shared" si="12"/>
        <v>258.96200000000005</v>
      </c>
      <c r="AX434" s="175">
        <f t="shared" si="13"/>
        <v>55.606614097821293</v>
      </c>
    </row>
    <row r="435" spans="1:50" ht="15" thickBot="1" x14ac:dyDescent="0.4">
      <c r="A435" s="1" t="s">
        <v>94</v>
      </c>
      <c r="B435" s="1">
        <v>2018</v>
      </c>
      <c r="C435" s="2">
        <v>43398</v>
      </c>
      <c r="D435" s="1" t="s">
        <v>72</v>
      </c>
      <c r="E435" s="42" t="s">
        <v>395</v>
      </c>
      <c r="F435" s="43" t="s">
        <v>395</v>
      </c>
      <c r="G435" t="s">
        <v>53</v>
      </c>
      <c r="H435" t="s">
        <v>233</v>
      </c>
      <c r="I435" t="s">
        <v>587</v>
      </c>
      <c r="J435" t="s">
        <v>584</v>
      </c>
      <c r="K435" t="s">
        <v>554</v>
      </c>
      <c r="P435" s="42">
        <v>2</v>
      </c>
      <c r="Q435">
        <v>14.401999999999999</v>
      </c>
      <c r="R435">
        <v>8.5120000000000022</v>
      </c>
      <c r="S435">
        <v>8.0189999999999984</v>
      </c>
      <c r="T435">
        <v>7.8689999999999998</v>
      </c>
      <c r="U435">
        <v>7.921999999999997</v>
      </c>
      <c r="V435">
        <v>7.7520000000000024</v>
      </c>
      <c r="W435">
        <v>7.7569999999999979</v>
      </c>
      <c r="X435">
        <v>7.8410000000000011</v>
      </c>
      <c r="Y435">
        <v>7.7780000000000058</v>
      </c>
      <c r="Z435">
        <v>7.9089999999999918</v>
      </c>
      <c r="AA435">
        <v>7.8220000000000027</v>
      </c>
      <c r="AB435">
        <v>7.8740000000000094</v>
      </c>
      <c r="AC435">
        <v>8.0749999999999886</v>
      </c>
      <c r="AD435">
        <v>8.0740000000000123</v>
      </c>
      <c r="AE435">
        <v>7.8889999999999816</v>
      </c>
      <c r="AF435">
        <v>7.8840000000000288</v>
      </c>
      <c r="AG435">
        <v>7.9699999999999704</v>
      </c>
      <c r="AH435">
        <v>7.8230000000000359</v>
      </c>
      <c r="AI435">
        <v>7.8199999999999932</v>
      </c>
      <c r="AJ435">
        <v>7.9359999999999786</v>
      </c>
      <c r="AK435">
        <v>7.921999999999997</v>
      </c>
      <c r="AL435">
        <v>8.0109999999999957</v>
      </c>
      <c r="AM435">
        <v>8.1630000000000109</v>
      </c>
      <c r="AN435">
        <v>8.0220000000000198</v>
      </c>
      <c r="AO435">
        <v>7.7979999999999734</v>
      </c>
      <c r="AP435">
        <v>7.7520000000000095</v>
      </c>
      <c r="AQ435">
        <v>7.8689999999999998</v>
      </c>
      <c r="AR435">
        <v>7.872999999999962</v>
      </c>
      <c r="AS435">
        <v>7.9290000000000589</v>
      </c>
      <c r="AT435">
        <v>8.1329999999999529</v>
      </c>
      <c r="AU435">
        <v>8.0420000000000016</v>
      </c>
      <c r="AV435">
        <v>8.1279999999999575</v>
      </c>
      <c r="AW435" s="174">
        <f t="shared" si="12"/>
        <v>260.56999999999994</v>
      </c>
      <c r="AX435" s="175">
        <f t="shared" si="13"/>
        <v>55.263460874237261</v>
      </c>
    </row>
    <row r="436" spans="1:50" ht="15" thickBot="1" x14ac:dyDescent="0.4">
      <c r="A436" s="1" t="s">
        <v>94</v>
      </c>
      <c r="B436" s="1">
        <v>2018</v>
      </c>
      <c r="C436" s="2">
        <v>43398</v>
      </c>
      <c r="D436" s="1" t="s">
        <v>72</v>
      </c>
      <c r="E436" s="42" t="s">
        <v>395</v>
      </c>
      <c r="F436" s="43" t="s">
        <v>395</v>
      </c>
      <c r="G436" t="s">
        <v>29</v>
      </c>
      <c r="H436" t="s">
        <v>333</v>
      </c>
      <c r="I436" t="s">
        <v>28</v>
      </c>
      <c r="J436" t="s">
        <v>434</v>
      </c>
      <c r="K436" t="s">
        <v>551</v>
      </c>
      <c r="P436" s="42">
        <v>3</v>
      </c>
      <c r="Q436">
        <v>14.317</v>
      </c>
      <c r="R436">
        <v>8.1039999999999992</v>
      </c>
      <c r="S436">
        <v>7.9370000000000012</v>
      </c>
      <c r="T436">
        <v>8.0620000000000012</v>
      </c>
      <c r="U436">
        <v>7.9639999999999986</v>
      </c>
      <c r="V436">
        <v>8.1390000000000029</v>
      </c>
      <c r="W436">
        <v>7.9329999999999927</v>
      </c>
      <c r="X436">
        <v>7.8939999999999984</v>
      </c>
      <c r="Y436">
        <v>7.9370000000000118</v>
      </c>
      <c r="Z436">
        <v>7.8080000000000069</v>
      </c>
      <c r="AA436">
        <v>7.8689999999999856</v>
      </c>
      <c r="AB436">
        <v>8.0240000000000009</v>
      </c>
      <c r="AC436">
        <v>7.789999999999992</v>
      </c>
      <c r="AD436">
        <v>7.7579999999999956</v>
      </c>
      <c r="AE436">
        <v>7.9420000000000073</v>
      </c>
      <c r="AF436">
        <v>7.9429999999999978</v>
      </c>
      <c r="AG436">
        <v>8.0120000000000005</v>
      </c>
      <c r="AH436">
        <v>8.2040000000000077</v>
      </c>
      <c r="AI436">
        <v>7.9509999999999934</v>
      </c>
      <c r="AJ436">
        <v>7.9510000000000218</v>
      </c>
      <c r="AK436">
        <v>7.9429999999999552</v>
      </c>
      <c r="AL436">
        <v>8.0840000000000316</v>
      </c>
      <c r="AM436">
        <v>7.9420000000000073</v>
      </c>
      <c r="AN436">
        <v>7.9420000000000357</v>
      </c>
      <c r="AO436">
        <v>8.2389999999999759</v>
      </c>
      <c r="AP436">
        <v>8.150999999999982</v>
      </c>
      <c r="AQ436">
        <v>8.3019999999999925</v>
      </c>
      <c r="AR436">
        <v>8.0660000000000025</v>
      </c>
      <c r="AS436">
        <v>8.0509999999999877</v>
      </c>
      <c r="AT436">
        <v>8.1759999999999877</v>
      </c>
      <c r="AU436">
        <v>8.438999999999993</v>
      </c>
      <c r="AV436">
        <v>8.2360000000000468</v>
      </c>
      <c r="AW436" s="174">
        <f t="shared" si="12"/>
        <v>263.11</v>
      </c>
      <c r="AX436" s="175">
        <f t="shared" si="13"/>
        <v>54.729960852875223</v>
      </c>
    </row>
    <row r="437" spans="1:50" ht="15" thickBot="1" x14ac:dyDescent="0.4">
      <c r="A437" s="1" t="s">
        <v>94</v>
      </c>
      <c r="B437" s="1">
        <v>2018</v>
      </c>
      <c r="C437" s="2">
        <v>43398</v>
      </c>
      <c r="D437" s="1" t="s">
        <v>72</v>
      </c>
      <c r="E437" s="42" t="s">
        <v>395</v>
      </c>
      <c r="F437" s="43" t="s">
        <v>395</v>
      </c>
      <c r="G437" t="s">
        <v>15</v>
      </c>
      <c r="H437" t="s">
        <v>519</v>
      </c>
      <c r="I437" t="s">
        <v>526</v>
      </c>
      <c r="J437" t="s">
        <v>520</v>
      </c>
      <c r="K437" t="s">
        <v>509</v>
      </c>
      <c r="P437" s="42">
        <v>4</v>
      </c>
      <c r="Q437">
        <v>14.186999999999999</v>
      </c>
      <c r="R437">
        <v>8.452</v>
      </c>
      <c r="S437">
        <v>8.0459999999999994</v>
      </c>
      <c r="T437">
        <v>7.9920000000000009</v>
      </c>
      <c r="U437">
        <v>7.8609999999999971</v>
      </c>
      <c r="V437">
        <v>7.8940000000000055</v>
      </c>
      <c r="W437">
        <v>8.0620000000000047</v>
      </c>
      <c r="X437">
        <v>7.9529999999999959</v>
      </c>
      <c r="Y437">
        <v>7.9829999999999899</v>
      </c>
      <c r="Z437">
        <v>8.048000000000016</v>
      </c>
      <c r="AA437">
        <v>7.900999999999982</v>
      </c>
      <c r="AB437">
        <v>7.8740000000000236</v>
      </c>
      <c r="AC437">
        <v>7.9959999999999951</v>
      </c>
      <c r="AD437">
        <v>8.1610000000000014</v>
      </c>
      <c r="AE437">
        <v>8.1679999999999922</v>
      </c>
      <c r="AF437">
        <v>8.2160000000000366</v>
      </c>
      <c r="AG437">
        <v>8.1049999999999613</v>
      </c>
      <c r="AH437">
        <v>8.0620000000000118</v>
      </c>
      <c r="AI437">
        <v>8.0819999999999936</v>
      </c>
      <c r="AJ437">
        <v>8.1569999999999823</v>
      </c>
      <c r="AK437">
        <v>7.9910000000000139</v>
      </c>
      <c r="AL437">
        <v>7.9630000000000223</v>
      </c>
      <c r="AM437">
        <v>8.0679999999999836</v>
      </c>
      <c r="AN437">
        <v>7.978999999999985</v>
      </c>
      <c r="AO437">
        <v>8.0289999999999964</v>
      </c>
      <c r="AP437">
        <v>7.9580000000000268</v>
      </c>
      <c r="AQ437">
        <v>8.1549999999999727</v>
      </c>
      <c r="AR437">
        <v>8.0219999999999914</v>
      </c>
      <c r="AS437">
        <v>8.1630000000000109</v>
      </c>
      <c r="AT437">
        <v>8.0370000000000346</v>
      </c>
      <c r="AU437">
        <v>7.9189999999999543</v>
      </c>
      <c r="AV437">
        <v>7.80600000000004</v>
      </c>
      <c r="AW437" s="174">
        <f t="shared" si="12"/>
        <v>263.29000000000002</v>
      </c>
      <c r="AX437" s="175">
        <f t="shared" si="13"/>
        <v>54.692544342739943</v>
      </c>
    </row>
    <row r="438" spans="1:50" ht="15" thickBot="1" x14ac:dyDescent="0.4">
      <c r="A438" s="1" t="s">
        <v>94</v>
      </c>
      <c r="B438" s="1">
        <v>2018</v>
      </c>
      <c r="C438" s="2">
        <v>43398</v>
      </c>
      <c r="D438" s="1" t="s">
        <v>72</v>
      </c>
      <c r="E438" s="42" t="s">
        <v>395</v>
      </c>
      <c r="F438" s="43" t="s">
        <v>395</v>
      </c>
      <c r="G438" t="s">
        <v>27</v>
      </c>
      <c r="H438" t="s">
        <v>450</v>
      </c>
      <c r="I438" t="s">
        <v>549</v>
      </c>
      <c r="J438" t="s">
        <v>563</v>
      </c>
      <c r="K438" t="s">
        <v>624</v>
      </c>
      <c r="P438" s="42">
        <v>5</v>
      </c>
      <c r="Q438">
        <v>14.557</v>
      </c>
      <c r="R438">
        <v>8.3439999999999994</v>
      </c>
      <c r="S438">
        <v>7.8509999999999991</v>
      </c>
      <c r="T438">
        <v>7.84</v>
      </c>
      <c r="U438">
        <v>7.7280000000000015</v>
      </c>
      <c r="V438">
        <v>7.75</v>
      </c>
      <c r="W438">
        <v>7.8960000000000008</v>
      </c>
      <c r="X438">
        <v>8.1030000000000015</v>
      </c>
      <c r="Y438">
        <v>7.9189999999999969</v>
      </c>
      <c r="Z438">
        <v>7.9399999999999977</v>
      </c>
      <c r="AA438">
        <v>8.0859999999999985</v>
      </c>
      <c r="AB438">
        <v>7.9450000000000216</v>
      </c>
      <c r="AC438">
        <v>7.9799999999999898</v>
      </c>
      <c r="AD438">
        <v>8.157999999999987</v>
      </c>
      <c r="AE438">
        <v>8.0000000000000142</v>
      </c>
      <c r="AF438">
        <v>8.0049999999999955</v>
      </c>
      <c r="AG438">
        <v>8.1499999999999773</v>
      </c>
      <c r="AH438">
        <v>8.0589999999999975</v>
      </c>
      <c r="AI438">
        <v>8.05600000000004</v>
      </c>
      <c r="AJ438">
        <v>8.0199999999999818</v>
      </c>
      <c r="AK438">
        <v>8.1400000000000148</v>
      </c>
      <c r="AL438">
        <v>7.9150000000000205</v>
      </c>
      <c r="AM438">
        <v>7.9779999999999518</v>
      </c>
      <c r="AN438">
        <v>8.210000000000008</v>
      </c>
      <c r="AO438">
        <v>8.0619999999999834</v>
      </c>
      <c r="AP438">
        <v>8.2260000000000275</v>
      </c>
      <c r="AQ438">
        <v>8.0480000000000018</v>
      </c>
      <c r="AR438">
        <v>8.0929999999999609</v>
      </c>
      <c r="AS438">
        <v>8.0110000000000241</v>
      </c>
      <c r="AT438">
        <v>8.0289999999999964</v>
      </c>
      <c r="AU438">
        <v>8.0470000000000255</v>
      </c>
      <c r="AV438">
        <v>8.1909999999999741</v>
      </c>
      <c r="AW438" s="174">
        <f t="shared" si="12"/>
        <v>263.33699999999999</v>
      </c>
      <c r="AX438" s="175">
        <f t="shared" si="13"/>
        <v>54.682782897959648</v>
      </c>
    </row>
    <row r="439" spans="1:50" ht="15" thickBot="1" x14ac:dyDescent="0.4">
      <c r="A439" s="1" t="s">
        <v>94</v>
      </c>
      <c r="B439" s="1">
        <v>2018</v>
      </c>
      <c r="C439" s="2">
        <v>43398</v>
      </c>
      <c r="D439" s="1" t="s">
        <v>72</v>
      </c>
      <c r="E439" s="42" t="s">
        <v>395</v>
      </c>
      <c r="F439" s="43" t="s">
        <v>395</v>
      </c>
      <c r="G439" t="s">
        <v>17</v>
      </c>
      <c r="H439" t="s">
        <v>343</v>
      </c>
      <c r="I439" t="s">
        <v>441</v>
      </c>
      <c r="J439" t="s">
        <v>338</v>
      </c>
      <c r="K439" t="s">
        <v>603</v>
      </c>
      <c r="P439" s="42">
        <v>6</v>
      </c>
      <c r="Q439">
        <v>14.417999999999999</v>
      </c>
      <c r="R439">
        <v>8.36</v>
      </c>
      <c r="S439">
        <v>7.7900000000000027</v>
      </c>
      <c r="T439">
        <v>7.8589999999999982</v>
      </c>
      <c r="U439">
        <v>7.75</v>
      </c>
      <c r="V439">
        <v>7.9710000000000036</v>
      </c>
      <c r="W439">
        <v>7.9749999999999872</v>
      </c>
      <c r="X439">
        <v>8.0000000000000142</v>
      </c>
      <c r="Y439">
        <v>8.1039999999999992</v>
      </c>
      <c r="Z439">
        <v>7.894999999999996</v>
      </c>
      <c r="AA439">
        <v>7.9329999999999927</v>
      </c>
      <c r="AB439">
        <v>7.9080000000000155</v>
      </c>
      <c r="AC439">
        <v>8.0390000000000015</v>
      </c>
      <c r="AD439">
        <v>7.9980000000000047</v>
      </c>
      <c r="AE439">
        <v>8.2699999999999676</v>
      </c>
      <c r="AF439">
        <v>8.1170000000000186</v>
      </c>
      <c r="AG439">
        <v>8.1380000000000052</v>
      </c>
      <c r="AH439">
        <v>8.3909999999999911</v>
      </c>
      <c r="AI439">
        <v>8.2019999999999982</v>
      </c>
      <c r="AJ439">
        <v>8.1150000000000091</v>
      </c>
      <c r="AK439">
        <v>8.3319999999999652</v>
      </c>
      <c r="AL439">
        <v>8.1450000000000387</v>
      </c>
      <c r="AM439">
        <v>8.0349999999999682</v>
      </c>
      <c r="AN439">
        <v>8.0550000000000068</v>
      </c>
      <c r="AO439">
        <v>8.0250000000000341</v>
      </c>
      <c r="AP439">
        <v>8.0919999999999561</v>
      </c>
      <c r="AQ439">
        <v>8.2350000000000136</v>
      </c>
      <c r="AR439">
        <v>8.3580000000000041</v>
      </c>
      <c r="AS439">
        <v>8.6759999999999877</v>
      </c>
      <c r="AT439">
        <v>8.8440000000000225</v>
      </c>
      <c r="AU439">
        <v>8.6119999999999948</v>
      </c>
      <c r="AV439">
        <v>8.6150000000000091</v>
      </c>
      <c r="AW439" s="174">
        <f t="shared" si="12"/>
        <v>267.25700000000001</v>
      </c>
      <c r="AX439" s="175">
        <f t="shared" si="13"/>
        <v>53.880721552662791</v>
      </c>
    </row>
    <row r="440" spans="1:50" ht="15" thickBot="1" x14ac:dyDescent="0.4">
      <c r="A440" s="1" t="s">
        <v>94</v>
      </c>
      <c r="B440" s="1">
        <v>2018</v>
      </c>
      <c r="C440" s="2">
        <v>43398</v>
      </c>
      <c r="D440" s="1" t="s">
        <v>72</v>
      </c>
      <c r="E440" s="42" t="s">
        <v>395</v>
      </c>
      <c r="F440" s="43" t="s">
        <v>395</v>
      </c>
      <c r="G440" t="s">
        <v>67</v>
      </c>
      <c r="H440" t="s">
        <v>219</v>
      </c>
      <c r="I440" t="s">
        <v>340</v>
      </c>
      <c r="J440" t="s">
        <v>602</v>
      </c>
      <c r="K440" t="s">
        <v>546</v>
      </c>
      <c r="P440" s="42">
        <v>7</v>
      </c>
      <c r="Q440">
        <v>14.124000000000001</v>
      </c>
      <c r="R440">
        <v>7.9969999999999981</v>
      </c>
      <c r="S440">
        <v>7.929000000000002</v>
      </c>
      <c r="T440">
        <v>7.7789999999999999</v>
      </c>
      <c r="U440">
        <v>7.9540000000000006</v>
      </c>
      <c r="V440">
        <v>8.0150000000000006</v>
      </c>
      <c r="W440">
        <v>8.3360000000000056</v>
      </c>
      <c r="X440">
        <v>8.3279999999999959</v>
      </c>
      <c r="Y440">
        <v>8.519999999999996</v>
      </c>
      <c r="Z440">
        <v>8.2669999999999959</v>
      </c>
      <c r="AA440">
        <v>7.9960000000000093</v>
      </c>
      <c r="AB440">
        <v>8.0840000000000032</v>
      </c>
      <c r="AC440">
        <v>8.1499999999999915</v>
      </c>
      <c r="AD440">
        <v>8.2090000000000032</v>
      </c>
      <c r="AE440">
        <v>8.4179999999999922</v>
      </c>
      <c r="AF440">
        <v>8.3280000000000314</v>
      </c>
      <c r="AG440">
        <v>8.4929999999999382</v>
      </c>
      <c r="AH440">
        <v>8.3460000000000321</v>
      </c>
      <c r="AI440">
        <v>8.4599999999999795</v>
      </c>
      <c r="AJ440">
        <v>8.2090000000000032</v>
      </c>
      <c r="AK440">
        <v>8.0460000000000207</v>
      </c>
      <c r="AL440">
        <v>7.8580000000000041</v>
      </c>
      <c r="AM440">
        <v>8.0869999999999891</v>
      </c>
      <c r="AN440">
        <v>8.1690000000000111</v>
      </c>
      <c r="AO440">
        <v>8.3160000000000025</v>
      </c>
      <c r="AP440">
        <v>8.5339999999999918</v>
      </c>
      <c r="AQ440">
        <v>8.4140000000000157</v>
      </c>
      <c r="AR440">
        <v>8.5509999999999877</v>
      </c>
      <c r="AS440">
        <v>8.3600000000000421</v>
      </c>
      <c r="AT440">
        <v>8.0939999999999657</v>
      </c>
      <c r="AU440">
        <v>8.2069999999999652</v>
      </c>
      <c r="AV440">
        <v>8.1030000000000655</v>
      </c>
      <c r="AW440" s="174">
        <f t="shared" si="12"/>
        <v>268.68100000000004</v>
      </c>
      <c r="AX440" s="175">
        <f t="shared" si="13"/>
        <v>53.595155593436075</v>
      </c>
    </row>
    <row r="441" spans="1:50" ht="15" thickBot="1" x14ac:dyDescent="0.4">
      <c r="A441" s="1" t="s">
        <v>94</v>
      </c>
      <c r="B441" s="1">
        <v>2018</v>
      </c>
      <c r="C441" s="2">
        <v>43398</v>
      </c>
      <c r="D441" s="1" t="s">
        <v>72</v>
      </c>
      <c r="E441" s="42" t="s">
        <v>395</v>
      </c>
      <c r="F441" s="43" t="s">
        <v>395</v>
      </c>
      <c r="G441" t="s">
        <v>40</v>
      </c>
      <c r="H441" t="s">
        <v>226</v>
      </c>
      <c r="I441" t="s">
        <v>331</v>
      </c>
      <c r="J441" t="s">
        <v>614</v>
      </c>
      <c r="K441" t="s">
        <v>575</v>
      </c>
      <c r="P441" s="42">
        <v>8</v>
      </c>
      <c r="Q441">
        <v>14.159000000000001</v>
      </c>
      <c r="R441">
        <v>8.2720000000000002</v>
      </c>
      <c r="S441">
        <v>7.7970000000000006</v>
      </c>
      <c r="T441">
        <v>7.8299999999999983</v>
      </c>
      <c r="U441">
        <v>7.8260000000000005</v>
      </c>
      <c r="V441">
        <v>8.054000000000002</v>
      </c>
      <c r="W441">
        <v>7.9480000000000004</v>
      </c>
      <c r="X441">
        <v>8.1010000000000062</v>
      </c>
      <c r="Y441">
        <v>8.0069999999999908</v>
      </c>
      <c r="Z441">
        <v>8.0490000000000066</v>
      </c>
      <c r="AA441">
        <v>8.2179999999999893</v>
      </c>
      <c r="AB441">
        <v>8.2519999999999953</v>
      </c>
      <c r="AC441">
        <v>8.1559999999999917</v>
      </c>
      <c r="AD441">
        <v>8.1250000000000142</v>
      </c>
      <c r="AE441">
        <v>8.1069999999999851</v>
      </c>
      <c r="AF441">
        <v>8.2870000000000346</v>
      </c>
      <c r="AG441">
        <v>8.1419999999999959</v>
      </c>
      <c r="AH441">
        <v>8.1949999999999932</v>
      </c>
      <c r="AI441">
        <v>8.48599999999999</v>
      </c>
      <c r="AJ441">
        <v>8.4269999999999925</v>
      </c>
      <c r="AK441">
        <v>8.5519999999999925</v>
      </c>
      <c r="AL441">
        <v>8.4980000000000473</v>
      </c>
      <c r="AM441">
        <v>8.2169999999999845</v>
      </c>
      <c r="AN441">
        <v>8.1469999999999629</v>
      </c>
      <c r="AO441">
        <v>8.1870000000000118</v>
      </c>
      <c r="AP441">
        <v>8.5049999999999955</v>
      </c>
      <c r="AQ441">
        <v>8.8290000000000362</v>
      </c>
      <c r="AR441">
        <v>8.7040000000000077</v>
      </c>
      <c r="AS441">
        <v>8.9140000000000157</v>
      </c>
      <c r="AT441">
        <v>8.4409999999999741</v>
      </c>
      <c r="AU441">
        <v>8.0709999999999695</v>
      </c>
      <c r="AV441">
        <v>8.0810000000000173</v>
      </c>
      <c r="AW441" s="174">
        <f t="shared" si="12"/>
        <v>269.584</v>
      </c>
      <c r="AX441" s="175">
        <f t="shared" si="13"/>
        <v>53.415632975250759</v>
      </c>
    </row>
    <row r="442" spans="1:50" ht="15" thickBot="1" x14ac:dyDescent="0.4">
      <c r="A442" s="1" t="s">
        <v>94</v>
      </c>
      <c r="B442" s="1">
        <v>2018</v>
      </c>
      <c r="C442" s="2">
        <v>43398</v>
      </c>
      <c r="D442" s="1" t="s">
        <v>72</v>
      </c>
      <c r="E442" s="42" t="s">
        <v>395</v>
      </c>
      <c r="F442" s="43" t="s">
        <v>395</v>
      </c>
      <c r="G442" t="s">
        <v>121</v>
      </c>
      <c r="H442" t="s">
        <v>345</v>
      </c>
      <c r="I442" t="s">
        <v>347</v>
      </c>
      <c r="J442" t="s">
        <v>591</v>
      </c>
      <c r="K442" t="s">
        <v>1782</v>
      </c>
      <c r="P442" s="42">
        <v>9</v>
      </c>
      <c r="Q442">
        <v>14.856999999999999</v>
      </c>
      <c r="R442">
        <v>8.7430000000000021</v>
      </c>
      <c r="S442">
        <v>8.4039999999999964</v>
      </c>
      <c r="T442">
        <v>8.1000000000000014</v>
      </c>
      <c r="U442">
        <v>8.2610000000000028</v>
      </c>
      <c r="V442">
        <v>7.992999999999995</v>
      </c>
      <c r="W442">
        <v>8.1190000000000069</v>
      </c>
      <c r="X442">
        <v>8.0499999999999829</v>
      </c>
      <c r="Y442">
        <v>8.2250000000000227</v>
      </c>
      <c r="Z442">
        <v>8.1659999999999826</v>
      </c>
      <c r="AA442">
        <v>8.3650000000000233</v>
      </c>
      <c r="AB442">
        <v>8.1709999999999781</v>
      </c>
      <c r="AC442">
        <v>8.4010000000000105</v>
      </c>
      <c r="AD442">
        <v>8.0999999999999943</v>
      </c>
      <c r="AE442">
        <v>8.1900000000000119</v>
      </c>
      <c r="AF442">
        <v>8.1519999999999868</v>
      </c>
      <c r="AG442">
        <v>8.2939999999999827</v>
      </c>
      <c r="AH442">
        <v>8.1830000000000211</v>
      </c>
      <c r="AI442">
        <v>8.3850000000000193</v>
      </c>
      <c r="AJ442">
        <v>8.3129999999999882</v>
      </c>
      <c r="AK442">
        <v>8.5649999999999977</v>
      </c>
      <c r="AL442">
        <v>8.2329999999999757</v>
      </c>
      <c r="AM442">
        <v>8.2830000000000155</v>
      </c>
      <c r="AN442">
        <v>8.2019999999999982</v>
      </c>
      <c r="AO442">
        <v>8.3729999999999905</v>
      </c>
      <c r="AP442">
        <v>8.4949999999999761</v>
      </c>
      <c r="AQ442">
        <v>8.3680000000000518</v>
      </c>
      <c r="AR442">
        <v>8.6049999999999898</v>
      </c>
      <c r="AS442">
        <v>8.42999999999995</v>
      </c>
      <c r="AT442">
        <v>8.4980000000000757</v>
      </c>
      <c r="AU442">
        <v>8.4089999999999065</v>
      </c>
      <c r="AV442">
        <v>8.0540000000000305</v>
      </c>
      <c r="AW442" s="174">
        <f t="shared" si="12"/>
        <v>271.98699999999997</v>
      </c>
      <c r="AX442" s="175">
        <f t="shared" si="13"/>
        <v>52.943706868342979</v>
      </c>
    </row>
    <row r="443" spans="1:50" ht="15" thickBot="1" x14ac:dyDescent="0.4">
      <c r="A443" s="1" t="s">
        <v>94</v>
      </c>
      <c r="B443" s="1">
        <v>2018</v>
      </c>
      <c r="C443" s="2">
        <v>43398</v>
      </c>
      <c r="D443" s="1" t="s">
        <v>72</v>
      </c>
      <c r="E443" s="42" t="s">
        <v>395</v>
      </c>
      <c r="F443" s="43" t="s">
        <v>395</v>
      </c>
      <c r="G443" t="s">
        <v>47</v>
      </c>
      <c r="H443" t="s">
        <v>590</v>
      </c>
      <c r="I443" t="s">
        <v>1783</v>
      </c>
      <c r="J443" t="s">
        <v>559</v>
      </c>
      <c r="K443" t="s">
        <v>287</v>
      </c>
      <c r="P443" s="42">
        <v>10</v>
      </c>
      <c r="Q443">
        <v>14.551</v>
      </c>
      <c r="R443">
        <v>8.5969999999999995</v>
      </c>
      <c r="S443">
        <v>8.3150000000000013</v>
      </c>
      <c r="T443">
        <v>8.0439999999999969</v>
      </c>
      <c r="U443">
        <v>8.0650000000000048</v>
      </c>
      <c r="V443">
        <v>8.2349999999999994</v>
      </c>
      <c r="W443">
        <v>8.0679999999999978</v>
      </c>
      <c r="X443">
        <v>8.1750000000000114</v>
      </c>
      <c r="Y443">
        <v>7.9619999999999891</v>
      </c>
      <c r="Z443">
        <v>8.2379999999999995</v>
      </c>
      <c r="AA443">
        <v>8.4459999999999837</v>
      </c>
      <c r="AB443">
        <v>8.3130000000000166</v>
      </c>
      <c r="AC443">
        <v>8.3540000000000134</v>
      </c>
      <c r="AD443">
        <v>8.2909999999999826</v>
      </c>
      <c r="AE443">
        <v>8.3509999999999991</v>
      </c>
      <c r="AF443">
        <v>8.1260000000000048</v>
      </c>
      <c r="AG443">
        <v>8.349000000000018</v>
      </c>
      <c r="AH443">
        <v>8.4019999999999868</v>
      </c>
      <c r="AI443">
        <v>8.5439999999999827</v>
      </c>
      <c r="AJ443">
        <v>8.2020000000000266</v>
      </c>
      <c r="AK443">
        <v>8.1199999999999761</v>
      </c>
      <c r="AL443">
        <v>8.342000000000013</v>
      </c>
      <c r="AM443">
        <v>8.4819999999999993</v>
      </c>
      <c r="AN443">
        <v>8.2699999999999818</v>
      </c>
      <c r="AO443">
        <v>8.6110000000000184</v>
      </c>
      <c r="AP443">
        <v>8.353999999999985</v>
      </c>
      <c r="AQ443">
        <v>8.5959999999999752</v>
      </c>
      <c r="AR443">
        <v>8.4720000000000653</v>
      </c>
      <c r="AS443">
        <v>8.7599999999999625</v>
      </c>
      <c r="AT443">
        <v>8.6359999999999673</v>
      </c>
      <c r="AU443">
        <v>8.4050000000000296</v>
      </c>
      <c r="AV443">
        <v>8.5869999999999891</v>
      </c>
      <c r="AW443" s="174">
        <f t="shared" si="12"/>
        <v>273.26299999999998</v>
      </c>
      <c r="AX443" s="175">
        <f t="shared" si="13"/>
        <v>52.696486534949848</v>
      </c>
    </row>
    <row r="444" spans="1:50" ht="15" thickBot="1" x14ac:dyDescent="0.4">
      <c r="A444" s="1" t="s">
        <v>94</v>
      </c>
      <c r="B444" s="1">
        <v>2018</v>
      </c>
      <c r="C444" s="2">
        <v>43398</v>
      </c>
      <c r="D444" s="1" t="s">
        <v>72</v>
      </c>
      <c r="E444" s="42" t="s">
        <v>395</v>
      </c>
      <c r="F444" s="43" t="s">
        <v>395</v>
      </c>
      <c r="G444" t="s">
        <v>38</v>
      </c>
      <c r="H444" t="s">
        <v>309</v>
      </c>
      <c r="I444" t="s">
        <v>615</v>
      </c>
      <c r="J444" t="s">
        <v>251</v>
      </c>
      <c r="K444" t="s">
        <v>604</v>
      </c>
      <c r="P444" s="42">
        <v>11</v>
      </c>
      <c r="Q444">
        <v>14.327</v>
      </c>
      <c r="R444">
        <v>8.4910000000000014</v>
      </c>
      <c r="S444">
        <v>8.1660000000000004</v>
      </c>
      <c r="T444">
        <v>8.0959999999999965</v>
      </c>
      <c r="U444">
        <v>8.3120000000000047</v>
      </c>
      <c r="V444">
        <v>8.2769999999999939</v>
      </c>
      <c r="W444">
        <v>8.4580000000000126</v>
      </c>
      <c r="X444">
        <v>8.4129999999999967</v>
      </c>
      <c r="Y444">
        <v>8.5459999999999923</v>
      </c>
      <c r="Z444">
        <v>8.2450000000000045</v>
      </c>
      <c r="AA444">
        <v>8.2350000000000136</v>
      </c>
      <c r="AB444">
        <v>8.2909999999999826</v>
      </c>
      <c r="AC444">
        <v>8.3839999999999861</v>
      </c>
      <c r="AD444">
        <v>8.3260000000000076</v>
      </c>
      <c r="AE444">
        <v>8.362000000000009</v>
      </c>
      <c r="AF444">
        <v>8.4280000000000257</v>
      </c>
      <c r="AG444">
        <v>8.3809999999999718</v>
      </c>
      <c r="AH444">
        <v>8.4430000000000121</v>
      </c>
      <c r="AI444">
        <v>8.6200000000000045</v>
      </c>
      <c r="AJ444">
        <v>8.4909999999999854</v>
      </c>
      <c r="AK444">
        <v>8.5649999999999977</v>
      </c>
      <c r="AL444">
        <v>8.3900000000000148</v>
      </c>
      <c r="AM444">
        <v>8.4689999999999941</v>
      </c>
      <c r="AN444">
        <v>8.4849999999999852</v>
      </c>
      <c r="AO444">
        <v>8.6400000000000148</v>
      </c>
      <c r="AP444">
        <v>8.396000000000015</v>
      </c>
      <c r="AQ444">
        <v>8.4279999999999688</v>
      </c>
      <c r="AR444">
        <v>8.5910000000000366</v>
      </c>
      <c r="AS444">
        <v>8.4180000000000064</v>
      </c>
      <c r="AT444">
        <v>8.6129999999999427</v>
      </c>
      <c r="AU444">
        <v>8.5400000000000205</v>
      </c>
      <c r="AV444">
        <v>8.8509999999999991</v>
      </c>
      <c r="AW444" s="174">
        <f t="shared" si="12"/>
        <v>275.678</v>
      </c>
      <c r="AX444" s="175">
        <f t="shared" si="13"/>
        <v>52.234853706135418</v>
      </c>
    </row>
    <row r="445" spans="1:50" ht="15" thickBot="1" x14ac:dyDescent="0.4">
      <c r="A445" s="1" t="s">
        <v>94</v>
      </c>
      <c r="B445" s="1">
        <v>2018</v>
      </c>
      <c r="C445" s="2">
        <v>43398</v>
      </c>
      <c r="D445" s="1" t="s">
        <v>72</v>
      </c>
      <c r="E445" s="42" t="s">
        <v>395</v>
      </c>
      <c r="F445" s="43" t="s">
        <v>395</v>
      </c>
      <c r="G445" t="s">
        <v>146</v>
      </c>
      <c r="H445" t="s">
        <v>562</v>
      </c>
      <c r="I445" t="s">
        <v>323</v>
      </c>
      <c r="J445" t="s">
        <v>1784</v>
      </c>
      <c r="K445" t="s">
        <v>1785</v>
      </c>
      <c r="P445" s="42">
        <v>12</v>
      </c>
      <c r="Q445">
        <v>14.47</v>
      </c>
      <c r="R445">
        <v>8.5059999999999985</v>
      </c>
      <c r="S445">
        <v>7.9849999999999994</v>
      </c>
      <c r="T445">
        <v>8.0840000000000032</v>
      </c>
      <c r="U445">
        <v>8.0719999999999956</v>
      </c>
      <c r="V445">
        <v>8.2760000000000034</v>
      </c>
      <c r="W445">
        <v>8.159000000000006</v>
      </c>
      <c r="X445">
        <v>8.3669999999999902</v>
      </c>
      <c r="Y445">
        <v>8.4110000000000014</v>
      </c>
      <c r="Z445">
        <v>8.4640000000000128</v>
      </c>
      <c r="AA445">
        <v>8.5909999999999798</v>
      </c>
      <c r="AB445">
        <v>8.3419999999999987</v>
      </c>
      <c r="AC445">
        <v>8.2550000000000097</v>
      </c>
      <c r="AD445">
        <v>8.2859999999999872</v>
      </c>
      <c r="AE445">
        <v>8.5700000000000074</v>
      </c>
      <c r="AF445">
        <v>8.6410000000000196</v>
      </c>
      <c r="AG445">
        <v>8.497999999999962</v>
      </c>
      <c r="AH445">
        <v>8.6730000000000302</v>
      </c>
      <c r="AI445">
        <v>8.5660000000000025</v>
      </c>
      <c r="AJ445">
        <v>8.5809999999999604</v>
      </c>
      <c r="AK445">
        <v>8.7930000000000348</v>
      </c>
      <c r="AL445">
        <v>8.9210000000000207</v>
      </c>
      <c r="AM445">
        <v>8.5419999999999732</v>
      </c>
      <c r="AN445">
        <v>8.6050000000000182</v>
      </c>
      <c r="AO445">
        <v>8.7769999999999868</v>
      </c>
      <c r="AP445">
        <v>8.625</v>
      </c>
      <c r="AQ445">
        <v>8.6220000000000141</v>
      </c>
      <c r="AR445">
        <v>8.5519999999999641</v>
      </c>
      <c r="AS445">
        <v>8.516000000000048</v>
      </c>
      <c r="AT445">
        <v>8.4679999999999893</v>
      </c>
      <c r="AU445">
        <v>8.6609999999999445</v>
      </c>
      <c r="AV445">
        <v>8.3990000000000578</v>
      </c>
      <c r="AW445" s="174">
        <f t="shared" si="12"/>
        <v>277.27800000000002</v>
      </c>
      <c r="AX445" s="175">
        <f t="shared" si="13"/>
        <v>51.933438642806131</v>
      </c>
    </row>
    <row r="446" spans="1:50" ht="15" thickBot="1" x14ac:dyDescent="0.4">
      <c r="A446" s="1" t="s">
        <v>94</v>
      </c>
      <c r="B446" s="1">
        <v>2018</v>
      </c>
      <c r="C446" s="2">
        <v>43399</v>
      </c>
      <c r="D446" s="1" t="s">
        <v>72</v>
      </c>
      <c r="E446" s="42" t="s">
        <v>472</v>
      </c>
      <c r="F446">
        <v>1</v>
      </c>
      <c r="G446" t="s">
        <v>67</v>
      </c>
      <c r="H446" t="s">
        <v>219</v>
      </c>
      <c r="I446" t="s">
        <v>340</v>
      </c>
      <c r="J446" t="s">
        <v>602</v>
      </c>
      <c r="K446" t="s">
        <v>546</v>
      </c>
      <c r="P446" s="42">
        <v>1</v>
      </c>
      <c r="Q446">
        <v>13.797000000000001</v>
      </c>
      <c r="R446">
        <v>8.1720000000000006</v>
      </c>
      <c r="S446">
        <v>7.8189999999999991</v>
      </c>
      <c r="T446">
        <v>7.8610000000000007</v>
      </c>
      <c r="U446">
        <v>7.7449999999999974</v>
      </c>
      <c r="V446">
        <v>7.9680000000000035</v>
      </c>
      <c r="W446">
        <v>8.0309999999999917</v>
      </c>
      <c r="X446">
        <v>8.2800000000000225</v>
      </c>
      <c r="Y446">
        <v>8.1239999999999952</v>
      </c>
      <c r="Z446">
        <v>8.3189999999999884</v>
      </c>
      <c r="AA446">
        <v>8.11</v>
      </c>
      <c r="AB446">
        <v>7.9879999999999995</v>
      </c>
      <c r="AC446">
        <v>8.0809999999999889</v>
      </c>
      <c r="AD446">
        <v>8.0480000000000302</v>
      </c>
      <c r="AE446">
        <v>8.1129999999999711</v>
      </c>
      <c r="AF446">
        <v>8.3140000000000214</v>
      </c>
      <c r="AG446">
        <v>8.125</v>
      </c>
      <c r="AH446">
        <v>8.261999999999972</v>
      </c>
      <c r="AI446">
        <v>8.1069999999999993</v>
      </c>
      <c r="AJ446">
        <v>8.2479999999999905</v>
      </c>
      <c r="AK446">
        <v>8.0220000000000198</v>
      </c>
      <c r="AL446">
        <v>7.8689999999999998</v>
      </c>
      <c r="AM446">
        <v>7.9519999999999698</v>
      </c>
      <c r="AN446">
        <v>8.1630000000000678</v>
      </c>
      <c r="AO446">
        <v>8.3389999999999986</v>
      </c>
      <c r="AP446">
        <v>8.518999999999977</v>
      </c>
      <c r="AQ446">
        <v>8.1709999999999638</v>
      </c>
      <c r="AR446">
        <v>8.4850000000000421</v>
      </c>
      <c r="AS446">
        <v>8.2530000000000143</v>
      </c>
      <c r="AT446">
        <v>8.4339999999999975</v>
      </c>
      <c r="AU446">
        <v>7.8859999999999388</v>
      </c>
      <c r="AV446">
        <v>7.7970000000000255</v>
      </c>
      <c r="AW446" s="174">
        <f t="shared" si="12"/>
        <v>265.40199999999999</v>
      </c>
      <c r="AX446" s="175">
        <f t="shared" si="13"/>
        <v>54.25731531789512</v>
      </c>
    </row>
    <row r="447" spans="1:50" ht="15" thickBot="1" x14ac:dyDescent="0.4">
      <c r="A447" s="1" t="s">
        <v>94</v>
      </c>
      <c r="B447" s="1">
        <v>2018</v>
      </c>
      <c r="C447" s="2">
        <v>43399</v>
      </c>
      <c r="D447" s="1" t="s">
        <v>72</v>
      </c>
      <c r="E447" s="42" t="s">
        <v>472</v>
      </c>
      <c r="F447">
        <v>1</v>
      </c>
      <c r="G447" t="s">
        <v>17</v>
      </c>
      <c r="H447" t="s">
        <v>343</v>
      </c>
      <c r="I447" t="s">
        <v>441</v>
      </c>
      <c r="J447" t="s">
        <v>338</v>
      </c>
      <c r="K447" t="s">
        <v>603</v>
      </c>
      <c r="P447" s="42">
        <v>2</v>
      </c>
      <c r="Q447">
        <v>14.315</v>
      </c>
      <c r="R447">
        <v>8.3480000000000008</v>
      </c>
      <c r="S447">
        <v>7.8719999999999999</v>
      </c>
      <c r="T447">
        <v>7.8640000000000008</v>
      </c>
      <c r="U447">
        <v>7.7079999999999984</v>
      </c>
      <c r="V447">
        <v>7.884999999999998</v>
      </c>
      <c r="W447">
        <v>7.9269999999999996</v>
      </c>
      <c r="X447">
        <v>7.9300000000000068</v>
      </c>
      <c r="Y447">
        <v>8.0880000000000081</v>
      </c>
      <c r="Z447">
        <v>7.8789999999999907</v>
      </c>
      <c r="AA447">
        <v>7.819999999999979</v>
      </c>
      <c r="AB447">
        <v>7.7990000000000208</v>
      </c>
      <c r="AC447">
        <v>7.9780000000000086</v>
      </c>
      <c r="AD447">
        <v>7.8299999999999983</v>
      </c>
      <c r="AE447">
        <v>8.0149999999999864</v>
      </c>
      <c r="AF447">
        <v>7.8370000000000033</v>
      </c>
      <c r="AG447">
        <v>8.02800000000002</v>
      </c>
      <c r="AH447">
        <v>8.2699999999999818</v>
      </c>
      <c r="AI447">
        <v>8.4120000000000061</v>
      </c>
      <c r="AJ447">
        <v>8.0609999999999786</v>
      </c>
      <c r="AK447">
        <v>7.9979999999999905</v>
      </c>
      <c r="AL447">
        <v>7.9640000000000555</v>
      </c>
      <c r="AM447">
        <v>7.9529999999999745</v>
      </c>
      <c r="AN447">
        <v>7.9469999999999743</v>
      </c>
      <c r="AO447">
        <v>8.1910000000000025</v>
      </c>
      <c r="AP447">
        <v>8.2310000000000514</v>
      </c>
      <c r="AQ447">
        <v>8.0579999999999359</v>
      </c>
      <c r="AR447">
        <v>8.2430000000000234</v>
      </c>
      <c r="AS447">
        <v>8.0790000000000077</v>
      </c>
      <c r="AT447">
        <v>8.1070000000000277</v>
      </c>
      <c r="AU447">
        <v>8.1879999999999882</v>
      </c>
      <c r="AV447" t="s">
        <v>318</v>
      </c>
      <c r="AW447" s="174" t="str">
        <f t="shared" si="12"/>
        <v/>
      </c>
      <c r="AX447" s="175" t="str">
        <f t="shared" si="13"/>
        <v/>
      </c>
    </row>
    <row r="448" spans="1:50" ht="15" thickBot="1" x14ac:dyDescent="0.4">
      <c r="A448" s="1" t="s">
        <v>94</v>
      </c>
      <c r="B448" s="1">
        <v>2018</v>
      </c>
      <c r="C448" s="2">
        <v>43399</v>
      </c>
      <c r="D448" s="1" t="s">
        <v>72</v>
      </c>
      <c r="E448" s="42" t="s">
        <v>472</v>
      </c>
      <c r="F448">
        <v>2</v>
      </c>
      <c r="G448" t="s">
        <v>27</v>
      </c>
      <c r="H448" t="s">
        <v>450</v>
      </c>
      <c r="I448" t="s">
        <v>549</v>
      </c>
      <c r="J448" t="s">
        <v>563</v>
      </c>
      <c r="K448" t="s">
        <v>624</v>
      </c>
      <c r="P448" s="42">
        <v>1</v>
      </c>
      <c r="Q448">
        <v>14.462999999999999</v>
      </c>
      <c r="R448">
        <v>8.1760000000000002</v>
      </c>
      <c r="S448">
        <v>7.7480000000000011</v>
      </c>
      <c r="T448">
        <v>7.8429999999999964</v>
      </c>
      <c r="U448">
        <v>7.7120000000000033</v>
      </c>
      <c r="V448">
        <v>7.7409999999999997</v>
      </c>
      <c r="W448">
        <v>7.8270000000000053</v>
      </c>
      <c r="X448">
        <v>8.0349999999999966</v>
      </c>
      <c r="Y448">
        <v>7.8039999999999878</v>
      </c>
      <c r="Z448">
        <v>7.7790000000000106</v>
      </c>
      <c r="AA448">
        <v>7.9019999999999868</v>
      </c>
      <c r="AB448">
        <v>7.8130000000000024</v>
      </c>
      <c r="AC448">
        <v>7.8610000000000042</v>
      </c>
      <c r="AD448">
        <v>8.0460000000000065</v>
      </c>
      <c r="AE448">
        <v>7.9219999999999828</v>
      </c>
      <c r="AF448">
        <v>7.8490000000000322</v>
      </c>
      <c r="AG448">
        <v>8</v>
      </c>
      <c r="AH448">
        <v>7.8569999999999993</v>
      </c>
      <c r="AI448">
        <v>7.839999999999975</v>
      </c>
      <c r="AJ448">
        <v>7.8489999999999895</v>
      </c>
      <c r="AK448">
        <v>8.0260000000000105</v>
      </c>
      <c r="AL448">
        <v>7.7370000000000232</v>
      </c>
      <c r="AM448">
        <v>7.9209999999999923</v>
      </c>
      <c r="AN448">
        <v>7.9619999999999891</v>
      </c>
      <c r="AO448">
        <v>8.2630000000000052</v>
      </c>
      <c r="AP448">
        <v>8.2750000000000341</v>
      </c>
      <c r="AQ448">
        <v>7.9079999999999302</v>
      </c>
      <c r="AR448">
        <v>7.9780000000000371</v>
      </c>
      <c r="AS448">
        <v>8.0890000000000271</v>
      </c>
      <c r="AT448">
        <v>8.1299999999999386</v>
      </c>
      <c r="AU448">
        <v>8.2150000000000318</v>
      </c>
      <c r="AV448">
        <v>8.2840000000000202</v>
      </c>
      <c r="AW448" s="174">
        <f t="shared" si="12"/>
        <v>260.85500000000002</v>
      </c>
      <c r="AX448" s="175">
        <f t="shared" si="13"/>
        <v>55.203082172087939</v>
      </c>
    </row>
    <row r="449" spans="1:50" ht="15" thickBot="1" x14ac:dyDescent="0.4">
      <c r="A449" s="1" t="s">
        <v>94</v>
      </c>
      <c r="B449" s="1">
        <v>2018</v>
      </c>
      <c r="C449" s="2">
        <v>43399</v>
      </c>
      <c r="D449" s="1" t="s">
        <v>72</v>
      </c>
      <c r="E449" s="42" t="s">
        <v>472</v>
      </c>
      <c r="F449">
        <v>2</v>
      </c>
      <c r="G449" t="s">
        <v>40</v>
      </c>
      <c r="H449" t="s">
        <v>226</v>
      </c>
      <c r="I449" t="s">
        <v>331</v>
      </c>
      <c r="J449" t="s">
        <v>614</v>
      </c>
      <c r="K449" t="s">
        <v>575</v>
      </c>
      <c r="P449" s="42">
        <v>2</v>
      </c>
      <c r="Q449">
        <v>14.269</v>
      </c>
      <c r="R449">
        <v>8.3970000000000002</v>
      </c>
      <c r="S449">
        <v>8.1329999999999991</v>
      </c>
      <c r="T449">
        <v>8.1839999999999975</v>
      </c>
      <c r="U449">
        <v>7.9280000000000044</v>
      </c>
      <c r="V449">
        <v>7.9849999999999994</v>
      </c>
      <c r="W449">
        <v>8.1169999999999902</v>
      </c>
      <c r="X449">
        <v>7.960000000000008</v>
      </c>
      <c r="Y449">
        <v>8.0519999999999925</v>
      </c>
      <c r="Z449">
        <v>8.2060000000000031</v>
      </c>
      <c r="AA449">
        <v>8.054000000000002</v>
      </c>
      <c r="AB449">
        <v>8.0430000000000064</v>
      </c>
      <c r="AC449">
        <v>8.2289999999999992</v>
      </c>
      <c r="AD449">
        <v>8.380999999999986</v>
      </c>
      <c r="AE449">
        <v>8.3009999999999877</v>
      </c>
      <c r="AF449">
        <v>8.4260000000000446</v>
      </c>
      <c r="AG449">
        <v>8.5509999999999877</v>
      </c>
      <c r="AH449">
        <v>8.228999999999985</v>
      </c>
      <c r="AI449">
        <v>8.127000000000038</v>
      </c>
      <c r="AJ449">
        <v>8.3039999999999736</v>
      </c>
      <c r="AK449">
        <v>8.2129999999999939</v>
      </c>
      <c r="AL449">
        <v>8.1930000000000121</v>
      </c>
      <c r="AM449">
        <v>8.4749999999999943</v>
      </c>
      <c r="AN449">
        <v>8.7089999999999748</v>
      </c>
      <c r="AO449">
        <v>9.1080000000000325</v>
      </c>
      <c r="AP449">
        <v>9.2709999999999866</v>
      </c>
      <c r="AQ449">
        <v>8.8499999999999659</v>
      </c>
      <c r="AR449">
        <v>8.2530000000000427</v>
      </c>
      <c r="AS449">
        <v>8.046999999999997</v>
      </c>
      <c r="AT449">
        <v>8.1359999999999957</v>
      </c>
      <c r="AU449">
        <v>7.9990000000000521</v>
      </c>
      <c r="AV449">
        <v>8.1159999999999286</v>
      </c>
      <c r="AW449" s="174">
        <f t="shared" si="12"/>
        <v>271.24599999999998</v>
      </c>
      <c r="AX449" s="175">
        <f t="shared" si="13"/>
        <v>53.088340473223575</v>
      </c>
    </row>
    <row r="450" spans="1:50" ht="15" thickBot="1" x14ac:dyDescent="0.4">
      <c r="A450" s="1" t="s">
        <v>94</v>
      </c>
      <c r="B450" s="1">
        <v>2018</v>
      </c>
      <c r="C450" s="2">
        <v>43399</v>
      </c>
      <c r="D450" s="1" t="s">
        <v>72</v>
      </c>
      <c r="E450" s="42" t="s">
        <v>472</v>
      </c>
      <c r="F450">
        <v>3</v>
      </c>
      <c r="G450" t="s">
        <v>53</v>
      </c>
      <c r="H450" t="s">
        <v>233</v>
      </c>
      <c r="I450" t="s">
        <v>587</v>
      </c>
      <c r="J450" t="s">
        <v>584</v>
      </c>
      <c r="K450" t="s">
        <v>554</v>
      </c>
      <c r="P450" s="42">
        <v>1</v>
      </c>
      <c r="Q450">
        <v>14.355</v>
      </c>
      <c r="R450">
        <v>8.5459999999999994</v>
      </c>
      <c r="S450">
        <v>7.9920000000000009</v>
      </c>
      <c r="T450">
        <v>7.7789999999999964</v>
      </c>
      <c r="U450">
        <v>7.865000000000002</v>
      </c>
      <c r="V450">
        <v>7.6550000000000011</v>
      </c>
      <c r="W450">
        <v>7.622000000000007</v>
      </c>
      <c r="X450">
        <v>7.6979999999999933</v>
      </c>
      <c r="Y450">
        <v>7.6269999999999953</v>
      </c>
      <c r="Z450">
        <v>7.820999999999998</v>
      </c>
      <c r="AA450">
        <v>7.7639999999999958</v>
      </c>
      <c r="AB450">
        <v>7.8300000000000125</v>
      </c>
      <c r="AC450">
        <v>7.9399999999999977</v>
      </c>
      <c r="AD450">
        <v>7.9339999999999975</v>
      </c>
      <c r="AE450">
        <v>7.791000000000011</v>
      </c>
      <c r="AF450">
        <v>7.7480000000000047</v>
      </c>
      <c r="AG450">
        <v>7.8529999999999802</v>
      </c>
      <c r="AH450">
        <v>7.8240000000000123</v>
      </c>
      <c r="AI450">
        <v>7.8880000000000052</v>
      </c>
      <c r="AJ450">
        <v>8.0480000000000018</v>
      </c>
      <c r="AK450">
        <v>7.9819999999999709</v>
      </c>
      <c r="AL450">
        <v>7.9770000000000039</v>
      </c>
      <c r="AM450">
        <v>8.1970000000000312</v>
      </c>
      <c r="AN450">
        <v>7.8479999999999563</v>
      </c>
      <c r="AO450">
        <v>7.8520000000000039</v>
      </c>
      <c r="AP450">
        <v>7.9560000000000457</v>
      </c>
      <c r="AQ450">
        <v>7.9659999999999513</v>
      </c>
      <c r="AR450">
        <v>7.9960000000000093</v>
      </c>
      <c r="AS450">
        <v>8.2199999999999989</v>
      </c>
      <c r="AT450">
        <v>8.0040000000000191</v>
      </c>
      <c r="AU450">
        <v>8.0320000000000107</v>
      </c>
      <c r="AV450">
        <v>8.0159999999999627</v>
      </c>
      <c r="AW450" s="174">
        <f t="shared" si="12"/>
        <v>259.62599999999998</v>
      </c>
      <c r="AX450" s="175">
        <f t="shared" si="13"/>
        <v>55.4643987890273</v>
      </c>
    </row>
    <row r="451" spans="1:50" ht="15" thickBot="1" x14ac:dyDescent="0.4">
      <c r="A451" s="1" t="s">
        <v>94</v>
      </c>
      <c r="B451" s="1">
        <v>2018</v>
      </c>
      <c r="C451" s="2">
        <v>43399</v>
      </c>
      <c r="D451" s="1" t="s">
        <v>72</v>
      </c>
      <c r="E451" s="42" t="s">
        <v>472</v>
      </c>
      <c r="F451">
        <v>3</v>
      </c>
      <c r="G451" t="s">
        <v>29</v>
      </c>
      <c r="H451" t="s">
        <v>333</v>
      </c>
      <c r="I451" t="s">
        <v>28</v>
      </c>
      <c r="J451" t="s">
        <v>434</v>
      </c>
      <c r="K451" t="s">
        <v>551</v>
      </c>
      <c r="P451" s="42">
        <v>2</v>
      </c>
      <c r="Q451">
        <v>14.423999999999999</v>
      </c>
      <c r="R451">
        <v>8.2070000000000007</v>
      </c>
      <c r="S451">
        <v>7.8320000000000007</v>
      </c>
      <c r="T451">
        <v>7.8919999999999959</v>
      </c>
      <c r="U451">
        <v>7.7970000000000041</v>
      </c>
      <c r="V451">
        <v>7.9709999999999965</v>
      </c>
      <c r="W451">
        <v>7.7950000000000017</v>
      </c>
      <c r="X451">
        <v>7.7580000000000027</v>
      </c>
      <c r="Y451">
        <v>7.8389999999999986</v>
      </c>
      <c r="Z451">
        <v>7.710000000000008</v>
      </c>
      <c r="AA451">
        <v>7.7109999999999843</v>
      </c>
      <c r="AB451">
        <v>7.7000000000000028</v>
      </c>
      <c r="AC451">
        <v>7.9669999999999987</v>
      </c>
      <c r="AD451">
        <v>7.8750000000000142</v>
      </c>
      <c r="AE451">
        <v>7.8979999999999819</v>
      </c>
      <c r="AF451">
        <v>7.9570000000000363</v>
      </c>
      <c r="AG451">
        <v>8.0329999999999586</v>
      </c>
      <c r="AH451">
        <v>7.9410000000000025</v>
      </c>
      <c r="AI451">
        <v>7.9070000000000107</v>
      </c>
      <c r="AJ451">
        <v>8.0619999999999834</v>
      </c>
      <c r="AK451">
        <v>7.849000000000018</v>
      </c>
      <c r="AL451">
        <v>7.8859999999999957</v>
      </c>
      <c r="AM451">
        <v>7.97199999999998</v>
      </c>
      <c r="AN451">
        <v>7.8329999999999984</v>
      </c>
      <c r="AO451">
        <v>7.8990000000000293</v>
      </c>
      <c r="AP451">
        <v>8.0310000000000059</v>
      </c>
      <c r="AQ451">
        <v>8.0769999999999982</v>
      </c>
      <c r="AR451">
        <v>8.1569999999999823</v>
      </c>
      <c r="AS451">
        <v>7.9140000000000157</v>
      </c>
      <c r="AT451">
        <v>7.9679999999999609</v>
      </c>
      <c r="AU451">
        <v>8.1060000000000514</v>
      </c>
      <c r="AV451">
        <v>7.8829999999999814</v>
      </c>
      <c r="AW451" s="174">
        <f t="shared" ref="AW451:AW484" si="14">IF(COUNT(Q451:AV451)=32,SUM(Q451:AV451),"")</f>
        <v>259.851</v>
      </c>
      <c r="AX451" s="175">
        <f t="shared" ref="AX451:AX484" si="15">IF(COUNT(Q451:AV451)=32,3.6*4000/AW451,"")</f>
        <v>55.416373229273702</v>
      </c>
    </row>
    <row r="452" spans="1:50" ht="15" thickBot="1" x14ac:dyDescent="0.4">
      <c r="A452" s="1" t="s">
        <v>94</v>
      </c>
      <c r="B452" s="1">
        <v>2018</v>
      </c>
      <c r="C452" s="2">
        <v>43399</v>
      </c>
      <c r="D452" s="1" t="s">
        <v>72</v>
      </c>
      <c r="E452" s="42" t="s">
        <v>472</v>
      </c>
      <c r="F452">
        <v>4</v>
      </c>
      <c r="G452" t="s">
        <v>25</v>
      </c>
      <c r="H452" t="s">
        <v>319</v>
      </c>
      <c r="I452" t="s">
        <v>276</v>
      </c>
      <c r="J452" t="s">
        <v>354</v>
      </c>
      <c r="K452" t="s">
        <v>547</v>
      </c>
      <c r="P452" s="42">
        <v>1</v>
      </c>
      <c r="Q452">
        <v>14.189</v>
      </c>
      <c r="R452">
        <v>8.3840000000000003</v>
      </c>
      <c r="S452">
        <v>7.8260000000000005</v>
      </c>
      <c r="T452">
        <v>7.8010000000000019</v>
      </c>
      <c r="U452">
        <v>7.6099999999999994</v>
      </c>
      <c r="V452">
        <v>7.769999999999996</v>
      </c>
      <c r="W452">
        <v>7.5930000000000106</v>
      </c>
      <c r="X452">
        <v>7.5429999999999851</v>
      </c>
      <c r="Y452">
        <v>7.5960000000000036</v>
      </c>
      <c r="Z452">
        <v>7.7540000000000049</v>
      </c>
      <c r="AA452">
        <v>7.6529999999999916</v>
      </c>
      <c r="AB452">
        <v>7.7040000000000077</v>
      </c>
      <c r="AC452">
        <v>7.7909999999999826</v>
      </c>
      <c r="AD452">
        <v>7.6979999999999933</v>
      </c>
      <c r="AE452">
        <v>7.6900000000000119</v>
      </c>
      <c r="AF452">
        <v>7.7999999999999972</v>
      </c>
      <c r="AG452">
        <v>7.695999999999998</v>
      </c>
      <c r="AH452">
        <v>7.6859999999999786</v>
      </c>
      <c r="AI452">
        <v>7.69500000000005</v>
      </c>
      <c r="AJ452">
        <v>7.8659999999999854</v>
      </c>
      <c r="AK452">
        <v>7.8769999999999811</v>
      </c>
      <c r="AL452">
        <v>8.1610000000000014</v>
      </c>
      <c r="AM452">
        <v>7.9860000000000468</v>
      </c>
      <c r="AN452">
        <v>7.9779999999999518</v>
      </c>
      <c r="AO452">
        <v>8.1250000000000284</v>
      </c>
      <c r="AP452">
        <v>7.8889999999999816</v>
      </c>
      <c r="AQ452">
        <v>8.02800000000002</v>
      </c>
      <c r="AR452">
        <v>7.8249999999999886</v>
      </c>
      <c r="AS452">
        <v>7.8350000000000364</v>
      </c>
      <c r="AT452">
        <v>7.86099999999999</v>
      </c>
      <c r="AU452">
        <v>7.9849999999999852</v>
      </c>
      <c r="AV452">
        <v>8.0809999999999889</v>
      </c>
      <c r="AW452" s="174">
        <f t="shared" si="14"/>
        <v>256.976</v>
      </c>
      <c r="AX452" s="175">
        <f t="shared" si="15"/>
        <v>56.036361372268225</v>
      </c>
    </row>
    <row r="453" spans="1:50" ht="15" thickBot="1" x14ac:dyDescent="0.4">
      <c r="A453" s="1" t="s">
        <v>94</v>
      </c>
      <c r="B453" s="1">
        <v>2018</v>
      </c>
      <c r="C453" s="2">
        <v>43399</v>
      </c>
      <c r="D453" s="1" t="s">
        <v>72</v>
      </c>
      <c r="E453" s="42" t="s">
        <v>472</v>
      </c>
      <c r="F453">
        <v>4</v>
      </c>
      <c r="G453" t="s">
        <v>15</v>
      </c>
      <c r="H453" t="s">
        <v>519</v>
      </c>
      <c r="I453" t="s">
        <v>526</v>
      </c>
      <c r="J453" t="s">
        <v>520</v>
      </c>
      <c r="K453" t="s">
        <v>509</v>
      </c>
      <c r="P453" s="42">
        <v>2</v>
      </c>
      <c r="Q453">
        <v>14.032</v>
      </c>
      <c r="R453">
        <v>8.3309999999999995</v>
      </c>
      <c r="S453">
        <v>7.9220000000000006</v>
      </c>
      <c r="T453">
        <v>7.9790000000000028</v>
      </c>
      <c r="U453">
        <v>7.8109999999999999</v>
      </c>
      <c r="V453">
        <v>7.7849999999999966</v>
      </c>
      <c r="W453">
        <v>7.9409999999999954</v>
      </c>
      <c r="X453">
        <v>7.8550000000000111</v>
      </c>
      <c r="Y453">
        <v>7.8429999999999893</v>
      </c>
      <c r="Z453">
        <v>7.8950000000000102</v>
      </c>
      <c r="AA453">
        <v>7.7939999999999827</v>
      </c>
      <c r="AB453">
        <v>7.8000000000000114</v>
      </c>
      <c r="AC453">
        <v>7.8030000000000115</v>
      </c>
      <c r="AD453">
        <v>8.0310000000000059</v>
      </c>
      <c r="AE453">
        <v>7.9719999999999516</v>
      </c>
      <c r="AF453">
        <v>8.1010000000000701</v>
      </c>
      <c r="AG453">
        <v>7.9429999999999836</v>
      </c>
      <c r="AH453">
        <v>7.8779999999999575</v>
      </c>
      <c r="AI453">
        <v>7.8650000000000091</v>
      </c>
      <c r="AJ453">
        <v>8.0050000000000239</v>
      </c>
      <c r="AK453">
        <v>7.9110000000000014</v>
      </c>
      <c r="AL453">
        <v>7.9259999999999877</v>
      </c>
      <c r="AM453">
        <v>7.9900000000000375</v>
      </c>
      <c r="AN453">
        <v>8.1419999999999675</v>
      </c>
      <c r="AO453">
        <v>8.0019999999999811</v>
      </c>
      <c r="AP453">
        <v>8.0230000000000246</v>
      </c>
      <c r="AQ453">
        <v>8.1920000000000073</v>
      </c>
      <c r="AR453">
        <v>7.9060000000000059</v>
      </c>
      <c r="AS453">
        <v>8.1329999999999529</v>
      </c>
      <c r="AT453">
        <v>7.9109999999999729</v>
      </c>
      <c r="AU453">
        <v>7.8790000000000191</v>
      </c>
      <c r="AV453">
        <v>7.9390000000000498</v>
      </c>
      <c r="AW453" s="174">
        <f t="shared" si="14"/>
        <v>260.54000000000002</v>
      </c>
      <c r="AX453" s="175">
        <f t="shared" si="15"/>
        <v>55.269824211253543</v>
      </c>
    </row>
    <row r="454" spans="1:50" ht="15" thickBot="1" x14ac:dyDescent="0.4">
      <c r="A454" s="1" t="s">
        <v>94</v>
      </c>
      <c r="B454" s="1">
        <v>2018</v>
      </c>
      <c r="C454" s="2">
        <v>43399</v>
      </c>
      <c r="D454" s="1" t="s">
        <v>72</v>
      </c>
      <c r="E454" s="42" t="s">
        <v>209</v>
      </c>
      <c r="F454" t="s">
        <v>210</v>
      </c>
      <c r="G454" t="s">
        <v>25</v>
      </c>
      <c r="H454" t="s">
        <v>319</v>
      </c>
      <c r="I454" t="s">
        <v>276</v>
      </c>
      <c r="J454" t="s">
        <v>354</v>
      </c>
      <c r="K454" t="s">
        <v>547</v>
      </c>
      <c r="P454" s="42">
        <v>1</v>
      </c>
      <c r="Q454">
        <v>14.066000000000001</v>
      </c>
      <c r="R454">
        <v>8.2739999999999991</v>
      </c>
      <c r="S454">
        <v>7.7789999999999999</v>
      </c>
      <c r="T454">
        <v>7.7289999999999992</v>
      </c>
      <c r="U454">
        <v>7.5870000000000033</v>
      </c>
      <c r="V454">
        <v>7.7389999999999972</v>
      </c>
      <c r="W454">
        <v>7.6379999999999981</v>
      </c>
      <c r="X454">
        <v>7.6540000000000106</v>
      </c>
      <c r="Y454">
        <v>7.8159999999999883</v>
      </c>
      <c r="Z454">
        <v>7.737000000000009</v>
      </c>
      <c r="AA454">
        <v>7.7319999999999993</v>
      </c>
      <c r="AB454">
        <v>7.8880000000000052</v>
      </c>
      <c r="AC454">
        <v>7.769999999999996</v>
      </c>
      <c r="AD454">
        <v>7.7150000000000034</v>
      </c>
      <c r="AE454">
        <v>7.8029999999999831</v>
      </c>
      <c r="AF454">
        <v>7.7270000000000039</v>
      </c>
      <c r="AG454">
        <v>7.7680000000000007</v>
      </c>
      <c r="AH454">
        <v>7.7879999999999825</v>
      </c>
      <c r="AI454">
        <v>7.9860000000000184</v>
      </c>
      <c r="AJ454">
        <v>7.9410000000000025</v>
      </c>
      <c r="AK454">
        <v>8.0410000000000252</v>
      </c>
      <c r="AL454">
        <v>8.0609999999999786</v>
      </c>
      <c r="AM454">
        <v>7.8880000000000052</v>
      </c>
      <c r="AN454">
        <v>8.1779999999999973</v>
      </c>
      <c r="AO454">
        <v>7.882000000000005</v>
      </c>
      <c r="AP454">
        <v>7.8489999999999611</v>
      </c>
      <c r="AQ454">
        <v>8.0960000000000321</v>
      </c>
      <c r="AR454">
        <v>7.978999999999985</v>
      </c>
      <c r="AS454">
        <v>8.0130000000000337</v>
      </c>
      <c r="AT454">
        <v>8.0169999999999675</v>
      </c>
      <c r="AU454">
        <v>7.997999999999962</v>
      </c>
      <c r="AV454">
        <v>7.9990000000000236</v>
      </c>
      <c r="AW454" s="174">
        <f t="shared" si="14"/>
        <v>258.13799999999998</v>
      </c>
      <c r="AX454" s="175">
        <f t="shared" si="15"/>
        <v>55.784115473119037</v>
      </c>
    </row>
    <row r="455" spans="1:50" ht="15" thickBot="1" x14ac:dyDescent="0.4">
      <c r="A455" s="1" t="s">
        <v>94</v>
      </c>
      <c r="B455" s="1">
        <v>2018</v>
      </c>
      <c r="C455" s="2">
        <v>43399</v>
      </c>
      <c r="D455" s="1" t="s">
        <v>72</v>
      </c>
      <c r="E455" s="42" t="s">
        <v>209</v>
      </c>
      <c r="F455" t="s">
        <v>210</v>
      </c>
      <c r="G455" t="s">
        <v>53</v>
      </c>
      <c r="H455" t="s">
        <v>233</v>
      </c>
      <c r="I455" t="s">
        <v>587</v>
      </c>
      <c r="J455" t="s">
        <v>584</v>
      </c>
      <c r="K455" t="s">
        <v>554</v>
      </c>
      <c r="P455" s="42">
        <v>2</v>
      </c>
      <c r="Q455">
        <v>14.327999999999999</v>
      </c>
      <c r="R455">
        <v>8.3290000000000006</v>
      </c>
      <c r="S455">
        <v>7.8449999999999989</v>
      </c>
      <c r="T455">
        <v>7.7560000000000038</v>
      </c>
      <c r="U455">
        <v>7.8639999999999972</v>
      </c>
      <c r="V455">
        <v>7.7239999999999966</v>
      </c>
      <c r="W455">
        <v>7.679000000000002</v>
      </c>
      <c r="X455">
        <v>7.759999999999998</v>
      </c>
      <c r="Y455">
        <v>7.7279999999999944</v>
      </c>
      <c r="Z455">
        <v>7.8850000000000051</v>
      </c>
      <c r="AA455">
        <v>7.8700000000000045</v>
      </c>
      <c r="AB455">
        <v>7.9000000000000057</v>
      </c>
      <c r="AC455">
        <v>8.01400000000001</v>
      </c>
      <c r="AD455">
        <v>8.1180000000000092</v>
      </c>
      <c r="AE455">
        <v>7.9219999999999828</v>
      </c>
      <c r="AF455">
        <v>7.8859999999999673</v>
      </c>
      <c r="AG455">
        <v>8.002000000000038</v>
      </c>
      <c r="AH455">
        <v>7.9309999999999832</v>
      </c>
      <c r="AI455">
        <v>7.9590000000000032</v>
      </c>
      <c r="AJ455">
        <v>8.0849999999999795</v>
      </c>
      <c r="AK455">
        <v>8.039999999999992</v>
      </c>
      <c r="AL455">
        <v>8.0970000000000368</v>
      </c>
      <c r="AM455">
        <v>8.2199999999999704</v>
      </c>
      <c r="AN455">
        <v>7.8990000000000293</v>
      </c>
      <c r="AO455">
        <v>7.8930000000000007</v>
      </c>
      <c r="AP455">
        <v>8.0749999999999886</v>
      </c>
      <c r="AQ455">
        <v>8.0129999999999768</v>
      </c>
      <c r="AR455">
        <v>8.2319999999999993</v>
      </c>
      <c r="AS455">
        <v>8.0500000000000114</v>
      </c>
      <c r="AT455">
        <v>8.1940000000000452</v>
      </c>
      <c r="AU455">
        <v>8.4499999999999602</v>
      </c>
      <c r="AV455">
        <v>8.1879999999999882</v>
      </c>
      <c r="AW455" s="174">
        <f t="shared" si="14"/>
        <v>261.93599999999998</v>
      </c>
      <c r="AX455" s="175">
        <f t="shared" si="15"/>
        <v>54.975261132490381</v>
      </c>
    </row>
    <row r="456" spans="1:50" ht="15" thickBot="1" x14ac:dyDescent="0.4">
      <c r="A456" s="1" t="s">
        <v>94</v>
      </c>
      <c r="B456" s="1">
        <v>2018</v>
      </c>
      <c r="C456" s="2">
        <v>43399</v>
      </c>
      <c r="D456" s="1" t="s">
        <v>72</v>
      </c>
      <c r="E456" s="42" t="s">
        <v>209</v>
      </c>
      <c r="F456" t="s">
        <v>211</v>
      </c>
      <c r="G456" t="s">
        <v>29</v>
      </c>
      <c r="H456" t="s">
        <v>333</v>
      </c>
      <c r="I456" t="s">
        <v>28</v>
      </c>
      <c r="J456" t="s">
        <v>434</v>
      </c>
      <c r="K456" t="s">
        <v>551</v>
      </c>
      <c r="P456" s="42">
        <v>3</v>
      </c>
      <c r="Q456">
        <v>14.680999999999999</v>
      </c>
      <c r="R456">
        <v>8.298</v>
      </c>
      <c r="S456">
        <v>7.833000000000002</v>
      </c>
      <c r="T456">
        <v>7.9559999999999995</v>
      </c>
      <c r="U456">
        <v>7.8299999999999983</v>
      </c>
      <c r="V456">
        <v>7.9390000000000001</v>
      </c>
      <c r="W456">
        <v>7.7510000000000048</v>
      </c>
      <c r="X456">
        <v>7.8029999999999902</v>
      </c>
      <c r="Y456">
        <v>7.9000000000000057</v>
      </c>
      <c r="Z456">
        <v>7.7779999999999916</v>
      </c>
      <c r="AA456">
        <v>7.7890000000000157</v>
      </c>
      <c r="AB456">
        <v>7.7889999999999873</v>
      </c>
      <c r="AC456">
        <v>7.9159999999999968</v>
      </c>
      <c r="AD456">
        <v>7.7820000000000107</v>
      </c>
      <c r="AE456">
        <v>7.8709999999999809</v>
      </c>
      <c r="AF456">
        <v>7.7270000000000465</v>
      </c>
      <c r="AG456">
        <v>7.7579999999999814</v>
      </c>
      <c r="AH456">
        <v>7.9689999999999941</v>
      </c>
      <c r="AI456">
        <v>7.8389999999999986</v>
      </c>
      <c r="AJ456">
        <v>7.9029999999999916</v>
      </c>
      <c r="AK456">
        <v>8.0430000000000064</v>
      </c>
      <c r="AL456">
        <v>7.8559999999999945</v>
      </c>
      <c r="AM456">
        <v>7.8720000000000141</v>
      </c>
      <c r="AN456">
        <v>8.0549999999999784</v>
      </c>
      <c r="AO456">
        <v>7.7719999999999914</v>
      </c>
      <c r="AP456">
        <v>7.6450000000000102</v>
      </c>
      <c r="AQ456">
        <v>7.7520000000000095</v>
      </c>
      <c r="AR456">
        <v>7.7210000000000605</v>
      </c>
      <c r="AS456">
        <v>7.9039999999999395</v>
      </c>
      <c r="AT456">
        <v>8.2420000000000186</v>
      </c>
      <c r="AU456">
        <v>8.320999999999998</v>
      </c>
      <c r="AV456">
        <v>7.9519999999999413</v>
      </c>
      <c r="AW456" s="174">
        <f t="shared" si="14"/>
        <v>259.24699999999996</v>
      </c>
      <c r="AX456" s="175">
        <f t="shared" si="15"/>
        <v>55.545483650726922</v>
      </c>
    </row>
    <row r="457" spans="1:50" ht="15" thickBot="1" x14ac:dyDescent="0.4">
      <c r="A457" s="1" t="s">
        <v>94</v>
      </c>
      <c r="B457" s="1">
        <v>2018</v>
      </c>
      <c r="C457" s="2">
        <v>43399</v>
      </c>
      <c r="D457" s="1" t="s">
        <v>72</v>
      </c>
      <c r="E457" s="42" t="s">
        <v>209</v>
      </c>
      <c r="F457" t="s">
        <v>211</v>
      </c>
      <c r="G457" t="s">
        <v>15</v>
      </c>
      <c r="H457" t="s">
        <v>519</v>
      </c>
      <c r="I457" t="s">
        <v>526</v>
      </c>
      <c r="J457" t="s">
        <v>520</v>
      </c>
      <c r="K457" t="s">
        <v>509</v>
      </c>
      <c r="P457" s="42">
        <v>4</v>
      </c>
      <c r="Q457">
        <v>14.157</v>
      </c>
      <c r="R457">
        <v>8.5590000000000011</v>
      </c>
      <c r="S457">
        <v>8.07</v>
      </c>
      <c r="T457">
        <v>8.0039999999999978</v>
      </c>
      <c r="U457">
        <v>7.8599999999999994</v>
      </c>
      <c r="V457">
        <v>7.7629999999999981</v>
      </c>
      <c r="W457">
        <v>7.8740000000000023</v>
      </c>
      <c r="X457">
        <v>7.7509999999999977</v>
      </c>
      <c r="Y457">
        <v>7.7480000000000047</v>
      </c>
      <c r="Z457">
        <v>7.8589999999999947</v>
      </c>
      <c r="AA457">
        <v>7.7090000000000032</v>
      </c>
      <c r="AB457">
        <v>7.728999999999985</v>
      </c>
      <c r="AC457">
        <v>7.7810000000000201</v>
      </c>
      <c r="AD457">
        <v>7.972999999999999</v>
      </c>
      <c r="AE457">
        <v>7.914999999999992</v>
      </c>
      <c r="AF457">
        <v>7.9909999999999997</v>
      </c>
      <c r="AG457">
        <v>7.8370000000000175</v>
      </c>
      <c r="AH457">
        <v>7.8239999999999554</v>
      </c>
      <c r="AI457">
        <v>7.757000000000005</v>
      </c>
      <c r="AJ457">
        <v>7.9090000000000487</v>
      </c>
      <c r="AK457">
        <v>7.867999999999995</v>
      </c>
      <c r="AL457">
        <v>7.9089999999999918</v>
      </c>
      <c r="AM457">
        <v>7.9569999999999936</v>
      </c>
      <c r="AN457">
        <v>8.1459999999999866</v>
      </c>
      <c r="AO457">
        <v>7.9569999999999936</v>
      </c>
      <c r="AP457">
        <v>7.9430000000000405</v>
      </c>
      <c r="AQ457">
        <v>8.0839999999999748</v>
      </c>
      <c r="AR457">
        <v>7.900999999999982</v>
      </c>
      <c r="AS457">
        <v>7.9910000000000139</v>
      </c>
      <c r="AT457">
        <v>7.921999999999997</v>
      </c>
      <c r="AU457">
        <v>7.9350000000000023</v>
      </c>
      <c r="AV457">
        <v>7.9850000000000136</v>
      </c>
      <c r="AW457" s="174">
        <f t="shared" si="14"/>
        <v>259.66800000000001</v>
      </c>
      <c r="AX457" s="175">
        <f t="shared" si="15"/>
        <v>55.455427699986132</v>
      </c>
    </row>
    <row r="458" spans="1:50" ht="15" thickBot="1" x14ac:dyDescent="0.4">
      <c r="A458" t="s">
        <v>1771</v>
      </c>
      <c r="B458">
        <v>2023</v>
      </c>
      <c r="C458" s="9">
        <v>44999</v>
      </c>
      <c r="D458" t="s">
        <v>72</v>
      </c>
      <c r="E458" s="42" t="s">
        <v>395</v>
      </c>
      <c r="F458" t="s">
        <v>395</v>
      </c>
      <c r="G458" t="s">
        <v>29</v>
      </c>
      <c r="H458" t="s">
        <v>434</v>
      </c>
      <c r="I458" t="s">
        <v>281</v>
      </c>
      <c r="J458" t="s">
        <v>497</v>
      </c>
      <c r="K458" t="s">
        <v>435</v>
      </c>
      <c r="P458">
        <v>1</v>
      </c>
      <c r="Q458">
        <v>14.612</v>
      </c>
      <c r="R458">
        <v>8.5220000000000002</v>
      </c>
      <c r="S458">
        <v>7.9059999999999988</v>
      </c>
      <c r="T458">
        <v>7.7610000000000028</v>
      </c>
      <c r="U458">
        <v>7.8780000000000001</v>
      </c>
      <c r="V458">
        <v>7.6370000000000005</v>
      </c>
      <c r="W458">
        <v>7.7420000000000044</v>
      </c>
      <c r="X458">
        <v>7.8870000000000005</v>
      </c>
      <c r="Y458">
        <v>7.9969999999999999</v>
      </c>
      <c r="Z458">
        <v>7.8179999999999978</v>
      </c>
      <c r="AA458">
        <v>7.7349999999999994</v>
      </c>
      <c r="AB458">
        <v>7.7129999999999797</v>
      </c>
      <c r="AC458">
        <v>7.7020000000000266</v>
      </c>
      <c r="AD458">
        <v>7.9229999999999734</v>
      </c>
      <c r="AE458">
        <v>7.8610000000000042</v>
      </c>
      <c r="AF458">
        <v>7.8810000000000002</v>
      </c>
      <c r="AG458">
        <v>7.9530000000000314</v>
      </c>
      <c r="AH458">
        <v>7.7479999999999905</v>
      </c>
      <c r="AI458">
        <v>7.8719999999999857</v>
      </c>
      <c r="AJ458">
        <v>7.7539999999999907</v>
      </c>
      <c r="AK458">
        <v>7.8530000000000371</v>
      </c>
      <c r="AL458">
        <v>7.8569999999999709</v>
      </c>
      <c r="AM458">
        <v>8.0619999999999834</v>
      </c>
      <c r="AN458">
        <v>7.8940000000000055</v>
      </c>
      <c r="AO458">
        <v>7.8909999999999911</v>
      </c>
      <c r="AP458">
        <v>7.914999999999992</v>
      </c>
      <c r="AQ458">
        <v>7.995000000000033</v>
      </c>
      <c r="AR458">
        <v>8.171999999999997</v>
      </c>
      <c r="AS458">
        <v>8.4060000000000343</v>
      </c>
      <c r="AT458">
        <v>7.839999999999975</v>
      </c>
      <c r="AU458">
        <v>7.8699999999999761</v>
      </c>
      <c r="AV458">
        <v>7.9590000000000032</v>
      </c>
      <c r="AW458" s="174">
        <f t="shared" si="14"/>
        <v>259.61599999999999</v>
      </c>
      <c r="AX458" s="175">
        <f t="shared" si="15"/>
        <v>55.46653519043511</v>
      </c>
    </row>
    <row r="459" spans="1:50" ht="15" thickBot="1" x14ac:dyDescent="0.4">
      <c r="A459" t="s">
        <v>1771</v>
      </c>
      <c r="B459">
        <v>2023</v>
      </c>
      <c r="C459" s="9">
        <v>44999</v>
      </c>
      <c r="D459" t="s">
        <v>72</v>
      </c>
      <c r="E459" s="42" t="s">
        <v>395</v>
      </c>
      <c r="F459" t="s">
        <v>395</v>
      </c>
      <c r="G459" t="s">
        <v>17</v>
      </c>
      <c r="H459" t="s">
        <v>439</v>
      </c>
      <c r="I459" t="s">
        <v>440</v>
      </c>
      <c r="J459" t="s">
        <v>441</v>
      </c>
      <c r="K459" t="s">
        <v>555</v>
      </c>
      <c r="P459">
        <v>2</v>
      </c>
      <c r="Q459">
        <v>13.95</v>
      </c>
      <c r="R459">
        <v>8.3560000000000016</v>
      </c>
      <c r="S459">
        <v>7.9599999999999973</v>
      </c>
      <c r="T459">
        <v>7.7139999999999986</v>
      </c>
      <c r="U459">
        <v>7.8130000000000024</v>
      </c>
      <c r="V459">
        <v>7.7580000000000027</v>
      </c>
      <c r="W459">
        <v>7.877999999999993</v>
      </c>
      <c r="X459">
        <v>7.8699999999999974</v>
      </c>
      <c r="Y459">
        <v>7.9759999999999991</v>
      </c>
      <c r="Z459">
        <v>7.8180000000000121</v>
      </c>
      <c r="AA459">
        <v>7.7319999999999851</v>
      </c>
      <c r="AB459">
        <v>7.7740000000000151</v>
      </c>
      <c r="AC459">
        <v>7.9099999999999966</v>
      </c>
      <c r="AD459">
        <v>7.7549999999999955</v>
      </c>
      <c r="AE459">
        <v>7.8019999999999925</v>
      </c>
      <c r="AF459">
        <v>7.9140000000000299</v>
      </c>
      <c r="AG459">
        <v>7.9139999999999873</v>
      </c>
      <c r="AH459">
        <v>7.9540000000000077</v>
      </c>
      <c r="AI459">
        <v>8.0979999999999848</v>
      </c>
      <c r="AJ459">
        <v>7.8070000000000164</v>
      </c>
      <c r="AK459">
        <v>7.796999999999997</v>
      </c>
      <c r="AL459">
        <v>7.8169999999999504</v>
      </c>
      <c r="AM459">
        <v>7.9770000000000323</v>
      </c>
      <c r="AN459">
        <v>8.1550000000000011</v>
      </c>
      <c r="AO459">
        <v>8.0649999999999977</v>
      </c>
      <c r="AP459">
        <v>7.9700000000000273</v>
      </c>
      <c r="AQ459">
        <v>8.0480000000000018</v>
      </c>
      <c r="AR459">
        <v>8.1730000000000018</v>
      </c>
      <c r="AS459">
        <v>8.0019999999999527</v>
      </c>
      <c r="AT459">
        <v>7.9790000000000134</v>
      </c>
      <c r="AU459">
        <v>8.0730000000000359</v>
      </c>
      <c r="AV459">
        <v>8.2179999999999609</v>
      </c>
      <c r="AW459" s="174">
        <f t="shared" si="14"/>
        <v>260.02699999999999</v>
      </c>
      <c r="AX459" s="175">
        <f t="shared" si="15"/>
        <v>55.37886450253243</v>
      </c>
    </row>
    <row r="460" spans="1:50" ht="15" thickBot="1" x14ac:dyDescent="0.4">
      <c r="A460" t="s">
        <v>1771</v>
      </c>
      <c r="B460">
        <v>2023</v>
      </c>
      <c r="C460" s="9">
        <v>44999</v>
      </c>
      <c r="D460" t="s">
        <v>72</v>
      </c>
      <c r="E460" s="42" t="s">
        <v>395</v>
      </c>
      <c r="F460" t="s">
        <v>395</v>
      </c>
      <c r="G460" t="s">
        <v>15</v>
      </c>
      <c r="H460" t="s">
        <v>477</v>
      </c>
      <c r="I460" t="s">
        <v>509</v>
      </c>
      <c r="J460" t="s">
        <v>478</v>
      </c>
      <c r="K460" t="s">
        <v>510</v>
      </c>
      <c r="P460">
        <v>3</v>
      </c>
      <c r="Q460">
        <v>14.353999999999999</v>
      </c>
      <c r="R460">
        <v>8.4170000000000016</v>
      </c>
      <c r="S460">
        <v>7.8449999999999989</v>
      </c>
      <c r="T460">
        <v>7.7070000000000007</v>
      </c>
      <c r="U460">
        <v>7.6640000000000015</v>
      </c>
      <c r="V460">
        <v>7.8519999999999968</v>
      </c>
      <c r="W460">
        <v>7.7600000000000051</v>
      </c>
      <c r="X460">
        <v>7.8319999999999936</v>
      </c>
      <c r="Y460">
        <v>7.9290000000000163</v>
      </c>
      <c r="Z460">
        <v>8.0399999999999778</v>
      </c>
      <c r="AA460">
        <v>7.902000000000001</v>
      </c>
      <c r="AB460">
        <v>7.840999999999994</v>
      </c>
      <c r="AC460">
        <v>7.9260000000000304</v>
      </c>
      <c r="AD460">
        <v>7.875</v>
      </c>
      <c r="AE460">
        <v>8.0409999999999684</v>
      </c>
      <c r="AF460">
        <v>7.9429999999999836</v>
      </c>
      <c r="AG460">
        <v>7.9510000000000502</v>
      </c>
      <c r="AH460">
        <v>7.945999999999998</v>
      </c>
      <c r="AI460">
        <v>8.0409999999999968</v>
      </c>
      <c r="AJ460">
        <v>8.1329999999999814</v>
      </c>
      <c r="AK460">
        <v>8.3049999999999784</v>
      </c>
      <c r="AL460">
        <v>8.3600000000000136</v>
      </c>
      <c r="AM460">
        <v>8.4070000000000391</v>
      </c>
      <c r="AN460">
        <v>8.3489999999999895</v>
      </c>
      <c r="AO460">
        <v>8.438999999999993</v>
      </c>
      <c r="AP460">
        <v>8.1359999999999957</v>
      </c>
      <c r="AQ460">
        <v>8.1599999999999966</v>
      </c>
      <c r="AR460">
        <v>8.0719999999999743</v>
      </c>
      <c r="AS460">
        <v>8.3360000000000127</v>
      </c>
      <c r="AT460">
        <v>8.1739999999999782</v>
      </c>
      <c r="AU460">
        <v>8.3530000000000086</v>
      </c>
      <c r="AV460">
        <v>8.4140000000000441</v>
      </c>
      <c r="AW460" s="174">
        <f t="shared" si="14"/>
        <v>264.50400000000002</v>
      </c>
      <c r="AX460" s="175">
        <f t="shared" si="15"/>
        <v>54.441520733145808</v>
      </c>
    </row>
    <row r="461" spans="1:50" ht="15" thickBot="1" x14ac:dyDescent="0.4">
      <c r="A461" t="s">
        <v>1771</v>
      </c>
      <c r="B461">
        <v>2023</v>
      </c>
      <c r="C461" s="9">
        <v>44999</v>
      </c>
      <c r="D461" t="s">
        <v>72</v>
      </c>
      <c r="E461" s="42" t="s">
        <v>395</v>
      </c>
      <c r="F461" t="s">
        <v>395</v>
      </c>
      <c r="G461" t="s">
        <v>53</v>
      </c>
      <c r="H461" t="s">
        <v>474</v>
      </c>
      <c r="I461" t="s">
        <v>496</v>
      </c>
      <c r="J461" t="s">
        <v>454</v>
      </c>
      <c r="K461" t="s">
        <v>1777</v>
      </c>
      <c r="P461">
        <v>4</v>
      </c>
      <c r="Q461">
        <v>14.208</v>
      </c>
      <c r="R461">
        <v>8.5230000000000015</v>
      </c>
      <c r="S461">
        <v>8.1459999999999972</v>
      </c>
      <c r="T461">
        <v>7.9730000000000025</v>
      </c>
      <c r="U461">
        <v>8.0929999999999964</v>
      </c>
      <c r="V461">
        <v>7.9580000000000055</v>
      </c>
      <c r="W461">
        <v>8.0420000000000016</v>
      </c>
      <c r="X461">
        <v>8.1239999999999881</v>
      </c>
      <c r="Y461">
        <v>8.36</v>
      </c>
      <c r="Z461">
        <v>8.1560000000000059</v>
      </c>
      <c r="AA461">
        <v>8.2700000000000102</v>
      </c>
      <c r="AB461">
        <v>8.1839999999999975</v>
      </c>
      <c r="AC461">
        <v>8.4199999999999875</v>
      </c>
      <c r="AD461">
        <v>8.1419999999999959</v>
      </c>
      <c r="AE461">
        <v>8.1920000000000073</v>
      </c>
      <c r="AF461">
        <v>8.2019999999999982</v>
      </c>
      <c r="AG461">
        <v>8.3019999999999925</v>
      </c>
      <c r="AH461">
        <v>8.1850000000000023</v>
      </c>
      <c r="AI461">
        <v>8.164999999999992</v>
      </c>
      <c r="AJ461">
        <v>8.2190000000000225</v>
      </c>
      <c r="AK461">
        <v>8.4269999999999925</v>
      </c>
      <c r="AL461">
        <v>8.231000000000023</v>
      </c>
      <c r="AM461">
        <v>8.4949999999999477</v>
      </c>
      <c r="AN461">
        <v>8.245000000000033</v>
      </c>
      <c r="AO461">
        <v>8.3719999999999857</v>
      </c>
      <c r="AP461">
        <v>8.4110000000000014</v>
      </c>
      <c r="AQ461">
        <v>8.6280000000000143</v>
      </c>
      <c r="AR461">
        <v>8.5380000000000109</v>
      </c>
      <c r="AS461">
        <v>8.2769999999999868</v>
      </c>
      <c r="AT461">
        <v>8.299000000000035</v>
      </c>
      <c r="AU461">
        <v>8.1569999999999254</v>
      </c>
      <c r="AV461">
        <v>8.3400000000000318</v>
      </c>
      <c r="AW461" s="174">
        <f t="shared" si="14"/>
        <v>270.28399999999999</v>
      </c>
      <c r="AX461" s="175">
        <f t="shared" si="15"/>
        <v>53.277293513489518</v>
      </c>
    </row>
    <row r="462" spans="1:50" ht="15" thickBot="1" x14ac:dyDescent="0.4">
      <c r="A462" t="s">
        <v>1771</v>
      </c>
      <c r="B462">
        <v>2023</v>
      </c>
      <c r="C462" s="9">
        <v>44999</v>
      </c>
      <c r="D462" t="s">
        <v>72</v>
      </c>
      <c r="E462" s="42" t="s">
        <v>395</v>
      </c>
      <c r="F462" t="s">
        <v>395</v>
      </c>
      <c r="G462" t="s">
        <v>27</v>
      </c>
      <c r="H462" t="s">
        <v>221</v>
      </c>
      <c r="I462" t="s">
        <v>323</v>
      </c>
      <c r="J462" t="s">
        <v>413</v>
      </c>
      <c r="K462" t="s">
        <v>414</v>
      </c>
      <c r="P462">
        <v>5</v>
      </c>
      <c r="Q462">
        <v>14.061999999999999</v>
      </c>
      <c r="R462">
        <v>8.3830000000000009</v>
      </c>
      <c r="S462">
        <v>8.0079999999999991</v>
      </c>
      <c r="T462">
        <v>7.9090000000000025</v>
      </c>
      <c r="U462">
        <v>8.0910000000000011</v>
      </c>
      <c r="V462">
        <v>7.9809999999999945</v>
      </c>
      <c r="W462">
        <v>7.9310000000000045</v>
      </c>
      <c r="X462">
        <v>7.9760000000000062</v>
      </c>
      <c r="Y462">
        <v>8.0320000000000107</v>
      </c>
      <c r="Z462">
        <v>8.0499999999999829</v>
      </c>
      <c r="AA462">
        <v>8.007000000000005</v>
      </c>
      <c r="AB462">
        <v>8.0319999999999823</v>
      </c>
      <c r="AC462">
        <v>8.027000000000001</v>
      </c>
      <c r="AD462">
        <v>8.1510000000000247</v>
      </c>
      <c r="AE462">
        <v>8.2949999999999733</v>
      </c>
      <c r="AF462">
        <v>8.1880000000000308</v>
      </c>
      <c r="AG462">
        <v>8.136999999999972</v>
      </c>
      <c r="AH462">
        <v>8.1680000000000064</v>
      </c>
      <c r="AI462">
        <v>8.3629999999999995</v>
      </c>
      <c r="AJ462">
        <v>8.2550000000000239</v>
      </c>
      <c r="AK462">
        <v>8.1859999999999502</v>
      </c>
      <c r="AL462">
        <v>8.1230000000000189</v>
      </c>
      <c r="AM462">
        <v>8.2249999999999943</v>
      </c>
      <c r="AN462">
        <v>8.1680000000000348</v>
      </c>
      <c r="AO462">
        <v>8.297999999999945</v>
      </c>
      <c r="AP462">
        <v>8.3730000000000473</v>
      </c>
      <c r="AQ462">
        <v>8.4579999999999984</v>
      </c>
      <c r="AR462">
        <v>8.6140000000000327</v>
      </c>
      <c r="AS462">
        <v>8.9389999999999645</v>
      </c>
      <c r="AT462">
        <v>9.0580000000000211</v>
      </c>
      <c r="AU462">
        <v>8.8879999999999484</v>
      </c>
      <c r="AV462">
        <v>9.1430000000000291</v>
      </c>
      <c r="AW462" s="174">
        <f t="shared" si="14"/>
        <v>270.51900000000001</v>
      </c>
      <c r="AX462" s="175">
        <f t="shared" si="15"/>
        <v>53.231011500116445</v>
      </c>
    </row>
    <row r="463" spans="1:50" ht="15" thickBot="1" x14ac:dyDescent="0.4">
      <c r="A463" t="s">
        <v>1771</v>
      </c>
      <c r="B463">
        <v>2023</v>
      </c>
      <c r="C463" s="9">
        <v>44999</v>
      </c>
      <c r="D463" t="s">
        <v>72</v>
      </c>
      <c r="E463" s="42" t="s">
        <v>395</v>
      </c>
      <c r="F463" t="s">
        <v>395</v>
      </c>
      <c r="G463" t="s">
        <v>25</v>
      </c>
      <c r="H463" t="s">
        <v>515</v>
      </c>
      <c r="I463" t="s">
        <v>475</v>
      </c>
      <c r="J463" t="s">
        <v>266</v>
      </c>
      <c r="K463" t="s">
        <v>660</v>
      </c>
      <c r="P463">
        <v>6</v>
      </c>
      <c r="Q463">
        <v>14.013</v>
      </c>
      <c r="R463">
        <v>8.3609999999999989</v>
      </c>
      <c r="S463">
        <v>7.8410000000000011</v>
      </c>
      <c r="T463">
        <v>7.7660000000000018</v>
      </c>
      <c r="U463">
        <v>7.9589999999999961</v>
      </c>
      <c r="V463">
        <v>7.8430000000000035</v>
      </c>
      <c r="W463">
        <v>8.0420000000000016</v>
      </c>
      <c r="X463">
        <v>8.0930000000000035</v>
      </c>
      <c r="Y463">
        <v>8.0569999999999879</v>
      </c>
      <c r="Z463">
        <v>7.9950000000000188</v>
      </c>
      <c r="AA463">
        <v>8.1329999999999814</v>
      </c>
      <c r="AB463">
        <v>8.2690000000000055</v>
      </c>
      <c r="AC463">
        <v>8.0529999999999973</v>
      </c>
      <c r="AD463">
        <v>8.0400000000000063</v>
      </c>
      <c r="AE463">
        <v>8.3109999999999928</v>
      </c>
      <c r="AF463">
        <v>8.2550000000000097</v>
      </c>
      <c r="AG463">
        <v>8.7330000000000041</v>
      </c>
      <c r="AH463">
        <v>8.4130000000000109</v>
      </c>
      <c r="AI463">
        <v>8.5019999999999811</v>
      </c>
      <c r="AJ463">
        <v>8.3930000000000007</v>
      </c>
      <c r="AK463">
        <v>8.3969999999999629</v>
      </c>
      <c r="AL463">
        <v>8.4850000000000421</v>
      </c>
      <c r="AM463">
        <v>8.4059999999999775</v>
      </c>
      <c r="AN463">
        <v>8.4090000000000202</v>
      </c>
      <c r="AO463">
        <v>8.5409999999999968</v>
      </c>
      <c r="AP463">
        <v>8.6199999999999761</v>
      </c>
      <c r="AQ463">
        <v>8.342000000000013</v>
      </c>
      <c r="AR463">
        <v>8.3070000000000164</v>
      </c>
      <c r="AS463">
        <v>8.5180000000000007</v>
      </c>
      <c r="AT463">
        <v>8.5650000000000261</v>
      </c>
      <c r="AU463">
        <v>8.7819999999999823</v>
      </c>
      <c r="AV463">
        <v>8.86099999999999</v>
      </c>
      <c r="AW463" s="174">
        <f t="shared" si="14"/>
        <v>271.30500000000001</v>
      </c>
      <c r="AX463" s="175">
        <f t="shared" si="15"/>
        <v>53.076795488472385</v>
      </c>
    </row>
    <row r="464" spans="1:50" ht="15" thickBot="1" x14ac:dyDescent="0.4">
      <c r="A464" t="s">
        <v>1771</v>
      </c>
      <c r="B464">
        <v>2023</v>
      </c>
      <c r="C464" s="9">
        <v>44999</v>
      </c>
      <c r="D464" t="s">
        <v>72</v>
      </c>
      <c r="E464" s="42" t="s">
        <v>395</v>
      </c>
      <c r="F464" t="s">
        <v>395</v>
      </c>
      <c r="G464" t="s">
        <v>56</v>
      </c>
      <c r="H464" t="s">
        <v>444</v>
      </c>
      <c r="I464" t="s">
        <v>274</v>
      </c>
      <c r="J464" t="s">
        <v>446</v>
      </c>
      <c r="K464" t="s">
        <v>445</v>
      </c>
      <c r="P464">
        <v>7</v>
      </c>
      <c r="Q464">
        <v>14.811</v>
      </c>
      <c r="R464">
        <v>8.7609999999999992</v>
      </c>
      <c r="S464">
        <v>8.3840000000000003</v>
      </c>
      <c r="T464">
        <v>8.2099999999999973</v>
      </c>
      <c r="U464">
        <v>8.4030000000000058</v>
      </c>
      <c r="V464">
        <v>8.2459999999999951</v>
      </c>
      <c r="W464">
        <v>8.2580000000000098</v>
      </c>
      <c r="X464">
        <v>8.3310000000000031</v>
      </c>
      <c r="Y464">
        <v>8.3099999999999739</v>
      </c>
      <c r="Z464">
        <v>8.2190000000000225</v>
      </c>
      <c r="AA464">
        <v>8.4799999999999898</v>
      </c>
      <c r="AB464">
        <v>8.3340000000000032</v>
      </c>
      <c r="AC464">
        <v>8.3290000000000077</v>
      </c>
      <c r="AD464">
        <v>8.4339999999999975</v>
      </c>
      <c r="AE464">
        <v>8.4909999999999712</v>
      </c>
      <c r="AF464">
        <v>8.5840000000000316</v>
      </c>
      <c r="AG464">
        <v>8.4449999999999932</v>
      </c>
      <c r="AH464">
        <v>8.2999999999999829</v>
      </c>
      <c r="AI464">
        <v>8.4200000000000159</v>
      </c>
      <c r="AJ464">
        <v>8.1940000000000168</v>
      </c>
      <c r="AK464">
        <v>8.2669999999999675</v>
      </c>
      <c r="AL464">
        <v>8.2790000000000248</v>
      </c>
      <c r="AM464">
        <v>8.4189999999999827</v>
      </c>
      <c r="AN464">
        <v>8.1479999999999961</v>
      </c>
      <c r="AO464">
        <v>8.186000000000007</v>
      </c>
      <c r="AP464">
        <v>8.1419999999999675</v>
      </c>
      <c r="AQ464">
        <v>8.07000000000005</v>
      </c>
      <c r="AR464">
        <v>8.2290000000000134</v>
      </c>
      <c r="AS464">
        <v>8.1849999999999739</v>
      </c>
      <c r="AT464">
        <v>8.2790000000000248</v>
      </c>
      <c r="AU464">
        <v>8.1680000000000064</v>
      </c>
      <c r="AV464">
        <v>8.1479999999999677</v>
      </c>
      <c r="AW464" s="174">
        <f t="shared" si="14"/>
        <v>272.464</v>
      </c>
      <c r="AX464" s="175">
        <f t="shared" si="15"/>
        <v>52.851018850196724</v>
      </c>
    </row>
    <row r="465" spans="1:50" ht="15" thickBot="1" x14ac:dyDescent="0.4">
      <c r="A465" t="s">
        <v>1771</v>
      </c>
      <c r="B465">
        <v>2023</v>
      </c>
      <c r="C465" s="9">
        <v>44999</v>
      </c>
      <c r="D465" t="s">
        <v>72</v>
      </c>
      <c r="E465" s="42" t="s">
        <v>395</v>
      </c>
      <c r="F465" t="s">
        <v>395</v>
      </c>
      <c r="G465" t="s">
        <v>67</v>
      </c>
      <c r="H465" t="s">
        <v>219</v>
      </c>
      <c r="I465" t="s">
        <v>278</v>
      </c>
      <c r="J465" t="s">
        <v>482</v>
      </c>
      <c r="K465" t="s">
        <v>457</v>
      </c>
      <c r="P465">
        <v>8</v>
      </c>
      <c r="Q465">
        <v>14.356999999999999</v>
      </c>
      <c r="R465">
        <v>8.4200000000000017</v>
      </c>
      <c r="S465">
        <v>8.1009999999999991</v>
      </c>
      <c r="T465">
        <v>8.3350000000000009</v>
      </c>
      <c r="U465">
        <v>8.0760000000000005</v>
      </c>
      <c r="V465">
        <v>8.1479999999999961</v>
      </c>
      <c r="W465">
        <v>8.2290000000000063</v>
      </c>
      <c r="X465">
        <v>8.2760000000000034</v>
      </c>
      <c r="Y465">
        <v>8.3329999999999842</v>
      </c>
      <c r="Z465">
        <v>8.5340000000000202</v>
      </c>
      <c r="AA465">
        <v>8.1439999999999912</v>
      </c>
      <c r="AB465">
        <v>8.2459999999999951</v>
      </c>
      <c r="AC465">
        <v>8.2289999999999992</v>
      </c>
      <c r="AD465">
        <v>8.2810000000000059</v>
      </c>
      <c r="AE465">
        <v>8.3799999999999955</v>
      </c>
      <c r="AF465">
        <v>8.3309999999999889</v>
      </c>
      <c r="AG465">
        <v>8.3060000000000116</v>
      </c>
      <c r="AH465">
        <v>8.6129999999999995</v>
      </c>
      <c r="AI465">
        <v>8.5009999999999764</v>
      </c>
      <c r="AJ465">
        <v>8.7250000000000227</v>
      </c>
      <c r="AK465">
        <v>8.5560000000000116</v>
      </c>
      <c r="AL465">
        <v>8.4639999999999702</v>
      </c>
      <c r="AM465">
        <v>8.2210000000000321</v>
      </c>
      <c r="AN465">
        <v>8.2819999999999823</v>
      </c>
      <c r="AO465">
        <v>8.1310000000000286</v>
      </c>
      <c r="AP465">
        <v>8.1949999999999648</v>
      </c>
      <c r="AQ465">
        <v>8.1140000000000327</v>
      </c>
      <c r="AR465">
        <v>8.2099999999999511</v>
      </c>
      <c r="AS465">
        <v>8.1560000000000912</v>
      </c>
      <c r="AT465">
        <v>8.5169999999999391</v>
      </c>
      <c r="AU465">
        <v>8.6169999999999618</v>
      </c>
      <c r="AV465">
        <v>8.7360000000000468</v>
      </c>
      <c r="AW465" s="174">
        <f t="shared" si="14"/>
        <v>272.76400000000001</v>
      </c>
      <c r="AX465" s="175">
        <f t="shared" si="15"/>
        <v>52.792890557404931</v>
      </c>
    </row>
    <row r="466" spans="1:50" ht="15" thickBot="1" x14ac:dyDescent="0.4">
      <c r="A466" t="s">
        <v>1771</v>
      </c>
      <c r="B466">
        <v>2023</v>
      </c>
      <c r="C466" s="9">
        <v>44999</v>
      </c>
      <c r="D466" t="s">
        <v>72</v>
      </c>
      <c r="E466" s="42" t="s">
        <v>395</v>
      </c>
      <c r="F466" t="s">
        <v>395</v>
      </c>
      <c r="G466" t="s">
        <v>38</v>
      </c>
      <c r="H466" t="s">
        <v>251</v>
      </c>
      <c r="I466" t="s">
        <v>484</v>
      </c>
      <c r="J466" t="s">
        <v>485</v>
      </c>
      <c r="K466" t="s">
        <v>486</v>
      </c>
      <c r="P466">
        <v>9</v>
      </c>
      <c r="Q466">
        <v>14.529</v>
      </c>
      <c r="R466">
        <v>8.5500000000000007</v>
      </c>
      <c r="S466">
        <v>8.1089999999999982</v>
      </c>
      <c r="T466">
        <v>8.3360000000000021</v>
      </c>
      <c r="U466">
        <v>8.5619999999999976</v>
      </c>
      <c r="V466">
        <v>8.4260000000000019</v>
      </c>
      <c r="W466">
        <v>8.3559999999999803</v>
      </c>
      <c r="X466">
        <v>8.474000000000018</v>
      </c>
      <c r="Y466">
        <v>8.304000000000002</v>
      </c>
      <c r="Z466">
        <v>8.367999999999995</v>
      </c>
      <c r="AA466">
        <v>8.4809999999999945</v>
      </c>
      <c r="AB466">
        <v>8.6340000000000003</v>
      </c>
      <c r="AC466">
        <v>8.5</v>
      </c>
      <c r="AD466">
        <v>8.445999999999998</v>
      </c>
      <c r="AE466">
        <v>8.4630000000000223</v>
      </c>
      <c r="AF466">
        <v>8.3829999999999814</v>
      </c>
      <c r="AG466">
        <v>8.507000000000005</v>
      </c>
      <c r="AH466">
        <v>8.379999999999967</v>
      </c>
      <c r="AI466">
        <v>8.5470000000000255</v>
      </c>
      <c r="AJ466">
        <v>8.7060000000000173</v>
      </c>
      <c r="AK466">
        <v>8.4660000000000082</v>
      </c>
      <c r="AL466">
        <v>8.4249999999999829</v>
      </c>
      <c r="AM466">
        <v>8.5629999999999882</v>
      </c>
      <c r="AN466">
        <v>8.2550000000000239</v>
      </c>
      <c r="AO466">
        <v>8.2209999999999752</v>
      </c>
      <c r="AP466">
        <v>8.2719999999999914</v>
      </c>
      <c r="AQ466">
        <v>8.3260000000000502</v>
      </c>
      <c r="AR466">
        <v>8.4760000000000275</v>
      </c>
      <c r="AS466">
        <v>8.3049999999999216</v>
      </c>
      <c r="AT466">
        <v>8.238000000000028</v>
      </c>
      <c r="AU466">
        <v>8.2030000000000314</v>
      </c>
      <c r="AV466">
        <v>8.3479999999999563</v>
      </c>
      <c r="AW466" s="174">
        <f t="shared" si="14"/>
        <v>275.15899999999999</v>
      </c>
      <c r="AX466" s="175">
        <f t="shared" si="15"/>
        <v>52.333378155902587</v>
      </c>
    </row>
    <row r="467" spans="1:50" ht="15" thickBot="1" x14ac:dyDescent="0.4">
      <c r="A467" t="s">
        <v>1771</v>
      </c>
      <c r="B467">
        <v>2023</v>
      </c>
      <c r="C467" s="9">
        <v>44999</v>
      </c>
      <c r="D467" t="s">
        <v>72</v>
      </c>
      <c r="E467" s="42" t="s">
        <v>395</v>
      </c>
      <c r="F467" t="s">
        <v>395</v>
      </c>
      <c r="G467" t="s">
        <v>47</v>
      </c>
      <c r="H467" t="s">
        <v>488</v>
      </c>
      <c r="I467" t="s">
        <v>635</v>
      </c>
      <c r="J467" t="s">
        <v>525</v>
      </c>
      <c r="K467" t="s">
        <v>247</v>
      </c>
      <c r="P467">
        <v>10</v>
      </c>
      <c r="Q467">
        <v>14.85</v>
      </c>
      <c r="R467">
        <v>8.7090000000000014</v>
      </c>
      <c r="S467">
        <v>8.1989999999999981</v>
      </c>
      <c r="T467">
        <v>8.3200000000000038</v>
      </c>
      <c r="U467">
        <v>8.1839999999999975</v>
      </c>
      <c r="V467">
        <v>8.1989999999999981</v>
      </c>
      <c r="W467">
        <v>8.429000000000002</v>
      </c>
      <c r="X467">
        <v>8.3500000000000085</v>
      </c>
      <c r="Y467">
        <v>8.3669999999999902</v>
      </c>
      <c r="Z467">
        <v>8.4649999999999892</v>
      </c>
      <c r="AA467">
        <v>8.5600000000000165</v>
      </c>
      <c r="AB467">
        <v>8.5619999999999976</v>
      </c>
      <c r="AC467">
        <v>8.5690000000000168</v>
      </c>
      <c r="AD467">
        <v>8.6799999999999784</v>
      </c>
      <c r="AE467">
        <v>8.4399999999999835</v>
      </c>
      <c r="AF467">
        <v>8.4130000000000109</v>
      </c>
      <c r="AG467">
        <v>8.5840000000000316</v>
      </c>
      <c r="AH467">
        <v>8.3099999999999739</v>
      </c>
      <c r="AI467">
        <v>8.1620000000000061</v>
      </c>
      <c r="AJ467">
        <v>8.1539999999999964</v>
      </c>
      <c r="AK467">
        <v>8.3050000000000068</v>
      </c>
      <c r="AL467">
        <v>8.4319999999999879</v>
      </c>
      <c r="AM467">
        <v>8.4409999999999741</v>
      </c>
      <c r="AN467">
        <v>8.5310000000000343</v>
      </c>
      <c r="AO467">
        <v>8.7270000000000039</v>
      </c>
      <c r="AP467">
        <v>8.5310000000000059</v>
      </c>
      <c r="AQ467">
        <v>8.3319999999999652</v>
      </c>
      <c r="AR467">
        <v>8.3780000000000143</v>
      </c>
      <c r="AS467">
        <v>8.4800000000000182</v>
      </c>
      <c r="AT467">
        <v>8.4440000000000168</v>
      </c>
      <c r="AU467">
        <v>8.4219999999999686</v>
      </c>
      <c r="AV467">
        <v>8.6789999999999736</v>
      </c>
      <c r="AW467" s="174">
        <f t="shared" si="14"/>
        <v>276.20799999999997</v>
      </c>
      <c r="AX467" s="175">
        <f t="shared" si="15"/>
        <v>52.134623182529111</v>
      </c>
    </row>
    <row r="468" spans="1:50" ht="15" thickBot="1" x14ac:dyDescent="0.4">
      <c r="A468" t="s">
        <v>1771</v>
      </c>
      <c r="B468">
        <v>2023</v>
      </c>
      <c r="C468" s="9">
        <v>44999</v>
      </c>
      <c r="D468" t="s">
        <v>72</v>
      </c>
      <c r="E468" s="42" t="s">
        <v>395</v>
      </c>
      <c r="F468" t="s">
        <v>395</v>
      </c>
      <c r="G468" t="s">
        <v>239</v>
      </c>
      <c r="H468" t="s">
        <v>238</v>
      </c>
      <c r="I468" t="s">
        <v>1780</v>
      </c>
      <c r="J468" t="s">
        <v>507</v>
      </c>
      <c r="K468" t="s">
        <v>1781</v>
      </c>
      <c r="P468">
        <v>11</v>
      </c>
      <c r="Q468">
        <v>14.599</v>
      </c>
      <c r="R468">
        <v>8.8350000000000009</v>
      </c>
      <c r="S468">
        <v>8.3539999999999992</v>
      </c>
      <c r="T468">
        <v>8.0869999999999997</v>
      </c>
      <c r="U468">
        <v>8.0589999999999975</v>
      </c>
      <c r="V468">
        <v>8.32</v>
      </c>
      <c r="W468">
        <v>8.2479999999999833</v>
      </c>
      <c r="X468">
        <v>8.4590000000000174</v>
      </c>
      <c r="Y468">
        <v>8.6910000000000025</v>
      </c>
      <c r="Z468">
        <v>8.3719999999999999</v>
      </c>
      <c r="AA468">
        <v>8.2409999999999997</v>
      </c>
      <c r="AB468">
        <v>8.4050000000000011</v>
      </c>
      <c r="AC468">
        <v>8.5030000000000001</v>
      </c>
      <c r="AD468">
        <v>8.6609999999999729</v>
      </c>
      <c r="AE468">
        <v>8.7500000000000284</v>
      </c>
      <c r="AF468">
        <v>8.5089999999999861</v>
      </c>
      <c r="AG468">
        <v>8.599000000000018</v>
      </c>
      <c r="AH468">
        <v>8.5</v>
      </c>
      <c r="AI468">
        <v>8.6310000000000286</v>
      </c>
      <c r="AJ468">
        <v>8.8069999999999595</v>
      </c>
      <c r="AK468">
        <v>8.4869999999999948</v>
      </c>
      <c r="AL468">
        <v>8.3990000000000293</v>
      </c>
      <c r="AM468">
        <v>8.3550000000000182</v>
      </c>
      <c r="AN468">
        <v>8.4589999999999463</v>
      </c>
      <c r="AO468">
        <v>8.521000000000015</v>
      </c>
      <c r="AP468">
        <v>8.8540000000000418</v>
      </c>
      <c r="AQ468">
        <v>8.5349999999999682</v>
      </c>
      <c r="AR468">
        <v>8.6239999999999952</v>
      </c>
      <c r="AS468">
        <v>8.7309999999999661</v>
      </c>
      <c r="AT468">
        <v>8.4320000000000732</v>
      </c>
      <c r="AU468">
        <v>8.3599999999999568</v>
      </c>
      <c r="AV468">
        <v>8.3040000000000305</v>
      </c>
      <c r="AW468" s="174">
        <f t="shared" si="14"/>
        <v>277.69100000000003</v>
      </c>
      <c r="AX468" s="175">
        <f t="shared" si="15"/>
        <v>51.856199876841522</v>
      </c>
    </row>
    <row r="469" spans="1:50" ht="15" thickBot="1" x14ac:dyDescent="0.4">
      <c r="A469" t="s">
        <v>1771</v>
      </c>
      <c r="B469">
        <v>2023</v>
      </c>
      <c r="C469" s="9">
        <v>44999</v>
      </c>
      <c r="D469" t="s">
        <v>72</v>
      </c>
      <c r="E469" s="42" t="s">
        <v>395</v>
      </c>
      <c r="F469" t="s">
        <v>395</v>
      </c>
      <c r="G469" t="s">
        <v>61</v>
      </c>
      <c r="H469" t="s">
        <v>462</v>
      </c>
      <c r="I469" t="s">
        <v>142</v>
      </c>
      <c r="J469" t="s">
        <v>489</v>
      </c>
      <c r="K469" t="s">
        <v>463</v>
      </c>
      <c r="P469">
        <v>12</v>
      </c>
      <c r="Q469">
        <v>14.162000000000001</v>
      </c>
      <c r="R469">
        <v>8.9749999999999996</v>
      </c>
      <c r="S469">
        <v>8.5670000000000002</v>
      </c>
      <c r="T469">
        <v>8.4380000000000024</v>
      </c>
      <c r="U469">
        <v>8.5899999999999963</v>
      </c>
      <c r="V469">
        <v>8.4549999999999983</v>
      </c>
      <c r="W469">
        <v>8.3529999999999944</v>
      </c>
      <c r="X469">
        <v>8.36</v>
      </c>
      <c r="Y469">
        <v>8.4060000000000201</v>
      </c>
      <c r="Z469">
        <v>8.1909999999999883</v>
      </c>
      <c r="AA469">
        <v>8.1619999999999919</v>
      </c>
      <c r="AB469">
        <v>8.320999999999998</v>
      </c>
      <c r="AC469">
        <v>8.2580000000000098</v>
      </c>
      <c r="AD469">
        <v>8.2690000000000055</v>
      </c>
      <c r="AE469">
        <v>8.3400000000000034</v>
      </c>
      <c r="AF469">
        <v>8.5919999999999845</v>
      </c>
      <c r="AG469">
        <v>8.5810000000000173</v>
      </c>
      <c r="AH469">
        <v>8.7099999999999795</v>
      </c>
      <c r="AI469">
        <v>8.8220000000000027</v>
      </c>
      <c r="AJ469">
        <v>8.6469999999999914</v>
      </c>
      <c r="AK469">
        <v>8.6150000000000091</v>
      </c>
      <c r="AL469">
        <v>8.6230000000000189</v>
      </c>
      <c r="AM469">
        <v>8.7109999999999559</v>
      </c>
      <c r="AN469">
        <v>8.3570000000000562</v>
      </c>
      <c r="AO469">
        <v>8.3729999999999905</v>
      </c>
      <c r="AP469">
        <v>8.5859999999999843</v>
      </c>
      <c r="AQ469">
        <v>8.481000000000023</v>
      </c>
      <c r="AR469">
        <v>8.5760000000000218</v>
      </c>
      <c r="AS469">
        <v>8.686999999999955</v>
      </c>
      <c r="AT469">
        <v>8.7650000000000148</v>
      </c>
      <c r="AU469">
        <v>8.8940000000000055</v>
      </c>
      <c r="AV469">
        <v>8.5869999999999891</v>
      </c>
      <c r="AW469" s="174">
        <f t="shared" si="14"/>
        <v>278.45400000000001</v>
      </c>
      <c r="AX469" s="175">
        <f t="shared" si="15"/>
        <v>51.714107177487122</v>
      </c>
    </row>
    <row r="470" spans="1:50" ht="15" thickBot="1" x14ac:dyDescent="0.4">
      <c r="A470" t="s">
        <v>1771</v>
      </c>
      <c r="B470">
        <v>2023</v>
      </c>
      <c r="C470" s="9">
        <v>44999</v>
      </c>
      <c r="D470" t="s">
        <v>72</v>
      </c>
      <c r="E470" s="42" t="s">
        <v>395</v>
      </c>
      <c r="F470" t="s">
        <v>395</v>
      </c>
      <c r="G470" t="s">
        <v>44</v>
      </c>
      <c r="H470" t="s">
        <v>248</v>
      </c>
      <c r="I470" t="s">
        <v>464</v>
      </c>
      <c r="J470" t="s">
        <v>465</v>
      </c>
      <c r="K470" t="s">
        <v>466</v>
      </c>
      <c r="P470">
        <v>13</v>
      </c>
      <c r="Q470">
        <v>14.576000000000001</v>
      </c>
      <c r="R470">
        <v>8.7119999999999997</v>
      </c>
      <c r="S470">
        <v>8.4359999999999999</v>
      </c>
      <c r="T470">
        <v>8.3060000000000009</v>
      </c>
      <c r="U470">
        <v>8.0929999999999964</v>
      </c>
      <c r="V470">
        <v>8.0300000000000011</v>
      </c>
      <c r="W470">
        <v>8.2939999999999898</v>
      </c>
      <c r="X470">
        <v>8.2210000000000178</v>
      </c>
      <c r="Y470">
        <v>8.3889999999999958</v>
      </c>
      <c r="Z470">
        <v>8.3569999999999993</v>
      </c>
      <c r="AA470">
        <v>8.4780000000000086</v>
      </c>
      <c r="AB470">
        <v>8.3090000000000117</v>
      </c>
      <c r="AC470">
        <v>8.3529999999999802</v>
      </c>
      <c r="AD470">
        <v>8.3359999999999985</v>
      </c>
      <c r="AE470">
        <v>8.2150000000000176</v>
      </c>
      <c r="AF470">
        <v>8.5120000000000005</v>
      </c>
      <c r="AG470">
        <v>8.6489999999999725</v>
      </c>
      <c r="AH470">
        <v>8.7460000000000093</v>
      </c>
      <c r="AI470">
        <v>8.9850000000000136</v>
      </c>
      <c r="AJ470">
        <v>8.7909999999999684</v>
      </c>
      <c r="AK470">
        <v>8.8370000000000175</v>
      </c>
      <c r="AL470">
        <v>8.7890000000000157</v>
      </c>
      <c r="AM470">
        <v>8.7069999999999652</v>
      </c>
      <c r="AN470">
        <v>8.9490000000000407</v>
      </c>
      <c r="AO470">
        <v>9.1549999999999727</v>
      </c>
      <c r="AP470">
        <v>9.1829999999999927</v>
      </c>
      <c r="AQ470">
        <v>8.9590000000000032</v>
      </c>
      <c r="AR470">
        <v>8.9660000000000366</v>
      </c>
      <c r="AS470">
        <v>8.4890000000000043</v>
      </c>
      <c r="AT470">
        <v>8.3599999999999284</v>
      </c>
      <c r="AU470">
        <v>8.2790000000000532</v>
      </c>
      <c r="AV470">
        <v>8.3720000000000141</v>
      </c>
      <c r="AW470" s="174">
        <f t="shared" si="14"/>
        <v>279.83300000000003</v>
      </c>
      <c r="AX470" s="175">
        <f t="shared" si="15"/>
        <v>51.4592632034106</v>
      </c>
    </row>
    <row r="471" spans="1:50" ht="15" thickBot="1" x14ac:dyDescent="0.4">
      <c r="A471" t="s">
        <v>1771</v>
      </c>
      <c r="B471">
        <v>2023</v>
      </c>
      <c r="C471" s="9">
        <v>44999</v>
      </c>
      <c r="D471" t="s">
        <v>72</v>
      </c>
      <c r="E471" s="42" t="s">
        <v>395</v>
      </c>
      <c r="F471" t="s">
        <v>395</v>
      </c>
      <c r="G471" t="s">
        <v>271</v>
      </c>
      <c r="H471" t="s">
        <v>270</v>
      </c>
      <c r="I471" t="s">
        <v>493</v>
      </c>
      <c r="J471" t="s">
        <v>468</v>
      </c>
      <c r="K471" t="s">
        <v>298</v>
      </c>
      <c r="P471">
        <v>14</v>
      </c>
      <c r="Q471">
        <v>14.641</v>
      </c>
      <c r="R471">
        <v>9.31</v>
      </c>
      <c r="S471">
        <v>8.796999999999997</v>
      </c>
      <c r="T471">
        <v>8.6950000000000003</v>
      </c>
      <c r="U471">
        <v>8.4470000000000027</v>
      </c>
      <c r="V471">
        <v>8.4420000000000002</v>
      </c>
      <c r="W471">
        <v>8.6050000000000111</v>
      </c>
      <c r="X471">
        <v>8.4549999999999699</v>
      </c>
      <c r="Y471">
        <v>8.4819999999999993</v>
      </c>
      <c r="Z471">
        <v>8.4700000000000273</v>
      </c>
      <c r="AA471">
        <v>8.4739999999999895</v>
      </c>
      <c r="AB471">
        <v>8.4520000000000124</v>
      </c>
      <c r="AC471">
        <v>8.7099999999999937</v>
      </c>
      <c r="AD471">
        <v>8.742999999999995</v>
      </c>
      <c r="AE471">
        <v>9.0110000000000099</v>
      </c>
      <c r="AF471">
        <v>8.8149999999999977</v>
      </c>
      <c r="AG471">
        <v>8.8789999999999907</v>
      </c>
      <c r="AH471">
        <v>8.6670000000000016</v>
      </c>
      <c r="AI471">
        <v>8.6429999999999723</v>
      </c>
      <c r="AJ471">
        <v>8.6210000000000377</v>
      </c>
      <c r="AK471">
        <v>8.6829999999999927</v>
      </c>
      <c r="AL471">
        <v>8.7620000000000005</v>
      </c>
      <c r="AM471">
        <v>8.643999999999977</v>
      </c>
      <c r="AN471">
        <v>8.5390000000000157</v>
      </c>
      <c r="AO471">
        <v>8.5120000000000289</v>
      </c>
      <c r="AP471">
        <v>8.5249999999999773</v>
      </c>
      <c r="AQ471">
        <v>8.5960000000000036</v>
      </c>
      <c r="AR471">
        <v>8.6919999999999789</v>
      </c>
      <c r="AS471">
        <v>9.1529999999999916</v>
      </c>
      <c r="AT471">
        <v>8.9730000000000132</v>
      </c>
      <c r="AU471">
        <v>8.4760000000000559</v>
      </c>
      <c r="AV471">
        <v>8.978999999999985</v>
      </c>
      <c r="AW471" s="174">
        <f t="shared" si="14"/>
        <v>283.89300000000003</v>
      </c>
      <c r="AX471" s="175">
        <f t="shared" si="15"/>
        <v>50.723335904724664</v>
      </c>
    </row>
    <row r="472" spans="1:50" ht="15" thickBot="1" x14ac:dyDescent="0.4">
      <c r="A472" t="s">
        <v>1771</v>
      </c>
      <c r="B472">
        <v>2023</v>
      </c>
      <c r="C472" s="9">
        <v>44999</v>
      </c>
      <c r="D472" t="s">
        <v>72</v>
      </c>
      <c r="E472" s="42" t="s">
        <v>395</v>
      </c>
      <c r="F472" t="s">
        <v>395</v>
      </c>
      <c r="G472" t="s">
        <v>70</v>
      </c>
      <c r="H472" t="s">
        <v>494</v>
      </c>
      <c r="I472" t="s">
        <v>1779</v>
      </c>
      <c r="J472" t="s">
        <v>69</v>
      </c>
      <c r="K472" t="s">
        <v>299</v>
      </c>
      <c r="P472">
        <v>15</v>
      </c>
      <c r="Q472">
        <v>14.89</v>
      </c>
      <c r="R472">
        <v>10.195</v>
      </c>
      <c r="S472">
        <v>9.902000000000001</v>
      </c>
      <c r="T472">
        <v>9.7789999999999964</v>
      </c>
      <c r="U472">
        <v>10.233000000000004</v>
      </c>
      <c r="V472">
        <v>10.119999999999997</v>
      </c>
      <c r="W472">
        <v>10.295000000000002</v>
      </c>
      <c r="X472">
        <v>10.058000000000007</v>
      </c>
      <c r="Y472">
        <v>10.172999999999988</v>
      </c>
      <c r="Z472">
        <v>9.2590000000000146</v>
      </c>
      <c r="AA472">
        <v>9.3169999999999931</v>
      </c>
      <c r="AB472">
        <v>9.6240000000000094</v>
      </c>
      <c r="AC472">
        <v>9.722999999999999</v>
      </c>
      <c r="AD472">
        <v>9.8179999999999836</v>
      </c>
      <c r="AE472">
        <v>10.387999999999977</v>
      </c>
      <c r="AF472">
        <v>10.992000000000019</v>
      </c>
      <c r="AG472">
        <v>11.588999999999999</v>
      </c>
      <c r="AH472">
        <v>10.978000000000009</v>
      </c>
      <c r="AI472">
        <v>10.965000000000003</v>
      </c>
      <c r="AJ472">
        <v>10.810999999999979</v>
      </c>
      <c r="AK472">
        <v>10.980999999999995</v>
      </c>
      <c r="AL472">
        <v>11.095000000000027</v>
      </c>
      <c r="AM472">
        <v>11.304000000000002</v>
      </c>
      <c r="AN472">
        <v>10.781000000000006</v>
      </c>
      <c r="AO472">
        <v>10.824000000000041</v>
      </c>
      <c r="AP472">
        <v>11.440999999999917</v>
      </c>
      <c r="AQ472">
        <v>11.902000000000044</v>
      </c>
      <c r="AR472">
        <v>12.293999999999983</v>
      </c>
      <c r="AS472">
        <v>12.668000000000006</v>
      </c>
      <c r="AT472"/>
      <c r="AU472"/>
      <c r="AV472">
        <v>15.377999999999986</v>
      </c>
      <c r="AW472" s="174" t="str">
        <f t="shared" si="14"/>
        <v/>
      </c>
      <c r="AX472" s="175" t="str">
        <f t="shared" si="15"/>
        <v/>
      </c>
    </row>
    <row r="473" spans="1:50" ht="15" thickBot="1" x14ac:dyDescent="0.4">
      <c r="A473" t="s">
        <v>1771</v>
      </c>
      <c r="B473">
        <v>2023</v>
      </c>
      <c r="C473" s="9">
        <v>45000</v>
      </c>
      <c r="D473" t="s">
        <v>72</v>
      </c>
      <c r="E473" s="42" t="s">
        <v>472</v>
      </c>
      <c r="F473">
        <v>1</v>
      </c>
      <c r="G473" t="s">
        <v>56</v>
      </c>
      <c r="H473" t="s">
        <v>444</v>
      </c>
      <c r="I473" t="s">
        <v>274</v>
      </c>
      <c r="J473" t="s">
        <v>446</v>
      </c>
      <c r="K473" t="s">
        <v>445</v>
      </c>
      <c r="P473">
        <v>1</v>
      </c>
      <c r="Q473">
        <v>14.314</v>
      </c>
      <c r="R473">
        <v>8.1179999999999986</v>
      </c>
      <c r="S473">
        <v>8.0030000000000001</v>
      </c>
      <c r="T473">
        <v>7.8889999999999993</v>
      </c>
      <c r="U473">
        <v>8.0720000000000027</v>
      </c>
      <c r="V473">
        <v>7.8320000000000007</v>
      </c>
      <c r="W473">
        <v>7.8530000000000015</v>
      </c>
      <c r="X473">
        <v>8.0300000000000011</v>
      </c>
      <c r="Y473">
        <v>8.0699999999999932</v>
      </c>
      <c r="Z473">
        <v>8.1189999999999998</v>
      </c>
      <c r="AA473">
        <v>8.3090000000000117</v>
      </c>
      <c r="AB473">
        <v>7.9169999999999874</v>
      </c>
      <c r="AC473">
        <v>8.0250000000000057</v>
      </c>
      <c r="AD473">
        <v>7.8279999999999887</v>
      </c>
      <c r="AE473">
        <v>8.0859999999999843</v>
      </c>
      <c r="AF473">
        <v>7.877000000000038</v>
      </c>
      <c r="AG473">
        <v>7.9239999999999782</v>
      </c>
      <c r="AH473">
        <v>8.049000000000035</v>
      </c>
      <c r="AI473">
        <v>7.9859999999999616</v>
      </c>
      <c r="AJ473">
        <v>7.9930000000000234</v>
      </c>
      <c r="AK473">
        <v>8.0360000000000014</v>
      </c>
      <c r="AL473">
        <v>7.9909999999999854</v>
      </c>
      <c r="AM473">
        <v>8.2190000000000225</v>
      </c>
      <c r="AN473">
        <v>8.282999999999987</v>
      </c>
      <c r="AO473">
        <v>8.0449999999999875</v>
      </c>
      <c r="AP473">
        <v>7.9440000000000168</v>
      </c>
      <c r="AQ473">
        <v>7.9939999999999998</v>
      </c>
      <c r="AR473">
        <v>7.9000000000000057</v>
      </c>
      <c r="AS473">
        <v>8.1119999999999663</v>
      </c>
      <c r="AT473">
        <v>8.127000000000038</v>
      </c>
      <c r="AU473">
        <v>8.2809999999999491</v>
      </c>
      <c r="AV473">
        <v>8.4110000000000866</v>
      </c>
      <c r="AW473" s="174">
        <f t="shared" si="14"/>
        <v>263.63700000000006</v>
      </c>
      <c r="AX473" s="175">
        <f t="shared" si="15"/>
        <v>54.620557812446648</v>
      </c>
    </row>
    <row r="474" spans="1:50" ht="15" thickBot="1" x14ac:dyDescent="0.4">
      <c r="A474" t="s">
        <v>1771</v>
      </c>
      <c r="B474">
        <v>2023</v>
      </c>
      <c r="C474" s="9">
        <v>45000</v>
      </c>
      <c r="D474" t="s">
        <v>72</v>
      </c>
      <c r="E474" s="42" t="s">
        <v>472</v>
      </c>
      <c r="F474">
        <v>1</v>
      </c>
      <c r="G474" t="s">
        <v>25</v>
      </c>
      <c r="H474" t="s">
        <v>515</v>
      </c>
      <c r="I474" t="s">
        <v>475</v>
      </c>
      <c r="J474" t="s">
        <v>266</v>
      </c>
      <c r="K474" t="s">
        <v>660</v>
      </c>
      <c r="P474">
        <v>2</v>
      </c>
      <c r="Q474">
        <v>14.162000000000001</v>
      </c>
      <c r="R474">
        <v>8.6449999999999978</v>
      </c>
      <c r="S474">
        <v>7.963000000000001</v>
      </c>
      <c r="T474">
        <v>8.1230000000000011</v>
      </c>
      <c r="U474">
        <v>8.1580000000000013</v>
      </c>
      <c r="V474">
        <v>7.9839999999999947</v>
      </c>
      <c r="W474">
        <v>7.8720000000000141</v>
      </c>
      <c r="X474">
        <v>8.0549999999999926</v>
      </c>
      <c r="Y474">
        <v>8.0299999999999869</v>
      </c>
      <c r="Z474">
        <v>8.0870000000000033</v>
      </c>
      <c r="AA474">
        <v>8.1150000000000091</v>
      </c>
      <c r="AB474">
        <v>8.4059999999999917</v>
      </c>
      <c r="AC474">
        <v>8.021000000000015</v>
      </c>
      <c r="AD474">
        <v>8.1659999999999826</v>
      </c>
      <c r="AE474">
        <v>7.9990000000000094</v>
      </c>
      <c r="AF474">
        <v>8.1859999999999786</v>
      </c>
      <c r="AG474">
        <v>8.0490000000000066</v>
      </c>
      <c r="AH474">
        <v>8.2669999999999959</v>
      </c>
      <c r="AI474">
        <v>7.9300000000000352</v>
      </c>
      <c r="AJ474">
        <v>7.9699999999999704</v>
      </c>
      <c r="AK474">
        <v>7.9650000000000318</v>
      </c>
      <c r="AL474">
        <v>8.0629999999999313</v>
      </c>
      <c r="AM474">
        <v>7.9970000000000141</v>
      </c>
      <c r="AN474">
        <v>8.299000000000035</v>
      </c>
      <c r="AO474">
        <v>8.3170000000000073</v>
      </c>
      <c r="AP474">
        <v>8.6089999999999804</v>
      </c>
      <c r="AQ474">
        <v>8.8179999999999836</v>
      </c>
      <c r="AR474">
        <v>8.5890000000000271</v>
      </c>
      <c r="AS474">
        <v>8.5060000000000002</v>
      </c>
      <c r="AT474">
        <v>8.6830000000000211</v>
      </c>
      <c r="AU474">
        <v>8.7639999999999816</v>
      </c>
      <c r="AV474">
        <v>8.9869999999999663</v>
      </c>
      <c r="AW474" s="174">
        <f t="shared" si="14"/>
        <v>269.78499999999997</v>
      </c>
      <c r="AX474" s="175">
        <f t="shared" si="15"/>
        <v>53.375836314101974</v>
      </c>
    </row>
    <row r="475" spans="1:50" ht="15" thickBot="1" x14ac:dyDescent="0.4">
      <c r="A475" t="s">
        <v>1771</v>
      </c>
      <c r="B475">
        <v>2023</v>
      </c>
      <c r="C475" s="9">
        <v>45000</v>
      </c>
      <c r="D475" t="s">
        <v>72</v>
      </c>
      <c r="E475" s="42" t="s">
        <v>472</v>
      </c>
      <c r="F475">
        <v>2</v>
      </c>
      <c r="G475" t="s">
        <v>27</v>
      </c>
      <c r="H475" t="s">
        <v>221</v>
      </c>
      <c r="I475" t="s">
        <v>323</v>
      </c>
      <c r="J475" t="s">
        <v>413</v>
      </c>
      <c r="K475" t="s">
        <v>414</v>
      </c>
      <c r="P475">
        <v>1</v>
      </c>
      <c r="Q475">
        <v>14.159000000000001</v>
      </c>
      <c r="R475">
        <v>8.5589999999999993</v>
      </c>
      <c r="S475">
        <v>8.1129999999999995</v>
      </c>
      <c r="T475">
        <v>7.9839999999999982</v>
      </c>
      <c r="U475">
        <v>8.2809999999999988</v>
      </c>
      <c r="V475">
        <v>7.8540000000000063</v>
      </c>
      <c r="W475">
        <v>7.9600000000000009</v>
      </c>
      <c r="X475">
        <v>7.9019999999999939</v>
      </c>
      <c r="Y475">
        <v>7.9569999999999936</v>
      </c>
      <c r="Z475">
        <v>7.8930000000000007</v>
      </c>
      <c r="AA475">
        <v>7.8580000000000183</v>
      </c>
      <c r="AB475">
        <v>7.9489999999999839</v>
      </c>
      <c r="AC475">
        <v>8.048000000000016</v>
      </c>
      <c r="AD475">
        <v>7.9429999999999836</v>
      </c>
      <c r="AE475">
        <v>7.9750000000000085</v>
      </c>
      <c r="AF475">
        <v>8.0389999999999873</v>
      </c>
      <c r="AG475">
        <v>8.2350000000000421</v>
      </c>
      <c r="AH475">
        <v>8.2109999999999843</v>
      </c>
      <c r="AI475">
        <v>8.1409999999999911</v>
      </c>
      <c r="AJ475">
        <v>8.3410000000000082</v>
      </c>
      <c r="AK475">
        <v>8.1559999999999491</v>
      </c>
      <c r="AL475">
        <v>8.1990000000000407</v>
      </c>
      <c r="AM475">
        <v>8.0949999999999989</v>
      </c>
      <c r="AN475">
        <v>8.4019999999999868</v>
      </c>
      <c r="AO475">
        <v>8.2029999999999745</v>
      </c>
      <c r="AP475">
        <v>8.3310000000000173</v>
      </c>
      <c r="AQ475">
        <v>8.5460000000000207</v>
      </c>
      <c r="AR475">
        <v>8.3899999999999864</v>
      </c>
      <c r="AS475">
        <v>8.578000000000003</v>
      </c>
      <c r="AT475">
        <v>8.3689999999999998</v>
      </c>
      <c r="AU475">
        <v>8.2050000000000409</v>
      </c>
      <c r="AV475">
        <v>8.2509999999999764</v>
      </c>
      <c r="AW475" s="174">
        <f t="shared" si="14"/>
        <v>267.12700000000001</v>
      </c>
      <c r="AX475" s="175">
        <f t="shared" si="15"/>
        <v>53.906943139405598</v>
      </c>
    </row>
    <row r="476" spans="1:50" ht="15" thickBot="1" x14ac:dyDescent="0.4">
      <c r="A476" t="s">
        <v>1771</v>
      </c>
      <c r="B476">
        <v>2023</v>
      </c>
      <c r="C476" s="9">
        <v>45000</v>
      </c>
      <c r="D476" t="s">
        <v>72</v>
      </c>
      <c r="E476" s="42" t="s">
        <v>472</v>
      </c>
      <c r="F476">
        <v>2</v>
      </c>
      <c r="G476" t="s">
        <v>67</v>
      </c>
      <c r="H476" t="s">
        <v>219</v>
      </c>
      <c r="I476" t="s">
        <v>278</v>
      </c>
      <c r="J476" t="s">
        <v>482</v>
      </c>
      <c r="K476" t="s">
        <v>457</v>
      </c>
      <c r="P476">
        <v>2</v>
      </c>
      <c r="Q476">
        <v>14.247</v>
      </c>
      <c r="R476">
        <v>8.4349999999999987</v>
      </c>
      <c r="S476">
        <v>8.1810000000000009</v>
      </c>
      <c r="T476">
        <v>8.2779999999999987</v>
      </c>
      <c r="U476">
        <v>8.105000000000004</v>
      </c>
      <c r="V476">
        <v>8.1119999999999948</v>
      </c>
      <c r="W476">
        <v>8.0600000000000023</v>
      </c>
      <c r="X476">
        <v>8.2560000000000073</v>
      </c>
      <c r="Y476">
        <v>8.1630000000000109</v>
      </c>
      <c r="Z476">
        <v>8.0559999999999832</v>
      </c>
      <c r="AA476">
        <v>8.0669999999999931</v>
      </c>
      <c r="AB476">
        <v>8.1470000000000056</v>
      </c>
      <c r="AC476">
        <v>8.0450000000000017</v>
      </c>
      <c r="AD476">
        <v>8.046999999999997</v>
      </c>
      <c r="AE476">
        <v>8.2310000000000088</v>
      </c>
      <c r="AF476">
        <v>7.9559999999999889</v>
      </c>
      <c r="AG476">
        <v>8.0420000000000016</v>
      </c>
      <c r="AH476">
        <v>8.1810000000000116</v>
      </c>
      <c r="AI476">
        <v>8.0360000000000014</v>
      </c>
      <c r="AJ476">
        <v>8.0429999999999779</v>
      </c>
      <c r="AK476">
        <v>8.1340000000000146</v>
      </c>
      <c r="AL476">
        <v>8.0839999999999748</v>
      </c>
      <c r="AM476">
        <v>8.3740000000000236</v>
      </c>
      <c r="AN476">
        <v>8.1370000000000289</v>
      </c>
      <c r="AO476">
        <v>8.0979999999999848</v>
      </c>
      <c r="AP476">
        <v>7.9779999999999802</v>
      </c>
      <c r="AQ476">
        <v>8.2439999999999998</v>
      </c>
      <c r="AR476">
        <v>8.1910000000000025</v>
      </c>
      <c r="AS476">
        <v>8.3739999999999952</v>
      </c>
      <c r="AT476">
        <v>8.5920000000000414</v>
      </c>
      <c r="AU476">
        <v>8.8439999999999657</v>
      </c>
      <c r="AV476">
        <v>9.1279999999999859</v>
      </c>
      <c r="AW476" s="174">
        <f t="shared" si="14"/>
        <v>268.86599999999999</v>
      </c>
      <c r="AX476" s="175">
        <f t="shared" si="15"/>
        <v>53.558278101359043</v>
      </c>
    </row>
    <row r="477" spans="1:50" ht="15" thickBot="1" x14ac:dyDescent="0.4">
      <c r="A477" t="s">
        <v>1771</v>
      </c>
      <c r="B477">
        <v>2023</v>
      </c>
      <c r="C477" s="9">
        <v>45000</v>
      </c>
      <c r="D477" t="s">
        <v>72</v>
      </c>
      <c r="E477" s="42" t="s">
        <v>472</v>
      </c>
      <c r="F477">
        <v>3</v>
      </c>
      <c r="G477" t="s">
        <v>17</v>
      </c>
      <c r="H477" t="s">
        <v>439</v>
      </c>
      <c r="I477" t="s">
        <v>220</v>
      </c>
      <c r="J477" t="s">
        <v>440</v>
      </c>
      <c r="K477" t="s">
        <v>441</v>
      </c>
      <c r="P477">
        <v>1</v>
      </c>
      <c r="Q477">
        <v>13.731999999999999</v>
      </c>
      <c r="R477">
        <v>8.2690000000000019</v>
      </c>
      <c r="S477">
        <v>7.8319999999999972</v>
      </c>
      <c r="T477">
        <v>7.6970000000000027</v>
      </c>
      <c r="U477">
        <v>7.7740000000000009</v>
      </c>
      <c r="V477">
        <v>7.777000000000001</v>
      </c>
      <c r="W477">
        <v>7.8170000000000002</v>
      </c>
      <c r="X477">
        <v>7.9189999999999898</v>
      </c>
      <c r="Y477">
        <v>8.0400000000000063</v>
      </c>
      <c r="Z477">
        <v>7.8600000000000136</v>
      </c>
      <c r="AA477">
        <v>7.7069999999999794</v>
      </c>
      <c r="AB477">
        <v>7.724000000000018</v>
      </c>
      <c r="AC477">
        <v>7.6699999999999733</v>
      </c>
      <c r="AD477">
        <v>7.6980000000000217</v>
      </c>
      <c r="AE477">
        <v>7.7960000000000065</v>
      </c>
      <c r="AF477">
        <v>7.7179999999999609</v>
      </c>
      <c r="AG477">
        <v>7.6070000000000562</v>
      </c>
      <c r="AH477">
        <v>7.6819999999999879</v>
      </c>
      <c r="AI477">
        <v>7.7069999999999652</v>
      </c>
      <c r="AJ477">
        <v>7.8070000000000164</v>
      </c>
      <c r="AK477">
        <v>7.9320000000000164</v>
      </c>
      <c r="AL477">
        <v>7.8759999999999764</v>
      </c>
      <c r="AM477">
        <v>7.8029999999999973</v>
      </c>
      <c r="AN477">
        <v>8.0049999999999955</v>
      </c>
      <c r="AO477">
        <v>7.8290000000000077</v>
      </c>
      <c r="AP477">
        <v>7.9590000000000032</v>
      </c>
      <c r="AQ477">
        <v>7.8840000000000146</v>
      </c>
      <c r="AR477">
        <v>7.8179999999999836</v>
      </c>
      <c r="AS477">
        <v>7.8080000000000211</v>
      </c>
      <c r="AT477">
        <v>8.0609999999999786</v>
      </c>
      <c r="AU477">
        <v>7.8499999999999943</v>
      </c>
      <c r="AV477">
        <v>8.099000000000018</v>
      </c>
      <c r="AW477" s="174">
        <f t="shared" si="14"/>
        <v>256.75700000000001</v>
      </c>
      <c r="AX477" s="175">
        <f t="shared" si="15"/>
        <v>56.084157393956154</v>
      </c>
    </row>
    <row r="478" spans="1:50" ht="15" thickBot="1" x14ac:dyDescent="0.4">
      <c r="A478" t="s">
        <v>1771</v>
      </c>
      <c r="B478">
        <v>2023</v>
      </c>
      <c r="C478" s="9">
        <v>45000</v>
      </c>
      <c r="D478" t="s">
        <v>72</v>
      </c>
      <c r="E478" s="42" t="s">
        <v>472</v>
      </c>
      <c r="F478">
        <v>3</v>
      </c>
      <c r="G478" t="s">
        <v>15</v>
      </c>
      <c r="H478" t="s">
        <v>477</v>
      </c>
      <c r="I478" t="s">
        <v>509</v>
      </c>
      <c r="J478" t="s">
        <v>478</v>
      </c>
      <c r="K478" t="s">
        <v>510</v>
      </c>
      <c r="P478">
        <v>2</v>
      </c>
      <c r="Q478">
        <v>14.263</v>
      </c>
      <c r="R478">
        <v>8.3759999999999994</v>
      </c>
      <c r="S478">
        <v>7.8979999999999997</v>
      </c>
      <c r="T478">
        <v>7.7390000000000043</v>
      </c>
      <c r="U478">
        <v>7.8529999999999944</v>
      </c>
      <c r="V478">
        <v>8.0080000000000027</v>
      </c>
      <c r="W478">
        <v>7.9249999999999901</v>
      </c>
      <c r="X478">
        <v>7.9620000000000104</v>
      </c>
      <c r="Y478">
        <v>8.0379999999999967</v>
      </c>
      <c r="Z478">
        <v>8.144999999999996</v>
      </c>
      <c r="AA478">
        <v>8.0260000000000105</v>
      </c>
      <c r="AB478">
        <v>7.9259999999999877</v>
      </c>
      <c r="AC478">
        <v>7.9970000000000141</v>
      </c>
      <c r="AD478">
        <v>7.9449999999999932</v>
      </c>
      <c r="AE478">
        <v>8.0790000000000219</v>
      </c>
      <c r="AF478">
        <v>7.8369999999999749</v>
      </c>
      <c r="AG478">
        <v>7.7409999999999854</v>
      </c>
      <c r="AH478">
        <v>7.6440000000000055</v>
      </c>
      <c r="AI478">
        <v>7.5970000000000084</v>
      </c>
      <c r="AJ478">
        <v>7.5509999999999877</v>
      </c>
      <c r="AK478">
        <v>7.6040000000000134</v>
      </c>
      <c r="AL478">
        <v>7.5579999999999927</v>
      </c>
      <c r="AM478">
        <v>7.7150000000000318</v>
      </c>
      <c r="AN478">
        <v>7.5789999999999509</v>
      </c>
      <c r="AO478">
        <v>7.6460000000000434</v>
      </c>
      <c r="AP478">
        <v>7.7340000000000089</v>
      </c>
      <c r="AQ478">
        <v>7.7489999999999952</v>
      </c>
      <c r="AR478">
        <v>7.761999999999972</v>
      </c>
      <c r="AS478">
        <v>7.8070000000000164</v>
      </c>
      <c r="AT478">
        <v>8.0579999999999927</v>
      </c>
      <c r="AU478">
        <v>7.9550000000000125</v>
      </c>
      <c r="AV478">
        <v>7.9629999999999939</v>
      </c>
      <c r="AW478" s="174">
        <f t="shared" si="14"/>
        <v>257.68</v>
      </c>
      <c r="AX478" s="175">
        <f t="shared" si="15"/>
        <v>55.883266066438992</v>
      </c>
    </row>
    <row r="479" spans="1:50" ht="15" thickBot="1" x14ac:dyDescent="0.4">
      <c r="A479" t="s">
        <v>1771</v>
      </c>
      <c r="B479">
        <v>2023</v>
      </c>
      <c r="C479" s="9">
        <v>45000</v>
      </c>
      <c r="D479" t="s">
        <v>72</v>
      </c>
      <c r="E479" s="42" t="s">
        <v>472</v>
      </c>
      <c r="F479">
        <v>4</v>
      </c>
      <c r="G479" t="s">
        <v>29</v>
      </c>
      <c r="H479" t="s">
        <v>434</v>
      </c>
      <c r="I479" t="s">
        <v>281</v>
      </c>
      <c r="J479" t="s">
        <v>578</v>
      </c>
      <c r="K479" t="s">
        <v>435</v>
      </c>
      <c r="P479">
        <v>1</v>
      </c>
      <c r="Q479">
        <v>14.269</v>
      </c>
      <c r="R479">
        <v>8.6429999999999989</v>
      </c>
      <c r="S479">
        <v>7.7959999999999994</v>
      </c>
      <c r="T479">
        <v>7.7370000000000019</v>
      </c>
      <c r="U479">
        <v>7.7060000000000031</v>
      </c>
      <c r="V479">
        <v>7.482999999999997</v>
      </c>
      <c r="W479">
        <v>7.5629999999999953</v>
      </c>
      <c r="X479">
        <v>7.6890000000000001</v>
      </c>
      <c r="Y479">
        <v>7.7050000000000125</v>
      </c>
      <c r="Z479">
        <v>7.6149999999999949</v>
      </c>
      <c r="AA479">
        <v>7.5739999999999981</v>
      </c>
      <c r="AB479">
        <v>7.7199999999999989</v>
      </c>
      <c r="AC479">
        <v>7.6450000000000244</v>
      </c>
      <c r="AD479">
        <v>7.9299999999999784</v>
      </c>
      <c r="AE479">
        <v>7.6430000000000149</v>
      </c>
      <c r="AF479">
        <v>7.7959999999999923</v>
      </c>
      <c r="AG479">
        <v>7.8519999999999754</v>
      </c>
      <c r="AH479">
        <v>8.1080000000000041</v>
      </c>
      <c r="AI479">
        <v>7.6399999999999864</v>
      </c>
      <c r="AJ479">
        <v>7.7769999999999868</v>
      </c>
      <c r="AK479">
        <v>7.5190000000000623</v>
      </c>
      <c r="AL479">
        <v>7.6449999999999818</v>
      </c>
      <c r="AM479">
        <v>7.5379999999999825</v>
      </c>
      <c r="AN479">
        <v>7.5829999999999984</v>
      </c>
      <c r="AO479">
        <v>7.5060000000000286</v>
      </c>
      <c r="AP479">
        <v>9.0500000000000114</v>
      </c>
      <c r="AQ479">
        <v>11.796999999999969</v>
      </c>
      <c r="AR479"/>
      <c r="AS479"/>
      <c r="AT479"/>
      <c r="AU479"/>
      <c r="AV479"/>
      <c r="AW479" s="174" t="str">
        <f t="shared" si="14"/>
        <v/>
      </c>
      <c r="AX479" s="175" t="str">
        <f t="shared" si="15"/>
        <v/>
      </c>
    </row>
    <row r="480" spans="1:50" ht="15" thickBot="1" x14ac:dyDescent="0.4">
      <c r="A480" t="s">
        <v>1771</v>
      </c>
      <c r="B480">
        <v>2023</v>
      </c>
      <c r="C480" s="9">
        <v>45000</v>
      </c>
      <c r="D480" t="s">
        <v>72</v>
      </c>
      <c r="E480" s="42" t="s">
        <v>472</v>
      </c>
      <c r="F480">
        <v>4</v>
      </c>
      <c r="G480" t="s">
        <v>53</v>
      </c>
      <c r="H480" t="s">
        <v>474</v>
      </c>
      <c r="I480" t="s">
        <v>496</v>
      </c>
      <c r="J480" t="s">
        <v>454</v>
      </c>
      <c r="K480" t="s">
        <v>1777</v>
      </c>
      <c r="P480">
        <v>2</v>
      </c>
      <c r="Q480">
        <v>14.349</v>
      </c>
      <c r="R480">
        <v>8.3769999999999989</v>
      </c>
      <c r="S480">
        <v>8.0340000000000025</v>
      </c>
      <c r="T480">
        <v>7.6909999999999989</v>
      </c>
      <c r="U480">
        <v>7.8840000000000003</v>
      </c>
      <c r="V480">
        <v>7.6129999999999995</v>
      </c>
      <c r="W480">
        <v>7.7799999999999869</v>
      </c>
      <c r="X480">
        <v>7.7520000000000024</v>
      </c>
      <c r="Y480">
        <v>8.0210000000000008</v>
      </c>
      <c r="Z480">
        <v>7.8080000000000069</v>
      </c>
      <c r="AA480">
        <v>8.0450000000000017</v>
      </c>
      <c r="AB480">
        <v>7.8810000000000144</v>
      </c>
      <c r="AC480">
        <v>8.3229999999999649</v>
      </c>
      <c r="AD480">
        <v>7.9960000000000377</v>
      </c>
      <c r="AE480">
        <v>8.1289999999999907</v>
      </c>
      <c r="AF480">
        <v>8.1140000000000185</v>
      </c>
      <c r="AG480">
        <v>8.1329999999999814</v>
      </c>
      <c r="AH480">
        <v>8.1399999999999864</v>
      </c>
      <c r="AI480">
        <v>8.521000000000015</v>
      </c>
      <c r="AJ480">
        <v>8.0289999999999964</v>
      </c>
      <c r="AK480">
        <v>8.1169999999999902</v>
      </c>
      <c r="AL480">
        <v>8.2229999999999848</v>
      </c>
      <c r="AM480">
        <v>8.342000000000013</v>
      </c>
      <c r="AN480">
        <v>7.9300000000000352</v>
      </c>
      <c r="AO480">
        <v>8.0489999999999498</v>
      </c>
      <c r="AP480">
        <v>7.9730000000000132</v>
      </c>
      <c r="AQ480">
        <v>8.4029999999999916</v>
      </c>
      <c r="AR480">
        <v>8.1110000000000468</v>
      </c>
      <c r="AS480">
        <v>8.3659999999999854</v>
      </c>
      <c r="AT480">
        <v>8.4240000000000066</v>
      </c>
      <c r="AU480">
        <v>8.5730000000000075</v>
      </c>
      <c r="AV480">
        <v>8.4079999999999586</v>
      </c>
      <c r="AW480" s="174">
        <f t="shared" si="14"/>
        <v>265.53899999999999</v>
      </c>
      <c r="AX480" s="175">
        <f t="shared" si="15"/>
        <v>54.229322246449676</v>
      </c>
    </row>
    <row r="481" spans="1:50" ht="15" thickBot="1" x14ac:dyDescent="0.4">
      <c r="A481" t="s">
        <v>1771</v>
      </c>
      <c r="B481">
        <v>2023</v>
      </c>
      <c r="C481" s="9">
        <v>45000</v>
      </c>
      <c r="D481" t="s">
        <v>72</v>
      </c>
      <c r="E481" s="42" t="s">
        <v>209</v>
      </c>
      <c r="F481" t="s">
        <v>210</v>
      </c>
      <c r="G481" t="s">
        <v>17</v>
      </c>
      <c r="H481" t="s">
        <v>220</v>
      </c>
      <c r="I481" t="s">
        <v>440</v>
      </c>
      <c r="J481" t="s">
        <v>441</v>
      </c>
      <c r="K481" t="s">
        <v>555</v>
      </c>
      <c r="P481">
        <v>1</v>
      </c>
      <c r="Q481">
        <v>13.773999999999999</v>
      </c>
      <c r="R481">
        <v>8.423</v>
      </c>
      <c r="S481">
        <v>7.9350000000000023</v>
      </c>
      <c r="T481">
        <v>7.8109999999999964</v>
      </c>
      <c r="U481">
        <v>7.7070000000000007</v>
      </c>
      <c r="V481">
        <v>7.6290000000000049</v>
      </c>
      <c r="W481">
        <v>7.5409999999999968</v>
      </c>
      <c r="X481">
        <v>7.6960000000000051</v>
      </c>
      <c r="Y481">
        <v>7.769999999999996</v>
      </c>
      <c r="Z481">
        <v>7.6560000000000059</v>
      </c>
      <c r="AA481">
        <v>7.5339999999999918</v>
      </c>
      <c r="AB481">
        <v>7.6229999999999905</v>
      </c>
      <c r="AC481">
        <v>7.6640000000000015</v>
      </c>
      <c r="AD481">
        <v>7.8590000000000089</v>
      </c>
      <c r="AE481">
        <v>7.6739999999999782</v>
      </c>
      <c r="AF481">
        <v>7.6280000000000001</v>
      </c>
      <c r="AG481">
        <v>7.5390000000000441</v>
      </c>
      <c r="AH481">
        <v>7.5690000000000168</v>
      </c>
      <c r="AI481">
        <v>7.5879999999999654</v>
      </c>
      <c r="AJ481">
        <v>7.7990000000000066</v>
      </c>
      <c r="AK481">
        <v>7.6140000000000043</v>
      </c>
      <c r="AL481">
        <v>7.6579999999999586</v>
      </c>
      <c r="AM481">
        <v>7.8970000000000482</v>
      </c>
      <c r="AN481">
        <v>7.7860000000000014</v>
      </c>
      <c r="AO481">
        <v>7.7489999999999668</v>
      </c>
      <c r="AP481">
        <v>8.0490000000000066</v>
      </c>
      <c r="AQ481">
        <v>7.7830000000000155</v>
      </c>
      <c r="AR481">
        <v>7.9289999999999736</v>
      </c>
      <c r="AS481">
        <v>7.7060000000000173</v>
      </c>
      <c r="AT481">
        <v>7.6950000000000216</v>
      </c>
      <c r="AU481">
        <v>7.6949999999999648</v>
      </c>
      <c r="AV481">
        <v>7.8400000000000318</v>
      </c>
      <c r="AW481" s="174">
        <f t="shared" si="14"/>
        <v>253.82000000000002</v>
      </c>
      <c r="AX481" s="175">
        <f t="shared" si="15"/>
        <v>56.733117957607746</v>
      </c>
    </row>
    <row r="482" spans="1:50" ht="15" thickBot="1" x14ac:dyDescent="0.4">
      <c r="A482" t="s">
        <v>1771</v>
      </c>
      <c r="B482">
        <v>2023</v>
      </c>
      <c r="C482" s="9">
        <v>45000</v>
      </c>
      <c r="D482" t="s">
        <v>72</v>
      </c>
      <c r="E482" s="42" t="s">
        <v>209</v>
      </c>
      <c r="F482" t="s">
        <v>210</v>
      </c>
      <c r="G482" t="s">
        <v>29</v>
      </c>
      <c r="H482" t="s">
        <v>434</v>
      </c>
      <c r="I482" t="s">
        <v>281</v>
      </c>
      <c r="J482" t="s">
        <v>497</v>
      </c>
      <c r="K482" t="s">
        <v>435</v>
      </c>
      <c r="P482">
        <v>2</v>
      </c>
      <c r="Q482">
        <v>14.483000000000001</v>
      </c>
      <c r="R482">
        <v>8.4890000000000008</v>
      </c>
      <c r="S482">
        <v>8.0030000000000001</v>
      </c>
      <c r="T482">
        <v>7.8010000000000019</v>
      </c>
      <c r="U482">
        <v>7.9479999999999933</v>
      </c>
      <c r="V482">
        <v>7.6000000000000014</v>
      </c>
      <c r="W482">
        <v>7.7520000000000024</v>
      </c>
      <c r="X482">
        <v>7.7020000000000053</v>
      </c>
      <c r="Y482">
        <v>7.9320000000000164</v>
      </c>
      <c r="Z482">
        <v>7.6029999999999802</v>
      </c>
      <c r="AA482">
        <v>7.6199999999999903</v>
      </c>
      <c r="AB482">
        <v>7.5730000000000075</v>
      </c>
      <c r="AC482">
        <v>7.8200000000000074</v>
      </c>
      <c r="AD482">
        <v>7.6359999999999957</v>
      </c>
      <c r="AE482">
        <v>7.742999999999995</v>
      </c>
      <c r="AF482">
        <v>7.7139999999999844</v>
      </c>
      <c r="AG482">
        <v>7.842000000000013</v>
      </c>
      <c r="AH482">
        <v>7.6430000000000007</v>
      </c>
      <c r="AI482">
        <v>7.8499999999999943</v>
      </c>
      <c r="AJ482">
        <v>7.6999999999999886</v>
      </c>
      <c r="AK482">
        <v>7.7790000000000248</v>
      </c>
      <c r="AL482">
        <v>7.7800000000000296</v>
      </c>
      <c r="AM482">
        <v>7.8979999999999677</v>
      </c>
      <c r="AN482">
        <v>7.561000000000007</v>
      </c>
      <c r="AO482">
        <v>7.6189999999999998</v>
      </c>
      <c r="AP482">
        <v>7.6009999999999991</v>
      </c>
      <c r="AQ482">
        <v>7.8329999999999984</v>
      </c>
      <c r="AR482">
        <v>7.688999999999993</v>
      </c>
      <c r="AS482">
        <v>7.9289999999999736</v>
      </c>
      <c r="AT482">
        <v>7.6010000000000559</v>
      </c>
      <c r="AU482">
        <v>7.5919999999999561</v>
      </c>
      <c r="AV482">
        <v>7.6640000000000157</v>
      </c>
      <c r="AW482" s="174">
        <f t="shared" si="14"/>
        <v>255</v>
      </c>
      <c r="AX482" s="175">
        <f t="shared" si="15"/>
        <v>56.470588235294116</v>
      </c>
    </row>
    <row r="483" spans="1:50" ht="15" thickBot="1" x14ac:dyDescent="0.4">
      <c r="A483" t="s">
        <v>1771</v>
      </c>
      <c r="B483">
        <v>2023</v>
      </c>
      <c r="C483" s="9">
        <v>45000</v>
      </c>
      <c r="D483" t="s">
        <v>72</v>
      </c>
      <c r="E483" s="42" t="s">
        <v>209</v>
      </c>
      <c r="F483" t="s">
        <v>211</v>
      </c>
      <c r="G483" t="s">
        <v>15</v>
      </c>
      <c r="H483" t="s">
        <v>477</v>
      </c>
      <c r="I483" t="s">
        <v>509</v>
      </c>
      <c r="J483" t="s">
        <v>478</v>
      </c>
      <c r="K483" t="s">
        <v>510</v>
      </c>
      <c r="P483">
        <v>3</v>
      </c>
      <c r="Q483">
        <v>14.345000000000001</v>
      </c>
      <c r="R483">
        <v>8.525999999999998</v>
      </c>
      <c r="S483">
        <v>7.8460000000000001</v>
      </c>
      <c r="T483">
        <v>7.8260000000000005</v>
      </c>
      <c r="U483">
        <v>7.7550000000000026</v>
      </c>
      <c r="V483">
        <v>7.9549999999999983</v>
      </c>
      <c r="W483">
        <v>7.7720000000000056</v>
      </c>
      <c r="X483">
        <v>7.8389999999999986</v>
      </c>
      <c r="Y483">
        <v>7.8670000000000044</v>
      </c>
      <c r="Z483">
        <v>8.0379999999999825</v>
      </c>
      <c r="AA483">
        <v>7.8180000000000121</v>
      </c>
      <c r="AB483">
        <v>7.8489999999999895</v>
      </c>
      <c r="AC483">
        <v>7.8819999999999908</v>
      </c>
      <c r="AD483">
        <v>7.9340000000000259</v>
      </c>
      <c r="AE483">
        <v>8.0499999999999829</v>
      </c>
      <c r="AF483">
        <v>7.9430000000000121</v>
      </c>
      <c r="AG483">
        <v>7.8340000000000032</v>
      </c>
      <c r="AH483">
        <v>7.7729999999999677</v>
      </c>
      <c r="AI483">
        <v>7.7410000000000139</v>
      </c>
      <c r="AJ483">
        <v>7.7880000000000109</v>
      </c>
      <c r="AK483">
        <v>7.7860000000000298</v>
      </c>
      <c r="AL483">
        <v>7.8699999999999761</v>
      </c>
      <c r="AM483">
        <v>7.7749999999999773</v>
      </c>
      <c r="AN483">
        <v>7.8270000000000266</v>
      </c>
      <c r="AO483">
        <v>7.8009999999999877</v>
      </c>
      <c r="AP483">
        <v>7.8930000000000007</v>
      </c>
      <c r="AQ483">
        <v>7.9540000000000362</v>
      </c>
      <c r="AR483">
        <v>7.7969999999999686</v>
      </c>
      <c r="AS483">
        <v>7.7319999999999993</v>
      </c>
      <c r="AT483">
        <v>7.8339999999999748</v>
      </c>
      <c r="AU483">
        <v>7.7930000000000348</v>
      </c>
      <c r="AV483">
        <v>7.8810000000000002</v>
      </c>
      <c r="AW483" s="174">
        <f t="shared" si="14"/>
        <v>258.32400000000001</v>
      </c>
      <c r="AX483" s="175">
        <f t="shared" si="15"/>
        <v>55.743949458819152</v>
      </c>
    </row>
    <row r="484" spans="1:50" ht="15" thickBot="1" x14ac:dyDescent="0.4">
      <c r="A484" t="s">
        <v>1771</v>
      </c>
      <c r="B484">
        <v>2023</v>
      </c>
      <c r="C484" s="9">
        <v>45000</v>
      </c>
      <c r="D484" t="s">
        <v>72</v>
      </c>
      <c r="E484" s="42" t="s">
        <v>209</v>
      </c>
      <c r="F484" t="s">
        <v>211</v>
      </c>
      <c r="G484" t="s">
        <v>56</v>
      </c>
      <c r="H484" t="s">
        <v>444</v>
      </c>
      <c r="I484" t="s">
        <v>274</v>
      </c>
      <c r="J484" t="s">
        <v>446</v>
      </c>
      <c r="K484" t="s">
        <v>445</v>
      </c>
      <c r="P484">
        <v>4</v>
      </c>
      <c r="Q484">
        <v>14.37</v>
      </c>
      <c r="R484">
        <v>8.33</v>
      </c>
      <c r="S484">
        <v>8.0670000000000002</v>
      </c>
      <c r="T484">
        <v>7.9390000000000036</v>
      </c>
      <c r="U484">
        <v>8.2299999999999969</v>
      </c>
      <c r="V484">
        <v>7.9510000000000005</v>
      </c>
      <c r="W484">
        <v>7.9689999999999941</v>
      </c>
      <c r="X484">
        <v>7.9339999999999975</v>
      </c>
      <c r="Y484">
        <v>7.8370000000000033</v>
      </c>
      <c r="Z484">
        <v>7.8730000000000047</v>
      </c>
      <c r="AA484">
        <v>7.8459999999999894</v>
      </c>
      <c r="AB484">
        <v>7.7840000000000202</v>
      </c>
      <c r="AC484">
        <v>7.8509999999999991</v>
      </c>
      <c r="AD484">
        <v>7.945999999999998</v>
      </c>
      <c r="AE484">
        <v>7.8970000000000056</v>
      </c>
      <c r="AF484">
        <v>7.9179999999999779</v>
      </c>
      <c r="AG484">
        <v>8.0319999999999823</v>
      </c>
      <c r="AH484">
        <v>8.1550000000000011</v>
      </c>
      <c r="AI484">
        <v>8.0480000000000302</v>
      </c>
      <c r="AJ484">
        <v>8.0599999999999739</v>
      </c>
      <c r="AK484">
        <v>8.0010000000000048</v>
      </c>
      <c r="AL484">
        <v>7.8950000000000102</v>
      </c>
      <c r="AM484">
        <v>8.1519999999999868</v>
      </c>
      <c r="AN484">
        <v>7.9540000000000077</v>
      </c>
      <c r="AO484">
        <v>8.0030000000000143</v>
      </c>
      <c r="AP484">
        <v>8.0520000000000209</v>
      </c>
      <c r="AQ484">
        <v>8.3529999999999802</v>
      </c>
      <c r="AR484">
        <v>8.1099999999999568</v>
      </c>
      <c r="AS484">
        <v>8.2690000000000339</v>
      </c>
      <c r="AT484">
        <v>8.0749999999999886</v>
      </c>
      <c r="AU484">
        <v>8.1960000000000548</v>
      </c>
      <c r="AV484">
        <v>8.1409999999999627</v>
      </c>
      <c r="AW484" s="174">
        <f t="shared" si="14"/>
        <v>263.238</v>
      </c>
      <c r="AX484" s="175">
        <f t="shared" si="15"/>
        <v>54.703348300777243</v>
      </c>
    </row>
    <row r="485" spans="1:50" ht="15" thickBot="1" x14ac:dyDescent="0.4">
      <c r="A485" t="s">
        <v>1789</v>
      </c>
      <c r="B485">
        <v>2021</v>
      </c>
      <c r="C485" s="9">
        <v>44410</v>
      </c>
      <c r="D485" t="s">
        <v>1555</v>
      </c>
      <c r="E485" s="42" t="s">
        <v>395</v>
      </c>
      <c r="F485" t="s">
        <v>395</v>
      </c>
      <c r="G485" t="s">
        <v>17</v>
      </c>
      <c r="H485" t="s">
        <v>439</v>
      </c>
      <c r="I485" t="s">
        <v>441</v>
      </c>
      <c r="J485" t="s">
        <v>440</v>
      </c>
      <c r="K485" t="s">
        <v>611</v>
      </c>
      <c r="P485">
        <v>1</v>
      </c>
      <c r="Q485">
        <v>14.22</v>
      </c>
      <c r="R485">
        <v>8.1169999999999991</v>
      </c>
      <c r="S485">
        <v>7.6219999999999999</v>
      </c>
      <c r="T485">
        <v>7.5070000000000014</v>
      </c>
      <c r="U485">
        <v>7.580999999999996</v>
      </c>
      <c r="V485">
        <v>7.4490000000000052</v>
      </c>
      <c r="W485">
        <v>7.4209999999999994</v>
      </c>
      <c r="X485">
        <v>7.3520000000000039</v>
      </c>
      <c r="Y485">
        <v>7.4279999999999973</v>
      </c>
      <c r="Z485">
        <v>7.5379999999999967</v>
      </c>
      <c r="AA485">
        <v>7.4279999999999973</v>
      </c>
      <c r="AB485">
        <v>7.4390000000000072</v>
      </c>
      <c r="AC485">
        <v>7.4809999999999945</v>
      </c>
      <c r="AD485">
        <v>7.6029999999999944</v>
      </c>
      <c r="AE485">
        <v>7.4509999999999934</v>
      </c>
      <c r="AF485">
        <v>7.4759999999999991</v>
      </c>
      <c r="AG485">
        <v>7.5090000000000003</v>
      </c>
      <c r="AH485">
        <v>7.6230000000000189</v>
      </c>
      <c r="AI485">
        <v>7.6469999999999629</v>
      </c>
      <c r="AJ485">
        <v>7.6570000000000391</v>
      </c>
      <c r="AK485">
        <v>7.657999999999987</v>
      </c>
      <c r="AL485">
        <v>7.6709999999999923</v>
      </c>
      <c r="AM485">
        <v>7.6150000000000091</v>
      </c>
      <c r="AN485">
        <v>7.5939999999999941</v>
      </c>
      <c r="AO485">
        <v>7.7000000000000171</v>
      </c>
      <c r="AP485">
        <v>7.507000000000005</v>
      </c>
      <c r="AQ485">
        <v>7.3689999999999998</v>
      </c>
      <c r="AR485">
        <v>7.3160000000000025</v>
      </c>
      <c r="AS485">
        <v>7.2779999999999632</v>
      </c>
      <c r="AT485">
        <v>7.4319999999999879</v>
      </c>
      <c r="AU485">
        <v>7.3080000000000496</v>
      </c>
      <c r="AV485">
        <v>7.3099999999999739</v>
      </c>
      <c r="AW485" s="174">
        <f t="shared" ref="AW485:AW492" si="16">IF(COUNT(Q485:AV485)=32,SUM(Q485:AV485),"")</f>
        <v>247.30699999999999</v>
      </c>
      <c r="AX485" s="175">
        <f t="shared" ref="AX485:AX492" si="17">IF(COUNT(Q485:AV485)=32,3.6*4000/AW485,"")</f>
        <v>58.227223653192191</v>
      </c>
    </row>
    <row r="486" spans="1:50" ht="15" thickBot="1" x14ac:dyDescent="0.4">
      <c r="A486" t="s">
        <v>1789</v>
      </c>
      <c r="B486">
        <v>2021</v>
      </c>
      <c r="C486" s="9">
        <v>44410</v>
      </c>
      <c r="D486" t="s">
        <v>1555</v>
      </c>
      <c r="E486" s="42" t="s">
        <v>395</v>
      </c>
      <c r="F486" t="s">
        <v>395</v>
      </c>
      <c r="G486" t="s">
        <v>53</v>
      </c>
      <c r="H486" t="s">
        <v>233</v>
      </c>
      <c r="I486" t="s">
        <v>308</v>
      </c>
      <c r="J486" t="s">
        <v>279</v>
      </c>
      <c r="K486" t="s">
        <v>327</v>
      </c>
      <c r="P486">
        <v>2</v>
      </c>
      <c r="Q486">
        <v>13.635999999999999</v>
      </c>
      <c r="R486">
        <v>8.2210000000000001</v>
      </c>
      <c r="S486">
        <v>7.6080000000000005</v>
      </c>
      <c r="T486">
        <v>7.4670000000000023</v>
      </c>
      <c r="U486">
        <v>7.5109999999999957</v>
      </c>
      <c r="V486">
        <v>7.4050000000000011</v>
      </c>
      <c r="W486">
        <v>7.3830000000000027</v>
      </c>
      <c r="X486">
        <v>7.5589999999999904</v>
      </c>
      <c r="Y486">
        <v>7.4380000000000166</v>
      </c>
      <c r="Z486">
        <v>7.4259999999999877</v>
      </c>
      <c r="AA486">
        <v>7.4200000000000017</v>
      </c>
      <c r="AB486">
        <v>7.4639999999999986</v>
      </c>
      <c r="AC486">
        <v>7.4020000000000152</v>
      </c>
      <c r="AD486">
        <v>7.4189999999999827</v>
      </c>
      <c r="AE486">
        <v>7.5330000000000155</v>
      </c>
      <c r="AF486">
        <v>7.4210000000000065</v>
      </c>
      <c r="AG486">
        <v>7.4240000000000066</v>
      </c>
      <c r="AH486">
        <v>7.4349999999999739</v>
      </c>
      <c r="AI486">
        <v>7.5880000000000223</v>
      </c>
      <c r="AJ486">
        <v>7.51400000000001</v>
      </c>
      <c r="AK486">
        <v>7.7449999999999761</v>
      </c>
      <c r="AL486">
        <v>7.7450000000000045</v>
      </c>
      <c r="AM486">
        <v>7.8750000000000284</v>
      </c>
      <c r="AN486">
        <v>7.6909999999999457</v>
      </c>
      <c r="AO486">
        <v>7.6440000000000055</v>
      </c>
      <c r="AP486">
        <v>7.7669999999999959</v>
      </c>
      <c r="AQ486">
        <v>7.5939999999999941</v>
      </c>
      <c r="AR486">
        <v>7.5960000000000036</v>
      </c>
      <c r="AS486">
        <v>7.6600000000000534</v>
      </c>
      <c r="AT486">
        <v>7.7009999999999934</v>
      </c>
      <c r="AU486">
        <v>7.7630000000000052</v>
      </c>
      <c r="AV486">
        <v>7.9669999999999561</v>
      </c>
      <c r="AW486" s="174">
        <f t="shared" si="16"/>
        <v>249.02199999999999</v>
      </c>
      <c r="AX486" s="175">
        <f t="shared" si="17"/>
        <v>57.82621615760857</v>
      </c>
    </row>
    <row r="487" spans="1:50" ht="15" thickBot="1" x14ac:dyDescent="0.4">
      <c r="A487" t="s">
        <v>1789</v>
      </c>
      <c r="B487">
        <v>2021</v>
      </c>
      <c r="C487" s="9">
        <v>44410</v>
      </c>
      <c r="D487" t="s">
        <v>1555</v>
      </c>
      <c r="E487" s="42" t="s">
        <v>395</v>
      </c>
      <c r="F487" t="s">
        <v>395</v>
      </c>
      <c r="G487" t="s">
        <v>15</v>
      </c>
      <c r="H487" t="s">
        <v>519</v>
      </c>
      <c r="I487" t="s">
        <v>520</v>
      </c>
      <c r="J487" t="s">
        <v>509</v>
      </c>
      <c r="K487" t="s">
        <v>521</v>
      </c>
      <c r="P487">
        <v>3</v>
      </c>
      <c r="Q487">
        <v>14.061</v>
      </c>
      <c r="R487">
        <v>8.0339999999999989</v>
      </c>
      <c r="S487">
        <v>7.5790000000000006</v>
      </c>
      <c r="T487">
        <v>7.6090000000000018</v>
      </c>
      <c r="U487">
        <v>7.3969999999999985</v>
      </c>
      <c r="V487">
        <v>7.509999999999998</v>
      </c>
      <c r="W487">
        <v>7.5020000000000024</v>
      </c>
      <c r="X487">
        <v>7.588000000000001</v>
      </c>
      <c r="Y487">
        <v>7.5069999999999908</v>
      </c>
      <c r="Z487">
        <v>7.4810000000000088</v>
      </c>
      <c r="AA487">
        <v>7.6219999999999857</v>
      </c>
      <c r="AB487">
        <v>7.5400000000000205</v>
      </c>
      <c r="AC487">
        <v>7.6890000000000072</v>
      </c>
      <c r="AD487">
        <v>7.5369999999999919</v>
      </c>
      <c r="AE487">
        <v>7.4899999999999949</v>
      </c>
      <c r="AF487">
        <v>7.4689999999999941</v>
      </c>
      <c r="AG487">
        <v>7.5700000000000074</v>
      </c>
      <c r="AH487">
        <v>7.6020000000000039</v>
      </c>
      <c r="AI487">
        <v>7.6850000000000023</v>
      </c>
      <c r="AJ487">
        <v>7.8600000000000136</v>
      </c>
      <c r="AK487">
        <v>7.7579999999999814</v>
      </c>
      <c r="AL487">
        <v>7.7160000000000082</v>
      </c>
      <c r="AM487">
        <v>7.8699999999999761</v>
      </c>
      <c r="AN487">
        <v>7.6250000000000284</v>
      </c>
      <c r="AO487">
        <v>7.6529999999999916</v>
      </c>
      <c r="AP487">
        <v>7.8309999999999604</v>
      </c>
      <c r="AQ487">
        <v>7.6120000000000516</v>
      </c>
      <c r="AR487">
        <v>7.7539999999999623</v>
      </c>
      <c r="AS487">
        <v>7.52800000000002</v>
      </c>
      <c r="AT487">
        <v>7.4779999999999802</v>
      </c>
      <c r="AU487">
        <v>7.4769999999999754</v>
      </c>
      <c r="AV487">
        <v>7.4840000000000089</v>
      </c>
      <c r="AW487" s="174">
        <f t="shared" si="16"/>
        <v>250.11799999999997</v>
      </c>
      <c r="AX487" s="175">
        <f t="shared" si="17"/>
        <v>57.572825626304393</v>
      </c>
    </row>
    <row r="488" spans="1:50" ht="15" thickBot="1" x14ac:dyDescent="0.4">
      <c r="A488" t="s">
        <v>1789</v>
      </c>
      <c r="B488">
        <v>2021</v>
      </c>
      <c r="C488" s="9">
        <v>44410</v>
      </c>
      <c r="D488" t="s">
        <v>1555</v>
      </c>
      <c r="E488" s="42" t="s">
        <v>395</v>
      </c>
      <c r="F488" t="s">
        <v>395</v>
      </c>
      <c r="G488" t="s">
        <v>29</v>
      </c>
      <c r="H488" t="s">
        <v>314</v>
      </c>
      <c r="I488" t="s">
        <v>434</v>
      </c>
      <c r="J488" t="s">
        <v>551</v>
      </c>
      <c r="K488" t="s">
        <v>552</v>
      </c>
      <c r="P488">
        <v>4</v>
      </c>
      <c r="Q488">
        <v>14.14</v>
      </c>
      <c r="R488">
        <v>8.2119999999999997</v>
      </c>
      <c r="S488">
        <v>7.6039999999999992</v>
      </c>
      <c r="T488">
        <v>7.448000000000004</v>
      </c>
      <c r="U488">
        <v>7.4909999999999997</v>
      </c>
      <c r="V488">
        <v>7.5889999999999986</v>
      </c>
      <c r="W488">
        <v>7.6719999999999899</v>
      </c>
      <c r="X488">
        <v>7.8370000000000033</v>
      </c>
      <c r="Y488">
        <v>7.7000000000000028</v>
      </c>
      <c r="Z488">
        <v>7.6359999999999957</v>
      </c>
      <c r="AA488">
        <v>7.5899999999999892</v>
      </c>
      <c r="AB488">
        <v>7.6330000000000098</v>
      </c>
      <c r="AC488">
        <v>7.4590000000000174</v>
      </c>
      <c r="AD488">
        <v>7.4809999999999945</v>
      </c>
      <c r="AE488">
        <v>7.4780000000000086</v>
      </c>
      <c r="AF488">
        <v>7.7049999999999699</v>
      </c>
      <c r="AG488">
        <v>7.6610000000000298</v>
      </c>
      <c r="AH488">
        <v>7.8179999999999836</v>
      </c>
      <c r="AI488">
        <v>7.9399999999999977</v>
      </c>
      <c r="AJ488">
        <v>7.8360000000000127</v>
      </c>
      <c r="AK488">
        <v>7.785000000000025</v>
      </c>
      <c r="AL488">
        <v>7.8299999999999557</v>
      </c>
      <c r="AM488">
        <v>7.4589999999999748</v>
      </c>
      <c r="AN488">
        <v>7.4540000000000646</v>
      </c>
      <c r="AO488">
        <v>7.4699999999999989</v>
      </c>
      <c r="AP488">
        <v>7.5979999999999563</v>
      </c>
      <c r="AQ488">
        <v>7.54200000000003</v>
      </c>
      <c r="AR488">
        <v>7.5749999999999886</v>
      </c>
      <c r="AS488">
        <v>7.5829999999999984</v>
      </c>
      <c r="AT488">
        <v>7.6740000000000066</v>
      </c>
      <c r="AU488">
        <v>7.9099999999999966</v>
      </c>
      <c r="AV488">
        <v>7.8559999999999945</v>
      </c>
      <c r="AW488" s="174">
        <f t="shared" si="16"/>
        <v>251.666</v>
      </c>
      <c r="AX488" s="175">
        <f t="shared" si="17"/>
        <v>57.218694619058596</v>
      </c>
    </row>
    <row r="489" spans="1:50" ht="15" thickBot="1" x14ac:dyDescent="0.4">
      <c r="A489" t="s">
        <v>1789</v>
      </c>
      <c r="B489">
        <v>2021</v>
      </c>
      <c r="C489" s="9">
        <v>44410</v>
      </c>
      <c r="D489" t="s">
        <v>1555</v>
      </c>
      <c r="E489" s="42" t="s">
        <v>395</v>
      </c>
      <c r="F489" t="s">
        <v>395</v>
      </c>
      <c r="G489" t="s">
        <v>36</v>
      </c>
      <c r="H489" t="s">
        <v>277</v>
      </c>
      <c r="I489" t="s">
        <v>326</v>
      </c>
      <c r="J489" t="s">
        <v>553</v>
      </c>
      <c r="K489" t="s">
        <v>263</v>
      </c>
      <c r="P489">
        <v>5</v>
      </c>
      <c r="Q489">
        <v>14.05</v>
      </c>
      <c r="R489">
        <v>8.213000000000001</v>
      </c>
      <c r="S489">
        <v>7.514999999999997</v>
      </c>
      <c r="T489">
        <v>7.5960000000000036</v>
      </c>
      <c r="U489">
        <v>7.6899999999999977</v>
      </c>
      <c r="V489">
        <v>7.5210000000000008</v>
      </c>
      <c r="W489">
        <v>7.5060000000000002</v>
      </c>
      <c r="X489">
        <v>7.4790000000000063</v>
      </c>
      <c r="Y489">
        <v>7.5889999999999844</v>
      </c>
      <c r="Z489">
        <v>7.4680000000000177</v>
      </c>
      <c r="AA489">
        <v>7.4969999999999999</v>
      </c>
      <c r="AB489">
        <v>7.8139999999999787</v>
      </c>
      <c r="AC489">
        <v>7.7220000000000084</v>
      </c>
      <c r="AD489">
        <v>7.5000000000000142</v>
      </c>
      <c r="AE489">
        <v>7.4649999999999892</v>
      </c>
      <c r="AF489">
        <v>7.5010000000000048</v>
      </c>
      <c r="AG489">
        <v>7.6989999999999839</v>
      </c>
      <c r="AH489">
        <v>7.7290000000000134</v>
      </c>
      <c r="AI489">
        <v>7.9069999999999823</v>
      </c>
      <c r="AJ489">
        <v>7.7830000000000155</v>
      </c>
      <c r="AK489">
        <v>7.7319999999999993</v>
      </c>
      <c r="AL489">
        <v>7.7760000000000105</v>
      </c>
      <c r="AM489">
        <v>7.7569999999999766</v>
      </c>
      <c r="AN489">
        <v>7.9020000000000152</v>
      </c>
      <c r="AO489">
        <v>7.6970000000000027</v>
      </c>
      <c r="AP489">
        <v>7.7749999999999773</v>
      </c>
      <c r="AQ489">
        <v>7.9580000000000553</v>
      </c>
      <c r="AR489">
        <v>7.6899999999999693</v>
      </c>
      <c r="AS489">
        <v>7.6319999999999766</v>
      </c>
      <c r="AT489">
        <v>7.6859999999999786</v>
      </c>
      <c r="AU489">
        <v>7.8930000000000007</v>
      </c>
      <c r="AV489">
        <v>7.7600000000000477</v>
      </c>
      <c r="AW489" s="174">
        <f t="shared" si="16"/>
        <v>252.50200000000001</v>
      </c>
      <c r="AX489" s="175">
        <f t="shared" si="17"/>
        <v>57.029251253455413</v>
      </c>
    </row>
    <row r="490" spans="1:50" ht="15" thickBot="1" x14ac:dyDescent="0.4">
      <c r="A490" t="s">
        <v>1789</v>
      </c>
      <c r="B490">
        <v>2021</v>
      </c>
      <c r="C490" s="9">
        <v>44410</v>
      </c>
      <c r="D490" t="s">
        <v>1555</v>
      </c>
      <c r="E490" s="42" t="s">
        <v>395</v>
      </c>
      <c r="F490" t="s">
        <v>395</v>
      </c>
      <c r="G490" t="s">
        <v>27</v>
      </c>
      <c r="H490" t="s">
        <v>317</v>
      </c>
      <c r="I490" t="s">
        <v>548</v>
      </c>
      <c r="J490" t="s">
        <v>549</v>
      </c>
      <c r="K490" t="s">
        <v>550</v>
      </c>
      <c r="P490">
        <v>6</v>
      </c>
      <c r="Q490">
        <v>14.57</v>
      </c>
      <c r="R490">
        <v>8.254999999999999</v>
      </c>
      <c r="S490">
        <v>7.7430000000000021</v>
      </c>
      <c r="T490">
        <v>7.6489999999999974</v>
      </c>
      <c r="U490">
        <v>7.7539999999999978</v>
      </c>
      <c r="V490">
        <v>7.6710000000000065</v>
      </c>
      <c r="W490">
        <v>7.6890000000000001</v>
      </c>
      <c r="X490">
        <v>7.6580000000000013</v>
      </c>
      <c r="Y490">
        <v>7.7680000000000007</v>
      </c>
      <c r="Z490">
        <v>7.6439999999999912</v>
      </c>
      <c r="AA490">
        <v>7.6650000000000063</v>
      </c>
      <c r="AB490">
        <v>7.5990000000000038</v>
      </c>
      <c r="AC490">
        <v>7.7569999999999908</v>
      </c>
      <c r="AD490">
        <v>7.570999999999998</v>
      </c>
      <c r="AE490">
        <v>7.5519999999999925</v>
      </c>
      <c r="AF490">
        <v>7.5579999999999927</v>
      </c>
      <c r="AG490">
        <v>7.5380000000000393</v>
      </c>
      <c r="AH490">
        <v>7.6219999999999857</v>
      </c>
      <c r="AI490">
        <v>7.578000000000003</v>
      </c>
      <c r="AJ490">
        <v>7.6200000000000045</v>
      </c>
      <c r="AK490">
        <v>7.8919999999999959</v>
      </c>
      <c r="AL490">
        <v>7.761999999999972</v>
      </c>
      <c r="AM490">
        <v>7.7469999999999857</v>
      </c>
      <c r="AN490">
        <v>7.7210000000000321</v>
      </c>
      <c r="AO490">
        <v>7.9069999999999823</v>
      </c>
      <c r="AP490">
        <v>7.6230000000000189</v>
      </c>
      <c r="AQ490">
        <v>7.646000000000015</v>
      </c>
      <c r="AR490">
        <v>7.6629999999999825</v>
      </c>
      <c r="AS490">
        <v>7.7650000000000148</v>
      </c>
      <c r="AT490">
        <v>7.5370000000000061</v>
      </c>
      <c r="AU490">
        <v>7.4189999999999543</v>
      </c>
      <c r="AV490">
        <v>7.3930000000000291</v>
      </c>
      <c r="AW490" s="174">
        <f t="shared" si="16"/>
        <v>252.536</v>
      </c>
      <c r="AX490" s="175">
        <f t="shared" si="17"/>
        <v>57.021573161846234</v>
      </c>
    </row>
    <row r="491" spans="1:50" ht="15" thickBot="1" x14ac:dyDescent="0.4">
      <c r="A491" t="s">
        <v>1789</v>
      </c>
      <c r="B491">
        <v>2021</v>
      </c>
      <c r="C491" s="9">
        <v>44410</v>
      </c>
      <c r="D491" t="s">
        <v>1555</v>
      </c>
      <c r="E491" s="42" t="s">
        <v>395</v>
      </c>
      <c r="F491" t="s">
        <v>395</v>
      </c>
      <c r="G491" t="s">
        <v>67</v>
      </c>
      <c r="H491" t="s">
        <v>219</v>
      </c>
      <c r="I491" t="s">
        <v>545</v>
      </c>
      <c r="J491" t="s">
        <v>546</v>
      </c>
      <c r="K491" t="s">
        <v>278</v>
      </c>
      <c r="P491">
        <v>7</v>
      </c>
      <c r="Q491">
        <v>13.949</v>
      </c>
      <c r="R491">
        <v>8.2159999999999993</v>
      </c>
      <c r="S491">
        <v>7.7370000000000019</v>
      </c>
      <c r="T491">
        <v>7.570999999999998</v>
      </c>
      <c r="U491">
        <v>7.6060000000000016</v>
      </c>
      <c r="V491">
        <v>7.4540000000000006</v>
      </c>
      <c r="W491">
        <v>7.4540000000000006</v>
      </c>
      <c r="X491">
        <v>7.5010000000000119</v>
      </c>
      <c r="Y491">
        <v>7.6489999999999867</v>
      </c>
      <c r="Z491">
        <v>7.5489999999999924</v>
      </c>
      <c r="AA491">
        <v>7.5619999999999976</v>
      </c>
      <c r="AB491">
        <v>7.6340000000000146</v>
      </c>
      <c r="AC491">
        <v>7.7510000000000048</v>
      </c>
      <c r="AD491">
        <v>7.629999999999967</v>
      </c>
      <c r="AE491">
        <v>7.5810000000000173</v>
      </c>
      <c r="AF491">
        <v>7.5200000000000102</v>
      </c>
      <c r="AG491">
        <v>7.6639999999999873</v>
      </c>
      <c r="AH491">
        <v>7.625</v>
      </c>
      <c r="AI491">
        <v>7.6170000000000186</v>
      </c>
      <c r="AJ491">
        <v>7.7259999999999991</v>
      </c>
      <c r="AK491">
        <v>7.6249999999999716</v>
      </c>
      <c r="AL491">
        <v>7.6800000000000068</v>
      </c>
      <c r="AM491">
        <v>7.9099999999999966</v>
      </c>
      <c r="AN491">
        <v>7.7790000000000248</v>
      </c>
      <c r="AO491">
        <v>7.695999999999998</v>
      </c>
      <c r="AP491">
        <v>7.789999999999992</v>
      </c>
      <c r="AQ491">
        <v>8.0220000000000198</v>
      </c>
      <c r="AR491">
        <v>7.9519999999999698</v>
      </c>
      <c r="AS491">
        <v>7.9629999999999939</v>
      </c>
      <c r="AT491">
        <v>8.1200000000000614</v>
      </c>
      <c r="AU491">
        <v>8.0239999999999441</v>
      </c>
      <c r="AV491">
        <v>8.0139999999999816</v>
      </c>
      <c r="AW491" s="174">
        <f t="shared" si="16"/>
        <v>253.57099999999997</v>
      </c>
      <c r="AX491" s="175">
        <f t="shared" si="17"/>
        <v>56.788828375484584</v>
      </c>
    </row>
    <row r="492" spans="1:50" ht="15" thickBot="1" x14ac:dyDescent="0.4">
      <c r="A492" t="s">
        <v>1789</v>
      </c>
      <c r="B492">
        <v>2021</v>
      </c>
      <c r="C492" s="9">
        <v>44410</v>
      </c>
      <c r="D492" t="s">
        <v>1555</v>
      </c>
      <c r="E492" s="42" t="s">
        <v>395</v>
      </c>
      <c r="F492" t="s">
        <v>395</v>
      </c>
      <c r="G492" t="s">
        <v>25</v>
      </c>
      <c r="H492" t="s">
        <v>276</v>
      </c>
      <c r="I492" t="s">
        <v>319</v>
      </c>
      <c r="J492" t="s">
        <v>354</v>
      </c>
      <c r="K492" t="s">
        <v>436</v>
      </c>
      <c r="P492">
        <v>8</v>
      </c>
      <c r="Q492">
        <v>14.285</v>
      </c>
      <c r="R492">
        <v>8.1630000000000003</v>
      </c>
      <c r="S492">
        <v>7.7210000000000001</v>
      </c>
      <c r="T492">
        <v>7.6179999999999986</v>
      </c>
      <c r="U492">
        <v>7.6110000000000042</v>
      </c>
      <c r="V492">
        <v>7.7879999999999967</v>
      </c>
      <c r="W492">
        <v>7.6329999999999885</v>
      </c>
      <c r="X492">
        <v>7.6890000000000072</v>
      </c>
      <c r="Y492">
        <v>7.7390000000000043</v>
      </c>
      <c r="Z492">
        <v>7.6129999999999995</v>
      </c>
      <c r="AA492">
        <v>7.6340000000000003</v>
      </c>
      <c r="AB492">
        <v>7.5560000000000116</v>
      </c>
      <c r="AC492">
        <v>7.643999999999977</v>
      </c>
      <c r="AD492">
        <v>7.534000000000006</v>
      </c>
      <c r="AE492">
        <v>7.5229999999999819</v>
      </c>
      <c r="AF492">
        <v>7.5900000000000034</v>
      </c>
      <c r="AG492">
        <v>7.6430000000000291</v>
      </c>
      <c r="AH492">
        <v>7.8700000000000045</v>
      </c>
      <c r="AI492">
        <v>7.72199999999998</v>
      </c>
      <c r="AJ492">
        <v>7.8980000000000246</v>
      </c>
      <c r="AK492">
        <v>7.7189999999999941</v>
      </c>
      <c r="AL492">
        <v>7.768999999999977</v>
      </c>
      <c r="AM492">
        <v>7.782999999999987</v>
      </c>
      <c r="AN492">
        <v>7.9280000000000257</v>
      </c>
      <c r="AO492">
        <v>7.853999999999985</v>
      </c>
      <c r="AP492">
        <v>7.8889999999999816</v>
      </c>
      <c r="AQ492">
        <v>8.0320000000000107</v>
      </c>
      <c r="AR492">
        <v>8.2490000000000236</v>
      </c>
      <c r="AS492">
        <v>8.047999999999945</v>
      </c>
      <c r="AT492">
        <v>8.0240000000000578</v>
      </c>
      <c r="AU492">
        <v>8.0270000000000152</v>
      </c>
      <c r="AV492">
        <v>8.0360000000000014</v>
      </c>
      <c r="AW492" s="174">
        <f t="shared" si="16"/>
        <v>255.83200000000002</v>
      </c>
      <c r="AX492" s="175">
        <f t="shared" si="17"/>
        <v>56.286938303261508</v>
      </c>
    </row>
    <row r="493" spans="1:50" ht="15" thickBot="1" x14ac:dyDescent="0.4">
      <c r="A493" t="s">
        <v>1789</v>
      </c>
      <c r="B493">
        <v>2021</v>
      </c>
      <c r="C493" s="9">
        <v>44411</v>
      </c>
      <c r="D493" t="s">
        <v>1555</v>
      </c>
      <c r="E493" s="42" t="s">
        <v>472</v>
      </c>
      <c r="F493">
        <v>1</v>
      </c>
      <c r="G493" t="s">
        <v>36</v>
      </c>
      <c r="H493" t="s">
        <v>277</v>
      </c>
      <c r="I493" t="s">
        <v>326</v>
      </c>
      <c r="J493" t="s">
        <v>553</v>
      </c>
      <c r="K493" t="s">
        <v>263</v>
      </c>
      <c r="P493">
        <v>1</v>
      </c>
      <c r="Q493">
        <v>13.909000000000001</v>
      </c>
      <c r="R493">
        <v>8.145999999999999</v>
      </c>
      <c r="S493">
        <v>7.6310000000000002</v>
      </c>
      <c r="T493">
        <v>7.4870000000000019</v>
      </c>
      <c r="U493">
        <v>7.5839999999999961</v>
      </c>
      <c r="V493">
        <v>7.4440000000000026</v>
      </c>
      <c r="W493">
        <v>7.4810000000000016</v>
      </c>
      <c r="X493">
        <v>7.5049999999999955</v>
      </c>
      <c r="Y493">
        <v>7.6830000000000069</v>
      </c>
      <c r="Z493">
        <v>7.6239999999999952</v>
      </c>
      <c r="AA493">
        <v>7.6779999999999973</v>
      </c>
      <c r="AB493">
        <v>7.6849999999999881</v>
      </c>
      <c r="AC493">
        <v>7.7270000000000181</v>
      </c>
      <c r="AD493">
        <v>7.5040000000000049</v>
      </c>
      <c r="AE493">
        <v>7.4769999999999897</v>
      </c>
      <c r="AF493">
        <v>7.4709999999999752</v>
      </c>
      <c r="AG493">
        <v>7.6160000000000423</v>
      </c>
      <c r="AH493">
        <v>7.6029999999999802</v>
      </c>
      <c r="AI493">
        <v>7.6330000000000382</v>
      </c>
      <c r="AJ493">
        <v>7.7379999999999711</v>
      </c>
      <c r="AK493">
        <v>7.570999999999998</v>
      </c>
      <c r="AL493">
        <v>7.5090000000000146</v>
      </c>
      <c r="AM493">
        <v>7.5209999999999582</v>
      </c>
      <c r="AN493">
        <v>7.6130000000000564</v>
      </c>
      <c r="AO493">
        <v>7.4899999999999807</v>
      </c>
      <c r="AP493">
        <v>7.5349999999999682</v>
      </c>
      <c r="AQ493">
        <v>7.5680000000000121</v>
      </c>
      <c r="AR493">
        <v>7.7270000000000323</v>
      </c>
      <c r="AS493">
        <v>7.5839999999999463</v>
      </c>
      <c r="AT493">
        <v>7.6140000000000327</v>
      </c>
      <c r="AU493">
        <v>7.8499999999999943</v>
      </c>
      <c r="AV493">
        <v>7.7840000000000202</v>
      </c>
      <c r="AW493" s="174">
        <f t="shared" ref="AW493:AW500" si="18">IF(COUNT(Q493:AV493)=32,SUM(Q493:AV493),"")</f>
        <v>249.99200000000002</v>
      </c>
      <c r="AX493" s="175">
        <f t="shared" ref="AX493:AX500" si="19">IF(COUNT(Q493:AV493)=32,3.6*4000/AW493,"")</f>
        <v>57.601843258984282</v>
      </c>
    </row>
    <row r="494" spans="1:50" ht="15" thickBot="1" x14ac:dyDescent="0.4">
      <c r="A494" t="s">
        <v>1789</v>
      </c>
      <c r="B494">
        <v>2021</v>
      </c>
      <c r="C494" s="9">
        <v>44411</v>
      </c>
      <c r="D494" t="s">
        <v>1555</v>
      </c>
      <c r="E494" s="42" t="s">
        <v>472</v>
      </c>
      <c r="F494">
        <v>1</v>
      </c>
      <c r="G494" t="s">
        <v>29</v>
      </c>
      <c r="H494" t="s">
        <v>314</v>
      </c>
      <c r="I494" t="s">
        <v>434</v>
      </c>
      <c r="J494" t="s">
        <v>551</v>
      </c>
      <c r="K494" t="s">
        <v>552</v>
      </c>
      <c r="P494">
        <v>2</v>
      </c>
      <c r="Q494">
        <v>14.542999999999999</v>
      </c>
      <c r="R494">
        <v>8.1999999999999993</v>
      </c>
      <c r="S494">
        <v>7.6210000000000022</v>
      </c>
      <c r="T494">
        <v>7.3599999999999959</v>
      </c>
      <c r="U494">
        <v>7.4420000000000002</v>
      </c>
      <c r="V494">
        <v>7.4200000000000017</v>
      </c>
      <c r="W494">
        <v>7.5110000000000028</v>
      </c>
      <c r="X494">
        <v>7.522999999999989</v>
      </c>
      <c r="Y494">
        <v>7.6740000000000208</v>
      </c>
      <c r="Z494">
        <v>7.6019999999999754</v>
      </c>
      <c r="AA494">
        <v>7.5910000000000224</v>
      </c>
      <c r="AB494">
        <v>7.5779999999999887</v>
      </c>
      <c r="AC494">
        <v>7.6940000000000168</v>
      </c>
      <c r="AD494">
        <v>7.4989999999999952</v>
      </c>
      <c r="AE494">
        <v>7.445999999999998</v>
      </c>
      <c r="AF494">
        <v>7.4639999999999986</v>
      </c>
      <c r="AG494">
        <v>7.4050000000000011</v>
      </c>
      <c r="AH494">
        <v>7.4019999999999868</v>
      </c>
      <c r="AI494">
        <v>7.5470000000000255</v>
      </c>
      <c r="AJ494">
        <v>7.3449999999999704</v>
      </c>
      <c r="AK494">
        <v>7.5410000000000252</v>
      </c>
      <c r="AL494">
        <v>7.4849999999999568</v>
      </c>
      <c r="AM494">
        <v>7.9370000000000402</v>
      </c>
      <c r="AN494">
        <v>7.7090000000000316</v>
      </c>
      <c r="AO494">
        <v>7.7219999999999516</v>
      </c>
      <c r="AP494">
        <v>7.7379999999999995</v>
      </c>
      <c r="AQ494">
        <v>7.9599999999999795</v>
      </c>
      <c r="AR494">
        <v>7.6430000000000291</v>
      </c>
      <c r="AS494">
        <v>7.6200000000000045</v>
      </c>
      <c r="AT494">
        <v>7.643999999999977</v>
      </c>
      <c r="AU494">
        <v>7.6310000000000571</v>
      </c>
      <c r="AV494">
        <v>7.7259999999999707</v>
      </c>
      <c r="AW494" s="174">
        <f t="shared" si="18"/>
        <v>250.22300000000001</v>
      </c>
      <c r="AX494" s="175">
        <f t="shared" si="19"/>
        <v>57.548666589402252</v>
      </c>
    </row>
    <row r="495" spans="1:50" ht="15" thickBot="1" x14ac:dyDescent="0.4">
      <c r="A495" t="s">
        <v>1789</v>
      </c>
      <c r="B495">
        <v>2021</v>
      </c>
      <c r="C495" s="9">
        <v>44411</v>
      </c>
      <c r="D495" t="s">
        <v>1555</v>
      </c>
      <c r="E495" s="42" t="s">
        <v>472</v>
      </c>
      <c r="F495">
        <v>2</v>
      </c>
      <c r="G495" t="s">
        <v>27</v>
      </c>
      <c r="H495" t="s">
        <v>317</v>
      </c>
      <c r="I495" t="s">
        <v>548</v>
      </c>
      <c r="J495" t="s">
        <v>549</v>
      </c>
      <c r="K495" t="s">
        <v>550</v>
      </c>
      <c r="P495">
        <v>1</v>
      </c>
      <c r="Q495">
        <v>14.206</v>
      </c>
      <c r="R495">
        <v>8.0169999999999995</v>
      </c>
      <c r="S495">
        <v>7.5549999999999997</v>
      </c>
      <c r="T495">
        <v>7.429000000000002</v>
      </c>
      <c r="U495">
        <v>7.4269999999999996</v>
      </c>
      <c r="V495">
        <v>7.5489999999999995</v>
      </c>
      <c r="W495">
        <v>7.4279999999999973</v>
      </c>
      <c r="X495">
        <v>7.397999999999989</v>
      </c>
      <c r="Y495">
        <v>7.5050000000000097</v>
      </c>
      <c r="Z495">
        <v>7.3680000000000092</v>
      </c>
      <c r="AA495">
        <v>7.4299999999999784</v>
      </c>
      <c r="AB495">
        <v>7.4170000000000158</v>
      </c>
      <c r="AC495">
        <v>7.5600000000000165</v>
      </c>
      <c r="AD495">
        <v>7.4659999999999656</v>
      </c>
      <c r="AE495">
        <v>7.376000000000019</v>
      </c>
      <c r="AF495">
        <v>7.3589999999999947</v>
      </c>
      <c r="AG495">
        <v>7.5430000000000206</v>
      </c>
      <c r="AH495">
        <v>7.6609999999999729</v>
      </c>
      <c r="AI495">
        <v>7.539999999999992</v>
      </c>
      <c r="AJ495">
        <v>7.5510000000000161</v>
      </c>
      <c r="AK495">
        <v>7.7249999999999659</v>
      </c>
      <c r="AL495">
        <v>7.5110000000000241</v>
      </c>
      <c r="AM495">
        <v>7.5270000000000152</v>
      </c>
      <c r="AN495">
        <v>7.6869999999999834</v>
      </c>
      <c r="AO495">
        <v>7.5120000000000289</v>
      </c>
      <c r="AP495">
        <v>7.6279999999999859</v>
      </c>
      <c r="AQ495">
        <v>7.8860000000000241</v>
      </c>
      <c r="AR495">
        <v>7.7169999999999845</v>
      </c>
      <c r="AS495">
        <v>7.688999999999993</v>
      </c>
      <c r="AT495">
        <v>7.8830000000000098</v>
      </c>
      <c r="AU495">
        <v>7.8619999999999663</v>
      </c>
      <c r="AV495">
        <v>7.8369999999999891</v>
      </c>
      <c r="AW495" s="174">
        <f t="shared" si="18"/>
        <v>249.24899999999997</v>
      </c>
      <c r="AX495" s="175">
        <f t="shared" si="19"/>
        <v>57.773551749455372</v>
      </c>
    </row>
    <row r="496" spans="1:50" ht="15" thickBot="1" x14ac:dyDescent="0.4">
      <c r="A496" t="s">
        <v>1789</v>
      </c>
      <c r="B496">
        <v>2021</v>
      </c>
      <c r="C496" s="9">
        <v>44411</v>
      </c>
      <c r="D496" t="s">
        <v>1555</v>
      </c>
      <c r="E496" s="42" t="s">
        <v>472</v>
      </c>
      <c r="F496">
        <v>2</v>
      </c>
      <c r="G496" t="s">
        <v>17</v>
      </c>
      <c r="H496" t="s">
        <v>439</v>
      </c>
      <c r="I496" t="s">
        <v>441</v>
      </c>
      <c r="J496" t="s">
        <v>440</v>
      </c>
      <c r="K496" t="s">
        <v>611</v>
      </c>
      <c r="P496">
        <v>2</v>
      </c>
      <c r="Q496">
        <v>14.14</v>
      </c>
      <c r="R496">
        <v>8.2710000000000008</v>
      </c>
      <c r="S496">
        <v>7.7199999999999989</v>
      </c>
      <c r="T496">
        <v>7.5570000000000022</v>
      </c>
      <c r="U496">
        <v>7.5779999999999959</v>
      </c>
      <c r="V496">
        <v>7.4470000000000027</v>
      </c>
      <c r="W496">
        <v>7.419000000000004</v>
      </c>
      <c r="X496">
        <v>7.3880000000000052</v>
      </c>
      <c r="Y496">
        <v>7.5010000000000048</v>
      </c>
      <c r="Z496">
        <v>7.3049999999999784</v>
      </c>
      <c r="AA496">
        <v>7.3119999999999976</v>
      </c>
      <c r="AB496">
        <v>7.3790000000000191</v>
      </c>
      <c r="AC496">
        <v>7.5209999999999866</v>
      </c>
      <c r="AD496">
        <v>7.4319999999999879</v>
      </c>
      <c r="AE496">
        <v>7.4680000000000035</v>
      </c>
      <c r="AF496">
        <v>7.5889999999999986</v>
      </c>
      <c r="AG496">
        <v>7.8220000000000312</v>
      </c>
      <c r="AH496">
        <v>7.6189999999999998</v>
      </c>
      <c r="AI496">
        <v>7.589999999999975</v>
      </c>
      <c r="AJ496">
        <v>7.6780000000000257</v>
      </c>
      <c r="AK496">
        <v>7.8409999999999798</v>
      </c>
      <c r="AL496">
        <v>7.6880000000000166</v>
      </c>
      <c r="AM496">
        <v>7.6789999999999736</v>
      </c>
      <c r="AN496">
        <v>7.7050000000000125</v>
      </c>
      <c r="AO496">
        <v>7.8590000000000089</v>
      </c>
      <c r="AP496">
        <v>7.6399999999999864</v>
      </c>
      <c r="AQ496">
        <v>7.6890000000000214</v>
      </c>
      <c r="AR496">
        <v>7.7589999999999861</v>
      </c>
      <c r="AS496">
        <v>7.9819999999999993</v>
      </c>
      <c r="AT496">
        <v>7.9830000000000041</v>
      </c>
      <c r="AU496">
        <v>8.0480000000000018</v>
      </c>
      <c r="AV496">
        <v>8.2790000000000248</v>
      </c>
      <c r="AW496" s="174">
        <f t="shared" si="18"/>
        <v>251.88800000000003</v>
      </c>
      <c r="AX496" s="175">
        <f t="shared" si="19"/>
        <v>57.1682652607508</v>
      </c>
    </row>
    <row r="497" spans="1:50" ht="15" thickBot="1" x14ac:dyDescent="0.4">
      <c r="A497" t="s">
        <v>1789</v>
      </c>
      <c r="B497">
        <v>2021</v>
      </c>
      <c r="C497" s="9">
        <v>44411</v>
      </c>
      <c r="D497" t="s">
        <v>1555</v>
      </c>
      <c r="E497" s="42" t="s">
        <v>472</v>
      </c>
      <c r="F497">
        <v>3</v>
      </c>
      <c r="G497" t="s">
        <v>25</v>
      </c>
      <c r="H497" t="s">
        <v>276</v>
      </c>
      <c r="I497" t="s">
        <v>319</v>
      </c>
      <c r="J497" t="s">
        <v>354</v>
      </c>
      <c r="K497" t="s">
        <v>436</v>
      </c>
      <c r="P497">
        <v>1</v>
      </c>
      <c r="Q497">
        <v>13.814</v>
      </c>
      <c r="R497">
        <v>8.3039999999999985</v>
      </c>
      <c r="S497">
        <v>7.6610000000000014</v>
      </c>
      <c r="T497">
        <v>7.4920000000000009</v>
      </c>
      <c r="U497">
        <v>7.546999999999997</v>
      </c>
      <c r="V497">
        <v>7.4720000000000013</v>
      </c>
      <c r="W497">
        <v>7.463000000000001</v>
      </c>
      <c r="X497">
        <v>7.578000000000003</v>
      </c>
      <c r="Y497">
        <v>7.4140000000000015</v>
      </c>
      <c r="Z497">
        <v>7.4120000000000061</v>
      </c>
      <c r="AA497">
        <v>7.5019999999999953</v>
      </c>
      <c r="AB497">
        <v>7.3749999999999858</v>
      </c>
      <c r="AC497">
        <v>7.3050000000000068</v>
      </c>
      <c r="AD497">
        <v>7.4599999999999937</v>
      </c>
      <c r="AE497">
        <v>7.38900000000001</v>
      </c>
      <c r="AF497">
        <v>7.4439999999999884</v>
      </c>
      <c r="AG497">
        <v>7.480000000000004</v>
      </c>
      <c r="AH497">
        <v>7.4450000000000216</v>
      </c>
      <c r="AI497">
        <v>7.5559999999999832</v>
      </c>
      <c r="AJ497">
        <v>7.532999999999987</v>
      </c>
      <c r="AK497">
        <v>7.5229999999999961</v>
      </c>
      <c r="AL497">
        <v>7.5250000000000057</v>
      </c>
      <c r="AM497">
        <v>7.6690000000000396</v>
      </c>
      <c r="AN497">
        <v>7.5149999999999864</v>
      </c>
      <c r="AO497">
        <v>7.6359999999999673</v>
      </c>
      <c r="AP497">
        <v>7.5870000000000175</v>
      </c>
      <c r="AQ497">
        <v>7.6129999999999995</v>
      </c>
      <c r="AR497">
        <v>7.4849999999999852</v>
      </c>
      <c r="AS497">
        <v>7.4579999999999984</v>
      </c>
      <c r="AT497">
        <v>7.4869999999999948</v>
      </c>
      <c r="AU497">
        <v>7.3510000000000275</v>
      </c>
      <c r="AV497">
        <v>7.2529999999999859</v>
      </c>
      <c r="AW497" s="174">
        <f t="shared" si="18"/>
        <v>246.74799999999999</v>
      </c>
      <c r="AX497" s="175">
        <f t="shared" si="19"/>
        <v>58.359135636357742</v>
      </c>
    </row>
    <row r="498" spans="1:50" ht="15" thickBot="1" x14ac:dyDescent="0.4">
      <c r="A498" t="s">
        <v>1789</v>
      </c>
      <c r="B498">
        <v>2021</v>
      </c>
      <c r="C498" s="9">
        <v>44411</v>
      </c>
      <c r="D498" t="s">
        <v>1555</v>
      </c>
      <c r="E498" s="42" t="s">
        <v>472</v>
      </c>
      <c r="F498">
        <v>3</v>
      </c>
      <c r="G498" t="s">
        <v>67</v>
      </c>
      <c r="H498" t="s">
        <v>219</v>
      </c>
      <c r="I498" t="s">
        <v>545</v>
      </c>
      <c r="J498" t="s">
        <v>546</v>
      </c>
      <c r="K498" t="s">
        <v>278</v>
      </c>
      <c r="P498">
        <v>2</v>
      </c>
      <c r="Q498">
        <v>14.208</v>
      </c>
      <c r="R498">
        <v>7.8680000000000003</v>
      </c>
      <c r="S498">
        <v>7.5309999999999988</v>
      </c>
      <c r="T498">
        <v>7.5489999999999995</v>
      </c>
      <c r="U498">
        <v>7.3179999999999978</v>
      </c>
      <c r="V498">
        <v>7.3010000000000019</v>
      </c>
      <c r="W498">
        <v>7.3120000000000047</v>
      </c>
      <c r="X498">
        <v>7.3460000000000036</v>
      </c>
      <c r="Y498">
        <v>7.5209999999999866</v>
      </c>
      <c r="Z498">
        <v>7.4170000000000016</v>
      </c>
      <c r="AA498">
        <v>7.5230000000000103</v>
      </c>
      <c r="AB498">
        <v>7.4309999999999832</v>
      </c>
      <c r="AC498">
        <v>7.5370000000000203</v>
      </c>
      <c r="AD498">
        <v>7.7560000000000002</v>
      </c>
      <c r="AE498">
        <v>7.5490000000000066</v>
      </c>
      <c r="AF498">
        <v>7.5559999999999832</v>
      </c>
      <c r="AG498">
        <v>7.4680000000000035</v>
      </c>
      <c r="AH498">
        <v>7.4499999999999886</v>
      </c>
      <c r="AI498">
        <v>7.4310000000000116</v>
      </c>
      <c r="AJ498">
        <v>7.4420000000000073</v>
      </c>
      <c r="AK498">
        <v>7.5439999999999827</v>
      </c>
      <c r="AL498">
        <v>7.6510000000000105</v>
      </c>
      <c r="AM498">
        <v>7.5989999999999895</v>
      </c>
      <c r="AN498">
        <v>7.6270000000000095</v>
      </c>
      <c r="AO498">
        <v>7.636999999999972</v>
      </c>
      <c r="AP498">
        <v>7.8970000000000482</v>
      </c>
      <c r="AQ498">
        <v>7.5559999999999548</v>
      </c>
      <c r="AR498">
        <v>7.5790000000000077</v>
      </c>
      <c r="AS498">
        <v>7.4430000000000121</v>
      </c>
      <c r="AT498">
        <v>7.4779999999999802</v>
      </c>
      <c r="AU498">
        <v>7.5079999999999814</v>
      </c>
      <c r="AV498">
        <v>7.5290000000000248</v>
      </c>
      <c r="AW498" s="174">
        <f t="shared" si="18"/>
        <v>247.56199999999998</v>
      </c>
      <c r="AX498" s="175">
        <f t="shared" si="19"/>
        <v>58.167246992672546</v>
      </c>
    </row>
    <row r="499" spans="1:50" ht="15" thickBot="1" x14ac:dyDescent="0.4">
      <c r="A499" t="s">
        <v>1789</v>
      </c>
      <c r="B499">
        <v>2021</v>
      </c>
      <c r="C499" s="9">
        <v>44411</v>
      </c>
      <c r="D499" t="s">
        <v>1555</v>
      </c>
      <c r="E499" s="42" t="s">
        <v>472</v>
      </c>
      <c r="F499">
        <v>4</v>
      </c>
      <c r="G499" t="s">
        <v>15</v>
      </c>
      <c r="H499" t="s">
        <v>519</v>
      </c>
      <c r="I499" t="s">
        <v>520</v>
      </c>
      <c r="J499" t="s">
        <v>509</v>
      </c>
      <c r="K499" t="s">
        <v>521</v>
      </c>
      <c r="P499">
        <v>1</v>
      </c>
      <c r="Q499">
        <v>14.427</v>
      </c>
      <c r="R499">
        <v>8.1980000000000004</v>
      </c>
      <c r="S499">
        <v>7.6039999999999992</v>
      </c>
      <c r="T499">
        <v>7.3740000000000023</v>
      </c>
      <c r="U499">
        <v>7.463000000000001</v>
      </c>
      <c r="V499">
        <v>7.3140000000000001</v>
      </c>
      <c r="W499">
        <v>7.3889999999999958</v>
      </c>
      <c r="X499">
        <v>7.4169999999999945</v>
      </c>
      <c r="Y499">
        <v>7.4540000000000077</v>
      </c>
      <c r="Z499">
        <v>7.5530000000000115</v>
      </c>
      <c r="AA499">
        <v>7.4069999999999823</v>
      </c>
      <c r="AB499">
        <v>7.3920000000000101</v>
      </c>
      <c r="AC499">
        <v>7.3990000000000009</v>
      </c>
      <c r="AD499">
        <v>7.5019999999999811</v>
      </c>
      <c r="AE499">
        <v>7.4099999999999824</v>
      </c>
      <c r="AF499">
        <v>7.4360000000000497</v>
      </c>
      <c r="AG499">
        <v>7.4809999999999803</v>
      </c>
      <c r="AH499">
        <v>7.4749999999999943</v>
      </c>
      <c r="AI499">
        <v>7.5130000000000052</v>
      </c>
      <c r="AJ499">
        <v>7.5420000000000016</v>
      </c>
      <c r="AK499">
        <v>7.5459999999999923</v>
      </c>
      <c r="AL499">
        <v>7.6230000000000189</v>
      </c>
      <c r="AM499">
        <v>7.5120000000000005</v>
      </c>
      <c r="AN499">
        <v>7.4759999999999707</v>
      </c>
      <c r="AO499">
        <v>7.6069999999999993</v>
      </c>
      <c r="AP499">
        <v>7.5209999999999866</v>
      </c>
      <c r="AQ499">
        <v>7.4690000000000509</v>
      </c>
      <c r="AR499">
        <v>7.4069999999999823</v>
      </c>
      <c r="AS499">
        <v>7.5229999999999961</v>
      </c>
      <c r="AT499">
        <v>7.2570000000000334</v>
      </c>
      <c r="AU499">
        <v>7.2249999999999659</v>
      </c>
      <c r="AV499">
        <v>7.2429999999999666</v>
      </c>
      <c r="AW499" s="174">
        <f t="shared" si="18"/>
        <v>246.15899999999996</v>
      </c>
      <c r="AX499" s="175">
        <f t="shared" si="19"/>
        <v>58.498775181894636</v>
      </c>
    </row>
    <row r="500" spans="1:50" ht="15" thickBot="1" x14ac:dyDescent="0.4">
      <c r="A500" t="s">
        <v>1789</v>
      </c>
      <c r="B500">
        <v>2021</v>
      </c>
      <c r="C500" s="9">
        <v>44411</v>
      </c>
      <c r="D500" t="s">
        <v>1555</v>
      </c>
      <c r="E500" s="42" t="s">
        <v>472</v>
      </c>
      <c r="F500">
        <v>4</v>
      </c>
      <c r="G500" t="s">
        <v>53</v>
      </c>
      <c r="H500" t="s">
        <v>233</v>
      </c>
      <c r="I500" t="s">
        <v>308</v>
      </c>
      <c r="J500" t="s">
        <v>279</v>
      </c>
      <c r="K500" t="s">
        <v>327</v>
      </c>
      <c r="P500">
        <v>2</v>
      </c>
      <c r="Q500">
        <v>14.105</v>
      </c>
      <c r="R500">
        <v>8.1439999999999984</v>
      </c>
      <c r="S500">
        <v>7.6010000000000026</v>
      </c>
      <c r="T500">
        <v>7.3549999999999969</v>
      </c>
      <c r="U500">
        <v>7.4420000000000002</v>
      </c>
      <c r="V500">
        <v>7.4770000000000039</v>
      </c>
      <c r="W500">
        <v>7.4969999999999999</v>
      </c>
      <c r="X500">
        <v>7.5770000000000053</v>
      </c>
      <c r="Y500">
        <v>7.51400000000001</v>
      </c>
      <c r="Z500">
        <v>7.5229999999999819</v>
      </c>
      <c r="AA500">
        <v>7.5490000000000066</v>
      </c>
      <c r="AB500">
        <v>7.6089999999999804</v>
      </c>
      <c r="AC500">
        <v>7.4540000000000219</v>
      </c>
      <c r="AD500">
        <v>7.4159999999999826</v>
      </c>
      <c r="AE500">
        <v>7.4830000000000183</v>
      </c>
      <c r="AF500">
        <v>7.6419999999999959</v>
      </c>
      <c r="AG500">
        <v>7.7279999999999802</v>
      </c>
      <c r="AH500">
        <v>7.8460000000000036</v>
      </c>
      <c r="AI500">
        <v>7.7630000000000052</v>
      </c>
      <c r="AJ500">
        <v>7.8610000000000184</v>
      </c>
      <c r="AK500">
        <v>7.6019999999999754</v>
      </c>
      <c r="AL500">
        <v>7.5550000000000068</v>
      </c>
      <c r="AM500">
        <v>7.5129999999999768</v>
      </c>
      <c r="AN500">
        <v>7.4510000000000502</v>
      </c>
      <c r="AO500">
        <v>7.601999999999947</v>
      </c>
      <c r="AP500">
        <v>7.4690000000000509</v>
      </c>
      <c r="AQ500">
        <v>7.5259999999999536</v>
      </c>
      <c r="AR500">
        <v>7.5580000000000496</v>
      </c>
      <c r="AS500">
        <v>7.6639999999999873</v>
      </c>
      <c r="AT500">
        <v>7.9400000000000261</v>
      </c>
      <c r="AU500">
        <v>7.7969999999999686</v>
      </c>
      <c r="AV500">
        <v>7.7999999999999829</v>
      </c>
      <c r="AW500" s="174">
        <f t="shared" si="18"/>
        <v>250.06299999999999</v>
      </c>
      <c r="AX500" s="175">
        <f t="shared" si="19"/>
        <v>57.585488456908863</v>
      </c>
    </row>
    <row r="501" spans="1:50" ht="15" thickBot="1" x14ac:dyDescent="0.4">
      <c r="A501" t="s">
        <v>1789</v>
      </c>
      <c r="B501">
        <v>2021</v>
      </c>
      <c r="C501" s="9">
        <v>44411</v>
      </c>
      <c r="D501" t="s">
        <v>1555</v>
      </c>
      <c r="E501" s="42" t="s">
        <v>209</v>
      </c>
      <c r="F501" t="s">
        <v>210</v>
      </c>
      <c r="G501" t="s">
        <v>15</v>
      </c>
      <c r="H501" t="s">
        <v>519</v>
      </c>
      <c r="I501" t="s">
        <v>520</v>
      </c>
      <c r="J501" t="s">
        <v>509</v>
      </c>
      <c r="K501" t="s">
        <v>521</v>
      </c>
      <c r="P501">
        <v>1</v>
      </c>
      <c r="Q501">
        <v>14.159000000000001</v>
      </c>
      <c r="R501">
        <v>8.1790000000000003</v>
      </c>
      <c r="S501">
        <v>7.5949999999999989</v>
      </c>
      <c r="T501">
        <v>7.4149999999999991</v>
      </c>
      <c r="U501">
        <v>7.4810000000000016</v>
      </c>
      <c r="V501">
        <v>7.338000000000001</v>
      </c>
      <c r="W501">
        <v>7.3369999999999962</v>
      </c>
      <c r="X501">
        <v>7.3380000000000152</v>
      </c>
      <c r="Y501">
        <v>7.3819999999999908</v>
      </c>
      <c r="Z501">
        <v>7.4679999999999893</v>
      </c>
      <c r="AA501">
        <v>7.3360000000000127</v>
      </c>
      <c r="AB501">
        <v>7.2969999999999828</v>
      </c>
      <c r="AC501">
        <v>7.3230000000000217</v>
      </c>
      <c r="AD501">
        <v>7.492999999999995</v>
      </c>
      <c r="AE501">
        <v>7.339999999999975</v>
      </c>
      <c r="AF501">
        <v>7.3530000000000229</v>
      </c>
      <c r="AG501">
        <v>7.3489999999999895</v>
      </c>
      <c r="AH501">
        <v>7.3740000000000236</v>
      </c>
      <c r="AI501">
        <v>7.4059999999999775</v>
      </c>
      <c r="AJ501">
        <v>7.4760000000000275</v>
      </c>
      <c r="AK501">
        <v>7.5980000000000132</v>
      </c>
      <c r="AL501">
        <v>7.4559999999999604</v>
      </c>
      <c r="AM501">
        <v>7.4099999999999682</v>
      </c>
      <c r="AN501">
        <v>7.4530000000000598</v>
      </c>
      <c r="AO501">
        <v>7.5429999999999779</v>
      </c>
      <c r="AP501">
        <v>7.3710000000000093</v>
      </c>
      <c r="AQ501">
        <v>7.29200000000003</v>
      </c>
      <c r="AR501">
        <v>7.2679999999999438</v>
      </c>
      <c r="AS501">
        <v>7.3419999999999845</v>
      </c>
      <c r="AT501">
        <v>7.4759999999999991</v>
      </c>
      <c r="AU501">
        <v>7.2940000000000111</v>
      </c>
      <c r="AV501">
        <v>7.3000000000000114</v>
      </c>
      <c r="AW501" s="174">
        <f t="shared" ref="AW501:AW508" si="20">IF(COUNT(Q501:AV501)=32,SUM(Q501:AV501),"")</f>
        <v>244.24199999999999</v>
      </c>
      <c r="AX501" s="175">
        <f t="shared" ref="AX501:AX508" si="21">IF(COUNT(Q501:AV501)=32,3.6*4000/AW501,"")</f>
        <v>58.957918785466873</v>
      </c>
    </row>
    <row r="502" spans="1:50" ht="15" thickBot="1" x14ac:dyDescent="0.4">
      <c r="A502" t="s">
        <v>1789</v>
      </c>
      <c r="B502">
        <v>2021</v>
      </c>
      <c r="C502" s="9">
        <v>44411</v>
      </c>
      <c r="D502" t="s">
        <v>1555</v>
      </c>
      <c r="E502" s="42" t="s">
        <v>209</v>
      </c>
      <c r="F502" t="s">
        <v>210</v>
      </c>
      <c r="G502" t="s">
        <v>25</v>
      </c>
      <c r="H502" t="s">
        <v>276</v>
      </c>
      <c r="I502" t="s">
        <v>319</v>
      </c>
      <c r="J502" t="s">
        <v>545</v>
      </c>
      <c r="K502" t="s">
        <v>436</v>
      </c>
      <c r="P502">
        <v>2</v>
      </c>
      <c r="Q502">
        <v>13.896000000000001</v>
      </c>
      <c r="R502">
        <v>8.3619999999999983</v>
      </c>
      <c r="S502">
        <v>7.8659999999999997</v>
      </c>
      <c r="T502">
        <v>7.6130000000000031</v>
      </c>
      <c r="U502">
        <v>7.6589999999999989</v>
      </c>
      <c r="V502">
        <v>7.5229999999999961</v>
      </c>
      <c r="W502">
        <v>7.5410000000000039</v>
      </c>
      <c r="X502">
        <v>7.6980000000000004</v>
      </c>
      <c r="Y502">
        <v>7.4590000000000032</v>
      </c>
      <c r="Z502">
        <v>7.5579999999999927</v>
      </c>
      <c r="AA502">
        <v>7.438999999999993</v>
      </c>
      <c r="AB502">
        <v>7.3979999999999961</v>
      </c>
      <c r="AC502">
        <v>7.4920000000000044</v>
      </c>
      <c r="AD502">
        <v>7.4490000000000265</v>
      </c>
      <c r="AE502">
        <v>7.5459999999999781</v>
      </c>
      <c r="AF502">
        <v>7.5130000000000052</v>
      </c>
      <c r="AG502">
        <v>7.7129999999999939</v>
      </c>
      <c r="AH502">
        <v>7.5579999999999927</v>
      </c>
      <c r="AI502">
        <v>7.5410000000000252</v>
      </c>
      <c r="AJ502">
        <v>7.578000000000003</v>
      </c>
      <c r="AK502">
        <v>7.6099999999999852</v>
      </c>
      <c r="AL502">
        <v>7.7069999999999936</v>
      </c>
      <c r="AM502">
        <v>7.710000000000008</v>
      </c>
      <c r="AN502">
        <v>7.6030000000000086</v>
      </c>
      <c r="AO502">
        <v>7.7160000000000082</v>
      </c>
      <c r="AP502">
        <v>7.632000000000005</v>
      </c>
      <c r="AQ502">
        <v>7.6219999999999857</v>
      </c>
      <c r="AR502">
        <v>7.6909999999999741</v>
      </c>
      <c r="AS502">
        <v>7.728999999999985</v>
      </c>
      <c r="AT502">
        <v>7.8860000000000525</v>
      </c>
      <c r="AU502">
        <v>7.6529999999999347</v>
      </c>
      <c r="AV502">
        <v>7.6460000000000719</v>
      </c>
      <c r="AW502" s="174">
        <f t="shared" si="20"/>
        <v>250.60700000000003</v>
      </c>
      <c r="AX502" s="175">
        <f t="shared" si="21"/>
        <v>57.460485940137339</v>
      </c>
    </row>
    <row r="503" spans="1:50" ht="15" thickBot="1" x14ac:dyDescent="0.4">
      <c r="A503" t="s">
        <v>1789</v>
      </c>
      <c r="B503">
        <v>2021</v>
      </c>
      <c r="C503" s="9">
        <v>44411</v>
      </c>
      <c r="D503" t="s">
        <v>1555</v>
      </c>
      <c r="E503" s="42" t="s">
        <v>209</v>
      </c>
      <c r="F503" t="s">
        <v>211</v>
      </c>
      <c r="G503" t="s">
        <v>67</v>
      </c>
      <c r="H503" t="s">
        <v>219</v>
      </c>
      <c r="I503" t="s">
        <v>545</v>
      </c>
      <c r="J503" t="s">
        <v>546</v>
      </c>
      <c r="K503" t="s">
        <v>278</v>
      </c>
      <c r="P503">
        <v>3</v>
      </c>
      <c r="Q503">
        <v>14.175000000000001</v>
      </c>
      <c r="R503">
        <v>7.7979999999999983</v>
      </c>
      <c r="S503">
        <v>7.5390000000000015</v>
      </c>
      <c r="T503">
        <v>7.5429999999999993</v>
      </c>
      <c r="U503">
        <v>7.3029999999999973</v>
      </c>
      <c r="V503">
        <v>7.2920000000000016</v>
      </c>
      <c r="W503">
        <v>7.277000000000001</v>
      </c>
      <c r="X503">
        <v>7.3609999999999971</v>
      </c>
      <c r="Y503">
        <v>7.445999999999998</v>
      </c>
      <c r="Z503">
        <v>7.4330000000000069</v>
      </c>
      <c r="AA503">
        <v>7.5</v>
      </c>
      <c r="AB503">
        <v>7.5220000000000056</v>
      </c>
      <c r="AC503">
        <v>7.7379999999999853</v>
      </c>
      <c r="AD503">
        <v>7.5450000000000159</v>
      </c>
      <c r="AE503">
        <v>7.5669999999999931</v>
      </c>
      <c r="AF503">
        <v>7.4620000000000317</v>
      </c>
      <c r="AG503">
        <v>7.4049999999999727</v>
      </c>
      <c r="AH503">
        <v>7.4579999999999984</v>
      </c>
      <c r="AI503">
        <v>7.5200000000000102</v>
      </c>
      <c r="AJ503">
        <v>7.6019999999999754</v>
      </c>
      <c r="AK503">
        <v>7.771000000000015</v>
      </c>
      <c r="AL503">
        <v>7.6580000000000155</v>
      </c>
      <c r="AM503">
        <v>7.7779999999999916</v>
      </c>
      <c r="AN503">
        <v>7.6459999999999866</v>
      </c>
      <c r="AO503">
        <v>7.842000000000013</v>
      </c>
      <c r="AP503">
        <v>7.5800000000000125</v>
      </c>
      <c r="AQ503">
        <v>7.4729999999999848</v>
      </c>
      <c r="AR503">
        <v>7.4329999999999643</v>
      </c>
      <c r="AS503">
        <v>7.5460000000000207</v>
      </c>
      <c r="AT503">
        <v>7.5049999999999955</v>
      </c>
      <c r="AU503">
        <v>7.6760000000000446</v>
      </c>
      <c r="AV503">
        <v>7.6459999999999582</v>
      </c>
      <c r="AW503" s="174">
        <f t="shared" si="20"/>
        <v>248.04</v>
      </c>
      <c r="AX503" s="175">
        <f t="shared" si="21"/>
        <v>58.055152394775035</v>
      </c>
    </row>
    <row r="504" spans="1:50" ht="15" thickBot="1" x14ac:dyDescent="0.4">
      <c r="A504" t="s">
        <v>1789</v>
      </c>
      <c r="B504">
        <v>2021</v>
      </c>
      <c r="C504" s="9">
        <v>44411</v>
      </c>
      <c r="D504" t="s">
        <v>1555</v>
      </c>
      <c r="E504" s="42" t="s">
        <v>209</v>
      </c>
      <c r="F504" t="s">
        <v>211</v>
      </c>
      <c r="G504" t="s">
        <v>27</v>
      </c>
      <c r="H504" t="s">
        <v>317</v>
      </c>
      <c r="I504" t="s">
        <v>450</v>
      </c>
      <c r="J504" t="s">
        <v>549</v>
      </c>
      <c r="K504" t="s">
        <v>550</v>
      </c>
      <c r="P504">
        <v>4</v>
      </c>
      <c r="Q504">
        <v>14.225</v>
      </c>
      <c r="R504">
        <v>8.01</v>
      </c>
      <c r="S504">
        <v>7.5809999999999995</v>
      </c>
      <c r="T504">
        <v>7.4630000000000045</v>
      </c>
      <c r="U504">
        <v>7.4419999999999931</v>
      </c>
      <c r="V504">
        <v>7.5590000000000046</v>
      </c>
      <c r="W504">
        <v>7.4309999999999974</v>
      </c>
      <c r="X504">
        <v>7.4650000000000034</v>
      </c>
      <c r="Y504">
        <v>7.5999999999999943</v>
      </c>
      <c r="Z504">
        <v>7.3760000000000048</v>
      </c>
      <c r="AA504">
        <v>7.38900000000001</v>
      </c>
      <c r="AB504">
        <v>7.3349999999999795</v>
      </c>
      <c r="AC504">
        <v>7.467000000000013</v>
      </c>
      <c r="AD504">
        <v>7.3709999999999951</v>
      </c>
      <c r="AE504">
        <v>7.4109999999999872</v>
      </c>
      <c r="AF504">
        <v>7.4570000000000078</v>
      </c>
      <c r="AG504">
        <v>7.66700000000003</v>
      </c>
      <c r="AH504">
        <v>7.7059999999999604</v>
      </c>
      <c r="AI504">
        <v>7.5860000000000127</v>
      </c>
      <c r="AJ504">
        <v>7.6020000000000039</v>
      </c>
      <c r="AK504">
        <v>7.75</v>
      </c>
      <c r="AL504">
        <v>7.6040000000000134</v>
      </c>
      <c r="AM504">
        <v>7.5569999999999879</v>
      </c>
      <c r="AN504">
        <v>7.6750000000000114</v>
      </c>
      <c r="AO504">
        <v>7.5819999999999936</v>
      </c>
      <c r="AP504">
        <v>7.7530000000000143</v>
      </c>
      <c r="AQ504">
        <v>7.9819999999999709</v>
      </c>
      <c r="AR504">
        <v>7.7699999999999818</v>
      </c>
      <c r="AS504">
        <v>7.7930000000000348</v>
      </c>
      <c r="AT504">
        <v>7.9749999999999659</v>
      </c>
      <c r="AU504">
        <v>7.9350000000000591</v>
      </c>
      <c r="AV504">
        <v>8.0330000000000155</v>
      </c>
      <c r="AW504" s="174">
        <f t="shared" si="20"/>
        <v>250.55200000000005</v>
      </c>
      <c r="AX504" s="175">
        <f t="shared" si="21"/>
        <v>57.473099396532447</v>
      </c>
    </row>
    <row r="505" spans="1:50" ht="15" thickBot="1" x14ac:dyDescent="0.4">
      <c r="A505" t="s">
        <v>1789</v>
      </c>
      <c r="B505">
        <v>2021</v>
      </c>
      <c r="C505" s="9">
        <v>44411</v>
      </c>
      <c r="D505" t="s">
        <v>1555</v>
      </c>
      <c r="E505" s="42" t="s">
        <v>209</v>
      </c>
      <c r="F505">
        <v>5</v>
      </c>
      <c r="G505" t="s">
        <v>36</v>
      </c>
      <c r="H505" t="s">
        <v>277</v>
      </c>
      <c r="I505" t="s">
        <v>326</v>
      </c>
      <c r="J505" t="s">
        <v>553</v>
      </c>
      <c r="K505" t="s">
        <v>443</v>
      </c>
      <c r="P505">
        <v>5</v>
      </c>
      <c r="Q505">
        <v>13.906000000000001</v>
      </c>
      <c r="R505">
        <v>8.1959999999999997</v>
      </c>
      <c r="S505">
        <v>7.7390000000000008</v>
      </c>
      <c r="T505">
        <v>7.5719999999999956</v>
      </c>
      <c r="U505">
        <v>7.6970000000000027</v>
      </c>
      <c r="V505">
        <v>7.554000000000002</v>
      </c>
      <c r="W505">
        <v>7.5280000000000058</v>
      </c>
      <c r="X505">
        <v>7.5439999999999827</v>
      </c>
      <c r="Y505">
        <v>7.6700000000000017</v>
      </c>
      <c r="Z505">
        <v>7.5180000000000149</v>
      </c>
      <c r="AA505">
        <v>7.451999999999984</v>
      </c>
      <c r="AB505">
        <v>7.4990000000000094</v>
      </c>
      <c r="AC505">
        <v>7.6260000000000048</v>
      </c>
      <c r="AD505">
        <v>7.5349999999999824</v>
      </c>
      <c r="AE505">
        <v>7.5470000000000397</v>
      </c>
      <c r="AF505">
        <v>7.5739999999999554</v>
      </c>
      <c r="AG505">
        <v>7.5820000000000221</v>
      </c>
      <c r="AH505">
        <v>7.7639999999999816</v>
      </c>
      <c r="AI505">
        <v>7.6570000000000107</v>
      </c>
      <c r="AJ505">
        <v>7.7709999999999866</v>
      </c>
      <c r="AK505">
        <v>7.6220000000000141</v>
      </c>
      <c r="AL505">
        <v>7.6219999999999857</v>
      </c>
      <c r="AM505">
        <v>7.6020000000000039</v>
      </c>
      <c r="AN505">
        <v>7.7180000000000177</v>
      </c>
      <c r="AO505">
        <v>7.5289999999999964</v>
      </c>
      <c r="AP505">
        <v>7.5949999999999989</v>
      </c>
      <c r="AQ505">
        <v>7.5879999999999939</v>
      </c>
      <c r="AR505">
        <v>7.7630000000000052</v>
      </c>
      <c r="AS505">
        <v>7.6589999999999634</v>
      </c>
      <c r="AT505">
        <v>7.7400000000000659</v>
      </c>
      <c r="AU505">
        <v>7.782999999999987</v>
      </c>
      <c r="AV505">
        <v>7.8889999999999816</v>
      </c>
      <c r="AW505" s="174">
        <f t="shared" si="20"/>
        <v>251.041</v>
      </c>
      <c r="AX505" s="175">
        <f t="shared" si="21"/>
        <v>57.361148178982717</v>
      </c>
    </row>
    <row r="506" spans="1:50" ht="15" thickBot="1" x14ac:dyDescent="0.4">
      <c r="A506" t="s">
        <v>1789</v>
      </c>
      <c r="B506">
        <v>2021</v>
      </c>
      <c r="C506" s="9">
        <v>44411</v>
      </c>
      <c r="D506" t="s">
        <v>1555</v>
      </c>
      <c r="E506" s="42" t="s">
        <v>209</v>
      </c>
      <c r="F506">
        <v>5</v>
      </c>
      <c r="G506" t="s">
        <v>53</v>
      </c>
      <c r="H506" t="s">
        <v>233</v>
      </c>
      <c r="I506" t="s">
        <v>308</v>
      </c>
      <c r="J506" t="s">
        <v>496</v>
      </c>
      <c r="K506" t="s">
        <v>327</v>
      </c>
      <c r="P506">
        <v>6</v>
      </c>
      <c r="Q506">
        <v>14.222</v>
      </c>
      <c r="R506">
        <v>8.1379999999999999</v>
      </c>
      <c r="S506">
        <v>7.6219999999999999</v>
      </c>
      <c r="T506">
        <v>7.3939999999999984</v>
      </c>
      <c r="U506">
        <v>7.5720000000000027</v>
      </c>
      <c r="V506">
        <v>7.6049999999999969</v>
      </c>
      <c r="W506">
        <v>7.6610000000000014</v>
      </c>
      <c r="X506">
        <v>7.7800000000000011</v>
      </c>
      <c r="Y506">
        <v>7.6350000000000051</v>
      </c>
      <c r="Z506">
        <v>7.6129999999999853</v>
      </c>
      <c r="AA506">
        <v>7.5230000000000246</v>
      </c>
      <c r="AB506">
        <v>7.5599999999999881</v>
      </c>
      <c r="AC506">
        <v>7.4899999999999949</v>
      </c>
      <c r="AD506">
        <v>7.5139999999999958</v>
      </c>
      <c r="AE506">
        <v>7.5659999999999883</v>
      </c>
      <c r="AF506">
        <v>7.6920000000000073</v>
      </c>
      <c r="AG506">
        <v>7.5810000000000173</v>
      </c>
      <c r="AH506">
        <v>7.7070000000000221</v>
      </c>
      <c r="AI506">
        <v>7.6829999999999643</v>
      </c>
      <c r="AJ506">
        <v>7.686000000000007</v>
      </c>
      <c r="AK506">
        <v>7.7600000000000193</v>
      </c>
      <c r="AL506">
        <v>7.5439999999999827</v>
      </c>
      <c r="AM506">
        <v>7.4770000000000039</v>
      </c>
      <c r="AN506">
        <v>7.4129999999999825</v>
      </c>
      <c r="AO506">
        <v>7.4519999999999982</v>
      </c>
      <c r="AP506">
        <v>7.6350000000000193</v>
      </c>
      <c r="AQ506">
        <v>7.6150000000000091</v>
      </c>
      <c r="AR506">
        <v>7.6919999999999789</v>
      </c>
      <c r="AS506">
        <v>7.8199999999999932</v>
      </c>
      <c r="AT506">
        <v>7.8459999999999752</v>
      </c>
      <c r="AU506">
        <v>7.7800000000000011</v>
      </c>
      <c r="AV506">
        <v>7.8300000000000125</v>
      </c>
      <c r="AW506" s="174">
        <f t="shared" si="20"/>
        <v>251.10799999999998</v>
      </c>
      <c r="AX506" s="175">
        <f t="shared" si="21"/>
        <v>57.345843222836393</v>
      </c>
    </row>
    <row r="507" spans="1:50" ht="15" thickBot="1" x14ac:dyDescent="0.4">
      <c r="A507" t="s">
        <v>1789</v>
      </c>
      <c r="B507">
        <v>2021</v>
      </c>
      <c r="C507" s="9">
        <v>44411</v>
      </c>
      <c r="D507" t="s">
        <v>1555</v>
      </c>
      <c r="E507" s="42" t="s">
        <v>209</v>
      </c>
      <c r="F507">
        <v>7</v>
      </c>
      <c r="G507" t="s">
        <v>17</v>
      </c>
      <c r="H507" t="s">
        <v>439</v>
      </c>
      <c r="I507" t="s">
        <v>441</v>
      </c>
      <c r="J507" t="s">
        <v>440</v>
      </c>
      <c r="K507" t="s">
        <v>611</v>
      </c>
      <c r="P507">
        <v>7</v>
      </c>
      <c r="Q507">
        <v>14.273</v>
      </c>
      <c r="R507">
        <v>8.2390000000000008</v>
      </c>
      <c r="S507">
        <v>7.6989999999999981</v>
      </c>
      <c r="T507">
        <v>7.4980000000000047</v>
      </c>
      <c r="U507">
        <v>7.6219999999999999</v>
      </c>
      <c r="V507">
        <v>7.5060000000000002</v>
      </c>
      <c r="W507">
        <v>7.4969999999999928</v>
      </c>
      <c r="X507">
        <v>7.524000000000008</v>
      </c>
      <c r="Y507">
        <v>7.5719999999999885</v>
      </c>
      <c r="Z507">
        <v>7.4050000000000011</v>
      </c>
      <c r="AA507">
        <v>7.4279999999999973</v>
      </c>
      <c r="AB507">
        <v>7.4730000000000132</v>
      </c>
      <c r="AC507">
        <v>7.6340000000000003</v>
      </c>
      <c r="AD507">
        <v>7.4330000000000069</v>
      </c>
      <c r="AE507">
        <v>7.4579999999999984</v>
      </c>
      <c r="AF507">
        <v>7.4539999999999935</v>
      </c>
      <c r="AG507">
        <v>7.6349999999999909</v>
      </c>
      <c r="AH507">
        <v>7.5520000000000209</v>
      </c>
      <c r="AI507">
        <v>7.5740000000000123</v>
      </c>
      <c r="AJ507">
        <v>7.7249999999999659</v>
      </c>
      <c r="AK507">
        <v>7.6029999999999802</v>
      </c>
      <c r="AL507">
        <v>7.5910000000000366</v>
      </c>
      <c r="AM507">
        <v>7.6020000000000039</v>
      </c>
      <c r="AN507">
        <v>7.7439999999999998</v>
      </c>
      <c r="AO507">
        <v>7.5900000000000034</v>
      </c>
      <c r="AP507">
        <v>7.6140000000000043</v>
      </c>
      <c r="AQ507">
        <v>7.8449999999999704</v>
      </c>
      <c r="AR507">
        <v>7.6119999999999948</v>
      </c>
      <c r="AS507">
        <v>7.6570000000000107</v>
      </c>
      <c r="AT507">
        <v>7.7119999999999891</v>
      </c>
      <c r="AU507">
        <v>7.9080000000000439</v>
      </c>
      <c r="AV507">
        <v>7.7089999999999748</v>
      </c>
      <c r="AW507" s="174">
        <f t="shared" si="20"/>
        <v>250.38800000000001</v>
      </c>
      <c r="AX507" s="175">
        <f t="shared" si="21"/>
        <v>57.510743326357492</v>
      </c>
    </row>
    <row r="508" spans="1:50" x14ac:dyDescent="0.35">
      <c r="A508" t="s">
        <v>1789</v>
      </c>
      <c r="B508">
        <v>2021</v>
      </c>
      <c r="C508" s="9">
        <v>44411</v>
      </c>
      <c r="D508" t="s">
        <v>1555</v>
      </c>
      <c r="E508" s="42" t="s">
        <v>209</v>
      </c>
      <c r="F508">
        <v>7</v>
      </c>
      <c r="G508" t="s">
        <v>29</v>
      </c>
      <c r="H508" t="s">
        <v>314</v>
      </c>
      <c r="I508" t="s">
        <v>434</v>
      </c>
      <c r="J508" t="s">
        <v>551</v>
      </c>
      <c r="K508" t="s">
        <v>552</v>
      </c>
      <c r="P508">
        <v>8</v>
      </c>
      <c r="Q508">
        <v>14.013999999999999</v>
      </c>
      <c r="R508">
        <v>7.9710000000000001</v>
      </c>
      <c r="S508">
        <v>7.4819999999999993</v>
      </c>
      <c r="T508">
        <v>7.4200000000000017</v>
      </c>
      <c r="U508">
        <v>7.5589999999999975</v>
      </c>
      <c r="V508">
        <v>7.4179999999999993</v>
      </c>
      <c r="W508">
        <v>7.4359999999999999</v>
      </c>
      <c r="X508">
        <v>7.5859999999999985</v>
      </c>
      <c r="Y508">
        <v>7.4989999999999952</v>
      </c>
      <c r="Z508">
        <v>7.5230000000000103</v>
      </c>
      <c r="AA508">
        <v>7.5309999999999917</v>
      </c>
      <c r="AB508">
        <v>7.717000000000013</v>
      </c>
      <c r="AC508">
        <v>7.5249999999999915</v>
      </c>
      <c r="AD508">
        <v>7.4849999999999994</v>
      </c>
      <c r="AE508">
        <v>7.4560000000000031</v>
      </c>
      <c r="AF508">
        <v>7.4449999999999932</v>
      </c>
      <c r="AG508">
        <v>7.6320000000000192</v>
      </c>
      <c r="AH508">
        <v>7.4549999999999841</v>
      </c>
      <c r="AI508">
        <v>7.6850000000000023</v>
      </c>
      <c r="AJ508">
        <v>7.563999999999993</v>
      </c>
      <c r="AK508">
        <v>7.7690000000000339</v>
      </c>
      <c r="AL508">
        <v>7.6239999999999952</v>
      </c>
      <c r="AM508">
        <v>7.7089999999999748</v>
      </c>
      <c r="AN508">
        <v>7.8540000000000134</v>
      </c>
      <c r="AO508">
        <v>7.6030000000000086</v>
      </c>
      <c r="AP508">
        <v>7.6309999999999718</v>
      </c>
      <c r="AQ508">
        <v>7.6580000000000155</v>
      </c>
      <c r="AR508">
        <v>7.8409999999999798</v>
      </c>
      <c r="AS508">
        <v>7.5749999999999886</v>
      </c>
      <c r="AT508">
        <v>7.7650000000000148</v>
      </c>
      <c r="AU508">
        <v>7.9650000000000318</v>
      </c>
      <c r="AV508">
        <v>8.2029999999999745</v>
      </c>
      <c r="AW508" s="174">
        <f t="shared" si="20"/>
        <v>250.6</v>
      </c>
      <c r="AX508" s="175">
        <f t="shared" si="21"/>
        <v>57.462090981644053</v>
      </c>
    </row>
    <row r="509" spans="1:50" x14ac:dyDescent="0.35">
      <c r="E509" s="42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</row>
    <row r="510" spans="1:50" x14ac:dyDescent="0.35"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</row>
    <row r="511" spans="1:50" x14ac:dyDescent="0.35"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</row>
    <row r="512" spans="1:50" x14ac:dyDescent="0.35"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</row>
    <row r="513" spans="23:48" x14ac:dyDescent="0.35"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</row>
    <row r="514" spans="23:48" x14ac:dyDescent="0.35"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</row>
    <row r="515" spans="23:48" x14ac:dyDescent="0.35"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</row>
    <row r="516" spans="23:48" x14ac:dyDescent="0.35"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</row>
    <row r="517" spans="23:48" x14ac:dyDescent="0.35"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</row>
    <row r="518" spans="23:48" x14ac:dyDescent="0.35"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</row>
    <row r="519" spans="23:48" x14ac:dyDescent="0.35"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</row>
    <row r="520" spans="23:48" x14ac:dyDescent="0.35"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</row>
    <row r="521" spans="23:48" x14ac:dyDescent="0.35"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</row>
    <row r="522" spans="23:48" x14ac:dyDescent="0.35"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</row>
    <row r="523" spans="23:48" x14ac:dyDescent="0.35"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</row>
    <row r="524" spans="23:48" x14ac:dyDescent="0.35"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</row>
    <row r="525" spans="23:48" x14ac:dyDescent="0.35"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</row>
    <row r="526" spans="23:48" x14ac:dyDescent="0.35"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</row>
    <row r="527" spans="23:48" x14ac:dyDescent="0.35"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</row>
    <row r="528" spans="23:48" x14ac:dyDescent="0.35"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</row>
    <row r="529" spans="23:48" x14ac:dyDescent="0.35"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</row>
    <row r="530" spans="23:48" x14ac:dyDescent="0.35"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</row>
    <row r="531" spans="23:48" x14ac:dyDescent="0.35"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</row>
    <row r="532" spans="23:48" x14ac:dyDescent="0.35"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</row>
    <row r="533" spans="23:48" x14ac:dyDescent="0.35"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</row>
    <row r="534" spans="23:48" x14ac:dyDescent="0.35"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</row>
    <row r="535" spans="23:48" x14ac:dyDescent="0.35"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</row>
    <row r="536" spans="23:48" x14ac:dyDescent="0.35"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</row>
    <row r="537" spans="23:48" x14ac:dyDescent="0.35"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</row>
    <row r="538" spans="23:48" x14ac:dyDescent="0.35"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</row>
    <row r="539" spans="23:48" x14ac:dyDescent="0.35"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</row>
    <row r="540" spans="23:48" x14ac:dyDescent="0.35"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</row>
    <row r="541" spans="23:48" x14ac:dyDescent="0.35"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</row>
    <row r="542" spans="23:48" x14ac:dyDescent="0.35"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</row>
    <row r="543" spans="23:48" x14ac:dyDescent="0.35"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</row>
    <row r="544" spans="23:48" x14ac:dyDescent="0.35"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</row>
    <row r="545" spans="23:48" x14ac:dyDescent="0.35"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</row>
    <row r="546" spans="23:48" x14ac:dyDescent="0.35"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</row>
    <row r="547" spans="23:48" x14ac:dyDescent="0.35"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</row>
    <row r="548" spans="23:48" x14ac:dyDescent="0.35"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</row>
    <row r="549" spans="23:48" x14ac:dyDescent="0.35"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</row>
    <row r="550" spans="23:48" x14ac:dyDescent="0.35"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</row>
    <row r="551" spans="23:48" x14ac:dyDescent="0.35"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</row>
    <row r="552" spans="23:48" x14ac:dyDescent="0.35"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</row>
    <row r="553" spans="23:48" x14ac:dyDescent="0.35"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</row>
    <row r="554" spans="23:48" x14ac:dyDescent="0.35"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</row>
    <row r="555" spans="23:48" x14ac:dyDescent="0.35"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</row>
    <row r="556" spans="23:48" x14ac:dyDescent="0.35"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</row>
    <row r="557" spans="23:48" x14ac:dyDescent="0.35"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</row>
    <row r="558" spans="23:48" x14ac:dyDescent="0.35"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</row>
    <row r="559" spans="23:48" x14ac:dyDescent="0.35"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</row>
    <row r="560" spans="23:48" x14ac:dyDescent="0.35"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</row>
    <row r="561" spans="23:48" x14ac:dyDescent="0.35"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</row>
    <row r="562" spans="23:48" x14ac:dyDescent="0.35"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</row>
    <row r="563" spans="23:48" x14ac:dyDescent="0.35"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</row>
    <row r="564" spans="23:48" x14ac:dyDescent="0.35"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</row>
    <row r="565" spans="23:48" x14ac:dyDescent="0.35"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</row>
    <row r="566" spans="23:48" x14ac:dyDescent="0.35"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</row>
    <row r="567" spans="23:48" x14ac:dyDescent="0.35"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</row>
    <row r="568" spans="23:48" x14ac:dyDescent="0.35"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</row>
    <row r="569" spans="23:48" x14ac:dyDescent="0.35"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</row>
    <row r="570" spans="23:48" x14ac:dyDescent="0.35"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</row>
    <row r="571" spans="23:48" x14ac:dyDescent="0.35"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</row>
    <row r="572" spans="23:48" x14ac:dyDescent="0.35"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</row>
    <row r="573" spans="23:48" x14ac:dyDescent="0.35"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</row>
    <row r="574" spans="23:48" x14ac:dyDescent="0.35"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</row>
    <row r="575" spans="23:48" x14ac:dyDescent="0.35"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</row>
    <row r="576" spans="23:48" x14ac:dyDescent="0.35"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</row>
    <row r="577" spans="23:48" x14ac:dyDescent="0.35"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</row>
    <row r="578" spans="23:48" x14ac:dyDescent="0.35"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</row>
    <row r="579" spans="23:48" x14ac:dyDescent="0.35"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</row>
    <row r="580" spans="23:48" x14ac:dyDescent="0.35"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</row>
    <row r="581" spans="23:48" x14ac:dyDescent="0.35"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</row>
    <row r="582" spans="23:48" x14ac:dyDescent="0.35"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</row>
    <row r="583" spans="23:48" x14ac:dyDescent="0.35"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</row>
    <row r="584" spans="23:48" x14ac:dyDescent="0.35"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</row>
    <row r="585" spans="23:48" x14ac:dyDescent="0.35"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</row>
    <row r="586" spans="23:48" x14ac:dyDescent="0.35"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</row>
    <row r="587" spans="23:48" x14ac:dyDescent="0.35"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</row>
    <row r="588" spans="23:48" x14ac:dyDescent="0.35"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</row>
    <row r="589" spans="23:48" x14ac:dyDescent="0.35"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</row>
    <row r="590" spans="23:48" x14ac:dyDescent="0.35"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</row>
    <row r="591" spans="23:48" x14ac:dyDescent="0.35"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</row>
    <row r="592" spans="23:48" x14ac:dyDescent="0.35"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</row>
    <row r="593" spans="23:48" x14ac:dyDescent="0.35"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</row>
    <row r="594" spans="23:48" x14ac:dyDescent="0.35"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</row>
    <row r="595" spans="23:48" x14ac:dyDescent="0.35"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</row>
    <row r="596" spans="23:48" x14ac:dyDescent="0.35"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</row>
    <row r="597" spans="23:48" x14ac:dyDescent="0.35"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</row>
    <row r="598" spans="23:48" x14ac:dyDescent="0.35"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</row>
    <row r="599" spans="23:48" x14ac:dyDescent="0.35"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</row>
    <row r="600" spans="23:48" x14ac:dyDescent="0.35"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</row>
    <row r="601" spans="23:48" x14ac:dyDescent="0.35"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</row>
    <row r="602" spans="23:48" x14ac:dyDescent="0.35"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</row>
    <row r="603" spans="23:48" x14ac:dyDescent="0.35"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</row>
    <row r="604" spans="23:48" x14ac:dyDescent="0.35"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</row>
    <row r="605" spans="23:48" x14ac:dyDescent="0.35"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</row>
    <row r="606" spans="23:48" x14ac:dyDescent="0.35"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</row>
    <row r="607" spans="23:48" x14ac:dyDescent="0.35"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</row>
    <row r="608" spans="23:48" x14ac:dyDescent="0.35"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</row>
    <row r="609" spans="23:48" x14ac:dyDescent="0.35"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</row>
    <row r="610" spans="23:48" x14ac:dyDescent="0.35"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</row>
    <row r="611" spans="23:48" x14ac:dyDescent="0.35"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</row>
    <row r="612" spans="23:48" x14ac:dyDescent="0.35"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</row>
    <row r="613" spans="23:48" x14ac:dyDescent="0.35"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</row>
    <row r="614" spans="23:48" x14ac:dyDescent="0.35"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</row>
    <row r="615" spans="23:48" x14ac:dyDescent="0.35"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</row>
    <row r="616" spans="23:48" x14ac:dyDescent="0.35"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</row>
    <row r="617" spans="23:48" x14ac:dyDescent="0.35"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</row>
    <row r="618" spans="23:48" x14ac:dyDescent="0.35"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</row>
    <row r="619" spans="23:48" x14ac:dyDescent="0.35"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</row>
    <row r="620" spans="23:48" x14ac:dyDescent="0.35"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</row>
    <row r="621" spans="23:48" x14ac:dyDescent="0.35"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</row>
    <row r="622" spans="23:48" x14ac:dyDescent="0.35"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</row>
    <row r="623" spans="23:48" x14ac:dyDescent="0.35"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</row>
    <row r="624" spans="23:48" x14ac:dyDescent="0.35"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</row>
    <row r="625" spans="23:48" x14ac:dyDescent="0.35"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</row>
    <row r="626" spans="23:48" x14ac:dyDescent="0.35"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</row>
    <row r="627" spans="23:48" x14ac:dyDescent="0.35"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</row>
    <row r="628" spans="23:48" x14ac:dyDescent="0.35"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</row>
    <row r="629" spans="23:48" x14ac:dyDescent="0.35"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</row>
    <row r="630" spans="23:48" x14ac:dyDescent="0.35"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</row>
    <row r="631" spans="23:48" x14ac:dyDescent="0.35"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</row>
    <row r="632" spans="23:48" x14ac:dyDescent="0.35"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</row>
    <row r="633" spans="23:48" x14ac:dyDescent="0.35"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</row>
    <row r="634" spans="23:48" x14ac:dyDescent="0.35"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</row>
    <row r="635" spans="23:48" x14ac:dyDescent="0.35"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</row>
    <row r="636" spans="23:48" x14ac:dyDescent="0.35"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</row>
    <row r="637" spans="23:48" x14ac:dyDescent="0.35"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</row>
    <row r="638" spans="23:48" x14ac:dyDescent="0.35"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</row>
    <row r="639" spans="23:48" x14ac:dyDescent="0.35"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</row>
    <row r="640" spans="23:48" x14ac:dyDescent="0.35"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</row>
    <row r="641" spans="23:48" x14ac:dyDescent="0.35"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</row>
  </sheetData>
  <autoFilter ref="A1:AX433" xr:uid="{95C9CD9F-9CB9-483F-94A4-4C9BD94A47D2}">
    <sortState xmlns:xlrd2="http://schemas.microsoft.com/office/spreadsheetml/2017/richdata2" ref="A2:AX433">
      <sortCondition descending="1" ref="B1:B433"/>
    </sortState>
  </autoFilter>
  <sortState xmlns:xlrd2="http://schemas.microsoft.com/office/spreadsheetml/2017/richdata2" ref="Q434:AV445">
    <sortCondition ref="AV434:AV445"/>
  </sortState>
  <phoneticPr fontId="2" type="noConversion"/>
  <conditionalFormatting sqref="Q9:AV9">
    <cfRule type="colorScale" priority="8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8">
    <cfRule type="colorScale" priority="16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17">
    <cfRule type="colorScale" priority="5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8">
    <cfRule type="colorScale" priority="4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7">
    <cfRule type="colorScale" priority="4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17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8:Q25">
    <cfRule type="colorScale" priority="4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8:W25">
    <cfRule type="colorScale" priority="4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8:X23">
    <cfRule type="colorScale" priority="4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6:Q27">
    <cfRule type="colorScale" priority="4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6:W27">
    <cfRule type="colorScale" priority="4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08:C433 A2:P177 E178:P457 A458:P2000">
    <cfRule type="expression" dxfId="157" priority="338">
      <formula>$E2="F"</formula>
    </cfRule>
    <cfRule type="expression" dxfId="156" priority="339">
      <formula>$E2="R1"</formula>
    </cfRule>
    <cfRule type="expression" dxfId="155" priority="340">
      <formula>$E2="Q"</formula>
    </cfRule>
  </conditionalFormatting>
  <conditionalFormatting sqref="A178:B200 D178:D200">
    <cfRule type="expression" dxfId="154" priority="336">
      <formula>#REF!="F"</formula>
    </cfRule>
    <cfRule type="expression" dxfId="153" priority="337">
      <formula>#REF!="Q"</formula>
    </cfRule>
  </conditionalFormatting>
  <conditionalFormatting sqref="A201:B220 D201:D220">
    <cfRule type="expression" dxfId="152" priority="334">
      <formula>#REF!="F"</formula>
    </cfRule>
    <cfRule type="expression" dxfId="151" priority="335">
      <formula>#REF!="Q"</formula>
    </cfRule>
  </conditionalFormatting>
  <conditionalFormatting sqref="A221:B221 D221 A223:B223 A225:B225 A227:B227 D223 D225 D227:D238 A229:B229 A231:B231 A233:B233 A235:B235 A237:B237">
    <cfRule type="expression" dxfId="150" priority="332">
      <formula>#REF!="F"</formula>
    </cfRule>
    <cfRule type="expression" dxfId="149" priority="333">
      <formula>#REF!="Q"</formula>
    </cfRule>
  </conditionalFormatting>
  <conditionalFormatting sqref="A222:B222 D222 A224:B224 A226:B226 D224 D226 A228:B228 A230:B230 A232:B232 A234:B234 A236:B236 A238:B238">
    <cfRule type="expression" dxfId="148" priority="330">
      <formula>#REF!="F"</formula>
    </cfRule>
    <cfRule type="expression" dxfId="147" priority="331">
      <formula>#REF!="Q"</formula>
    </cfRule>
  </conditionalFormatting>
  <conditionalFormatting sqref="D239:D258 A239:B258">
    <cfRule type="expression" dxfId="146" priority="328">
      <formula>#REF!="F"</formula>
    </cfRule>
    <cfRule type="expression" dxfId="145" priority="329">
      <formula>#REF!="Q"</formula>
    </cfRule>
  </conditionalFormatting>
  <conditionalFormatting sqref="A259:B281 D259:D281">
    <cfRule type="expression" dxfId="144" priority="326">
      <formula>#REF!="F"</formula>
    </cfRule>
    <cfRule type="expression" dxfId="143" priority="327">
      <formula>#REF!="Q"</formula>
    </cfRule>
  </conditionalFormatting>
  <conditionalFormatting sqref="A282:B310 D282:D310">
    <cfRule type="expression" dxfId="142" priority="324">
      <formula>#REF!="F"</formula>
    </cfRule>
    <cfRule type="expression" dxfId="141" priority="325">
      <formula>#REF!="Q"</formula>
    </cfRule>
  </conditionalFormatting>
  <conditionalFormatting sqref="A312:B312 A314:B314 A316:B316 A318:B318 A320:B320 A322:B322 A324:B324 D311:D336 A326:B326 A328:B328 A330:B330 A332:B332 A334:B334 A336:B336">
    <cfRule type="expression" dxfId="140" priority="322">
      <formula>#REF!="F"</formula>
    </cfRule>
    <cfRule type="expression" dxfId="139" priority="323">
      <formula>#REF!="Q"</formula>
    </cfRule>
  </conditionalFormatting>
  <conditionalFormatting sqref="A311:B311 A313:B313 A315:B315 A317:B317 A319:B319 A321:B321 A323:B323 A325:B325 A327:B327 A329:B329 A331:B331 A333:B333 A335:B335">
    <cfRule type="expression" dxfId="138" priority="320">
      <formula>#REF!="F"</formula>
    </cfRule>
    <cfRule type="expression" dxfId="137" priority="321">
      <formula>#REF!="Q"</formula>
    </cfRule>
  </conditionalFormatting>
  <conditionalFormatting sqref="D337:D356">
    <cfRule type="expression" dxfId="136" priority="318">
      <formula>#REF!="F"</formula>
    </cfRule>
    <cfRule type="expression" dxfId="135" priority="319">
      <formula>#REF!="Q"</formula>
    </cfRule>
  </conditionalFormatting>
  <conditionalFormatting sqref="A337:B337 A339:B339 A341:B341 A343:B343 A345:B345 A347:B347 A349:B349 A351:B351 A353:B353 A355:B355">
    <cfRule type="expression" dxfId="134" priority="316">
      <formula>#REF!="F"</formula>
    </cfRule>
    <cfRule type="expression" dxfId="133" priority="317">
      <formula>#REF!="Q"</formula>
    </cfRule>
  </conditionalFormatting>
  <conditionalFormatting sqref="A338:B338 A340:B340 A342:B342 A344:B344 A346:B346 A348:B348 A350:B350 A352:B352 A354:B354 A356:B356">
    <cfRule type="expression" dxfId="132" priority="314">
      <formula>#REF!="F"</formula>
    </cfRule>
    <cfRule type="expression" dxfId="131" priority="315">
      <formula>#REF!="Q"</formula>
    </cfRule>
  </conditionalFormatting>
  <conditionalFormatting sqref="D357:D380">
    <cfRule type="expression" dxfId="130" priority="312">
      <formula>#REF!="F"</formula>
    </cfRule>
    <cfRule type="expression" dxfId="129" priority="313">
      <formula>#REF!="Q"</formula>
    </cfRule>
  </conditionalFormatting>
  <conditionalFormatting sqref="A358:B358 A360:B360 A362:B362 A364:B364 A366:B366 A368:B368 A370:B370 A372:B372 A374:B374 A376:B376 A378:B378 A380:B380">
    <cfRule type="expression" dxfId="128" priority="310">
      <formula>#REF!="F"</formula>
    </cfRule>
    <cfRule type="expression" dxfId="127" priority="311">
      <formula>#REF!="Q"</formula>
    </cfRule>
  </conditionalFormatting>
  <conditionalFormatting sqref="A357:B357 A359:B359 A361:B361 A363:B363 A365:B365 A367:B367 A369:B369 A371:B371 A373:B373 A375:B375 A377:B377 A379:B379">
    <cfRule type="expression" dxfId="126" priority="308">
      <formula>#REF!="F"</formula>
    </cfRule>
    <cfRule type="expression" dxfId="125" priority="309">
      <formula>#REF!="Q"</formula>
    </cfRule>
  </conditionalFormatting>
  <conditionalFormatting sqref="D381:D433">
    <cfRule type="expression" dxfId="124" priority="306">
      <formula>#REF!="F"</formula>
    </cfRule>
    <cfRule type="expression" dxfId="123" priority="307">
      <formula>#REF!="Q"</formula>
    </cfRule>
  </conditionalFormatting>
  <conditionalFormatting sqref="A381:B381 A383:B383 A385:B385 A387:B387 A389:B389 A391:B391 A393:B393 A395:B395 A397:B397 A399:B399 A401:B401 A403:B403 A405:B405 A407:B407">
    <cfRule type="expression" dxfId="122" priority="304">
      <formula>#REF!="F"</formula>
    </cfRule>
    <cfRule type="expression" dxfId="121" priority="305">
      <formula>#REF!="Q"</formula>
    </cfRule>
  </conditionalFormatting>
  <conditionalFormatting sqref="A382:B382 A384:B384 A386:B386 A388:B388 A390:B390 A392:B392 A394:B394 A396:B396 A398:B398 A400:B400 A402:B402 A404:B404 A406:B406">
    <cfRule type="expression" dxfId="120" priority="302">
      <formula>#REF!="F"</formula>
    </cfRule>
    <cfRule type="expression" dxfId="119" priority="303">
      <formula>#REF!="Q"</formula>
    </cfRule>
  </conditionalFormatting>
  <conditionalFormatting sqref="Q2:Q15">
    <cfRule type="colorScale" priority="3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8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15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1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8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5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5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8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5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5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8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5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8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15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15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5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8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2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2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2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2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2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2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2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2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2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2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2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8 AV2:AX2 AW3:AX508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15 AV2:AX2 AW3:AX508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3:AV15 AV2:AX2 AW3:AX508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6:Q23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6:R17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8:R23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6:R23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6:S17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8:S23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6:S2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6:T17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8:T23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6:T23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6:U17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8:U23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6:U2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6:V17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8:V23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6:V2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23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23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17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3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23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17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3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23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17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3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23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17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3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23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17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3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23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17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3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23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17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3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23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17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23">
    <cfRule type="colorScale" priority="1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1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3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23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17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3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23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17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3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23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17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3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23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17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3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23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17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3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23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17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3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23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17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3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23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17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3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23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17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3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23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1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3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23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17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3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23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17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3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23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17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3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23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17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3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23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17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3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23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4:Q2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4:R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6:R27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4:R2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4:S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6:S27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4:S2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4:T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6:T27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4:T27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4:U2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6:U2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4:U27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4:V2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6:V27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4:V27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7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5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6:X27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7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5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7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5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7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7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5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7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7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5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7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7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5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7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7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5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7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7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5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7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7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5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7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7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5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7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7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5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7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7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5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7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7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5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7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7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7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7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5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7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7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5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7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7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5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7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7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5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7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7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5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7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7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5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7">
    <cfRule type="colorScale" priority="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5">
    <cfRule type="colorScale" priority="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7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7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5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7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7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5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7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7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7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7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5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7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dimension ref="A1:BB654"/>
  <sheetViews>
    <sheetView zoomScale="55" zoomScaleNormal="55" workbookViewId="0">
      <pane ySplit="1" topLeftCell="A261" activePane="bottomLeft" state="frozen"/>
      <selection pane="bottomLeft" activeCell="AA294" sqref="AA294"/>
    </sheetView>
  </sheetViews>
  <sheetFormatPr defaultRowHeight="14.5" x14ac:dyDescent="0.35"/>
  <cols>
    <col min="1" max="1" width="15.08984375" bestFit="1" customWidth="1"/>
    <col min="2" max="2" width="11.7265625" bestFit="1" customWidth="1"/>
    <col min="3" max="3" width="11.90625" bestFit="1" customWidth="1"/>
    <col min="4" max="4" width="12.81640625" bestFit="1" customWidth="1"/>
    <col min="5" max="5" width="13.26953125" bestFit="1" customWidth="1"/>
    <col min="6" max="6" width="11.7265625" bestFit="1" customWidth="1"/>
    <col min="7" max="7" width="50.36328125" bestFit="1" customWidth="1"/>
    <col min="8" max="8" width="32.81640625" bestFit="1" customWidth="1"/>
    <col min="9" max="9" width="10.54296875" bestFit="1" customWidth="1"/>
    <col min="10" max="10" width="12.1796875" bestFit="1" customWidth="1"/>
    <col min="11" max="19" width="14.453125" bestFit="1" customWidth="1"/>
    <col min="20" max="22" width="15.54296875" bestFit="1" customWidth="1"/>
    <col min="23" max="23" width="13.7265625" bestFit="1" customWidth="1"/>
    <col min="24" max="24" width="14" bestFit="1" customWidth="1"/>
    <col min="25" max="25" width="11.7265625" bestFit="1" customWidth="1"/>
    <col min="26" max="26" width="11.7265625" style="41" bestFit="1" customWidth="1"/>
    <col min="27" max="27" width="17.6328125" bestFit="1" customWidth="1"/>
    <col min="28" max="28" width="9.90625" bestFit="1" customWidth="1"/>
    <col min="29" max="29" width="12.81640625" bestFit="1" customWidth="1"/>
    <col min="30" max="30" width="5.08984375" bestFit="1" customWidth="1"/>
    <col min="31" max="31" width="10.6328125" style="9" bestFit="1" customWidth="1"/>
    <col min="32" max="32" width="5.1796875" bestFit="1" customWidth="1"/>
    <col min="33" max="33" width="2.36328125" bestFit="1" customWidth="1"/>
    <col min="34" max="34" width="2.08984375" bestFit="1" customWidth="1"/>
    <col min="35" max="35" width="27.1796875" bestFit="1" customWidth="1"/>
    <col min="36" max="36" width="42.36328125" bestFit="1" customWidth="1"/>
    <col min="37" max="37" width="26.36328125" bestFit="1" customWidth="1"/>
    <col min="38" max="38" width="4.90625" bestFit="1" customWidth="1"/>
    <col min="39" max="39" width="4.7265625" bestFit="1" customWidth="1"/>
    <col min="40" max="44" width="2.08984375" bestFit="1" customWidth="1"/>
    <col min="45" max="46" width="3.08984375" bestFit="1" customWidth="1"/>
    <col min="47" max="49" width="2.08984375" bestFit="1" customWidth="1"/>
    <col min="50" max="52" width="3.08984375" bestFit="1" customWidth="1"/>
    <col min="53" max="53" width="4.7265625" bestFit="1" customWidth="1"/>
    <col min="54" max="54" width="10" bestFit="1" customWidth="1"/>
    <col min="55" max="55" width="12" bestFit="1" customWidth="1"/>
    <col min="56" max="57" width="2" bestFit="1" customWidth="1"/>
    <col min="58" max="58" width="6.81640625" bestFit="1" customWidth="1"/>
  </cols>
  <sheetData>
    <row r="1" spans="1:54" x14ac:dyDescent="0.35">
      <c r="A1" t="s">
        <v>0</v>
      </c>
      <c r="B1" t="s">
        <v>1</v>
      </c>
      <c r="C1" t="s">
        <v>2</v>
      </c>
      <c r="D1" t="s">
        <v>3</v>
      </c>
      <c r="E1" t="s">
        <v>193</v>
      </c>
      <c r="F1" t="s">
        <v>194</v>
      </c>
      <c r="G1" t="s">
        <v>425</v>
      </c>
      <c r="H1" t="s">
        <v>426</v>
      </c>
      <c r="I1" t="s">
        <v>217</v>
      </c>
      <c r="J1" t="s">
        <v>7</v>
      </c>
      <c r="K1" t="s">
        <v>373</v>
      </c>
      <c r="L1" t="s">
        <v>374</v>
      </c>
      <c r="M1" t="s">
        <v>375</v>
      </c>
      <c r="N1" t="s">
        <v>376</v>
      </c>
      <c r="O1" t="s">
        <v>377</v>
      </c>
      <c r="P1" t="s">
        <v>378</v>
      </c>
      <c r="Q1" t="s">
        <v>379</v>
      </c>
      <c r="R1" t="s">
        <v>380</v>
      </c>
      <c r="S1" t="s">
        <v>630</v>
      </c>
      <c r="T1" t="s">
        <v>631</v>
      </c>
      <c r="U1" t="s">
        <v>632</v>
      </c>
      <c r="V1" t="s">
        <v>633</v>
      </c>
      <c r="W1" t="s">
        <v>362</v>
      </c>
      <c r="X1" t="s">
        <v>363</v>
      </c>
      <c r="Y1" t="s">
        <v>364</v>
      </c>
      <c r="Z1" s="41" t="s">
        <v>218</v>
      </c>
      <c r="AA1" t="s">
        <v>11</v>
      </c>
      <c r="AB1" t="s">
        <v>634</v>
      </c>
    </row>
    <row r="2" spans="1:54" x14ac:dyDescent="0.35">
      <c r="A2" s="1" t="s">
        <v>433</v>
      </c>
      <c r="B2" s="1">
        <v>2023</v>
      </c>
      <c r="C2" s="2">
        <v>44982</v>
      </c>
      <c r="D2" s="1" t="s">
        <v>72</v>
      </c>
      <c r="E2" s="1" t="s">
        <v>209</v>
      </c>
      <c r="F2" s="1" t="s">
        <v>209</v>
      </c>
      <c r="G2" s="1" t="s">
        <v>244</v>
      </c>
      <c r="H2" s="1" t="s">
        <v>336</v>
      </c>
      <c r="I2" s="1" t="s">
        <v>245</v>
      </c>
      <c r="J2" s="53">
        <v>1</v>
      </c>
      <c r="K2" s="53">
        <v>1</v>
      </c>
      <c r="L2" s="53">
        <v>5</v>
      </c>
      <c r="M2" s="53">
        <v>0</v>
      </c>
      <c r="N2" s="53">
        <v>1</v>
      </c>
      <c r="O2" s="53">
        <v>5</v>
      </c>
      <c r="P2" s="53">
        <v>0</v>
      </c>
      <c r="Q2" s="53">
        <v>2</v>
      </c>
      <c r="R2" s="53">
        <v>2</v>
      </c>
      <c r="S2" s="53">
        <v>3</v>
      </c>
      <c r="T2" s="53">
        <v>3</v>
      </c>
      <c r="U2" s="53">
        <v>0</v>
      </c>
      <c r="V2" s="53">
        <v>0</v>
      </c>
      <c r="W2" s="53">
        <v>20</v>
      </c>
      <c r="X2" s="161">
        <v>0</v>
      </c>
      <c r="Y2" s="53">
        <v>42</v>
      </c>
      <c r="Z2" s="101">
        <v>1.4215277777777777</v>
      </c>
      <c r="AA2" s="53">
        <v>52.76</v>
      </c>
      <c r="BB2" s="101"/>
    </row>
    <row r="3" spans="1:54" x14ac:dyDescent="0.35">
      <c r="A3" s="1" t="s">
        <v>433</v>
      </c>
      <c r="B3" s="1">
        <v>2023</v>
      </c>
      <c r="C3" s="2">
        <v>44982</v>
      </c>
      <c r="D3" s="1" t="s">
        <v>72</v>
      </c>
      <c r="E3" s="1" t="s">
        <v>209</v>
      </c>
      <c r="F3" s="1" t="s">
        <v>209</v>
      </c>
      <c r="G3" s="1" t="s">
        <v>440</v>
      </c>
      <c r="H3" s="1" t="s">
        <v>441</v>
      </c>
      <c r="I3" s="1" t="s">
        <v>17</v>
      </c>
      <c r="J3" s="53">
        <v>2</v>
      </c>
      <c r="K3" s="53">
        <v>5</v>
      </c>
      <c r="L3" s="53">
        <v>3</v>
      </c>
      <c r="M3" s="53">
        <v>5</v>
      </c>
      <c r="N3" s="53">
        <v>2</v>
      </c>
      <c r="O3" s="53">
        <v>0</v>
      </c>
      <c r="P3" s="53">
        <v>0</v>
      </c>
      <c r="Q3" s="53">
        <v>1</v>
      </c>
      <c r="R3" s="53">
        <v>5</v>
      </c>
      <c r="S3" s="53">
        <v>2</v>
      </c>
      <c r="T3" s="53">
        <v>1</v>
      </c>
      <c r="U3" s="53">
        <v>2</v>
      </c>
      <c r="V3" s="53">
        <v>6</v>
      </c>
      <c r="W3" s="53">
        <v>0</v>
      </c>
      <c r="X3" s="161">
        <v>0</v>
      </c>
      <c r="Y3" s="53">
        <v>32</v>
      </c>
      <c r="Z3" s="101"/>
      <c r="AA3" s="53">
        <v>52.76</v>
      </c>
      <c r="BB3" s="101"/>
    </row>
    <row r="4" spans="1:54" x14ac:dyDescent="0.35">
      <c r="A4" s="1" t="s">
        <v>433</v>
      </c>
      <c r="B4" s="1">
        <v>2023</v>
      </c>
      <c r="C4" s="2">
        <v>44982</v>
      </c>
      <c r="D4" s="1" t="s">
        <v>72</v>
      </c>
      <c r="E4" s="1" t="s">
        <v>209</v>
      </c>
      <c r="F4" s="1" t="s">
        <v>209</v>
      </c>
      <c r="G4" s="1" t="s">
        <v>405</v>
      </c>
      <c r="H4" s="1" t="s">
        <v>452</v>
      </c>
      <c r="I4" s="1" t="s">
        <v>53</v>
      </c>
      <c r="J4" s="53">
        <v>3</v>
      </c>
      <c r="K4" s="53">
        <v>0</v>
      </c>
      <c r="L4" s="53">
        <v>0</v>
      </c>
      <c r="M4" s="53">
        <v>2</v>
      </c>
      <c r="N4" s="53">
        <v>0</v>
      </c>
      <c r="O4" s="53">
        <v>2</v>
      </c>
      <c r="P4" s="53">
        <v>2</v>
      </c>
      <c r="Q4" s="53">
        <v>0</v>
      </c>
      <c r="R4" s="53">
        <v>0</v>
      </c>
      <c r="S4" s="53">
        <v>5</v>
      </c>
      <c r="T4" s="53">
        <v>0</v>
      </c>
      <c r="U4" s="53">
        <v>5</v>
      </c>
      <c r="V4" s="53">
        <v>10</v>
      </c>
      <c r="W4" s="53">
        <v>0</v>
      </c>
      <c r="X4" s="161">
        <v>0</v>
      </c>
      <c r="Y4" s="53">
        <v>26</v>
      </c>
      <c r="Z4" s="101"/>
      <c r="AA4" s="53">
        <v>52.76</v>
      </c>
      <c r="BB4" s="101"/>
    </row>
    <row r="5" spans="1:54" x14ac:dyDescent="0.35">
      <c r="A5" s="1" t="s">
        <v>433</v>
      </c>
      <c r="B5" s="1">
        <v>2023</v>
      </c>
      <c r="C5" s="2">
        <v>44982</v>
      </c>
      <c r="D5" s="1" t="s">
        <v>72</v>
      </c>
      <c r="E5" s="1" t="s">
        <v>209</v>
      </c>
      <c r="F5" s="1" t="s">
        <v>209</v>
      </c>
      <c r="G5" s="1" t="s">
        <v>222</v>
      </c>
      <c r="H5" s="1" t="s">
        <v>434</v>
      </c>
      <c r="I5" s="1" t="s">
        <v>29</v>
      </c>
      <c r="J5" s="53">
        <v>4</v>
      </c>
      <c r="K5" s="53">
        <v>0</v>
      </c>
      <c r="L5" s="53">
        <v>2</v>
      </c>
      <c r="M5" s="53">
        <v>1</v>
      </c>
      <c r="N5" s="53">
        <v>5</v>
      </c>
      <c r="O5" s="53">
        <v>1</v>
      </c>
      <c r="P5" s="53">
        <v>5</v>
      </c>
      <c r="Q5" s="53">
        <v>0</v>
      </c>
      <c r="R5" s="53">
        <v>1</v>
      </c>
      <c r="S5" s="53">
        <v>1</v>
      </c>
      <c r="T5" s="53">
        <v>0</v>
      </c>
      <c r="U5" s="53">
        <v>3</v>
      </c>
      <c r="V5" s="53">
        <v>4</v>
      </c>
      <c r="W5" s="53">
        <v>0</v>
      </c>
      <c r="X5" s="161">
        <v>0</v>
      </c>
      <c r="Y5" s="53">
        <v>23</v>
      </c>
      <c r="Z5" s="101"/>
      <c r="AA5" s="53">
        <v>52.76</v>
      </c>
      <c r="BB5" s="101"/>
    </row>
    <row r="6" spans="1:54" x14ac:dyDescent="0.35">
      <c r="A6" s="1" t="s">
        <v>433</v>
      </c>
      <c r="B6" s="1">
        <v>2023</v>
      </c>
      <c r="C6" s="2">
        <v>44982</v>
      </c>
      <c r="D6" s="1" t="s">
        <v>72</v>
      </c>
      <c r="E6" s="1" t="s">
        <v>209</v>
      </c>
      <c r="F6" s="1" t="s">
        <v>209</v>
      </c>
      <c r="G6" s="1" t="s">
        <v>339</v>
      </c>
      <c r="H6" s="1" t="s">
        <v>246</v>
      </c>
      <c r="I6" s="1" t="s">
        <v>25</v>
      </c>
      <c r="J6" s="53">
        <v>5</v>
      </c>
      <c r="K6" s="53">
        <v>0</v>
      </c>
      <c r="L6" s="53">
        <v>1</v>
      </c>
      <c r="M6" s="53">
        <v>3</v>
      </c>
      <c r="N6" s="53">
        <v>0</v>
      </c>
      <c r="O6" s="53">
        <v>3</v>
      </c>
      <c r="P6" s="53">
        <v>1</v>
      </c>
      <c r="Q6" s="53">
        <v>3</v>
      </c>
      <c r="R6" s="53">
        <v>0</v>
      </c>
      <c r="S6" s="53">
        <v>0</v>
      </c>
      <c r="T6" s="53">
        <v>5</v>
      </c>
      <c r="U6" s="53">
        <v>0</v>
      </c>
      <c r="V6" s="53">
        <v>0</v>
      </c>
      <c r="W6" s="53">
        <v>0</v>
      </c>
      <c r="X6" s="161">
        <v>0</v>
      </c>
      <c r="Y6" s="53">
        <v>16</v>
      </c>
      <c r="Z6" s="101"/>
      <c r="AA6" s="53">
        <v>52.76</v>
      </c>
      <c r="BB6" s="101"/>
    </row>
    <row r="7" spans="1:54" x14ac:dyDescent="0.35">
      <c r="A7" s="1" t="s">
        <v>433</v>
      </c>
      <c r="B7" s="1">
        <v>2023</v>
      </c>
      <c r="C7" s="2">
        <v>44982</v>
      </c>
      <c r="D7" s="1" t="s">
        <v>72</v>
      </c>
      <c r="E7" s="1" t="s">
        <v>209</v>
      </c>
      <c r="F7" s="1" t="s">
        <v>209</v>
      </c>
      <c r="G7" s="1" t="s">
        <v>277</v>
      </c>
      <c r="H7" s="1" t="s">
        <v>263</v>
      </c>
      <c r="I7" s="1" t="s">
        <v>36</v>
      </c>
      <c r="J7" s="53">
        <v>6</v>
      </c>
      <c r="K7" s="53">
        <v>0</v>
      </c>
      <c r="L7" s="53">
        <v>0</v>
      </c>
      <c r="M7" s="53">
        <v>0</v>
      </c>
      <c r="N7" s="53">
        <v>0</v>
      </c>
      <c r="O7" s="53">
        <v>0</v>
      </c>
      <c r="P7" s="53">
        <v>3</v>
      </c>
      <c r="Q7" s="53">
        <v>5</v>
      </c>
      <c r="R7" s="53">
        <v>3</v>
      </c>
      <c r="S7" s="53">
        <v>0</v>
      </c>
      <c r="T7" s="53">
        <v>0</v>
      </c>
      <c r="U7" s="53">
        <v>1</v>
      </c>
      <c r="V7" s="53">
        <v>0</v>
      </c>
      <c r="W7" s="53">
        <v>0</v>
      </c>
      <c r="X7" s="161">
        <v>0</v>
      </c>
      <c r="Y7" s="53">
        <v>12</v>
      </c>
      <c r="Z7" s="101"/>
      <c r="AA7" s="53">
        <v>52.76</v>
      </c>
      <c r="BB7" s="101"/>
    </row>
    <row r="8" spans="1:54" x14ac:dyDescent="0.35">
      <c r="A8" s="1" t="s">
        <v>433</v>
      </c>
      <c r="B8" s="1">
        <v>2023</v>
      </c>
      <c r="C8" s="2">
        <v>44982</v>
      </c>
      <c r="D8" s="1" t="s">
        <v>72</v>
      </c>
      <c r="E8" s="1" t="s">
        <v>209</v>
      </c>
      <c r="F8" s="1" t="s">
        <v>209</v>
      </c>
      <c r="G8" s="1" t="s">
        <v>506</v>
      </c>
      <c r="H8" s="1" t="s">
        <v>238</v>
      </c>
      <c r="I8" s="1" t="s">
        <v>239</v>
      </c>
      <c r="J8" s="53">
        <v>7</v>
      </c>
      <c r="K8" s="53">
        <v>3</v>
      </c>
      <c r="L8" s="53">
        <v>0</v>
      </c>
      <c r="M8" s="53">
        <v>0</v>
      </c>
      <c r="N8" s="53">
        <v>0</v>
      </c>
      <c r="O8" s="53">
        <v>0</v>
      </c>
      <c r="P8" s="53">
        <v>0</v>
      </c>
      <c r="Q8" s="53">
        <v>0</v>
      </c>
      <c r="R8" s="53">
        <v>0</v>
      </c>
      <c r="S8" s="53">
        <v>0</v>
      </c>
      <c r="T8" s="53">
        <v>2</v>
      </c>
      <c r="U8" s="53">
        <v>0</v>
      </c>
      <c r="V8" s="53">
        <v>0</v>
      </c>
      <c r="W8" s="53">
        <v>0</v>
      </c>
      <c r="X8" s="161">
        <v>0</v>
      </c>
      <c r="Y8" s="53">
        <v>5</v>
      </c>
      <c r="Z8" s="101"/>
      <c r="AA8" s="53">
        <v>52.76</v>
      </c>
      <c r="BB8" s="101"/>
    </row>
    <row r="9" spans="1:54" x14ac:dyDescent="0.35">
      <c r="A9" s="1" t="s">
        <v>433</v>
      </c>
      <c r="B9" s="1">
        <v>2023</v>
      </c>
      <c r="C9" s="2">
        <v>44982</v>
      </c>
      <c r="D9" s="1" t="s">
        <v>72</v>
      </c>
      <c r="E9" s="1" t="s">
        <v>209</v>
      </c>
      <c r="F9" s="1" t="s">
        <v>209</v>
      </c>
      <c r="G9" s="1" t="s">
        <v>455</v>
      </c>
      <c r="H9" s="1" t="s">
        <v>278</v>
      </c>
      <c r="I9" s="1" t="s">
        <v>67</v>
      </c>
      <c r="J9" s="53">
        <v>8</v>
      </c>
      <c r="K9" s="53">
        <v>0</v>
      </c>
      <c r="L9" s="53">
        <v>0</v>
      </c>
      <c r="M9" s="53">
        <v>0</v>
      </c>
      <c r="N9" s="53">
        <v>0</v>
      </c>
      <c r="O9" s="53">
        <v>0</v>
      </c>
      <c r="P9" s="53">
        <v>0</v>
      </c>
      <c r="Q9" s="53">
        <v>0</v>
      </c>
      <c r="R9" s="53">
        <v>0</v>
      </c>
      <c r="S9" s="53">
        <v>0</v>
      </c>
      <c r="T9" s="53">
        <v>0</v>
      </c>
      <c r="U9" s="53">
        <v>0</v>
      </c>
      <c r="V9" s="53">
        <v>2</v>
      </c>
      <c r="W9" s="53">
        <v>0</v>
      </c>
      <c r="X9" s="161">
        <v>0</v>
      </c>
      <c r="Y9" s="53">
        <v>2</v>
      </c>
      <c r="Z9" s="101"/>
      <c r="AA9" s="53">
        <v>52.76</v>
      </c>
      <c r="BB9" s="101"/>
    </row>
    <row r="10" spans="1:54" x14ac:dyDescent="0.35">
      <c r="A10" s="1" t="s">
        <v>433</v>
      </c>
      <c r="B10" s="1">
        <v>2023</v>
      </c>
      <c r="C10" s="2">
        <v>44982</v>
      </c>
      <c r="D10" s="1" t="s">
        <v>72</v>
      </c>
      <c r="E10" s="1" t="s">
        <v>209</v>
      </c>
      <c r="F10" s="1" t="s">
        <v>209</v>
      </c>
      <c r="G10" s="1" t="s">
        <v>444</v>
      </c>
      <c r="H10" s="1" t="s">
        <v>445</v>
      </c>
      <c r="I10" s="1" t="s">
        <v>56</v>
      </c>
      <c r="J10" s="53">
        <v>9</v>
      </c>
      <c r="K10" s="53">
        <v>0</v>
      </c>
      <c r="L10" s="53">
        <v>0</v>
      </c>
      <c r="M10" s="53">
        <v>0</v>
      </c>
      <c r="N10" s="53">
        <v>0</v>
      </c>
      <c r="O10" s="53">
        <v>0</v>
      </c>
      <c r="P10" s="53">
        <v>0</v>
      </c>
      <c r="Q10" s="53">
        <v>0</v>
      </c>
      <c r="R10" s="53">
        <v>0</v>
      </c>
      <c r="S10" s="53">
        <v>0</v>
      </c>
      <c r="T10" s="53">
        <v>0</v>
      </c>
      <c r="U10" s="53">
        <v>0</v>
      </c>
      <c r="V10" s="53">
        <v>0</v>
      </c>
      <c r="W10" s="53">
        <v>0</v>
      </c>
      <c r="X10" s="161">
        <v>0</v>
      </c>
      <c r="Y10" s="53">
        <v>0</v>
      </c>
      <c r="Z10" s="101"/>
      <c r="AA10" s="53">
        <v>52.76</v>
      </c>
      <c r="BB10" s="101"/>
    </row>
    <row r="11" spans="1:54" x14ac:dyDescent="0.35">
      <c r="A11" s="1" t="s">
        <v>433</v>
      </c>
      <c r="B11" s="1">
        <v>2023</v>
      </c>
      <c r="C11" s="2">
        <v>44982</v>
      </c>
      <c r="D11" s="1" t="s">
        <v>72</v>
      </c>
      <c r="E11" s="1" t="s">
        <v>209</v>
      </c>
      <c r="F11" s="1" t="s">
        <v>209</v>
      </c>
      <c r="G11" s="1" t="s">
        <v>331</v>
      </c>
      <c r="H11" s="1" t="s">
        <v>449</v>
      </c>
      <c r="I11" s="1" t="s">
        <v>98</v>
      </c>
      <c r="J11" s="53">
        <v>10</v>
      </c>
      <c r="K11" s="53">
        <v>0</v>
      </c>
      <c r="L11" s="53">
        <v>0</v>
      </c>
      <c r="M11" s="53">
        <v>0</v>
      </c>
      <c r="N11" s="53">
        <v>0</v>
      </c>
      <c r="O11" s="53">
        <v>0</v>
      </c>
      <c r="P11" s="53">
        <v>0</v>
      </c>
      <c r="Q11" s="53">
        <v>0</v>
      </c>
      <c r="R11" s="53">
        <v>0</v>
      </c>
      <c r="S11" s="53">
        <v>0</v>
      </c>
      <c r="T11" s="53">
        <v>0</v>
      </c>
      <c r="U11" s="53">
        <v>0</v>
      </c>
      <c r="V11" s="53">
        <v>0</v>
      </c>
      <c r="W11" s="53">
        <v>0</v>
      </c>
      <c r="X11" s="161">
        <v>0</v>
      </c>
      <c r="Y11" s="53">
        <v>0</v>
      </c>
      <c r="Z11" s="101"/>
      <c r="AA11" s="53">
        <v>52.76</v>
      </c>
      <c r="BB11" s="101"/>
    </row>
    <row r="12" spans="1:54" x14ac:dyDescent="0.35">
      <c r="A12" s="1" t="s">
        <v>433</v>
      </c>
      <c r="B12" s="1">
        <v>2023</v>
      </c>
      <c r="C12" s="2">
        <v>44982</v>
      </c>
      <c r="D12" s="1" t="s">
        <v>72</v>
      </c>
      <c r="E12" s="1" t="s">
        <v>209</v>
      </c>
      <c r="F12" s="1" t="s">
        <v>209</v>
      </c>
      <c r="G12" s="1" t="s">
        <v>235</v>
      </c>
      <c r="H12" s="1" t="s">
        <v>462</v>
      </c>
      <c r="I12" s="1" t="s">
        <v>61</v>
      </c>
      <c r="J12" s="53">
        <v>11</v>
      </c>
      <c r="K12" s="53">
        <v>2</v>
      </c>
      <c r="L12" s="53">
        <v>0</v>
      </c>
      <c r="M12" s="53">
        <v>0</v>
      </c>
      <c r="N12" s="53">
        <v>3</v>
      </c>
      <c r="O12" s="53">
        <v>0</v>
      </c>
      <c r="P12" s="53">
        <v>0</v>
      </c>
      <c r="Q12" s="53">
        <v>0</v>
      </c>
      <c r="R12" s="53">
        <v>0</v>
      </c>
      <c r="S12" s="53">
        <v>0</v>
      </c>
      <c r="T12" s="53">
        <v>0</v>
      </c>
      <c r="U12" s="53">
        <v>0</v>
      </c>
      <c r="V12" s="53">
        <v>0</v>
      </c>
      <c r="W12" s="53">
        <v>0</v>
      </c>
      <c r="X12" s="161">
        <v>20</v>
      </c>
      <c r="Y12" s="53">
        <v>-15</v>
      </c>
      <c r="Z12" s="101"/>
      <c r="AA12" s="53">
        <v>52.76</v>
      </c>
      <c r="BB12" s="101"/>
    </row>
    <row r="13" spans="1:54" x14ac:dyDescent="0.35">
      <c r="A13" s="1" t="s">
        <v>433</v>
      </c>
      <c r="B13" s="1">
        <v>2023</v>
      </c>
      <c r="C13" s="2">
        <v>44982</v>
      </c>
      <c r="D13" s="1" t="s">
        <v>72</v>
      </c>
      <c r="E13" s="1" t="s">
        <v>209</v>
      </c>
      <c r="F13" s="1" t="s">
        <v>209</v>
      </c>
      <c r="G13" s="1" t="s">
        <v>258</v>
      </c>
      <c r="H13" s="1" t="s">
        <v>359</v>
      </c>
      <c r="I13" s="1" t="s">
        <v>65</v>
      </c>
      <c r="J13" s="53">
        <v>12</v>
      </c>
      <c r="K13" s="53">
        <v>0</v>
      </c>
      <c r="L13" s="53">
        <v>0</v>
      </c>
      <c r="M13" s="53">
        <v>0</v>
      </c>
      <c r="N13" s="53">
        <v>0</v>
      </c>
      <c r="O13" s="53">
        <v>0</v>
      </c>
      <c r="P13" s="53">
        <v>0</v>
      </c>
      <c r="Q13" s="53">
        <v>0</v>
      </c>
      <c r="R13" s="53">
        <v>0</v>
      </c>
      <c r="S13" s="53">
        <v>0</v>
      </c>
      <c r="T13" s="53">
        <v>0</v>
      </c>
      <c r="U13" s="53">
        <v>0</v>
      </c>
      <c r="V13" s="53">
        <v>0</v>
      </c>
      <c r="W13" s="53">
        <v>0</v>
      </c>
      <c r="X13" s="161">
        <v>20</v>
      </c>
      <c r="Y13" s="53">
        <v>-20</v>
      </c>
      <c r="Z13" s="101"/>
      <c r="AA13" s="53">
        <v>52.76</v>
      </c>
      <c r="BB13" s="101"/>
    </row>
    <row r="14" spans="1:54" x14ac:dyDescent="0.35">
      <c r="A14" s="1" t="s">
        <v>433</v>
      </c>
      <c r="B14" s="1">
        <v>2023</v>
      </c>
      <c r="C14" s="2">
        <v>44982</v>
      </c>
      <c r="D14" s="1" t="s">
        <v>72</v>
      </c>
      <c r="E14" s="1" t="s">
        <v>209</v>
      </c>
      <c r="F14" s="1" t="s">
        <v>209</v>
      </c>
      <c r="G14" s="1" t="s">
        <v>450</v>
      </c>
      <c r="H14" s="1" t="s">
        <v>414</v>
      </c>
      <c r="I14" s="1" t="s">
        <v>27</v>
      </c>
      <c r="J14" s="53">
        <v>13</v>
      </c>
      <c r="K14" s="53">
        <v>0</v>
      </c>
      <c r="L14" s="53">
        <v>0</v>
      </c>
      <c r="M14" s="53">
        <v>0</v>
      </c>
      <c r="N14" s="53">
        <v>0</v>
      </c>
      <c r="O14" s="53">
        <v>0</v>
      </c>
      <c r="P14" s="53">
        <v>0</v>
      </c>
      <c r="Q14" s="53">
        <v>0</v>
      </c>
      <c r="R14" s="53">
        <v>0</v>
      </c>
      <c r="S14" s="53">
        <v>0</v>
      </c>
      <c r="T14" s="53">
        <v>0</v>
      </c>
      <c r="U14" s="53">
        <v>0</v>
      </c>
      <c r="V14" s="53">
        <v>0</v>
      </c>
      <c r="W14" s="53">
        <v>0</v>
      </c>
      <c r="X14" s="161">
        <v>20</v>
      </c>
      <c r="Y14" s="53">
        <v>-20</v>
      </c>
      <c r="Z14" s="101"/>
      <c r="AA14" s="53">
        <v>52.76</v>
      </c>
      <c r="BB14" s="101"/>
    </row>
    <row r="15" spans="1:54" x14ac:dyDescent="0.35">
      <c r="A15" s="1" t="s">
        <v>433</v>
      </c>
      <c r="B15" s="1">
        <v>2023</v>
      </c>
      <c r="C15" s="2">
        <v>44982</v>
      </c>
      <c r="D15" s="1" t="s">
        <v>72</v>
      </c>
      <c r="E15" s="1" t="s">
        <v>209</v>
      </c>
      <c r="F15" s="1" t="s">
        <v>209</v>
      </c>
      <c r="G15" s="1" t="s">
        <v>248</v>
      </c>
      <c r="H15" s="1" t="s">
        <v>464</v>
      </c>
      <c r="I15" s="1" t="s">
        <v>44</v>
      </c>
      <c r="J15" s="53">
        <v>14</v>
      </c>
      <c r="K15" s="53">
        <v>0</v>
      </c>
      <c r="L15" s="53">
        <v>0</v>
      </c>
      <c r="M15" s="53">
        <v>0</v>
      </c>
      <c r="N15" s="53">
        <v>0</v>
      </c>
      <c r="O15" s="53">
        <v>0</v>
      </c>
      <c r="P15" s="53">
        <v>0</v>
      </c>
      <c r="Q15" s="53">
        <v>0</v>
      </c>
      <c r="R15" s="53">
        <v>0</v>
      </c>
      <c r="S15" s="53">
        <v>0</v>
      </c>
      <c r="T15" s="53">
        <v>0</v>
      </c>
      <c r="U15" s="53">
        <v>0</v>
      </c>
      <c r="V15" s="53">
        <v>0</v>
      </c>
      <c r="W15" s="53">
        <v>0</v>
      </c>
      <c r="X15" s="161">
        <v>40</v>
      </c>
      <c r="Y15" s="53">
        <v>-40</v>
      </c>
      <c r="Z15" s="101"/>
      <c r="AA15" s="53">
        <v>52.76</v>
      </c>
      <c r="BB15" s="101"/>
    </row>
    <row r="16" spans="1:54" x14ac:dyDescent="0.35">
      <c r="A16" s="1" t="s">
        <v>433</v>
      </c>
      <c r="B16" s="1">
        <v>2023</v>
      </c>
      <c r="C16" s="2">
        <v>44982</v>
      </c>
      <c r="D16" s="1" t="s">
        <v>72</v>
      </c>
      <c r="E16" s="1" t="s">
        <v>209</v>
      </c>
      <c r="F16" s="1" t="s">
        <v>209</v>
      </c>
      <c r="G16" s="1" t="s">
        <v>270</v>
      </c>
      <c r="H16" s="1" t="s">
        <v>468</v>
      </c>
      <c r="I16" s="1" t="s">
        <v>271</v>
      </c>
      <c r="J16" s="53" t="s">
        <v>318</v>
      </c>
      <c r="K16" s="53">
        <v>0</v>
      </c>
      <c r="L16" s="53">
        <v>0</v>
      </c>
      <c r="M16" s="53">
        <v>0</v>
      </c>
      <c r="N16" s="53">
        <v>0</v>
      </c>
      <c r="O16" s="53">
        <v>0</v>
      </c>
      <c r="P16" s="53">
        <v>0</v>
      </c>
      <c r="Q16" s="53">
        <v>0</v>
      </c>
      <c r="R16" s="53">
        <v>0</v>
      </c>
      <c r="S16" s="53">
        <v>0</v>
      </c>
      <c r="T16" s="53">
        <v>0</v>
      </c>
      <c r="U16" s="53">
        <v>0</v>
      </c>
      <c r="V16" s="53">
        <v>0</v>
      </c>
      <c r="W16" s="53">
        <v>0</v>
      </c>
      <c r="X16" s="161">
        <v>40</v>
      </c>
      <c r="Y16" s="53" t="s">
        <v>318</v>
      </c>
      <c r="Z16" s="101"/>
      <c r="AA16" s="53">
        <v>52.76</v>
      </c>
      <c r="BB16" s="101"/>
    </row>
    <row r="17" spans="1:54" x14ac:dyDescent="0.35">
      <c r="A17" s="1" t="s">
        <v>433</v>
      </c>
      <c r="B17" s="1">
        <v>2023</v>
      </c>
      <c r="C17" s="2">
        <v>44982</v>
      </c>
      <c r="D17" s="1" t="s">
        <v>72</v>
      </c>
      <c r="E17" s="1" t="s">
        <v>209</v>
      </c>
      <c r="F17" s="1" t="s">
        <v>209</v>
      </c>
      <c r="G17" s="1" t="s">
        <v>321</v>
      </c>
      <c r="H17" s="1" t="s">
        <v>1737</v>
      </c>
      <c r="I17" s="1" t="s">
        <v>161</v>
      </c>
      <c r="J17" s="53" t="s">
        <v>318</v>
      </c>
      <c r="K17" s="53">
        <v>0</v>
      </c>
      <c r="L17" s="53">
        <v>0</v>
      </c>
      <c r="M17" s="53">
        <v>0</v>
      </c>
      <c r="N17" s="53">
        <v>0</v>
      </c>
      <c r="O17" s="53">
        <v>0</v>
      </c>
      <c r="P17" s="53">
        <v>0</v>
      </c>
      <c r="Q17" s="53">
        <v>0</v>
      </c>
      <c r="R17" s="53">
        <v>0</v>
      </c>
      <c r="S17" s="53">
        <v>0</v>
      </c>
      <c r="T17" s="53">
        <v>0</v>
      </c>
      <c r="U17" s="53">
        <v>0</v>
      </c>
      <c r="V17" s="53">
        <v>0</v>
      </c>
      <c r="W17" s="53">
        <v>0</v>
      </c>
      <c r="X17" s="161">
        <v>20</v>
      </c>
      <c r="Y17" s="53" t="s">
        <v>318</v>
      </c>
      <c r="Z17" s="101"/>
      <c r="AA17" s="53">
        <v>52.76</v>
      </c>
      <c r="BB17" s="101"/>
    </row>
    <row r="18" spans="1:54" x14ac:dyDescent="0.35">
      <c r="A18" s="1" t="s">
        <v>433</v>
      </c>
      <c r="B18" s="1">
        <v>2023</v>
      </c>
      <c r="C18" s="2">
        <v>44982</v>
      </c>
      <c r="D18" s="1" t="s">
        <v>72</v>
      </c>
      <c r="E18" s="1" t="s">
        <v>209</v>
      </c>
      <c r="F18" s="1" t="s">
        <v>209</v>
      </c>
      <c r="G18" s="1" t="s">
        <v>447</v>
      </c>
      <c r="H18" s="1" t="s">
        <v>226</v>
      </c>
      <c r="I18" s="1" t="s">
        <v>40</v>
      </c>
      <c r="J18" s="53" t="s">
        <v>318</v>
      </c>
      <c r="K18" s="53">
        <v>0</v>
      </c>
      <c r="L18" s="53">
        <v>0</v>
      </c>
      <c r="M18" s="53">
        <v>0</v>
      </c>
      <c r="N18" s="53">
        <v>0</v>
      </c>
      <c r="O18" s="53">
        <v>0</v>
      </c>
      <c r="P18" s="53">
        <v>0</v>
      </c>
      <c r="Q18" s="53">
        <v>0</v>
      </c>
      <c r="R18" s="53">
        <v>0</v>
      </c>
      <c r="S18" s="53">
        <v>0</v>
      </c>
      <c r="T18" s="53">
        <v>0</v>
      </c>
      <c r="U18" s="53">
        <v>0</v>
      </c>
      <c r="V18" s="53">
        <v>0</v>
      </c>
      <c r="W18" s="53">
        <v>0</v>
      </c>
      <c r="X18" s="161">
        <v>0</v>
      </c>
      <c r="Y18" s="53" t="s">
        <v>318</v>
      </c>
      <c r="Z18" s="101"/>
      <c r="AA18" s="53">
        <v>52.76</v>
      </c>
      <c r="BB18" s="101"/>
    </row>
    <row r="19" spans="1:54" x14ac:dyDescent="0.35">
      <c r="A19" s="4" t="s">
        <v>12</v>
      </c>
      <c r="B19" s="4">
        <v>2022</v>
      </c>
      <c r="C19" s="5">
        <v>44849</v>
      </c>
      <c r="D19" s="4" t="s">
        <v>13</v>
      </c>
      <c r="E19" s="4" t="s">
        <v>209</v>
      </c>
      <c r="F19" s="4" t="s">
        <v>209</v>
      </c>
      <c r="G19" s="4" t="s">
        <v>556</v>
      </c>
      <c r="H19" s="4" t="s">
        <v>243</v>
      </c>
      <c r="I19" s="4" t="s">
        <v>51</v>
      </c>
      <c r="J19" s="53">
        <v>1</v>
      </c>
      <c r="K19" s="53">
        <v>0</v>
      </c>
      <c r="L19" s="53">
        <v>0</v>
      </c>
      <c r="M19" s="53">
        <v>0</v>
      </c>
      <c r="N19" s="53">
        <v>0</v>
      </c>
      <c r="O19" s="53">
        <v>0</v>
      </c>
      <c r="P19" s="53">
        <v>0</v>
      </c>
      <c r="Q19" s="53">
        <v>0</v>
      </c>
      <c r="R19" s="53">
        <v>0</v>
      </c>
      <c r="S19" s="53">
        <v>5</v>
      </c>
      <c r="T19" s="53">
        <v>5</v>
      </c>
      <c r="U19" s="53">
        <v>0</v>
      </c>
      <c r="V19" s="53">
        <v>2</v>
      </c>
      <c r="W19" s="53">
        <v>20</v>
      </c>
      <c r="X19" s="53">
        <v>0</v>
      </c>
      <c r="Y19" s="53">
        <v>32</v>
      </c>
      <c r="Z19" s="101">
        <v>1.4076388888888889</v>
      </c>
      <c r="AA19" s="53">
        <v>53.28</v>
      </c>
      <c r="BB19" s="101"/>
    </row>
    <row r="20" spans="1:54" x14ac:dyDescent="0.35">
      <c r="A20" s="4" t="s">
        <v>12</v>
      </c>
      <c r="B20" s="4">
        <v>2022</v>
      </c>
      <c r="C20" s="5">
        <v>44849</v>
      </c>
      <c r="D20" s="4" t="s">
        <v>13</v>
      </c>
      <c r="E20" s="4" t="s">
        <v>209</v>
      </c>
      <c r="F20" s="4" t="s">
        <v>209</v>
      </c>
      <c r="G20" s="4" t="s">
        <v>220</v>
      </c>
      <c r="H20" s="4" t="s">
        <v>440</v>
      </c>
      <c r="I20" s="4" t="s">
        <v>17</v>
      </c>
      <c r="J20" s="53">
        <v>2</v>
      </c>
      <c r="K20" s="53">
        <v>3</v>
      </c>
      <c r="L20" s="53">
        <v>0</v>
      </c>
      <c r="M20" s="53">
        <v>5</v>
      </c>
      <c r="N20" s="53">
        <v>3</v>
      </c>
      <c r="O20" s="53">
        <v>5</v>
      </c>
      <c r="P20" s="53">
        <v>1</v>
      </c>
      <c r="Q20" s="53">
        <v>0</v>
      </c>
      <c r="R20" s="53">
        <v>0</v>
      </c>
      <c r="S20" s="53">
        <v>3</v>
      </c>
      <c r="T20" s="53">
        <v>3</v>
      </c>
      <c r="U20" s="53">
        <v>2</v>
      </c>
      <c r="V20" s="53">
        <v>6</v>
      </c>
      <c r="W20" s="53">
        <v>0</v>
      </c>
      <c r="X20" s="53">
        <v>0</v>
      </c>
      <c r="Y20" s="53">
        <v>31</v>
      </c>
      <c r="Z20" s="101"/>
      <c r="AA20" s="53">
        <v>53.28</v>
      </c>
      <c r="BB20" s="101"/>
    </row>
    <row r="21" spans="1:54" x14ac:dyDescent="0.35">
      <c r="A21" s="4" t="s">
        <v>12</v>
      </c>
      <c r="B21" s="4">
        <v>2022</v>
      </c>
      <c r="C21" s="5">
        <v>44849</v>
      </c>
      <c r="D21" s="4" t="s">
        <v>13</v>
      </c>
      <c r="E21" s="4" t="s">
        <v>209</v>
      </c>
      <c r="F21" s="4" t="s">
        <v>209</v>
      </c>
      <c r="G21" s="4" t="s">
        <v>244</v>
      </c>
      <c r="H21" s="4" t="s">
        <v>336</v>
      </c>
      <c r="I21" s="4" t="s">
        <v>245</v>
      </c>
      <c r="J21" s="53">
        <v>3</v>
      </c>
      <c r="K21" s="53">
        <v>0</v>
      </c>
      <c r="L21" s="53">
        <v>3</v>
      </c>
      <c r="M21" s="53">
        <v>0</v>
      </c>
      <c r="N21" s="53">
        <v>5</v>
      </c>
      <c r="O21" s="53">
        <v>1</v>
      </c>
      <c r="P21" s="53">
        <v>0</v>
      </c>
      <c r="Q21" s="53">
        <v>1</v>
      </c>
      <c r="R21" s="53">
        <v>2</v>
      </c>
      <c r="S21" s="53">
        <v>1</v>
      </c>
      <c r="T21" s="53">
        <v>0</v>
      </c>
      <c r="U21" s="53">
        <v>0</v>
      </c>
      <c r="V21" s="53">
        <v>10</v>
      </c>
      <c r="W21" s="53">
        <v>0</v>
      </c>
      <c r="X21" s="53">
        <v>0</v>
      </c>
      <c r="Y21" s="53">
        <v>23</v>
      </c>
      <c r="Z21" s="101"/>
      <c r="AA21" s="53">
        <v>53.28</v>
      </c>
      <c r="BB21" s="101"/>
    </row>
    <row r="22" spans="1:54" x14ac:dyDescent="0.35">
      <c r="A22" s="4" t="s">
        <v>12</v>
      </c>
      <c r="B22" s="4">
        <v>2022</v>
      </c>
      <c r="C22" s="5">
        <v>44849</v>
      </c>
      <c r="D22" s="4" t="s">
        <v>13</v>
      </c>
      <c r="E22" s="4" t="s">
        <v>209</v>
      </c>
      <c r="F22" s="4" t="s">
        <v>209</v>
      </c>
      <c r="G22" s="4" t="s">
        <v>277</v>
      </c>
      <c r="H22" s="4" t="s">
        <v>263</v>
      </c>
      <c r="I22" s="4" t="s">
        <v>36</v>
      </c>
      <c r="J22" s="53">
        <v>4</v>
      </c>
      <c r="K22" s="53">
        <v>5</v>
      </c>
      <c r="L22" s="53">
        <v>0</v>
      </c>
      <c r="M22" s="53">
        <v>3</v>
      </c>
      <c r="N22" s="53">
        <v>0</v>
      </c>
      <c r="O22" s="53">
        <v>0</v>
      </c>
      <c r="P22" s="53">
        <v>2</v>
      </c>
      <c r="Q22" s="53">
        <v>2</v>
      </c>
      <c r="R22" s="53">
        <v>0</v>
      </c>
      <c r="S22" s="53">
        <v>0</v>
      </c>
      <c r="T22" s="53">
        <v>2</v>
      </c>
      <c r="U22" s="53">
        <v>5</v>
      </c>
      <c r="V22" s="53">
        <v>0</v>
      </c>
      <c r="W22" s="53">
        <v>0</v>
      </c>
      <c r="X22" s="53">
        <v>0</v>
      </c>
      <c r="Y22" s="53">
        <v>19</v>
      </c>
      <c r="Z22" s="101"/>
      <c r="AA22" s="53">
        <v>53.28</v>
      </c>
      <c r="BB22" s="101"/>
    </row>
    <row r="23" spans="1:54" x14ac:dyDescent="0.35">
      <c r="A23" s="4" t="s">
        <v>12</v>
      </c>
      <c r="B23" s="4">
        <v>2022</v>
      </c>
      <c r="C23" s="5">
        <v>44849</v>
      </c>
      <c r="D23" s="4" t="s">
        <v>13</v>
      </c>
      <c r="E23" s="4" t="s">
        <v>209</v>
      </c>
      <c r="F23" s="4" t="s">
        <v>209</v>
      </c>
      <c r="G23" s="4" t="s">
        <v>339</v>
      </c>
      <c r="H23" s="4" t="s">
        <v>319</v>
      </c>
      <c r="I23" s="4" t="s">
        <v>25</v>
      </c>
      <c r="J23" s="53">
        <v>5</v>
      </c>
      <c r="K23" s="53">
        <v>0</v>
      </c>
      <c r="L23" s="53">
        <v>5</v>
      </c>
      <c r="M23" s="53">
        <v>1</v>
      </c>
      <c r="N23" s="53">
        <v>0</v>
      </c>
      <c r="O23" s="53">
        <v>2</v>
      </c>
      <c r="P23" s="53">
        <v>0</v>
      </c>
      <c r="Q23" s="53">
        <v>3</v>
      </c>
      <c r="R23" s="53">
        <v>3</v>
      </c>
      <c r="S23" s="53">
        <v>2</v>
      </c>
      <c r="T23" s="53">
        <v>0</v>
      </c>
      <c r="U23" s="53">
        <v>1</v>
      </c>
      <c r="V23" s="53">
        <v>0</v>
      </c>
      <c r="W23" s="53">
        <v>0</v>
      </c>
      <c r="X23" s="53">
        <v>0</v>
      </c>
      <c r="Y23" s="53">
        <v>17</v>
      </c>
      <c r="Z23" s="101"/>
      <c r="AA23" s="53">
        <v>53.28</v>
      </c>
      <c r="BB23" s="101"/>
    </row>
    <row r="24" spans="1:54" x14ac:dyDescent="0.35">
      <c r="A24" s="4" t="s">
        <v>12</v>
      </c>
      <c r="B24" s="4">
        <v>2022</v>
      </c>
      <c r="C24" s="5">
        <v>44849</v>
      </c>
      <c r="D24" s="4" t="s">
        <v>13</v>
      </c>
      <c r="E24" s="4" t="s">
        <v>209</v>
      </c>
      <c r="F24" s="4" t="s">
        <v>209</v>
      </c>
      <c r="G24" s="4" t="s">
        <v>223</v>
      </c>
      <c r="H24" s="4" t="s">
        <v>480</v>
      </c>
      <c r="I24" s="4" t="s">
        <v>19</v>
      </c>
      <c r="J24" s="53">
        <v>6</v>
      </c>
      <c r="K24" s="53">
        <v>0</v>
      </c>
      <c r="L24" s="53">
        <v>0</v>
      </c>
      <c r="M24" s="53">
        <v>0</v>
      </c>
      <c r="N24" s="53">
        <v>0</v>
      </c>
      <c r="O24" s="53">
        <v>3</v>
      </c>
      <c r="P24" s="53">
        <v>3</v>
      </c>
      <c r="Q24" s="53">
        <v>0</v>
      </c>
      <c r="R24" s="53">
        <v>5</v>
      </c>
      <c r="S24" s="53">
        <v>0</v>
      </c>
      <c r="T24" s="53">
        <v>0</v>
      </c>
      <c r="U24" s="53">
        <v>0</v>
      </c>
      <c r="V24" s="53">
        <v>4</v>
      </c>
      <c r="W24" s="53">
        <v>0</v>
      </c>
      <c r="X24" s="53">
        <v>0</v>
      </c>
      <c r="Y24" s="53">
        <v>15</v>
      </c>
      <c r="Z24" s="101"/>
      <c r="AA24" s="53">
        <v>53.28</v>
      </c>
      <c r="BB24" s="101"/>
    </row>
    <row r="25" spans="1:54" x14ac:dyDescent="0.35">
      <c r="A25" s="4" t="s">
        <v>12</v>
      </c>
      <c r="B25" s="4">
        <v>2022</v>
      </c>
      <c r="C25" s="5">
        <v>44849</v>
      </c>
      <c r="D25" s="4" t="s">
        <v>13</v>
      </c>
      <c r="E25" s="4" t="s">
        <v>209</v>
      </c>
      <c r="F25" s="4" t="s">
        <v>209</v>
      </c>
      <c r="G25" s="4" t="s">
        <v>279</v>
      </c>
      <c r="H25" s="4" t="s">
        <v>474</v>
      </c>
      <c r="I25" s="4" t="s">
        <v>53</v>
      </c>
      <c r="J25" s="53">
        <v>7</v>
      </c>
      <c r="K25" s="53">
        <v>1</v>
      </c>
      <c r="L25" s="53">
        <v>0</v>
      </c>
      <c r="M25" s="53">
        <v>0</v>
      </c>
      <c r="N25" s="53">
        <v>1</v>
      </c>
      <c r="O25" s="53">
        <v>0</v>
      </c>
      <c r="P25" s="53">
        <v>0</v>
      </c>
      <c r="Q25" s="53">
        <v>5</v>
      </c>
      <c r="R25" s="53">
        <v>0</v>
      </c>
      <c r="S25" s="53">
        <v>0</v>
      </c>
      <c r="T25" s="53">
        <v>1</v>
      </c>
      <c r="U25" s="53">
        <v>3</v>
      </c>
      <c r="V25" s="53">
        <v>0</v>
      </c>
      <c r="W25" s="53">
        <v>0</v>
      </c>
      <c r="X25" s="53">
        <v>0</v>
      </c>
      <c r="Y25" s="53">
        <v>11</v>
      </c>
      <c r="Z25" s="101"/>
      <c r="AA25" s="53">
        <v>53.28</v>
      </c>
      <c r="BB25" s="101"/>
    </row>
    <row r="26" spans="1:54" x14ac:dyDescent="0.35">
      <c r="A26" s="4" t="s">
        <v>12</v>
      </c>
      <c r="B26" s="4">
        <v>2022</v>
      </c>
      <c r="C26" s="5">
        <v>44849</v>
      </c>
      <c r="D26" s="4" t="s">
        <v>13</v>
      </c>
      <c r="E26" s="4" t="s">
        <v>209</v>
      </c>
      <c r="F26" s="4" t="s">
        <v>209</v>
      </c>
      <c r="G26" s="4" t="s">
        <v>222</v>
      </c>
      <c r="H26" s="4" t="s">
        <v>281</v>
      </c>
      <c r="I26" s="4" t="s">
        <v>29</v>
      </c>
      <c r="J26" s="53">
        <v>8</v>
      </c>
      <c r="K26" s="53">
        <v>2</v>
      </c>
      <c r="L26" s="53">
        <v>1</v>
      </c>
      <c r="M26" s="53">
        <v>2</v>
      </c>
      <c r="N26" s="53">
        <v>2</v>
      </c>
      <c r="O26" s="53">
        <v>0</v>
      </c>
      <c r="P26" s="53">
        <v>0</v>
      </c>
      <c r="Q26" s="53">
        <v>0</v>
      </c>
      <c r="R26" s="53">
        <v>0</v>
      </c>
      <c r="S26" s="53">
        <v>0</v>
      </c>
      <c r="T26" s="53">
        <v>0</v>
      </c>
      <c r="U26" s="53">
        <v>0</v>
      </c>
      <c r="V26" s="53">
        <v>0</v>
      </c>
      <c r="W26" s="53">
        <v>0</v>
      </c>
      <c r="X26" s="53">
        <v>0</v>
      </c>
      <c r="Y26" s="53">
        <v>7</v>
      </c>
      <c r="Z26" s="101"/>
      <c r="AA26" s="53">
        <v>53.28</v>
      </c>
      <c r="BB26" s="101"/>
    </row>
    <row r="27" spans="1:54" x14ac:dyDescent="0.35">
      <c r="A27" s="4" t="s">
        <v>12</v>
      </c>
      <c r="B27" s="4">
        <v>2022</v>
      </c>
      <c r="C27" s="5">
        <v>44849</v>
      </c>
      <c r="D27" s="4" t="s">
        <v>13</v>
      </c>
      <c r="E27" s="4" t="s">
        <v>209</v>
      </c>
      <c r="F27" s="4" t="s">
        <v>209</v>
      </c>
      <c r="G27" s="4" t="s">
        <v>278</v>
      </c>
      <c r="H27" s="4" t="s">
        <v>482</v>
      </c>
      <c r="I27" s="4" t="s">
        <v>67</v>
      </c>
      <c r="J27" s="53">
        <v>9</v>
      </c>
      <c r="K27" s="53">
        <v>0</v>
      </c>
      <c r="L27" s="53">
        <v>2</v>
      </c>
      <c r="M27" s="53">
        <v>0</v>
      </c>
      <c r="N27" s="53">
        <v>0</v>
      </c>
      <c r="O27" s="53">
        <v>0</v>
      </c>
      <c r="P27" s="53">
        <v>0</v>
      </c>
      <c r="Q27" s="53">
        <v>0</v>
      </c>
      <c r="R27" s="53">
        <v>0</v>
      </c>
      <c r="S27" s="53">
        <v>0</v>
      </c>
      <c r="T27" s="53">
        <v>0</v>
      </c>
      <c r="U27" s="53">
        <v>0</v>
      </c>
      <c r="V27" s="53">
        <v>0</v>
      </c>
      <c r="W27" s="53">
        <v>0</v>
      </c>
      <c r="X27" s="53">
        <v>0</v>
      </c>
      <c r="Y27" s="53">
        <v>2</v>
      </c>
      <c r="Z27" s="101"/>
      <c r="AA27" s="53">
        <v>53.28</v>
      </c>
      <c r="BB27" s="101"/>
    </row>
    <row r="28" spans="1:54" x14ac:dyDescent="0.35">
      <c r="A28" s="4" t="s">
        <v>12</v>
      </c>
      <c r="B28" s="4">
        <v>2022</v>
      </c>
      <c r="C28" s="5">
        <v>44849</v>
      </c>
      <c r="D28" s="4" t="s">
        <v>13</v>
      </c>
      <c r="E28" s="4" t="s">
        <v>209</v>
      </c>
      <c r="F28" s="4" t="s">
        <v>209</v>
      </c>
      <c r="G28" s="4" t="s">
        <v>300</v>
      </c>
      <c r="H28" s="4" t="s">
        <v>238</v>
      </c>
      <c r="I28" s="4" t="s">
        <v>239</v>
      </c>
      <c r="J28" s="53">
        <v>10</v>
      </c>
      <c r="K28" s="53">
        <v>0</v>
      </c>
      <c r="L28" s="53">
        <v>0</v>
      </c>
      <c r="M28" s="53">
        <v>0</v>
      </c>
      <c r="N28" s="53">
        <v>0</v>
      </c>
      <c r="O28" s="53">
        <v>0</v>
      </c>
      <c r="P28" s="53">
        <v>0</v>
      </c>
      <c r="Q28" s="53">
        <v>0</v>
      </c>
      <c r="R28" s="53">
        <v>1</v>
      </c>
      <c r="S28" s="53">
        <v>0</v>
      </c>
      <c r="T28" s="53">
        <v>0</v>
      </c>
      <c r="U28" s="53">
        <v>0</v>
      </c>
      <c r="V28" s="53">
        <v>0</v>
      </c>
      <c r="W28" s="53">
        <v>0</v>
      </c>
      <c r="X28" s="53">
        <v>0</v>
      </c>
      <c r="Y28" s="53">
        <v>1</v>
      </c>
      <c r="Z28" s="101"/>
      <c r="AA28" s="53">
        <v>53.28</v>
      </c>
      <c r="BB28" s="101"/>
    </row>
    <row r="29" spans="1:54" x14ac:dyDescent="0.35">
      <c r="A29" s="4" t="s">
        <v>12</v>
      </c>
      <c r="B29" s="4">
        <v>2022</v>
      </c>
      <c r="C29" s="5">
        <v>44849</v>
      </c>
      <c r="D29" s="4" t="s">
        <v>13</v>
      </c>
      <c r="E29" s="4" t="s">
        <v>209</v>
      </c>
      <c r="F29" s="4" t="s">
        <v>209</v>
      </c>
      <c r="G29" s="4" t="s">
        <v>458</v>
      </c>
      <c r="H29" s="4" t="s">
        <v>234</v>
      </c>
      <c r="I29" s="4" t="s">
        <v>15</v>
      </c>
      <c r="J29" s="53">
        <v>11</v>
      </c>
      <c r="K29" s="53">
        <v>0</v>
      </c>
      <c r="L29" s="53">
        <v>0</v>
      </c>
      <c r="M29" s="53">
        <v>0</v>
      </c>
      <c r="N29" s="53">
        <v>0</v>
      </c>
      <c r="O29" s="53">
        <v>0</v>
      </c>
      <c r="P29" s="53">
        <v>5</v>
      </c>
      <c r="Q29" s="53">
        <v>0</v>
      </c>
      <c r="R29" s="53">
        <v>0</v>
      </c>
      <c r="S29" s="53">
        <v>0</v>
      </c>
      <c r="T29" s="53">
        <v>0</v>
      </c>
      <c r="U29" s="53">
        <v>0</v>
      </c>
      <c r="V29" s="53">
        <v>0</v>
      </c>
      <c r="W29" s="53">
        <v>0</v>
      </c>
      <c r="X29" s="53">
        <v>20</v>
      </c>
      <c r="Y29" s="53">
        <v>-15</v>
      </c>
      <c r="Z29" s="101"/>
      <c r="AA29" s="53">
        <v>53.28</v>
      </c>
      <c r="BB29" s="101"/>
    </row>
    <row r="30" spans="1:54" x14ac:dyDescent="0.35">
      <c r="A30" s="4" t="s">
        <v>12</v>
      </c>
      <c r="B30" s="4">
        <v>2022</v>
      </c>
      <c r="C30" s="5">
        <v>44849</v>
      </c>
      <c r="D30" s="4" t="s">
        <v>13</v>
      </c>
      <c r="E30" s="4" t="s">
        <v>209</v>
      </c>
      <c r="F30" s="4" t="s">
        <v>209</v>
      </c>
      <c r="G30" s="4" t="s">
        <v>221</v>
      </c>
      <c r="H30" s="4" t="s">
        <v>481</v>
      </c>
      <c r="I30" s="4" t="s">
        <v>27</v>
      </c>
      <c r="J30" s="53">
        <v>12</v>
      </c>
      <c r="K30" s="53">
        <v>0</v>
      </c>
      <c r="L30" s="53">
        <v>0</v>
      </c>
      <c r="M30" s="53">
        <v>0</v>
      </c>
      <c r="N30" s="53">
        <v>0</v>
      </c>
      <c r="O30" s="53">
        <v>0</v>
      </c>
      <c r="P30" s="53">
        <v>0</v>
      </c>
      <c r="Q30" s="53">
        <v>0</v>
      </c>
      <c r="R30" s="53">
        <v>0</v>
      </c>
      <c r="S30" s="53">
        <v>0</v>
      </c>
      <c r="T30" s="53">
        <v>0</v>
      </c>
      <c r="U30" s="53">
        <v>0</v>
      </c>
      <c r="V30" s="53">
        <v>0</v>
      </c>
      <c r="W30" s="53">
        <v>0</v>
      </c>
      <c r="X30" s="53">
        <v>20</v>
      </c>
      <c r="Y30" s="53">
        <v>-20</v>
      </c>
      <c r="Z30" s="101"/>
      <c r="AA30" s="53">
        <v>53.28</v>
      </c>
      <c r="BB30" s="101"/>
    </row>
    <row r="31" spans="1:54" x14ac:dyDescent="0.35">
      <c r="A31" s="4" t="s">
        <v>12</v>
      </c>
      <c r="B31" s="4">
        <v>2022</v>
      </c>
      <c r="C31" s="5">
        <v>44849</v>
      </c>
      <c r="D31" s="4" t="s">
        <v>13</v>
      </c>
      <c r="E31" s="4" t="s">
        <v>209</v>
      </c>
      <c r="F31" s="4" t="s">
        <v>209</v>
      </c>
      <c r="G31" s="4" t="s">
        <v>274</v>
      </c>
      <c r="H31" s="4" t="s">
        <v>445</v>
      </c>
      <c r="I31" s="4" t="s">
        <v>56</v>
      </c>
      <c r="J31" s="53">
        <v>13</v>
      </c>
      <c r="K31" s="53">
        <v>0</v>
      </c>
      <c r="L31" s="53">
        <v>0</v>
      </c>
      <c r="M31" s="53">
        <v>0</v>
      </c>
      <c r="N31" s="53">
        <v>0</v>
      </c>
      <c r="O31" s="53">
        <v>0</v>
      </c>
      <c r="P31" s="53">
        <v>0</v>
      </c>
      <c r="Q31" s="53">
        <v>0</v>
      </c>
      <c r="R31" s="53">
        <v>0</v>
      </c>
      <c r="S31" s="53">
        <v>0</v>
      </c>
      <c r="T31" s="53">
        <v>0</v>
      </c>
      <c r="U31" s="53">
        <v>0</v>
      </c>
      <c r="V31" s="53">
        <v>0</v>
      </c>
      <c r="W31" s="53">
        <v>0</v>
      </c>
      <c r="X31" s="53">
        <v>40</v>
      </c>
      <c r="Y31" s="53">
        <v>-40</v>
      </c>
      <c r="Z31" s="101"/>
      <c r="AA31" s="53">
        <v>53.28</v>
      </c>
      <c r="BB31" s="101"/>
    </row>
    <row r="32" spans="1:54" x14ac:dyDescent="0.35">
      <c r="A32" s="4" t="s">
        <v>12</v>
      </c>
      <c r="B32" s="4">
        <v>2022</v>
      </c>
      <c r="C32" s="5">
        <v>44849</v>
      </c>
      <c r="D32" s="4" t="s">
        <v>13</v>
      </c>
      <c r="E32" s="4" t="s">
        <v>209</v>
      </c>
      <c r="F32" s="4" t="s">
        <v>209</v>
      </c>
      <c r="G32" s="4" t="s">
        <v>488</v>
      </c>
      <c r="H32" s="4" t="s">
        <v>635</v>
      </c>
      <c r="I32" s="4" t="s">
        <v>47</v>
      </c>
      <c r="J32" s="53">
        <v>14</v>
      </c>
      <c r="K32" s="53">
        <v>0</v>
      </c>
      <c r="L32" s="53">
        <v>0</v>
      </c>
      <c r="M32" s="53">
        <v>0</v>
      </c>
      <c r="N32" s="53">
        <v>0</v>
      </c>
      <c r="O32" s="53">
        <v>0</v>
      </c>
      <c r="P32" s="53">
        <v>0</v>
      </c>
      <c r="Q32" s="53">
        <v>0</v>
      </c>
      <c r="R32" s="53">
        <v>0</v>
      </c>
      <c r="S32" s="53">
        <v>0</v>
      </c>
      <c r="T32" s="53">
        <v>0</v>
      </c>
      <c r="U32" s="53">
        <v>0</v>
      </c>
      <c r="V32" s="53">
        <v>0</v>
      </c>
      <c r="W32" s="53">
        <v>0</v>
      </c>
      <c r="X32" s="53">
        <v>40</v>
      </c>
      <c r="Y32" s="53" t="s">
        <v>318</v>
      </c>
      <c r="Z32" s="101"/>
      <c r="AA32" s="53">
        <v>53.28</v>
      </c>
      <c r="BB32" s="101"/>
    </row>
    <row r="33" spans="1:54" x14ac:dyDescent="0.35">
      <c r="A33" s="4" t="s">
        <v>12</v>
      </c>
      <c r="B33" s="4">
        <v>2022</v>
      </c>
      <c r="C33" s="5">
        <v>44849</v>
      </c>
      <c r="D33" s="4" t="s">
        <v>13</v>
      </c>
      <c r="E33" s="4" t="s">
        <v>209</v>
      </c>
      <c r="F33" s="4" t="s">
        <v>209</v>
      </c>
      <c r="G33" s="4" t="s">
        <v>142</v>
      </c>
      <c r="H33" s="4" t="s">
        <v>462</v>
      </c>
      <c r="I33" s="4" t="s">
        <v>61</v>
      </c>
      <c r="J33" s="53">
        <v>15</v>
      </c>
      <c r="K33" s="53">
        <v>0</v>
      </c>
      <c r="L33" s="53">
        <v>0</v>
      </c>
      <c r="M33" s="53">
        <v>0</v>
      </c>
      <c r="N33" s="53">
        <v>0</v>
      </c>
      <c r="O33" s="53">
        <v>0</v>
      </c>
      <c r="P33" s="53">
        <v>0</v>
      </c>
      <c r="Q33" s="53">
        <v>0</v>
      </c>
      <c r="R33" s="53">
        <v>0</v>
      </c>
      <c r="S33" s="53">
        <v>0</v>
      </c>
      <c r="T33" s="53">
        <v>0</v>
      </c>
      <c r="U33" s="53">
        <v>0</v>
      </c>
      <c r="V33" s="53">
        <v>0</v>
      </c>
      <c r="W33" s="53">
        <v>0</v>
      </c>
      <c r="X33" s="53">
        <v>20</v>
      </c>
      <c r="Y33" s="53" t="s">
        <v>318</v>
      </c>
      <c r="Z33" s="101"/>
      <c r="AA33" s="53">
        <v>53.28</v>
      </c>
      <c r="BB33" s="101"/>
    </row>
    <row r="34" spans="1:54" x14ac:dyDescent="0.35">
      <c r="A34" s="4" t="s">
        <v>12</v>
      </c>
      <c r="B34" s="4">
        <v>2022</v>
      </c>
      <c r="C34" s="5">
        <v>44849</v>
      </c>
      <c r="D34" s="4" t="s">
        <v>13</v>
      </c>
      <c r="E34" s="4" t="s">
        <v>209</v>
      </c>
      <c r="F34" s="4" t="s">
        <v>209</v>
      </c>
      <c r="G34" s="4" t="s">
        <v>226</v>
      </c>
      <c r="H34" s="4" t="s">
        <v>448</v>
      </c>
      <c r="I34" s="4" t="s">
        <v>40</v>
      </c>
      <c r="J34" s="53">
        <v>16</v>
      </c>
      <c r="K34" s="53">
        <v>0</v>
      </c>
      <c r="L34" s="53">
        <v>0</v>
      </c>
      <c r="M34" s="53">
        <v>0</v>
      </c>
      <c r="N34" s="53">
        <v>0</v>
      </c>
      <c r="O34" s="53">
        <v>0</v>
      </c>
      <c r="P34" s="53">
        <v>0</v>
      </c>
      <c r="Q34" s="53">
        <v>0</v>
      </c>
      <c r="R34" s="53">
        <v>0</v>
      </c>
      <c r="S34" s="53">
        <v>0</v>
      </c>
      <c r="T34" s="53">
        <v>0</v>
      </c>
      <c r="U34" s="53">
        <v>0</v>
      </c>
      <c r="V34" s="53">
        <v>0</v>
      </c>
      <c r="W34" s="53">
        <v>0</v>
      </c>
      <c r="X34" s="53">
        <v>40</v>
      </c>
      <c r="Y34" s="53" t="s">
        <v>318</v>
      </c>
      <c r="Z34" s="101"/>
      <c r="AA34" s="53">
        <v>53.28</v>
      </c>
      <c r="BB34" s="101"/>
    </row>
    <row r="35" spans="1:54" x14ac:dyDescent="0.35">
      <c r="A35" s="4" t="s">
        <v>12</v>
      </c>
      <c r="B35" s="4">
        <v>2022</v>
      </c>
      <c r="C35" s="5">
        <v>44849</v>
      </c>
      <c r="D35" s="4" t="s">
        <v>13</v>
      </c>
      <c r="E35" s="4" t="s">
        <v>209</v>
      </c>
      <c r="F35" s="4" t="s">
        <v>209</v>
      </c>
      <c r="G35" s="4" t="s">
        <v>258</v>
      </c>
      <c r="H35" s="4" t="s">
        <v>491</v>
      </c>
      <c r="I35" s="4" t="s">
        <v>65</v>
      </c>
      <c r="J35" s="53">
        <v>17</v>
      </c>
      <c r="K35" s="53">
        <v>0</v>
      </c>
      <c r="L35" s="53">
        <v>0</v>
      </c>
      <c r="M35" s="53">
        <v>0</v>
      </c>
      <c r="N35" s="53">
        <v>0</v>
      </c>
      <c r="O35" s="53">
        <v>0</v>
      </c>
      <c r="P35" s="53">
        <v>0</v>
      </c>
      <c r="Q35" s="53">
        <v>0</v>
      </c>
      <c r="R35" s="53">
        <v>0</v>
      </c>
      <c r="S35" s="53">
        <v>0</v>
      </c>
      <c r="T35" s="53">
        <v>0</v>
      </c>
      <c r="U35" s="53">
        <v>0</v>
      </c>
      <c r="V35" s="53">
        <v>0</v>
      </c>
      <c r="W35" s="53">
        <v>0</v>
      </c>
      <c r="X35" s="53">
        <v>0</v>
      </c>
      <c r="Y35" s="53">
        <v>0</v>
      </c>
      <c r="Z35" s="101"/>
      <c r="AA35" s="53">
        <v>53.28</v>
      </c>
      <c r="BB35" s="101"/>
    </row>
    <row r="36" spans="1:54" x14ac:dyDescent="0.35">
      <c r="A36" s="4" t="s">
        <v>12</v>
      </c>
      <c r="B36" s="4">
        <v>2022</v>
      </c>
      <c r="C36" s="5">
        <v>44849</v>
      </c>
      <c r="D36" s="4" t="s">
        <v>13</v>
      </c>
      <c r="E36" s="4" t="s">
        <v>209</v>
      </c>
      <c r="F36" s="4" t="s">
        <v>209</v>
      </c>
      <c r="G36" s="4" t="s">
        <v>493</v>
      </c>
      <c r="H36" s="4" t="s">
        <v>468</v>
      </c>
      <c r="I36" s="21" t="s">
        <v>271</v>
      </c>
      <c r="J36" s="53">
        <v>18</v>
      </c>
      <c r="K36" s="53">
        <v>0</v>
      </c>
      <c r="L36" s="53">
        <v>0</v>
      </c>
      <c r="M36" s="53">
        <v>0</v>
      </c>
      <c r="N36" s="53">
        <v>0</v>
      </c>
      <c r="O36" s="53">
        <v>0</v>
      </c>
      <c r="P36" s="53">
        <v>0</v>
      </c>
      <c r="Q36" s="53">
        <v>0</v>
      </c>
      <c r="R36" s="53">
        <v>0</v>
      </c>
      <c r="S36" s="53">
        <v>0</v>
      </c>
      <c r="T36" s="53">
        <v>0</v>
      </c>
      <c r="U36" s="53">
        <v>0</v>
      </c>
      <c r="V36" s="53">
        <v>0</v>
      </c>
      <c r="W36" s="53">
        <v>0</v>
      </c>
      <c r="X36" s="53">
        <v>40</v>
      </c>
      <c r="Y36" s="53" t="s">
        <v>318</v>
      </c>
      <c r="Z36" s="101"/>
      <c r="AA36" s="53">
        <v>53.28</v>
      </c>
      <c r="BB36" s="101"/>
    </row>
    <row r="37" spans="1:54" x14ac:dyDescent="0.35">
      <c r="A37" s="1" t="s">
        <v>71</v>
      </c>
      <c r="B37" s="1">
        <v>2022</v>
      </c>
      <c r="C37" s="2">
        <v>44752</v>
      </c>
      <c r="D37" s="1" t="s">
        <v>72</v>
      </c>
      <c r="E37" s="1" t="s">
        <v>209</v>
      </c>
      <c r="F37" s="1" t="s">
        <v>209</v>
      </c>
      <c r="G37" s="1" t="s">
        <v>455</v>
      </c>
      <c r="H37" s="1" t="s">
        <v>219</v>
      </c>
      <c r="I37" s="160" t="s">
        <v>67</v>
      </c>
      <c r="J37" s="53">
        <v>1</v>
      </c>
      <c r="K37" s="53">
        <v>5</v>
      </c>
      <c r="L37" s="53">
        <v>3</v>
      </c>
      <c r="M37" s="53">
        <v>3</v>
      </c>
      <c r="N37" s="53">
        <v>0</v>
      </c>
      <c r="O37" s="53">
        <v>5</v>
      </c>
      <c r="P37" s="53">
        <v>5</v>
      </c>
      <c r="Q37" s="53">
        <v>5</v>
      </c>
      <c r="R37" s="53">
        <v>5</v>
      </c>
      <c r="S37" s="53">
        <v>3</v>
      </c>
      <c r="T37" s="53">
        <v>5</v>
      </c>
      <c r="U37" s="53">
        <v>5</v>
      </c>
      <c r="V37" s="53">
        <v>4</v>
      </c>
      <c r="W37" s="53">
        <v>0</v>
      </c>
      <c r="X37" s="161">
        <v>0</v>
      </c>
      <c r="Y37" s="53">
        <v>48</v>
      </c>
      <c r="Z37" s="101">
        <v>1.5506944444444446</v>
      </c>
      <c r="AA37" s="53">
        <v>48.365000000000002</v>
      </c>
      <c r="BB37" s="101"/>
    </row>
    <row r="38" spans="1:54" x14ac:dyDescent="0.35">
      <c r="A38" s="1" t="s">
        <v>71</v>
      </c>
      <c r="B38" s="1">
        <v>2022</v>
      </c>
      <c r="C38" s="2">
        <v>44752</v>
      </c>
      <c r="D38" s="1" t="s">
        <v>72</v>
      </c>
      <c r="E38" s="1" t="s">
        <v>209</v>
      </c>
      <c r="F38" s="1" t="s">
        <v>209</v>
      </c>
      <c r="G38" s="1" t="s">
        <v>636</v>
      </c>
      <c r="H38" s="1" t="s">
        <v>308</v>
      </c>
      <c r="I38" s="160" t="s">
        <v>53</v>
      </c>
      <c r="J38" s="53">
        <v>2</v>
      </c>
      <c r="K38" s="53">
        <v>3</v>
      </c>
      <c r="L38" s="53">
        <v>5</v>
      </c>
      <c r="M38" s="53">
        <v>1</v>
      </c>
      <c r="N38" s="53">
        <v>2</v>
      </c>
      <c r="O38" s="53">
        <v>3</v>
      </c>
      <c r="P38" s="53">
        <v>2</v>
      </c>
      <c r="Q38" s="53">
        <v>3</v>
      </c>
      <c r="R38" s="53">
        <v>3</v>
      </c>
      <c r="S38" s="53">
        <v>0</v>
      </c>
      <c r="T38" s="53">
        <v>3</v>
      </c>
      <c r="U38" s="53">
        <v>0</v>
      </c>
      <c r="V38" s="53">
        <v>10</v>
      </c>
      <c r="W38" s="53">
        <v>0</v>
      </c>
      <c r="X38" s="161">
        <v>0</v>
      </c>
      <c r="Y38" s="53">
        <v>35</v>
      </c>
      <c r="Z38" s="101"/>
      <c r="AA38" s="53">
        <v>48.365000000000002</v>
      </c>
      <c r="BB38" s="101"/>
    </row>
    <row r="39" spans="1:54" x14ac:dyDescent="0.35">
      <c r="A39" s="1" t="s">
        <v>71</v>
      </c>
      <c r="B39" s="1">
        <v>2022</v>
      </c>
      <c r="C39" s="2">
        <v>44752</v>
      </c>
      <c r="D39" s="1" t="s">
        <v>72</v>
      </c>
      <c r="E39" s="1" t="s">
        <v>209</v>
      </c>
      <c r="F39" s="1" t="s">
        <v>209</v>
      </c>
      <c r="G39" s="1" t="s">
        <v>222</v>
      </c>
      <c r="H39" s="1" t="s">
        <v>502</v>
      </c>
      <c r="I39" s="160" t="s">
        <v>29</v>
      </c>
      <c r="J39" s="53">
        <v>3</v>
      </c>
      <c r="K39" s="53">
        <v>2</v>
      </c>
      <c r="L39" s="53">
        <v>0</v>
      </c>
      <c r="M39" s="53">
        <v>5</v>
      </c>
      <c r="N39" s="53">
        <v>3</v>
      </c>
      <c r="O39" s="53">
        <v>2</v>
      </c>
      <c r="P39" s="53">
        <v>3</v>
      </c>
      <c r="Q39" s="53">
        <v>2</v>
      </c>
      <c r="R39" s="53">
        <v>2</v>
      </c>
      <c r="S39" s="53">
        <v>0</v>
      </c>
      <c r="T39" s="53">
        <v>2</v>
      </c>
      <c r="U39" s="53">
        <v>2</v>
      </c>
      <c r="V39" s="53">
        <v>6</v>
      </c>
      <c r="W39" s="53">
        <v>0</v>
      </c>
      <c r="X39" s="161">
        <v>0</v>
      </c>
      <c r="Y39" s="53">
        <v>29</v>
      </c>
      <c r="Z39" s="101"/>
      <c r="AA39" s="53">
        <v>48.365000000000002</v>
      </c>
      <c r="BB39" s="101"/>
    </row>
    <row r="40" spans="1:54" x14ac:dyDescent="0.35">
      <c r="A40" s="1" t="s">
        <v>71</v>
      </c>
      <c r="B40" s="1">
        <v>2022</v>
      </c>
      <c r="C40" s="2">
        <v>44752</v>
      </c>
      <c r="D40" s="1" t="s">
        <v>72</v>
      </c>
      <c r="E40" s="1" t="s">
        <v>209</v>
      </c>
      <c r="F40" s="1" t="s">
        <v>209</v>
      </c>
      <c r="G40" s="1" t="s">
        <v>257</v>
      </c>
      <c r="H40" s="1" t="s">
        <v>500</v>
      </c>
      <c r="I40" s="160" t="s">
        <v>21</v>
      </c>
      <c r="J40" s="53">
        <v>4</v>
      </c>
      <c r="K40" s="53">
        <v>0</v>
      </c>
      <c r="L40" s="53">
        <v>1</v>
      </c>
      <c r="M40" s="53">
        <v>0</v>
      </c>
      <c r="N40" s="53">
        <v>1</v>
      </c>
      <c r="O40" s="53">
        <v>0</v>
      </c>
      <c r="P40" s="53">
        <v>0</v>
      </c>
      <c r="Q40" s="53">
        <v>1</v>
      </c>
      <c r="R40" s="53">
        <v>0</v>
      </c>
      <c r="S40" s="53">
        <v>1</v>
      </c>
      <c r="T40" s="53">
        <v>1</v>
      </c>
      <c r="U40" s="53">
        <v>3</v>
      </c>
      <c r="V40" s="53">
        <v>0</v>
      </c>
      <c r="W40" s="53">
        <v>0</v>
      </c>
      <c r="X40" s="161">
        <v>0</v>
      </c>
      <c r="Y40" s="53">
        <v>8</v>
      </c>
      <c r="Z40" s="101"/>
      <c r="AA40" s="53">
        <v>48.365000000000002</v>
      </c>
      <c r="BB40" s="101"/>
    </row>
    <row r="41" spans="1:54" x14ac:dyDescent="0.35">
      <c r="A41" s="1" t="s">
        <v>71</v>
      </c>
      <c r="B41" s="1">
        <v>2022</v>
      </c>
      <c r="C41" s="2">
        <v>44752</v>
      </c>
      <c r="D41" s="1" t="s">
        <v>72</v>
      </c>
      <c r="E41" s="1" t="s">
        <v>209</v>
      </c>
      <c r="F41" s="1" t="s">
        <v>209</v>
      </c>
      <c r="G41" s="1" t="s">
        <v>248</v>
      </c>
      <c r="H41" s="1" t="s">
        <v>464</v>
      </c>
      <c r="I41" s="160" t="s">
        <v>44</v>
      </c>
      <c r="J41" s="53">
        <v>5</v>
      </c>
      <c r="K41" s="53">
        <v>0</v>
      </c>
      <c r="L41" s="53">
        <v>0</v>
      </c>
      <c r="M41" s="53">
        <v>0</v>
      </c>
      <c r="N41" s="53">
        <v>5</v>
      </c>
      <c r="O41" s="53">
        <v>1</v>
      </c>
      <c r="P41" s="53">
        <v>1</v>
      </c>
      <c r="Q41" s="53">
        <v>0</v>
      </c>
      <c r="R41" s="53">
        <v>0</v>
      </c>
      <c r="S41" s="53">
        <v>0</v>
      </c>
      <c r="T41" s="53">
        <v>0</v>
      </c>
      <c r="U41" s="53">
        <v>0</v>
      </c>
      <c r="V41" s="53">
        <v>0</v>
      </c>
      <c r="W41" s="53">
        <v>0</v>
      </c>
      <c r="X41" s="161">
        <v>0</v>
      </c>
      <c r="Y41" s="53">
        <v>7</v>
      </c>
      <c r="Z41" s="101"/>
      <c r="AA41" s="53">
        <v>48.365000000000002</v>
      </c>
      <c r="BB41" s="101"/>
    </row>
    <row r="42" spans="1:54" x14ac:dyDescent="0.35">
      <c r="A42" s="1" t="s">
        <v>71</v>
      </c>
      <c r="B42" s="1">
        <v>2022</v>
      </c>
      <c r="C42" s="2">
        <v>44752</v>
      </c>
      <c r="D42" s="1" t="s">
        <v>72</v>
      </c>
      <c r="E42" s="1" t="s">
        <v>209</v>
      </c>
      <c r="F42" s="1" t="s">
        <v>209</v>
      </c>
      <c r="G42" s="1" t="s">
        <v>359</v>
      </c>
      <c r="H42" s="1" t="s">
        <v>351</v>
      </c>
      <c r="I42" s="160" t="s">
        <v>65</v>
      </c>
      <c r="J42" s="53">
        <v>6</v>
      </c>
      <c r="K42" s="53">
        <v>0</v>
      </c>
      <c r="L42" s="53">
        <v>0</v>
      </c>
      <c r="M42" s="53">
        <v>0</v>
      </c>
      <c r="N42" s="53">
        <v>0</v>
      </c>
      <c r="O42" s="53">
        <v>0</v>
      </c>
      <c r="P42" s="53">
        <v>0</v>
      </c>
      <c r="Q42" s="53">
        <v>0</v>
      </c>
      <c r="R42" s="53">
        <v>0</v>
      </c>
      <c r="S42" s="53">
        <v>5</v>
      </c>
      <c r="T42" s="53">
        <v>0</v>
      </c>
      <c r="U42" s="53">
        <v>0</v>
      </c>
      <c r="V42" s="53">
        <v>0</v>
      </c>
      <c r="W42" s="53">
        <v>0</v>
      </c>
      <c r="X42" s="161">
        <v>0</v>
      </c>
      <c r="Y42" s="53">
        <v>5</v>
      </c>
      <c r="Z42" s="101"/>
      <c r="AA42" s="53">
        <v>48.365000000000002</v>
      </c>
      <c r="BB42" s="101"/>
    </row>
    <row r="43" spans="1:54" x14ac:dyDescent="0.35">
      <c r="A43" s="1" t="s">
        <v>71</v>
      </c>
      <c r="B43" s="1">
        <v>2022</v>
      </c>
      <c r="C43" s="2">
        <v>44752</v>
      </c>
      <c r="D43" s="1" t="s">
        <v>72</v>
      </c>
      <c r="E43" s="1" t="s">
        <v>209</v>
      </c>
      <c r="F43" s="1" t="s">
        <v>209</v>
      </c>
      <c r="G43" s="1" t="s">
        <v>260</v>
      </c>
      <c r="H43" s="1" t="s">
        <v>637</v>
      </c>
      <c r="I43" s="160" t="s">
        <v>261</v>
      </c>
      <c r="J43" s="53">
        <v>7</v>
      </c>
      <c r="K43" s="53">
        <v>0</v>
      </c>
      <c r="L43" s="53">
        <v>0</v>
      </c>
      <c r="M43" s="53">
        <v>0</v>
      </c>
      <c r="N43" s="53">
        <v>0</v>
      </c>
      <c r="O43" s="53">
        <v>0</v>
      </c>
      <c r="P43" s="53">
        <v>0</v>
      </c>
      <c r="Q43" s="53">
        <v>0</v>
      </c>
      <c r="R43" s="53">
        <v>0</v>
      </c>
      <c r="S43" s="53">
        <v>2</v>
      </c>
      <c r="T43" s="53">
        <v>0</v>
      </c>
      <c r="U43" s="53">
        <v>0</v>
      </c>
      <c r="V43" s="53">
        <v>0</v>
      </c>
      <c r="W43" s="53">
        <v>0</v>
      </c>
      <c r="X43" s="161">
        <v>0</v>
      </c>
      <c r="Y43" s="53">
        <v>2</v>
      </c>
      <c r="Z43" s="101"/>
      <c r="AA43" s="53">
        <v>48.365000000000002</v>
      </c>
      <c r="BB43" s="101"/>
    </row>
    <row r="44" spans="1:54" x14ac:dyDescent="0.35">
      <c r="A44" s="1" t="s">
        <v>71</v>
      </c>
      <c r="B44" s="1">
        <v>2022</v>
      </c>
      <c r="C44" s="2">
        <v>44752</v>
      </c>
      <c r="D44" s="1" t="s">
        <v>72</v>
      </c>
      <c r="E44" s="1" t="s">
        <v>209</v>
      </c>
      <c r="F44" s="1" t="s">
        <v>209</v>
      </c>
      <c r="G44" s="1" t="s">
        <v>251</v>
      </c>
      <c r="H44" s="1" t="s">
        <v>579</v>
      </c>
      <c r="I44" s="160" t="s">
        <v>38</v>
      </c>
      <c r="J44" s="53">
        <v>8</v>
      </c>
      <c r="K44" s="53">
        <v>1</v>
      </c>
      <c r="L44" s="53">
        <v>2</v>
      </c>
      <c r="M44" s="53">
        <v>2</v>
      </c>
      <c r="N44" s="53">
        <v>0</v>
      </c>
      <c r="O44" s="53">
        <v>0</v>
      </c>
      <c r="P44" s="53">
        <v>0</v>
      </c>
      <c r="Q44" s="53">
        <v>0</v>
      </c>
      <c r="R44" s="53">
        <v>1</v>
      </c>
      <c r="S44" s="53">
        <v>0</v>
      </c>
      <c r="T44" s="53">
        <v>0</v>
      </c>
      <c r="U44" s="53">
        <v>1</v>
      </c>
      <c r="V44" s="53">
        <v>2</v>
      </c>
      <c r="W44" s="53">
        <v>0</v>
      </c>
      <c r="X44" s="161">
        <v>20</v>
      </c>
      <c r="Y44" s="53">
        <v>-11</v>
      </c>
      <c r="Z44" s="101"/>
      <c r="AA44" s="53">
        <v>48.365000000000002</v>
      </c>
      <c r="BB44" s="101"/>
    </row>
    <row r="45" spans="1:54" x14ac:dyDescent="0.35">
      <c r="A45" s="4" t="s">
        <v>94</v>
      </c>
      <c r="B45" s="4">
        <v>2022</v>
      </c>
      <c r="C45" s="5">
        <v>44696</v>
      </c>
      <c r="D45" s="4" t="s">
        <v>72</v>
      </c>
      <c r="E45" s="4" t="s">
        <v>209</v>
      </c>
      <c r="F45" s="4" t="s">
        <v>209</v>
      </c>
      <c r="G45" s="4" t="s">
        <v>233</v>
      </c>
      <c r="H45" s="4" t="s">
        <v>474</v>
      </c>
      <c r="I45" s="21" t="s">
        <v>53</v>
      </c>
      <c r="J45" s="53">
        <v>1</v>
      </c>
      <c r="K45" s="53">
        <v>5</v>
      </c>
      <c r="L45" s="53">
        <v>5</v>
      </c>
      <c r="M45" s="53">
        <v>5</v>
      </c>
      <c r="N45" s="53">
        <v>2</v>
      </c>
      <c r="O45" s="53">
        <v>0</v>
      </c>
      <c r="P45" s="53">
        <v>2</v>
      </c>
      <c r="Q45" s="53">
        <v>0</v>
      </c>
      <c r="R45" s="53">
        <v>2</v>
      </c>
      <c r="S45" s="53">
        <v>5</v>
      </c>
      <c r="T45" s="53">
        <v>5</v>
      </c>
      <c r="U45" s="53">
        <v>3</v>
      </c>
      <c r="V45" s="53">
        <v>0</v>
      </c>
      <c r="W45" s="53">
        <v>20</v>
      </c>
      <c r="X45" s="161">
        <v>0</v>
      </c>
      <c r="Y45" s="53">
        <v>54</v>
      </c>
      <c r="Z45" s="101">
        <v>1.4555555555555555</v>
      </c>
      <c r="AA45" s="53">
        <v>51.527000000000001</v>
      </c>
      <c r="BB45" s="101"/>
    </row>
    <row r="46" spans="1:54" x14ac:dyDescent="0.35">
      <c r="A46" s="4" t="s">
        <v>94</v>
      </c>
      <c r="B46" s="4">
        <v>2022</v>
      </c>
      <c r="C46" s="5">
        <v>44696</v>
      </c>
      <c r="D46" s="4" t="s">
        <v>72</v>
      </c>
      <c r="E46" s="4" t="s">
        <v>209</v>
      </c>
      <c r="F46" s="4" t="s">
        <v>209</v>
      </c>
      <c r="G46" s="4" t="s">
        <v>263</v>
      </c>
      <c r="H46" s="4" t="s">
        <v>476</v>
      </c>
      <c r="I46" s="21" t="s">
        <v>36</v>
      </c>
      <c r="J46" s="53">
        <v>2</v>
      </c>
      <c r="K46" s="53">
        <v>0</v>
      </c>
      <c r="L46" s="53">
        <v>0</v>
      </c>
      <c r="M46" s="53">
        <v>0</v>
      </c>
      <c r="N46" s="53">
        <v>0</v>
      </c>
      <c r="O46" s="53">
        <v>5</v>
      </c>
      <c r="P46" s="53">
        <v>5</v>
      </c>
      <c r="Q46" s="53">
        <v>3</v>
      </c>
      <c r="R46" s="53">
        <v>0</v>
      </c>
      <c r="S46" s="53">
        <v>1</v>
      </c>
      <c r="T46" s="53">
        <v>0</v>
      </c>
      <c r="U46" s="53">
        <v>5</v>
      </c>
      <c r="V46" s="53">
        <v>6</v>
      </c>
      <c r="W46" s="53">
        <v>20</v>
      </c>
      <c r="X46" s="161">
        <v>0</v>
      </c>
      <c r="Y46" s="53">
        <v>45</v>
      </c>
      <c r="Z46" s="101"/>
      <c r="AA46" s="53">
        <v>51.527000000000001</v>
      </c>
      <c r="BB46" s="101"/>
    </row>
    <row r="47" spans="1:54" x14ac:dyDescent="0.35">
      <c r="A47" s="4" t="s">
        <v>94</v>
      </c>
      <c r="B47" s="4">
        <v>2022</v>
      </c>
      <c r="C47" s="5">
        <v>44696</v>
      </c>
      <c r="D47" s="4" t="s">
        <v>72</v>
      </c>
      <c r="E47" s="4" t="s">
        <v>209</v>
      </c>
      <c r="F47" s="4" t="s">
        <v>209</v>
      </c>
      <c r="G47" s="4" t="s">
        <v>274</v>
      </c>
      <c r="H47" s="4" t="s">
        <v>445</v>
      </c>
      <c r="I47" s="21" t="s">
        <v>56</v>
      </c>
      <c r="J47" s="53">
        <v>3</v>
      </c>
      <c r="K47" s="53">
        <v>1</v>
      </c>
      <c r="L47" s="53">
        <v>0</v>
      </c>
      <c r="M47" s="53">
        <v>0</v>
      </c>
      <c r="N47" s="53">
        <v>3</v>
      </c>
      <c r="O47" s="53">
        <v>0</v>
      </c>
      <c r="P47" s="53">
        <v>0</v>
      </c>
      <c r="Q47" s="53">
        <v>0</v>
      </c>
      <c r="R47" s="53">
        <v>1</v>
      </c>
      <c r="S47" s="53">
        <v>3</v>
      </c>
      <c r="T47" s="53">
        <v>1</v>
      </c>
      <c r="U47" s="53">
        <v>0</v>
      </c>
      <c r="V47" s="53">
        <v>0</v>
      </c>
      <c r="W47" s="53">
        <v>20</v>
      </c>
      <c r="X47" s="161">
        <v>0</v>
      </c>
      <c r="Y47" s="53">
        <v>29</v>
      </c>
      <c r="Z47" s="101"/>
      <c r="AA47" s="53">
        <v>51.527000000000001</v>
      </c>
      <c r="BB47" s="101"/>
    </row>
    <row r="48" spans="1:54" x14ac:dyDescent="0.35">
      <c r="A48" s="4" t="s">
        <v>94</v>
      </c>
      <c r="B48" s="4">
        <v>2022</v>
      </c>
      <c r="C48" s="5">
        <v>44696</v>
      </c>
      <c r="D48" s="4" t="s">
        <v>72</v>
      </c>
      <c r="E48" s="4" t="s">
        <v>209</v>
      </c>
      <c r="F48" s="4" t="s">
        <v>209</v>
      </c>
      <c r="G48" s="4" t="s">
        <v>226</v>
      </c>
      <c r="H48" s="4" t="s">
        <v>448</v>
      </c>
      <c r="I48" s="21" t="s">
        <v>40</v>
      </c>
      <c r="J48" s="53">
        <v>4</v>
      </c>
      <c r="K48" s="53">
        <v>0</v>
      </c>
      <c r="L48" s="53">
        <v>1</v>
      </c>
      <c r="M48" s="53">
        <v>0</v>
      </c>
      <c r="N48" s="53">
        <v>5</v>
      </c>
      <c r="O48" s="53">
        <v>3</v>
      </c>
      <c r="P48" s="53">
        <v>0</v>
      </c>
      <c r="Q48" s="53">
        <v>2</v>
      </c>
      <c r="R48" s="53">
        <v>0</v>
      </c>
      <c r="S48" s="53">
        <v>0</v>
      </c>
      <c r="T48" s="53">
        <v>0</v>
      </c>
      <c r="U48" s="53">
        <v>1</v>
      </c>
      <c r="V48" s="53">
        <v>10</v>
      </c>
      <c r="W48" s="53">
        <v>0</v>
      </c>
      <c r="X48" s="161">
        <v>0</v>
      </c>
      <c r="Y48" s="53">
        <v>22</v>
      </c>
      <c r="Z48" s="101"/>
      <c r="AA48" s="53">
        <v>51.527000000000001</v>
      </c>
      <c r="BB48" s="101"/>
    </row>
    <row r="49" spans="1:54" x14ac:dyDescent="0.35">
      <c r="A49" s="4" t="s">
        <v>94</v>
      </c>
      <c r="B49" s="4">
        <v>2022</v>
      </c>
      <c r="C49" s="5">
        <v>44696</v>
      </c>
      <c r="D49" s="4" t="s">
        <v>72</v>
      </c>
      <c r="E49" s="4" t="s">
        <v>209</v>
      </c>
      <c r="F49" s="4" t="s">
        <v>209</v>
      </c>
      <c r="G49" s="4" t="s">
        <v>458</v>
      </c>
      <c r="H49" s="4" t="s">
        <v>234</v>
      </c>
      <c r="I49" s="21" t="s">
        <v>15</v>
      </c>
      <c r="J49" s="53">
        <v>5</v>
      </c>
      <c r="K49" s="53">
        <v>2</v>
      </c>
      <c r="L49" s="53">
        <v>0</v>
      </c>
      <c r="M49" s="53">
        <v>2</v>
      </c>
      <c r="N49" s="53">
        <v>0</v>
      </c>
      <c r="O49" s="53">
        <v>0</v>
      </c>
      <c r="P49" s="53">
        <v>3</v>
      </c>
      <c r="Q49" s="53">
        <v>0</v>
      </c>
      <c r="R49" s="53">
        <v>0</v>
      </c>
      <c r="S49" s="53">
        <v>2</v>
      </c>
      <c r="T49" s="53">
        <v>0</v>
      </c>
      <c r="U49" s="53">
        <v>0</v>
      </c>
      <c r="V49" s="53">
        <v>4</v>
      </c>
      <c r="W49" s="53">
        <v>0</v>
      </c>
      <c r="X49" s="161">
        <v>0</v>
      </c>
      <c r="Y49" s="53">
        <v>13</v>
      </c>
      <c r="Z49" s="101"/>
      <c r="AA49" s="53">
        <v>51.527000000000001</v>
      </c>
      <c r="BB49" s="101"/>
    </row>
    <row r="50" spans="1:54" x14ac:dyDescent="0.35">
      <c r="A50" s="4" t="s">
        <v>94</v>
      </c>
      <c r="B50" s="4">
        <v>2022</v>
      </c>
      <c r="C50" s="5">
        <v>44696</v>
      </c>
      <c r="D50" s="4" t="s">
        <v>72</v>
      </c>
      <c r="E50" s="4" t="s">
        <v>209</v>
      </c>
      <c r="F50" s="4" t="s">
        <v>209</v>
      </c>
      <c r="G50" s="4" t="s">
        <v>278</v>
      </c>
      <c r="H50" s="4" t="s">
        <v>482</v>
      </c>
      <c r="I50" s="21" t="s">
        <v>67</v>
      </c>
      <c r="J50" s="53">
        <v>6</v>
      </c>
      <c r="K50" s="53">
        <v>3</v>
      </c>
      <c r="L50" s="53">
        <v>2</v>
      </c>
      <c r="M50" s="53">
        <v>3</v>
      </c>
      <c r="N50" s="53">
        <v>0</v>
      </c>
      <c r="O50" s="53">
        <v>0</v>
      </c>
      <c r="P50" s="53">
        <v>1</v>
      </c>
      <c r="Q50" s="53">
        <v>1</v>
      </c>
      <c r="R50" s="53">
        <v>0</v>
      </c>
      <c r="S50" s="53">
        <v>0</v>
      </c>
      <c r="T50" s="53">
        <v>0</v>
      </c>
      <c r="U50" s="53">
        <v>2</v>
      </c>
      <c r="V50" s="53">
        <v>0</v>
      </c>
      <c r="W50" s="53">
        <v>0</v>
      </c>
      <c r="X50" s="161">
        <v>0</v>
      </c>
      <c r="Y50" s="53">
        <v>12</v>
      </c>
      <c r="Z50" s="101"/>
      <c r="AA50" s="53">
        <v>51.527000000000001</v>
      </c>
      <c r="BB50" s="101"/>
    </row>
    <row r="51" spans="1:54" x14ac:dyDescent="0.35">
      <c r="A51" s="4" t="s">
        <v>94</v>
      </c>
      <c r="B51" s="4">
        <v>2022</v>
      </c>
      <c r="C51" s="5">
        <v>44696</v>
      </c>
      <c r="D51" s="4" t="s">
        <v>72</v>
      </c>
      <c r="E51" s="4" t="s">
        <v>209</v>
      </c>
      <c r="F51" s="4" t="s">
        <v>209</v>
      </c>
      <c r="G51" s="4" t="s">
        <v>300</v>
      </c>
      <c r="H51" s="4" t="s">
        <v>506</v>
      </c>
      <c r="I51" s="21" t="s">
        <v>239</v>
      </c>
      <c r="J51" s="53">
        <v>7</v>
      </c>
      <c r="K51" s="53">
        <v>0</v>
      </c>
      <c r="L51" s="53">
        <v>0</v>
      </c>
      <c r="M51" s="53">
        <v>0</v>
      </c>
      <c r="N51" s="53">
        <v>0</v>
      </c>
      <c r="O51" s="53">
        <v>0</v>
      </c>
      <c r="P51" s="53">
        <v>0</v>
      </c>
      <c r="Q51" s="53">
        <v>5</v>
      </c>
      <c r="R51" s="53">
        <v>3</v>
      </c>
      <c r="S51" s="53">
        <v>0</v>
      </c>
      <c r="T51" s="53">
        <v>3</v>
      </c>
      <c r="U51" s="53">
        <v>0</v>
      </c>
      <c r="V51" s="53">
        <v>0</v>
      </c>
      <c r="W51" s="53">
        <v>0</v>
      </c>
      <c r="X51" s="161">
        <v>0</v>
      </c>
      <c r="Y51" s="53">
        <v>11</v>
      </c>
      <c r="Z51" s="101"/>
      <c r="AA51" s="53">
        <v>51.527000000000001</v>
      </c>
      <c r="BB51" s="101"/>
    </row>
    <row r="52" spans="1:54" x14ac:dyDescent="0.35">
      <c r="A52" s="4" t="s">
        <v>94</v>
      </c>
      <c r="B52" s="4">
        <v>2022</v>
      </c>
      <c r="C52" s="5">
        <v>44696</v>
      </c>
      <c r="D52" s="4" t="s">
        <v>72</v>
      </c>
      <c r="E52" s="4" t="s">
        <v>209</v>
      </c>
      <c r="F52" s="4" t="s">
        <v>209</v>
      </c>
      <c r="G52" s="4" t="s">
        <v>266</v>
      </c>
      <c r="H52" s="4" t="s">
        <v>246</v>
      </c>
      <c r="I52" s="21" t="s">
        <v>25</v>
      </c>
      <c r="J52" s="53">
        <v>8</v>
      </c>
      <c r="K52" s="53">
        <v>0</v>
      </c>
      <c r="L52" s="53">
        <v>3</v>
      </c>
      <c r="M52" s="53">
        <v>1</v>
      </c>
      <c r="N52" s="53">
        <v>0</v>
      </c>
      <c r="O52" s="53">
        <v>1</v>
      </c>
      <c r="P52" s="53">
        <v>0</v>
      </c>
      <c r="Q52" s="53">
        <v>0</v>
      </c>
      <c r="R52" s="53">
        <v>0</v>
      </c>
      <c r="S52" s="53">
        <v>0</v>
      </c>
      <c r="T52" s="53">
        <v>0</v>
      </c>
      <c r="U52" s="53">
        <v>0</v>
      </c>
      <c r="V52" s="53">
        <v>0</v>
      </c>
      <c r="W52" s="53">
        <v>0</v>
      </c>
      <c r="X52" s="161">
        <v>0</v>
      </c>
      <c r="Y52" s="53">
        <v>5</v>
      </c>
      <c r="Z52" s="101"/>
      <c r="AA52" s="53">
        <v>51.527000000000001</v>
      </c>
      <c r="BB52" s="101"/>
    </row>
    <row r="53" spans="1:54" x14ac:dyDescent="0.35">
      <c r="A53" s="4" t="s">
        <v>94</v>
      </c>
      <c r="B53" s="4">
        <v>2022</v>
      </c>
      <c r="C53" s="5">
        <v>44696</v>
      </c>
      <c r="D53" s="4" t="s">
        <v>72</v>
      </c>
      <c r="E53" s="4" t="s">
        <v>209</v>
      </c>
      <c r="F53" s="4" t="s">
        <v>209</v>
      </c>
      <c r="G53" s="4" t="s">
        <v>142</v>
      </c>
      <c r="H53" s="4" t="s">
        <v>462</v>
      </c>
      <c r="I53" s="21" t="s">
        <v>61</v>
      </c>
      <c r="J53" s="53">
        <v>9</v>
      </c>
      <c r="K53" s="53">
        <v>0</v>
      </c>
      <c r="L53" s="53">
        <v>0</v>
      </c>
      <c r="M53" s="53">
        <v>0</v>
      </c>
      <c r="N53" s="53">
        <v>0</v>
      </c>
      <c r="O53" s="53">
        <v>0</v>
      </c>
      <c r="P53" s="53">
        <v>0</v>
      </c>
      <c r="Q53" s="53">
        <v>0</v>
      </c>
      <c r="R53" s="53">
        <v>0</v>
      </c>
      <c r="S53" s="53">
        <v>0</v>
      </c>
      <c r="T53" s="53">
        <v>2</v>
      </c>
      <c r="U53" s="53">
        <v>0</v>
      </c>
      <c r="V53" s="53">
        <v>2</v>
      </c>
      <c r="W53" s="53">
        <v>0</v>
      </c>
      <c r="X53" s="161">
        <v>0</v>
      </c>
      <c r="Y53" s="53">
        <v>4</v>
      </c>
      <c r="Z53" s="101"/>
      <c r="AA53" s="53">
        <v>51.527000000000001</v>
      </c>
      <c r="BB53" s="101"/>
    </row>
    <row r="54" spans="1:54" x14ac:dyDescent="0.35">
      <c r="A54" s="4" t="s">
        <v>94</v>
      </c>
      <c r="B54" s="4">
        <v>2022</v>
      </c>
      <c r="C54" s="5">
        <v>44696</v>
      </c>
      <c r="D54" s="4" t="s">
        <v>72</v>
      </c>
      <c r="E54" s="4" t="s">
        <v>209</v>
      </c>
      <c r="F54" s="4" t="s">
        <v>209</v>
      </c>
      <c r="G54" s="4" t="s">
        <v>265</v>
      </c>
      <c r="H54" s="4" t="s">
        <v>638</v>
      </c>
      <c r="I54" s="21" t="s">
        <v>51</v>
      </c>
      <c r="J54" s="53">
        <v>10</v>
      </c>
      <c r="K54" s="53">
        <v>0</v>
      </c>
      <c r="L54" s="53">
        <v>0</v>
      </c>
      <c r="M54" s="53">
        <v>0</v>
      </c>
      <c r="N54" s="53">
        <v>0</v>
      </c>
      <c r="O54" s="53">
        <v>0</v>
      </c>
      <c r="P54" s="53">
        <v>0</v>
      </c>
      <c r="Q54" s="53">
        <v>0</v>
      </c>
      <c r="R54" s="53">
        <v>0</v>
      </c>
      <c r="S54" s="53">
        <v>0</v>
      </c>
      <c r="T54" s="53">
        <v>0</v>
      </c>
      <c r="U54" s="53">
        <v>0</v>
      </c>
      <c r="V54" s="53">
        <v>0</v>
      </c>
      <c r="W54" s="53">
        <v>0</v>
      </c>
      <c r="X54" s="161">
        <v>0</v>
      </c>
      <c r="Y54" s="53">
        <v>0</v>
      </c>
      <c r="Z54" s="101"/>
      <c r="AA54" s="53">
        <v>51.527000000000001</v>
      </c>
      <c r="BB54" s="101"/>
    </row>
    <row r="55" spans="1:54" x14ac:dyDescent="0.35">
      <c r="A55" s="4" t="s">
        <v>94</v>
      </c>
      <c r="B55" s="4">
        <v>2022</v>
      </c>
      <c r="C55" s="5">
        <v>44696</v>
      </c>
      <c r="D55" s="4" t="s">
        <v>72</v>
      </c>
      <c r="E55" s="4" t="s">
        <v>209</v>
      </c>
      <c r="F55" s="4" t="s">
        <v>209</v>
      </c>
      <c r="G55" s="4" t="s">
        <v>481</v>
      </c>
      <c r="H55" s="4" t="s">
        <v>414</v>
      </c>
      <c r="I55" s="21" t="s">
        <v>27</v>
      </c>
      <c r="J55" s="53">
        <v>11</v>
      </c>
      <c r="K55" s="53">
        <v>0</v>
      </c>
      <c r="L55" s="53">
        <v>0</v>
      </c>
      <c r="M55" s="53">
        <v>0</v>
      </c>
      <c r="N55" s="53">
        <v>0</v>
      </c>
      <c r="O55" s="53">
        <v>0</v>
      </c>
      <c r="P55" s="53">
        <v>0</v>
      </c>
      <c r="Q55" s="53">
        <v>0</v>
      </c>
      <c r="R55" s="53">
        <v>0</v>
      </c>
      <c r="S55" s="53">
        <v>0</v>
      </c>
      <c r="T55" s="53">
        <v>0</v>
      </c>
      <c r="U55" s="53">
        <v>0</v>
      </c>
      <c r="V55" s="53">
        <v>0</v>
      </c>
      <c r="W55" s="53">
        <v>0</v>
      </c>
      <c r="X55" s="161">
        <v>0</v>
      </c>
      <c r="Y55" s="53">
        <v>0</v>
      </c>
      <c r="Z55" s="101"/>
      <c r="AA55" s="53">
        <v>51.527000000000001</v>
      </c>
      <c r="BB55" s="101"/>
    </row>
    <row r="56" spans="1:54" x14ac:dyDescent="0.35">
      <c r="A56" s="4" t="s">
        <v>94</v>
      </c>
      <c r="B56" s="4">
        <v>2022</v>
      </c>
      <c r="C56" s="5">
        <v>44696</v>
      </c>
      <c r="D56" s="4" t="s">
        <v>72</v>
      </c>
      <c r="E56" s="4" t="s">
        <v>209</v>
      </c>
      <c r="F56" s="4" t="s">
        <v>209</v>
      </c>
      <c r="G56" s="4" t="s">
        <v>464</v>
      </c>
      <c r="H56" s="4" t="s">
        <v>248</v>
      </c>
      <c r="I56" s="21" t="s">
        <v>44</v>
      </c>
      <c r="J56" s="53">
        <v>12</v>
      </c>
      <c r="K56" s="53">
        <v>0</v>
      </c>
      <c r="L56" s="53">
        <v>0</v>
      </c>
      <c r="M56" s="53">
        <v>0</v>
      </c>
      <c r="N56" s="53">
        <v>1</v>
      </c>
      <c r="O56" s="53">
        <v>2</v>
      </c>
      <c r="P56" s="53">
        <v>0</v>
      </c>
      <c r="Q56" s="53">
        <v>0</v>
      </c>
      <c r="R56" s="53">
        <v>5</v>
      </c>
      <c r="S56" s="53">
        <v>0</v>
      </c>
      <c r="T56" s="53">
        <v>0</v>
      </c>
      <c r="U56" s="53">
        <v>0</v>
      </c>
      <c r="V56" s="53">
        <v>0</v>
      </c>
      <c r="W56" s="53">
        <v>0</v>
      </c>
      <c r="X56" s="161">
        <v>20</v>
      </c>
      <c r="Y56" s="53">
        <v>-12</v>
      </c>
      <c r="Z56" s="101"/>
      <c r="AA56" s="53">
        <v>51.527000000000001</v>
      </c>
      <c r="BB56" s="101"/>
    </row>
    <row r="57" spans="1:54" x14ac:dyDescent="0.35">
      <c r="A57" s="4" t="s">
        <v>94</v>
      </c>
      <c r="B57" s="4">
        <v>2022</v>
      </c>
      <c r="C57" s="5">
        <v>44696</v>
      </c>
      <c r="D57" s="4" t="s">
        <v>72</v>
      </c>
      <c r="E57" s="4" t="s">
        <v>209</v>
      </c>
      <c r="F57" s="4" t="s">
        <v>209</v>
      </c>
      <c r="G57" s="4" t="s">
        <v>579</v>
      </c>
      <c r="H57" s="4" t="s">
        <v>251</v>
      </c>
      <c r="I57" s="21" t="s">
        <v>38</v>
      </c>
      <c r="J57" s="53">
        <v>13</v>
      </c>
      <c r="K57" s="53">
        <v>0</v>
      </c>
      <c r="L57" s="53">
        <v>0</v>
      </c>
      <c r="M57" s="53">
        <v>0</v>
      </c>
      <c r="N57" s="53">
        <v>0</v>
      </c>
      <c r="O57" s="53">
        <v>0</v>
      </c>
      <c r="P57" s="53">
        <v>0</v>
      </c>
      <c r="Q57" s="53">
        <v>0</v>
      </c>
      <c r="R57" s="53">
        <v>0</v>
      </c>
      <c r="S57" s="53">
        <v>0</v>
      </c>
      <c r="T57" s="53">
        <v>0</v>
      </c>
      <c r="U57" s="53">
        <v>0</v>
      </c>
      <c r="V57" s="53">
        <v>0</v>
      </c>
      <c r="W57" s="53">
        <v>0</v>
      </c>
      <c r="X57" s="161">
        <v>20</v>
      </c>
      <c r="Y57" s="53">
        <v>-20</v>
      </c>
      <c r="Z57" s="101"/>
      <c r="AA57" s="53">
        <v>51.527000000000001</v>
      </c>
      <c r="BB57" s="101"/>
    </row>
    <row r="58" spans="1:54" x14ac:dyDescent="0.35">
      <c r="A58" s="4" t="s">
        <v>94</v>
      </c>
      <c r="B58" s="4">
        <v>2022</v>
      </c>
      <c r="C58" s="5">
        <v>44696</v>
      </c>
      <c r="D58" s="4" t="s">
        <v>72</v>
      </c>
      <c r="E58" s="4" t="s">
        <v>209</v>
      </c>
      <c r="F58" s="4" t="s">
        <v>209</v>
      </c>
      <c r="G58" s="4" t="s">
        <v>639</v>
      </c>
      <c r="H58" s="4" t="s">
        <v>231</v>
      </c>
      <c r="I58" s="21" t="s">
        <v>49</v>
      </c>
      <c r="J58" s="53">
        <v>14</v>
      </c>
      <c r="K58" s="53">
        <v>0</v>
      </c>
      <c r="L58" s="53">
        <v>0</v>
      </c>
      <c r="M58" s="53">
        <v>0</v>
      </c>
      <c r="N58" s="53">
        <v>0</v>
      </c>
      <c r="O58" s="53">
        <v>0</v>
      </c>
      <c r="P58" s="53">
        <v>0</v>
      </c>
      <c r="Q58" s="53">
        <v>0</v>
      </c>
      <c r="R58" s="53">
        <v>0</v>
      </c>
      <c r="S58" s="53">
        <v>0</v>
      </c>
      <c r="T58" s="53">
        <v>0</v>
      </c>
      <c r="U58" s="53">
        <v>0</v>
      </c>
      <c r="V58" s="53">
        <v>0</v>
      </c>
      <c r="W58" s="53">
        <v>0</v>
      </c>
      <c r="X58" s="161">
        <v>20</v>
      </c>
      <c r="Y58" s="53">
        <v>-20</v>
      </c>
      <c r="Z58" s="101"/>
      <c r="AA58" s="53">
        <v>51.527000000000001</v>
      </c>
      <c r="BB58" s="101"/>
    </row>
    <row r="59" spans="1:54" x14ac:dyDescent="0.35">
      <c r="A59" s="4" t="s">
        <v>94</v>
      </c>
      <c r="B59" s="4">
        <v>2022</v>
      </c>
      <c r="C59" s="5">
        <v>44696</v>
      </c>
      <c r="D59" s="4" t="s">
        <v>72</v>
      </c>
      <c r="E59" s="4" t="s">
        <v>209</v>
      </c>
      <c r="F59" s="4" t="s">
        <v>209</v>
      </c>
      <c r="G59" s="4" t="s">
        <v>270</v>
      </c>
      <c r="H59" s="4" t="s">
        <v>298</v>
      </c>
      <c r="I59" s="21" t="s">
        <v>271</v>
      </c>
      <c r="J59" s="53">
        <v>15</v>
      </c>
      <c r="K59" s="53">
        <v>0</v>
      </c>
      <c r="L59" s="53">
        <v>0</v>
      </c>
      <c r="M59" s="53">
        <v>0</v>
      </c>
      <c r="N59" s="53">
        <v>0</v>
      </c>
      <c r="O59" s="53">
        <v>0</v>
      </c>
      <c r="P59" s="53">
        <v>0</v>
      </c>
      <c r="Q59" s="53">
        <v>0</v>
      </c>
      <c r="R59" s="53">
        <v>0</v>
      </c>
      <c r="S59" s="53">
        <v>0</v>
      </c>
      <c r="T59" s="53">
        <v>0</v>
      </c>
      <c r="U59" s="53">
        <v>0</v>
      </c>
      <c r="V59" s="53">
        <v>0</v>
      </c>
      <c r="W59" s="53">
        <v>0</v>
      </c>
      <c r="X59" s="161">
        <v>20</v>
      </c>
      <c r="Y59" s="53" t="s">
        <v>318</v>
      </c>
      <c r="Z59" s="101"/>
      <c r="AA59" s="53">
        <v>51.527000000000001</v>
      </c>
      <c r="BB59" s="101"/>
    </row>
    <row r="60" spans="1:54" x14ac:dyDescent="0.35">
      <c r="A60" s="1" t="s">
        <v>103</v>
      </c>
      <c r="B60" s="1">
        <v>2022</v>
      </c>
      <c r="C60" s="2">
        <v>44675</v>
      </c>
      <c r="D60" s="1" t="s">
        <v>72</v>
      </c>
      <c r="E60" s="1" t="s">
        <v>209</v>
      </c>
      <c r="F60" s="1" t="s">
        <v>209</v>
      </c>
      <c r="G60" s="1" t="s">
        <v>441</v>
      </c>
      <c r="H60" s="1" t="s">
        <v>440</v>
      </c>
      <c r="I60" s="160" t="s">
        <v>17</v>
      </c>
      <c r="J60" s="53">
        <v>1</v>
      </c>
      <c r="K60" s="53">
        <v>5</v>
      </c>
      <c r="L60" s="53">
        <v>0</v>
      </c>
      <c r="M60" s="53">
        <v>5</v>
      </c>
      <c r="N60" s="53">
        <v>5</v>
      </c>
      <c r="O60" s="53">
        <v>0</v>
      </c>
      <c r="P60" s="53">
        <v>5</v>
      </c>
      <c r="Q60" s="53">
        <v>5</v>
      </c>
      <c r="R60" s="53">
        <v>2</v>
      </c>
      <c r="S60" s="53">
        <v>3</v>
      </c>
      <c r="T60" s="53">
        <v>3</v>
      </c>
      <c r="U60" s="53">
        <v>0</v>
      </c>
      <c r="V60" s="53">
        <v>0</v>
      </c>
      <c r="W60" s="53">
        <v>0</v>
      </c>
      <c r="X60" s="161">
        <v>0</v>
      </c>
      <c r="Y60" s="53">
        <v>33</v>
      </c>
      <c r="Z60" s="101">
        <v>1.9263888888888889</v>
      </c>
      <c r="AA60" s="53">
        <v>38.933</v>
      </c>
      <c r="BB60" s="101"/>
    </row>
    <row r="61" spans="1:54" x14ac:dyDescent="0.35">
      <c r="A61" s="1" t="s">
        <v>103</v>
      </c>
      <c r="B61" s="1">
        <v>2022</v>
      </c>
      <c r="C61" s="2">
        <v>44675</v>
      </c>
      <c r="D61" s="1" t="s">
        <v>72</v>
      </c>
      <c r="E61" s="1" t="s">
        <v>209</v>
      </c>
      <c r="F61" s="1" t="s">
        <v>209</v>
      </c>
      <c r="G61" s="1" t="s">
        <v>233</v>
      </c>
      <c r="H61" s="1" t="s">
        <v>327</v>
      </c>
      <c r="I61" s="160" t="s">
        <v>53</v>
      </c>
      <c r="J61" s="53">
        <v>2</v>
      </c>
      <c r="K61" s="53">
        <v>3</v>
      </c>
      <c r="L61" s="53">
        <v>3</v>
      </c>
      <c r="M61" s="53">
        <v>3</v>
      </c>
      <c r="N61" s="53">
        <v>0</v>
      </c>
      <c r="O61" s="53">
        <v>0</v>
      </c>
      <c r="P61" s="53">
        <v>0</v>
      </c>
      <c r="Q61" s="53">
        <v>0</v>
      </c>
      <c r="R61" s="53">
        <v>0</v>
      </c>
      <c r="S61" s="53">
        <v>2</v>
      </c>
      <c r="T61" s="53">
        <v>5</v>
      </c>
      <c r="U61" s="53">
        <v>1</v>
      </c>
      <c r="V61" s="53">
        <v>6</v>
      </c>
      <c r="W61" s="53">
        <v>0</v>
      </c>
      <c r="X61" s="161">
        <v>0</v>
      </c>
      <c r="Y61" s="53">
        <v>23</v>
      </c>
      <c r="Z61" s="101"/>
      <c r="AA61" s="53">
        <v>38.933</v>
      </c>
      <c r="BB61" s="101"/>
    </row>
    <row r="62" spans="1:54" x14ac:dyDescent="0.35">
      <c r="A62" s="1" t="s">
        <v>103</v>
      </c>
      <c r="B62" s="1">
        <v>2022</v>
      </c>
      <c r="C62" s="2">
        <v>44675</v>
      </c>
      <c r="D62" s="1" t="s">
        <v>72</v>
      </c>
      <c r="E62" s="1" t="s">
        <v>209</v>
      </c>
      <c r="F62" s="1" t="s">
        <v>209</v>
      </c>
      <c r="G62" s="1" t="s">
        <v>244</v>
      </c>
      <c r="H62" s="1" t="s">
        <v>336</v>
      </c>
      <c r="I62" s="160" t="s">
        <v>245</v>
      </c>
      <c r="J62" s="53">
        <v>3</v>
      </c>
      <c r="K62" s="53">
        <v>1</v>
      </c>
      <c r="L62" s="53">
        <v>0</v>
      </c>
      <c r="M62" s="53">
        <v>1</v>
      </c>
      <c r="N62" s="53">
        <v>0</v>
      </c>
      <c r="O62" s="53">
        <v>2</v>
      </c>
      <c r="P62" s="53">
        <v>3</v>
      </c>
      <c r="Q62" s="53">
        <v>0</v>
      </c>
      <c r="R62" s="53">
        <v>0</v>
      </c>
      <c r="S62" s="53">
        <v>0</v>
      </c>
      <c r="T62" s="53">
        <v>1</v>
      </c>
      <c r="U62" s="53">
        <v>0</v>
      </c>
      <c r="V62" s="53">
        <v>10</v>
      </c>
      <c r="W62" s="53">
        <v>0</v>
      </c>
      <c r="X62" s="161">
        <v>0</v>
      </c>
      <c r="Y62" s="53">
        <v>18</v>
      </c>
      <c r="Z62" s="101"/>
      <c r="AA62" s="53">
        <v>38.933</v>
      </c>
      <c r="BB62" s="101"/>
    </row>
    <row r="63" spans="1:54" x14ac:dyDescent="0.35">
      <c r="A63" s="1" t="s">
        <v>103</v>
      </c>
      <c r="B63" s="1">
        <v>2022</v>
      </c>
      <c r="C63" s="2">
        <v>44675</v>
      </c>
      <c r="D63" s="1" t="s">
        <v>72</v>
      </c>
      <c r="E63" s="1" t="s">
        <v>209</v>
      </c>
      <c r="F63" s="1" t="s">
        <v>209</v>
      </c>
      <c r="G63" s="1" t="s">
        <v>275</v>
      </c>
      <c r="H63" s="1" t="s">
        <v>488</v>
      </c>
      <c r="I63" s="160" t="s">
        <v>47</v>
      </c>
      <c r="J63" s="53">
        <v>4</v>
      </c>
      <c r="K63" s="53">
        <v>0</v>
      </c>
      <c r="L63" s="53">
        <v>2</v>
      </c>
      <c r="M63" s="53">
        <v>0</v>
      </c>
      <c r="N63" s="53">
        <v>0</v>
      </c>
      <c r="O63" s="53">
        <v>3</v>
      </c>
      <c r="P63" s="53">
        <v>0</v>
      </c>
      <c r="Q63" s="53">
        <v>2</v>
      </c>
      <c r="R63" s="53">
        <v>1</v>
      </c>
      <c r="S63" s="53">
        <v>5</v>
      </c>
      <c r="T63" s="53">
        <v>0</v>
      </c>
      <c r="U63" s="53">
        <v>3</v>
      </c>
      <c r="V63" s="53">
        <v>2</v>
      </c>
      <c r="W63" s="53">
        <v>0</v>
      </c>
      <c r="X63" s="161">
        <v>0</v>
      </c>
      <c r="Y63" s="53">
        <v>18</v>
      </c>
      <c r="Z63" s="101"/>
      <c r="AA63" s="53">
        <v>38.933</v>
      </c>
      <c r="BB63" s="101"/>
    </row>
    <row r="64" spans="1:54" x14ac:dyDescent="0.35">
      <c r="A64" s="1" t="s">
        <v>103</v>
      </c>
      <c r="B64" s="1">
        <v>2022</v>
      </c>
      <c r="C64" s="2">
        <v>44675</v>
      </c>
      <c r="D64" s="1" t="s">
        <v>72</v>
      </c>
      <c r="E64" s="1" t="s">
        <v>209</v>
      </c>
      <c r="F64" s="1" t="s">
        <v>209</v>
      </c>
      <c r="G64" s="1" t="s">
        <v>556</v>
      </c>
      <c r="H64" s="1" t="s">
        <v>243</v>
      </c>
      <c r="I64" s="160" t="s">
        <v>51</v>
      </c>
      <c r="J64" s="53">
        <v>5</v>
      </c>
      <c r="K64" s="53">
        <v>0</v>
      </c>
      <c r="L64" s="53">
        <v>0</v>
      </c>
      <c r="M64" s="53">
        <v>0</v>
      </c>
      <c r="N64" s="53">
        <v>0</v>
      </c>
      <c r="O64" s="53">
        <v>0</v>
      </c>
      <c r="P64" s="53">
        <v>0</v>
      </c>
      <c r="Q64" s="53">
        <v>0</v>
      </c>
      <c r="R64" s="53">
        <v>3</v>
      </c>
      <c r="S64" s="53">
        <v>0</v>
      </c>
      <c r="T64" s="53">
        <v>0</v>
      </c>
      <c r="U64" s="53">
        <v>5</v>
      </c>
      <c r="V64" s="53">
        <v>4</v>
      </c>
      <c r="W64" s="53">
        <v>0</v>
      </c>
      <c r="X64" s="161">
        <v>0</v>
      </c>
      <c r="Y64" s="53">
        <v>12</v>
      </c>
      <c r="Z64" s="101"/>
      <c r="AA64" s="53">
        <v>38.933</v>
      </c>
      <c r="BB64" s="101"/>
    </row>
    <row r="65" spans="1:54" x14ac:dyDescent="0.35">
      <c r="A65" s="1" t="s">
        <v>103</v>
      </c>
      <c r="B65" s="1">
        <v>2022</v>
      </c>
      <c r="C65" s="2">
        <v>44675</v>
      </c>
      <c r="D65" s="1" t="s">
        <v>72</v>
      </c>
      <c r="E65" s="1" t="s">
        <v>209</v>
      </c>
      <c r="F65" s="1" t="s">
        <v>209</v>
      </c>
      <c r="G65" s="1" t="s">
        <v>277</v>
      </c>
      <c r="H65" s="1" t="s">
        <v>640</v>
      </c>
      <c r="I65" s="160" t="s">
        <v>36</v>
      </c>
      <c r="J65" s="53">
        <v>6</v>
      </c>
      <c r="K65" s="53">
        <v>0</v>
      </c>
      <c r="L65" s="53">
        <v>5</v>
      </c>
      <c r="M65" s="53">
        <v>0</v>
      </c>
      <c r="N65" s="53">
        <v>2</v>
      </c>
      <c r="O65" s="53">
        <v>0</v>
      </c>
      <c r="P65" s="53">
        <v>0</v>
      </c>
      <c r="Q65" s="53">
        <v>3</v>
      </c>
      <c r="R65" s="53">
        <v>0</v>
      </c>
      <c r="S65" s="53">
        <v>0</v>
      </c>
      <c r="T65" s="53">
        <v>2</v>
      </c>
      <c r="U65" s="53">
        <v>0</v>
      </c>
      <c r="V65" s="53">
        <v>0</v>
      </c>
      <c r="W65" s="53">
        <v>0</v>
      </c>
      <c r="X65" s="161">
        <v>0</v>
      </c>
      <c r="Y65" s="53">
        <v>12</v>
      </c>
      <c r="Z65" s="101"/>
      <c r="AA65" s="53">
        <v>38.933</v>
      </c>
      <c r="BB65" s="101"/>
    </row>
    <row r="66" spans="1:54" x14ac:dyDescent="0.35">
      <c r="A66" s="1" t="s">
        <v>103</v>
      </c>
      <c r="B66" s="1">
        <v>2022</v>
      </c>
      <c r="C66" s="2">
        <v>44675</v>
      </c>
      <c r="D66" s="1" t="s">
        <v>72</v>
      </c>
      <c r="E66" s="1" t="s">
        <v>209</v>
      </c>
      <c r="F66" s="1" t="s">
        <v>209</v>
      </c>
      <c r="G66" s="1" t="s">
        <v>240</v>
      </c>
      <c r="H66" s="1" t="s">
        <v>445</v>
      </c>
      <c r="I66" s="160" t="s">
        <v>56</v>
      </c>
      <c r="J66" s="53">
        <v>7</v>
      </c>
      <c r="K66" s="53">
        <v>0</v>
      </c>
      <c r="L66" s="53">
        <v>0</v>
      </c>
      <c r="M66" s="53">
        <v>0</v>
      </c>
      <c r="N66" s="53">
        <v>0</v>
      </c>
      <c r="O66" s="53">
        <v>0</v>
      </c>
      <c r="P66" s="53">
        <v>2</v>
      </c>
      <c r="Q66" s="53">
        <v>1</v>
      </c>
      <c r="R66" s="53">
        <v>0</v>
      </c>
      <c r="S66" s="53">
        <v>0</v>
      </c>
      <c r="T66" s="53">
        <v>0</v>
      </c>
      <c r="U66" s="53">
        <v>2</v>
      </c>
      <c r="V66" s="53">
        <v>0</v>
      </c>
      <c r="W66" s="53">
        <v>0</v>
      </c>
      <c r="X66" s="161">
        <v>0</v>
      </c>
      <c r="Y66" s="53">
        <v>5</v>
      </c>
      <c r="Z66" s="101"/>
      <c r="AA66" s="53">
        <v>38.933</v>
      </c>
      <c r="BB66" s="101"/>
    </row>
    <row r="67" spans="1:54" x14ac:dyDescent="0.35">
      <c r="A67" s="1" t="s">
        <v>103</v>
      </c>
      <c r="B67" s="1">
        <v>2022</v>
      </c>
      <c r="C67" s="2">
        <v>44675</v>
      </c>
      <c r="D67" s="1" t="s">
        <v>72</v>
      </c>
      <c r="E67" s="1" t="s">
        <v>209</v>
      </c>
      <c r="F67" s="1" t="s">
        <v>209</v>
      </c>
      <c r="G67" s="1" t="s">
        <v>234</v>
      </c>
      <c r="H67" s="1" t="s">
        <v>477</v>
      </c>
      <c r="I67" s="160" t="s">
        <v>15</v>
      </c>
      <c r="J67" s="53">
        <v>8</v>
      </c>
      <c r="K67" s="53">
        <v>0</v>
      </c>
      <c r="L67" s="53">
        <v>0</v>
      </c>
      <c r="M67" s="53">
        <v>0</v>
      </c>
      <c r="N67" s="53">
        <v>0</v>
      </c>
      <c r="O67" s="53">
        <v>0</v>
      </c>
      <c r="P67" s="53">
        <v>0</v>
      </c>
      <c r="Q67" s="53">
        <v>0</v>
      </c>
      <c r="R67" s="53">
        <v>5</v>
      </c>
      <c r="S67" s="53">
        <v>0</v>
      </c>
      <c r="T67" s="53">
        <v>0</v>
      </c>
      <c r="U67" s="53">
        <v>0</v>
      </c>
      <c r="V67" s="53">
        <v>0</v>
      </c>
      <c r="W67" s="53">
        <v>0</v>
      </c>
      <c r="X67" s="161">
        <v>0</v>
      </c>
      <c r="Y67" s="53">
        <v>5</v>
      </c>
      <c r="Z67" s="101"/>
      <c r="AA67" s="53">
        <v>38.933</v>
      </c>
      <c r="BB67" s="101"/>
    </row>
    <row r="68" spans="1:54" x14ac:dyDescent="0.35">
      <c r="A68" s="1" t="s">
        <v>103</v>
      </c>
      <c r="B68" s="1">
        <v>2022</v>
      </c>
      <c r="C68" s="2">
        <v>44675</v>
      </c>
      <c r="D68" s="1" t="s">
        <v>72</v>
      </c>
      <c r="E68" s="1" t="s">
        <v>209</v>
      </c>
      <c r="F68" s="1" t="s">
        <v>209</v>
      </c>
      <c r="G68" s="1" t="s">
        <v>331</v>
      </c>
      <c r="H68" s="1" t="s">
        <v>448</v>
      </c>
      <c r="I68" s="160" t="s">
        <v>98</v>
      </c>
      <c r="J68" s="53">
        <v>9</v>
      </c>
      <c r="K68" s="53">
        <v>0</v>
      </c>
      <c r="L68" s="53">
        <v>0</v>
      </c>
      <c r="M68" s="53">
        <v>0</v>
      </c>
      <c r="N68" s="53">
        <v>3</v>
      </c>
      <c r="O68" s="53">
        <v>0</v>
      </c>
      <c r="P68" s="53">
        <v>0</v>
      </c>
      <c r="Q68" s="53">
        <v>0</v>
      </c>
      <c r="R68" s="53">
        <v>0</v>
      </c>
      <c r="S68" s="53">
        <v>0</v>
      </c>
      <c r="T68" s="53">
        <v>0</v>
      </c>
      <c r="U68" s="53">
        <v>0</v>
      </c>
      <c r="V68" s="53">
        <v>0</v>
      </c>
      <c r="W68" s="53">
        <v>0</v>
      </c>
      <c r="X68" s="161">
        <v>0</v>
      </c>
      <c r="Y68" s="53">
        <v>3</v>
      </c>
      <c r="Z68" s="101"/>
      <c r="AA68" s="53">
        <v>38.933</v>
      </c>
      <c r="BB68" s="101"/>
    </row>
    <row r="69" spans="1:54" x14ac:dyDescent="0.35">
      <c r="A69" s="1" t="s">
        <v>103</v>
      </c>
      <c r="B69" s="1">
        <v>2022</v>
      </c>
      <c r="C69" s="2">
        <v>44675</v>
      </c>
      <c r="D69" s="1" t="s">
        <v>72</v>
      </c>
      <c r="E69" s="1" t="s">
        <v>209</v>
      </c>
      <c r="F69" s="1" t="s">
        <v>209</v>
      </c>
      <c r="G69" s="1" t="s">
        <v>278</v>
      </c>
      <c r="H69" s="1" t="s">
        <v>482</v>
      </c>
      <c r="I69" s="160" t="s">
        <v>67</v>
      </c>
      <c r="J69" s="53">
        <v>10</v>
      </c>
      <c r="K69" s="53">
        <v>0</v>
      </c>
      <c r="L69" s="53">
        <v>1</v>
      </c>
      <c r="M69" s="53">
        <v>0</v>
      </c>
      <c r="N69" s="53">
        <v>0</v>
      </c>
      <c r="O69" s="53">
        <v>1</v>
      </c>
      <c r="P69" s="53">
        <v>0</v>
      </c>
      <c r="Q69" s="53">
        <v>0</v>
      </c>
      <c r="R69" s="53">
        <v>0</v>
      </c>
      <c r="S69" s="53">
        <v>0</v>
      </c>
      <c r="T69" s="53">
        <v>0</v>
      </c>
      <c r="U69" s="53">
        <v>0</v>
      </c>
      <c r="V69" s="53">
        <v>0</v>
      </c>
      <c r="W69" s="53">
        <v>0</v>
      </c>
      <c r="X69" s="161">
        <v>0</v>
      </c>
      <c r="Y69" s="53">
        <v>2</v>
      </c>
      <c r="Z69" s="101"/>
      <c r="AA69" s="53">
        <v>38.933</v>
      </c>
      <c r="BB69" s="101"/>
    </row>
    <row r="70" spans="1:54" x14ac:dyDescent="0.35">
      <c r="A70" s="1" t="s">
        <v>103</v>
      </c>
      <c r="B70" s="1">
        <v>2022</v>
      </c>
      <c r="C70" s="2">
        <v>44675</v>
      </c>
      <c r="D70" s="1" t="s">
        <v>72</v>
      </c>
      <c r="E70" s="1" t="s">
        <v>209</v>
      </c>
      <c r="F70" s="1" t="s">
        <v>209</v>
      </c>
      <c r="G70" s="1" t="s">
        <v>300</v>
      </c>
      <c r="H70" s="1" t="s">
        <v>506</v>
      </c>
      <c r="I70" s="160" t="s">
        <v>239</v>
      </c>
      <c r="J70" s="53">
        <v>11</v>
      </c>
      <c r="K70" s="53">
        <v>0</v>
      </c>
      <c r="L70" s="53">
        <v>0</v>
      </c>
      <c r="M70" s="53">
        <v>0</v>
      </c>
      <c r="N70" s="53">
        <v>0</v>
      </c>
      <c r="O70" s="53">
        <v>0</v>
      </c>
      <c r="P70" s="53">
        <v>0</v>
      </c>
      <c r="Q70" s="53">
        <v>0</v>
      </c>
      <c r="R70" s="53">
        <v>0</v>
      </c>
      <c r="S70" s="53">
        <v>1</v>
      </c>
      <c r="T70" s="53">
        <v>0</v>
      </c>
      <c r="U70" s="53">
        <v>0</v>
      </c>
      <c r="V70" s="53">
        <v>0</v>
      </c>
      <c r="W70" s="53">
        <v>0</v>
      </c>
      <c r="X70" s="161">
        <v>0</v>
      </c>
      <c r="Y70" s="53">
        <v>1</v>
      </c>
      <c r="Z70" s="101"/>
      <c r="AA70" s="53">
        <v>38.933</v>
      </c>
      <c r="BB70" s="101"/>
    </row>
    <row r="71" spans="1:54" x14ac:dyDescent="0.35">
      <c r="A71" s="1" t="s">
        <v>103</v>
      </c>
      <c r="B71" s="1">
        <v>2022</v>
      </c>
      <c r="C71" s="2">
        <v>44675</v>
      </c>
      <c r="D71" s="1" t="s">
        <v>72</v>
      </c>
      <c r="E71" s="1" t="s">
        <v>209</v>
      </c>
      <c r="F71" s="1" t="s">
        <v>209</v>
      </c>
      <c r="G71" s="1" t="s">
        <v>282</v>
      </c>
      <c r="H71" s="1" t="s">
        <v>257</v>
      </c>
      <c r="I71" s="160" t="s">
        <v>21</v>
      </c>
      <c r="J71" s="53">
        <v>12</v>
      </c>
      <c r="K71" s="53">
        <v>0</v>
      </c>
      <c r="L71" s="53">
        <v>0</v>
      </c>
      <c r="M71" s="53">
        <v>0</v>
      </c>
      <c r="N71" s="53">
        <v>0</v>
      </c>
      <c r="O71" s="53">
        <v>0</v>
      </c>
      <c r="P71" s="53">
        <v>0</v>
      </c>
      <c r="Q71" s="53">
        <v>0</v>
      </c>
      <c r="R71" s="53">
        <v>0</v>
      </c>
      <c r="S71" s="53">
        <v>0</v>
      </c>
      <c r="T71" s="53">
        <v>0</v>
      </c>
      <c r="U71" s="53">
        <v>0</v>
      </c>
      <c r="V71" s="53">
        <v>0</v>
      </c>
      <c r="W71" s="53">
        <v>0</v>
      </c>
      <c r="X71" s="161">
        <v>0</v>
      </c>
      <c r="Y71" s="53">
        <v>0</v>
      </c>
      <c r="Z71" s="101"/>
      <c r="AA71" s="53">
        <v>38.933</v>
      </c>
      <c r="BB71" s="101"/>
    </row>
    <row r="72" spans="1:54" x14ac:dyDescent="0.35">
      <c r="A72" s="1" t="s">
        <v>103</v>
      </c>
      <c r="B72" s="1">
        <v>2022</v>
      </c>
      <c r="C72" s="2">
        <v>44675</v>
      </c>
      <c r="D72" s="1" t="s">
        <v>72</v>
      </c>
      <c r="E72" s="1" t="s">
        <v>209</v>
      </c>
      <c r="F72" s="1" t="s">
        <v>209</v>
      </c>
      <c r="G72" s="1" t="s">
        <v>142</v>
      </c>
      <c r="H72" s="1" t="s">
        <v>462</v>
      </c>
      <c r="I72" s="1" t="s">
        <v>61</v>
      </c>
      <c r="J72" s="53">
        <v>13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0</v>
      </c>
      <c r="V72" s="53">
        <v>0</v>
      </c>
      <c r="W72" s="53">
        <v>0</v>
      </c>
      <c r="X72" s="161">
        <v>20</v>
      </c>
      <c r="Y72" s="53">
        <v>-20</v>
      </c>
      <c r="Z72" s="101"/>
      <c r="AA72" s="53">
        <v>38.933</v>
      </c>
      <c r="BB72" s="101"/>
    </row>
    <row r="73" spans="1:54" x14ac:dyDescent="0.35">
      <c r="A73" s="1" t="s">
        <v>103</v>
      </c>
      <c r="B73" s="1">
        <v>2022</v>
      </c>
      <c r="C73" s="2">
        <v>44675</v>
      </c>
      <c r="D73" s="1" t="s">
        <v>72</v>
      </c>
      <c r="E73" s="1" t="s">
        <v>209</v>
      </c>
      <c r="F73" s="1" t="s">
        <v>209</v>
      </c>
      <c r="G73" s="1" t="s">
        <v>641</v>
      </c>
      <c r="H73" s="1" t="s">
        <v>249</v>
      </c>
      <c r="I73" s="1" t="s">
        <v>250</v>
      </c>
      <c r="J73" s="53" t="s">
        <v>318</v>
      </c>
      <c r="K73" s="53">
        <v>0</v>
      </c>
      <c r="L73" s="53">
        <v>0</v>
      </c>
      <c r="M73" s="53">
        <v>0</v>
      </c>
      <c r="N73" s="53">
        <v>0</v>
      </c>
      <c r="O73" s="53">
        <v>0</v>
      </c>
      <c r="P73" s="53">
        <v>0</v>
      </c>
      <c r="Q73" s="53">
        <v>0</v>
      </c>
      <c r="R73" s="53">
        <v>0</v>
      </c>
      <c r="S73" s="53">
        <v>0</v>
      </c>
      <c r="T73" s="53">
        <v>0</v>
      </c>
      <c r="U73" s="53">
        <v>0</v>
      </c>
      <c r="V73" s="53">
        <v>0</v>
      </c>
      <c r="W73" s="53">
        <v>0</v>
      </c>
      <c r="X73" s="161">
        <v>20</v>
      </c>
      <c r="Y73" s="53" t="s">
        <v>318</v>
      </c>
      <c r="Z73" s="101"/>
      <c r="AA73" s="53">
        <v>38.933</v>
      </c>
      <c r="BB73" s="101"/>
    </row>
    <row r="74" spans="1:54" x14ac:dyDescent="0.35">
      <c r="A74" s="1" t="s">
        <v>103</v>
      </c>
      <c r="B74" s="1">
        <v>2022</v>
      </c>
      <c r="C74" s="2">
        <v>44675</v>
      </c>
      <c r="D74" s="1" t="s">
        <v>72</v>
      </c>
      <c r="E74" s="1" t="s">
        <v>209</v>
      </c>
      <c r="F74" s="1" t="s">
        <v>209</v>
      </c>
      <c r="G74" s="1" t="s">
        <v>231</v>
      </c>
      <c r="H74" s="1" t="s">
        <v>642</v>
      </c>
      <c r="I74" s="1" t="s">
        <v>49</v>
      </c>
      <c r="J74" s="53" t="s">
        <v>318</v>
      </c>
      <c r="K74" s="53">
        <v>0</v>
      </c>
      <c r="L74" s="53">
        <v>0</v>
      </c>
      <c r="M74" s="53">
        <v>0</v>
      </c>
      <c r="N74" s="53">
        <v>0</v>
      </c>
      <c r="O74" s="53">
        <v>0</v>
      </c>
      <c r="P74" s="53">
        <v>0</v>
      </c>
      <c r="Q74" s="53">
        <v>0</v>
      </c>
      <c r="R74" s="53">
        <v>0</v>
      </c>
      <c r="S74" s="53">
        <v>0</v>
      </c>
      <c r="T74" s="53">
        <v>0</v>
      </c>
      <c r="U74" s="53">
        <v>0</v>
      </c>
      <c r="V74" s="53">
        <v>0</v>
      </c>
      <c r="W74" s="53">
        <v>0</v>
      </c>
      <c r="X74" s="161">
        <v>20</v>
      </c>
      <c r="Y74" s="53" t="s">
        <v>318</v>
      </c>
      <c r="Z74" s="101"/>
      <c r="AA74" s="53">
        <v>38.933</v>
      </c>
      <c r="BB74" s="101"/>
    </row>
    <row r="75" spans="1:54" x14ac:dyDescent="0.35">
      <c r="A75" s="1" t="s">
        <v>103</v>
      </c>
      <c r="B75" s="1">
        <v>2022</v>
      </c>
      <c r="C75" s="2">
        <v>44675</v>
      </c>
      <c r="D75" s="1" t="s">
        <v>72</v>
      </c>
      <c r="E75" s="1" t="s">
        <v>209</v>
      </c>
      <c r="F75" s="1" t="s">
        <v>209</v>
      </c>
      <c r="G75" s="1" t="s">
        <v>223</v>
      </c>
      <c r="H75" s="1" t="s">
        <v>480</v>
      </c>
      <c r="I75" s="1" t="s">
        <v>19</v>
      </c>
      <c r="J75" s="53" t="s">
        <v>318</v>
      </c>
      <c r="K75" s="53">
        <v>0</v>
      </c>
      <c r="L75" s="53">
        <v>0</v>
      </c>
      <c r="M75" s="53">
        <v>0</v>
      </c>
      <c r="N75" s="53">
        <v>1</v>
      </c>
      <c r="O75" s="53">
        <v>0</v>
      </c>
      <c r="P75" s="53">
        <v>1</v>
      </c>
      <c r="Q75" s="53">
        <v>0</v>
      </c>
      <c r="R75" s="53">
        <v>0</v>
      </c>
      <c r="S75" s="53">
        <v>0</v>
      </c>
      <c r="T75" s="53">
        <v>0</v>
      </c>
      <c r="U75" s="53">
        <v>0</v>
      </c>
      <c r="V75" s="53">
        <v>0</v>
      </c>
      <c r="W75" s="53">
        <v>0</v>
      </c>
      <c r="X75" s="161">
        <v>0</v>
      </c>
      <c r="Y75" s="53" t="s">
        <v>318</v>
      </c>
      <c r="Z75" s="101"/>
      <c r="AA75" s="53">
        <v>38.933</v>
      </c>
      <c r="BB75" s="101"/>
    </row>
    <row r="76" spans="1:54" x14ac:dyDescent="0.35">
      <c r="A76" s="1" t="s">
        <v>103</v>
      </c>
      <c r="B76" s="1">
        <v>2022</v>
      </c>
      <c r="C76" s="2">
        <v>44675</v>
      </c>
      <c r="D76" s="1" t="s">
        <v>72</v>
      </c>
      <c r="E76" s="1" t="s">
        <v>209</v>
      </c>
      <c r="F76" s="1" t="s">
        <v>209</v>
      </c>
      <c r="G76" s="1" t="s">
        <v>319</v>
      </c>
      <c r="H76" s="1" t="s">
        <v>515</v>
      </c>
      <c r="I76" s="1" t="s">
        <v>280</v>
      </c>
      <c r="J76" s="53" t="s">
        <v>318</v>
      </c>
      <c r="K76" s="53">
        <v>2</v>
      </c>
      <c r="L76" s="53">
        <v>0</v>
      </c>
      <c r="M76" s="53">
        <v>2</v>
      </c>
      <c r="N76" s="53">
        <v>0</v>
      </c>
      <c r="O76" s="53">
        <v>5</v>
      </c>
      <c r="P76" s="53">
        <v>0</v>
      </c>
      <c r="Q76" s="53">
        <v>0</v>
      </c>
      <c r="R76" s="53">
        <v>0</v>
      </c>
      <c r="S76" s="53">
        <v>0</v>
      </c>
      <c r="T76" s="53">
        <v>0</v>
      </c>
      <c r="U76" s="53">
        <v>0</v>
      </c>
      <c r="V76" s="53">
        <v>0</v>
      </c>
      <c r="W76" s="53">
        <v>0</v>
      </c>
      <c r="X76" s="161">
        <v>0</v>
      </c>
      <c r="Y76" s="53" t="s">
        <v>318</v>
      </c>
      <c r="Z76" s="101"/>
      <c r="AA76" s="53">
        <v>38.933</v>
      </c>
      <c r="BB76" s="101"/>
    </row>
    <row r="77" spans="1:54" x14ac:dyDescent="0.35">
      <c r="A77" s="1" t="s">
        <v>103</v>
      </c>
      <c r="B77" s="1">
        <v>2022</v>
      </c>
      <c r="C77" s="2">
        <v>44675</v>
      </c>
      <c r="D77" s="1" t="s">
        <v>72</v>
      </c>
      <c r="E77" s="1" t="s">
        <v>209</v>
      </c>
      <c r="F77" s="1" t="s">
        <v>209</v>
      </c>
      <c r="G77" s="1" t="s">
        <v>270</v>
      </c>
      <c r="H77" s="1" t="s">
        <v>298</v>
      </c>
      <c r="I77" s="1" t="s">
        <v>271</v>
      </c>
      <c r="J77" s="53" t="s">
        <v>318</v>
      </c>
      <c r="K77" s="53">
        <v>0</v>
      </c>
      <c r="L77" s="53">
        <v>0</v>
      </c>
      <c r="M77" s="53">
        <v>0</v>
      </c>
      <c r="N77" s="53">
        <v>0</v>
      </c>
      <c r="O77" s="53">
        <v>0</v>
      </c>
      <c r="P77" s="53">
        <v>0</v>
      </c>
      <c r="Q77" s="53">
        <v>0</v>
      </c>
      <c r="R77" s="53">
        <v>0</v>
      </c>
      <c r="S77" s="53">
        <v>0</v>
      </c>
      <c r="T77" s="53">
        <v>0</v>
      </c>
      <c r="U77" s="53">
        <v>0</v>
      </c>
      <c r="V77" s="53">
        <v>0</v>
      </c>
      <c r="W77" s="53">
        <v>0</v>
      </c>
      <c r="X77" s="161">
        <v>20</v>
      </c>
      <c r="Y77" s="53" t="s">
        <v>318</v>
      </c>
      <c r="Z77" s="101"/>
      <c r="AA77" s="53">
        <v>38.933</v>
      </c>
      <c r="BB77" s="101"/>
    </row>
    <row r="78" spans="1:54" x14ac:dyDescent="0.35">
      <c r="A78" s="10" t="s">
        <v>110</v>
      </c>
      <c r="B78" s="10">
        <v>2021</v>
      </c>
      <c r="C78" s="38">
        <v>44492</v>
      </c>
      <c r="D78" s="10" t="s">
        <v>13</v>
      </c>
      <c r="E78" s="10" t="s">
        <v>395</v>
      </c>
      <c r="F78" s="10">
        <v>1</v>
      </c>
      <c r="G78" s="10" t="s">
        <v>360</v>
      </c>
      <c r="H78" s="10" t="s">
        <v>316</v>
      </c>
      <c r="I78" s="10" t="s">
        <v>19</v>
      </c>
      <c r="J78" s="53">
        <v>1</v>
      </c>
      <c r="K78" s="53">
        <v>3</v>
      </c>
      <c r="L78" s="53">
        <v>3</v>
      </c>
      <c r="M78" s="53">
        <v>5</v>
      </c>
      <c r="N78" s="53">
        <v>3</v>
      </c>
      <c r="O78" s="53">
        <v>5</v>
      </c>
      <c r="P78" s="53">
        <v>0</v>
      </c>
      <c r="Q78" s="53">
        <v>0</v>
      </c>
      <c r="R78" s="53">
        <v>0</v>
      </c>
      <c r="S78" s="53">
        <v>0</v>
      </c>
      <c r="T78" s="53">
        <v>0</v>
      </c>
      <c r="U78" s="53">
        <v>0</v>
      </c>
      <c r="V78" s="53">
        <v>0</v>
      </c>
      <c r="W78" s="53">
        <v>0</v>
      </c>
      <c r="X78" s="161">
        <v>0</v>
      </c>
      <c r="Y78" s="53">
        <v>19</v>
      </c>
      <c r="Z78" s="101">
        <v>0.71944444444444444</v>
      </c>
      <c r="AA78" s="53">
        <v>52.124000000000002</v>
      </c>
      <c r="BB78" s="101"/>
    </row>
    <row r="79" spans="1:54" x14ac:dyDescent="0.35">
      <c r="A79" s="10" t="s">
        <v>110</v>
      </c>
      <c r="B79" s="10">
        <v>2021</v>
      </c>
      <c r="C79" s="38">
        <v>44492</v>
      </c>
      <c r="D79" s="10" t="s">
        <v>13</v>
      </c>
      <c r="E79" s="10" t="s">
        <v>395</v>
      </c>
      <c r="F79" s="10">
        <v>1</v>
      </c>
      <c r="G79" s="10" t="s">
        <v>275</v>
      </c>
      <c r="H79" s="10" t="s">
        <v>488</v>
      </c>
      <c r="I79" s="10" t="s">
        <v>47</v>
      </c>
      <c r="J79" s="53">
        <v>2</v>
      </c>
      <c r="K79" s="53">
        <v>5</v>
      </c>
      <c r="L79" s="53">
        <v>0</v>
      </c>
      <c r="M79" s="53">
        <v>0</v>
      </c>
      <c r="N79" s="53">
        <v>1</v>
      </c>
      <c r="O79" s="53">
        <v>0</v>
      </c>
      <c r="P79" s="53">
        <v>6</v>
      </c>
      <c r="Q79" s="53">
        <v>0</v>
      </c>
      <c r="R79" s="53">
        <v>0</v>
      </c>
      <c r="S79" s="53">
        <v>0</v>
      </c>
      <c r="T79" s="53">
        <v>0</v>
      </c>
      <c r="U79" s="53">
        <v>0</v>
      </c>
      <c r="V79" s="53">
        <v>0</v>
      </c>
      <c r="W79" s="53">
        <v>0</v>
      </c>
      <c r="X79" s="161">
        <v>0</v>
      </c>
      <c r="Y79" s="53">
        <v>12</v>
      </c>
      <c r="Z79" s="101"/>
      <c r="AA79" s="53">
        <v>52.124000000000002</v>
      </c>
      <c r="BB79" s="101"/>
    </row>
    <row r="80" spans="1:54" x14ac:dyDescent="0.35">
      <c r="A80" s="10" t="s">
        <v>110</v>
      </c>
      <c r="B80" s="10">
        <v>2021</v>
      </c>
      <c r="C80" s="38">
        <v>44492</v>
      </c>
      <c r="D80" s="10" t="s">
        <v>13</v>
      </c>
      <c r="E80" s="10" t="s">
        <v>395</v>
      </c>
      <c r="F80" s="10">
        <v>1</v>
      </c>
      <c r="G80" s="10" t="s">
        <v>276</v>
      </c>
      <c r="H80" s="10" t="s">
        <v>339</v>
      </c>
      <c r="I80" s="10" t="s">
        <v>25</v>
      </c>
      <c r="J80" s="53">
        <v>3</v>
      </c>
      <c r="K80" s="53">
        <v>0</v>
      </c>
      <c r="L80" s="53">
        <v>5</v>
      </c>
      <c r="M80" s="53">
        <v>0</v>
      </c>
      <c r="N80" s="53">
        <v>5</v>
      </c>
      <c r="O80" s="53">
        <v>2</v>
      </c>
      <c r="P80" s="53">
        <v>0</v>
      </c>
      <c r="Q80" s="53">
        <v>0</v>
      </c>
      <c r="R80" s="53">
        <v>0</v>
      </c>
      <c r="S80" s="53">
        <v>0</v>
      </c>
      <c r="T80" s="53">
        <v>0</v>
      </c>
      <c r="U80" s="53">
        <v>0</v>
      </c>
      <c r="V80" s="53">
        <v>0</v>
      </c>
      <c r="W80" s="53">
        <v>0</v>
      </c>
      <c r="X80" s="161">
        <v>0</v>
      </c>
      <c r="Y80" s="53">
        <v>12</v>
      </c>
      <c r="Z80" s="101"/>
      <c r="AA80" s="53">
        <v>52.124000000000002</v>
      </c>
      <c r="BB80" s="101"/>
    </row>
    <row r="81" spans="1:54" x14ac:dyDescent="0.35">
      <c r="A81" s="10" t="s">
        <v>110</v>
      </c>
      <c r="B81" s="10">
        <v>2021</v>
      </c>
      <c r="C81" s="38">
        <v>44492</v>
      </c>
      <c r="D81" s="10" t="s">
        <v>13</v>
      </c>
      <c r="E81" s="10" t="s">
        <v>395</v>
      </c>
      <c r="F81" s="10">
        <v>1</v>
      </c>
      <c r="G81" s="10" t="s">
        <v>595</v>
      </c>
      <c r="H81" s="10" t="s">
        <v>292</v>
      </c>
      <c r="I81" s="10" t="s">
        <v>31</v>
      </c>
      <c r="J81" s="53">
        <v>4</v>
      </c>
      <c r="K81" s="53">
        <v>0</v>
      </c>
      <c r="L81" s="53">
        <v>0</v>
      </c>
      <c r="M81" s="53">
        <v>0</v>
      </c>
      <c r="N81" s="53">
        <v>0</v>
      </c>
      <c r="O81" s="53">
        <v>0</v>
      </c>
      <c r="P81" s="53">
        <v>10</v>
      </c>
      <c r="Q81" s="53">
        <v>0</v>
      </c>
      <c r="R81" s="53">
        <v>0</v>
      </c>
      <c r="S81" s="53">
        <v>0</v>
      </c>
      <c r="T81" s="53">
        <v>0</v>
      </c>
      <c r="U81" s="53">
        <v>0</v>
      </c>
      <c r="V81" s="53">
        <v>0</v>
      </c>
      <c r="W81" s="53">
        <v>0</v>
      </c>
      <c r="X81" s="161">
        <v>0</v>
      </c>
      <c r="Y81" s="53">
        <v>10</v>
      </c>
      <c r="Z81" s="101"/>
      <c r="AA81" s="53">
        <v>52.124000000000002</v>
      </c>
      <c r="BB81" s="101"/>
    </row>
    <row r="82" spans="1:54" x14ac:dyDescent="0.35">
      <c r="A82" s="10" t="s">
        <v>110</v>
      </c>
      <c r="B82" s="10">
        <v>2021</v>
      </c>
      <c r="C82" s="38">
        <v>44492</v>
      </c>
      <c r="D82" s="10" t="s">
        <v>13</v>
      </c>
      <c r="E82" s="10" t="s">
        <v>395</v>
      </c>
      <c r="F82" s="10">
        <v>1</v>
      </c>
      <c r="G82" s="10" t="s">
        <v>308</v>
      </c>
      <c r="H82" s="10" t="s">
        <v>279</v>
      </c>
      <c r="I82" s="10" t="s">
        <v>53</v>
      </c>
      <c r="J82" s="53">
        <v>5</v>
      </c>
      <c r="K82" s="53">
        <v>2</v>
      </c>
      <c r="L82" s="53">
        <v>2</v>
      </c>
      <c r="M82" s="53">
        <v>3</v>
      </c>
      <c r="N82" s="53">
        <v>0</v>
      </c>
      <c r="O82" s="53">
        <v>1</v>
      </c>
      <c r="P82" s="53">
        <v>0</v>
      </c>
      <c r="Q82" s="53">
        <v>0</v>
      </c>
      <c r="R82" s="53">
        <v>0</v>
      </c>
      <c r="S82" s="53">
        <v>0</v>
      </c>
      <c r="T82" s="53">
        <v>0</v>
      </c>
      <c r="U82" s="53">
        <v>0</v>
      </c>
      <c r="V82" s="53">
        <v>0</v>
      </c>
      <c r="W82" s="53">
        <v>0</v>
      </c>
      <c r="X82" s="161">
        <v>0</v>
      </c>
      <c r="Y82" s="53">
        <v>8</v>
      </c>
      <c r="Z82" s="101"/>
      <c r="AA82" s="53">
        <v>52.124000000000002</v>
      </c>
      <c r="BB82" s="101"/>
    </row>
    <row r="83" spans="1:54" x14ac:dyDescent="0.35">
      <c r="A83" s="10" t="s">
        <v>110</v>
      </c>
      <c r="B83" s="10">
        <v>2021</v>
      </c>
      <c r="C83" s="38">
        <v>44492</v>
      </c>
      <c r="D83" s="10" t="s">
        <v>13</v>
      </c>
      <c r="E83" s="10" t="s">
        <v>395</v>
      </c>
      <c r="F83" s="10">
        <v>1</v>
      </c>
      <c r="G83" s="10" t="s">
        <v>281</v>
      </c>
      <c r="H83" s="10" t="s">
        <v>222</v>
      </c>
      <c r="I83" s="10" t="s">
        <v>29</v>
      </c>
      <c r="J83" s="53">
        <v>6</v>
      </c>
      <c r="K83" s="53">
        <v>1</v>
      </c>
      <c r="L83" s="53">
        <v>1</v>
      </c>
      <c r="M83" s="53">
        <v>1</v>
      </c>
      <c r="N83" s="53">
        <v>0</v>
      </c>
      <c r="O83" s="53">
        <v>0</v>
      </c>
      <c r="P83" s="53">
        <v>2</v>
      </c>
      <c r="Q83" s="53">
        <v>0</v>
      </c>
      <c r="R83" s="53">
        <v>0</v>
      </c>
      <c r="S83" s="53">
        <v>0</v>
      </c>
      <c r="T83" s="53">
        <v>0</v>
      </c>
      <c r="U83" s="53">
        <v>0</v>
      </c>
      <c r="V83" s="53">
        <v>0</v>
      </c>
      <c r="W83" s="53">
        <v>0</v>
      </c>
      <c r="X83" s="161">
        <v>0</v>
      </c>
      <c r="Y83" s="53">
        <v>5</v>
      </c>
      <c r="Z83" s="101"/>
      <c r="AA83" s="53">
        <v>52.124000000000002</v>
      </c>
      <c r="BB83" s="101"/>
    </row>
    <row r="84" spans="1:54" x14ac:dyDescent="0.35">
      <c r="A84" s="10" t="s">
        <v>110</v>
      </c>
      <c r="B84" s="10">
        <v>2021</v>
      </c>
      <c r="C84" s="38">
        <v>44492</v>
      </c>
      <c r="D84" s="10" t="s">
        <v>13</v>
      </c>
      <c r="E84" s="10" t="s">
        <v>395</v>
      </c>
      <c r="F84" s="10">
        <v>1</v>
      </c>
      <c r="G84" s="10" t="s">
        <v>288</v>
      </c>
      <c r="H84" s="10" t="s">
        <v>523</v>
      </c>
      <c r="I84" s="10" t="s">
        <v>175</v>
      </c>
      <c r="J84" s="53">
        <v>7</v>
      </c>
      <c r="K84" s="53">
        <v>0</v>
      </c>
      <c r="L84" s="53">
        <v>0</v>
      </c>
      <c r="M84" s="53">
        <v>0</v>
      </c>
      <c r="N84" s="53">
        <v>0</v>
      </c>
      <c r="O84" s="53">
        <v>0</v>
      </c>
      <c r="P84" s="53">
        <v>4</v>
      </c>
      <c r="Q84" s="53">
        <v>0</v>
      </c>
      <c r="R84" s="53">
        <v>0</v>
      </c>
      <c r="S84" s="53">
        <v>0</v>
      </c>
      <c r="T84" s="53">
        <v>0</v>
      </c>
      <c r="U84" s="53">
        <v>0</v>
      </c>
      <c r="V84" s="53">
        <v>0</v>
      </c>
      <c r="W84" s="53">
        <v>0</v>
      </c>
      <c r="X84" s="161">
        <v>0</v>
      </c>
      <c r="Y84" s="53">
        <v>4</v>
      </c>
      <c r="Z84" s="101"/>
      <c r="AA84" s="53">
        <v>52.124000000000002</v>
      </c>
      <c r="BB84" s="101"/>
    </row>
    <row r="85" spans="1:54" x14ac:dyDescent="0.35">
      <c r="A85" s="10" t="s">
        <v>110</v>
      </c>
      <c r="B85" s="10">
        <v>2021</v>
      </c>
      <c r="C85" s="38">
        <v>44492</v>
      </c>
      <c r="D85" s="10" t="s">
        <v>13</v>
      </c>
      <c r="E85" s="10" t="s">
        <v>395</v>
      </c>
      <c r="F85" s="10">
        <v>1</v>
      </c>
      <c r="G85" s="10" t="s">
        <v>235</v>
      </c>
      <c r="H85" s="10" t="s">
        <v>490</v>
      </c>
      <c r="I85" s="10" t="s">
        <v>61</v>
      </c>
      <c r="J85" s="53">
        <v>8</v>
      </c>
      <c r="K85" s="53">
        <v>0</v>
      </c>
      <c r="L85" s="53">
        <v>0</v>
      </c>
      <c r="M85" s="53">
        <v>0</v>
      </c>
      <c r="N85" s="53">
        <v>0</v>
      </c>
      <c r="O85" s="53">
        <v>3</v>
      </c>
      <c r="P85" s="53">
        <v>0</v>
      </c>
      <c r="Q85" s="53">
        <v>0</v>
      </c>
      <c r="R85" s="53">
        <v>0</v>
      </c>
      <c r="S85" s="53">
        <v>0</v>
      </c>
      <c r="T85" s="53">
        <v>0</v>
      </c>
      <c r="U85" s="53">
        <v>0</v>
      </c>
      <c r="V85" s="53">
        <v>0</v>
      </c>
      <c r="W85" s="53">
        <v>0</v>
      </c>
      <c r="X85" s="161">
        <v>0</v>
      </c>
      <c r="Y85" s="53">
        <v>3</v>
      </c>
      <c r="Z85" s="101"/>
      <c r="AA85" s="53">
        <v>52.124000000000002</v>
      </c>
      <c r="BB85" s="101"/>
    </row>
    <row r="86" spans="1:54" x14ac:dyDescent="0.35">
      <c r="A86" s="10" t="s">
        <v>110</v>
      </c>
      <c r="B86" s="10">
        <v>2021</v>
      </c>
      <c r="C86" s="38">
        <v>44492</v>
      </c>
      <c r="D86" s="10" t="s">
        <v>13</v>
      </c>
      <c r="E86" s="10" t="s">
        <v>395</v>
      </c>
      <c r="F86" s="10">
        <v>1</v>
      </c>
      <c r="G86" s="10" t="s">
        <v>576</v>
      </c>
      <c r="H86" s="10" t="s">
        <v>278</v>
      </c>
      <c r="I86" s="10" t="s">
        <v>67</v>
      </c>
      <c r="J86" s="53">
        <v>9</v>
      </c>
      <c r="K86" s="53">
        <v>0</v>
      </c>
      <c r="L86" s="53">
        <v>0</v>
      </c>
      <c r="M86" s="53">
        <v>2</v>
      </c>
      <c r="N86" s="53">
        <v>0</v>
      </c>
      <c r="O86" s="53">
        <v>0</v>
      </c>
      <c r="P86" s="53">
        <v>0</v>
      </c>
      <c r="Q86" s="53">
        <v>0</v>
      </c>
      <c r="R86" s="53">
        <v>0</v>
      </c>
      <c r="S86" s="53">
        <v>0</v>
      </c>
      <c r="T86" s="53">
        <v>0</v>
      </c>
      <c r="U86" s="53">
        <v>0</v>
      </c>
      <c r="V86" s="53">
        <v>0</v>
      </c>
      <c r="W86" s="53">
        <v>0</v>
      </c>
      <c r="X86" s="161">
        <v>0</v>
      </c>
      <c r="Y86" s="53">
        <v>2</v>
      </c>
      <c r="Z86" s="101"/>
      <c r="AA86" s="53">
        <v>52.124000000000002</v>
      </c>
      <c r="BB86" s="101"/>
    </row>
    <row r="87" spans="1:54" x14ac:dyDescent="0.35">
      <c r="A87" s="10" t="s">
        <v>110</v>
      </c>
      <c r="B87" s="10">
        <v>2021</v>
      </c>
      <c r="C87" s="38">
        <v>44492</v>
      </c>
      <c r="D87" s="10" t="s">
        <v>13</v>
      </c>
      <c r="E87" s="10" t="s">
        <v>395</v>
      </c>
      <c r="F87" s="10">
        <v>1</v>
      </c>
      <c r="G87" s="10" t="s">
        <v>240</v>
      </c>
      <c r="H87" s="10" t="s">
        <v>445</v>
      </c>
      <c r="I87" s="10" t="s">
        <v>56</v>
      </c>
      <c r="J87" s="53">
        <v>10</v>
      </c>
      <c r="K87" s="53">
        <v>0</v>
      </c>
      <c r="L87" s="53">
        <v>0</v>
      </c>
      <c r="M87" s="53">
        <v>0</v>
      </c>
      <c r="N87" s="53">
        <v>2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161">
        <v>0</v>
      </c>
      <c r="Y87" s="53">
        <v>2</v>
      </c>
      <c r="Z87" s="101"/>
      <c r="AA87" s="53">
        <v>52.124000000000002</v>
      </c>
      <c r="BB87" s="101"/>
    </row>
    <row r="88" spans="1:54" x14ac:dyDescent="0.35">
      <c r="A88" s="10" t="s">
        <v>110</v>
      </c>
      <c r="B88" s="10">
        <v>2021</v>
      </c>
      <c r="C88" s="38">
        <v>44492</v>
      </c>
      <c r="D88" s="10" t="s">
        <v>13</v>
      </c>
      <c r="E88" s="10" t="s">
        <v>395</v>
      </c>
      <c r="F88" s="10">
        <v>2</v>
      </c>
      <c r="G88" s="10" t="s">
        <v>277</v>
      </c>
      <c r="H88" s="10" t="s">
        <v>263</v>
      </c>
      <c r="I88" s="10" t="s">
        <v>36</v>
      </c>
      <c r="J88" s="53">
        <v>1</v>
      </c>
      <c r="K88" s="53">
        <v>5</v>
      </c>
      <c r="L88" s="53">
        <v>3</v>
      </c>
      <c r="M88" s="53">
        <v>5</v>
      </c>
      <c r="N88" s="53">
        <v>3</v>
      </c>
      <c r="O88" s="53">
        <v>5</v>
      </c>
      <c r="P88" s="53">
        <v>6</v>
      </c>
      <c r="Q88" s="53">
        <v>0</v>
      </c>
      <c r="R88" s="53">
        <v>0</v>
      </c>
      <c r="S88" s="53">
        <v>0</v>
      </c>
      <c r="T88" s="53">
        <v>0</v>
      </c>
      <c r="U88" s="53">
        <v>0</v>
      </c>
      <c r="V88" s="53">
        <v>0</v>
      </c>
      <c r="W88" s="53">
        <v>0</v>
      </c>
      <c r="X88" s="161">
        <v>0</v>
      </c>
      <c r="Y88" s="53">
        <v>27</v>
      </c>
      <c r="Z88" s="101">
        <v>0.7270833333333333</v>
      </c>
      <c r="AA88" s="53">
        <v>51.576000000000001</v>
      </c>
      <c r="BB88" s="101"/>
    </row>
    <row r="89" spans="1:54" x14ac:dyDescent="0.35">
      <c r="A89" s="10" t="s">
        <v>110</v>
      </c>
      <c r="B89" s="10">
        <v>2021</v>
      </c>
      <c r="C89" s="38">
        <v>44492</v>
      </c>
      <c r="D89" s="10" t="s">
        <v>13</v>
      </c>
      <c r="E89" s="10" t="s">
        <v>395</v>
      </c>
      <c r="F89" s="10">
        <v>2</v>
      </c>
      <c r="G89" s="10" t="s">
        <v>220</v>
      </c>
      <c r="H89" s="10" t="s">
        <v>555</v>
      </c>
      <c r="I89" s="10" t="s">
        <v>17</v>
      </c>
      <c r="J89" s="53">
        <v>2</v>
      </c>
      <c r="K89" s="53">
        <v>1</v>
      </c>
      <c r="L89" s="53">
        <v>5</v>
      </c>
      <c r="M89" s="53">
        <v>0</v>
      </c>
      <c r="N89" s="53">
        <v>0</v>
      </c>
      <c r="O89" s="53">
        <v>0</v>
      </c>
      <c r="P89" s="53">
        <v>0</v>
      </c>
      <c r="Q89" s="53">
        <v>0</v>
      </c>
      <c r="R89" s="53">
        <v>0</v>
      </c>
      <c r="S89" s="53">
        <v>0</v>
      </c>
      <c r="T89" s="53">
        <v>0</v>
      </c>
      <c r="U89" s="53">
        <v>0</v>
      </c>
      <c r="V89" s="53">
        <v>0</v>
      </c>
      <c r="W89" s="53">
        <v>20</v>
      </c>
      <c r="X89" s="161">
        <v>0</v>
      </c>
      <c r="Y89" s="53">
        <v>26</v>
      </c>
      <c r="Z89" s="101"/>
      <c r="AA89" s="53">
        <v>51.576000000000001</v>
      </c>
      <c r="BB89" s="101"/>
    </row>
    <row r="90" spans="1:54" x14ac:dyDescent="0.35">
      <c r="A90" s="10" t="s">
        <v>110</v>
      </c>
      <c r="B90" s="10">
        <v>2021</v>
      </c>
      <c r="C90" s="38">
        <v>44492</v>
      </c>
      <c r="D90" s="10" t="s">
        <v>13</v>
      </c>
      <c r="E90" s="10" t="s">
        <v>395</v>
      </c>
      <c r="F90" s="10">
        <v>2</v>
      </c>
      <c r="G90" s="10" t="s">
        <v>643</v>
      </c>
      <c r="H90" s="10" t="s">
        <v>544</v>
      </c>
      <c r="I90" s="10" t="s">
        <v>112</v>
      </c>
      <c r="J90" s="53">
        <v>3</v>
      </c>
      <c r="K90" s="53">
        <v>2</v>
      </c>
      <c r="L90" s="53">
        <v>0</v>
      </c>
      <c r="M90" s="53">
        <v>2</v>
      </c>
      <c r="N90" s="53">
        <v>0</v>
      </c>
      <c r="O90" s="53">
        <v>1</v>
      </c>
      <c r="P90" s="53">
        <v>10</v>
      </c>
      <c r="Q90" s="53">
        <v>0</v>
      </c>
      <c r="R90" s="53">
        <v>0</v>
      </c>
      <c r="S90" s="53">
        <v>0</v>
      </c>
      <c r="T90" s="53">
        <v>0</v>
      </c>
      <c r="U90" s="53">
        <v>0</v>
      </c>
      <c r="V90" s="53">
        <v>0</v>
      </c>
      <c r="W90" s="53">
        <v>0</v>
      </c>
      <c r="X90" s="161">
        <v>0</v>
      </c>
      <c r="Y90" s="53">
        <v>15</v>
      </c>
      <c r="Z90" s="101"/>
      <c r="AA90" s="53">
        <v>51.576000000000001</v>
      </c>
      <c r="BB90" s="101"/>
    </row>
    <row r="91" spans="1:54" x14ac:dyDescent="0.35">
      <c r="A91" s="10" t="s">
        <v>110</v>
      </c>
      <c r="B91" s="10">
        <v>2021</v>
      </c>
      <c r="C91" s="38">
        <v>44492</v>
      </c>
      <c r="D91" s="10" t="s">
        <v>13</v>
      </c>
      <c r="E91" s="10" t="s">
        <v>395</v>
      </c>
      <c r="F91" s="10">
        <v>2</v>
      </c>
      <c r="G91" s="10" t="s">
        <v>244</v>
      </c>
      <c r="H91" s="10" t="s">
        <v>336</v>
      </c>
      <c r="I91" s="10" t="s">
        <v>245</v>
      </c>
      <c r="J91" s="53">
        <v>4</v>
      </c>
      <c r="K91" s="53">
        <v>3</v>
      </c>
      <c r="L91" s="53">
        <v>2</v>
      </c>
      <c r="M91" s="53">
        <v>0</v>
      </c>
      <c r="N91" s="53">
        <v>5</v>
      </c>
      <c r="O91" s="53">
        <v>0</v>
      </c>
      <c r="P91" s="53">
        <v>0</v>
      </c>
      <c r="Q91" s="53">
        <v>0</v>
      </c>
      <c r="R91" s="53">
        <v>0</v>
      </c>
      <c r="S91" s="53">
        <v>0</v>
      </c>
      <c r="T91" s="53">
        <v>0</v>
      </c>
      <c r="U91" s="53">
        <v>0</v>
      </c>
      <c r="V91" s="53">
        <v>0</v>
      </c>
      <c r="W91" s="53">
        <v>0</v>
      </c>
      <c r="X91" s="161">
        <v>0</v>
      </c>
      <c r="Y91" s="53">
        <v>10</v>
      </c>
      <c r="Z91" s="101"/>
      <c r="AA91" s="53">
        <v>51.576000000000001</v>
      </c>
      <c r="BB91" s="101"/>
    </row>
    <row r="92" spans="1:54" x14ac:dyDescent="0.35">
      <c r="A92" s="10" t="s">
        <v>110</v>
      </c>
      <c r="B92" s="10">
        <v>2021</v>
      </c>
      <c r="C92" s="38">
        <v>44492</v>
      </c>
      <c r="D92" s="10" t="s">
        <v>13</v>
      </c>
      <c r="E92" s="10" t="s">
        <v>395</v>
      </c>
      <c r="F92" s="10">
        <v>2</v>
      </c>
      <c r="G92" s="10" t="s">
        <v>556</v>
      </c>
      <c r="H92" s="10" t="s">
        <v>265</v>
      </c>
      <c r="I92" s="10" t="s">
        <v>51</v>
      </c>
      <c r="J92" s="53">
        <v>5</v>
      </c>
      <c r="K92" s="53">
        <v>0</v>
      </c>
      <c r="L92" s="53">
        <v>1</v>
      </c>
      <c r="M92" s="53">
        <v>1</v>
      </c>
      <c r="N92" s="53">
        <v>0</v>
      </c>
      <c r="O92" s="53">
        <v>2</v>
      </c>
      <c r="P92" s="53">
        <v>4</v>
      </c>
      <c r="Q92" s="53">
        <v>0</v>
      </c>
      <c r="R92" s="53">
        <v>0</v>
      </c>
      <c r="S92" s="53">
        <v>0</v>
      </c>
      <c r="T92" s="53">
        <v>0</v>
      </c>
      <c r="U92" s="53">
        <v>0</v>
      </c>
      <c r="V92" s="53">
        <v>0</v>
      </c>
      <c r="W92" s="53">
        <v>0</v>
      </c>
      <c r="X92" s="161">
        <v>0</v>
      </c>
      <c r="Y92" s="53">
        <v>8</v>
      </c>
      <c r="Z92" s="101"/>
      <c r="AA92" s="53">
        <v>51.576000000000001</v>
      </c>
      <c r="BB92" s="101"/>
    </row>
    <row r="93" spans="1:54" x14ac:dyDescent="0.35">
      <c r="A93" s="10" t="s">
        <v>110</v>
      </c>
      <c r="B93" s="10">
        <v>2021</v>
      </c>
      <c r="C93" s="38">
        <v>44492</v>
      </c>
      <c r="D93" s="10" t="s">
        <v>13</v>
      </c>
      <c r="E93" s="10" t="s">
        <v>395</v>
      </c>
      <c r="F93" s="10">
        <v>2</v>
      </c>
      <c r="G93" s="10" t="s">
        <v>234</v>
      </c>
      <c r="H93" s="10" t="s">
        <v>527</v>
      </c>
      <c r="I93" s="10" t="s">
        <v>15</v>
      </c>
      <c r="J93" s="53">
        <v>6</v>
      </c>
      <c r="K93" s="53">
        <v>0</v>
      </c>
      <c r="L93" s="53">
        <v>0</v>
      </c>
      <c r="M93" s="53">
        <v>0</v>
      </c>
      <c r="N93" s="53">
        <v>2</v>
      </c>
      <c r="O93" s="53">
        <v>3</v>
      </c>
      <c r="P93" s="53">
        <v>2</v>
      </c>
      <c r="Q93" s="53">
        <v>0</v>
      </c>
      <c r="R93" s="53">
        <v>0</v>
      </c>
      <c r="S93" s="53">
        <v>0</v>
      </c>
      <c r="T93" s="53">
        <v>0</v>
      </c>
      <c r="U93" s="53">
        <v>0</v>
      </c>
      <c r="V93" s="53">
        <v>0</v>
      </c>
      <c r="W93" s="53">
        <v>0</v>
      </c>
      <c r="X93" s="161">
        <v>0</v>
      </c>
      <c r="Y93" s="53">
        <v>7</v>
      </c>
      <c r="Z93" s="101"/>
      <c r="AA93" s="53">
        <v>51.576000000000001</v>
      </c>
      <c r="BB93" s="101"/>
    </row>
    <row r="94" spans="1:54" x14ac:dyDescent="0.35">
      <c r="A94" s="10" t="s">
        <v>110</v>
      </c>
      <c r="B94" s="10">
        <v>2021</v>
      </c>
      <c r="C94" s="38">
        <v>44492</v>
      </c>
      <c r="D94" s="10" t="s">
        <v>13</v>
      </c>
      <c r="E94" s="10" t="s">
        <v>395</v>
      </c>
      <c r="F94" s="10">
        <v>2</v>
      </c>
      <c r="G94" s="10" t="s">
        <v>506</v>
      </c>
      <c r="H94" s="10" t="s">
        <v>300</v>
      </c>
      <c r="I94" s="10" t="s">
        <v>239</v>
      </c>
      <c r="J94" s="53">
        <v>7</v>
      </c>
      <c r="K94" s="53">
        <v>0</v>
      </c>
      <c r="L94" s="53">
        <v>0</v>
      </c>
      <c r="M94" s="53">
        <v>3</v>
      </c>
      <c r="N94" s="53">
        <v>1</v>
      </c>
      <c r="O94" s="53">
        <v>0</v>
      </c>
      <c r="P94" s="53">
        <v>0</v>
      </c>
      <c r="Q94" s="53">
        <v>0</v>
      </c>
      <c r="R94" s="53">
        <v>0</v>
      </c>
      <c r="S94" s="53">
        <v>0</v>
      </c>
      <c r="T94" s="53">
        <v>0</v>
      </c>
      <c r="U94" s="53">
        <v>0</v>
      </c>
      <c r="V94" s="53">
        <v>0</v>
      </c>
      <c r="W94" s="53">
        <v>0</v>
      </c>
      <c r="X94" s="161">
        <v>0</v>
      </c>
      <c r="Y94" s="53">
        <v>4</v>
      </c>
      <c r="Z94" s="101"/>
      <c r="AA94" s="53">
        <v>51.576000000000001</v>
      </c>
      <c r="BB94" s="101"/>
    </row>
    <row r="95" spans="1:54" x14ac:dyDescent="0.35">
      <c r="A95" s="10" t="s">
        <v>110</v>
      </c>
      <c r="B95" s="10">
        <v>2021</v>
      </c>
      <c r="C95" s="38">
        <v>44492</v>
      </c>
      <c r="D95" s="10" t="s">
        <v>13</v>
      </c>
      <c r="E95" s="10" t="s">
        <v>395</v>
      </c>
      <c r="F95" s="10">
        <v>2</v>
      </c>
      <c r="G95" s="10" t="s">
        <v>284</v>
      </c>
      <c r="H95" s="10" t="s">
        <v>337</v>
      </c>
      <c r="I95" s="10" t="s">
        <v>49</v>
      </c>
      <c r="J95" s="53">
        <v>8</v>
      </c>
      <c r="K95" s="53">
        <v>0</v>
      </c>
      <c r="L95" s="53">
        <v>0</v>
      </c>
      <c r="M95" s="53">
        <v>0</v>
      </c>
      <c r="N95" s="53">
        <v>0</v>
      </c>
      <c r="O95" s="53">
        <v>0</v>
      </c>
      <c r="P95" s="53">
        <v>0</v>
      </c>
      <c r="Q95" s="53">
        <v>0</v>
      </c>
      <c r="R95" s="53">
        <v>0</v>
      </c>
      <c r="S95" s="53">
        <v>0</v>
      </c>
      <c r="T95" s="53">
        <v>0</v>
      </c>
      <c r="U95" s="53">
        <v>0</v>
      </c>
      <c r="V95" s="53">
        <v>0</v>
      </c>
      <c r="W95" s="53">
        <v>0</v>
      </c>
      <c r="X95" s="161">
        <v>0</v>
      </c>
      <c r="Y95" s="53">
        <v>0</v>
      </c>
      <c r="Z95" s="101"/>
      <c r="AA95" s="53">
        <v>51.576000000000001</v>
      </c>
      <c r="BB95" s="101"/>
    </row>
    <row r="96" spans="1:54" x14ac:dyDescent="0.35">
      <c r="A96" s="10" t="s">
        <v>110</v>
      </c>
      <c r="B96" s="10">
        <v>2021</v>
      </c>
      <c r="C96" s="38">
        <v>44492</v>
      </c>
      <c r="D96" s="10" t="s">
        <v>13</v>
      </c>
      <c r="E96" s="10" t="s">
        <v>395</v>
      </c>
      <c r="F96" s="10">
        <v>2</v>
      </c>
      <c r="G96" s="10" t="s">
        <v>248</v>
      </c>
      <c r="H96" s="10" t="s">
        <v>464</v>
      </c>
      <c r="I96" s="10" t="s">
        <v>44</v>
      </c>
      <c r="J96" s="53">
        <v>9</v>
      </c>
      <c r="K96" s="53">
        <v>0</v>
      </c>
      <c r="L96" s="53">
        <v>0</v>
      </c>
      <c r="M96" s="53">
        <v>0</v>
      </c>
      <c r="N96" s="53">
        <v>0</v>
      </c>
      <c r="O96" s="53">
        <v>0</v>
      </c>
      <c r="P96" s="53">
        <v>0</v>
      </c>
      <c r="Q96" s="53">
        <v>0</v>
      </c>
      <c r="R96" s="53">
        <v>0</v>
      </c>
      <c r="S96" s="53">
        <v>0</v>
      </c>
      <c r="T96" s="53">
        <v>0</v>
      </c>
      <c r="U96" s="53">
        <v>0</v>
      </c>
      <c r="V96" s="53">
        <v>0</v>
      </c>
      <c r="W96" s="53">
        <v>0</v>
      </c>
      <c r="X96" s="161">
        <v>40</v>
      </c>
      <c r="Y96" s="53" t="s">
        <v>318</v>
      </c>
      <c r="Z96" s="101"/>
      <c r="AA96" s="53">
        <v>51.576000000000001</v>
      </c>
      <c r="BB96" s="101"/>
    </row>
    <row r="97" spans="1:54" x14ac:dyDescent="0.35">
      <c r="A97" s="4" t="s">
        <v>110</v>
      </c>
      <c r="B97" s="4">
        <v>2021</v>
      </c>
      <c r="C97" s="5">
        <v>44492</v>
      </c>
      <c r="D97" s="4" t="s">
        <v>13</v>
      </c>
      <c r="E97" s="4" t="s">
        <v>209</v>
      </c>
      <c r="F97" s="4" t="s">
        <v>209</v>
      </c>
      <c r="G97" s="4" t="s">
        <v>360</v>
      </c>
      <c r="H97" s="4" t="s">
        <v>316</v>
      </c>
      <c r="I97" s="4" t="s">
        <v>19</v>
      </c>
      <c r="J97" s="53">
        <v>1</v>
      </c>
      <c r="K97" s="53">
        <v>5</v>
      </c>
      <c r="L97" s="53">
        <v>0</v>
      </c>
      <c r="M97" s="53">
        <v>5</v>
      </c>
      <c r="N97" s="53">
        <v>0</v>
      </c>
      <c r="O97" s="53">
        <v>2</v>
      </c>
      <c r="P97" s="53">
        <v>5</v>
      </c>
      <c r="Q97" s="53">
        <v>5</v>
      </c>
      <c r="R97" s="53">
        <v>3</v>
      </c>
      <c r="S97" s="53">
        <v>3</v>
      </c>
      <c r="T97" s="53">
        <v>1</v>
      </c>
      <c r="U97" s="53">
        <v>0</v>
      </c>
      <c r="V97" s="53">
        <v>6</v>
      </c>
      <c r="W97" s="53">
        <v>0</v>
      </c>
      <c r="X97" s="161">
        <v>0</v>
      </c>
      <c r="Y97" s="53">
        <v>35</v>
      </c>
      <c r="Z97" s="101">
        <v>1.4194444444444445</v>
      </c>
      <c r="AA97" s="53">
        <v>52.838000000000001</v>
      </c>
      <c r="BB97" s="101"/>
    </row>
    <row r="98" spans="1:54" x14ac:dyDescent="0.35">
      <c r="A98" s="4" t="s">
        <v>110</v>
      </c>
      <c r="B98" s="4">
        <v>2021</v>
      </c>
      <c r="C98" s="5">
        <v>44492</v>
      </c>
      <c r="D98" s="4" t="s">
        <v>13</v>
      </c>
      <c r="E98" s="4" t="s">
        <v>209</v>
      </c>
      <c r="F98" s="4" t="s">
        <v>209</v>
      </c>
      <c r="G98" s="4" t="s">
        <v>220</v>
      </c>
      <c r="H98" s="4" t="s">
        <v>555</v>
      </c>
      <c r="I98" s="4" t="s">
        <v>17</v>
      </c>
      <c r="J98" s="53">
        <v>2</v>
      </c>
      <c r="K98" s="53">
        <v>0</v>
      </c>
      <c r="L98" s="53">
        <v>2</v>
      </c>
      <c r="M98" s="53">
        <v>3</v>
      </c>
      <c r="N98" s="53">
        <v>5</v>
      </c>
      <c r="O98" s="53">
        <v>0</v>
      </c>
      <c r="P98" s="53">
        <v>3</v>
      </c>
      <c r="Q98" s="53">
        <v>3</v>
      </c>
      <c r="R98" s="53">
        <v>5</v>
      </c>
      <c r="S98" s="53">
        <v>0</v>
      </c>
      <c r="T98" s="53">
        <v>2</v>
      </c>
      <c r="U98" s="53">
        <v>3</v>
      </c>
      <c r="V98" s="53">
        <v>4</v>
      </c>
      <c r="W98" s="53">
        <v>0</v>
      </c>
      <c r="X98" s="161">
        <v>0</v>
      </c>
      <c r="Y98" s="53">
        <v>30</v>
      </c>
      <c r="Z98" s="101"/>
      <c r="AA98" s="53">
        <v>52.838000000000001</v>
      </c>
      <c r="BB98" s="101"/>
    </row>
    <row r="99" spans="1:54" x14ac:dyDescent="0.35">
      <c r="A99" s="4" t="s">
        <v>110</v>
      </c>
      <c r="B99" s="4">
        <v>2021</v>
      </c>
      <c r="C99" s="5">
        <v>44492</v>
      </c>
      <c r="D99" s="4" t="s">
        <v>13</v>
      </c>
      <c r="E99" s="4" t="s">
        <v>209</v>
      </c>
      <c r="F99" s="4" t="s">
        <v>209</v>
      </c>
      <c r="G99" s="4" t="s">
        <v>276</v>
      </c>
      <c r="H99" s="4" t="s">
        <v>339</v>
      </c>
      <c r="I99" s="4" t="s">
        <v>25</v>
      </c>
      <c r="J99" s="53">
        <v>3</v>
      </c>
      <c r="K99" s="53">
        <v>3</v>
      </c>
      <c r="L99" s="53">
        <v>5</v>
      </c>
      <c r="M99" s="53">
        <v>1</v>
      </c>
      <c r="N99" s="53">
        <v>1</v>
      </c>
      <c r="O99" s="53">
        <v>3</v>
      </c>
      <c r="P99" s="53">
        <v>2</v>
      </c>
      <c r="Q99" s="53">
        <v>2</v>
      </c>
      <c r="R99" s="53">
        <v>0</v>
      </c>
      <c r="S99" s="53">
        <v>2</v>
      </c>
      <c r="T99" s="53">
        <v>3</v>
      </c>
      <c r="U99" s="53">
        <v>0</v>
      </c>
      <c r="V99" s="53">
        <v>2</v>
      </c>
      <c r="W99" s="53">
        <v>0</v>
      </c>
      <c r="X99" s="161">
        <v>0</v>
      </c>
      <c r="Y99" s="53">
        <v>24</v>
      </c>
      <c r="Z99" s="101"/>
      <c r="AA99" s="53">
        <v>52.838000000000001</v>
      </c>
      <c r="BB99" s="101"/>
    </row>
    <row r="100" spans="1:54" x14ac:dyDescent="0.35">
      <c r="A100" s="4" t="s">
        <v>110</v>
      </c>
      <c r="B100" s="4">
        <v>2021</v>
      </c>
      <c r="C100" s="5">
        <v>44492</v>
      </c>
      <c r="D100" s="4" t="s">
        <v>13</v>
      </c>
      <c r="E100" s="4" t="s">
        <v>209</v>
      </c>
      <c r="F100" s="4" t="s">
        <v>209</v>
      </c>
      <c r="G100" s="4" t="s">
        <v>308</v>
      </c>
      <c r="H100" s="4" t="s">
        <v>279</v>
      </c>
      <c r="I100" s="4" t="s">
        <v>53</v>
      </c>
      <c r="J100" s="53">
        <v>4</v>
      </c>
      <c r="K100" s="53">
        <v>0</v>
      </c>
      <c r="L100" s="53">
        <v>3</v>
      </c>
      <c r="M100" s="53">
        <v>0</v>
      </c>
      <c r="N100" s="53">
        <v>2</v>
      </c>
      <c r="O100" s="53">
        <v>1</v>
      </c>
      <c r="P100" s="53">
        <v>0</v>
      </c>
      <c r="Q100" s="53">
        <v>1</v>
      </c>
      <c r="R100" s="53">
        <v>1</v>
      </c>
      <c r="S100" s="53">
        <v>0</v>
      </c>
      <c r="T100" s="53">
        <v>0</v>
      </c>
      <c r="U100" s="53">
        <v>5</v>
      </c>
      <c r="V100" s="53">
        <v>10</v>
      </c>
      <c r="W100" s="53">
        <v>0</v>
      </c>
      <c r="X100" s="161">
        <v>0</v>
      </c>
      <c r="Y100" s="53">
        <v>23</v>
      </c>
      <c r="Z100" s="101"/>
      <c r="AA100" s="53">
        <v>52.838000000000001</v>
      </c>
      <c r="BB100" s="101"/>
    </row>
    <row r="101" spans="1:54" x14ac:dyDescent="0.35">
      <c r="A101" s="4" t="s">
        <v>110</v>
      </c>
      <c r="B101" s="4">
        <v>2021</v>
      </c>
      <c r="C101" s="5">
        <v>44492</v>
      </c>
      <c r="D101" s="4" t="s">
        <v>13</v>
      </c>
      <c r="E101" s="4" t="s">
        <v>209</v>
      </c>
      <c r="F101" s="4" t="s">
        <v>209</v>
      </c>
      <c r="G101" s="4" t="s">
        <v>244</v>
      </c>
      <c r="H101" s="4" t="s">
        <v>336</v>
      </c>
      <c r="I101" s="4" t="s">
        <v>245</v>
      </c>
      <c r="J101" s="53">
        <v>5</v>
      </c>
      <c r="K101" s="53">
        <v>0</v>
      </c>
      <c r="L101" s="53">
        <v>1</v>
      </c>
      <c r="M101" s="53">
        <v>0</v>
      </c>
      <c r="N101" s="53">
        <v>0</v>
      </c>
      <c r="O101" s="53">
        <v>5</v>
      </c>
      <c r="P101" s="53">
        <v>1</v>
      </c>
      <c r="Q101" s="53">
        <v>0</v>
      </c>
      <c r="R101" s="53">
        <v>2</v>
      </c>
      <c r="S101" s="53">
        <v>0</v>
      </c>
      <c r="T101" s="53">
        <v>0</v>
      </c>
      <c r="U101" s="53">
        <v>2</v>
      </c>
      <c r="V101" s="53">
        <v>0</v>
      </c>
      <c r="W101" s="53">
        <v>0</v>
      </c>
      <c r="X101" s="161">
        <v>0</v>
      </c>
      <c r="Y101" s="53">
        <v>11</v>
      </c>
      <c r="Z101" s="101"/>
      <c r="AA101" s="53">
        <v>52.838000000000001</v>
      </c>
      <c r="BB101" s="101"/>
    </row>
    <row r="102" spans="1:54" x14ac:dyDescent="0.35">
      <c r="A102" s="4" t="s">
        <v>110</v>
      </c>
      <c r="B102" s="4">
        <v>2021</v>
      </c>
      <c r="C102" s="5">
        <v>44492</v>
      </c>
      <c r="D102" s="4" t="s">
        <v>13</v>
      </c>
      <c r="E102" s="4" t="s">
        <v>209</v>
      </c>
      <c r="F102" s="4" t="s">
        <v>209</v>
      </c>
      <c r="G102" s="4" t="s">
        <v>277</v>
      </c>
      <c r="H102" s="4" t="s">
        <v>263</v>
      </c>
      <c r="I102" s="4" t="s">
        <v>36</v>
      </c>
      <c r="J102" s="53">
        <v>6</v>
      </c>
      <c r="K102" s="53">
        <v>0</v>
      </c>
      <c r="L102" s="53">
        <v>0</v>
      </c>
      <c r="M102" s="53">
        <v>0</v>
      </c>
      <c r="N102" s="53">
        <v>3</v>
      </c>
      <c r="O102" s="53">
        <v>0</v>
      </c>
      <c r="P102" s="53">
        <v>0</v>
      </c>
      <c r="Q102" s="53">
        <v>0</v>
      </c>
      <c r="R102" s="53">
        <v>0</v>
      </c>
      <c r="S102" s="53">
        <v>1</v>
      </c>
      <c r="T102" s="53">
        <v>0</v>
      </c>
      <c r="U102" s="53">
        <v>1</v>
      </c>
      <c r="V102" s="53">
        <v>0</v>
      </c>
      <c r="W102" s="53">
        <v>0</v>
      </c>
      <c r="X102" s="161">
        <v>0</v>
      </c>
      <c r="Y102" s="53">
        <v>5</v>
      </c>
      <c r="Z102" s="101"/>
      <c r="AA102" s="53">
        <v>52.838000000000001</v>
      </c>
      <c r="BB102" s="101"/>
    </row>
    <row r="103" spans="1:54" x14ac:dyDescent="0.35">
      <c r="A103" s="4" t="s">
        <v>110</v>
      </c>
      <c r="B103" s="4">
        <v>2021</v>
      </c>
      <c r="C103" s="5">
        <v>44492</v>
      </c>
      <c r="D103" s="4" t="s">
        <v>13</v>
      </c>
      <c r="E103" s="4" t="s">
        <v>209</v>
      </c>
      <c r="F103" s="4" t="s">
        <v>209</v>
      </c>
      <c r="G103" s="4" t="s">
        <v>643</v>
      </c>
      <c r="H103" s="4" t="s">
        <v>544</v>
      </c>
      <c r="I103" s="4" t="s">
        <v>112</v>
      </c>
      <c r="J103" s="53">
        <v>7</v>
      </c>
      <c r="K103" s="53">
        <v>2</v>
      </c>
      <c r="L103" s="53">
        <v>0</v>
      </c>
      <c r="M103" s="53">
        <v>2</v>
      </c>
      <c r="N103" s="53">
        <v>0</v>
      </c>
      <c r="O103" s="53">
        <v>0</v>
      </c>
      <c r="P103" s="53">
        <v>0</v>
      </c>
      <c r="Q103" s="53">
        <v>0</v>
      </c>
      <c r="R103" s="53">
        <v>0</v>
      </c>
      <c r="S103" s="53">
        <v>5</v>
      </c>
      <c r="T103" s="53">
        <v>5</v>
      </c>
      <c r="U103" s="53">
        <v>0</v>
      </c>
      <c r="V103" s="53">
        <v>0</v>
      </c>
      <c r="W103" s="53">
        <v>0</v>
      </c>
      <c r="X103" s="161">
        <v>20</v>
      </c>
      <c r="Y103" s="53">
        <v>-6</v>
      </c>
      <c r="Z103" s="101"/>
      <c r="AA103" s="53">
        <v>52.838000000000001</v>
      </c>
      <c r="BB103" s="101"/>
    </row>
    <row r="104" spans="1:54" x14ac:dyDescent="0.35">
      <c r="A104" s="4" t="s">
        <v>110</v>
      </c>
      <c r="B104" s="4">
        <v>2021</v>
      </c>
      <c r="C104" s="5">
        <v>44492</v>
      </c>
      <c r="D104" s="4" t="s">
        <v>13</v>
      </c>
      <c r="E104" s="4" t="s">
        <v>209</v>
      </c>
      <c r="F104" s="4" t="s">
        <v>209</v>
      </c>
      <c r="G104" s="4" t="s">
        <v>556</v>
      </c>
      <c r="H104" s="4" t="s">
        <v>265</v>
      </c>
      <c r="I104" s="4" t="s">
        <v>51</v>
      </c>
      <c r="J104" s="53">
        <v>8</v>
      </c>
      <c r="K104" s="53">
        <v>1</v>
      </c>
      <c r="L104" s="53">
        <v>0</v>
      </c>
      <c r="M104" s="53">
        <v>0</v>
      </c>
      <c r="N104" s="53">
        <v>0</v>
      </c>
      <c r="O104" s="53">
        <v>0</v>
      </c>
      <c r="P104" s="53">
        <v>0</v>
      </c>
      <c r="Q104" s="53">
        <v>0</v>
      </c>
      <c r="R104" s="53">
        <v>0</v>
      </c>
      <c r="S104" s="53">
        <v>0</v>
      </c>
      <c r="T104" s="53">
        <v>0</v>
      </c>
      <c r="U104" s="53">
        <v>0</v>
      </c>
      <c r="V104" s="53">
        <v>0</v>
      </c>
      <c r="W104" s="53">
        <v>0</v>
      </c>
      <c r="X104" s="161">
        <v>20</v>
      </c>
      <c r="Y104" s="53">
        <v>-19</v>
      </c>
      <c r="Z104" s="101"/>
      <c r="AA104" s="53">
        <v>52.838000000000001</v>
      </c>
      <c r="BB104" s="101"/>
    </row>
    <row r="105" spans="1:54" x14ac:dyDescent="0.35">
      <c r="A105" s="4" t="s">
        <v>110</v>
      </c>
      <c r="B105" s="4">
        <v>2021</v>
      </c>
      <c r="C105" s="5">
        <v>44492</v>
      </c>
      <c r="D105" s="4" t="s">
        <v>13</v>
      </c>
      <c r="E105" s="4" t="s">
        <v>209</v>
      </c>
      <c r="F105" s="4" t="s">
        <v>209</v>
      </c>
      <c r="G105" s="4" t="s">
        <v>281</v>
      </c>
      <c r="H105" s="4" t="s">
        <v>222</v>
      </c>
      <c r="I105" s="4" t="s">
        <v>29</v>
      </c>
      <c r="J105" s="53">
        <v>9</v>
      </c>
      <c r="K105" s="53">
        <v>0</v>
      </c>
      <c r="L105" s="53">
        <v>0</v>
      </c>
      <c r="M105" s="53">
        <v>0</v>
      </c>
      <c r="N105" s="53">
        <v>0</v>
      </c>
      <c r="O105" s="53">
        <v>0</v>
      </c>
      <c r="P105" s="53">
        <v>0</v>
      </c>
      <c r="Q105" s="53">
        <v>0</v>
      </c>
      <c r="R105" s="53">
        <v>0</v>
      </c>
      <c r="S105" s="53">
        <v>0</v>
      </c>
      <c r="T105" s="53">
        <v>0</v>
      </c>
      <c r="U105" s="53">
        <v>0</v>
      </c>
      <c r="V105" s="53">
        <v>0</v>
      </c>
      <c r="W105" s="53">
        <v>0</v>
      </c>
      <c r="X105" s="161">
        <v>20</v>
      </c>
      <c r="Y105" s="53">
        <v>-20</v>
      </c>
      <c r="Z105" s="101"/>
      <c r="AA105" s="53">
        <v>52.838000000000001</v>
      </c>
      <c r="BB105" s="101"/>
    </row>
    <row r="106" spans="1:54" x14ac:dyDescent="0.35">
      <c r="A106" s="4" t="s">
        <v>110</v>
      </c>
      <c r="B106" s="4">
        <v>2021</v>
      </c>
      <c r="C106" s="5">
        <v>44492</v>
      </c>
      <c r="D106" s="4" t="s">
        <v>13</v>
      </c>
      <c r="E106" s="4" t="s">
        <v>209</v>
      </c>
      <c r="F106" s="4" t="s">
        <v>209</v>
      </c>
      <c r="G106" s="4" t="s">
        <v>234</v>
      </c>
      <c r="H106" s="4" t="s">
        <v>527</v>
      </c>
      <c r="I106" s="4" t="s">
        <v>15</v>
      </c>
      <c r="J106" s="53">
        <v>10</v>
      </c>
      <c r="K106" s="53">
        <v>0</v>
      </c>
      <c r="L106" s="53">
        <v>0</v>
      </c>
      <c r="M106" s="53">
        <v>0</v>
      </c>
      <c r="N106" s="53">
        <v>0</v>
      </c>
      <c r="O106" s="53">
        <v>0</v>
      </c>
      <c r="P106" s="53">
        <v>0</v>
      </c>
      <c r="Q106" s="53">
        <v>0</v>
      </c>
      <c r="R106" s="53">
        <v>0</v>
      </c>
      <c r="S106" s="53">
        <v>0</v>
      </c>
      <c r="T106" s="53">
        <v>0</v>
      </c>
      <c r="U106" s="53">
        <v>0</v>
      </c>
      <c r="V106" s="53">
        <v>0</v>
      </c>
      <c r="W106" s="53">
        <v>0</v>
      </c>
      <c r="X106" s="161">
        <v>40</v>
      </c>
      <c r="Y106" s="53">
        <v>-40</v>
      </c>
      <c r="Z106" s="101"/>
      <c r="AA106" s="53">
        <v>52.838000000000001</v>
      </c>
      <c r="BB106" s="101"/>
    </row>
    <row r="107" spans="1:54" x14ac:dyDescent="0.35">
      <c r="A107" s="4" t="s">
        <v>110</v>
      </c>
      <c r="B107" s="4">
        <v>2021</v>
      </c>
      <c r="C107" s="5">
        <v>44492</v>
      </c>
      <c r="D107" s="4" t="s">
        <v>13</v>
      </c>
      <c r="E107" s="4" t="s">
        <v>209</v>
      </c>
      <c r="F107" s="4" t="s">
        <v>209</v>
      </c>
      <c r="G107" s="4" t="s">
        <v>506</v>
      </c>
      <c r="H107" s="4" t="s">
        <v>300</v>
      </c>
      <c r="I107" s="4" t="s">
        <v>239</v>
      </c>
      <c r="J107" s="53">
        <v>11</v>
      </c>
      <c r="K107" s="53">
        <v>0</v>
      </c>
      <c r="L107" s="53">
        <v>0</v>
      </c>
      <c r="M107" s="53">
        <v>0</v>
      </c>
      <c r="N107" s="53">
        <v>0</v>
      </c>
      <c r="O107" s="53">
        <v>0</v>
      </c>
      <c r="P107" s="53">
        <v>0</v>
      </c>
      <c r="Q107" s="53">
        <v>0</v>
      </c>
      <c r="R107" s="53">
        <v>0</v>
      </c>
      <c r="S107" s="53">
        <v>0</v>
      </c>
      <c r="T107" s="53">
        <v>0</v>
      </c>
      <c r="U107" s="53">
        <v>0</v>
      </c>
      <c r="V107" s="53">
        <v>0</v>
      </c>
      <c r="W107" s="53">
        <v>0</v>
      </c>
      <c r="X107" s="161">
        <v>40</v>
      </c>
      <c r="Y107" s="53">
        <v>-40</v>
      </c>
      <c r="Z107" s="101"/>
      <c r="AA107" s="53">
        <v>52.838000000000001</v>
      </c>
      <c r="BB107" s="101"/>
    </row>
    <row r="108" spans="1:54" x14ac:dyDescent="0.35">
      <c r="A108" s="4" t="s">
        <v>110</v>
      </c>
      <c r="B108" s="4">
        <v>2021</v>
      </c>
      <c r="C108" s="5">
        <v>44492</v>
      </c>
      <c r="D108" s="4" t="s">
        <v>13</v>
      </c>
      <c r="E108" s="4" t="s">
        <v>209</v>
      </c>
      <c r="F108" s="4" t="s">
        <v>209</v>
      </c>
      <c r="G108" s="4" t="s">
        <v>275</v>
      </c>
      <c r="H108" s="4" t="s">
        <v>488</v>
      </c>
      <c r="I108" s="4" t="s">
        <v>47</v>
      </c>
      <c r="J108" s="53" t="s">
        <v>318</v>
      </c>
      <c r="K108" s="53">
        <v>0</v>
      </c>
      <c r="L108" s="53">
        <v>0</v>
      </c>
      <c r="M108" s="53">
        <v>0</v>
      </c>
      <c r="N108" s="53">
        <v>0</v>
      </c>
      <c r="O108" s="53">
        <v>0</v>
      </c>
      <c r="P108" s="53">
        <v>0</v>
      </c>
      <c r="Q108" s="53">
        <v>0</v>
      </c>
      <c r="R108" s="53">
        <v>0</v>
      </c>
      <c r="S108" s="53">
        <v>0</v>
      </c>
      <c r="T108" s="53">
        <v>0</v>
      </c>
      <c r="U108" s="53">
        <v>0</v>
      </c>
      <c r="V108" s="53">
        <v>0</v>
      </c>
      <c r="W108" s="53">
        <v>0</v>
      </c>
      <c r="X108" s="161">
        <v>0</v>
      </c>
      <c r="Y108" s="53" t="s">
        <v>318</v>
      </c>
      <c r="Z108" s="101"/>
      <c r="AA108" s="53">
        <v>52.838000000000001</v>
      </c>
      <c r="BB108" s="101"/>
    </row>
    <row r="109" spans="1:54" x14ac:dyDescent="0.35">
      <c r="A109" s="4" t="s">
        <v>110</v>
      </c>
      <c r="B109" s="4">
        <v>2021</v>
      </c>
      <c r="C109" s="5">
        <v>44492</v>
      </c>
      <c r="D109" s="4" t="s">
        <v>13</v>
      </c>
      <c r="E109" s="4" t="s">
        <v>209</v>
      </c>
      <c r="F109" s="4" t="s">
        <v>209</v>
      </c>
      <c r="G109" s="4" t="s">
        <v>288</v>
      </c>
      <c r="H109" s="4" t="s">
        <v>523</v>
      </c>
      <c r="I109" s="4" t="s">
        <v>175</v>
      </c>
      <c r="J109" s="53" t="s">
        <v>318</v>
      </c>
      <c r="K109" s="53">
        <v>0</v>
      </c>
      <c r="L109" s="53">
        <v>0</v>
      </c>
      <c r="M109" s="53">
        <v>0</v>
      </c>
      <c r="N109" s="53">
        <v>0</v>
      </c>
      <c r="O109" s="53">
        <v>0</v>
      </c>
      <c r="P109" s="53">
        <v>0</v>
      </c>
      <c r="Q109" s="53">
        <v>0</v>
      </c>
      <c r="R109" s="53">
        <v>0</v>
      </c>
      <c r="S109" s="53">
        <v>0</v>
      </c>
      <c r="T109" s="53">
        <v>0</v>
      </c>
      <c r="U109" s="53">
        <v>0</v>
      </c>
      <c r="V109" s="53">
        <v>0</v>
      </c>
      <c r="W109" s="53">
        <v>0</v>
      </c>
      <c r="X109" s="161">
        <v>60</v>
      </c>
      <c r="Y109" s="53" t="s">
        <v>318</v>
      </c>
      <c r="Z109" s="101"/>
      <c r="AA109" s="53">
        <v>52.838000000000001</v>
      </c>
      <c r="BB109" s="101"/>
    </row>
    <row r="110" spans="1:54" x14ac:dyDescent="0.35">
      <c r="A110" s="4" t="s">
        <v>110</v>
      </c>
      <c r="B110" s="4">
        <v>2021</v>
      </c>
      <c r="C110" s="5">
        <v>44492</v>
      </c>
      <c r="D110" s="4" t="s">
        <v>13</v>
      </c>
      <c r="E110" s="4" t="s">
        <v>209</v>
      </c>
      <c r="F110" s="4" t="s">
        <v>209</v>
      </c>
      <c r="G110" s="4" t="s">
        <v>595</v>
      </c>
      <c r="H110" s="4" t="s">
        <v>292</v>
      </c>
      <c r="I110" s="4" t="s">
        <v>31</v>
      </c>
      <c r="J110" s="53" t="s">
        <v>318</v>
      </c>
      <c r="K110" s="53">
        <v>0</v>
      </c>
      <c r="L110" s="53">
        <v>0</v>
      </c>
      <c r="M110" s="53">
        <v>0</v>
      </c>
      <c r="N110" s="53">
        <v>0</v>
      </c>
      <c r="O110" s="53">
        <v>0</v>
      </c>
      <c r="P110" s="53">
        <v>0</v>
      </c>
      <c r="Q110" s="53">
        <v>0</v>
      </c>
      <c r="R110" s="53">
        <v>0</v>
      </c>
      <c r="S110" s="53">
        <v>0</v>
      </c>
      <c r="T110" s="53">
        <v>0</v>
      </c>
      <c r="U110" s="53">
        <v>0</v>
      </c>
      <c r="V110" s="53">
        <v>0</v>
      </c>
      <c r="W110" s="53">
        <v>0</v>
      </c>
      <c r="X110" s="161">
        <v>60</v>
      </c>
      <c r="Y110" s="53" t="s">
        <v>318</v>
      </c>
      <c r="Z110" s="101"/>
      <c r="AA110" s="53">
        <v>52.838000000000001</v>
      </c>
      <c r="BB110" s="101"/>
    </row>
    <row r="111" spans="1:54" x14ac:dyDescent="0.35">
      <c r="A111" s="4" t="s">
        <v>110</v>
      </c>
      <c r="B111" s="4">
        <v>2021</v>
      </c>
      <c r="C111" s="5">
        <v>44492</v>
      </c>
      <c r="D111" s="4" t="s">
        <v>13</v>
      </c>
      <c r="E111" s="4" t="s">
        <v>209</v>
      </c>
      <c r="F111" s="4" t="s">
        <v>209</v>
      </c>
      <c r="G111" s="4" t="s">
        <v>235</v>
      </c>
      <c r="H111" s="4" t="s">
        <v>490</v>
      </c>
      <c r="I111" s="4" t="s">
        <v>61</v>
      </c>
      <c r="J111" s="53" t="s">
        <v>318</v>
      </c>
      <c r="K111" s="53">
        <v>0</v>
      </c>
      <c r="L111" s="53">
        <v>0</v>
      </c>
      <c r="M111" s="53">
        <v>0</v>
      </c>
      <c r="N111" s="53">
        <v>0</v>
      </c>
      <c r="O111" s="53">
        <v>0</v>
      </c>
      <c r="P111" s="53">
        <v>0</v>
      </c>
      <c r="Q111" s="53">
        <v>0</v>
      </c>
      <c r="R111" s="53">
        <v>0</v>
      </c>
      <c r="S111" s="53">
        <v>0</v>
      </c>
      <c r="T111" s="53">
        <v>0</v>
      </c>
      <c r="U111" s="53">
        <v>0</v>
      </c>
      <c r="V111" s="53">
        <v>0</v>
      </c>
      <c r="W111" s="53">
        <v>0</v>
      </c>
      <c r="X111" s="161">
        <v>60</v>
      </c>
      <c r="Y111" s="53" t="s">
        <v>318</v>
      </c>
      <c r="Z111" s="101"/>
      <c r="AA111" s="53">
        <v>52.838000000000001</v>
      </c>
      <c r="BB111" s="101"/>
    </row>
    <row r="112" spans="1:54" x14ac:dyDescent="0.35">
      <c r="A112" s="1" t="s">
        <v>71</v>
      </c>
      <c r="B112" s="1">
        <v>2021</v>
      </c>
      <c r="C112" s="2">
        <v>44448</v>
      </c>
      <c r="D112" s="1" t="s">
        <v>72</v>
      </c>
      <c r="E112" s="1" t="s">
        <v>209</v>
      </c>
      <c r="F112" s="1" t="s">
        <v>209</v>
      </c>
      <c r="G112" s="1" t="s">
        <v>275</v>
      </c>
      <c r="H112" s="1" t="s">
        <v>488</v>
      </c>
      <c r="I112" s="1" t="s">
        <v>47</v>
      </c>
      <c r="J112" s="53">
        <v>1</v>
      </c>
      <c r="K112" s="53">
        <v>5</v>
      </c>
      <c r="L112" s="53">
        <v>5</v>
      </c>
      <c r="M112" s="53">
        <v>5</v>
      </c>
      <c r="N112" s="53">
        <v>5</v>
      </c>
      <c r="O112" s="53">
        <v>5</v>
      </c>
      <c r="P112" s="53">
        <v>5</v>
      </c>
      <c r="Q112" s="53">
        <v>5</v>
      </c>
      <c r="R112" s="53">
        <v>5</v>
      </c>
      <c r="S112" s="53">
        <v>5</v>
      </c>
      <c r="T112" s="53">
        <v>3</v>
      </c>
      <c r="U112" s="53">
        <v>5</v>
      </c>
      <c r="V112" s="53">
        <v>0</v>
      </c>
      <c r="W112" s="53">
        <v>0</v>
      </c>
      <c r="X112" s="161">
        <v>0</v>
      </c>
      <c r="Y112" s="53">
        <v>53</v>
      </c>
      <c r="Z112" s="101">
        <v>1.5423611111111111</v>
      </c>
      <c r="AA112" s="53">
        <v>48.615000000000002</v>
      </c>
      <c r="BB112" s="101"/>
    </row>
    <row r="113" spans="1:54" x14ac:dyDescent="0.35">
      <c r="A113" s="1" t="s">
        <v>71</v>
      </c>
      <c r="B113" s="1">
        <v>2021</v>
      </c>
      <c r="C113" s="2">
        <v>44448</v>
      </c>
      <c r="D113" s="1" t="s">
        <v>72</v>
      </c>
      <c r="E113" s="1" t="s">
        <v>209</v>
      </c>
      <c r="F113" s="1" t="s">
        <v>209</v>
      </c>
      <c r="G113" s="1" t="s">
        <v>595</v>
      </c>
      <c r="H113" s="1" t="s">
        <v>292</v>
      </c>
      <c r="I113" s="1" t="s">
        <v>31</v>
      </c>
      <c r="J113" s="53">
        <v>2</v>
      </c>
      <c r="K113" s="53">
        <v>0</v>
      </c>
      <c r="L113" s="53">
        <v>1</v>
      </c>
      <c r="M113" s="53">
        <v>3</v>
      </c>
      <c r="N113" s="53">
        <v>0</v>
      </c>
      <c r="O113" s="53">
        <v>3</v>
      </c>
      <c r="P113" s="53">
        <v>2</v>
      </c>
      <c r="Q113" s="53">
        <v>2</v>
      </c>
      <c r="R113" s="53">
        <v>1</v>
      </c>
      <c r="S113" s="53">
        <v>0</v>
      </c>
      <c r="T113" s="53">
        <v>1</v>
      </c>
      <c r="U113" s="53">
        <v>3</v>
      </c>
      <c r="V113" s="53">
        <v>6</v>
      </c>
      <c r="W113" s="53">
        <v>0</v>
      </c>
      <c r="X113" s="161">
        <v>0</v>
      </c>
      <c r="Y113" s="53">
        <v>22</v>
      </c>
      <c r="Z113" s="101"/>
      <c r="AA113" s="53">
        <v>48.615000000000002</v>
      </c>
      <c r="BB113" s="101"/>
    </row>
    <row r="114" spans="1:54" x14ac:dyDescent="0.35">
      <c r="A114" s="1" t="s">
        <v>71</v>
      </c>
      <c r="B114" s="1">
        <v>2021</v>
      </c>
      <c r="C114" s="2">
        <v>44448</v>
      </c>
      <c r="D114" s="1" t="s">
        <v>72</v>
      </c>
      <c r="E114" s="1" t="s">
        <v>209</v>
      </c>
      <c r="F114" s="1" t="s">
        <v>209</v>
      </c>
      <c r="G114" s="1" t="s">
        <v>644</v>
      </c>
      <c r="H114" s="1" t="s">
        <v>530</v>
      </c>
      <c r="I114" s="1" t="s">
        <v>21</v>
      </c>
      <c r="J114" s="53">
        <v>3</v>
      </c>
      <c r="K114" s="53">
        <v>3</v>
      </c>
      <c r="L114" s="53">
        <v>3</v>
      </c>
      <c r="M114" s="53">
        <v>1</v>
      </c>
      <c r="N114" s="53">
        <v>3</v>
      </c>
      <c r="O114" s="53">
        <v>1</v>
      </c>
      <c r="P114" s="53">
        <v>1</v>
      </c>
      <c r="Q114" s="53">
        <v>3</v>
      </c>
      <c r="R114" s="53">
        <v>0</v>
      </c>
      <c r="S114" s="53">
        <v>3</v>
      </c>
      <c r="T114" s="53">
        <v>2</v>
      </c>
      <c r="U114" s="53">
        <v>1</v>
      </c>
      <c r="V114" s="53">
        <v>0</v>
      </c>
      <c r="W114" s="53">
        <v>0</v>
      </c>
      <c r="X114" s="161">
        <v>0</v>
      </c>
      <c r="Y114" s="53">
        <v>21</v>
      </c>
      <c r="Z114" s="101"/>
      <c r="AA114" s="53">
        <v>48.615000000000002</v>
      </c>
      <c r="BB114" s="101"/>
    </row>
    <row r="115" spans="1:54" x14ac:dyDescent="0.35">
      <c r="A115" s="1" t="s">
        <v>71</v>
      </c>
      <c r="B115" s="1">
        <v>2021</v>
      </c>
      <c r="C115" s="2">
        <v>44448</v>
      </c>
      <c r="D115" s="1" t="s">
        <v>72</v>
      </c>
      <c r="E115" s="1" t="s">
        <v>209</v>
      </c>
      <c r="F115" s="1" t="s">
        <v>209</v>
      </c>
      <c r="G115" s="1" t="s">
        <v>576</v>
      </c>
      <c r="H115" s="1" t="s">
        <v>278</v>
      </c>
      <c r="I115" s="1" t="s">
        <v>67</v>
      </c>
      <c r="J115" s="53">
        <v>4</v>
      </c>
      <c r="K115" s="53">
        <v>0</v>
      </c>
      <c r="L115" s="53">
        <v>2</v>
      </c>
      <c r="M115" s="53">
        <v>0</v>
      </c>
      <c r="N115" s="53">
        <v>0</v>
      </c>
      <c r="O115" s="53">
        <v>0</v>
      </c>
      <c r="P115" s="53">
        <v>3</v>
      </c>
      <c r="Q115" s="53">
        <v>0</v>
      </c>
      <c r="R115" s="53">
        <v>2</v>
      </c>
      <c r="S115" s="53">
        <v>2</v>
      </c>
      <c r="T115" s="53">
        <v>5</v>
      </c>
      <c r="U115" s="53">
        <v>2</v>
      </c>
      <c r="V115" s="53">
        <v>2</v>
      </c>
      <c r="W115" s="53">
        <v>0</v>
      </c>
      <c r="X115" s="161">
        <v>0</v>
      </c>
      <c r="Y115" s="53">
        <v>18</v>
      </c>
      <c r="Z115" s="101"/>
      <c r="AA115" s="53">
        <v>48.615000000000002</v>
      </c>
      <c r="BB115" s="101"/>
    </row>
    <row r="116" spans="1:54" x14ac:dyDescent="0.35">
      <c r="A116" s="1" t="s">
        <v>71</v>
      </c>
      <c r="B116" s="1">
        <v>2021</v>
      </c>
      <c r="C116" s="2">
        <v>44448</v>
      </c>
      <c r="D116" s="1" t="s">
        <v>72</v>
      </c>
      <c r="E116" s="1" t="s">
        <v>209</v>
      </c>
      <c r="F116" s="1" t="s">
        <v>209</v>
      </c>
      <c r="G116" s="1" t="s">
        <v>414</v>
      </c>
      <c r="H116" s="1" t="s">
        <v>528</v>
      </c>
      <c r="I116" s="1" t="s">
        <v>27</v>
      </c>
      <c r="J116" s="53">
        <v>5</v>
      </c>
      <c r="K116" s="53">
        <v>2</v>
      </c>
      <c r="L116" s="53">
        <v>0</v>
      </c>
      <c r="M116" s="53">
        <v>2</v>
      </c>
      <c r="N116" s="53">
        <v>2</v>
      </c>
      <c r="O116" s="53">
        <v>0</v>
      </c>
      <c r="P116" s="53">
        <v>0</v>
      </c>
      <c r="Q116" s="53">
        <v>0</v>
      </c>
      <c r="R116" s="53">
        <v>0</v>
      </c>
      <c r="S116" s="53">
        <v>0</v>
      </c>
      <c r="T116" s="53">
        <v>0</v>
      </c>
      <c r="U116" s="53">
        <v>0</v>
      </c>
      <c r="V116" s="53">
        <v>10</v>
      </c>
      <c r="W116" s="53">
        <v>0</v>
      </c>
      <c r="X116" s="161">
        <v>0</v>
      </c>
      <c r="Y116" s="53">
        <v>16</v>
      </c>
      <c r="Z116" s="101"/>
      <c r="AA116" s="53">
        <v>48.615000000000002</v>
      </c>
      <c r="BB116" s="101"/>
    </row>
    <row r="117" spans="1:54" x14ac:dyDescent="0.35">
      <c r="A117" s="1" t="s">
        <v>71</v>
      </c>
      <c r="B117" s="1">
        <v>2021</v>
      </c>
      <c r="C117" s="2">
        <v>44448</v>
      </c>
      <c r="D117" s="1" t="s">
        <v>72</v>
      </c>
      <c r="E117" s="1" t="s">
        <v>209</v>
      </c>
      <c r="F117" s="1" t="s">
        <v>209</v>
      </c>
      <c r="G117" s="1" t="s">
        <v>645</v>
      </c>
      <c r="H117" s="1" t="s">
        <v>646</v>
      </c>
      <c r="I117" s="1" t="s">
        <v>261</v>
      </c>
      <c r="J117" s="53">
        <v>6</v>
      </c>
      <c r="K117" s="53">
        <v>1</v>
      </c>
      <c r="L117" s="53">
        <v>0</v>
      </c>
      <c r="M117" s="53">
        <v>0</v>
      </c>
      <c r="N117" s="53">
        <v>1</v>
      </c>
      <c r="O117" s="53">
        <v>2</v>
      </c>
      <c r="P117" s="53">
        <v>0</v>
      </c>
      <c r="Q117" s="53">
        <v>1</v>
      </c>
      <c r="R117" s="53">
        <v>3</v>
      </c>
      <c r="S117" s="53">
        <v>1</v>
      </c>
      <c r="T117" s="53">
        <v>0</v>
      </c>
      <c r="U117" s="53">
        <v>0</v>
      </c>
      <c r="V117" s="53">
        <v>4</v>
      </c>
      <c r="W117" s="53">
        <v>0</v>
      </c>
      <c r="X117" s="161">
        <v>0</v>
      </c>
      <c r="Y117" s="53">
        <v>13</v>
      </c>
      <c r="Z117" s="101"/>
      <c r="AA117" s="53">
        <v>48.615000000000002</v>
      </c>
      <c r="BB117" s="101"/>
    </row>
    <row r="118" spans="1:54" x14ac:dyDescent="0.35">
      <c r="A118" s="1" t="s">
        <v>71</v>
      </c>
      <c r="B118" s="1">
        <v>2021</v>
      </c>
      <c r="C118" s="2">
        <v>44448</v>
      </c>
      <c r="D118" s="1" t="s">
        <v>72</v>
      </c>
      <c r="E118" s="1" t="s">
        <v>209</v>
      </c>
      <c r="F118" s="1" t="s">
        <v>209</v>
      </c>
      <c r="G118" s="1" t="s">
        <v>647</v>
      </c>
      <c r="H118" s="1" t="s">
        <v>284</v>
      </c>
      <c r="I118" s="1" t="s">
        <v>49</v>
      </c>
      <c r="J118" s="53">
        <v>7</v>
      </c>
      <c r="K118" s="53">
        <v>0</v>
      </c>
      <c r="L118" s="53">
        <v>0</v>
      </c>
      <c r="M118" s="53">
        <v>0</v>
      </c>
      <c r="N118" s="53">
        <v>0</v>
      </c>
      <c r="O118" s="53">
        <v>0</v>
      </c>
      <c r="P118" s="53">
        <v>0</v>
      </c>
      <c r="Q118" s="53">
        <v>0</v>
      </c>
      <c r="R118" s="53">
        <v>0</v>
      </c>
      <c r="S118" s="53">
        <v>0</v>
      </c>
      <c r="T118" s="53">
        <v>0</v>
      </c>
      <c r="U118" s="53">
        <v>0</v>
      </c>
      <c r="V118" s="53">
        <v>0</v>
      </c>
      <c r="W118" s="53">
        <v>0</v>
      </c>
      <c r="X118" s="161">
        <v>20</v>
      </c>
      <c r="Y118" s="53">
        <v>-20</v>
      </c>
      <c r="Z118" s="101"/>
      <c r="AA118" s="53">
        <v>48.615000000000002</v>
      </c>
      <c r="BB118" s="101"/>
    </row>
    <row r="119" spans="1:54" x14ac:dyDescent="0.35">
      <c r="A119" s="1" t="s">
        <v>71</v>
      </c>
      <c r="B119" s="1">
        <v>2021</v>
      </c>
      <c r="C119" s="2">
        <v>44448</v>
      </c>
      <c r="D119" s="1" t="s">
        <v>72</v>
      </c>
      <c r="E119" s="1" t="s">
        <v>209</v>
      </c>
      <c r="F119" s="1" t="s">
        <v>209</v>
      </c>
      <c r="G119" s="1" t="s">
        <v>298</v>
      </c>
      <c r="H119" s="1" t="s">
        <v>270</v>
      </c>
      <c r="I119" s="1" t="s">
        <v>271</v>
      </c>
      <c r="J119" s="53">
        <v>8</v>
      </c>
      <c r="K119" s="53">
        <v>0</v>
      </c>
      <c r="L119" s="53">
        <v>0</v>
      </c>
      <c r="M119" s="53">
        <v>0</v>
      </c>
      <c r="N119" s="53">
        <v>0</v>
      </c>
      <c r="O119" s="53">
        <v>0</v>
      </c>
      <c r="P119" s="53">
        <v>0</v>
      </c>
      <c r="Q119" s="53">
        <v>0</v>
      </c>
      <c r="R119" s="53">
        <v>0</v>
      </c>
      <c r="S119" s="53">
        <v>0</v>
      </c>
      <c r="T119" s="53">
        <v>0</v>
      </c>
      <c r="U119" s="53">
        <v>0</v>
      </c>
      <c r="V119" s="53">
        <v>0</v>
      </c>
      <c r="W119" s="53">
        <v>0</v>
      </c>
      <c r="X119" s="161">
        <v>40</v>
      </c>
      <c r="Y119" s="53">
        <v>-40</v>
      </c>
      <c r="Z119" s="101"/>
      <c r="AA119" s="53">
        <v>48.615000000000002</v>
      </c>
      <c r="BB119" s="101"/>
    </row>
    <row r="120" spans="1:54" x14ac:dyDescent="0.35">
      <c r="A120" s="1" t="s">
        <v>71</v>
      </c>
      <c r="B120" s="1">
        <v>2021</v>
      </c>
      <c r="C120" s="2">
        <v>44448</v>
      </c>
      <c r="D120" s="1" t="s">
        <v>72</v>
      </c>
      <c r="E120" s="1" t="s">
        <v>209</v>
      </c>
      <c r="F120" s="1" t="s">
        <v>209</v>
      </c>
      <c r="G120" s="1" t="s">
        <v>293</v>
      </c>
      <c r="H120" s="1" t="s">
        <v>50</v>
      </c>
      <c r="I120" s="1" t="s">
        <v>51</v>
      </c>
      <c r="J120" s="53" t="s">
        <v>318</v>
      </c>
      <c r="K120" s="53">
        <v>0</v>
      </c>
      <c r="L120" s="53">
        <v>0</v>
      </c>
      <c r="M120" s="53">
        <v>0</v>
      </c>
      <c r="N120" s="53">
        <v>0</v>
      </c>
      <c r="O120" s="53">
        <v>0</v>
      </c>
      <c r="P120" s="53">
        <v>0</v>
      </c>
      <c r="Q120" s="53">
        <v>0</v>
      </c>
      <c r="R120" s="53">
        <v>0</v>
      </c>
      <c r="S120" s="53">
        <v>0</v>
      </c>
      <c r="T120" s="53">
        <v>0</v>
      </c>
      <c r="U120" s="53">
        <v>0</v>
      </c>
      <c r="V120" s="53">
        <v>0</v>
      </c>
      <c r="W120" s="53">
        <v>0</v>
      </c>
      <c r="X120" s="161">
        <v>20</v>
      </c>
      <c r="Y120" s="53" t="s">
        <v>318</v>
      </c>
      <c r="Z120" s="101"/>
      <c r="AA120" s="53">
        <v>48.615000000000002</v>
      </c>
      <c r="BB120" s="101"/>
    </row>
    <row r="121" spans="1:54" x14ac:dyDescent="0.35">
      <c r="A121" s="1" t="s">
        <v>71</v>
      </c>
      <c r="B121" s="1">
        <v>2021</v>
      </c>
      <c r="C121" s="2">
        <v>44448</v>
      </c>
      <c r="D121" s="1" t="s">
        <v>72</v>
      </c>
      <c r="E121" s="1" t="s">
        <v>209</v>
      </c>
      <c r="F121" s="1" t="s">
        <v>209</v>
      </c>
      <c r="G121" s="1" t="s">
        <v>464</v>
      </c>
      <c r="H121" s="1" t="s">
        <v>248</v>
      </c>
      <c r="I121" s="1" t="s">
        <v>44</v>
      </c>
      <c r="J121" s="53" t="s">
        <v>318</v>
      </c>
      <c r="K121" s="53">
        <v>0</v>
      </c>
      <c r="L121" s="53">
        <v>0</v>
      </c>
      <c r="M121" s="53">
        <v>0</v>
      </c>
      <c r="N121" s="53">
        <v>0</v>
      </c>
      <c r="O121" s="53">
        <v>0</v>
      </c>
      <c r="P121" s="53">
        <v>0</v>
      </c>
      <c r="Q121" s="53">
        <v>0</v>
      </c>
      <c r="R121" s="53">
        <v>0</v>
      </c>
      <c r="S121" s="53">
        <v>0</v>
      </c>
      <c r="T121" s="53">
        <v>0</v>
      </c>
      <c r="U121" s="53">
        <v>0</v>
      </c>
      <c r="V121" s="53">
        <v>0</v>
      </c>
      <c r="W121" s="53">
        <v>0</v>
      </c>
      <c r="X121" s="161">
        <v>0</v>
      </c>
      <c r="Y121" s="53" t="s">
        <v>318</v>
      </c>
      <c r="Z121" s="101"/>
      <c r="AA121" s="53">
        <v>48.615000000000002</v>
      </c>
      <c r="BB121" s="101"/>
    </row>
    <row r="122" spans="1:54" x14ac:dyDescent="0.35">
      <c r="A122" s="1" t="s">
        <v>71</v>
      </c>
      <c r="B122" s="1">
        <v>2021</v>
      </c>
      <c r="C122" s="2">
        <v>44448</v>
      </c>
      <c r="D122" s="1" t="s">
        <v>72</v>
      </c>
      <c r="E122" s="1" t="s">
        <v>209</v>
      </c>
      <c r="F122" s="1" t="s">
        <v>209</v>
      </c>
      <c r="G122" s="1" t="s">
        <v>296</v>
      </c>
      <c r="H122" s="1" t="s">
        <v>648</v>
      </c>
      <c r="I122" s="1" t="s">
        <v>59</v>
      </c>
      <c r="J122" s="53" t="s">
        <v>318</v>
      </c>
      <c r="K122" s="53">
        <v>0</v>
      </c>
      <c r="L122" s="53">
        <v>0</v>
      </c>
      <c r="M122" s="53">
        <v>0</v>
      </c>
      <c r="N122" s="53">
        <v>0</v>
      </c>
      <c r="O122" s="53">
        <v>0</v>
      </c>
      <c r="P122" s="53">
        <v>0</v>
      </c>
      <c r="Q122" s="53">
        <v>0</v>
      </c>
      <c r="R122" s="53">
        <v>0</v>
      </c>
      <c r="S122" s="53">
        <v>0</v>
      </c>
      <c r="T122" s="53">
        <v>0</v>
      </c>
      <c r="U122" s="53">
        <v>0</v>
      </c>
      <c r="V122" s="53">
        <v>0</v>
      </c>
      <c r="W122" s="53">
        <v>0</v>
      </c>
      <c r="X122" s="161">
        <v>60</v>
      </c>
      <c r="Y122" s="53" t="s">
        <v>318</v>
      </c>
      <c r="Z122" s="101"/>
      <c r="AA122" s="53">
        <v>48.615000000000002</v>
      </c>
      <c r="BB122" s="101"/>
    </row>
    <row r="123" spans="1:54" x14ac:dyDescent="0.35">
      <c r="A123" s="4" t="s">
        <v>120</v>
      </c>
      <c r="B123" s="4">
        <v>2021</v>
      </c>
      <c r="C123" s="5">
        <v>44388</v>
      </c>
      <c r="D123" s="4" t="s">
        <v>72</v>
      </c>
      <c r="E123" s="4" t="s">
        <v>209</v>
      </c>
      <c r="F123" s="4" t="s">
        <v>209</v>
      </c>
      <c r="G123" s="4" t="s">
        <v>289</v>
      </c>
      <c r="H123" s="4" t="s">
        <v>325</v>
      </c>
      <c r="I123" s="4" t="s">
        <v>127</v>
      </c>
      <c r="J123" s="53">
        <v>1</v>
      </c>
      <c r="K123" s="53">
        <v>5</v>
      </c>
      <c r="L123" s="53">
        <v>3</v>
      </c>
      <c r="M123" s="53">
        <v>5</v>
      </c>
      <c r="N123" s="53">
        <v>5</v>
      </c>
      <c r="O123" s="53">
        <v>2</v>
      </c>
      <c r="P123" s="53">
        <v>1</v>
      </c>
      <c r="Q123" s="53">
        <v>5</v>
      </c>
      <c r="R123" s="53">
        <v>3</v>
      </c>
      <c r="S123" s="53">
        <v>5</v>
      </c>
      <c r="T123" s="53">
        <v>5</v>
      </c>
      <c r="U123" s="53">
        <v>5</v>
      </c>
      <c r="V123" s="53">
        <v>6</v>
      </c>
      <c r="W123" s="53">
        <v>0</v>
      </c>
      <c r="X123" s="161">
        <v>0</v>
      </c>
      <c r="Y123" s="53">
        <v>50</v>
      </c>
      <c r="Z123" s="101">
        <v>1.5430555555555554</v>
      </c>
      <c r="AA123" s="53">
        <v>48.585000000000001</v>
      </c>
      <c r="BB123" s="101"/>
    </row>
    <row r="124" spans="1:54" x14ac:dyDescent="0.35">
      <c r="A124" s="4" t="s">
        <v>120</v>
      </c>
      <c r="B124" s="4">
        <v>2021</v>
      </c>
      <c r="C124" s="5">
        <v>44388</v>
      </c>
      <c r="D124" s="4" t="s">
        <v>72</v>
      </c>
      <c r="E124" s="4" t="s">
        <v>209</v>
      </c>
      <c r="F124" s="4" t="s">
        <v>209</v>
      </c>
      <c r="G124" s="4" t="s">
        <v>537</v>
      </c>
      <c r="H124" s="4" t="s">
        <v>539</v>
      </c>
      <c r="I124" s="4" t="s">
        <v>121</v>
      </c>
      <c r="J124" s="53">
        <v>2</v>
      </c>
      <c r="K124" s="53">
        <v>1</v>
      </c>
      <c r="L124" s="53">
        <v>5</v>
      </c>
      <c r="M124" s="53">
        <v>3</v>
      </c>
      <c r="N124" s="53">
        <v>0</v>
      </c>
      <c r="O124" s="53">
        <v>3</v>
      </c>
      <c r="P124" s="53">
        <v>5</v>
      </c>
      <c r="Q124" s="53">
        <v>3</v>
      </c>
      <c r="R124" s="53">
        <v>5</v>
      </c>
      <c r="S124" s="53">
        <v>1</v>
      </c>
      <c r="T124" s="53">
        <v>2</v>
      </c>
      <c r="U124" s="53">
        <v>3</v>
      </c>
      <c r="V124" s="53">
        <v>10</v>
      </c>
      <c r="W124" s="53">
        <v>0</v>
      </c>
      <c r="X124" s="161">
        <v>0</v>
      </c>
      <c r="Y124" s="53">
        <v>41</v>
      </c>
      <c r="Z124" s="101"/>
      <c r="AA124" s="53">
        <v>48.585000000000001</v>
      </c>
      <c r="BB124" s="101"/>
    </row>
    <row r="125" spans="1:54" x14ac:dyDescent="0.35">
      <c r="A125" s="4" t="s">
        <v>120</v>
      </c>
      <c r="B125" s="4">
        <v>2021</v>
      </c>
      <c r="C125" s="5">
        <v>44388</v>
      </c>
      <c r="D125" s="4" t="s">
        <v>72</v>
      </c>
      <c r="E125" s="4" t="s">
        <v>209</v>
      </c>
      <c r="F125" s="4" t="s">
        <v>209</v>
      </c>
      <c r="G125" s="4" t="s">
        <v>238</v>
      </c>
      <c r="H125" s="4" t="s">
        <v>506</v>
      </c>
      <c r="I125" s="4" t="s">
        <v>239</v>
      </c>
      <c r="J125" s="53">
        <v>3</v>
      </c>
      <c r="K125" s="53">
        <v>3</v>
      </c>
      <c r="L125" s="53">
        <v>2</v>
      </c>
      <c r="M125" s="53">
        <v>2</v>
      </c>
      <c r="N125" s="53">
        <v>3</v>
      </c>
      <c r="O125" s="53">
        <v>5</v>
      </c>
      <c r="P125" s="53">
        <v>3</v>
      </c>
      <c r="Q125" s="53">
        <v>2</v>
      </c>
      <c r="R125" s="53">
        <v>2</v>
      </c>
      <c r="S125" s="53">
        <v>3</v>
      </c>
      <c r="T125" s="53">
        <v>1</v>
      </c>
      <c r="U125" s="53">
        <v>2</v>
      </c>
      <c r="V125" s="53">
        <v>4</v>
      </c>
      <c r="W125" s="53">
        <v>0</v>
      </c>
      <c r="X125" s="161">
        <v>0</v>
      </c>
      <c r="Y125" s="53">
        <v>32</v>
      </c>
      <c r="Z125" s="101"/>
      <c r="AA125" s="53">
        <v>48.585000000000001</v>
      </c>
      <c r="BB125" s="101"/>
    </row>
    <row r="126" spans="1:54" x14ac:dyDescent="0.35">
      <c r="A126" s="4" t="s">
        <v>120</v>
      </c>
      <c r="B126" s="4">
        <v>2021</v>
      </c>
      <c r="C126" s="5">
        <v>44388</v>
      </c>
      <c r="D126" s="4" t="s">
        <v>72</v>
      </c>
      <c r="E126" s="4" t="s">
        <v>209</v>
      </c>
      <c r="F126" s="4" t="s">
        <v>209</v>
      </c>
      <c r="G126" s="4" t="s">
        <v>267</v>
      </c>
      <c r="H126" s="4" t="s">
        <v>649</v>
      </c>
      <c r="I126" s="4" t="s">
        <v>245</v>
      </c>
      <c r="J126" s="53">
        <v>4</v>
      </c>
      <c r="K126" s="53">
        <v>2</v>
      </c>
      <c r="L126" s="53">
        <v>1</v>
      </c>
      <c r="M126" s="53">
        <v>0</v>
      </c>
      <c r="N126" s="53">
        <v>2</v>
      </c>
      <c r="O126" s="53">
        <v>1</v>
      </c>
      <c r="P126" s="53">
        <v>0</v>
      </c>
      <c r="Q126" s="53">
        <v>0</v>
      </c>
      <c r="R126" s="53">
        <v>0</v>
      </c>
      <c r="S126" s="53">
        <v>2</v>
      </c>
      <c r="T126" s="53">
        <v>3</v>
      </c>
      <c r="U126" s="53">
        <v>1</v>
      </c>
      <c r="V126" s="53">
        <v>0</v>
      </c>
      <c r="W126" s="53">
        <v>0</v>
      </c>
      <c r="X126" s="161">
        <v>0</v>
      </c>
      <c r="Y126" s="53">
        <v>12</v>
      </c>
      <c r="Z126" s="101"/>
      <c r="AA126" s="53">
        <v>48.585000000000001</v>
      </c>
      <c r="BB126" s="101"/>
    </row>
    <row r="127" spans="1:54" x14ac:dyDescent="0.35">
      <c r="A127" s="4" t="s">
        <v>120</v>
      </c>
      <c r="B127" s="4">
        <v>2021</v>
      </c>
      <c r="C127" s="5">
        <v>44388</v>
      </c>
      <c r="D127" s="4" t="s">
        <v>72</v>
      </c>
      <c r="E127" s="4" t="s">
        <v>209</v>
      </c>
      <c r="F127" s="4" t="s">
        <v>209</v>
      </c>
      <c r="G127" s="4" t="s">
        <v>260</v>
      </c>
      <c r="H127" s="4" t="s">
        <v>637</v>
      </c>
      <c r="I127" s="4" t="s">
        <v>261</v>
      </c>
      <c r="J127" s="53">
        <v>5</v>
      </c>
      <c r="K127" s="53">
        <v>0</v>
      </c>
      <c r="L127" s="53">
        <v>0</v>
      </c>
      <c r="M127" s="53">
        <v>1</v>
      </c>
      <c r="N127" s="53">
        <v>0</v>
      </c>
      <c r="O127" s="53">
        <v>0</v>
      </c>
      <c r="P127" s="53">
        <v>2</v>
      </c>
      <c r="Q127" s="53">
        <v>1</v>
      </c>
      <c r="R127" s="53">
        <v>1</v>
      </c>
      <c r="S127" s="53">
        <v>0</v>
      </c>
      <c r="T127" s="53">
        <v>0</v>
      </c>
      <c r="U127" s="53">
        <v>0</v>
      </c>
      <c r="V127" s="53">
        <v>0</v>
      </c>
      <c r="W127" s="53">
        <v>0</v>
      </c>
      <c r="X127" s="161">
        <v>0</v>
      </c>
      <c r="Y127" s="53">
        <v>5</v>
      </c>
      <c r="Z127" s="101"/>
      <c r="AA127" s="53">
        <v>48.585000000000001</v>
      </c>
      <c r="BB127" s="101"/>
    </row>
    <row r="128" spans="1:54" x14ac:dyDescent="0.35">
      <c r="A128" s="4" t="s">
        <v>120</v>
      </c>
      <c r="B128" s="4">
        <v>2021</v>
      </c>
      <c r="C128" s="5">
        <v>44388</v>
      </c>
      <c r="D128" s="4" t="s">
        <v>72</v>
      </c>
      <c r="E128" s="4" t="s">
        <v>209</v>
      </c>
      <c r="F128" s="4" t="s">
        <v>209</v>
      </c>
      <c r="G128" s="4" t="s">
        <v>542</v>
      </c>
      <c r="H128" s="4" t="s">
        <v>541</v>
      </c>
      <c r="I128" s="4" t="s">
        <v>175</v>
      </c>
      <c r="J128" s="53">
        <v>6</v>
      </c>
      <c r="K128" s="53">
        <v>0</v>
      </c>
      <c r="L128" s="53">
        <v>0</v>
      </c>
      <c r="M128" s="53">
        <v>0</v>
      </c>
      <c r="N128" s="53">
        <v>1</v>
      </c>
      <c r="O128" s="53">
        <v>0</v>
      </c>
      <c r="P128" s="53">
        <v>0</v>
      </c>
      <c r="Q128" s="53">
        <v>0</v>
      </c>
      <c r="R128" s="53">
        <v>0</v>
      </c>
      <c r="S128" s="53">
        <v>0</v>
      </c>
      <c r="T128" s="53">
        <v>0</v>
      </c>
      <c r="U128" s="53">
        <v>0</v>
      </c>
      <c r="V128" s="53">
        <v>2</v>
      </c>
      <c r="W128" s="53">
        <v>0</v>
      </c>
      <c r="X128" s="161">
        <v>20</v>
      </c>
      <c r="Y128" s="53">
        <v>-17</v>
      </c>
      <c r="Z128" s="101"/>
      <c r="AA128" s="53">
        <v>48.585000000000001</v>
      </c>
      <c r="BB128" s="101"/>
    </row>
    <row r="129" spans="1:54" x14ac:dyDescent="0.35">
      <c r="A129" s="4" t="s">
        <v>120</v>
      </c>
      <c r="B129" s="4">
        <v>2021</v>
      </c>
      <c r="C129" s="5">
        <v>44388</v>
      </c>
      <c r="D129" s="4" t="s">
        <v>72</v>
      </c>
      <c r="E129" s="4" t="s">
        <v>209</v>
      </c>
      <c r="F129" s="4" t="s">
        <v>209</v>
      </c>
      <c r="G129" s="4" t="s">
        <v>301</v>
      </c>
      <c r="H129" s="4" t="s">
        <v>274</v>
      </c>
      <c r="I129" s="4" t="s">
        <v>56</v>
      </c>
      <c r="J129" s="53" t="s">
        <v>318</v>
      </c>
      <c r="K129" s="53">
        <v>0</v>
      </c>
      <c r="L129" s="53">
        <v>0</v>
      </c>
      <c r="M129" s="53">
        <v>0</v>
      </c>
      <c r="N129" s="53">
        <v>0</v>
      </c>
      <c r="O129" s="53">
        <v>0</v>
      </c>
      <c r="P129" s="53">
        <v>0</v>
      </c>
      <c r="Q129" s="53">
        <v>0</v>
      </c>
      <c r="R129" s="53">
        <v>0</v>
      </c>
      <c r="S129" s="53">
        <v>0</v>
      </c>
      <c r="T129" s="53">
        <v>0</v>
      </c>
      <c r="U129" s="53">
        <v>0</v>
      </c>
      <c r="V129" s="53">
        <v>0</v>
      </c>
      <c r="W129" s="53">
        <v>0</v>
      </c>
      <c r="X129" s="161">
        <v>0</v>
      </c>
      <c r="Y129" s="53" t="s">
        <v>318</v>
      </c>
      <c r="Z129" s="101"/>
      <c r="AA129" s="53">
        <v>48.585000000000001</v>
      </c>
      <c r="BB129" s="101"/>
    </row>
    <row r="130" spans="1:54" x14ac:dyDescent="0.35">
      <c r="A130" s="1" t="s">
        <v>134</v>
      </c>
      <c r="B130" s="1">
        <v>2020</v>
      </c>
      <c r="C130" s="2">
        <v>43890</v>
      </c>
      <c r="D130" s="1" t="s">
        <v>13</v>
      </c>
      <c r="E130" s="1" t="s">
        <v>209</v>
      </c>
      <c r="F130" s="1" t="s">
        <v>209</v>
      </c>
      <c r="G130" s="1" t="s">
        <v>316</v>
      </c>
      <c r="H130" s="1" t="s">
        <v>360</v>
      </c>
      <c r="I130" s="1" t="s">
        <v>19</v>
      </c>
      <c r="J130" s="53">
        <v>1</v>
      </c>
      <c r="K130" s="53">
        <v>5</v>
      </c>
      <c r="L130" s="53">
        <v>2</v>
      </c>
      <c r="M130" s="53">
        <v>5</v>
      </c>
      <c r="N130" s="53">
        <v>2</v>
      </c>
      <c r="O130" s="53">
        <v>0</v>
      </c>
      <c r="P130" s="53">
        <v>3</v>
      </c>
      <c r="Q130" s="53">
        <v>2</v>
      </c>
      <c r="R130" s="53">
        <v>3</v>
      </c>
      <c r="S130" s="53">
        <v>3</v>
      </c>
      <c r="T130" s="53">
        <v>2</v>
      </c>
      <c r="U130" s="53">
        <v>5</v>
      </c>
      <c r="V130" s="53">
        <v>4</v>
      </c>
      <c r="W130" s="53">
        <v>0</v>
      </c>
      <c r="X130" s="161">
        <v>0</v>
      </c>
      <c r="Y130" s="53">
        <v>36</v>
      </c>
      <c r="Z130" s="101">
        <v>1.4729166666666667</v>
      </c>
      <c r="AA130" s="53">
        <v>50.908000000000001</v>
      </c>
      <c r="BB130" s="101"/>
    </row>
    <row r="131" spans="1:54" x14ac:dyDescent="0.35">
      <c r="A131" s="1" t="s">
        <v>134</v>
      </c>
      <c r="B131" s="1">
        <v>2020</v>
      </c>
      <c r="C131" s="2">
        <v>43890</v>
      </c>
      <c r="D131" s="1" t="s">
        <v>13</v>
      </c>
      <c r="E131" s="1" t="s">
        <v>209</v>
      </c>
      <c r="F131" s="1" t="s">
        <v>209</v>
      </c>
      <c r="G131" s="1" t="s">
        <v>220</v>
      </c>
      <c r="H131" s="1" t="s">
        <v>555</v>
      </c>
      <c r="I131" s="1" t="s">
        <v>17</v>
      </c>
      <c r="J131" s="53">
        <v>2</v>
      </c>
      <c r="K131" s="53">
        <v>2</v>
      </c>
      <c r="L131" s="53">
        <v>1</v>
      </c>
      <c r="M131" s="53">
        <v>0</v>
      </c>
      <c r="N131" s="53">
        <v>0</v>
      </c>
      <c r="O131" s="53">
        <v>0</v>
      </c>
      <c r="P131" s="53">
        <v>1</v>
      </c>
      <c r="Q131" s="53">
        <v>5</v>
      </c>
      <c r="R131" s="53">
        <v>5</v>
      </c>
      <c r="S131" s="53">
        <v>0</v>
      </c>
      <c r="T131" s="53">
        <v>0</v>
      </c>
      <c r="U131" s="53">
        <v>0</v>
      </c>
      <c r="V131" s="53">
        <v>10</v>
      </c>
      <c r="W131" s="53">
        <v>0</v>
      </c>
      <c r="X131" s="161">
        <v>0</v>
      </c>
      <c r="Y131" s="53">
        <v>24</v>
      </c>
      <c r="Z131" s="101"/>
      <c r="AA131" s="53">
        <v>50.908000000000001</v>
      </c>
      <c r="BB131" s="101"/>
    </row>
    <row r="132" spans="1:54" x14ac:dyDescent="0.35">
      <c r="A132" s="1" t="s">
        <v>134</v>
      </c>
      <c r="B132" s="1">
        <v>2020</v>
      </c>
      <c r="C132" s="2">
        <v>43890</v>
      </c>
      <c r="D132" s="1" t="s">
        <v>13</v>
      </c>
      <c r="E132" s="1" t="s">
        <v>209</v>
      </c>
      <c r="F132" s="1" t="s">
        <v>209</v>
      </c>
      <c r="G132" s="1" t="s">
        <v>308</v>
      </c>
      <c r="H132" s="1" t="s">
        <v>233</v>
      </c>
      <c r="I132" s="1" t="s">
        <v>53</v>
      </c>
      <c r="J132" s="53">
        <v>3</v>
      </c>
      <c r="K132" s="53">
        <v>1</v>
      </c>
      <c r="L132" s="53">
        <v>0</v>
      </c>
      <c r="M132" s="53">
        <v>0</v>
      </c>
      <c r="N132" s="53">
        <v>5</v>
      </c>
      <c r="O132" s="53">
        <v>0</v>
      </c>
      <c r="P132" s="53">
        <v>5</v>
      </c>
      <c r="Q132" s="53">
        <v>0</v>
      </c>
      <c r="R132" s="53">
        <v>0</v>
      </c>
      <c r="S132" s="53">
        <v>2</v>
      </c>
      <c r="T132" s="53">
        <v>0</v>
      </c>
      <c r="U132" s="53">
        <v>1</v>
      </c>
      <c r="V132" s="53">
        <v>6</v>
      </c>
      <c r="W132" s="53">
        <v>0</v>
      </c>
      <c r="X132" s="161">
        <v>0</v>
      </c>
      <c r="Y132" s="53">
        <v>20</v>
      </c>
      <c r="Z132" s="101"/>
      <c r="AA132" s="53">
        <v>50.908000000000001</v>
      </c>
      <c r="BB132" s="101"/>
    </row>
    <row r="133" spans="1:54" x14ac:dyDescent="0.35">
      <c r="A133" s="1" t="s">
        <v>134</v>
      </c>
      <c r="B133" s="1">
        <v>2020</v>
      </c>
      <c r="C133" s="2">
        <v>43890</v>
      </c>
      <c r="D133" s="1" t="s">
        <v>13</v>
      </c>
      <c r="E133" s="1" t="s">
        <v>209</v>
      </c>
      <c r="F133" s="1" t="s">
        <v>209</v>
      </c>
      <c r="G133" s="1" t="s">
        <v>311</v>
      </c>
      <c r="H133" s="1" t="s">
        <v>243</v>
      </c>
      <c r="I133" s="1" t="s">
        <v>51</v>
      </c>
      <c r="J133" s="53">
        <v>4</v>
      </c>
      <c r="K133" s="53">
        <v>0</v>
      </c>
      <c r="L133" s="53">
        <v>0</v>
      </c>
      <c r="M133" s="53">
        <v>0</v>
      </c>
      <c r="N133" s="53">
        <v>3</v>
      </c>
      <c r="O133" s="53">
        <v>5</v>
      </c>
      <c r="P133" s="53">
        <v>0</v>
      </c>
      <c r="Q133" s="53">
        <v>0</v>
      </c>
      <c r="R133" s="53">
        <v>0</v>
      </c>
      <c r="S133" s="53">
        <v>0</v>
      </c>
      <c r="T133" s="53">
        <v>1</v>
      </c>
      <c r="U133" s="53">
        <v>2</v>
      </c>
      <c r="V133" s="53">
        <v>2</v>
      </c>
      <c r="W133" s="53">
        <v>0</v>
      </c>
      <c r="X133" s="161">
        <v>0</v>
      </c>
      <c r="Y133" s="53">
        <v>13</v>
      </c>
      <c r="Z133" s="101"/>
      <c r="AA133" s="53">
        <v>50.908000000000001</v>
      </c>
      <c r="BB133" s="101"/>
    </row>
    <row r="134" spans="1:54" x14ac:dyDescent="0.35">
      <c r="A134" s="1" t="s">
        <v>134</v>
      </c>
      <c r="B134" s="1">
        <v>2020</v>
      </c>
      <c r="C134" s="2">
        <v>43890</v>
      </c>
      <c r="D134" s="1" t="s">
        <v>13</v>
      </c>
      <c r="E134" s="1" t="s">
        <v>209</v>
      </c>
      <c r="F134" s="1" t="s">
        <v>209</v>
      </c>
      <c r="G134" s="1" t="s">
        <v>244</v>
      </c>
      <c r="H134" s="1" t="s">
        <v>336</v>
      </c>
      <c r="I134" s="1" t="s">
        <v>245</v>
      </c>
      <c r="J134" s="53">
        <v>5</v>
      </c>
      <c r="K134" s="53">
        <v>0</v>
      </c>
      <c r="L134" s="53">
        <v>0</v>
      </c>
      <c r="M134" s="53">
        <v>0</v>
      </c>
      <c r="N134" s="53">
        <v>0</v>
      </c>
      <c r="O134" s="53">
        <v>2</v>
      </c>
      <c r="P134" s="53">
        <v>2</v>
      </c>
      <c r="Q134" s="53">
        <v>0</v>
      </c>
      <c r="R134" s="53">
        <v>0</v>
      </c>
      <c r="S134" s="53">
        <v>5</v>
      </c>
      <c r="T134" s="53">
        <v>3</v>
      </c>
      <c r="U134" s="53">
        <v>0</v>
      </c>
      <c r="V134" s="53">
        <v>0</v>
      </c>
      <c r="W134" s="53">
        <v>0</v>
      </c>
      <c r="X134" s="161">
        <v>0</v>
      </c>
      <c r="Y134" s="53">
        <v>12</v>
      </c>
      <c r="Z134" s="101"/>
      <c r="AA134" s="53">
        <v>50.908000000000001</v>
      </c>
      <c r="BB134" s="101"/>
    </row>
    <row r="135" spans="1:54" x14ac:dyDescent="0.35">
      <c r="A135" s="1" t="s">
        <v>134</v>
      </c>
      <c r="B135" s="1">
        <v>2020</v>
      </c>
      <c r="C135" s="2">
        <v>43890</v>
      </c>
      <c r="D135" s="1" t="s">
        <v>13</v>
      </c>
      <c r="E135" s="1" t="s">
        <v>209</v>
      </c>
      <c r="F135" s="1" t="s">
        <v>209</v>
      </c>
      <c r="G135" s="1" t="s">
        <v>354</v>
      </c>
      <c r="H135" s="1" t="s">
        <v>339</v>
      </c>
      <c r="I135" s="1" t="s">
        <v>25</v>
      </c>
      <c r="J135" s="53">
        <v>6</v>
      </c>
      <c r="K135" s="53">
        <v>0</v>
      </c>
      <c r="L135" s="53">
        <v>5</v>
      </c>
      <c r="M135" s="53">
        <v>3</v>
      </c>
      <c r="N135" s="53">
        <v>0</v>
      </c>
      <c r="O135" s="53">
        <v>0</v>
      </c>
      <c r="P135" s="53">
        <v>0</v>
      </c>
      <c r="Q135" s="53">
        <v>0</v>
      </c>
      <c r="R135" s="53">
        <v>1</v>
      </c>
      <c r="S135" s="53">
        <v>1</v>
      </c>
      <c r="T135" s="53">
        <v>0</v>
      </c>
      <c r="U135" s="53">
        <v>0</v>
      </c>
      <c r="V135" s="53">
        <v>0</v>
      </c>
      <c r="W135" s="53">
        <v>0</v>
      </c>
      <c r="X135" s="161">
        <v>0</v>
      </c>
      <c r="Y135" s="53">
        <v>10</v>
      </c>
      <c r="Z135" s="101"/>
      <c r="AA135" s="53">
        <v>50.908000000000001</v>
      </c>
      <c r="BB135" s="101"/>
    </row>
    <row r="136" spans="1:54" x14ac:dyDescent="0.35">
      <c r="A136" s="1" t="s">
        <v>134</v>
      </c>
      <c r="B136" s="1">
        <v>2020</v>
      </c>
      <c r="C136" s="2">
        <v>43890</v>
      </c>
      <c r="D136" s="1" t="s">
        <v>13</v>
      </c>
      <c r="E136" s="1" t="s">
        <v>209</v>
      </c>
      <c r="F136" s="1" t="s">
        <v>209</v>
      </c>
      <c r="G136" s="1" t="s">
        <v>275</v>
      </c>
      <c r="H136" s="1" t="s">
        <v>287</v>
      </c>
      <c r="I136" s="1" t="s">
        <v>47</v>
      </c>
      <c r="J136" s="53">
        <v>7</v>
      </c>
      <c r="K136" s="53">
        <v>0</v>
      </c>
      <c r="L136" s="53">
        <v>0</v>
      </c>
      <c r="M136" s="53">
        <v>0</v>
      </c>
      <c r="N136" s="53">
        <v>0</v>
      </c>
      <c r="O136" s="53">
        <v>1</v>
      </c>
      <c r="P136" s="53">
        <v>0</v>
      </c>
      <c r="Q136" s="53">
        <v>0</v>
      </c>
      <c r="R136" s="53">
        <v>0</v>
      </c>
      <c r="S136" s="53">
        <v>0</v>
      </c>
      <c r="T136" s="53">
        <v>5</v>
      </c>
      <c r="U136" s="53">
        <v>3</v>
      </c>
      <c r="V136" s="53">
        <v>0</v>
      </c>
      <c r="W136" s="53">
        <v>0</v>
      </c>
      <c r="X136" s="161">
        <v>0</v>
      </c>
      <c r="Y136" s="53">
        <v>9</v>
      </c>
      <c r="Z136" s="101"/>
      <c r="AA136" s="53">
        <v>50.908000000000001</v>
      </c>
      <c r="BB136" s="101"/>
    </row>
    <row r="137" spans="1:54" x14ac:dyDescent="0.35">
      <c r="A137" s="1" t="s">
        <v>134</v>
      </c>
      <c r="B137" s="1">
        <v>2020</v>
      </c>
      <c r="C137" s="2">
        <v>43890</v>
      </c>
      <c r="D137" s="1" t="s">
        <v>13</v>
      </c>
      <c r="E137" s="1" t="s">
        <v>209</v>
      </c>
      <c r="F137" s="1" t="s">
        <v>209</v>
      </c>
      <c r="G137" s="1" t="s">
        <v>650</v>
      </c>
      <c r="H137" s="1" t="s">
        <v>325</v>
      </c>
      <c r="I137" s="1" t="s">
        <v>121</v>
      </c>
      <c r="J137" s="53">
        <v>8</v>
      </c>
      <c r="K137" s="53">
        <v>0</v>
      </c>
      <c r="L137" s="53">
        <v>0</v>
      </c>
      <c r="M137" s="53">
        <v>1</v>
      </c>
      <c r="N137" s="53">
        <v>0</v>
      </c>
      <c r="O137" s="53">
        <v>3</v>
      </c>
      <c r="P137" s="53">
        <v>0</v>
      </c>
      <c r="Q137" s="53">
        <v>0</v>
      </c>
      <c r="R137" s="53">
        <v>0</v>
      </c>
      <c r="S137" s="53">
        <v>0</v>
      </c>
      <c r="T137" s="53">
        <v>0</v>
      </c>
      <c r="U137" s="53">
        <v>0</v>
      </c>
      <c r="V137" s="53">
        <v>0</v>
      </c>
      <c r="W137" s="53">
        <v>0</v>
      </c>
      <c r="X137" s="161">
        <v>0</v>
      </c>
      <c r="Y137" s="53">
        <v>4</v>
      </c>
      <c r="Z137" s="101"/>
      <c r="AA137" s="53">
        <v>50.908000000000001</v>
      </c>
      <c r="BB137" s="101"/>
    </row>
    <row r="138" spans="1:54" x14ac:dyDescent="0.35">
      <c r="A138" s="1" t="s">
        <v>134</v>
      </c>
      <c r="B138" s="1">
        <v>2020</v>
      </c>
      <c r="C138" s="2">
        <v>43890</v>
      </c>
      <c r="D138" s="1" t="s">
        <v>13</v>
      </c>
      <c r="E138" s="1" t="s">
        <v>209</v>
      </c>
      <c r="F138" s="1" t="s">
        <v>209</v>
      </c>
      <c r="G138" s="1" t="s">
        <v>219</v>
      </c>
      <c r="H138" s="1" t="s">
        <v>482</v>
      </c>
      <c r="I138" s="1" t="s">
        <v>67</v>
      </c>
      <c r="J138" s="53">
        <v>9</v>
      </c>
      <c r="K138" s="53">
        <v>0</v>
      </c>
      <c r="L138" s="53">
        <v>0</v>
      </c>
      <c r="M138" s="53">
        <v>0</v>
      </c>
      <c r="N138" s="53">
        <v>1</v>
      </c>
      <c r="O138" s="53">
        <v>0</v>
      </c>
      <c r="P138" s="53">
        <v>0</v>
      </c>
      <c r="Q138" s="53">
        <v>1</v>
      </c>
      <c r="R138" s="53">
        <v>0</v>
      </c>
      <c r="S138" s="53">
        <v>0</v>
      </c>
      <c r="T138" s="53">
        <v>0</v>
      </c>
      <c r="U138" s="53">
        <v>0</v>
      </c>
      <c r="V138" s="53">
        <v>0</v>
      </c>
      <c r="W138" s="53">
        <v>0</v>
      </c>
      <c r="X138" s="161">
        <v>0</v>
      </c>
      <c r="Y138" s="53">
        <v>2</v>
      </c>
      <c r="Z138" s="101"/>
      <c r="AA138" s="53">
        <v>50.908000000000001</v>
      </c>
      <c r="BB138" s="101"/>
    </row>
    <row r="139" spans="1:54" x14ac:dyDescent="0.35">
      <c r="A139" s="1" t="s">
        <v>134</v>
      </c>
      <c r="B139" s="1">
        <v>2020</v>
      </c>
      <c r="C139" s="2">
        <v>43890</v>
      </c>
      <c r="D139" s="1" t="s">
        <v>13</v>
      </c>
      <c r="E139" s="1" t="s">
        <v>209</v>
      </c>
      <c r="F139" s="1" t="s">
        <v>209</v>
      </c>
      <c r="G139" s="1" t="s">
        <v>519</v>
      </c>
      <c r="H139" s="1" t="s">
        <v>509</v>
      </c>
      <c r="I139" s="1" t="s">
        <v>15</v>
      </c>
      <c r="J139" s="53">
        <v>10</v>
      </c>
      <c r="K139" s="53">
        <v>0</v>
      </c>
      <c r="L139" s="53">
        <v>0</v>
      </c>
      <c r="M139" s="53">
        <v>0</v>
      </c>
      <c r="N139" s="53">
        <v>0</v>
      </c>
      <c r="O139" s="53">
        <v>0</v>
      </c>
      <c r="P139" s="53">
        <v>0</v>
      </c>
      <c r="Q139" s="53">
        <v>3</v>
      </c>
      <c r="R139" s="53">
        <v>2</v>
      </c>
      <c r="S139" s="53">
        <v>0</v>
      </c>
      <c r="T139" s="53">
        <v>0</v>
      </c>
      <c r="U139" s="53">
        <v>0</v>
      </c>
      <c r="V139" s="53">
        <v>0</v>
      </c>
      <c r="W139" s="53">
        <v>0</v>
      </c>
      <c r="X139" s="161">
        <v>20</v>
      </c>
      <c r="Y139" s="53">
        <v>-15</v>
      </c>
      <c r="Z139" s="101"/>
      <c r="AA139" s="53">
        <v>50.908000000000001</v>
      </c>
      <c r="BB139" s="101"/>
    </row>
    <row r="140" spans="1:54" x14ac:dyDescent="0.35">
      <c r="A140" s="1" t="s">
        <v>134</v>
      </c>
      <c r="B140" s="1">
        <v>2020</v>
      </c>
      <c r="C140" s="2">
        <v>43890</v>
      </c>
      <c r="D140" s="1" t="s">
        <v>13</v>
      </c>
      <c r="E140" s="1" t="s">
        <v>209</v>
      </c>
      <c r="F140" s="1" t="s">
        <v>209</v>
      </c>
      <c r="G140" s="1" t="s">
        <v>310</v>
      </c>
      <c r="H140" s="1" t="s">
        <v>651</v>
      </c>
      <c r="I140" s="1" t="s">
        <v>56</v>
      </c>
      <c r="J140" s="53">
        <v>11</v>
      </c>
      <c r="K140" s="53">
        <v>0</v>
      </c>
      <c r="L140" s="53">
        <v>0</v>
      </c>
      <c r="M140" s="53">
        <v>2</v>
      </c>
      <c r="N140" s="53">
        <v>0</v>
      </c>
      <c r="O140" s="53">
        <v>0</v>
      </c>
      <c r="P140" s="53">
        <v>0</v>
      </c>
      <c r="Q140" s="53">
        <v>0</v>
      </c>
      <c r="R140" s="53">
        <v>0</v>
      </c>
      <c r="S140" s="53">
        <v>0</v>
      </c>
      <c r="T140" s="53">
        <v>0</v>
      </c>
      <c r="U140" s="53">
        <v>0</v>
      </c>
      <c r="V140" s="53">
        <v>0</v>
      </c>
      <c r="W140" s="53">
        <v>0</v>
      </c>
      <c r="X140" s="161">
        <v>20</v>
      </c>
      <c r="Y140" s="53">
        <v>-18</v>
      </c>
      <c r="Z140" s="101"/>
      <c r="AA140" s="53">
        <v>50.908000000000001</v>
      </c>
      <c r="BB140" s="101"/>
    </row>
    <row r="141" spans="1:54" x14ac:dyDescent="0.35">
      <c r="A141" s="1" t="s">
        <v>134</v>
      </c>
      <c r="B141" s="1">
        <v>2020</v>
      </c>
      <c r="C141" s="2">
        <v>43890</v>
      </c>
      <c r="D141" s="1" t="s">
        <v>13</v>
      </c>
      <c r="E141" s="1" t="s">
        <v>209</v>
      </c>
      <c r="F141" s="1" t="s">
        <v>209</v>
      </c>
      <c r="G141" s="1" t="s">
        <v>291</v>
      </c>
      <c r="H141" s="1" t="s">
        <v>358</v>
      </c>
      <c r="I141" s="1" t="s">
        <v>31</v>
      </c>
      <c r="J141" s="53">
        <v>12</v>
      </c>
      <c r="K141" s="53">
        <v>0</v>
      </c>
      <c r="L141" s="53">
        <v>0</v>
      </c>
      <c r="M141" s="53">
        <v>0</v>
      </c>
      <c r="N141" s="53">
        <v>0</v>
      </c>
      <c r="O141" s="53">
        <v>0</v>
      </c>
      <c r="P141" s="53">
        <v>0</v>
      </c>
      <c r="Q141" s="53">
        <v>0</v>
      </c>
      <c r="R141" s="53">
        <v>0</v>
      </c>
      <c r="S141" s="53">
        <v>0</v>
      </c>
      <c r="T141" s="53">
        <v>0</v>
      </c>
      <c r="U141" s="53">
        <v>0</v>
      </c>
      <c r="V141" s="53">
        <v>0</v>
      </c>
      <c r="W141" s="53">
        <v>0</v>
      </c>
      <c r="X141" s="161">
        <v>20</v>
      </c>
      <c r="Y141" s="53">
        <v>-20</v>
      </c>
      <c r="Z141" s="101"/>
      <c r="AA141" s="53">
        <v>50.908000000000001</v>
      </c>
      <c r="BB141" s="101"/>
    </row>
    <row r="142" spans="1:54" x14ac:dyDescent="0.35">
      <c r="A142" s="1" t="s">
        <v>134</v>
      </c>
      <c r="B142" s="1">
        <v>2020</v>
      </c>
      <c r="C142" s="2">
        <v>43890</v>
      </c>
      <c r="D142" s="1" t="s">
        <v>13</v>
      </c>
      <c r="E142" s="1" t="s">
        <v>209</v>
      </c>
      <c r="F142" s="1" t="s">
        <v>209</v>
      </c>
      <c r="G142" s="1" t="s">
        <v>313</v>
      </c>
      <c r="H142" s="1" t="s">
        <v>300</v>
      </c>
      <c r="I142" s="1" t="s">
        <v>239</v>
      </c>
      <c r="J142" s="53">
        <v>13</v>
      </c>
      <c r="K142" s="53">
        <v>0</v>
      </c>
      <c r="L142" s="53">
        <v>0</v>
      </c>
      <c r="M142" s="53">
        <v>0</v>
      </c>
      <c r="N142" s="53">
        <v>0</v>
      </c>
      <c r="O142" s="53">
        <v>0</v>
      </c>
      <c r="P142" s="53">
        <v>0</v>
      </c>
      <c r="Q142" s="53">
        <v>0</v>
      </c>
      <c r="R142" s="53">
        <v>0</v>
      </c>
      <c r="S142" s="53">
        <v>0</v>
      </c>
      <c r="T142" s="53">
        <v>0</v>
      </c>
      <c r="U142" s="53">
        <v>0</v>
      </c>
      <c r="V142" s="53">
        <v>0</v>
      </c>
      <c r="W142" s="53">
        <v>0</v>
      </c>
      <c r="X142" s="161">
        <v>20</v>
      </c>
      <c r="Y142" s="53">
        <v>-20</v>
      </c>
      <c r="Z142" s="101"/>
      <c r="AA142" s="53">
        <v>50.908000000000001</v>
      </c>
      <c r="BB142" s="101"/>
    </row>
    <row r="143" spans="1:54" x14ac:dyDescent="0.35">
      <c r="A143" s="1" t="s">
        <v>134</v>
      </c>
      <c r="B143" s="1">
        <v>2020</v>
      </c>
      <c r="C143" s="2">
        <v>43890</v>
      </c>
      <c r="D143" s="1" t="s">
        <v>13</v>
      </c>
      <c r="E143" s="1" t="s">
        <v>209</v>
      </c>
      <c r="F143" s="1" t="s">
        <v>209</v>
      </c>
      <c r="G143" s="1" t="s">
        <v>491</v>
      </c>
      <c r="H143" s="1" t="s">
        <v>351</v>
      </c>
      <c r="I143" s="1" t="s">
        <v>65</v>
      </c>
      <c r="J143" s="53">
        <v>14</v>
      </c>
      <c r="K143" s="53">
        <v>0</v>
      </c>
      <c r="L143" s="53">
        <v>0</v>
      </c>
      <c r="M143" s="53">
        <v>0</v>
      </c>
      <c r="N143" s="53">
        <v>0</v>
      </c>
      <c r="O143" s="53">
        <v>0</v>
      </c>
      <c r="P143" s="53">
        <v>0</v>
      </c>
      <c r="Q143" s="53">
        <v>0</v>
      </c>
      <c r="R143" s="53">
        <v>0</v>
      </c>
      <c r="S143" s="53">
        <v>0</v>
      </c>
      <c r="T143" s="53">
        <v>0</v>
      </c>
      <c r="U143" s="53">
        <v>0</v>
      </c>
      <c r="V143" s="53">
        <v>0</v>
      </c>
      <c r="W143" s="53">
        <v>0</v>
      </c>
      <c r="X143" s="161">
        <v>0</v>
      </c>
      <c r="Y143" s="53">
        <v>0</v>
      </c>
      <c r="Z143" s="101"/>
      <c r="AA143" s="53">
        <v>50.908000000000001</v>
      </c>
      <c r="BB143" s="101"/>
    </row>
    <row r="144" spans="1:54" x14ac:dyDescent="0.35">
      <c r="A144" s="1" t="s">
        <v>134</v>
      </c>
      <c r="B144" s="1">
        <v>2020</v>
      </c>
      <c r="C144" s="2">
        <v>43890</v>
      </c>
      <c r="D144" s="1" t="s">
        <v>13</v>
      </c>
      <c r="E144" s="1" t="s">
        <v>209</v>
      </c>
      <c r="F144" s="1" t="s">
        <v>209</v>
      </c>
      <c r="G144" s="1" t="s">
        <v>331</v>
      </c>
      <c r="H144" s="1" t="s">
        <v>324</v>
      </c>
      <c r="I144" s="1" t="s">
        <v>40</v>
      </c>
      <c r="J144" s="53">
        <v>15</v>
      </c>
      <c r="K144" s="53">
        <v>0</v>
      </c>
      <c r="L144" s="53">
        <v>0</v>
      </c>
      <c r="M144" s="53">
        <v>0</v>
      </c>
      <c r="N144" s="53">
        <v>0</v>
      </c>
      <c r="O144" s="53">
        <v>0</v>
      </c>
      <c r="P144" s="53">
        <v>0</v>
      </c>
      <c r="Q144" s="53">
        <v>0</v>
      </c>
      <c r="R144" s="53">
        <v>0</v>
      </c>
      <c r="S144" s="53">
        <v>0</v>
      </c>
      <c r="T144" s="53">
        <v>0</v>
      </c>
      <c r="U144" s="53">
        <v>0</v>
      </c>
      <c r="V144" s="53">
        <v>0</v>
      </c>
      <c r="W144" s="53">
        <v>0</v>
      </c>
      <c r="X144" s="161">
        <v>40</v>
      </c>
      <c r="Y144" s="53">
        <v>-40</v>
      </c>
      <c r="Z144" s="101"/>
      <c r="AA144" s="53">
        <v>50.908000000000001</v>
      </c>
      <c r="BB144" s="101"/>
    </row>
    <row r="145" spans="1:54" x14ac:dyDescent="0.35">
      <c r="A145" s="1" t="s">
        <v>134</v>
      </c>
      <c r="B145" s="1">
        <v>2020</v>
      </c>
      <c r="C145" s="2">
        <v>43890</v>
      </c>
      <c r="D145" s="1" t="s">
        <v>13</v>
      </c>
      <c r="E145" s="1" t="s">
        <v>209</v>
      </c>
      <c r="F145" s="1" t="s">
        <v>209</v>
      </c>
      <c r="G145" s="1" t="s">
        <v>309</v>
      </c>
      <c r="H145" s="1" t="s">
        <v>251</v>
      </c>
      <c r="I145" s="1" t="s">
        <v>38</v>
      </c>
      <c r="J145" s="53">
        <v>16</v>
      </c>
      <c r="K145" s="53">
        <v>0</v>
      </c>
      <c r="L145" s="53">
        <v>0</v>
      </c>
      <c r="M145" s="53">
        <v>0</v>
      </c>
      <c r="N145" s="53">
        <v>0</v>
      </c>
      <c r="O145" s="53">
        <v>0</v>
      </c>
      <c r="P145" s="53">
        <v>0</v>
      </c>
      <c r="Q145" s="53">
        <v>0</v>
      </c>
      <c r="R145" s="53">
        <v>0</v>
      </c>
      <c r="S145" s="53">
        <v>0</v>
      </c>
      <c r="T145" s="53">
        <v>0</v>
      </c>
      <c r="U145" s="53">
        <v>0</v>
      </c>
      <c r="V145" s="53">
        <v>0</v>
      </c>
      <c r="W145" s="53">
        <v>0</v>
      </c>
      <c r="X145" s="161">
        <v>40</v>
      </c>
      <c r="Y145" s="53">
        <v>-40</v>
      </c>
      <c r="Z145" s="101"/>
      <c r="AA145" s="53">
        <v>50.908000000000001</v>
      </c>
      <c r="BB145" s="101"/>
    </row>
    <row r="146" spans="1:54" x14ac:dyDescent="0.35">
      <c r="A146" s="1" t="s">
        <v>134</v>
      </c>
      <c r="B146" s="1">
        <v>2020</v>
      </c>
      <c r="C146" s="2">
        <v>43890</v>
      </c>
      <c r="D146" s="1" t="s">
        <v>13</v>
      </c>
      <c r="E146" s="1" t="s">
        <v>209</v>
      </c>
      <c r="F146" s="1" t="s">
        <v>209</v>
      </c>
      <c r="G146" s="1" t="s">
        <v>357</v>
      </c>
      <c r="H146" s="1" t="s">
        <v>326</v>
      </c>
      <c r="I146" s="1" t="s">
        <v>36</v>
      </c>
      <c r="J146" s="53" t="s">
        <v>318</v>
      </c>
      <c r="K146" s="53">
        <v>3</v>
      </c>
      <c r="L146" s="53">
        <v>3</v>
      </c>
      <c r="M146" s="53">
        <v>0</v>
      </c>
      <c r="N146" s="53">
        <v>0</v>
      </c>
      <c r="O146" s="53">
        <v>0</v>
      </c>
      <c r="P146" s="53">
        <v>0</v>
      </c>
      <c r="Q146" s="53">
        <v>0</v>
      </c>
      <c r="R146" s="53">
        <v>0</v>
      </c>
      <c r="S146" s="53">
        <v>0</v>
      </c>
      <c r="T146" s="53">
        <v>0</v>
      </c>
      <c r="U146" s="53">
        <v>0</v>
      </c>
      <c r="V146" s="53">
        <v>0</v>
      </c>
      <c r="W146" s="53">
        <v>0</v>
      </c>
      <c r="X146" s="161">
        <v>60</v>
      </c>
      <c r="Y146" s="53" t="s">
        <v>318</v>
      </c>
      <c r="Z146" s="101"/>
      <c r="AA146" s="53">
        <v>50.908000000000001</v>
      </c>
      <c r="BB146" s="101"/>
    </row>
    <row r="147" spans="1:54" x14ac:dyDescent="0.35">
      <c r="A147" s="1" t="s">
        <v>134</v>
      </c>
      <c r="B147" s="1">
        <v>2020</v>
      </c>
      <c r="C147" s="2">
        <v>43890</v>
      </c>
      <c r="D147" s="1" t="s">
        <v>13</v>
      </c>
      <c r="E147" s="1" t="s">
        <v>209</v>
      </c>
      <c r="F147" s="1" t="s">
        <v>209</v>
      </c>
      <c r="G147" s="1" t="s">
        <v>560</v>
      </c>
      <c r="H147" s="1" t="s">
        <v>344</v>
      </c>
      <c r="I147" s="1" t="s">
        <v>175</v>
      </c>
      <c r="J147" s="53" t="s">
        <v>318</v>
      </c>
      <c r="K147" s="53">
        <v>0</v>
      </c>
      <c r="L147" s="53">
        <v>0</v>
      </c>
      <c r="M147" s="53">
        <v>0</v>
      </c>
      <c r="N147" s="53">
        <v>0</v>
      </c>
      <c r="O147" s="53">
        <v>0</v>
      </c>
      <c r="P147" s="53">
        <v>0</v>
      </c>
      <c r="Q147" s="53">
        <v>0</v>
      </c>
      <c r="R147" s="53">
        <v>0</v>
      </c>
      <c r="S147" s="53">
        <v>0</v>
      </c>
      <c r="T147" s="53">
        <v>0</v>
      </c>
      <c r="U147" s="53">
        <v>0</v>
      </c>
      <c r="V147" s="53">
        <v>0</v>
      </c>
      <c r="W147" s="53">
        <v>0</v>
      </c>
      <c r="X147" s="161">
        <v>20</v>
      </c>
      <c r="Y147" s="53" t="s">
        <v>318</v>
      </c>
      <c r="Z147" s="101"/>
      <c r="AA147" s="53">
        <v>50.908000000000001</v>
      </c>
      <c r="BB147" s="101"/>
    </row>
    <row r="148" spans="1:54" x14ac:dyDescent="0.35">
      <c r="A148" s="4" t="s">
        <v>94</v>
      </c>
      <c r="B148" s="4">
        <v>2020</v>
      </c>
      <c r="C148" s="5">
        <v>43855</v>
      </c>
      <c r="D148" s="4" t="s">
        <v>72</v>
      </c>
      <c r="E148" s="4" t="s">
        <v>209</v>
      </c>
      <c r="F148" s="4" t="s">
        <v>209</v>
      </c>
      <c r="G148" s="4" t="s">
        <v>339</v>
      </c>
      <c r="H148" s="4" t="s">
        <v>319</v>
      </c>
      <c r="I148" s="4" t="s">
        <v>25</v>
      </c>
      <c r="J148" s="53">
        <v>1</v>
      </c>
      <c r="K148" s="53">
        <v>5</v>
      </c>
      <c r="L148" s="53">
        <v>5</v>
      </c>
      <c r="M148" s="53">
        <v>3</v>
      </c>
      <c r="N148" s="53">
        <v>5</v>
      </c>
      <c r="O148" s="53">
        <v>2</v>
      </c>
      <c r="P148" s="53">
        <v>2</v>
      </c>
      <c r="Q148" s="53">
        <v>0</v>
      </c>
      <c r="R148" s="53">
        <v>5</v>
      </c>
      <c r="S148" s="53">
        <v>0</v>
      </c>
      <c r="T148" s="53">
        <v>3</v>
      </c>
      <c r="U148" s="53">
        <v>0</v>
      </c>
      <c r="V148" s="53">
        <v>0</v>
      </c>
      <c r="W148" s="53">
        <v>0</v>
      </c>
      <c r="X148" s="161">
        <v>0</v>
      </c>
      <c r="Y148" s="53">
        <v>30</v>
      </c>
      <c r="Z148" s="101"/>
      <c r="AA148" s="53"/>
      <c r="BB148" s="101"/>
    </row>
    <row r="149" spans="1:54" x14ac:dyDescent="0.35">
      <c r="A149" s="4" t="s">
        <v>94</v>
      </c>
      <c r="B149" s="4">
        <v>2020</v>
      </c>
      <c r="C149" s="5">
        <v>43855</v>
      </c>
      <c r="D149" s="4" t="s">
        <v>72</v>
      </c>
      <c r="E149" s="4" t="s">
        <v>209</v>
      </c>
      <c r="F149" s="4" t="s">
        <v>209</v>
      </c>
      <c r="G149" s="4" t="s">
        <v>311</v>
      </c>
      <c r="H149" s="4" t="s">
        <v>243</v>
      </c>
      <c r="I149" s="4" t="s">
        <v>51</v>
      </c>
      <c r="J149" s="53">
        <v>2</v>
      </c>
      <c r="K149" s="53">
        <v>3</v>
      </c>
      <c r="L149" s="53">
        <v>0</v>
      </c>
      <c r="M149" s="53">
        <v>0</v>
      </c>
      <c r="N149" s="53">
        <v>2</v>
      </c>
      <c r="O149" s="53">
        <v>1</v>
      </c>
      <c r="P149" s="53">
        <v>5</v>
      </c>
      <c r="Q149" s="53">
        <v>1</v>
      </c>
      <c r="R149" s="53">
        <v>0</v>
      </c>
      <c r="S149" s="53">
        <v>2</v>
      </c>
      <c r="T149" s="53">
        <v>5</v>
      </c>
      <c r="U149" s="53">
        <v>3</v>
      </c>
      <c r="V149" s="53">
        <v>6</v>
      </c>
      <c r="W149" s="53">
        <v>0</v>
      </c>
      <c r="X149" s="161">
        <v>0</v>
      </c>
      <c r="Y149" s="53">
        <v>28</v>
      </c>
      <c r="Z149" s="101"/>
      <c r="AA149" s="53"/>
      <c r="BB149" s="101"/>
    </row>
    <row r="150" spans="1:54" x14ac:dyDescent="0.35">
      <c r="A150" s="4" t="s">
        <v>94</v>
      </c>
      <c r="B150" s="4">
        <v>2020</v>
      </c>
      <c r="C150" s="5">
        <v>43855</v>
      </c>
      <c r="D150" s="4" t="s">
        <v>72</v>
      </c>
      <c r="E150" s="4" t="s">
        <v>209</v>
      </c>
      <c r="F150" s="4" t="s">
        <v>209</v>
      </c>
      <c r="G150" s="4" t="s">
        <v>482</v>
      </c>
      <c r="H150" s="4" t="s">
        <v>219</v>
      </c>
      <c r="I150" s="4" t="s">
        <v>67</v>
      </c>
      <c r="J150" s="53">
        <v>3</v>
      </c>
      <c r="K150" s="53">
        <v>2</v>
      </c>
      <c r="L150" s="53">
        <v>3</v>
      </c>
      <c r="M150" s="53">
        <v>1</v>
      </c>
      <c r="N150" s="53">
        <v>3</v>
      </c>
      <c r="O150" s="53">
        <v>5</v>
      </c>
      <c r="P150" s="53">
        <v>0</v>
      </c>
      <c r="Q150" s="53">
        <v>2</v>
      </c>
      <c r="R150" s="53">
        <v>2</v>
      </c>
      <c r="S150" s="53">
        <v>5</v>
      </c>
      <c r="T150" s="53">
        <v>1</v>
      </c>
      <c r="U150" s="53">
        <v>0</v>
      </c>
      <c r="V150" s="53">
        <v>0</v>
      </c>
      <c r="W150" s="53">
        <v>0</v>
      </c>
      <c r="X150" s="161">
        <v>0</v>
      </c>
      <c r="Y150" s="53">
        <v>24</v>
      </c>
      <c r="Z150" s="101"/>
      <c r="AA150" s="53"/>
      <c r="BB150" s="101"/>
    </row>
    <row r="151" spans="1:54" x14ac:dyDescent="0.35">
      <c r="A151" s="4" t="s">
        <v>94</v>
      </c>
      <c r="B151" s="4">
        <v>2020</v>
      </c>
      <c r="C151" s="5">
        <v>43855</v>
      </c>
      <c r="D151" s="4" t="s">
        <v>72</v>
      </c>
      <c r="E151" s="4" t="s">
        <v>209</v>
      </c>
      <c r="F151" s="4" t="s">
        <v>209</v>
      </c>
      <c r="G151" s="4" t="s">
        <v>308</v>
      </c>
      <c r="H151" s="4" t="s">
        <v>356</v>
      </c>
      <c r="I151" s="4" t="s">
        <v>53</v>
      </c>
      <c r="J151" s="53">
        <v>4</v>
      </c>
      <c r="K151" s="53">
        <v>0</v>
      </c>
      <c r="L151" s="53">
        <v>0</v>
      </c>
      <c r="M151" s="53">
        <v>0</v>
      </c>
      <c r="N151" s="53">
        <v>0</v>
      </c>
      <c r="O151" s="53">
        <v>3</v>
      </c>
      <c r="P151" s="53">
        <v>0</v>
      </c>
      <c r="Q151" s="53">
        <v>3</v>
      </c>
      <c r="R151" s="53">
        <v>3</v>
      </c>
      <c r="S151" s="53">
        <v>0</v>
      </c>
      <c r="T151" s="53">
        <v>0</v>
      </c>
      <c r="U151" s="53">
        <v>5</v>
      </c>
      <c r="V151" s="53">
        <v>4</v>
      </c>
      <c r="W151" s="53">
        <v>0</v>
      </c>
      <c r="X151" s="161">
        <v>0</v>
      </c>
      <c r="Y151" s="53">
        <v>18</v>
      </c>
      <c r="Z151" s="101"/>
      <c r="AA151" s="53"/>
      <c r="BB151" s="101"/>
    </row>
    <row r="152" spans="1:54" x14ac:dyDescent="0.35">
      <c r="A152" s="4" t="s">
        <v>94</v>
      </c>
      <c r="B152" s="4">
        <v>2020</v>
      </c>
      <c r="C152" s="5">
        <v>43855</v>
      </c>
      <c r="D152" s="4" t="s">
        <v>72</v>
      </c>
      <c r="E152" s="4" t="s">
        <v>209</v>
      </c>
      <c r="F152" s="4" t="s">
        <v>209</v>
      </c>
      <c r="G152" s="4" t="s">
        <v>334</v>
      </c>
      <c r="H152" s="4" t="s">
        <v>325</v>
      </c>
      <c r="I152" s="4" t="s">
        <v>121</v>
      </c>
      <c r="J152" s="53">
        <v>5</v>
      </c>
      <c r="K152" s="53">
        <v>0</v>
      </c>
      <c r="L152" s="53">
        <v>1</v>
      </c>
      <c r="M152" s="53">
        <v>5</v>
      </c>
      <c r="N152" s="53">
        <v>0</v>
      </c>
      <c r="O152" s="53">
        <v>0</v>
      </c>
      <c r="P152" s="53">
        <v>0</v>
      </c>
      <c r="Q152" s="53">
        <v>5</v>
      </c>
      <c r="R152" s="53">
        <v>0</v>
      </c>
      <c r="S152" s="53">
        <v>3</v>
      </c>
      <c r="T152" s="53">
        <v>0</v>
      </c>
      <c r="U152" s="53">
        <v>1</v>
      </c>
      <c r="V152" s="53">
        <v>0</v>
      </c>
      <c r="W152" s="53">
        <v>0</v>
      </c>
      <c r="X152" s="161">
        <v>0</v>
      </c>
      <c r="Y152" s="53">
        <v>15</v>
      </c>
      <c r="Z152" s="101"/>
      <c r="AA152" s="53"/>
      <c r="BB152" s="101"/>
    </row>
    <row r="153" spans="1:54" x14ac:dyDescent="0.35">
      <c r="A153" s="4" t="s">
        <v>94</v>
      </c>
      <c r="B153" s="4">
        <v>2020</v>
      </c>
      <c r="C153" s="5">
        <v>43855</v>
      </c>
      <c r="D153" s="4" t="s">
        <v>72</v>
      </c>
      <c r="E153" s="4" t="s">
        <v>209</v>
      </c>
      <c r="F153" s="4" t="s">
        <v>209</v>
      </c>
      <c r="G153" s="4" t="s">
        <v>439</v>
      </c>
      <c r="H153" s="4" t="s">
        <v>555</v>
      </c>
      <c r="I153" s="4" t="s">
        <v>17</v>
      </c>
      <c r="J153" s="53">
        <v>6</v>
      </c>
      <c r="K153" s="53">
        <v>0</v>
      </c>
      <c r="L153" s="53">
        <v>0</v>
      </c>
      <c r="M153" s="53">
        <v>0</v>
      </c>
      <c r="N153" s="53">
        <v>0</v>
      </c>
      <c r="O153" s="53">
        <v>0</v>
      </c>
      <c r="P153" s="53">
        <v>1</v>
      </c>
      <c r="Q153" s="53">
        <v>0</v>
      </c>
      <c r="R153" s="53">
        <v>1</v>
      </c>
      <c r="S153" s="53">
        <v>0</v>
      </c>
      <c r="T153" s="53">
        <v>2</v>
      </c>
      <c r="U153" s="53">
        <v>0</v>
      </c>
      <c r="V153" s="53">
        <v>10</v>
      </c>
      <c r="W153" s="53">
        <v>0</v>
      </c>
      <c r="X153" s="161">
        <v>0</v>
      </c>
      <c r="Y153" s="53">
        <v>14</v>
      </c>
      <c r="Z153" s="101"/>
      <c r="AA153" s="53"/>
      <c r="BB153" s="101"/>
    </row>
    <row r="154" spans="1:54" x14ac:dyDescent="0.35">
      <c r="A154" s="4" t="s">
        <v>94</v>
      </c>
      <c r="B154" s="4">
        <v>2020</v>
      </c>
      <c r="C154" s="5">
        <v>43855</v>
      </c>
      <c r="D154" s="4" t="s">
        <v>72</v>
      </c>
      <c r="E154" s="4" t="s">
        <v>209</v>
      </c>
      <c r="F154" s="4" t="s">
        <v>209</v>
      </c>
      <c r="G154" s="4" t="s">
        <v>240</v>
      </c>
      <c r="H154" s="4" t="s">
        <v>332</v>
      </c>
      <c r="I154" s="4" t="s">
        <v>56</v>
      </c>
      <c r="J154" s="53">
        <v>7</v>
      </c>
      <c r="K154" s="53">
        <v>1</v>
      </c>
      <c r="L154" s="53">
        <v>2</v>
      </c>
      <c r="M154" s="53">
        <v>2</v>
      </c>
      <c r="N154" s="53">
        <v>1</v>
      </c>
      <c r="O154" s="53">
        <v>0</v>
      </c>
      <c r="P154" s="53">
        <v>3</v>
      </c>
      <c r="Q154" s="53">
        <v>0</v>
      </c>
      <c r="R154" s="53">
        <v>0</v>
      </c>
      <c r="S154" s="53">
        <v>0</v>
      </c>
      <c r="T154" s="53">
        <v>0</v>
      </c>
      <c r="U154" s="53">
        <v>0</v>
      </c>
      <c r="V154" s="53">
        <v>0</v>
      </c>
      <c r="W154" s="53">
        <v>0</v>
      </c>
      <c r="X154" s="161">
        <v>0</v>
      </c>
      <c r="Y154" s="53">
        <v>9</v>
      </c>
      <c r="Z154" s="101"/>
      <c r="AA154" s="53"/>
      <c r="BB154" s="101"/>
    </row>
    <row r="155" spans="1:54" x14ac:dyDescent="0.35">
      <c r="A155" s="4" t="s">
        <v>94</v>
      </c>
      <c r="B155" s="4">
        <v>2020</v>
      </c>
      <c r="C155" s="5">
        <v>43855</v>
      </c>
      <c r="D155" s="4" t="s">
        <v>72</v>
      </c>
      <c r="E155" s="4" t="s">
        <v>209</v>
      </c>
      <c r="F155" s="4" t="s">
        <v>209</v>
      </c>
      <c r="G155" s="4" t="s">
        <v>238</v>
      </c>
      <c r="H155" s="4" t="s">
        <v>313</v>
      </c>
      <c r="I155" s="4" t="s">
        <v>239</v>
      </c>
      <c r="J155" s="53">
        <v>8</v>
      </c>
      <c r="K155" s="53">
        <v>0</v>
      </c>
      <c r="L155" s="53">
        <v>0</v>
      </c>
      <c r="M155" s="53">
        <v>0</v>
      </c>
      <c r="N155" s="53">
        <v>0</v>
      </c>
      <c r="O155" s="53">
        <v>0</v>
      </c>
      <c r="P155" s="53">
        <v>0</v>
      </c>
      <c r="Q155" s="53">
        <v>0</v>
      </c>
      <c r="R155" s="53">
        <v>0</v>
      </c>
      <c r="S155" s="53">
        <v>0</v>
      </c>
      <c r="T155" s="53">
        <v>0</v>
      </c>
      <c r="U155" s="53">
        <v>0</v>
      </c>
      <c r="V155" s="53">
        <v>2</v>
      </c>
      <c r="W155" s="53">
        <v>0</v>
      </c>
      <c r="X155" s="161">
        <v>0</v>
      </c>
      <c r="Y155" s="53">
        <v>2</v>
      </c>
      <c r="Z155" s="101"/>
      <c r="AA155" s="53"/>
      <c r="BB155" s="101"/>
    </row>
    <row r="156" spans="1:54" x14ac:dyDescent="0.35">
      <c r="A156" s="4" t="s">
        <v>94</v>
      </c>
      <c r="B156" s="4">
        <v>2020</v>
      </c>
      <c r="C156" s="5">
        <v>43855</v>
      </c>
      <c r="D156" s="4" t="s">
        <v>72</v>
      </c>
      <c r="E156" s="4" t="s">
        <v>209</v>
      </c>
      <c r="F156" s="4" t="s">
        <v>209</v>
      </c>
      <c r="G156" s="4" t="s">
        <v>331</v>
      </c>
      <c r="H156" s="4" t="s">
        <v>324</v>
      </c>
      <c r="I156" s="4" t="s">
        <v>40</v>
      </c>
      <c r="J156" s="53">
        <v>9</v>
      </c>
      <c r="K156" s="53">
        <v>0</v>
      </c>
      <c r="L156" s="53">
        <v>0</v>
      </c>
      <c r="M156" s="53">
        <v>0</v>
      </c>
      <c r="N156" s="53">
        <v>0</v>
      </c>
      <c r="O156" s="53">
        <v>0</v>
      </c>
      <c r="P156" s="53">
        <v>0</v>
      </c>
      <c r="Q156" s="53">
        <v>0</v>
      </c>
      <c r="R156" s="53">
        <v>0</v>
      </c>
      <c r="S156" s="53">
        <v>0</v>
      </c>
      <c r="T156" s="53">
        <v>0</v>
      </c>
      <c r="U156" s="53">
        <v>2</v>
      </c>
      <c r="V156" s="53">
        <v>0</v>
      </c>
      <c r="W156" s="53">
        <v>0</v>
      </c>
      <c r="X156" s="161">
        <v>0</v>
      </c>
      <c r="Y156" s="53">
        <v>2</v>
      </c>
      <c r="Z156" s="101"/>
      <c r="AA156" s="53"/>
      <c r="BB156" s="101"/>
    </row>
    <row r="157" spans="1:54" x14ac:dyDescent="0.35">
      <c r="A157" s="4" t="s">
        <v>94</v>
      </c>
      <c r="B157" s="4">
        <v>2020</v>
      </c>
      <c r="C157" s="5">
        <v>43855</v>
      </c>
      <c r="D157" s="4" t="s">
        <v>72</v>
      </c>
      <c r="E157" s="4" t="s">
        <v>209</v>
      </c>
      <c r="F157" s="4" t="s">
        <v>209</v>
      </c>
      <c r="G157" s="4" t="s">
        <v>251</v>
      </c>
      <c r="H157" s="4" t="s">
        <v>309</v>
      </c>
      <c r="I157" s="4" t="s">
        <v>38</v>
      </c>
      <c r="J157" s="53">
        <v>10</v>
      </c>
      <c r="K157" s="53">
        <v>0</v>
      </c>
      <c r="L157" s="53">
        <v>0</v>
      </c>
      <c r="M157" s="53">
        <v>0</v>
      </c>
      <c r="N157" s="53">
        <v>0</v>
      </c>
      <c r="O157" s="53">
        <v>0</v>
      </c>
      <c r="P157" s="53">
        <v>0</v>
      </c>
      <c r="Q157" s="53">
        <v>0</v>
      </c>
      <c r="R157" s="53">
        <v>0</v>
      </c>
      <c r="S157" s="53">
        <v>1</v>
      </c>
      <c r="T157" s="53">
        <v>0</v>
      </c>
      <c r="U157" s="53">
        <v>0</v>
      </c>
      <c r="V157" s="53">
        <v>0</v>
      </c>
      <c r="W157" s="53">
        <v>0</v>
      </c>
      <c r="X157" s="161">
        <v>0</v>
      </c>
      <c r="Y157" s="53">
        <v>1</v>
      </c>
      <c r="Z157" s="101"/>
      <c r="AA157" s="53"/>
      <c r="BB157" s="101"/>
    </row>
    <row r="158" spans="1:54" x14ac:dyDescent="0.35">
      <c r="A158" s="4" t="s">
        <v>94</v>
      </c>
      <c r="B158" s="4">
        <v>2020</v>
      </c>
      <c r="C158" s="5">
        <v>43855</v>
      </c>
      <c r="D158" s="4" t="s">
        <v>72</v>
      </c>
      <c r="E158" s="4" t="s">
        <v>209</v>
      </c>
      <c r="F158" s="4" t="s">
        <v>209</v>
      </c>
      <c r="G158" s="4" t="s">
        <v>491</v>
      </c>
      <c r="H158" s="4" t="s">
        <v>351</v>
      </c>
      <c r="I158" s="4" t="s">
        <v>65</v>
      </c>
      <c r="J158" s="53">
        <v>11</v>
      </c>
      <c r="K158" s="53">
        <v>0</v>
      </c>
      <c r="L158" s="53">
        <v>0</v>
      </c>
      <c r="M158" s="53">
        <v>0</v>
      </c>
      <c r="N158" s="53">
        <v>0</v>
      </c>
      <c r="O158" s="53">
        <v>0</v>
      </c>
      <c r="P158" s="53">
        <v>0</v>
      </c>
      <c r="Q158" s="53">
        <v>0</v>
      </c>
      <c r="R158" s="53">
        <v>0</v>
      </c>
      <c r="S158" s="53">
        <v>0</v>
      </c>
      <c r="T158" s="53">
        <v>0</v>
      </c>
      <c r="U158" s="53">
        <v>0</v>
      </c>
      <c r="V158" s="53">
        <v>0</v>
      </c>
      <c r="W158" s="53">
        <v>0</v>
      </c>
      <c r="X158" s="161">
        <v>0</v>
      </c>
      <c r="Y158" s="53">
        <v>0</v>
      </c>
      <c r="Z158" s="101"/>
      <c r="AA158" s="53"/>
      <c r="BB158" s="101"/>
    </row>
    <row r="159" spans="1:54" x14ac:dyDescent="0.35">
      <c r="A159" s="4" t="s">
        <v>94</v>
      </c>
      <c r="B159" s="4">
        <v>2020</v>
      </c>
      <c r="C159" s="5">
        <v>43855</v>
      </c>
      <c r="D159" s="4" t="s">
        <v>72</v>
      </c>
      <c r="E159" s="4" t="s">
        <v>209</v>
      </c>
      <c r="F159" s="4" t="s">
        <v>209</v>
      </c>
      <c r="G159" s="4" t="s">
        <v>348</v>
      </c>
      <c r="H159" s="4" t="s">
        <v>564</v>
      </c>
      <c r="I159" s="4" t="s">
        <v>15</v>
      </c>
      <c r="J159" s="53">
        <v>12</v>
      </c>
      <c r="K159" s="53">
        <v>0</v>
      </c>
      <c r="L159" s="53">
        <v>0</v>
      </c>
      <c r="M159" s="53">
        <v>0</v>
      </c>
      <c r="N159" s="53">
        <v>0</v>
      </c>
      <c r="O159" s="53">
        <v>0</v>
      </c>
      <c r="P159" s="53">
        <v>0</v>
      </c>
      <c r="Q159" s="53">
        <v>0</v>
      </c>
      <c r="R159" s="53">
        <v>0</v>
      </c>
      <c r="S159" s="53">
        <v>0</v>
      </c>
      <c r="T159" s="53">
        <v>0</v>
      </c>
      <c r="U159" s="53">
        <v>0</v>
      </c>
      <c r="V159" s="53">
        <v>0</v>
      </c>
      <c r="W159" s="53">
        <v>0</v>
      </c>
      <c r="X159" s="161">
        <v>0</v>
      </c>
      <c r="Y159" s="53">
        <v>0</v>
      </c>
      <c r="Z159" s="101"/>
      <c r="AA159" s="53"/>
      <c r="BB159" s="101"/>
    </row>
    <row r="160" spans="1:54" x14ac:dyDescent="0.35">
      <c r="A160" s="4" t="s">
        <v>94</v>
      </c>
      <c r="B160" s="4">
        <v>2020</v>
      </c>
      <c r="C160" s="5">
        <v>43855</v>
      </c>
      <c r="D160" s="4" t="s">
        <v>72</v>
      </c>
      <c r="E160" s="4" t="s">
        <v>209</v>
      </c>
      <c r="F160" s="4" t="s">
        <v>209</v>
      </c>
      <c r="G160" s="4" t="s">
        <v>323</v>
      </c>
      <c r="H160" s="4" t="s">
        <v>562</v>
      </c>
      <c r="I160" s="4" t="s">
        <v>27</v>
      </c>
      <c r="J160" s="53">
        <v>13</v>
      </c>
      <c r="K160" s="53">
        <v>0</v>
      </c>
      <c r="L160" s="53">
        <v>0</v>
      </c>
      <c r="M160" s="53">
        <v>0</v>
      </c>
      <c r="N160" s="53">
        <v>0</v>
      </c>
      <c r="O160" s="53">
        <v>0</v>
      </c>
      <c r="P160" s="53">
        <v>0</v>
      </c>
      <c r="Q160" s="53">
        <v>0</v>
      </c>
      <c r="R160" s="53">
        <v>0</v>
      </c>
      <c r="S160" s="53">
        <v>0</v>
      </c>
      <c r="T160" s="53">
        <v>0</v>
      </c>
      <c r="U160" s="53">
        <v>0</v>
      </c>
      <c r="V160" s="53">
        <v>0</v>
      </c>
      <c r="W160" s="53">
        <v>0</v>
      </c>
      <c r="X160" s="161">
        <v>0</v>
      </c>
      <c r="Y160" s="53">
        <v>0</v>
      </c>
      <c r="Z160" s="101"/>
      <c r="AA160" s="53"/>
      <c r="BB160" s="101"/>
    </row>
    <row r="161" spans="1:54" x14ac:dyDescent="0.35">
      <c r="A161" s="4" t="s">
        <v>94</v>
      </c>
      <c r="B161" s="4">
        <v>2020</v>
      </c>
      <c r="C161" s="5">
        <v>43855</v>
      </c>
      <c r="D161" s="4" t="s">
        <v>72</v>
      </c>
      <c r="E161" s="4" t="s">
        <v>209</v>
      </c>
      <c r="F161" s="4" t="s">
        <v>209</v>
      </c>
      <c r="G161" s="4" t="s">
        <v>315</v>
      </c>
      <c r="H161" s="4" t="s">
        <v>288</v>
      </c>
      <c r="I161" s="4" t="s">
        <v>175</v>
      </c>
      <c r="J161" s="53">
        <v>14</v>
      </c>
      <c r="K161" s="53">
        <v>0</v>
      </c>
      <c r="L161" s="53">
        <v>0</v>
      </c>
      <c r="M161" s="53">
        <v>0</v>
      </c>
      <c r="N161" s="53">
        <v>0</v>
      </c>
      <c r="O161" s="53">
        <v>0</v>
      </c>
      <c r="P161" s="53">
        <v>0</v>
      </c>
      <c r="Q161" s="53">
        <v>0</v>
      </c>
      <c r="R161" s="53">
        <v>0</v>
      </c>
      <c r="S161" s="53">
        <v>0</v>
      </c>
      <c r="T161" s="53">
        <v>0</v>
      </c>
      <c r="U161" s="53">
        <v>0</v>
      </c>
      <c r="V161" s="53">
        <v>0</v>
      </c>
      <c r="W161" s="53">
        <v>0</v>
      </c>
      <c r="X161" s="161">
        <v>0</v>
      </c>
      <c r="Y161" s="53">
        <v>0</v>
      </c>
      <c r="Z161" s="101"/>
      <c r="AA161" s="53"/>
      <c r="BB161" s="101"/>
    </row>
    <row r="162" spans="1:54" x14ac:dyDescent="0.35">
      <c r="A162" s="4" t="s">
        <v>94</v>
      </c>
      <c r="B162" s="4">
        <v>2020</v>
      </c>
      <c r="C162" s="5">
        <v>43855</v>
      </c>
      <c r="D162" s="4" t="s">
        <v>72</v>
      </c>
      <c r="E162" s="4" t="s">
        <v>209</v>
      </c>
      <c r="F162" s="4" t="s">
        <v>209</v>
      </c>
      <c r="G162" s="4" t="s">
        <v>337</v>
      </c>
      <c r="H162" s="4" t="s">
        <v>306</v>
      </c>
      <c r="I162" s="4" t="s">
        <v>49</v>
      </c>
      <c r="J162" s="53">
        <v>15</v>
      </c>
      <c r="K162" s="53">
        <v>0</v>
      </c>
      <c r="L162" s="53">
        <v>0</v>
      </c>
      <c r="M162" s="53">
        <v>0</v>
      </c>
      <c r="N162" s="53">
        <v>0</v>
      </c>
      <c r="O162" s="53">
        <v>0</v>
      </c>
      <c r="P162" s="53">
        <v>0</v>
      </c>
      <c r="Q162" s="53">
        <v>0</v>
      </c>
      <c r="R162" s="53">
        <v>0</v>
      </c>
      <c r="S162" s="53">
        <v>0</v>
      </c>
      <c r="T162" s="53">
        <v>0</v>
      </c>
      <c r="U162" s="53">
        <v>0</v>
      </c>
      <c r="V162" s="53">
        <v>0</v>
      </c>
      <c r="W162" s="53">
        <v>0</v>
      </c>
      <c r="X162" s="161">
        <v>0</v>
      </c>
      <c r="Y162" s="53">
        <v>0</v>
      </c>
      <c r="Z162" s="101"/>
      <c r="AA162" s="53"/>
      <c r="BB162" s="101"/>
    </row>
    <row r="163" spans="1:54" x14ac:dyDescent="0.35">
      <c r="A163" s="1" t="s">
        <v>152</v>
      </c>
      <c r="B163" s="1">
        <v>2019</v>
      </c>
      <c r="C163" s="2">
        <v>43813</v>
      </c>
      <c r="D163" s="1" t="s">
        <v>72</v>
      </c>
      <c r="E163" s="1" t="s">
        <v>209</v>
      </c>
      <c r="F163" s="1" t="s">
        <v>209</v>
      </c>
      <c r="G163" s="1" t="s">
        <v>277</v>
      </c>
      <c r="H163" s="1" t="s">
        <v>326</v>
      </c>
      <c r="I163" s="1" t="s">
        <v>36</v>
      </c>
      <c r="J163" s="53">
        <v>1</v>
      </c>
      <c r="K163" s="53">
        <v>1</v>
      </c>
      <c r="L163" s="53">
        <v>5</v>
      </c>
      <c r="M163" s="53">
        <v>5</v>
      </c>
      <c r="N163" s="53">
        <v>5</v>
      </c>
      <c r="O163" s="53">
        <v>2</v>
      </c>
      <c r="P163" s="53">
        <v>1</v>
      </c>
      <c r="Q163" s="53">
        <v>5</v>
      </c>
      <c r="R163" s="53">
        <v>3</v>
      </c>
      <c r="S163" s="53">
        <v>5</v>
      </c>
      <c r="T163" s="53">
        <v>1</v>
      </c>
      <c r="U163" s="53">
        <v>3</v>
      </c>
      <c r="V163" s="53">
        <v>0</v>
      </c>
      <c r="W163" s="53">
        <v>20</v>
      </c>
      <c r="X163" s="161">
        <v>0</v>
      </c>
      <c r="Y163" s="53">
        <v>56</v>
      </c>
      <c r="Z163" s="101">
        <v>1.5534722222222221</v>
      </c>
      <c r="AA163" s="53">
        <v>48.262</v>
      </c>
      <c r="BB163" s="101"/>
    </row>
    <row r="164" spans="1:54" x14ac:dyDescent="0.35">
      <c r="A164" s="1" t="s">
        <v>152</v>
      </c>
      <c r="B164" s="1">
        <v>2019</v>
      </c>
      <c r="C164" s="2">
        <v>43813</v>
      </c>
      <c r="D164" s="1" t="s">
        <v>72</v>
      </c>
      <c r="E164" s="1" t="s">
        <v>209</v>
      </c>
      <c r="F164" s="1" t="s">
        <v>209</v>
      </c>
      <c r="G164" s="1" t="s">
        <v>220</v>
      </c>
      <c r="H164" s="1" t="s">
        <v>555</v>
      </c>
      <c r="I164" s="1" t="s">
        <v>17</v>
      </c>
      <c r="J164" s="53">
        <v>2</v>
      </c>
      <c r="K164" s="53">
        <v>3</v>
      </c>
      <c r="L164" s="53">
        <v>3</v>
      </c>
      <c r="M164" s="53">
        <v>3</v>
      </c>
      <c r="N164" s="53">
        <v>0</v>
      </c>
      <c r="O164" s="53">
        <v>3</v>
      </c>
      <c r="P164" s="53">
        <v>0</v>
      </c>
      <c r="Q164" s="53">
        <v>0</v>
      </c>
      <c r="R164" s="53">
        <v>5</v>
      </c>
      <c r="S164" s="53">
        <v>3</v>
      </c>
      <c r="T164" s="53">
        <v>0</v>
      </c>
      <c r="U164" s="53">
        <v>1</v>
      </c>
      <c r="V164" s="53">
        <v>10</v>
      </c>
      <c r="W164" s="53">
        <v>20</v>
      </c>
      <c r="X164" s="161">
        <v>0</v>
      </c>
      <c r="Y164" s="53">
        <v>51</v>
      </c>
      <c r="Z164" s="101"/>
      <c r="AA164" s="53">
        <v>48.262</v>
      </c>
      <c r="BB164" s="101"/>
    </row>
    <row r="165" spans="1:54" x14ac:dyDescent="0.35">
      <c r="A165" s="1" t="s">
        <v>152</v>
      </c>
      <c r="B165" s="1">
        <v>2019</v>
      </c>
      <c r="C165" s="2">
        <v>43813</v>
      </c>
      <c r="D165" s="1" t="s">
        <v>72</v>
      </c>
      <c r="E165" s="1" t="s">
        <v>209</v>
      </c>
      <c r="F165" s="1" t="s">
        <v>209</v>
      </c>
      <c r="G165" s="1" t="s">
        <v>576</v>
      </c>
      <c r="H165" s="1" t="s">
        <v>340</v>
      </c>
      <c r="I165" s="1" t="s">
        <v>67</v>
      </c>
      <c r="J165" s="53">
        <v>3</v>
      </c>
      <c r="K165" s="53">
        <v>5</v>
      </c>
      <c r="L165" s="53">
        <v>0</v>
      </c>
      <c r="M165" s="53">
        <v>0</v>
      </c>
      <c r="N165" s="53">
        <v>0</v>
      </c>
      <c r="O165" s="53">
        <v>0</v>
      </c>
      <c r="P165" s="53">
        <v>3</v>
      </c>
      <c r="Q165" s="53">
        <v>0</v>
      </c>
      <c r="R165" s="53">
        <v>2</v>
      </c>
      <c r="S165" s="53">
        <v>2</v>
      </c>
      <c r="T165" s="53">
        <v>0</v>
      </c>
      <c r="U165" s="53">
        <v>0</v>
      </c>
      <c r="V165" s="53">
        <v>0</v>
      </c>
      <c r="W165" s="53">
        <v>20</v>
      </c>
      <c r="X165" s="161">
        <v>0</v>
      </c>
      <c r="Y165" s="53">
        <v>32</v>
      </c>
      <c r="Z165" s="101"/>
      <c r="AA165" s="53">
        <v>48.262</v>
      </c>
      <c r="BB165" s="101"/>
    </row>
    <row r="166" spans="1:54" x14ac:dyDescent="0.35">
      <c r="A166" s="1" t="s">
        <v>152</v>
      </c>
      <c r="B166" s="1">
        <v>2019</v>
      </c>
      <c r="C166" s="2">
        <v>43813</v>
      </c>
      <c r="D166" s="1" t="s">
        <v>72</v>
      </c>
      <c r="E166" s="1" t="s">
        <v>209</v>
      </c>
      <c r="F166" s="1" t="s">
        <v>209</v>
      </c>
      <c r="G166" s="1" t="s">
        <v>351</v>
      </c>
      <c r="H166" s="1" t="s">
        <v>491</v>
      </c>
      <c r="I166" s="1" t="s">
        <v>65</v>
      </c>
      <c r="J166" s="53">
        <v>4</v>
      </c>
      <c r="K166" s="53">
        <v>0</v>
      </c>
      <c r="L166" s="53">
        <v>0</v>
      </c>
      <c r="M166" s="53">
        <v>0</v>
      </c>
      <c r="N166" s="53">
        <v>0</v>
      </c>
      <c r="O166" s="53">
        <v>0</v>
      </c>
      <c r="P166" s="53">
        <v>0</v>
      </c>
      <c r="Q166" s="53">
        <v>0</v>
      </c>
      <c r="R166" s="53">
        <v>1</v>
      </c>
      <c r="S166" s="53">
        <v>1</v>
      </c>
      <c r="T166" s="53">
        <v>0</v>
      </c>
      <c r="U166" s="53">
        <v>0</v>
      </c>
      <c r="V166" s="53">
        <v>0</v>
      </c>
      <c r="W166" s="53">
        <v>20</v>
      </c>
      <c r="X166" s="161">
        <v>0</v>
      </c>
      <c r="Y166" s="53">
        <v>22</v>
      </c>
      <c r="Z166" s="101"/>
      <c r="AA166" s="53">
        <v>48.262</v>
      </c>
      <c r="BB166" s="101"/>
    </row>
    <row r="167" spans="1:54" x14ac:dyDescent="0.35">
      <c r="A167" s="1" t="s">
        <v>152</v>
      </c>
      <c r="B167" s="1">
        <v>2019</v>
      </c>
      <c r="C167" s="2">
        <v>43813</v>
      </c>
      <c r="D167" s="1" t="s">
        <v>72</v>
      </c>
      <c r="E167" s="1" t="s">
        <v>209</v>
      </c>
      <c r="F167" s="1" t="s">
        <v>209</v>
      </c>
      <c r="G167" s="1" t="s">
        <v>405</v>
      </c>
      <c r="H167" s="1" t="s">
        <v>233</v>
      </c>
      <c r="I167" s="1" t="s">
        <v>53</v>
      </c>
      <c r="J167" s="53">
        <v>5</v>
      </c>
      <c r="K167" s="53">
        <v>0</v>
      </c>
      <c r="L167" s="53">
        <v>0</v>
      </c>
      <c r="M167" s="53">
        <v>0</v>
      </c>
      <c r="N167" s="53">
        <v>2</v>
      </c>
      <c r="O167" s="53">
        <v>5</v>
      </c>
      <c r="P167" s="53">
        <v>0</v>
      </c>
      <c r="Q167" s="53">
        <v>0</v>
      </c>
      <c r="R167" s="53">
        <v>0</v>
      </c>
      <c r="S167" s="53">
        <v>0</v>
      </c>
      <c r="T167" s="53">
        <v>5</v>
      </c>
      <c r="U167" s="53">
        <v>0</v>
      </c>
      <c r="V167" s="53">
        <v>0</v>
      </c>
      <c r="W167" s="53">
        <v>0</v>
      </c>
      <c r="X167" s="161">
        <v>0</v>
      </c>
      <c r="Y167" s="53">
        <v>12</v>
      </c>
      <c r="Z167" s="101"/>
      <c r="AA167" s="53">
        <v>48.262</v>
      </c>
      <c r="BB167" s="101"/>
    </row>
    <row r="168" spans="1:54" x14ac:dyDescent="0.35">
      <c r="A168" s="1" t="s">
        <v>152</v>
      </c>
      <c r="B168" s="1">
        <v>2019</v>
      </c>
      <c r="C168" s="2">
        <v>43813</v>
      </c>
      <c r="D168" s="1" t="s">
        <v>72</v>
      </c>
      <c r="E168" s="1" t="s">
        <v>209</v>
      </c>
      <c r="F168" s="1" t="s">
        <v>209</v>
      </c>
      <c r="G168" s="1" t="s">
        <v>251</v>
      </c>
      <c r="H168" s="1" t="s">
        <v>309</v>
      </c>
      <c r="I168" s="1" t="s">
        <v>38</v>
      </c>
      <c r="J168" s="53">
        <v>6</v>
      </c>
      <c r="K168" s="53">
        <v>0</v>
      </c>
      <c r="L168" s="53">
        <v>2</v>
      </c>
      <c r="M168" s="53">
        <v>0</v>
      </c>
      <c r="N168" s="53">
        <v>0</v>
      </c>
      <c r="O168" s="53">
        <v>0</v>
      </c>
      <c r="P168" s="53">
        <v>5</v>
      </c>
      <c r="Q168" s="53">
        <v>0</v>
      </c>
      <c r="R168" s="53">
        <v>0</v>
      </c>
      <c r="S168" s="53">
        <v>0</v>
      </c>
      <c r="T168" s="53">
        <v>0</v>
      </c>
      <c r="U168" s="53">
        <v>5</v>
      </c>
      <c r="V168" s="53">
        <v>0</v>
      </c>
      <c r="W168" s="53">
        <v>0</v>
      </c>
      <c r="X168" s="161">
        <v>0</v>
      </c>
      <c r="Y168" s="53">
        <v>12</v>
      </c>
      <c r="Z168" s="101"/>
      <c r="AA168" s="53">
        <v>48.262</v>
      </c>
      <c r="BB168" s="101"/>
    </row>
    <row r="169" spans="1:54" x14ac:dyDescent="0.35">
      <c r="A169" s="1" t="s">
        <v>152</v>
      </c>
      <c r="B169" s="1">
        <v>2019</v>
      </c>
      <c r="C169" s="2">
        <v>43813</v>
      </c>
      <c r="D169" s="1" t="s">
        <v>72</v>
      </c>
      <c r="E169" s="1" t="s">
        <v>209</v>
      </c>
      <c r="F169" s="1" t="s">
        <v>209</v>
      </c>
      <c r="G169" s="1" t="s">
        <v>287</v>
      </c>
      <c r="H169" s="1" t="s">
        <v>488</v>
      </c>
      <c r="I169" s="1" t="s">
        <v>47</v>
      </c>
      <c r="J169" s="53">
        <v>7</v>
      </c>
      <c r="K169" s="53">
        <v>0</v>
      </c>
      <c r="L169" s="53">
        <v>0</v>
      </c>
      <c r="M169" s="53">
        <v>1</v>
      </c>
      <c r="N169" s="53">
        <v>3</v>
      </c>
      <c r="O169" s="53">
        <v>0</v>
      </c>
      <c r="P169" s="53">
        <v>2</v>
      </c>
      <c r="Q169" s="53">
        <v>1</v>
      </c>
      <c r="R169" s="53">
        <v>0</v>
      </c>
      <c r="S169" s="53">
        <v>0</v>
      </c>
      <c r="T169" s="53">
        <v>0</v>
      </c>
      <c r="U169" s="53">
        <v>2</v>
      </c>
      <c r="V169" s="53">
        <v>2</v>
      </c>
      <c r="W169" s="53">
        <v>0</v>
      </c>
      <c r="X169" s="161">
        <v>0</v>
      </c>
      <c r="Y169" s="53">
        <v>11</v>
      </c>
      <c r="Z169" s="101"/>
      <c r="AA169" s="53">
        <v>48.262</v>
      </c>
      <c r="BB169" s="101"/>
    </row>
    <row r="170" spans="1:54" x14ac:dyDescent="0.35">
      <c r="A170" s="1" t="s">
        <v>152</v>
      </c>
      <c r="B170" s="1">
        <v>2019</v>
      </c>
      <c r="C170" s="2">
        <v>43813</v>
      </c>
      <c r="D170" s="1" t="s">
        <v>72</v>
      </c>
      <c r="E170" s="1" t="s">
        <v>209</v>
      </c>
      <c r="F170" s="1" t="s">
        <v>209</v>
      </c>
      <c r="G170" s="1" t="s">
        <v>310</v>
      </c>
      <c r="H170" s="1" t="s">
        <v>332</v>
      </c>
      <c r="I170" s="1" t="s">
        <v>56</v>
      </c>
      <c r="J170" s="53">
        <v>8</v>
      </c>
      <c r="K170" s="53">
        <v>2</v>
      </c>
      <c r="L170" s="53">
        <v>1</v>
      </c>
      <c r="M170" s="53">
        <v>0</v>
      </c>
      <c r="N170" s="53">
        <v>1</v>
      </c>
      <c r="O170" s="53">
        <v>0</v>
      </c>
      <c r="P170" s="53">
        <v>0</v>
      </c>
      <c r="Q170" s="53">
        <v>3</v>
      </c>
      <c r="R170" s="53">
        <v>0</v>
      </c>
      <c r="S170" s="53">
        <v>0</v>
      </c>
      <c r="T170" s="53">
        <v>2</v>
      </c>
      <c r="U170" s="53">
        <v>0</v>
      </c>
      <c r="V170" s="53">
        <v>0</v>
      </c>
      <c r="W170" s="53">
        <v>0</v>
      </c>
      <c r="X170" s="161">
        <v>0</v>
      </c>
      <c r="Y170" s="53">
        <v>9</v>
      </c>
      <c r="Z170" s="101"/>
      <c r="AA170" s="53">
        <v>48.262</v>
      </c>
      <c r="BB170" s="101"/>
    </row>
    <row r="171" spans="1:54" x14ac:dyDescent="0.35">
      <c r="A171" s="1" t="s">
        <v>152</v>
      </c>
      <c r="B171" s="1">
        <v>2019</v>
      </c>
      <c r="C171" s="2">
        <v>43813</v>
      </c>
      <c r="D171" s="1" t="s">
        <v>72</v>
      </c>
      <c r="E171" s="1" t="s">
        <v>209</v>
      </c>
      <c r="F171" s="1" t="s">
        <v>209</v>
      </c>
      <c r="G171" s="1" t="s">
        <v>331</v>
      </c>
      <c r="H171" s="1" t="s">
        <v>573</v>
      </c>
      <c r="I171" s="1" t="s">
        <v>40</v>
      </c>
      <c r="J171" s="53">
        <v>9</v>
      </c>
      <c r="K171" s="53">
        <v>0</v>
      </c>
      <c r="L171" s="53">
        <v>0</v>
      </c>
      <c r="M171" s="53">
        <v>0</v>
      </c>
      <c r="N171" s="53">
        <v>0</v>
      </c>
      <c r="O171" s="53">
        <v>0</v>
      </c>
      <c r="P171" s="53">
        <v>0</v>
      </c>
      <c r="Q171" s="53">
        <v>0</v>
      </c>
      <c r="R171" s="53">
        <v>0</v>
      </c>
      <c r="S171" s="53">
        <v>0</v>
      </c>
      <c r="T171" s="53">
        <v>0</v>
      </c>
      <c r="U171" s="53">
        <v>0</v>
      </c>
      <c r="V171" s="53">
        <v>6</v>
      </c>
      <c r="W171" s="53">
        <v>0</v>
      </c>
      <c r="X171" s="161">
        <v>0</v>
      </c>
      <c r="Y171" s="53">
        <v>6</v>
      </c>
      <c r="Z171" s="101"/>
      <c r="AA171" s="53">
        <v>48.262</v>
      </c>
      <c r="BB171" s="101"/>
    </row>
    <row r="172" spans="1:54" x14ac:dyDescent="0.35">
      <c r="A172" s="1" t="s">
        <v>152</v>
      </c>
      <c r="B172" s="1">
        <v>2019</v>
      </c>
      <c r="C172" s="2">
        <v>43813</v>
      </c>
      <c r="D172" s="1" t="s">
        <v>72</v>
      </c>
      <c r="E172" s="1" t="s">
        <v>209</v>
      </c>
      <c r="F172" s="1" t="s">
        <v>209</v>
      </c>
      <c r="G172" s="1" t="s">
        <v>346</v>
      </c>
      <c r="H172" s="1" t="s">
        <v>333</v>
      </c>
      <c r="I172" s="1" t="s">
        <v>29</v>
      </c>
      <c r="J172" s="53">
        <v>10</v>
      </c>
      <c r="K172" s="53">
        <v>0</v>
      </c>
      <c r="L172" s="53">
        <v>0</v>
      </c>
      <c r="M172" s="53">
        <v>0</v>
      </c>
      <c r="N172" s="53">
        <v>0</v>
      </c>
      <c r="O172" s="53">
        <v>0</v>
      </c>
      <c r="P172" s="53">
        <v>0</v>
      </c>
      <c r="Q172" s="53">
        <v>2</v>
      </c>
      <c r="R172" s="53">
        <v>0</v>
      </c>
      <c r="S172" s="53">
        <v>0</v>
      </c>
      <c r="T172" s="53">
        <v>0</v>
      </c>
      <c r="U172" s="53">
        <v>0</v>
      </c>
      <c r="V172" s="53">
        <v>4</v>
      </c>
      <c r="W172" s="53">
        <v>0</v>
      </c>
      <c r="X172" s="161">
        <v>0</v>
      </c>
      <c r="Y172" s="53">
        <v>6</v>
      </c>
      <c r="Z172" s="101"/>
      <c r="AA172" s="53">
        <v>48.262</v>
      </c>
      <c r="BB172" s="101"/>
    </row>
    <row r="173" spans="1:54" x14ac:dyDescent="0.35">
      <c r="A173" s="1" t="s">
        <v>152</v>
      </c>
      <c r="B173" s="1">
        <v>2019</v>
      </c>
      <c r="C173" s="2">
        <v>43813</v>
      </c>
      <c r="D173" s="1" t="s">
        <v>72</v>
      </c>
      <c r="E173" s="1" t="s">
        <v>209</v>
      </c>
      <c r="F173" s="1" t="s">
        <v>209</v>
      </c>
      <c r="G173" s="1" t="s">
        <v>560</v>
      </c>
      <c r="H173" s="1" t="s">
        <v>344</v>
      </c>
      <c r="I173" s="1" t="s">
        <v>175</v>
      </c>
      <c r="J173" s="53">
        <v>11</v>
      </c>
      <c r="K173" s="53">
        <v>0</v>
      </c>
      <c r="L173" s="53">
        <v>0</v>
      </c>
      <c r="M173" s="53">
        <v>0</v>
      </c>
      <c r="N173" s="53">
        <v>0</v>
      </c>
      <c r="O173" s="53">
        <v>0</v>
      </c>
      <c r="P173" s="53">
        <v>0</v>
      </c>
      <c r="Q173" s="53">
        <v>0</v>
      </c>
      <c r="R173" s="53">
        <v>0</v>
      </c>
      <c r="S173" s="53">
        <v>0</v>
      </c>
      <c r="T173" s="53">
        <v>3</v>
      </c>
      <c r="U173" s="53">
        <v>0</v>
      </c>
      <c r="V173" s="53">
        <v>0</v>
      </c>
      <c r="W173" s="53">
        <v>0</v>
      </c>
      <c r="X173" s="161">
        <v>0</v>
      </c>
      <c r="Y173" s="53">
        <v>3</v>
      </c>
      <c r="Z173" s="101"/>
      <c r="AA173" s="53">
        <v>48.262</v>
      </c>
      <c r="BB173" s="101"/>
    </row>
    <row r="174" spans="1:54" x14ac:dyDescent="0.35">
      <c r="A174" s="1" t="s">
        <v>152</v>
      </c>
      <c r="B174" s="1">
        <v>2019</v>
      </c>
      <c r="C174" s="2">
        <v>43813</v>
      </c>
      <c r="D174" s="1" t="s">
        <v>72</v>
      </c>
      <c r="E174" s="1" t="s">
        <v>209</v>
      </c>
      <c r="F174" s="1" t="s">
        <v>209</v>
      </c>
      <c r="G174" s="1" t="s">
        <v>300</v>
      </c>
      <c r="H174" s="1" t="s">
        <v>238</v>
      </c>
      <c r="I174" s="1" t="s">
        <v>239</v>
      </c>
      <c r="J174" s="53">
        <v>12</v>
      </c>
      <c r="K174" s="53">
        <v>0</v>
      </c>
      <c r="L174" s="53">
        <v>0</v>
      </c>
      <c r="M174" s="53">
        <v>2</v>
      </c>
      <c r="N174" s="53">
        <v>0</v>
      </c>
      <c r="O174" s="53">
        <v>0</v>
      </c>
      <c r="P174" s="53">
        <v>0</v>
      </c>
      <c r="Q174" s="53">
        <v>0</v>
      </c>
      <c r="R174" s="53">
        <v>0</v>
      </c>
      <c r="S174" s="53">
        <v>0</v>
      </c>
      <c r="T174" s="53">
        <v>0</v>
      </c>
      <c r="U174" s="53">
        <v>0</v>
      </c>
      <c r="V174" s="53">
        <v>0</v>
      </c>
      <c r="W174" s="53">
        <v>0</v>
      </c>
      <c r="X174" s="161">
        <v>0</v>
      </c>
      <c r="Y174" s="53">
        <v>2</v>
      </c>
      <c r="Z174" s="101"/>
      <c r="AA174" s="53">
        <v>48.262</v>
      </c>
      <c r="BB174" s="101"/>
    </row>
    <row r="175" spans="1:54" x14ac:dyDescent="0.35">
      <c r="A175" s="1" t="s">
        <v>152</v>
      </c>
      <c r="B175" s="1">
        <v>2019</v>
      </c>
      <c r="C175" s="2">
        <v>43813</v>
      </c>
      <c r="D175" s="1" t="s">
        <v>72</v>
      </c>
      <c r="E175" s="1" t="s">
        <v>209</v>
      </c>
      <c r="F175" s="1" t="s">
        <v>209</v>
      </c>
      <c r="G175" s="1" t="s">
        <v>291</v>
      </c>
      <c r="H175" s="1" t="s">
        <v>597</v>
      </c>
      <c r="I175" s="1" t="s">
        <v>31</v>
      </c>
      <c r="J175" s="53">
        <v>13</v>
      </c>
      <c r="K175" s="53">
        <v>0</v>
      </c>
      <c r="L175" s="53">
        <v>0</v>
      </c>
      <c r="M175" s="53">
        <v>0</v>
      </c>
      <c r="N175" s="53">
        <v>0</v>
      </c>
      <c r="O175" s="53">
        <v>1</v>
      </c>
      <c r="P175" s="53">
        <v>0</v>
      </c>
      <c r="Q175" s="53">
        <v>0</v>
      </c>
      <c r="R175" s="53">
        <v>0</v>
      </c>
      <c r="S175" s="53">
        <v>0</v>
      </c>
      <c r="T175" s="53">
        <v>0</v>
      </c>
      <c r="U175" s="53">
        <v>0</v>
      </c>
      <c r="V175" s="53">
        <v>0</v>
      </c>
      <c r="W175" s="53">
        <v>0</v>
      </c>
      <c r="X175" s="161">
        <v>0</v>
      </c>
      <c r="Y175" s="53">
        <v>1</v>
      </c>
      <c r="Z175" s="101"/>
      <c r="AA175" s="53">
        <v>48.262</v>
      </c>
      <c r="BB175" s="101"/>
    </row>
    <row r="176" spans="1:54" x14ac:dyDescent="0.35">
      <c r="A176" s="1" t="s">
        <v>152</v>
      </c>
      <c r="B176" s="1">
        <v>2019</v>
      </c>
      <c r="C176" s="2">
        <v>43813</v>
      </c>
      <c r="D176" s="1" t="s">
        <v>72</v>
      </c>
      <c r="E176" s="1" t="s">
        <v>209</v>
      </c>
      <c r="F176" s="1" t="s">
        <v>209</v>
      </c>
      <c r="G176" s="1" t="s">
        <v>570</v>
      </c>
      <c r="H176" s="1" t="s">
        <v>234</v>
      </c>
      <c r="I176" s="1" t="s">
        <v>15</v>
      </c>
      <c r="J176" s="53">
        <v>14</v>
      </c>
      <c r="K176" s="53">
        <v>0</v>
      </c>
      <c r="L176" s="53">
        <v>0</v>
      </c>
      <c r="M176" s="53">
        <v>0</v>
      </c>
      <c r="N176" s="53">
        <v>0</v>
      </c>
      <c r="O176" s="53">
        <v>0</v>
      </c>
      <c r="P176" s="53">
        <v>0</v>
      </c>
      <c r="Q176" s="53">
        <v>0</v>
      </c>
      <c r="R176" s="53">
        <v>0</v>
      </c>
      <c r="S176" s="53">
        <v>0</v>
      </c>
      <c r="T176" s="53">
        <v>0</v>
      </c>
      <c r="U176" s="53">
        <v>0</v>
      </c>
      <c r="V176" s="53">
        <v>0</v>
      </c>
      <c r="W176" s="53">
        <v>0</v>
      </c>
      <c r="X176" s="161">
        <v>0</v>
      </c>
      <c r="Y176" s="53">
        <v>0</v>
      </c>
      <c r="Z176" s="101"/>
      <c r="AA176" s="53">
        <v>48.262</v>
      </c>
      <c r="BB176" s="101"/>
    </row>
    <row r="177" spans="1:54" x14ac:dyDescent="0.35">
      <c r="A177" s="4" t="s">
        <v>162</v>
      </c>
      <c r="B177" s="4">
        <v>2019</v>
      </c>
      <c r="C177" s="5">
        <v>43806</v>
      </c>
      <c r="D177" s="4" t="s">
        <v>72</v>
      </c>
      <c r="E177" s="4" t="s">
        <v>209</v>
      </c>
      <c r="F177" s="4" t="s">
        <v>209</v>
      </c>
      <c r="G177" s="4" t="s">
        <v>277</v>
      </c>
      <c r="H177" s="4" t="s">
        <v>263</v>
      </c>
      <c r="I177" s="4" t="s">
        <v>36</v>
      </c>
      <c r="J177" s="53">
        <v>1</v>
      </c>
      <c r="K177" s="53">
        <v>5</v>
      </c>
      <c r="L177" s="53">
        <v>5</v>
      </c>
      <c r="M177" s="53">
        <v>0</v>
      </c>
      <c r="N177" s="53">
        <v>5</v>
      </c>
      <c r="O177" s="53">
        <v>2</v>
      </c>
      <c r="P177" s="53">
        <v>5</v>
      </c>
      <c r="Q177" s="53">
        <v>0</v>
      </c>
      <c r="R177" s="53">
        <v>1</v>
      </c>
      <c r="S177" s="53">
        <v>3</v>
      </c>
      <c r="T177" s="53">
        <v>5</v>
      </c>
      <c r="U177" s="53">
        <v>1</v>
      </c>
      <c r="V177" s="53">
        <v>10</v>
      </c>
      <c r="W177" s="53">
        <v>0</v>
      </c>
      <c r="X177" s="161">
        <v>0</v>
      </c>
      <c r="Y177" s="53">
        <v>42</v>
      </c>
      <c r="Z177" s="101">
        <v>1.5013888888888889</v>
      </c>
      <c r="AA177" s="53">
        <v>49.936</v>
      </c>
      <c r="BB177" s="101"/>
    </row>
    <row r="178" spans="1:54" x14ac:dyDescent="0.35">
      <c r="A178" s="4" t="s">
        <v>162</v>
      </c>
      <c r="B178" s="4">
        <v>2019</v>
      </c>
      <c r="C178" s="5">
        <v>43806</v>
      </c>
      <c r="D178" s="4" t="s">
        <v>72</v>
      </c>
      <c r="E178" s="4" t="s">
        <v>209</v>
      </c>
      <c r="F178" s="4" t="s">
        <v>209</v>
      </c>
      <c r="G178" s="4" t="s">
        <v>275</v>
      </c>
      <c r="H178" s="4" t="s">
        <v>287</v>
      </c>
      <c r="I178" s="4" t="s">
        <v>47</v>
      </c>
      <c r="J178" s="53">
        <v>2</v>
      </c>
      <c r="K178" s="53">
        <v>3</v>
      </c>
      <c r="L178" s="53">
        <v>1</v>
      </c>
      <c r="M178" s="53">
        <v>5</v>
      </c>
      <c r="N178" s="53">
        <v>3</v>
      </c>
      <c r="O178" s="53">
        <v>0</v>
      </c>
      <c r="P178" s="53">
        <v>3</v>
      </c>
      <c r="Q178" s="53">
        <v>3</v>
      </c>
      <c r="R178" s="53">
        <v>3</v>
      </c>
      <c r="S178" s="53">
        <v>2</v>
      </c>
      <c r="T178" s="53">
        <v>1</v>
      </c>
      <c r="U178" s="53">
        <v>2</v>
      </c>
      <c r="V178" s="53">
        <v>6</v>
      </c>
      <c r="W178" s="53">
        <v>0</v>
      </c>
      <c r="X178" s="161">
        <v>0</v>
      </c>
      <c r="Y178" s="53">
        <v>32</v>
      </c>
      <c r="Z178" s="101"/>
      <c r="AA178" s="53">
        <v>49.936</v>
      </c>
      <c r="BB178" s="101"/>
    </row>
    <row r="179" spans="1:54" x14ac:dyDescent="0.35">
      <c r="A179" s="4" t="s">
        <v>162</v>
      </c>
      <c r="B179" s="4">
        <v>2019</v>
      </c>
      <c r="C179" s="5">
        <v>43806</v>
      </c>
      <c r="D179" s="4" t="s">
        <v>72</v>
      </c>
      <c r="E179" s="4" t="s">
        <v>209</v>
      </c>
      <c r="F179" s="4" t="s">
        <v>209</v>
      </c>
      <c r="G179" s="4" t="s">
        <v>222</v>
      </c>
      <c r="H179" s="4" t="s">
        <v>578</v>
      </c>
      <c r="I179" s="4" t="s">
        <v>165</v>
      </c>
      <c r="J179" s="53">
        <v>3</v>
      </c>
      <c r="K179" s="53">
        <v>0</v>
      </c>
      <c r="L179" s="53">
        <v>3</v>
      </c>
      <c r="M179" s="53">
        <v>2</v>
      </c>
      <c r="N179" s="53">
        <v>0</v>
      </c>
      <c r="O179" s="53">
        <v>5</v>
      </c>
      <c r="P179" s="53">
        <v>2</v>
      </c>
      <c r="Q179" s="53">
        <v>0</v>
      </c>
      <c r="R179" s="53">
        <v>0</v>
      </c>
      <c r="S179" s="53">
        <v>0</v>
      </c>
      <c r="T179" s="53">
        <v>0</v>
      </c>
      <c r="U179" s="53">
        <v>3</v>
      </c>
      <c r="V179" s="53">
        <v>4</v>
      </c>
      <c r="W179" s="53">
        <v>0</v>
      </c>
      <c r="X179" s="161">
        <v>0</v>
      </c>
      <c r="Y179" s="53">
        <v>19</v>
      </c>
      <c r="Z179" s="101"/>
      <c r="AA179" s="53">
        <v>49.936</v>
      </c>
      <c r="BB179" s="101"/>
    </row>
    <row r="180" spans="1:54" x14ac:dyDescent="0.35">
      <c r="A180" s="4" t="s">
        <v>162</v>
      </c>
      <c r="B180" s="4">
        <v>2019</v>
      </c>
      <c r="C180" s="5">
        <v>43806</v>
      </c>
      <c r="D180" s="4" t="s">
        <v>72</v>
      </c>
      <c r="E180" s="4" t="s">
        <v>209</v>
      </c>
      <c r="F180" s="4" t="s">
        <v>209</v>
      </c>
      <c r="G180" s="4" t="s">
        <v>358</v>
      </c>
      <c r="H180" s="4" t="s">
        <v>291</v>
      </c>
      <c r="I180" s="4" t="s">
        <v>31</v>
      </c>
      <c r="J180" s="53">
        <v>4</v>
      </c>
      <c r="K180" s="53">
        <v>0</v>
      </c>
      <c r="L180" s="53">
        <v>0</v>
      </c>
      <c r="M180" s="53">
        <v>1</v>
      </c>
      <c r="N180" s="53">
        <v>0</v>
      </c>
      <c r="O180" s="53">
        <v>0</v>
      </c>
      <c r="P180" s="53">
        <v>0</v>
      </c>
      <c r="Q180" s="53">
        <v>5</v>
      </c>
      <c r="R180" s="53">
        <v>5</v>
      </c>
      <c r="S180" s="53">
        <v>0</v>
      </c>
      <c r="T180" s="53">
        <v>0</v>
      </c>
      <c r="U180" s="53">
        <v>5</v>
      </c>
      <c r="V180" s="53">
        <v>0</v>
      </c>
      <c r="W180" s="53">
        <v>0</v>
      </c>
      <c r="X180" s="161">
        <v>0</v>
      </c>
      <c r="Y180" s="53">
        <v>16</v>
      </c>
      <c r="Z180" s="101"/>
      <c r="AA180" s="53">
        <v>49.936</v>
      </c>
      <c r="BB180" s="101"/>
    </row>
    <row r="181" spans="1:54" x14ac:dyDescent="0.35">
      <c r="A181" s="4" t="s">
        <v>162</v>
      </c>
      <c r="B181" s="4">
        <v>2019</v>
      </c>
      <c r="C181" s="5">
        <v>43806</v>
      </c>
      <c r="D181" s="4" t="s">
        <v>72</v>
      </c>
      <c r="E181" s="4" t="s">
        <v>209</v>
      </c>
      <c r="F181" s="4" t="s">
        <v>209</v>
      </c>
      <c r="G181" s="4" t="s">
        <v>251</v>
      </c>
      <c r="H181" s="4" t="s">
        <v>309</v>
      </c>
      <c r="I181" s="4" t="s">
        <v>38</v>
      </c>
      <c r="J181" s="53">
        <v>5</v>
      </c>
      <c r="K181" s="53">
        <v>0</v>
      </c>
      <c r="L181" s="53">
        <v>2</v>
      </c>
      <c r="M181" s="53">
        <v>0</v>
      </c>
      <c r="N181" s="53">
        <v>0</v>
      </c>
      <c r="O181" s="53">
        <v>3</v>
      </c>
      <c r="P181" s="53">
        <v>0</v>
      </c>
      <c r="Q181" s="53">
        <v>0</v>
      </c>
      <c r="R181" s="53">
        <v>0</v>
      </c>
      <c r="S181" s="53">
        <v>5</v>
      </c>
      <c r="T181" s="53">
        <v>3</v>
      </c>
      <c r="U181" s="53">
        <v>0</v>
      </c>
      <c r="V181" s="53">
        <v>0</v>
      </c>
      <c r="W181" s="53">
        <v>0</v>
      </c>
      <c r="X181" s="161">
        <v>0</v>
      </c>
      <c r="Y181" s="53">
        <v>13</v>
      </c>
      <c r="Z181" s="101"/>
      <c r="AA181" s="53">
        <v>49.936</v>
      </c>
      <c r="BB181" s="101"/>
    </row>
    <row r="182" spans="1:54" x14ac:dyDescent="0.35">
      <c r="A182" s="4" t="s">
        <v>162</v>
      </c>
      <c r="B182" s="4">
        <v>2019</v>
      </c>
      <c r="C182" s="5">
        <v>43806</v>
      </c>
      <c r="D182" s="4" t="s">
        <v>72</v>
      </c>
      <c r="E182" s="4" t="s">
        <v>209</v>
      </c>
      <c r="F182" s="4" t="s">
        <v>209</v>
      </c>
      <c r="G182" s="4" t="s">
        <v>327</v>
      </c>
      <c r="H182" s="4" t="s">
        <v>405</v>
      </c>
      <c r="I182" s="4" t="s">
        <v>53</v>
      </c>
      <c r="J182" s="53">
        <v>6</v>
      </c>
      <c r="K182" s="53">
        <v>0</v>
      </c>
      <c r="L182" s="53">
        <v>0</v>
      </c>
      <c r="M182" s="53">
        <v>3</v>
      </c>
      <c r="N182" s="53">
        <v>0</v>
      </c>
      <c r="O182" s="53">
        <v>0</v>
      </c>
      <c r="P182" s="53">
        <v>0</v>
      </c>
      <c r="Q182" s="53">
        <v>0</v>
      </c>
      <c r="R182" s="53">
        <v>0</v>
      </c>
      <c r="S182" s="53">
        <v>0</v>
      </c>
      <c r="T182" s="53">
        <v>0</v>
      </c>
      <c r="U182" s="53">
        <v>0</v>
      </c>
      <c r="V182" s="53">
        <v>2</v>
      </c>
      <c r="W182" s="53">
        <v>0</v>
      </c>
      <c r="X182" s="161">
        <v>0</v>
      </c>
      <c r="Y182" s="53">
        <v>5</v>
      </c>
      <c r="Z182" s="101"/>
      <c r="AA182" s="53">
        <v>49.936</v>
      </c>
      <c r="BB182" s="101"/>
    </row>
    <row r="183" spans="1:54" x14ac:dyDescent="0.35">
      <c r="A183" s="4" t="s">
        <v>162</v>
      </c>
      <c r="B183" s="4">
        <v>2019</v>
      </c>
      <c r="C183" s="5">
        <v>43806</v>
      </c>
      <c r="D183" s="4" t="s">
        <v>72</v>
      </c>
      <c r="E183" s="4" t="s">
        <v>209</v>
      </c>
      <c r="F183" s="4" t="s">
        <v>209</v>
      </c>
      <c r="G183" s="4" t="s">
        <v>651</v>
      </c>
      <c r="H183" s="4" t="s">
        <v>240</v>
      </c>
      <c r="I183" s="4" t="s">
        <v>56</v>
      </c>
      <c r="J183" s="53">
        <v>7</v>
      </c>
      <c r="K183" s="53">
        <v>1</v>
      </c>
      <c r="L183" s="53">
        <v>0</v>
      </c>
      <c r="M183" s="53">
        <v>0</v>
      </c>
      <c r="N183" s="53">
        <v>1</v>
      </c>
      <c r="O183" s="53">
        <v>0</v>
      </c>
      <c r="P183" s="53">
        <v>0</v>
      </c>
      <c r="Q183" s="53">
        <v>1</v>
      </c>
      <c r="R183" s="53">
        <v>2</v>
      </c>
      <c r="S183" s="53">
        <v>0</v>
      </c>
      <c r="T183" s="53">
        <v>0</v>
      </c>
      <c r="U183" s="53">
        <v>0</v>
      </c>
      <c r="V183" s="53">
        <v>0</v>
      </c>
      <c r="W183" s="53">
        <v>0</v>
      </c>
      <c r="X183" s="161">
        <v>0</v>
      </c>
      <c r="Y183" s="53">
        <v>5</v>
      </c>
      <c r="Z183" s="101"/>
      <c r="AA183" s="53">
        <v>49.936</v>
      </c>
      <c r="BB183" s="101"/>
    </row>
    <row r="184" spans="1:54" x14ac:dyDescent="0.35">
      <c r="A184" s="4" t="s">
        <v>162</v>
      </c>
      <c r="B184" s="4">
        <v>2019</v>
      </c>
      <c r="C184" s="5">
        <v>43806</v>
      </c>
      <c r="D184" s="4" t="s">
        <v>72</v>
      </c>
      <c r="E184" s="4" t="s">
        <v>209</v>
      </c>
      <c r="F184" s="4" t="s">
        <v>209</v>
      </c>
      <c r="G184" s="4" t="s">
        <v>340</v>
      </c>
      <c r="H184" s="4" t="s">
        <v>576</v>
      </c>
      <c r="I184" s="4" t="s">
        <v>67</v>
      </c>
      <c r="J184" s="53">
        <v>8</v>
      </c>
      <c r="K184" s="53">
        <v>0</v>
      </c>
      <c r="L184" s="53">
        <v>0</v>
      </c>
      <c r="M184" s="53">
        <v>0</v>
      </c>
      <c r="N184" s="53">
        <v>2</v>
      </c>
      <c r="O184" s="53">
        <v>0</v>
      </c>
      <c r="P184" s="53">
        <v>0</v>
      </c>
      <c r="Q184" s="53">
        <v>0</v>
      </c>
      <c r="R184" s="53">
        <v>0</v>
      </c>
      <c r="S184" s="53">
        <v>0</v>
      </c>
      <c r="T184" s="53">
        <v>2</v>
      </c>
      <c r="U184" s="53">
        <v>0</v>
      </c>
      <c r="V184" s="53">
        <v>0</v>
      </c>
      <c r="W184" s="53">
        <v>0</v>
      </c>
      <c r="X184" s="161">
        <v>0</v>
      </c>
      <c r="Y184" s="53">
        <v>4</v>
      </c>
      <c r="Z184" s="101"/>
      <c r="AA184" s="53">
        <v>49.936</v>
      </c>
      <c r="BB184" s="101"/>
    </row>
    <row r="185" spans="1:54" x14ac:dyDescent="0.35">
      <c r="A185" s="4" t="s">
        <v>162</v>
      </c>
      <c r="B185" s="4">
        <v>2019</v>
      </c>
      <c r="C185" s="5">
        <v>43806</v>
      </c>
      <c r="D185" s="4" t="s">
        <v>72</v>
      </c>
      <c r="E185" s="4" t="s">
        <v>209</v>
      </c>
      <c r="F185" s="4" t="s">
        <v>209</v>
      </c>
      <c r="G185" s="4" t="s">
        <v>226</v>
      </c>
      <c r="H185" s="4" t="s">
        <v>331</v>
      </c>
      <c r="I185" s="4" t="s">
        <v>40</v>
      </c>
      <c r="J185" s="53">
        <v>9</v>
      </c>
      <c r="K185" s="53">
        <v>2</v>
      </c>
      <c r="L185" s="53">
        <v>0</v>
      </c>
      <c r="M185" s="53">
        <v>0</v>
      </c>
      <c r="N185" s="53">
        <v>0</v>
      </c>
      <c r="O185" s="53">
        <v>1</v>
      </c>
      <c r="P185" s="53">
        <v>0</v>
      </c>
      <c r="Q185" s="53">
        <v>0</v>
      </c>
      <c r="R185" s="53">
        <v>0</v>
      </c>
      <c r="S185" s="53">
        <v>1</v>
      </c>
      <c r="T185" s="53">
        <v>0</v>
      </c>
      <c r="U185" s="53">
        <v>0</v>
      </c>
      <c r="V185" s="53">
        <v>0</v>
      </c>
      <c r="W185" s="53">
        <v>0</v>
      </c>
      <c r="X185" s="161">
        <v>0</v>
      </c>
      <c r="Y185" s="53">
        <v>4</v>
      </c>
      <c r="Z185" s="101"/>
      <c r="AA185" s="53">
        <v>49.936</v>
      </c>
      <c r="BB185" s="101"/>
    </row>
    <row r="186" spans="1:54" x14ac:dyDescent="0.35">
      <c r="A186" s="4" t="s">
        <v>162</v>
      </c>
      <c r="B186" s="4">
        <v>2019</v>
      </c>
      <c r="C186" s="5">
        <v>43806</v>
      </c>
      <c r="D186" s="4" t="s">
        <v>72</v>
      </c>
      <c r="E186" s="4" t="s">
        <v>209</v>
      </c>
      <c r="F186" s="4" t="s">
        <v>209</v>
      </c>
      <c r="G186" s="4" t="s">
        <v>359</v>
      </c>
      <c r="H186" s="4" t="s">
        <v>491</v>
      </c>
      <c r="I186" s="4" t="s">
        <v>65</v>
      </c>
      <c r="J186" s="53">
        <v>10</v>
      </c>
      <c r="K186" s="53">
        <v>0</v>
      </c>
      <c r="L186" s="53">
        <v>0</v>
      </c>
      <c r="M186" s="53">
        <v>0</v>
      </c>
      <c r="N186" s="53">
        <v>0</v>
      </c>
      <c r="O186" s="53">
        <v>0</v>
      </c>
      <c r="P186" s="53">
        <v>0</v>
      </c>
      <c r="Q186" s="53">
        <v>2</v>
      </c>
      <c r="R186" s="53">
        <v>0</v>
      </c>
      <c r="S186" s="53">
        <v>0</v>
      </c>
      <c r="T186" s="53">
        <v>0</v>
      </c>
      <c r="U186" s="53">
        <v>0</v>
      </c>
      <c r="V186" s="53">
        <v>0</v>
      </c>
      <c r="W186" s="53">
        <v>0</v>
      </c>
      <c r="X186" s="161">
        <v>0</v>
      </c>
      <c r="Y186" s="53">
        <v>2</v>
      </c>
      <c r="Z186" s="101"/>
      <c r="AA186" s="53">
        <v>49.936</v>
      </c>
      <c r="BB186" s="101"/>
    </row>
    <row r="187" spans="1:54" x14ac:dyDescent="0.35">
      <c r="A187" s="4" t="s">
        <v>162</v>
      </c>
      <c r="B187" s="4">
        <v>2019</v>
      </c>
      <c r="C187" s="5">
        <v>43806</v>
      </c>
      <c r="D187" s="4" t="s">
        <v>72</v>
      </c>
      <c r="E187" s="4" t="s">
        <v>209</v>
      </c>
      <c r="F187" s="4" t="s">
        <v>209</v>
      </c>
      <c r="G187" s="4" t="s">
        <v>300</v>
      </c>
      <c r="H187" s="4" t="s">
        <v>238</v>
      </c>
      <c r="I187" s="4" t="s">
        <v>239</v>
      </c>
      <c r="J187" s="53">
        <v>11</v>
      </c>
      <c r="K187" s="53">
        <v>0</v>
      </c>
      <c r="L187" s="53">
        <v>0</v>
      </c>
      <c r="M187" s="53">
        <v>0</v>
      </c>
      <c r="N187" s="53">
        <v>0</v>
      </c>
      <c r="O187" s="53">
        <v>0</v>
      </c>
      <c r="P187" s="53">
        <v>1</v>
      </c>
      <c r="Q187" s="53">
        <v>0</v>
      </c>
      <c r="R187" s="53">
        <v>0</v>
      </c>
      <c r="S187" s="53">
        <v>0</v>
      </c>
      <c r="T187" s="53">
        <v>0</v>
      </c>
      <c r="U187" s="53">
        <v>0</v>
      </c>
      <c r="V187" s="53">
        <v>0</v>
      </c>
      <c r="W187" s="53">
        <v>0</v>
      </c>
      <c r="X187" s="161">
        <v>0</v>
      </c>
      <c r="Y187" s="53">
        <v>1</v>
      </c>
      <c r="Z187" s="101"/>
      <c r="AA187" s="53">
        <v>49.936</v>
      </c>
      <c r="BB187" s="101"/>
    </row>
    <row r="188" spans="1:54" x14ac:dyDescent="0.35">
      <c r="A188" s="1" t="s">
        <v>130</v>
      </c>
      <c r="B188" s="1">
        <v>2019</v>
      </c>
      <c r="C188" s="2">
        <v>43799</v>
      </c>
      <c r="D188" s="1" t="s">
        <v>72</v>
      </c>
      <c r="E188" s="1" t="s">
        <v>209</v>
      </c>
      <c r="F188" s="1" t="s">
        <v>209</v>
      </c>
      <c r="G188" s="1" t="s">
        <v>336</v>
      </c>
      <c r="H188" s="1" t="s">
        <v>652</v>
      </c>
      <c r="I188" s="1" t="s">
        <v>245</v>
      </c>
      <c r="J188" s="53">
        <v>1</v>
      </c>
      <c r="K188" s="53">
        <v>5</v>
      </c>
      <c r="L188" s="53">
        <v>0</v>
      </c>
      <c r="M188" s="53">
        <v>5</v>
      </c>
      <c r="N188" s="53">
        <v>3</v>
      </c>
      <c r="O188" s="53">
        <v>0</v>
      </c>
      <c r="P188" s="53">
        <v>5</v>
      </c>
      <c r="Q188" s="53">
        <v>1</v>
      </c>
      <c r="R188" s="53">
        <v>3</v>
      </c>
      <c r="S188" s="53">
        <v>3</v>
      </c>
      <c r="T188" s="53">
        <v>0</v>
      </c>
      <c r="U188" s="53">
        <v>0</v>
      </c>
      <c r="V188" s="53">
        <v>6</v>
      </c>
      <c r="W188" s="53">
        <v>0</v>
      </c>
      <c r="X188" s="161">
        <v>0</v>
      </c>
      <c r="Y188" s="53">
        <v>31</v>
      </c>
      <c r="Z188" s="101">
        <v>1.840972222222222</v>
      </c>
      <c r="AA188" s="53">
        <v>40.737000000000002</v>
      </c>
      <c r="BB188" s="101"/>
    </row>
    <row r="189" spans="1:54" x14ac:dyDescent="0.35">
      <c r="A189" s="1" t="s">
        <v>130</v>
      </c>
      <c r="B189" s="1">
        <v>2019</v>
      </c>
      <c r="C189" s="2">
        <v>43799</v>
      </c>
      <c r="D189" s="1" t="s">
        <v>72</v>
      </c>
      <c r="E189" s="1" t="s">
        <v>209</v>
      </c>
      <c r="F189" s="1" t="s">
        <v>209</v>
      </c>
      <c r="G189" s="1" t="s">
        <v>577</v>
      </c>
      <c r="H189" s="1" t="s">
        <v>578</v>
      </c>
      <c r="I189" s="1" t="s">
        <v>29</v>
      </c>
      <c r="J189" s="53">
        <v>2</v>
      </c>
      <c r="K189" s="53">
        <v>0</v>
      </c>
      <c r="L189" s="53">
        <v>0</v>
      </c>
      <c r="M189" s="53">
        <v>0</v>
      </c>
      <c r="N189" s="53">
        <v>5</v>
      </c>
      <c r="O189" s="53">
        <v>1</v>
      </c>
      <c r="P189" s="53">
        <v>0</v>
      </c>
      <c r="Q189" s="53">
        <v>0</v>
      </c>
      <c r="R189" s="53">
        <v>5</v>
      </c>
      <c r="S189" s="53">
        <v>0</v>
      </c>
      <c r="T189" s="53">
        <v>0</v>
      </c>
      <c r="U189" s="53">
        <v>3</v>
      </c>
      <c r="V189" s="53">
        <v>10</v>
      </c>
      <c r="W189" s="53">
        <v>0</v>
      </c>
      <c r="X189" s="161">
        <v>0</v>
      </c>
      <c r="Y189" s="53">
        <v>24</v>
      </c>
      <c r="Z189" s="101"/>
      <c r="AA189" s="53">
        <v>40.737000000000002</v>
      </c>
      <c r="BB189" s="101"/>
    </row>
    <row r="190" spans="1:54" x14ac:dyDescent="0.35">
      <c r="A190" s="1" t="s">
        <v>130</v>
      </c>
      <c r="B190" s="1">
        <v>2019</v>
      </c>
      <c r="C190" s="2">
        <v>43799</v>
      </c>
      <c r="D190" s="1" t="s">
        <v>72</v>
      </c>
      <c r="E190" s="1" t="s">
        <v>209</v>
      </c>
      <c r="F190" s="1" t="s">
        <v>209</v>
      </c>
      <c r="G190" s="1" t="s">
        <v>327</v>
      </c>
      <c r="H190" s="1" t="s">
        <v>474</v>
      </c>
      <c r="I190" s="1" t="s">
        <v>53</v>
      </c>
      <c r="J190" s="53">
        <v>3</v>
      </c>
      <c r="K190" s="53">
        <v>0</v>
      </c>
      <c r="L190" s="53">
        <v>5</v>
      </c>
      <c r="M190" s="53">
        <v>0</v>
      </c>
      <c r="N190" s="53">
        <v>0</v>
      </c>
      <c r="O190" s="53">
        <v>2</v>
      </c>
      <c r="P190" s="53">
        <v>0</v>
      </c>
      <c r="Q190" s="53">
        <v>3</v>
      </c>
      <c r="R190" s="53">
        <v>1</v>
      </c>
      <c r="S190" s="53">
        <v>0</v>
      </c>
      <c r="T190" s="53">
        <v>2</v>
      </c>
      <c r="U190" s="53">
        <v>5</v>
      </c>
      <c r="V190" s="53">
        <v>0</v>
      </c>
      <c r="W190" s="53">
        <v>0</v>
      </c>
      <c r="X190" s="161">
        <v>0</v>
      </c>
      <c r="Y190" s="53">
        <v>18</v>
      </c>
      <c r="Z190" s="101"/>
      <c r="AA190" s="53">
        <v>40.737000000000002</v>
      </c>
      <c r="BB190" s="101"/>
    </row>
    <row r="191" spans="1:54" x14ac:dyDescent="0.35">
      <c r="A191" s="1" t="s">
        <v>130</v>
      </c>
      <c r="B191" s="1">
        <v>2019</v>
      </c>
      <c r="C191" s="2">
        <v>43799</v>
      </c>
      <c r="D191" s="1" t="s">
        <v>72</v>
      </c>
      <c r="E191" s="1" t="s">
        <v>209</v>
      </c>
      <c r="F191" s="1" t="s">
        <v>209</v>
      </c>
      <c r="G191" s="1" t="s">
        <v>592</v>
      </c>
      <c r="H191" s="1" t="s">
        <v>334</v>
      </c>
      <c r="I191" s="1" t="s">
        <v>121</v>
      </c>
      <c r="J191" s="53">
        <v>4</v>
      </c>
      <c r="K191" s="53">
        <v>3</v>
      </c>
      <c r="L191" s="53">
        <v>3</v>
      </c>
      <c r="M191" s="53">
        <v>1</v>
      </c>
      <c r="N191" s="53">
        <v>0</v>
      </c>
      <c r="O191" s="53">
        <v>0</v>
      </c>
      <c r="P191" s="53">
        <v>1</v>
      </c>
      <c r="Q191" s="53">
        <v>0</v>
      </c>
      <c r="R191" s="53">
        <v>2</v>
      </c>
      <c r="S191" s="53">
        <v>0</v>
      </c>
      <c r="T191" s="53">
        <v>0</v>
      </c>
      <c r="U191" s="53">
        <v>0</v>
      </c>
      <c r="V191" s="53">
        <v>4</v>
      </c>
      <c r="W191" s="53">
        <v>0</v>
      </c>
      <c r="X191" s="161">
        <v>0</v>
      </c>
      <c r="Y191" s="53">
        <v>14</v>
      </c>
      <c r="Z191" s="101"/>
      <c r="AA191" s="53">
        <v>40.737000000000002</v>
      </c>
      <c r="BB191" s="101"/>
    </row>
    <row r="192" spans="1:54" x14ac:dyDescent="0.35">
      <c r="A192" s="1" t="s">
        <v>130</v>
      </c>
      <c r="B192" s="1">
        <v>2019</v>
      </c>
      <c r="C192" s="2">
        <v>43799</v>
      </c>
      <c r="D192" s="1" t="s">
        <v>72</v>
      </c>
      <c r="E192" s="1" t="s">
        <v>209</v>
      </c>
      <c r="F192" s="1" t="s">
        <v>209</v>
      </c>
      <c r="G192" s="1" t="s">
        <v>243</v>
      </c>
      <c r="H192" s="1" t="s">
        <v>556</v>
      </c>
      <c r="I192" s="1" t="s">
        <v>51</v>
      </c>
      <c r="J192" s="53">
        <v>5</v>
      </c>
      <c r="K192" s="53">
        <v>0</v>
      </c>
      <c r="L192" s="53">
        <v>1</v>
      </c>
      <c r="M192" s="53">
        <v>0</v>
      </c>
      <c r="N192" s="53">
        <v>2</v>
      </c>
      <c r="O192" s="53">
        <v>0</v>
      </c>
      <c r="P192" s="53">
        <v>2</v>
      </c>
      <c r="Q192" s="53">
        <v>0</v>
      </c>
      <c r="R192" s="53">
        <v>0</v>
      </c>
      <c r="S192" s="53">
        <v>5</v>
      </c>
      <c r="T192" s="53">
        <v>3</v>
      </c>
      <c r="U192" s="53">
        <v>0</v>
      </c>
      <c r="V192" s="53">
        <v>0</v>
      </c>
      <c r="W192" s="53">
        <v>0</v>
      </c>
      <c r="X192" s="161">
        <v>0</v>
      </c>
      <c r="Y192" s="53">
        <v>13</v>
      </c>
      <c r="Z192" s="101"/>
      <c r="AA192" s="53">
        <v>40.737000000000002</v>
      </c>
      <c r="BB192" s="101"/>
    </row>
    <row r="193" spans="1:54" x14ac:dyDescent="0.35">
      <c r="A193" s="1" t="s">
        <v>130</v>
      </c>
      <c r="B193" s="1">
        <v>2019</v>
      </c>
      <c r="C193" s="2">
        <v>43799</v>
      </c>
      <c r="D193" s="1" t="s">
        <v>72</v>
      </c>
      <c r="E193" s="1" t="s">
        <v>209</v>
      </c>
      <c r="F193" s="1" t="s">
        <v>209</v>
      </c>
      <c r="G193" s="1" t="s">
        <v>251</v>
      </c>
      <c r="H193" s="1" t="s">
        <v>309</v>
      </c>
      <c r="I193" s="1" t="s">
        <v>38</v>
      </c>
      <c r="J193" s="53">
        <v>6</v>
      </c>
      <c r="K193" s="53">
        <v>0</v>
      </c>
      <c r="L193" s="53">
        <v>0</v>
      </c>
      <c r="M193" s="53">
        <v>0</v>
      </c>
      <c r="N193" s="53">
        <v>0</v>
      </c>
      <c r="O193" s="53">
        <v>3</v>
      </c>
      <c r="P193" s="53">
        <v>0</v>
      </c>
      <c r="Q193" s="53">
        <v>5</v>
      </c>
      <c r="R193" s="53">
        <v>0</v>
      </c>
      <c r="S193" s="53">
        <v>0</v>
      </c>
      <c r="T193" s="53">
        <v>0</v>
      </c>
      <c r="U193" s="53">
        <v>2</v>
      </c>
      <c r="V193" s="53">
        <v>2</v>
      </c>
      <c r="W193" s="53">
        <v>0</v>
      </c>
      <c r="X193" s="161">
        <v>0</v>
      </c>
      <c r="Y193" s="53">
        <v>12</v>
      </c>
      <c r="Z193" s="101"/>
      <c r="AA193" s="53">
        <v>40.737000000000002</v>
      </c>
      <c r="BB193" s="101"/>
    </row>
    <row r="194" spans="1:54" x14ac:dyDescent="0.35">
      <c r="A194" s="1" t="s">
        <v>130</v>
      </c>
      <c r="B194" s="1">
        <v>2019</v>
      </c>
      <c r="C194" s="2">
        <v>43799</v>
      </c>
      <c r="D194" s="1" t="s">
        <v>72</v>
      </c>
      <c r="E194" s="1" t="s">
        <v>209</v>
      </c>
      <c r="F194" s="1" t="s">
        <v>209</v>
      </c>
      <c r="G194" s="1" t="s">
        <v>491</v>
      </c>
      <c r="H194" s="1" t="s">
        <v>359</v>
      </c>
      <c r="I194" s="1" t="s">
        <v>65</v>
      </c>
      <c r="J194" s="53">
        <v>7</v>
      </c>
      <c r="K194" s="53">
        <v>0</v>
      </c>
      <c r="L194" s="53">
        <v>0</v>
      </c>
      <c r="M194" s="53">
        <v>2</v>
      </c>
      <c r="N194" s="53">
        <v>0</v>
      </c>
      <c r="O194" s="53">
        <v>0</v>
      </c>
      <c r="P194" s="53">
        <v>0</v>
      </c>
      <c r="Q194" s="53">
        <v>0</v>
      </c>
      <c r="R194" s="53">
        <v>0</v>
      </c>
      <c r="S194" s="53">
        <v>0</v>
      </c>
      <c r="T194" s="53">
        <v>5</v>
      </c>
      <c r="U194" s="53">
        <v>1</v>
      </c>
      <c r="V194" s="53">
        <v>0</v>
      </c>
      <c r="W194" s="53">
        <v>0</v>
      </c>
      <c r="X194" s="161">
        <v>0</v>
      </c>
      <c r="Y194" s="53">
        <v>8</v>
      </c>
      <c r="Z194" s="101"/>
      <c r="AA194" s="53">
        <v>40.737000000000002</v>
      </c>
      <c r="BB194" s="101"/>
    </row>
    <row r="195" spans="1:54" x14ac:dyDescent="0.35">
      <c r="A195" s="1" t="s">
        <v>130</v>
      </c>
      <c r="B195" s="1">
        <v>2019</v>
      </c>
      <c r="C195" s="2">
        <v>43799</v>
      </c>
      <c r="D195" s="1" t="s">
        <v>72</v>
      </c>
      <c r="E195" s="1" t="s">
        <v>209</v>
      </c>
      <c r="F195" s="1" t="s">
        <v>209</v>
      </c>
      <c r="G195" s="1" t="s">
        <v>651</v>
      </c>
      <c r="H195" s="1" t="s">
        <v>310</v>
      </c>
      <c r="I195" s="1" t="s">
        <v>56</v>
      </c>
      <c r="J195" s="53">
        <v>8</v>
      </c>
      <c r="K195" s="53">
        <v>2</v>
      </c>
      <c r="L195" s="53">
        <v>2</v>
      </c>
      <c r="M195" s="53">
        <v>0</v>
      </c>
      <c r="N195" s="53">
        <v>1</v>
      </c>
      <c r="O195" s="53">
        <v>0</v>
      </c>
      <c r="P195" s="53">
        <v>0</v>
      </c>
      <c r="Q195" s="53">
        <v>0</v>
      </c>
      <c r="R195" s="53">
        <v>0</v>
      </c>
      <c r="S195" s="53">
        <v>1</v>
      </c>
      <c r="T195" s="53">
        <v>1</v>
      </c>
      <c r="U195" s="53">
        <v>0</v>
      </c>
      <c r="V195" s="53">
        <v>0</v>
      </c>
      <c r="W195" s="53">
        <v>0</v>
      </c>
      <c r="X195" s="161">
        <v>0</v>
      </c>
      <c r="Y195" s="53">
        <v>7</v>
      </c>
      <c r="Z195" s="101"/>
      <c r="AA195" s="53">
        <v>40.737000000000002</v>
      </c>
      <c r="BB195" s="101"/>
    </row>
    <row r="196" spans="1:54" x14ac:dyDescent="0.35">
      <c r="A196" s="1" t="s">
        <v>130</v>
      </c>
      <c r="B196" s="1">
        <v>2019</v>
      </c>
      <c r="C196" s="2">
        <v>43799</v>
      </c>
      <c r="D196" s="1" t="s">
        <v>72</v>
      </c>
      <c r="E196" s="1" t="s">
        <v>209</v>
      </c>
      <c r="F196" s="1" t="s">
        <v>209</v>
      </c>
      <c r="G196" s="1" t="s">
        <v>313</v>
      </c>
      <c r="H196" s="1" t="s">
        <v>506</v>
      </c>
      <c r="I196" s="1" t="s">
        <v>239</v>
      </c>
      <c r="J196" s="53">
        <v>9</v>
      </c>
      <c r="K196" s="53">
        <v>0</v>
      </c>
      <c r="L196" s="53">
        <v>0</v>
      </c>
      <c r="M196" s="53">
        <v>3</v>
      </c>
      <c r="N196" s="53">
        <v>0</v>
      </c>
      <c r="O196" s="53">
        <v>0</v>
      </c>
      <c r="P196" s="53">
        <v>3</v>
      </c>
      <c r="Q196" s="53">
        <v>0</v>
      </c>
      <c r="R196" s="53">
        <v>0</v>
      </c>
      <c r="S196" s="53">
        <v>0</v>
      </c>
      <c r="T196" s="53">
        <v>0</v>
      </c>
      <c r="U196" s="53">
        <v>0</v>
      </c>
      <c r="V196" s="53">
        <v>0</v>
      </c>
      <c r="W196" s="53">
        <v>0</v>
      </c>
      <c r="X196" s="161">
        <v>0</v>
      </c>
      <c r="Y196" s="53">
        <v>6</v>
      </c>
      <c r="Z196" s="101"/>
      <c r="AA196" s="53">
        <v>40.737000000000002</v>
      </c>
      <c r="BB196" s="101"/>
    </row>
    <row r="197" spans="1:54" x14ac:dyDescent="0.35">
      <c r="A197" s="1" t="s">
        <v>130</v>
      </c>
      <c r="B197" s="1">
        <v>2019</v>
      </c>
      <c r="C197" s="2">
        <v>43799</v>
      </c>
      <c r="D197" s="1" t="s">
        <v>72</v>
      </c>
      <c r="E197" s="1" t="s">
        <v>209</v>
      </c>
      <c r="F197" s="1" t="s">
        <v>209</v>
      </c>
      <c r="G197" s="1" t="s">
        <v>597</v>
      </c>
      <c r="H197" s="1" t="s">
        <v>358</v>
      </c>
      <c r="I197" s="1" t="s">
        <v>31</v>
      </c>
      <c r="J197" s="53">
        <v>10</v>
      </c>
      <c r="K197" s="53">
        <v>0</v>
      </c>
      <c r="L197" s="53">
        <v>0</v>
      </c>
      <c r="M197" s="53">
        <v>0</v>
      </c>
      <c r="N197" s="53">
        <v>0</v>
      </c>
      <c r="O197" s="53">
        <v>5</v>
      </c>
      <c r="P197" s="53">
        <v>0</v>
      </c>
      <c r="Q197" s="53">
        <v>0</v>
      </c>
      <c r="R197" s="53">
        <v>0</v>
      </c>
      <c r="S197" s="53">
        <v>0</v>
      </c>
      <c r="T197" s="53">
        <v>0</v>
      </c>
      <c r="U197" s="53">
        <v>0</v>
      </c>
      <c r="V197" s="53">
        <v>0</v>
      </c>
      <c r="W197" s="53">
        <v>0</v>
      </c>
      <c r="X197" s="161">
        <v>0</v>
      </c>
      <c r="Y197" s="53">
        <v>5</v>
      </c>
      <c r="Z197" s="101"/>
      <c r="AA197" s="53">
        <v>40.737000000000002</v>
      </c>
      <c r="BB197" s="101"/>
    </row>
    <row r="198" spans="1:54" x14ac:dyDescent="0.35">
      <c r="A198" s="1" t="s">
        <v>130</v>
      </c>
      <c r="B198" s="1">
        <v>2019</v>
      </c>
      <c r="C198" s="2">
        <v>43799</v>
      </c>
      <c r="D198" s="1" t="s">
        <v>72</v>
      </c>
      <c r="E198" s="1" t="s">
        <v>209</v>
      </c>
      <c r="F198" s="1" t="s">
        <v>209</v>
      </c>
      <c r="G198" s="1" t="s">
        <v>226</v>
      </c>
      <c r="H198" s="1" t="s">
        <v>331</v>
      </c>
      <c r="I198" s="1" t="s">
        <v>40</v>
      </c>
      <c r="J198" s="53">
        <v>11</v>
      </c>
      <c r="K198" s="53">
        <v>1</v>
      </c>
      <c r="L198" s="53">
        <v>0</v>
      </c>
      <c r="M198" s="53">
        <v>0</v>
      </c>
      <c r="N198" s="53">
        <v>0</v>
      </c>
      <c r="O198" s="53">
        <v>0</v>
      </c>
      <c r="P198" s="53">
        <v>0</v>
      </c>
      <c r="Q198" s="53">
        <v>2</v>
      </c>
      <c r="R198" s="53">
        <v>0</v>
      </c>
      <c r="S198" s="53">
        <v>0</v>
      </c>
      <c r="T198" s="53">
        <v>0</v>
      </c>
      <c r="U198" s="53">
        <v>0</v>
      </c>
      <c r="V198" s="53">
        <v>0</v>
      </c>
      <c r="W198" s="53">
        <v>0</v>
      </c>
      <c r="X198" s="161">
        <v>0</v>
      </c>
      <c r="Y198" s="53">
        <v>3</v>
      </c>
      <c r="Z198" s="101"/>
      <c r="AA198" s="53">
        <v>40.737000000000002</v>
      </c>
      <c r="BB198" s="101"/>
    </row>
    <row r="199" spans="1:54" x14ac:dyDescent="0.35">
      <c r="A199" s="1" t="s">
        <v>130</v>
      </c>
      <c r="B199" s="1">
        <v>2019</v>
      </c>
      <c r="C199" s="2">
        <v>43799</v>
      </c>
      <c r="D199" s="1" t="s">
        <v>72</v>
      </c>
      <c r="E199" s="1" t="s">
        <v>209</v>
      </c>
      <c r="F199" s="1" t="s">
        <v>209</v>
      </c>
      <c r="G199" s="1" t="s">
        <v>234</v>
      </c>
      <c r="H199" s="1" t="s">
        <v>570</v>
      </c>
      <c r="I199" s="1" t="s">
        <v>15</v>
      </c>
      <c r="J199" s="53">
        <v>12</v>
      </c>
      <c r="K199" s="53">
        <v>0</v>
      </c>
      <c r="L199" s="53">
        <v>0</v>
      </c>
      <c r="M199" s="53">
        <v>0</v>
      </c>
      <c r="N199" s="53">
        <v>0</v>
      </c>
      <c r="O199" s="53">
        <v>0</v>
      </c>
      <c r="P199" s="53">
        <v>0</v>
      </c>
      <c r="Q199" s="53">
        <v>0</v>
      </c>
      <c r="R199" s="53">
        <v>0</v>
      </c>
      <c r="S199" s="53">
        <v>2</v>
      </c>
      <c r="T199" s="53">
        <v>0</v>
      </c>
      <c r="U199" s="53">
        <v>0</v>
      </c>
      <c r="V199" s="53">
        <v>0</v>
      </c>
      <c r="W199" s="53">
        <v>0</v>
      </c>
      <c r="X199" s="161">
        <v>0</v>
      </c>
      <c r="Y199" s="53">
        <v>2</v>
      </c>
      <c r="Z199" s="101"/>
      <c r="AA199" s="53">
        <v>40.737000000000002</v>
      </c>
      <c r="BB199" s="101"/>
    </row>
    <row r="200" spans="1:54" x14ac:dyDescent="0.35">
      <c r="A200" s="1" t="s">
        <v>130</v>
      </c>
      <c r="B200" s="1">
        <v>2019</v>
      </c>
      <c r="C200" s="2">
        <v>43799</v>
      </c>
      <c r="D200" s="1" t="s">
        <v>72</v>
      </c>
      <c r="E200" s="1" t="s">
        <v>209</v>
      </c>
      <c r="F200" s="1" t="s">
        <v>209</v>
      </c>
      <c r="G200" s="1" t="s">
        <v>306</v>
      </c>
      <c r="H200" s="1" t="s">
        <v>337</v>
      </c>
      <c r="I200" s="1" t="s">
        <v>49</v>
      </c>
      <c r="J200" s="53">
        <v>13</v>
      </c>
      <c r="K200" s="53">
        <v>0</v>
      </c>
      <c r="L200" s="53">
        <v>0</v>
      </c>
      <c r="M200" s="53">
        <v>0</v>
      </c>
      <c r="N200" s="53">
        <v>0</v>
      </c>
      <c r="O200" s="53">
        <v>0</v>
      </c>
      <c r="P200" s="53">
        <v>0</v>
      </c>
      <c r="Q200" s="53">
        <v>0</v>
      </c>
      <c r="R200" s="53">
        <v>0</v>
      </c>
      <c r="S200" s="53">
        <v>0</v>
      </c>
      <c r="T200" s="53">
        <v>0</v>
      </c>
      <c r="U200" s="53">
        <v>0</v>
      </c>
      <c r="V200" s="53">
        <v>0</v>
      </c>
      <c r="W200" s="53">
        <v>0</v>
      </c>
      <c r="X200" s="161">
        <v>0</v>
      </c>
      <c r="Y200" s="53">
        <v>0</v>
      </c>
      <c r="Z200" s="101"/>
      <c r="AA200" s="53">
        <v>40.737000000000002</v>
      </c>
      <c r="BB200" s="101"/>
    </row>
    <row r="201" spans="1:54" x14ac:dyDescent="0.35">
      <c r="A201" s="4" t="s">
        <v>103</v>
      </c>
      <c r="B201" s="4">
        <v>2019</v>
      </c>
      <c r="C201" s="5">
        <v>43779</v>
      </c>
      <c r="D201" s="4" t="s">
        <v>72</v>
      </c>
      <c r="E201" s="4" t="s">
        <v>209</v>
      </c>
      <c r="F201" s="4" t="s">
        <v>209</v>
      </c>
      <c r="G201" s="4" t="s">
        <v>326</v>
      </c>
      <c r="H201" s="4" t="s">
        <v>277</v>
      </c>
      <c r="I201" s="4" t="s">
        <v>36</v>
      </c>
      <c r="J201" s="53">
        <v>1</v>
      </c>
      <c r="K201" s="53">
        <v>5</v>
      </c>
      <c r="L201" s="53">
        <v>5</v>
      </c>
      <c r="M201" s="53">
        <v>0</v>
      </c>
      <c r="N201" s="53">
        <v>5</v>
      </c>
      <c r="O201" s="53">
        <v>1</v>
      </c>
      <c r="P201" s="53">
        <v>3</v>
      </c>
      <c r="Q201" s="53">
        <v>5</v>
      </c>
      <c r="R201" s="53">
        <v>5</v>
      </c>
      <c r="S201" s="53">
        <v>0</v>
      </c>
      <c r="T201" s="53">
        <v>5</v>
      </c>
      <c r="U201" s="53">
        <v>0</v>
      </c>
      <c r="V201" s="53">
        <v>6</v>
      </c>
      <c r="W201" s="53">
        <v>0</v>
      </c>
      <c r="X201" s="161">
        <v>0</v>
      </c>
      <c r="Y201" s="53">
        <v>40</v>
      </c>
      <c r="Z201" s="101">
        <v>1.4208333333333334</v>
      </c>
      <c r="AA201" s="53">
        <v>52.779000000000003</v>
      </c>
      <c r="BB201" s="101"/>
    </row>
    <row r="202" spans="1:54" x14ac:dyDescent="0.35">
      <c r="A202" s="4" t="s">
        <v>103</v>
      </c>
      <c r="B202" s="4">
        <v>2019</v>
      </c>
      <c r="C202" s="5">
        <v>43779</v>
      </c>
      <c r="D202" s="4" t="s">
        <v>72</v>
      </c>
      <c r="E202" s="4" t="s">
        <v>209</v>
      </c>
      <c r="F202" s="4" t="s">
        <v>209</v>
      </c>
      <c r="G202" s="4" t="s">
        <v>276</v>
      </c>
      <c r="H202" s="4" t="s">
        <v>354</v>
      </c>
      <c r="I202" s="4" t="s">
        <v>25</v>
      </c>
      <c r="J202" s="53">
        <v>2</v>
      </c>
      <c r="K202" s="53">
        <v>0</v>
      </c>
      <c r="L202" s="53">
        <v>1</v>
      </c>
      <c r="M202" s="53">
        <v>5</v>
      </c>
      <c r="N202" s="53">
        <v>0</v>
      </c>
      <c r="O202" s="53">
        <v>5</v>
      </c>
      <c r="P202" s="53">
        <v>5</v>
      </c>
      <c r="Q202" s="53">
        <v>0</v>
      </c>
      <c r="R202" s="53">
        <v>0</v>
      </c>
      <c r="S202" s="53">
        <v>5</v>
      </c>
      <c r="T202" s="53">
        <v>0</v>
      </c>
      <c r="U202" s="53">
        <v>0</v>
      </c>
      <c r="V202" s="53">
        <v>10</v>
      </c>
      <c r="W202" s="53">
        <v>0</v>
      </c>
      <c r="X202" s="161">
        <v>0</v>
      </c>
      <c r="Y202" s="53">
        <v>31</v>
      </c>
      <c r="Z202" s="101"/>
      <c r="AA202" s="53">
        <v>52.779000000000003</v>
      </c>
      <c r="BB202" s="101"/>
    </row>
    <row r="203" spans="1:54" x14ac:dyDescent="0.35">
      <c r="A203" s="4" t="s">
        <v>103</v>
      </c>
      <c r="B203" s="4">
        <v>2019</v>
      </c>
      <c r="C203" s="5">
        <v>43779</v>
      </c>
      <c r="D203" s="4" t="s">
        <v>72</v>
      </c>
      <c r="E203" s="4" t="s">
        <v>209</v>
      </c>
      <c r="F203" s="4" t="s">
        <v>209</v>
      </c>
      <c r="G203" s="4" t="s">
        <v>316</v>
      </c>
      <c r="H203" s="4" t="s">
        <v>360</v>
      </c>
      <c r="I203" s="4" t="s">
        <v>19</v>
      </c>
      <c r="J203" s="53">
        <v>3</v>
      </c>
      <c r="K203" s="53">
        <v>2</v>
      </c>
      <c r="L203" s="53">
        <v>3</v>
      </c>
      <c r="M203" s="53">
        <v>0</v>
      </c>
      <c r="N203" s="53">
        <v>2</v>
      </c>
      <c r="O203" s="53">
        <v>3</v>
      </c>
      <c r="P203" s="53">
        <v>0</v>
      </c>
      <c r="Q203" s="53">
        <v>3</v>
      </c>
      <c r="R203" s="53">
        <v>1</v>
      </c>
      <c r="S203" s="53">
        <v>2</v>
      </c>
      <c r="T203" s="53">
        <v>0</v>
      </c>
      <c r="U203" s="53">
        <v>3</v>
      </c>
      <c r="V203" s="53">
        <v>0</v>
      </c>
      <c r="W203" s="53">
        <v>0</v>
      </c>
      <c r="X203" s="161">
        <v>0</v>
      </c>
      <c r="Y203" s="53">
        <v>19</v>
      </c>
      <c r="Z203" s="101"/>
      <c r="AA203" s="53">
        <v>52.779000000000003</v>
      </c>
      <c r="BB203" s="101"/>
    </row>
    <row r="204" spans="1:54" x14ac:dyDescent="0.35">
      <c r="A204" s="4" t="s">
        <v>103</v>
      </c>
      <c r="B204" s="4">
        <v>2019</v>
      </c>
      <c r="C204" s="5">
        <v>43779</v>
      </c>
      <c r="D204" s="4" t="s">
        <v>72</v>
      </c>
      <c r="E204" s="4" t="s">
        <v>209</v>
      </c>
      <c r="F204" s="4" t="s">
        <v>209</v>
      </c>
      <c r="G204" s="4" t="s">
        <v>325</v>
      </c>
      <c r="H204" s="4" t="s">
        <v>650</v>
      </c>
      <c r="I204" s="4" t="s">
        <v>121</v>
      </c>
      <c r="J204" s="53">
        <v>4</v>
      </c>
      <c r="K204" s="53">
        <v>3</v>
      </c>
      <c r="L204" s="53">
        <v>2</v>
      </c>
      <c r="M204" s="53">
        <v>1</v>
      </c>
      <c r="N204" s="53">
        <v>3</v>
      </c>
      <c r="O204" s="53">
        <v>0</v>
      </c>
      <c r="P204" s="53">
        <v>0</v>
      </c>
      <c r="Q204" s="53">
        <v>1</v>
      </c>
      <c r="R204" s="53">
        <v>2</v>
      </c>
      <c r="S204" s="53">
        <v>0</v>
      </c>
      <c r="T204" s="53">
        <v>0</v>
      </c>
      <c r="U204" s="53">
        <v>2</v>
      </c>
      <c r="V204" s="53">
        <v>0</v>
      </c>
      <c r="W204" s="53">
        <v>0</v>
      </c>
      <c r="X204" s="161">
        <v>0</v>
      </c>
      <c r="Y204" s="53">
        <v>14</v>
      </c>
      <c r="Z204" s="101"/>
      <c r="AA204" s="53">
        <v>52.779000000000003</v>
      </c>
      <c r="BB204" s="101"/>
    </row>
    <row r="205" spans="1:54" x14ac:dyDescent="0.35">
      <c r="A205" s="4" t="s">
        <v>103</v>
      </c>
      <c r="B205" s="4">
        <v>2019</v>
      </c>
      <c r="C205" s="5">
        <v>43779</v>
      </c>
      <c r="D205" s="4" t="s">
        <v>72</v>
      </c>
      <c r="E205" s="4" t="s">
        <v>209</v>
      </c>
      <c r="F205" s="4" t="s">
        <v>209</v>
      </c>
      <c r="G205" s="4" t="s">
        <v>244</v>
      </c>
      <c r="H205" s="4" t="s">
        <v>336</v>
      </c>
      <c r="I205" s="4" t="s">
        <v>245</v>
      </c>
      <c r="J205" s="53">
        <v>5</v>
      </c>
      <c r="K205" s="53">
        <v>0</v>
      </c>
      <c r="L205" s="53">
        <v>0</v>
      </c>
      <c r="M205" s="53">
        <v>0</v>
      </c>
      <c r="N205" s="53">
        <v>0</v>
      </c>
      <c r="O205" s="53">
        <v>2</v>
      </c>
      <c r="P205" s="53">
        <v>0</v>
      </c>
      <c r="Q205" s="53">
        <v>0</v>
      </c>
      <c r="R205" s="53">
        <v>3</v>
      </c>
      <c r="S205" s="53">
        <v>3</v>
      </c>
      <c r="T205" s="53">
        <v>3</v>
      </c>
      <c r="U205" s="53">
        <v>0</v>
      </c>
      <c r="V205" s="53">
        <v>2</v>
      </c>
      <c r="W205" s="53">
        <v>0</v>
      </c>
      <c r="X205" s="161">
        <v>0</v>
      </c>
      <c r="Y205" s="53">
        <v>13</v>
      </c>
      <c r="Z205" s="101"/>
      <c r="AA205" s="53">
        <v>52.779000000000003</v>
      </c>
      <c r="BB205" s="101"/>
    </row>
    <row r="206" spans="1:54" x14ac:dyDescent="0.35">
      <c r="A206" s="4" t="s">
        <v>103</v>
      </c>
      <c r="B206" s="4">
        <v>2019</v>
      </c>
      <c r="C206" s="5">
        <v>43779</v>
      </c>
      <c r="D206" s="4" t="s">
        <v>72</v>
      </c>
      <c r="E206" s="4" t="s">
        <v>209</v>
      </c>
      <c r="F206" s="4" t="s">
        <v>209</v>
      </c>
      <c r="G206" s="4" t="s">
        <v>310</v>
      </c>
      <c r="H206" s="4" t="s">
        <v>651</v>
      </c>
      <c r="I206" s="4" t="s">
        <v>56</v>
      </c>
      <c r="J206" s="53">
        <v>6</v>
      </c>
      <c r="K206" s="53">
        <v>1</v>
      </c>
      <c r="L206" s="53">
        <v>0</v>
      </c>
      <c r="M206" s="53">
        <v>3</v>
      </c>
      <c r="N206" s="53">
        <v>0</v>
      </c>
      <c r="O206" s="53">
        <v>0</v>
      </c>
      <c r="P206" s="53">
        <v>0</v>
      </c>
      <c r="Q206" s="53">
        <v>0</v>
      </c>
      <c r="R206" s="53">
        <v>0</v>
      </c>
      <c r="S206" s="53">
        <v>1</v>
      </c>
      <c r="T206" s="53">
        <v>2</v>
      </c>
      <c r="U206" s="53">
        <v>0</v>
      </c>
      <c r="V206" s="53">
        <v>0</v>
      </c>
      <c r="W206" s="53">
        <v>0</v>
      </c>
      <c r="X206" s="161">
        <v>0</v>
      </c>
      <c r="Y206" s="53">
        <v>7</v>
      </c>
      <c r="Z206" s="101"/>
      <c r="AA206" s="53">
        <v>52.779000000000003</v>
      </c>
      <c r="BB206" s="101"/>
    </row>
    <row r="207" spans="1:54" x14ac:dyDescent="0.35">
      <c r="A207" s="4" t="s">
        <v>103</v>
      </c>
      <c r="B207" s="4">
        <v>2019</v>
      </c>
      <c r="C207" s="5">
        <v>43779</v>
      </c>
      <c r="D207" s="4" t="s">
        <v>72</v>
      </c>
      <c r="E207" s="4" t="s">
        <v>209</v>
      </c>
      <c r="F207" s="4" t="s">
        <v>209</v>
      </c>
      <c r="G207" s="4" t="s">
        <v>243</v>
      </c>
      <c r="H207" s="4" t="s">
        <v>556</v>
      </c>
      <c r="I207" s="4" t="s">
        <v>51</v>
      </c>
      <c r="J207" s="53">
        <v>7</v>
      </c>
      <c r="K207" s="53">
        <v>0</v>
      </c>
      <c r="L207" s="53">
        <v>0</v>
      </c>
      <c r="M207" s="53">
        <v>0</v>
      </c>
      <c r="N207" s="53">
        <v>1</v>
      </c>
      <c r="O207" s="53">
        <v>0</v>
      </c>
      <c r="P207" s="53">
        <v>0</v>
      </c>
      <c r="Q207" s="53">
        <v>0</v>
      </c>
      <c r="R207" s="53">
        <v>0</v>
      </c>
      <c r="S207" s="53">
        <v>0</v>
      </c>
      <c r="T207" s="53">
        <v>0</v>
      </c>
      <c r="U207" s="53">
        <v>1</v>
      </c>
      <c r="V207" s="53">
        <v>4</v>
      </c>
      <c r="W207" s="53">
        <v>0</v>
      </c>
      <c r="X207" s="161">
        <v>0</v>
      </c>
      <c r="Y207" s="53">
        <v>6</v>
      </c>
      <c r="Z207" s="101"/>
      <c r="AA207" s="53">
        <v>52.779000000000003</v>
      </c>
      <c r="BB207" s="101"/>
    </row>
    <row r="208" spans="1:54" x14ac:dyDescent="0.35">
      <c r="A208" s="4" t="s">
        <v>103</v>
      </c>
      <c r="B208" s="4">
        <v>2019</v>
      </c>
      <c r="C208" s="5">
        <v>43779</v>
      </c>
      <c r="D208" s="4" t="s">
        <v>72</v>
      </c>
      <c r="E208" s="4" t="s">
        <v>209</v>
      </c>
      <c r="F208" s="4" t="s">
        <v>209</v>
      </c>
      <c r="G208" s="4" t="s">
        <v>275</v>
      </c>
      <c r="H208" s="4" t="s">
        <v>488</v>
      </c>
      <c r="I208" s="4" t="s">
        <v>47</v>
      </c>
      <c r="J208" s="53">
        <v>8</v>
      </c>
      <c r="K208" s="53">
        <v>0</v>
      </c>
      <c r="L208" s="53">
        <v>0</v>
      </c>
      <c r="M208" s="53">
        <v>0</v>
      </c>
      <c r="N208" s="53">
        <v>0</v>
      </c>
      <c r="O208" s="53">
        <v>0</v>
      </c>
      <c r="P208" s="53">
        <v>1</v>
      </c>
      <c r="Q208" s="53">
        <v>0</v>
      </c>
      <c r="R208" s="53">
        <v>0</v>
      </c>
      <c r="S208" s="53">
        <v>0</v>
      </c>
      <c r="T208" s="53">
        <v>0</v>
      </c>
      <c r="U208" s="53">
        <v>5</v>
      </c>
      <c r="V208" s="53">
        <v>0</v>
      </c>
      <c r="W208" s="53">
        <v>0</v>
      </c>
      <c r="X208" s="161">
        <v>0</v>
      </c>
      <c r="Y208" s="53">
        <v>6</v>
      </c>
      <c r="Z208" s="101"/>
      <c r="AA208" s="53">
        <v>52.779000000000003</v>
      </c>
      <c r="BB208" s="101"/>
    </row>
    <row r="209" spans="1:54" x14ac:dyDescent="0.35">
      <c r="A209" s="4" t="s">
        <v>103</v>
      </c>
      <c r="B209" s="4">
        <v>2019</v>
      </c>
      <c r="C209" s="5">
        <v>43779</v>
      </c>
      <c r="D209" s="4" t="s">
        <v>72</v>
      </c>
      <c r="E209" s="4" t="s">
        <v>209</v>
      </c>
      <c r="F209" s="4" t="s">
        <v>209</v>
      </c>
      <c r="G209" s="4" t="s">
        <v>519</v>
      </c>
      <c r="H209" s="4" t="s">
        <v>509</v>
      </c>
      <c r="I209" s="4" t="s">
        <v>15</v>
      </c>
      <c r="J209" s="53">
        <v>9</v>
      </c>
      <c r="K209" s="53">
        <v>0</v>
      </c>
      <c r="L209" s="53">
        <v>0</v>
      </c>
      <c r="M209" s="53">
        <v>2</v>
      </c>
      <c r="N209" s="53">
        <v>0</v>
      </c>
      <c r="O209" s="53">
        <v>0</v>
      </c>
      <c r="P209" s="53">
        <v>2</v>
      </c>
      <c r="Q209" s="53">
        <v>0</v>
      </c>
      <c r="R209" s="53">
        <v>0</v>
      </c>
      <c r="S209" s="53">
        <v>0</v>
      </c>
      <c r="T209" s="53">
        <v>1</v>
      </c>
      <c r="U209" s="53">
        <v>0</v>
      </c>
      <c r="V209" s="53">
        <v>0</v>
      </c>
      <c r="W209" s="53">
        <v>0</v>
      </c>
      <c r="X209" s="161">
        <v>0</v>
      </c>
      <c r="Y209" s="53">
        <v>5</v>
      </c>
      <c r="Z209" s="101"/>
      <c r="AA209" s="53">
        <v>52.779000000000003</v>
      </c>
      <c r="BB209" s="101"/>
    </row>
    <row r="210" spans="1:54" x14ac:dyDescent="0.35">
      <c r="A210" s="4" t="s">
        <v>103</v>
      </c>
      <c r="B210" s="4">
        <v>2019</v>
      </c>
      <c r="C210" s="5">
        <v>43779</v>
      </c>
      <c r="D210" s="4" t="s">
        <v>72</v>
      </c>
      <c r="E210" s="4" t="s">
        <v>209</v>
      </c>
      <c r="F210" s="4" t="s">
        <v>209</v>
      </c>
      <c r="G210" s="4" t="s">
        <v>338</v>
      </c>
      <c r="H210" s="4" t="s">
        <v>555</v>
      </c>
      <c r="I210" s="4" t="s">
        <v>17</v>
      </c>
      <c r="J210" s="53">
        <v>10</v>
      </c>
      <c r="K210" s="53">
        <v>0</v>
      </c>
      <c r="L210" s="53">
        <v>0</v>
      </c>
      <c r="M210" s="53">
        <v>0</v>
      </c>
      <c r="N210" s="53">
        <v>0</v>
      </c>
      <c r="O210" s="53">
        <v>0</v>
      </c>
      <c r="P210" s="53">
        <v>0</v>
      </c>
      <c r="Q210" s="53">
        <v>2</v>
      </c>
      <c r="R210" s="53">
        <v>0</v>
      </c>
      <c r="S210" s="53">
        <v>0</v>
      </c>
      <c r="T210" s="53">
        <v>0</v>
      </c>
      <c r="U210" s="53">
        <v>0</v>
      </c>
      <c r="V210" s="53">
        <v>0</v>
      </c>
      <c r="W210" s="53">
        <v>0</v>
      </c>
      <c r="X210" s="161">
        <v>0</v>
      </c>
      <c r="Y210" s="53">
        <v>2</v>
      </c>
      <c r="Z210" s="101"/>
      <c r="AA210" s="53">
        <v>52.779000000000003</v>
      </c>
      <c r="BB210" s="101"/>
    </row>
    <row r="211" spans="1:54" x14ac:dyDescent="0.35">
      <c r="A211" s="4" t="s">
        <v>103</v>
      </c>
      <c r="B211" s="4">
        <v>2019</v>
      </c>
      <c r="C211" s="5">
        <v>43779</v>
      </c>
      <c r="D211" s="4" t="s">
        <v>72</v>
      </c>
      <c r="E211" s="4" t="s">
        <v>209</v>
      </c>
      <c r="F211" s="4" t="s">
        <v>209</v>
      </c>
      <c r="G211" s="4" t="s">
        <v>226</v>
      </c>
      <c r="H211" s="4" t="s">
        <v>324</v>
      </c>
      <c r="I211" s="4" t="s">
        <v>40</v>
      </c>
      <c r="J211" s="53">
        <v>11</v>
      </c>
      <c r="K211" s="53">
        <v>0</v>
      </c>
      <c r="L211" s="53">
        <v>0</v>
      </c>
      <c r="M211" s="53">
        <v>0</v>
      </c>
      <c r="N211" s="53">
        <v>0</v>
      </c>
      <c r="O211" s="53">
        <v>0</v>
      </c>
      <c r="P211" s="53">
        <v>0</v>
      </c>
      <c r="Q211" s="53">
        <v>0</v>
      </c>
      <c r="R211" s="53">
        <v>0</v>
      </c>
      <c r="S211" s="53">
        <v>0</v>
      </c>
      <c r="T211" s="53">
        <v>0</v>
      </c>
      <c r="U211" s="53">
        <v>0</v>
      </c>
      <c r="V211" s="53">
        <v>0</v>
      </c>
      <c r="W211" s="53">
        <v>0</v>
      </c>
      <c r="X211" s="161">
        <v>0</v>
      </c>
      <c r="Y211" s="53">
        <v>0</v>
      </c>
      <c r="Z211" s="101"/>
      <c r="AA211" s="53">
        <v>52.779000000000003</v>
      </c>
      <c r="BB211" s="101"/>
    </row>
    <row r="212" spans="1:54" x14ac:dyDescent="0.35">
      <c r="A212" s="4" t="s">
        <v>103</v>
      </c>
      <c r="B212" s="4">
        <v>2019</v>
      </c>
      <c r="C212" s="5">
        <v>43779</v>
      </c>
      <c r="D212" s="4" t="s">
        <v>72</v>
      </c>
      <c r="E212" s="4" t="s">
        <v>209</v>
      </c>
      <c r="F212" s="4" t="s">
        <v>209</v>
      </c>
      <c r="G212" s="4" t="s">
        <v>279</v>
      </c>
      <c r="H212" s="4" t="s">
        <v>474</v>
      </c>
      <c r="I212" s="4" t="s">
        <v>53</v>
      </c>
      <c r="J212" s="53">
        <v>12</v>
      </c>
      <c r="K212" s="53">
        <v>0</v>
      </c>
      <c r="L212" s="53">
        <v>0</v>
      </c>
      <c r="M212" s="53">
        <v>0</v>
      </c>
      <c r="N212" s="53">
        <v>0</v>
      </c>
      <c r="O212" s="53">
        <v>0</v>
      </c>
      <c r="P212" s="53">
        <v>0</v>
      </c>
      <c r="Q212" s="53">
        <v>0</v>
      </c>
      <c r="R212" s="53">
        <v>0</v>
      </c>
      <c r="S212" s="53">
        <v>0</v>
      </c>
      <c r="T212" s="53">
        <v>0</v>
      </c>
      <c r="U212" s="53">
        <v>0</v>
      </c>
      <c r="V212" s="53">
        <v>0</v>
      </c>
      <c r="W212" s="53">
        <v>0</v>
      </c>
      <c r="X212" s="161">
        <v>0</v>
      </c>
      <c r="Y212" s="53">
        <v>0</v>
      </c>
      <c r="Z212" s="101"/>
      <c r="AA212" s="53">
        <v>52.779000000000003</v>
      </c>
      <c r="BB212" s="101"/>
    </row>
    <row r="213" spans="1:54" x14ac:dyDescent="0.35">
      <c r="A213" s="4" t="s">
        <v>103</v>
      </c>
      <c r="B213" s="4">
        <v>2019</v>
      </c>
      <c r="C213" s="5">
        <v>43779</v>
      </c>
      <c r="D213" s="4" t="s">
        <v>72</v>
      </c>
      <c r="E213" s="4" t="s">
        <v>209</v>
      </c>
      <c r="F213" s="4" t="s">
        <v>209</v>
      </c>
      <c r="G213" s="4" t="s">
        <v>251</v>
      </c>
      <c r="H213" s="4" t="s">
        <v>581</v>
      </c>
      <c r="I213" s="4" t="s">
        <v>38</v>
      </c>
      <c r="J213" s="53">
        <v>13</v>
      </c>
      <c r="K213" s="53">
        <v>0</v>
      </c>
      <c r="L213" s="53">
        <v>0</v>
      </c>
      <c r="M213" s="53">
        <v>0</v>
      </c>
      <c r="N213" s="53">
        <v>0</v>
      </c>
      <c r="O213" s="53">
        <v>0</v>
      </c>
      <c r="P213" s="53">
        <v>0</v>
      </c>
      <c r="Q213" s="53">
        <v>0</v>
      </c>
      <c r="R213" s="53">
        <v>0</v>
      </c>
      <c r="S213" s="53">
        <v>0</v>
      </c>
      <c r="T213" s="53">
        <v>0</v>
      </c>
      <c r="U213" s="53">
        <v>0</v>
      </c>
      <c r="V213" s="53">
        <v>0</v>
      </c>
      <c r="W213" s="53">
        <v>0</v>
      </c>
      <c r="X213" s="161">
        <v>20</v>
      </c>
      <c r="Y213" s="53">
        <v>-20</v>
      </c>
      <c r="Z213" s="101"/>
      <c r="AA213" s="53">
        <v>52.779000000000003</v>
      </c>
      <c r="BB213" s="101"/>
    </row>
    <row r="214" spans="1:54" x14ac:dyDescent="0.35">
      <c r="A214" s="4" t="s">
        <v>103</v>
      </c>
      <c r="B214" s="4">
        <v>2019</v>
      </c>
      <c r="C214" s="5">
        <v>43779</v>
      </c>
      <c r="D214" s="4" t="s">
        <v>72</v>
      </c>
      <c r="E214" s="4" t="s">
        <v>209</v>
      </c>
      <c r="F214" s="4" t="s">
        <v>209</v>
      </c>
      <c r="G214" s="4" t="s">
        <v>238</v>
      </c>
      <c r="H214" s="4" t="s">
        <v>300</v>
      </c>
      <c r="I214" s="4" t="s">
        <v>239</v>
      </c>
      <c r="J214" s="53">
        <v>14</v>
      </c>
      <c r="K214" s="53">
        <v>0</v>
      </c>
      <c r="L214" s="53">
        <v>0</v>
      </c>
      <c r="M214" s="53">
        <v>0</v>
      </c>
      <c r="N214" s="53">
        <v>0</v>
      </c>
      <c r="O214" s="53">
        <v>0</v>
      </c>
      <c r="P214" s="53">
        <v>0</v>
      </c>
      <c r="Q214" s="53">
        <v>0</v>
      </c>
      <c r="R214" s="53">
        <v>0</v>
      </c>
      <c r="S214" s="53">
        <v>0</v>
      </c>
      <c r="T214" s="53">
        <v>0</v>
      </c>
      <c r="U214" s="53">
        <v>0</v>
      </c>
      <c r="V214" s="53">
        <v>0</v>
      </c>
      <c r="W214" s="53">
        <v>0</v>
      </c>
      <c r="X214" s="161">
        <v>40</v>
      </c>
      <c r="Y214" s="53">
        <v>-40</v>
      </c>
      <c r="Z214" s="101"/>
      <c r="AA214" s="53">
        <v>52.779000000000003</v>
      </c>
      <c r="BB214" s="101"/>
    </row>
    <row r="215" spans="1:54" x14ac:dyDescent="0.35">
      <c r="A215" s="4" t="s">
        <v>103</v>
      </c>
      <c r="B215" s="4">
        <v>2019</v>
      </c>
      <c r="C215" s="5">
        <v>43779</v>
      </c>
      <c r="D215" s="4" t="s">
        <v>72</v>
      </c>
      <c r="E215" s="4" t="s">
        <v>209</v>
      </c>
      <c r="F215" s="4" t="s">
        <v>209</v>
      </c>
      <c r="G215" s="4" t="s">
        <v>351</v>
      </c>
      <c r="H215" s="4" t="s">
        <v>359</v>
      </c>
      <c r="I215" s="4" t="s">
        <v>65</v>
      </c>
      <c r="J215" s="53" t="s">
        <v>318</v>
      </c>
      <c r="K215" s="53">
        <v>0</v>
      </c>
      <c r="L215" s="53">
        <v>0</v>
      </c>
      <c r="M215" s="53">
        <v>0</v>
      </c>
      <c r="N215" s="53">
        <v>0</v>
      </c>
      <c r="O215" s="53">
        <v>0</v>
      </c>
      <c r="P215" s="53">
        <v>0</v>
      </c>
      <c r="Q215" s="53">
        <v>0</v>
      </c>
      <c r="R215" s="53">
        <v>0</v>
      </c>
      <c r="S215" s="53">
        <v>0</v>
      </c>
      <c r="T215" s="53">
        <v>0</v>
      </c>
      <c r="U215" s="53">
        <v>0</v>
      </c>
      <c r="V215" s="53">
        <v>0</v>
      </c>
      <c r="W215" s="53">
        <v>0</v>
      </c>
      <c r="X215" s="161">
        <v>60</v>
      </c>
      <c r="Y215" s="53" t="s">
        <v>318</v>
      </c>
      <c r="Z215" s="101"/>
      <c r="AA215" s="53">
        <v>52.779000000000003</v>
      </c>
      <c r="BB215" s="101"/>
    </row>
    <row r="216" spans="1:54" x14ac:dyDescent="0.35">
      <c r="A216" s="4" t="s">
        <v>103</v>
      </c>
      <c r="B216" s="4">
        <v>2019</v>
      </c>
      <c r="C216" s="5">
        <v>43779</v>
      </c>
      <c r="D216" s="4" t="s">
        <v>72</v>
      </c>
      <c r="E216" s="4" t="s">
        <v>209</v>
      </c>
      <c r="F216" s="4" t="s">
        <v>209</v>
      </c>
      <c r="G216" s="4" t="s">
        <v>306</v>
      </c>
      <c r="H216" s="4" t="s">
        <v>284</v>
      </c>
      <c r="I216" s="4" t="s">
        <v>49</v>
      </c>
      <c r="J216" s="53" t="s">
        <v>318</v>
      </c>
      <c r="K216" s="53">
        <v>0</v>
      </c>
      <c r="L216" s="53">
        <v>0</v>
      </c>
      <c r="M216" s="53">
        <v>0</v>
      </c>
      <c r="N216" s="53">
        <v>0</v>
      </c>
      <c r="O216" s="53">
        <v>0</v>
      </c>
      <c r="P216" s="53">
        <v>0</v>
      </c>
      <c r="Q216" s="53">
        <v>0</v>
      </c>
      <c r="R216" s="53">
        <v>0</v>
      </c>
      <c r="S216" s="53">
        <v>0</v>
      </c>
      <c r="T216" s="53">
        <v>0</v>
      </c>
      <c r="U216" s="53">
        <v>0</v>
      </c>
      <c r="V216" s="53">
        <v>0</v>
      </c>
      <c r="W216" s="53">
        <v>0</v>
      </c>
      <c r="X216" s="161">
        <v>60</v>
      </c>
      <c r="Y216" s="53" t="s">
        <v>318</v>
      </c>
      <c r="Z216" s="101"/>
      <c r="AA216" s="53">
        <v>52.779000000000003</v>
      </c>
      <c r="BB216" s="101"/>
    </row>
    <row r="217" spans="1:54" x14ac:dyDescent="0.35">
      <c r="A217" s="4" t="s">
        <v>103</v>
      </c>
      <c r="B217" s="4">
        <v>2019</v>
      </c>
      <c r="C217" s="5">
        <v>43779</v>
      </c>
      <c r="D217" s="4" t="s">
        <v>72</v>
      </c>
      <c r="E217" s="4" t="s">
        <v>209</v>
      </c>
      <c r="F217" s="4" t="s">
        <v>209</v>
      </c>
      <c r="G217" s="4" t="s">
        <v>560</v>
      </c>
      <c r="H217" s="4" t="s">
        <v>344</v>
      </c>
      <c r="I217" s="4" t="s">
        <v>175</v>
      </c>
      <c r="J217" s="53" t="s">
        <v>318</v>
      </c>
      <c r="K217" s="53">
        <v>0</v>
      </c>
      <c r="L217" s="53">
        <v>0</v>
      </c>
      <c r="M217" s="53">
        <v>0</v>
      </c>
      <c r="N217" s="53">
        <v>0</v>
      </c>
      <c r="O217" s="53">
        <v>0</v>
      </c>
      <c r="P217" s="53">
        <v>0</v>
      </c>
      <c r="Q217" s="53">
        <v>0</v>
      </c>
      <c r="R217" s="53">
        <v>0</v>
      </c>
      <c r="S217" s="53">
        <v>0</v>
      </c>
      <c r="T217" s="53">
        <v>0</v>
      </c>
      <c r="U217" s="53">
        <v>0</v>
      </c>
      <c r="V217" s="53">
        <v>0</v>
      </c>
      <c r="W217" s="53">
        <v>0</v>
      </c>
      <c r="X217" s="161">
        <v>60</v>
      </c>
      <c r="Y217" s="53" t="s">
        <v>318</v>
      </c>
      <c r="Z217" s="101"/>
      <c r="AA217" s="53">
        <v>52.779000000000003</v>
      </c>
      <c r="BB217" s="101"/>
    </row>
    <row r="218" spans="1:54" x14ac:dyDescent="0.35">
      <c r="A218" s="1" t="s">
        <v>173</v>
      </c>
      <c r="B218" s="1">
        <v>2019</v>
      </c>
      <c r="C218" s="2">
        <v>43771</v>
      </c>
      <c r="D218" s="1" t="s">
        <v>72</v>
      </c>
      <c r="E218" s="1" t="s">
        <v>209</v>
      </c>
      <c r="F218" s="1" t="s">
        <v>209</v>
      </c>
      <c r="G218" s="1" t="s">
        <v>316</v>
      </c>
      <c r="H218" s="1" t="s">
        <v>360</v>
      </c>
      <c r="I218" s="1" t="s">
        <v>19</v>
      </c>
      <c r="J218" s="53">
        <v>1</v>
      </c>
      <c r="K218" s="53">
        <v>5</v>
      </c>
      <c r="L218" s="53">
        <v>5</v>
      </c>
      <c r="M218" s="53">
        <v>3</v>
      </c>
      <c r="N218" s="53">
        <v>3</v>
      </c>
      <c r="O218" s="53">
        <v>5</v>
      </c>
      <c r="P218" s="53">
        <v>3</v>
      </c>
      <c r="Q218" s="53">
        <v>2</v>
      </c>
      <c r="R218" s="53">
        <v>0</v>
      </c>
      <c r="S218" s="53">
        <v>2</v>
      </c>
      <c r="T218" s="53">
        <v>1</v>
      </c>
      <c r="U218" s="53">
        <v>1</v>
      </c>
      <c r="V218" s="53">
        <v>0</v>
      </c>
      <c r="W218" s="53">
        <v>20</v>
      </c>
      <c r="X218" s="161">
        <v>0</v>
      </c>
      <c r="Y218" s="53">
        <v>50</v>
      </c>
      <c r="Z218" s="101">
        <v>1.4076388888888889</v>
      </c>
      <c r="AA218" s="53">
        <v>53.268000000000001</v>
      </c>
      <c r="BB218" s="101"/>
    </row>
    <row r="219" spans="1:54" x14ac:dyDescent="0.35">
      <c r="A219" s="1" t="s">
        <v>173</v>
      </c>
      <c r="B219" s="1">
        <v>2019</v>
      </c>
      <c r="C219" s="2">
        <v>43771</v>
      </c>
      <c r="D219" s="1" t="s">
        <v>72</v>
      </c>
      <c r="E219" s="1" t="s">
        <v>209</v>
      </c>
      <c r="F219" s="1" t="s">
        <v>209</v>
      </c>
      <c r="G219" s="1" t="s">
        <v>319</v>
      </c>
      <c r="H219" s="1" t="s">
        <v>588</v>
      </c>
      <c r="I219" s="1" t="s">
        <v>25</v>
      </c>
      <c r="J219" s="53">
        <v>2</v>
      </c>
      <c r="K219" s="53">
        <v>2</v>
      </c>
      <c r="L219" s="53">
        <v>0</v>
      </c>
      <c r="M219" s="53">
        <v>5</v>
      </c>
      <c r="N219" s="53">
        <v>5</v>
      </c>
      <c r="O219" s="53">
        <v>2</v>
      </c>
      <c r="P219" s="53">
        <v>0</v>
      </c>
      <c r="Q219" s="53">
        <v>3</v>
      </c>
      <c r="R219" s="53">
        <v>0</v>
      </c>
      <c r="S219" s="53">
        <v>5</v>
      </c>
      <c r="T219" s="53">
        <v>0</v>
      </c>
      <c r="U219" s="53">
        <v>0</v>
      </c>
      <c r="V219" s="53">
        <v>2</v>
      </c>
      <c r="W219" s="53">
        <v>20</v>
      </c>
      <c r="X219" s="161">
        <v>0</v>
      </c>
      <c r="Y219" s="53">
        <v>44</v>
      </c>
      <c r="Z219" s="101"/>
      <c r="AA219" s="53">
        <v>53.268000000000001</v>
      </c>
      <c r="BB219" s="101"/>
    </row>
    <row r="220" spans="1:54" x14ac:dyDescent="0.35">
      <c r="A220" s="1" t="s">
        <v>173</v>
      </c>
      <c r="B220" s="1">
        <v>2019</v>
      </c>
      <c r="C220" s="2">
        <v>43771</v>
      </c>
      <c r="D220" s="1" t="s">
        <v>72</v>
      </c>
      <c r="E220" s="1" t="s">
        <v>209</v>
      </c>
      <c r="F220" s="1" t="s">
        <v>209</v>
      </c>
      <c r="G220" s="1" t="s">
        <v>220</v>
      </c>
      <c r="H220" s="1" t="s">
        <v>611</v>
      </c>
      <c r="I220" s="1" t="s">
        <v>17</v>
      </c>
      <c r="J220" s="53">
        <v>3</v>
      </c>
      <c r="K220" s="53">
        <v>1</v>
      </c>
      <c r="L220" s="53">
        <v>0</v>
      </c>
      <c r="M220" s="53">
        <v>0</v>
      </c>
      <c r="N220" s="53">
        <v>0</v>
      </c>
      <c r="O220" s="53">
        <v>0</v>
      </c>
      <c r="P220" s="53">
        <v>2</v>
      </c>
      <c r="Q220" s="53">
        <v>5</v>
      </c>
      <c r="R220" s="53">
        <v>0</v>
      </c>
      <c r="S220" s="53">
        <v>3</v>
      </c>
      <c r="T220" s="53">
        <v>0</v>
      </c>
      <c r="U220" s="53">
        <v>0</v>
      </c>
      <c r="V220" s="53">
        <v>4</v>
      </c>
      <c r="W220" s="53">
        <v>20</v>
      </c>
      <c r="X220" s="161">
        <v>0</v>
      </c>
      <c r="Y220" s="53">
        <v>35</v>
      </c>
      <c r="Z220" s="101"/>
      <c r="AA220" s="53">
        <v>53.268000000000001</v>
      </c>
      <c r="BB220" s="101"/>
    </row>
    <row r="221" spans="1:54" x14ac:dyDescent="0.35">
      <c r="A221" s="1" t="s">
        <v>173</v>
      </c>
      <c r="B221" s="1">
        <v>2019</v>
      </c>
      <c r="C221" s="2">
        <v>43771</v>
      </c>
      <c r="D221" s="1" t="s">
        <v>72</v>
      </c>
      <c r="E221" s="1" t="s">
        <v>209</v>
      </c>
      <c r="F221" s="1" t="s">
        <v>209</v>
      </c>
      <c r="G221" s="1" t="s">
        <v>275</v>
      </c>
      <c r="H221" s="1" t="s">
        <v>287</v>
      </c>
      <c r="I221" s="1" t="s">
        <v>47</v>
      </c>
      <c r="J221" s="53">
        <v>4</v>
      </c>
      <c r="K221" s="53">
        <v>0</v>
      </c>
      <c r="L221" s="53">
        <v>2</v>
      </c>
      <c r="M221" s="53">
        <v>0</v>
      </c>
      <c r="N221" s="53">
        <v>0</v>
      </c>
      <c r="O221" s="53">
        <v>0</v>
      </c>
      <c r="P221" s="53">
        <v>5</v>
      </c>
      <c r="Q221" s="53">
        <v>0</v>
      </c>
      <c r="R221" s="53">
        <v>2</v>
      </c>
      <c r="S221" s="53">
        <v>0</v>
      </c>
      <c r="T221" s="53">
        <v>5</v>
      </c>
      <c r="U221" s="53">
        <v>3</v>
      </c>
      <c r="V221" s="53">
        <v>10</v>
      </c>
      <c r="W221" s="53">
        <v>0</v>
      </c>
      <c r="X221" s="161">
        <v>0</v>
      </c>
      <c r="Y221" s="53">
        <v>27</v>
      </c>
      <c r="Z221" s="101"/>
      <c r="AA221" s="53">
        <v>53.268000000000001</v>
      </c>
      <c r="BB221" s="101"/>
    </row>
    <row r="222" spans="1:54" x14ac:dyDescent="0.35">
      <c r="A222" s="1" t="s">
        <v>173</v>
      </c>
      <c r="B222" s="1">
        <v>2019</v>
      </c>
      <c r="C222" s="2">
        <v>43771</v>
      </c>
      <c r="D222" s="1" t="s">
        <v>72</v>
      </c>
      <c r="E222" s="1" t="s">
        <v>209</v>
      </c>
      <c r="F222" s="1" t="s">
        <v>209</v>
      </c>
      <c r="G222" s="1" t="s">
        <v>219</v>
      </c>
      <c r="H222" s="1" t="s">
        <v>340</v>
      </c>
      <c r="I222" s="1" t="s">
        <v>67</v>
      </c>
      <c r="J222" s="53">
        <v>5</v>
      </c>
      <c r="K222" s="53">
        <v>0</v>
      </c>
      <c r="L222" s="53">
        <v>0</v>
      </c>
      <c r="M222" s="53">
        <v>0</v>
      </c>
      <c r="N222" s="53">
        <v>0</v>
      </c>
      <c r="O222" s="53">
        <v>0</v>
      </c>
      <c r="P222" s="53">
        <v>1</v>
      </c>
      <c r="Q222" s="53">
        <v>1</v>
      </c>
      <c r="R222" s="53">
        <v>0</v>
      </c>
      <c r="S222" s="53">
        <v>0</v>
      </c>
      <c r="T222" s="53">
        <v>0</v>
      </c>
      <c r="U222" s="53">
        <v>0</v>
      </c>
      <c r="V222" s="53">
        <v>0</v>
      </c>
      <c r="W222" s="53">
        <v>20</v>
      </c>
      <c r="X222" s="161">
        <v>0</v>
      </c>
      <c r="Y222" s="53">
        <v>22</v>
      </c>
      <c r="Z222" s="101"/>
      <c r="AA222" s="53">
        <v>53.268000000000001</v>
      </c>
      <c r="BB222" s="101"/>
    </row>
    <row r="223" spans="1:54" x14ac:dyDescent="0.35">
      <c r="A223" s="1" t="s">
        <v>173</v>
      </c>
      <c r="B223" s="1">
        <v>2019</v>
      </c>
      <c r="C223" s="2">
        <v>43771</v>
      </c>
      <c r="D223" s="1" t="s">
        <v>72</v>
      </c>
      <c r="E223" s="1" t="s">
        <v>209</v>
      </c>
      <c r="F223" s="1" t="s">
        <v>209</v>
      </c>
      <c r="G223" s="1" t="s">
        <v>519</v>
      </c>
      <c r="H223" s="1" t="s">
        <v>509</v>
      </c>
      <c r="I223" s="1" t="s">
        <v>15</v>
      </c>
      <c r="J223" s="53">
        <v>6</v>
      </c>
      <c r="K223" s="53">
        <v>0</v>
      </c>
      <c r="L223" s="53">
        <v>0</v>
      </c>
      <c r="M223" s="53">
        <v>0</v>
      </c>
      <c r="N223" s="53">
        <v>2</v>
      </c>
      <c r="O223" s="53">
        <v>0</v>
      </c>
      <c r="P223" s="53">
        <v>0</v>
      </c>
      <c r="Q223" s="53">
        <v>0</v>
      </c>
      <c r="R223" s="53">
        <v>1</v>
      </c>
      <c r="S223" s="53">
        <v>0</v>
      </c>
      <c r="T223" s="53">
        <v>3</v>
      </c>
      <c r="U223" s="53">
        <v>5</v>
      </c>
      <c r="V223" s="53">
        <v>6</v>
      </c>
      <c r="W223" s="53">
        <v>0</v>
      </c>
      <c r="X223" s="161">
        <v>0</v>
      </c>
      <c r="Y223" s="53">
        <v>17</v>
      </c>
      <c r="Z223" s="101"/>
      <c r="AA223" s="53">
        <v>53.268000000000001</v>
      </c>
      <c r="BB223" s="101"/>
    </row>
    <row r="224" spans="1:54" x14ac:dyDescent="0.35">
      <c r="A224" s="1" t="s">
        <v>173</v>
      </c>
      <c r="B224" s="1">
        <v>2019</v>
      </c>
      <c r="C224" s="2">
        <v>43771</v>
      </c>
      <c r="D224" s="1" t="s">
        <v>72</v>
      </c>
      <c r="E224" s="1" t="s">
        <v>209</v>
      </c>
      <c r="F224" s="1" t="s">
        <v>209</v>
      </c>
      <c r="G224" s="1" t="s">
        <v>556</v>
      </c>
      <c r="H224" s="1" t="s">
        <v>243</v>
      </c>
      <c r="I224" s="1" t="s">
        <v>51</v>
      </c>
      <c r="J224" s="53">
        <v>7</v>
      </c>
      <c r="K224" s="53">
        <v>3</v>
      </c>
      <c r="L224" s="53">
        <v>0</v>
      </c>
      <c r="M224" s="53">
        <v>0</v>
      </c>
      <c r="N224" s="53">
        <v>0</v>
      </c>
      <c r="O224" s="53">
        <v>0</v>
      </c>
      <c r="P224" s="53">
        <v>0</v>
      </c>
      <c r="Q224" s="53">
        <v>0</v>
      </c>
      <c r="R224" s="53">
        <v>5</v>
      </c>
      <c r="S224" s="53">
        <v>0</v>
      </c>
      <c r="T224" s="53">
        <v>0</v>
      </c>
      <c r="U224" s="53">
        <v>2</v>
      </c>
      <c r="V224" s="53">
        <v>0</v>
      </c>
      <c r="W224" s="53">
        <v>0</v>
      </c>
      <c r="X224" s="161">
        <v>0</v>
      </c>
      <c r="Y224" s="53">
        <v>10</v>
      </c>
      <c r="Z224" s="101"/>
      <c r="AA224" s="53">
        <v>53.268000000000001</v>
      </c>
      <c r="BB224" s="101"/>
    </row>
    <row r="225" spans="1:54" x14ac:dyDescent="0.35">
      <c r="A225" s="1" t="s">
        <v>173</v>
      </c>
      <c r="B225" s="1">
        <v>2019</v>
      </c>
      <c r="C225" s="2">
        <v>43771</v>
      </c>
      <c r="D225" s="1" t="s">
        <v>72</v>
      </c>
      <c r="E225" s="1" t="s">
        <v>209</v>
      </c>
      <c r="F225" s="1" t="s">
        <v>209</v>
      </c>
      <c r="G225" s="1" t="s">
        <v>308</v>
      </c>
      <c r="H225" s="1" t="s">
        <v>233</v>
      </c>
      <c r="I225" s="1" t="s">
        <v>53</v>
      </c>
      <c r="J225" s="53">
        <v>8</v>
      </c>
      <c r="K225" s="53">
        <v>0</v>
      </c>
      <c r="L225" s="53">
        <v>1</v>
      </c>
      <c r="M225" s="53">
        <v>1</v>
      </c>
      <c r="N225" s="53">
        <v>1</v>
      </c>
      <c r="O225" s="53">
        <v>0</v>
      </c>
      <c r="P225" s="53">
        <v>0</v>
      </c>
      <c r="Q225" s="53">
        <v>0</v>
      </c>
      <c r="R225" s="53">
        <v>0</v>
      </c>
      <c r="S225" s="53">
        <v>1</v>
      </c>
      <c r="T225" s="53">
        <v>2</v>
      </c>
      <c r="U225" s="53">
        <v>0</v>
      </c>
      <c r="V225" s="53">
        <v>0</v>
      </c>
      <c r="W225" s="53">
        <v>0</v>
      </c>
      <c r="X225" s="161">
        <v>0</v>
      </c>
      <c r="Y225" s="53">
        <v>6</v>
      </c>
      <c r="Z225" s="101"/>
      <c r="AA225" s="53">
        <v>53.268000000000001</v>
      </c>
      <c r="BB225" s="101"/>
    </row>
    <row r="226" spans="1:54" x14ac:dyDescent="0.35">
      <c r="A226" s="1" t="s">
        <v>173</v>
      </c>
      <c r="B226" s="1">
        <v>2019</v>
      </c>
      <c r="C226" s="2">
        <v>43771</v>
      </c>
      <c r="D226" s="1" t="s">
        <v>72</v>
      </c>
      <c r="E226" s="1" t="s">
        <v>209</v>
      </c>
      <c r="F226" s="1" t="s">
        <v>209</v>
      </c>
      <c r="G226" s="1" t="s">
        <v>244</v>
      </c>
      <c r="H226" s="1" t="s">
        <v>652</v>
      </c>
      <c r="I226" s="1" t="s">
        <v>245</v>
      </c>
      <c r="J226" s="53">
        <v>9</v>
      </c>
      <c r="K226" s="53">
        <v>0</v>
      </c>
      <c r="L226" s="53">
        <v>3</v>
      </c>
      <c r="M226" s="53">
        <v>2</v>
      </c>
      <c r="N226" s="53">
        <v>0</v>
      </c>
      <c r="O226" s="53">
        <v>1</v>
      </c>
      <c r="P226" s="53">
        <v>0</v>
      </c>
      <c r="Q226" s="53">
        <v>0</v>
      </c>
      <c r="R226" s="53">
        <v>0</v>
      </c>
      <c r="S226" s="53">
        <v>0</v>
      </c>
      <c r="T226" s="53">
        <v>0</v>
      </c>
      <c r="U226" s="53">
        <v>0</v>
      </c>
      <c r="V226" s="53">
        <v>0</v>
      </c>
      <c r="W226" s="53">
        <v>0</v>
      </c>
      <c r="X226" s="161">
        <v>0</v>
      </c>
      <c r="Y226" s="53">
        <v>6</v>
      </c>
      <c r="Z226" s="101"/>
      <c r="AA226" s="53">
        <v>53.268000000000001</v>
      </c>
      <c r="BB226" s="101"/>
    </row>
    <row r="227" spans="1:54" x14ac:dyDescent="0.35">
      <c r="A227" s="1" t="s">
        <v>173</v>
      </c>
      <c r="B227" s="1">
        <v>2019</v>
      </c>
      <c r="C227" s="2">
        <v>43771</v>
      </c>
      <c r="D227" s="1" t="s">
        <v>72</v>
      </c>
      <c r="E227" s="1" t="s">
        <v>209</v>
      </c>
      <c r="F227" s="1" t="s">
        <v>209</v>
      </c>
      <c r="G227" s="1" t="s">
        <v>325</v>
      </c>
      <c r="H227" s="1" t="s">
        <v>592</v>
      </c>
      <c r="I227" s="1" t="s">
        <v>121</v>
      </c>
      <c r="J227" s="53">
        <v>10</v>
      </c>
      <c r="K227" s="53">
        <v>0</v>
      </c>
      <c r="L227" s="53">
        <v>0</v>
      </c>
      <c r="M227" s="53">
        <v>0</v>
      </c>
      <c r="N227" s="53">
        <v>0</v>
      </c>
      <c r="O227" s="53">
        <v>3</v>
      </c>
      <c r="P227" s="53">
        <v>0</v>
      </c>
      <c r="Q227" s="53">
        <v>0</v>
      </c>
      <c r="R227" s="53">
        <v>0</v>
      </c>
      <c r="S227" s="53">
        <v>0</v>
      </c>
      <c r="T227" s="53">
        <v>0</v>
      </c>
      <c r="U227" s="53">
        <v>0</v>
      </c>
      <c r="V227" s="53">
        <v>0</v>
      </c>
      <c r="W227" s="53">
        <v>0</v>
      </c>
      <c r="X227" s="161">
        <v>0</v>
      </c>
      <c r="Y227" s="53">
        <v>3</v>
      </c>
      <c r="Z227" s="101"/>
      <c r="AA227" s="53">
        <v>53.268000000000001</v>
      </c>
      <c r="BB227" s="101"/>
    </row>
    <row r="228" spans="1:54" x14ac:dyDescent="0.35">
      <c r="A228" s="1" t="s">
        <v>173</v>
      </c>
      <c r="B228" s="1">
        <v>2019</v>
      </c>
      <c r="C228" s="2">
        <v>43771</v>
      </c>
      <c r="D228" s="1" t="s">
        <v>72</v>
      </c>
      <c r="E228" s="1" t="s">
        <v>209</v>
      </c>
      <c r="F228" s="1" t="s">
        <v>209</v>
      </c>
      <c r="G228" s="1" t="s">
        <v>309</v>
      </c>
      <c r="H228" s="1" t="s">
        <v>251</v>
      </c>
      <c r="I228" s="1" t="s">
        <v>38</v>
      </c>
      <c r="J228" s="53">
        <v>11</v>
      </c>
      <c r="K228" s="53">
        <v>0</v>
      </c>
      <c r="L228" s="53">
        <v>0</v>
      </c>
      <c r="M228" s="53">
        <v>0</v>
      </c>
      <c r="N228" s="53">
        <v>0</v>
      </c>
      <c r="O228" s="53">
        <v>0</v>
      </c>
      <c r="P228" s="53">
        <v>0</v>
      </c>
      <c r="Q228" s="53">
        <v>0</v>
      </c>
      <c r="R228" s="53">
        <v>3</v>
      </c>
      <c r="S228" s="53">
        <v>0</v>
      </c>
      <c r="T228" s="53">
        <v>0</v>
      </c>
      <c r="U228" s="53">
        <v>0</v>
      </c>
      <c r="V228" s="53">
        <v>0</v>
      </c>
      <c r="W228" s="53">
        <v>0</v>
      </c>
      <c r="X228" s="161">
        <v>0</v>
      </c>
      <c r="Y228" s="53">
        <v>3</v>
      </c>
      <c r="Z228" s="101"/>
      <c r="AA228" s="53">
        <v>53.268000000000001</v>
      </c>
      <c r="BB228" s="101"/>
    </row>
    <row r="229" spans="1:54" x14ac:dyDescent="0.35">
      <c r="A229" s="1" t="s">
        <v>173</v>
      </c>
      <c r="B229" s="1">
        <v>2019</v>
      </c>
      <c r="C229" s="2">
        <v>43771</v>
      </c>
      <c r="D229" s="1" t="s">
        <v>72</v>
      </c>
      <c r="E229" s="1" t="s">
        <v>209</v>
      </c>
      <c r="F229" s="1" t="s">
        <v>209</v>
      </c>
      <c r="G229" s="1" t="s">
        <v>313</v>
      </c>
      <c r="H229" s="1" t="s">
        <v>506</v>
      </c>
      <c r="I229" s="1" t="s">
        <v>239</v>
      </c>
      <c r="J229" s="53">
        <v>12</v>
      </c>
      <c r="K229" s="53">
        <v>0</v>
      </c>
      <c r="L229" s="53">
        <v>0</v>
      </c>
      <c r="M229" s="53">
        <v>0</v>
      </c>
      <c r="N229" s="53">
        <v>0</v>
      </c>
      <c r="O229" s="53">
        <v>0</v>
      </c>
      <c r="P229" s="53">
        <v>0</v>
      </c>
      <c r="Q229" s="53">
        <v>0</v>
      </c>
      <c r="R229" s="53">
        <v>0</v>
      </c>
      <c r="S229" s="53">
        <v>0</v>
      </c>
      <c r="T229" s="53">
        <v>0</v>
      </c>
      <c r="U229" s="53">
        <v>0</v>
      </c>
      <c r="V229" s="53">
        <v>0</v>
      </c>
      <c r="W229" s="53">
        <v>0</v>
      </c>
      <c r="X229" s="161">
        <v>0</v>
      </c>
      <c r="Y229" s="53">
        <v>0</v>
      </c>
      <c r="Z229" s="101"/>
      <c r="AA229" s="53">
        <v>53.268000000000001</v>
      </c>
      <c r="BB229" s="101"/>
    </row>
    <row r="230" spans="1:54" x14ac:dyDescent="0.35">
      <c r="A230" s="1" t="s">
        <v>173</v>
      </c>
      <c r="B230" s="1">
        <v>2019</v>
      </c>
      <c r="C230" s="2">
        <v>43771</v>
      </c>
      <c r="D230" s="1" t="s">
        <v>72</v>
      </c>
      <c r="E230" s="1" t="s">
        <v>209</v>
      </c>
      <c r="F230" s="1" t="s">
        <v>209</v>
      </c>
      <c r="G230" s="1" t="s">
        <v>597</v>
      </c>
      <c r="H230" s="1" t="s">
        <v>291</v>
      </c>
      <c r="I230" s="1" t="s">
        <v>31</v>
      </c>
      <c r="J230" s="53">
        <v>13</v>
      </c>
      <c r="K230" s="53">
        <v>0</v>
      </c>
      <c r="L230" s="53">
        <v>0</v>
      </c>
      <c r="M230" s="53">
        <v>0</v>
      </c>
      <c r="N230" s="53">
        <v>0</v>
      </c>
      <c r="O230" s="53">
        <v>0</v>
      </c>
      <c r="P230" s="53">
        <v>0</v>
      </c>
      <c r="Q230" s="53">
        <v>0</v>
      </c>
      <c r="R230" s="53">
        <v>0</v>
      </c>
      <c r="S230" s="53">
        <v>0</v>
      </c>
      <c r="T230" s="53">
        <v>0</v>
      </c>
      <c r="U230" s="53">
        <v>0</v>
      </c>
      <c r="V230" s="53">
        <v>0</v>
      </c>
      <c r="W230" s="53">
        <v>0</v>
      </c>
      <c r="X230" s="161">
        <v>0</v>
      </c>
      <c r="Y230" s="53">
        <v>0</v>
      </c>
      <c r="Z230" s="101"/>
      <c r="AA230" s="53">
        <v>53.268000000000001</v>
      </c>
      <c r="BB230" s="101"/>
    </row>
    <row r="231" spans="1:54" x14ac:dyDescent="0.35">
      <c r="A231" s="1" t="s">
        <v>173</v>
      </c>
      <c r="B231" s="1">
        <v>2019</v>
      </c>
      <c r="C231" s="2">
        <v>43771</v>
      </c>
      <c r="D231" s="1" t="s">
        <v>72</v>
      </c>
      <c r="E231" s="1" t="s">
        <v>209</v>
      </c>
      <c r="F231" s="1" t="s">
        <v>209</v>
      </c>
      <c r="G231" s="1" t="s">
        <v>240</v>
      </c>
      <c r="H231" s="1" t="s">
        <v>445</v>
      </c>
      <c r="I231" s="1" t="s">
        <v>56</v>
      </c>
      <c r="J231" s="53">
        <v>14</v>
      </c>
      <c r="K231" s="53">
        <v>0</v>
      </c>
      <c r="L231" s="53">
        <v>0</v>
      </c>
      <c r="M231" s="53">
        <v>0</v>
      </c>
      <c r="N231" s="53">
        <v>0</v>
      </c>
      <c r="O231" s="53">
        <v>0</v>
      </c>
      <c r="P231" s="53">
        <v>0</v>
      </c>
      <c r="Q231" s="53">
        <v>0</v>
      </c>
      <c r="R231" s="53">
        <v>0</v>
      </c>
      <c r="S231" s="53">
        <v>0</v>
      </c>
      <c r="T231" s="53">
        <v>0</v>
      </c>
      <c r="U231" s="53">
        <v>0</v>
      </c>
      <c r="V231" s="53">
        <v>0</v>
      </c>
      <c r="W231" s="53">
        <v>0</v>
      </c>
      <c r="X231" s="161">
        <v>0</v>
      </c>
      <c r="Y231" s="53">
        <v>0</v>
      </c>
      <c r="Z231" s="101"/>
      <c r="AA231" s="53">
        <v>53.268000000000001</v>
      </c>
      <c r="BB231" s="101"/>
    </row>
    <row r="232" spans="1:54" x14ac:dyDescent="0.35">
      <c r="A232" s="1" t="s">
        <v>173</v>
      </c>
      <c r="B232" s="1">
        <v>2019</v>
      </c>
      <c r="C232" s="2">
        <v>43771</v>
      </c>
      <c r="D232" s="1" t="s">
        <v>72</v>
      </c>
      <c r="E232" s="1" t="s">
        <v>209</v>
      </c>
      <c r="F232" s="1" t="s">
        <v>209</v>
      </c>
      <c r="G232" s="1" t="s">
        <v>560</v>
      </c>
      <c r="H232" s="1" t="s">
        <v>344</v>
      </c>
      <c r="I232" s="1" t="s">
        <v>175</v>
      </c>
      <c r="J232" s="53">
        <v>15</v>
      </c>
      <c r="K232" s="53">
        <v>0</v>
      </c>
      <c r="L232" s="53">
        <v>0</v>
      </c>
      <c r="M232" s="53">
        <v>0</v>
      </c>
      <c r="N232" s="53">
        <v>0</v>
      </c>
      <c r="O232" s="53">
        <v>0</v>
      </c>
      <c r="P232" s="53">
        <v>0</v>
      </c>
      <c r="Q232" s="53">
        <v>0</v>
      </c>
      <c r="R232" s="53">
        <v>0</v>
      </c>
      <c r="S232" s="53">
        <v>0</v>
      </c>
      <c r="T232" s="53">
        <v>0</v>
      </c>
      <c r="U232" s="53">
        <v>0</v>
      </c>
      <c r="V232" s="53">
        <v>0</v>
      </c>
      <c r="W232" s="53">
        <v>0</v>
      </c>
      <c r="X232" s="161">
        <v>20</v>
      </c>
      <c r="Y232" s="53">
        <v>-20</v>
      </c>
      <c r="Z232" s="101"/>
      <c r="AA232" s="53">
        <v>53.268000000000001</v>
      </c>
      <c r="BB232" s="101"/>
    </row>
    <row r="233" spans="1:54" x14ac:dyDescent="0.35">
      <c r="A233" s="1" t="s">
        <v>173</v>
      </c>
      <c r="B233" s="1">
        <v>2019</v>
      </c>
      <c r="C233" s="2">
        <v>43771</v>
      </c>
      <c r="D233" s="1" t="s">
        <v>72</v>
      </c>
      <c r="E233" s="1" t="s">
        <v>209</v>
      </c>
      <c r="F233" s="1" t="s">
        <v>209</v>
      </c>
      <c r="G233" s="1" t="s">
        <v>351</v>
      </c>
      <c r="H233" s="1" t="s">
        <v>359</v>
      </c>
      <c r="I233" s="1" t="s">
        <v>65</v>
      </c>
      <c r="J233" s="53">
        <v>16</v>
      </c>
      <c r="K233" s="53">
        <v>0</v>
      </c>
      <c r="L233" s="53">
        <v>0</v>
      </c>
      <c r="M233" s="53">
        <v>0</v>
      </c>
      <c r="N233" s="53">
        <v>0</v>
      </c>
      <c r="O233" s="53">
        <v>0</v>
      </c>
      <c r="P233" s="53">
        <v>0</v>
      </c>
      <c r="Q233" s="53">
        <v>0</v>
      </c>
      <c r="R233" s="53">
        <v>0</v>
      </c>
      <c r="S233" s="53">
        <v>0</v>
      </c>
      <c r="T233" s="53">
        <v>0</v>
      </c>
      <c r="U233" s="53">
        <v>0</v>
      </c>
      <c r="V233" s="53">
        <v>0</v>
      </c>
      <c r="W233" s="53">
        <v>0</v>
      </c>
      <c r="X233" s="161">
        <v>20</v>
      </c>
      <c r="Y233" s="53">
        <v>-20</v>
      </c>
      <c r="Z233" s="101"/>
      <c r="AA233" s="53">
        <v>53.268000000000001</v>
      </c>
      <c r="BB233" s="101"/>
    </row>
    <row r="234" spans="1:54" x14ac:dyDescent="0.35">
      <c r="A234" s="1" t="s">
        <v>173</v>
      </c>
      <c r="B234" s="1">
        <v>2019</v>
      </c>
      <c r="C234" s="2">
        <v>43771</v>
      </c>
      <c r="D234" s="1" t="s">
        <v>72</v>
      </c>
      <c r="E234" s="1" t="s">
        <v>209</v>
      </c>
      <c r="F234" s="1" t="s">
        <v>209</v>
      </c>
      <c r="G234" s="1" t="s">
        <v>337</v>
      </c>
      <c r="H234" s="1" t="s">
        <v>306</v>
      </c>
      <c r="I234" s="1" t="s">
        <v>49</v>
      </c>
      <c r="J234" s="53">
        <v>17</v>
      </c>
      <c r="K234" s="53">
        <v>0</v>
      </c>
      <c r="L234" s="53">
        <v>0</v>
      </c>
      <c r="M234" s="53">
        <v>0</v>
      </c>
      <c r="N234" s="53">
        <v>0</v>
      </c>
      <c r="O234" s="53">
        <v>0</v>
      </c>
      <c r="P234" s="53">
        <v>0</v>
      </c>
      <c r="Q234" s="53">
        <v>0</v>
      </c>
      <c r="R234" s="53">
        <v>0</v>
      </c>
      <c r="S234" s="53">
        <v>0</v>
      </c>
      <c r="T234" s="53">
        <v>0</v>
      </c>
      <c r="U234" s="53">
        <v>0</v>
      </c>
      <c r="V234" s="53">
        <v>0</v>
      </c>
      <c r="W234" s="53">
        <v>0</v>
      </c>
      <c r="X234" s="161">
        <v>40</v>
      </c>
      <c r="Y234" s="53">
        <v>-40</v>
      </c>
      <c r="Z234" s="101"/>
      <c r="AA234" s="53">
        <v>53.268000000000001</v>
      </c>
      <c r="BB234" s="101"/>
    </row>
    <row r="235" spans="1:54" x14ac:dyDescent="0.35">
      <c r="A235" s="1" t="s">
        <v>173</v>
      </c>
      <c r="B235" s="1">
        <v>2019</v>
      </c>
      <c r="C235" s="2">
        <v>43771</v>
      </c>
      <c r="D235" s="1" t="s">
        <v>72</v>
      </c>
      <c r="E235" s="1" t="s">
        <v>209</v>
      </c>
      <c r="F235" s="1" t="s">
        <v>209</v>
      </c>
      <c r="G235" s="1" t="s">
        <v>653</v>
      </c>
      <c r="H235" s="1" t="s">
        <v>464</v>
      </c>
      <c r="I235" s="1" t="s">
        <v>44</v>
      </c>
      <c r="J235" s="53" t="s">
        <v>318</v>
      </c>
      <c r="K235" s="53">
        <v>0</v>
      </c>
      <c r="L235" s="53">
        <v>0</v>
      </c>
      <c r="M235" s="53">
        <v>0</v>
      </c>
      <c r="N235" s="53">
        <v>0</v>
      </c>
      <c r="O235" s="53">
        <v>0</v>
      </c>
      <c r="P235" s="53">
        <v>0</v>
      </c>
      <c r="Q235" s="53">
        <v>0</v>
      </c>
      <c r="R235" s="53">
        <v>0</v>
      </c>
      <c r="S235" s="53">
        <v>0</v>
      </c>
      <c r="T235" s="53">
        <v>0</v>
      </c>
      <c r="U235" s="53">
        <v>0</v>
      </c>
      <c r="V235" s="53">
        <v>0</v>
      </c>
      <c r="W235" s="53">
        <v>0</v>
      </c>
      <c r="X235" s="161">
        <v>60</v>
      </c>
      <c r="Y235" s="53" t="s">
        <v>318</v>
      </c>
      <c r="Z235" s="101"/>
      <c r="AA235" s="53">
        <v>53.268000000000001</v>
      </c>
      <c r="BB235" s="101"/>
    </row>
    <row r="236" spans="1:54" x14ac:dyDescent="0.35">
      <c r="A236" s="4" t="s">
        <v>176</v>
      </c>
      <c r="B236" s="4">
        <v>2019</v>
      </c>
      <c r="C236" s="5">
        <v>43526</v>
      </c>
      <c r="D236" s="4" t="s">
        <v>13</v>
      </c>
      <c r="E236" s="4" t="s">
        <v>209</v>
      </c>
      <c r="F236" s="4" t="s">
        <v>209</v>
      </c>
      <c r="G236" s="4" t="s">
        <v>316</v>
      </c>
      <c r="H236" s="4" t="s">
        <v>360</v>
      </c>
      <c r="I236" s="4" t="s">
        <v>19</v>
      </c>
      <c r="J236" s="53">
        <v>1</v>
      </c>
      <c r="K236" s="53">
        <v>3</v>
      </c>
      <c r="L236" s="53">
        <v>5</v>
      </c>
      <c r="M236" s="53">
        <v>3</v>
      </c>
      <c r="N236" s="53">
        <v>5</v>
      </c>
      <c r="O236" s="53">
        <v>5</v>
      </c>
      <c r="P236" s="53">
        <v>3</v>
      </c>
      <c r="Q236" s="53">
        <v>0</v>
      </c>
      <c r="R236" s="53">
        <v>3</v>
      </c>
      <c r="S236" s="53">
        <v>3</v>
      </c>
      <c r="T236" s="53">
        <v>0</v>
      </c>
      <c r="U236" s="53">
        <v>3</v>
      </c>
      <c r="V236" s="53">
        <v>0</v>
      </c>
      <c r="W236" s="53">
        <v>0</v>
      </c>
      <c r="X236" s="161">
        <v>0</v>
      </c>
      <c r="Y236" s="53">
        <v>33</v>
      </c>
      <c r="Z236" s="101">
        <v>1.7763888888888888</v>
      </c>
      <c r="AA236" s="53">
        <v>42.21</v>
      </c>
      <c r="BB236" s="101"/>
    </row>
    <row r="237" spans="1:54" x14ac:dyDescent="0.35">
      <c r="A237" s="4" t="s">
        <v>176</v>
      </c>
      <c r="B237" s="4">
        <v>2019</v>
      </c>
      <c r="C237" s="5">
        <v>43526</v>
      </c>
      <c r="D237" s="4" t="s">
        <v>13</v>
      </c>
      <c r="E237" s="4" t="s">
        <v>209</v>
      </c>
      <c r="F237" s="4" t="s">
        <v>209</v>
      </c>
      <c r="G237" s="4" t="s">
        <v>277</v>
      </c>
      <c r="H237" s="4" t="s">
        <v>357</v>
      </c>
      <c r="I237" s="4" t="s">
        <v>36</v>
      </c>
      <c r="J237" s="53">
        <v>2</v>
      </c>
      <c r="K237" s="53">
        <v>5</v>
      </c>
      <c r="L237" s="53">
        <v>0</v>
      </c>
      <c r="M237" s="53">
        <v>1</v>
      </c>
      <c r="N237" s="53">
        <v>2</v>
      </c>
      <c r="O237" s="53">
        <v>0</v>
      </c>
      <c r="P237" s="53">
        <v>2</v>
      </c>
      <c r="Q237" s="53">
        <v>5</v>
      </c>
      <c r="R237" s="53">
        <v>0</v>
      </c>
      <c r="S237" s="53">
        <v>5</v>
      </c>
      <c r="T237" s="53">
        <v>5</v>
      </c>
      <c r="U237" s="53">
        <v>2</v>
      </c>
      <c r="V237" s="53">
        <v>4</v>
      </c>
      <c r="W237" s="53">
        <v>0</v>
      </c>
      <c r="X237" s="161">
        <v>0</v>
      </c>
      <c r="Y237" s="53">
        <v>31</v>
      </c>
      <c r="Z237" s="101"/>
      <c r="AA237" s="53">
        <v>42.21</v>
      </c>
      <c r="BB237" s="101"/>
    </row>
    <row r="238" spans="1:54" x14ac:dyDescent="0.35">
      <c r="A238" s="4" t="s">
        <v>176</v>
      </c>
      <c r="B238" s="4">
        <v>2019</v>
      </c>
      <c r="C238" s="5">
        <v>43526</v>
      </c>
      <c r="D238" s="4" t="s">
        <v>13</v>
      </c>
      <c r="E238" s="4" t="s">
        <v>209</v>
      </c>
      <c r="F238" s="4" t="s">
        <v>209</v>
      </c>
      <c r="G238" s="4" t="s">
        <v>244</v>
      </c>
      <c r="H238" s="4" t="s">
        <v>336</v>
      </c>
      <c r="I238" s="4" t="s">
        <v>245</v>
      </c>
      <c r="J238" s="53">
        <v>3</v>
      </c>
      <c r="K238" s="53">
        <v>0</v>
      </c>
      <c r="L238" s="53">
        <v>3</v>
      </c>
      <c r="M238" s="53">
        <v>0</v>
      </c>
      <c r="N238" s="53">
        <v>3</v>
      </c>
      <c r="O238" s="53">
        <v>0</v>
      </c>
      <c r="P238" s="53">
        <v>0</v>
      </c>
      <c r="Q238" s="53">
        <v>1</v>
      </c>
      <c r="R238" s="53">
        <v>0</v>
      </c>
      <c r="S238" s="53">
        <v>2</v>
      </c>
      <c r="T238" s="53">
        <v>0</v>
      </c>
      <c r="U238" s="53">
        <v>5</v>
      </c>
      <c r="V238" s="53">
        <v>10</v>
      </c>
      <c r="W238" s="53">
        <v>0</v>
      </c>
      <c r="X238" s="161">
        <v>0</v>
      </c>
      <c r="Y238" s="53">
        <v>24</v>
      </c>
      <c r="Z238" s="101"/>
      <c r="AA238" s="53">
        <v>42.21</v>
      </c>
      <c r="BB238" s="101"/>
    </row>
    <row r="239" spans="1:54" x14ac:dyDescent="0.35">
      <c r="A239" s="4" t="s">
        <v>176</v>
      </c>
      <c r="B239" s="4">
        <v>2019</v>
      </c>
      <c r="C239" s="5">
        <v>43526</v>
      </c>
      <c r="D239" s="4" t="s">
        <v>13</v>
      </c>
      <c r="E239" s="4" t="s">
        <v>209</v>
      </c>
      <c r="F239" s="4" t="s">
        <v>209</v>
      </c>
      <c r="G239" s="4" t="s">
        <v>339</v>
      </c>
      <c r="H239" s="4" t="s">
        <v>354</v>
      </c>
      <c r="I239" s="4" t="s">
        <v>25</v>
      </c>
      <c r="J239" s="53">
        <v>4</v>
      </c>
      <c r="K239" s="53">
        <v>1</v>
      </c>
      <c r="L239" s="53">
        <v>0</v>
      </c>
      <c r="M239" s="53">
        <v>5</v>
      </c>
      <c r="N239" s="53">
        <v>0</v>
      </c>
      <c r="O239" s="53">
        <v>0</v>
      </c>
      <c r="P239" s="53">
        <v>1</v>
      </c>
      <c r="Q239" s="53">
        <v>0</v>
      </c>
      <c r="R239" s="53">
        <v>5</v>
      </c>
      <c r="S239" s="53">
        <v>1</v>
      </c>
      <c r="T239" s="53">
        <v>0</v>
      </c>
      <c r="U239" s="53">
        <v>0</v>
      </c>
      <c r="V239" s="53">
        <v>2</v>
      </c>
      <c r="W239" s="53">
        <v>0</v>
      </c>
      <c r="X239" s="161">
        <v>0</v>
      </c>
      <c r="Y239" s="53">
        <v>15</v>
      </c>
      <c r="Z239" s="101"/>
      <c r="AA239" s="53">
        <v>42.21</v>
      </c>
      <c r="BB239" s="101"/>
    </row>
    <row r="240" spans="1:54" x14ac:dyDescent="0.35">
      <c r="A240" s="4" t="s">
        <v>176</v>
      </c>
      <c r="B240" s="4">
        <v>2019</v>
      </c>
      <c r="C240" s="5">
        <v>43526</v>
      </c>
      <c r="D240" s="4" t="s">
        <v>13</v>
      </c>
      <c r="E240" s="4" t="s">
        <v>209</v>
      </c>
      <c r="F240" s="4" t="s">
        <v>209</v>
      </c>
      <c r="G240" s="4" t="s">
        <v>308</v>
      </c>
      <c r="H240" s="4" t="s">
        <v>356</v>
      </c>
      <c r="I240" s="4" t="s">
        <v>53</v>
      </c>
      <c r="J240" s="53">
        <v>5</v>
      </c>
      <c r="K240" s="53">
        <v>2</v>
      </c>
      <c r="L240" s="53">
        <v>0</v>
      </c>
      <c r="M240" s="53">
        <v>0</v>
      </c>
      <c r="N240" s="53">
        <v>1</v>
      </c>
      <c r="O240" s="53">
        <v>0</v>
      </c>
      <c r="P240" s="53">
        <v>5</v>
      </c>
      <c r="Q240" s="53">
        <v>2</v>
      </c>
      <c r="R240" s="53">
        <v>1</v>
      </c>
      <c r="S240" s="53">
        <v>0</v>
      </c>
      <c r="T240" s="53">
        <v>3</v>
      </c>
      <c r="U240" s="53">
        <v>0</v>
      </c>
      <c r="V240" s="53">
        <v>0</v>
      </c>
      <c r="W240" s="53">
        <v>0</v>
      </c>
      <c r="X240" s="161">
        <v>0</v>
      </c>
      <c r="Y240" s="53">
        <v>14</v>
      </c>
      <c r="Z240" s="101"/>
      <c r="AA240" s="53">
        <v>42.21</v>
      </c>
      <c r="BB240" s="101"/>
    </row>
    <row r="241" spans="1:54" x14ac:dyDescent="0.35">
      <c r="A241" s="4" t="s">
        <v>176</v>
      </c>
      <c r="B241" s="4">
        <v>2019</v>
      </c>
      <c r="C241" s="5">
        <v>43526</v>
      </c>
      <c r="D241" s="4" t="s">
        <v>13</v>
      </c>
      <c r="E241" s="4" t="s">
        <v>209</v>
      </c>
      <c r="F241" s="4" t="s">
        <v>209</v>
      </c>
      <c r="G241" s="4" t="s">
        <v>347</v>
      </c>
      <c r="H241" s="4" t="s">
        <v>592</v>
      </c>
      <c r="I241" s="4" t="s">
        <v>121</v>
      </c>
      <c r="J241" s="53">
        <v>6</v>
      </c>
      <c r="K241" s="53">
        <v>0</v>
      </c>
      <c r="L241" s="53">
        <v>0</v>
      </c>
      <c r="M241" s="53">
        <v>0</v>
      </c>
      <c r="N241" s="53">
        <v>0</v>
      </c>
      <c r="O241" s="53">
        <v>3</v>
      </c>
      <c r="P241" s="53">
        <v>0</v>
      </c>
      <c r="Q241" s="53">
        <v>0</v>
      </c>
      <c r="R241" s="53">
        <v>0</v>
      </c>
      <c r="S241" s="53">
        <v>0</v>
      </c>
      <c r="T241" s="53">
        <v>0</v>
      </c>
      <c r="U241" s="53">
        <v>0</v>
      </c>
      <c r="V241" s="53">
        <v>6</v>
      </c>
      <c r="W241" s="53">
        <v>0</v>
      </c>
      <c r="X241" s="161">
        <v>0</v>
      </c>
      <c r="Y241" s="53">
        <v>9</v>
      </c>
      <c r="Z241" s="101"/>
      <c r="AA241" s="53">
        <v>42.21</v>
      </c>
      <c r="BB241" s="101"/>
    </row>
    <row r="242" spans="1:54" x14ac:dyDescent="0.35">
      <c r="A242" s="4" t="s">
        <v>176</v>
      </c>
      <c r="B242" s="4">
        <v>2019</v>
      </c>
      <c r="C242" s="5">
        <v>43526</v>
      </c>
      <c r="D242" s="4" t="s">
        <v>13</v>
      </c>
      <c r="E242" s="4" t="s">
        <v>209</v>
      </c>
      <c r="F242" s="4" t="s">
        <v>209</v>
      </c>
      <c r="G242" s="4" t="s">
        <v>243</v>
      </c>
      <c r="H242" s="4" t="s">
        <v>311</v>
      </c>
      <c r="I242" s="4" t="s">
        <v>51</v>
      </c>
      <c r="J242" s="53">
        <v>7</v>
      </c>
      <c r="K242" s="53">
        <v>0</v>
      </c>
      <c r="L242" s="53">
        <v>0</v>
      </c>
      <c r="M242" s="53">
        <v>2</v>
      </c>
      <c r="N242" s="53">
        <v>0</v>
      </c>
      <c r="O242" s="53">
        <v>0</v>
      </c>
      <c r="P242" s="53">
        <v>0</v>
      </c>
      <c r="Q242" s="53">
        <v>3</v>
      </c>
      <c r="R242" s="53">
        <v>2</v>
      </c>
      <c r="S242" s="53">
        <v>0</v>
      </c>
      <c r="T242" s="53">
        <v>1</v>
      </c>
      <c r="U242" s="53">
        <v>0</v>
      </c>
      <c r="V242" s="53">
        <v>0</v>
      </c>
      <c r="W242" s="53">
        <v>0</v>
      </c>
      <c r="X242" s="161">
        <v>0</v>
      </c>
      <c r="Y242" s="53">
        <v>8</v>
      </c>
      <c r="Z242" s="101"/>
      <c r="AA242" s="53">
        <v>42.21</v>
      </c>
      <c r="BB242" s="101"/>
    </row>
    <row r="243" spans="1:54" x14ac:dyDescent="0.35">
      <c r="A243" s="4" t="s">
        <v>176</v>
      </c>
      <c r="B243" s="4">
        <v>2019</v>
      </c>
      <c r="C243" s="5">
        <v>43526</v>
      </c>
      <c r="D243" s="4" t="s">
        <v>13</v>
      </c>
      <c r="E243" s="4" t="s">
        <v>209</v>
      </c>
      <c r="F243" s="4" t="s">
        <v>209</v>
      </c>
      <c r="G243" s="4" t="s">
        <v>275</v>
      </c>
      <c r="H243" s="4" t="s">
        <v>488</v>
      </c>
      <c r="I243" s="4" t="s">
        <v>47</v>
      </c>
      <c r="J243" s="53">
        <v>8</v>
      </c>
      <c r="K243" s="53">
        <v>0</v>
      </c>
      <c r="L243" s="53">
        <v>1</v>
      </c>
      <c r="M243" s="53">
        <v>0</v>
      </c>
      <c r="N243" s="53">
        <v>0</v>
      </c>
      <c r="O243" s="53">
        <v>1</v>
      </c>
      <c r="P243" s="53">
        <v>0</v>
      </c>
      <c r="Q243" s="53">
        <v>0</v>
      </c>
      <c r="R243" s="53">
        <v>0</v>
      </c>
      <c r="S243" s="53">
        <v>0</v>
      </c>
      <c r="T243" s="53">
        <v>2</v>
      </c>
      <c r="U243" s="53">
        <v>1</v>
      </c>
      <c r="V243" s="53">
        <v>0</v>
      </c>
      <c r="W243" s="53">
        <v>0</v>
      </c>
      <c r="X243" s="161">
        <v>0</v>
      </c>
      <c r="Y243" s="53">
        <v>5</v>
      </c>
      <c r="Z243" s="101"/>
      <c r="AA243" s="53">
        <v>42.21</v>
      </c>
      <c r="BB243" s="101"/>
    </row>
    <row r="244" spans="1:54" x14ac:dyDescent="0.35">
      <c r="A244" s="4" t="s">
        <v>176</v>
      </c>
      <c r="B244" s="4">
        <v>2019</v>
      </c>
      <c r="C244" s="5">
        <v>43526</v>
      </c>
      <c r="D244" s="4" t="s">
        <v>13</v>
      </c>
      <c r="E244" s="4" t="s">
        <v>209</v>
      </c>
      <c r="F244" s="4" t="s">
        <v>209</v>
      </c>
      <c r="G244" s="4" t="s">
        <v>342</v>
      </c>
      <c r="H244" s="4" t="s">
        <v>310</v>
      </c>
      <c r="I244" s="4" t="s">
        <v>56</v>
      </c>
      <c r="J244" s="53">
        <v>9</v>
      </c>
      <c r="K244" s="53">
        <v>0</v>
      </c>
      <c r="L244" s="53">
        <v>0</v>
      </c>
      <c r="M244" s="53">
        <v>0</v>
      </c>
      <c r="N244" s="53">
        <v>0</v>
      </c>
      <c r="O244" s="53">
        <v>2</v>
      </c>
      <c r="P244" s="53">
        <v>0</v>
      </c>
      <c r="Q244" s="53">
        <v>0</v>
      </c>
      <c r="R244" s="53">
        <v>0</v>
      </c>
      <c r="S244" s="53">
        <v>0</v>
      </c>
      <c r="T244" s="53">
        <v>0</v>
      </c>
      <c r="U244" s="53">
        <v>0</v>
      </c>
      <c r="V244" s="53">
        <v>0</v>
      </c>
      <c r="W244" s="53">
        <v>0</v>
      </c>
      <c r="X244" s="161">
        <v>0</v>
      </c>
      <c r="Y244" s="53">
        <v>2</v>
      </c>
      <c r="Z244" s="101"/>
      <c r="AA244" s="53">
        <v>42.21</v>
      </c>
      <c r="BB244" s="101"/>
    </row>
    <row r="245" spans="1:54" x14ac:dyDescent="0.35">
      <c r="A245" s="4" t="s">
        <v>176</v>
      </c>
      <c r="B245" s="4">
        <v>2019</v>
      </c>
      <c r="C245" s="5">
        <v>43526</v>
      </c>
      <c r="D245" s="4" t="s">
        <v>13</v>
      </c>
      <c r="E245" s="4" t="s">
        <v>209</v>
      </c>
      <c r="F245" s="4" t="s">
        <v>209</v>
      </c>
      <c r="G245" s="4" t="s">
        <v>220</v>
      </c>
      <c r="H245" s="4" t="s">
        <v>603</v>
      </c>
      <c r="I245" s="4" t="s">
        <v>17</v>
      </c>
      <c r="J245" s="53">
        <v>10</v>
      </c>
      <c r="K245" s="53">
        <v>0</v>
      </c>
      <c r="L245" s="53">
        <v>2</v>
      </c>
      <c r="M245" s="53">
        <v>0</v>
      </c>
      <c r="N245" s="53">
        <v>0</v>
      </c>
      <c r="O245" s="53">
        <v>0</v>
      </c>
      <c r="P245" s="53">
        <v>0</v>
      </c>
      <c r="Q245" s="53">
        <v>0</v>
      </c>
      <c r="R245" s="53">
        <v>0</v>
      </c>
      <c r="S245" s="53">
        <v>0</v>
      </c>
      <c r="T245" s="53">
        <v>0</v>
      </c>
      <c r="U245" s="53">
        <v>0</v>
      </c>
      <c r="V245" s="53">
        <v>0</v>
      </c>
      <c r="W245" s="53">
        <v>0</v>
      </c>
      <c r="X245" s="161">
        <v>0</v>
      </c>
      <c r="Y245" s="53">
        <v>2</v>
      </c>
      <c r="Z245" s="101"/>
      <c r="AA245" s="53">
        <v>42.21</v>
      </c>
      <c r="BB245" s="101"/>
    </row>
    <row r="246" spans="1:54" x14ac:dyDescent="0.35">
      <c r="A246" s="4" t="s">
        <v>176</v>
      </c>
      <c r="B246" s="4">
        <v>2019</v>
      </c>
      <c r="C246" s="5">
        <v>43526</v>
      </c>
      <c r="D246" s="4" t="s">
        <v>13</v>
      </c>
      <c r="E246" s="4" t="s">
        <v>209</v>
      </c>
      <c r="F246" s="4" t="s">
        <v>209</v>
      </c>
      <c r="G246" s="4" t="s">
        <v>226</v>
      </c>
      <c r="H246" s="4" t="s">
        <v>331</v>
      </c>
      <c r="I246" s="4" t="s">
        <v>40</v>
      </c>
      <c r="J246" s="53">
        <v>11</v>
      </c>
      <c r="K246" s="53">
        <v>0</v>
      </c>
      <c r="L246" s="53">
        <v>0</v>
      </c>
      <c r="M246" s="53">
        <v>0</v>
      </c>
      <c r="N246" s="53">
        <v>0</v>
      </c>
      <c r="O246" s="53">
        <v>0</v>
      </c>
      <c r="P246" s="53">
        <v>0</v>
      </c>
      <c r="Q246" s="53">
        <v>0</v>
      </c>
      <c r="R246" s="53">
        <v>0</v>
      </c>
      <c r="S246" s="53">
        <v>0</v>
      </c>
      <c r="T246" s="53">
        <v>0</v>
      </c>
      <c r="U246" s="53">
        <v>0</v>
      </c>
      <c r="V246" s="53">
        <v>0</v>
      </c>
      <c r="W246" s="53">
        <v>0</v>
      </c>
      <c r="X246" s="161">
        <v>0</v>
      </c>
      <c r="Y246" s="53">
        <v>0</v>
      </c>
      <c r="Z246" s="101"/>
      <c r="AA246" s="53">
        <v>42.21</v>
      </c>
      <c r="BB246" s="101"/>
    </row>
    <row r="247" spans="1:54" x14ac:dyDescent="0.35">
      <c r="A247" s="4" t="s">
        <v>176</v>
      </c>
      <c r="B247" s="4">
        <v>2019</v>
      </c>
      <c r="C247" s="5">
        <v>43526</v>
      </c>
      <c r="D247" s="4" t="s">
        <v>13</v>
      </c>
      <c r="E247" s="4" t="s">
        <v>209</v>
      </c>
      <c r="F247" s="4" t="s">
        <v>209</v>
      </c>
      <c r="G247" s="4" t="s">
        <v>300</v>
      </c>
      <c r="H247" s="4" t="s">
        <v>238</v>
      </c>
      <c r="I247" s="4" t="s">
        <v>239</v>
      </c>
      <c r="J247" s="53">
        <v>12</v>
      </c>
      <c r="K247" s="53">
        <v>0</v>
      </c>
      <c r="L247" s="53">
        <v>0</v>
      </c>
      <c r="M247" s="53">
        <v>0</v>
      </c>
      <c r="N247" s="53">
        <v>0</v>
      </c>
      <c r="O247" s="53">
        <v>0</v>
      </c>
      <c r="P247" s="53">
        <v>0</v>
      </c>
      <c r="Q247" s="53">
        <v>0</v>
      </c>
      <c r="R247" s="53">
        <v>0</v>
      </c>
      <c r="S247" s="53">
        <v>0</v>
      </c>
      <c r="T247" s="53">
        <v>0</v>
      </c>
      <c r="U247" s="53">
        <v>0</v>
      </c>
      <c r="V247" s="53">
        <v>0</v>
      </c>
      <c r="W247" s="53">
        <v>0</v>
      </c>
      <c r="X247" s="161">
        <v>0</v>
      </c>
      <c r="Y247" s="53">
        <v>0</v>
      </c>
      <c r="Z247" s="101"/>
      <c r="AA247" s="53">
        <v>42.21</v>
      </c>
      <c r="BB247" s="101"/>
    </row>
    <row r="248" spans="1:54" x14ac:dyDescent="0.35">
      <c r="A248" s="4" t="s">
        <v>176</v>
      </c>
      <c r="B248" s="4">
        <v>2019</v>
      </c>
      <c r="C248" s="5">
        <v>43526</v>
      </c>
      <c r="D248" s="4" t="s">
        <v>13</v>
      </c>
      <c r="E248" s="4" t="s">
        <v>209</v>
      </c>
      <c r="F248" s="4" t="s">
        <v>209</v>
      </c>
      <c r="G248" s="4" t="s">
        <v>291</v>
      </c>
      <c r="H248" s="4" t="s">
        <v>358</v>
      </c>
      <c r="I248" s="4" t="s">
        <v>31</v>
      </c>
      <c r="J248" s="53">
        <v>13</v>
      </c>
      <c r="K248" s="53">
        <v>0</v>
      </c>
      <c r="L248" s="53">
        <v>0</v>
      </c>
      <c r="M248" s="53">
        <v>0</v>
      </c>
      <c r="N248" s="53">
        <v>0</v>
      </c>
      <c r="O248" s="53">
        <v>0</v>
      </c>
      <c r="P248" s="53">
        <v>0</v>
      </c>
      <c r="Q248" s="53">
        <v>0</v>
      </c>
      <c r="R248" s="53">
        <v>0</v>
      </c>
      <c r="S248" s="53">
        <v>0</v>
      </c>
      <c r="T248" s="53">
        <v>0</v>
      </c>
      <c r="U248" s="53">
        <v>0</v>
      </c>
      <c r="V248" s="53">
        <v>0</v>
      </c>
      <c r="W248" s="53">
        <v>0</v>
      </c>
      <c r="X248" s="161">
        <v>0</v>
      </c>
      <c r="Y248" s="53">
        <v>0</v>
      </c>
      <c r="Z248" s="101"/>
      <c r="AA248" s="53">
        <v>42.21</v>
      </c>
      <c r="BB248" s="101"/>
    </row>
    <row r="249" spans="1:54" x14ac:dyDescent="0.35">
      <c r="A249" s="4" t="s">
        <v>176</v>
      </c>
      <c r="B249" s="4">
        <v>2019</v>
      </c>
      <c r="C249" s="5">
        <v>43526</v>
      </c>
      <c r="D249" s="4" t="s">
        <v>13</v>
      </c>
      <c r="E249" s="4" t="s">
        <v>209</v>
      </c>
      <c r="F249" s="4" t="s">
        <v>209</v>
      </c>
      <c r="G249" s="4" t="s">
        <v>366</v>
      </c>
      <c r="H249" s="4" t="s">
        <v>653</v>
      </c>
      <c r="I249" s="4" t="s">
        <v>44</v>
      </c>
      <c r="J249" s="53">
        <v>14</v>
      </c>
      <c r="K249" s="53">
        <v>0</v>
      </c>
      <c r="L249" s="53">
        <v>0</v>
      </c>
      <c r="M249" s="53">
        <v>0</v>
      </c>
      <c r="N249" s="53">
        <v>0</v>
      </c>
      <c r="O249" s="53">
        <v>0</v>
      </c>
      <c r="P249" s="53">
        <v>0</v>
      </c>
      <c r="Q249" s="53">
        <v>0</v>
      </c>
      <c r="R249" s="53">
        <v>0</v>
      </c>
      <c r="S249" s="53">
        <v>0</v>
      </c>
      <c r="T249" s="53">
        <v>0</v>
      </c>
      <c r="U249" s="53">
        <v>0</v>
      </c>
      <c r="V249" s="53">
        <v>0</v>
      </c>
      <c r="W249" s="53">
        <v>0</v>
      </c>
      <c r="X249" s="161">
        <v>20</v>
      </c>
      <c r="Y249" s="53">
        <v>-20</v>
      </c>
      <c r="Z249" s="101"/>
      <c r="AA249" s="53">
        <v>42.21</v>
      </c>
      <c r="BB249" s="101"/>
    </row>
    <row r="250" spans="1:54" x14ac:dyDescent="0.35">
      <c r="A250" s="4" t="s">
        <v>176</v>
      </c>
      <c r="B250" s="4">
        <v>2019</v>
      </c>
      <c r="C250" s="5">
        <v>43526</v>
      </c>
      <c r="D250" s="4" t="s">
        <v>13</v>
      </c>
      <c r="E250" s="4" t="s">
        <v>209</v>
      </c>
      <c r="F250" s="4" t="s">
        <v>209</v>
      </c>
      <c r="G250" s="4" t="s">
        <v>491</v>
      </c>
      <c r="H250" s="4" t="s">
        <v>351</v>
      </c>
      <c r="I250" s="4" t="s">
        <v>65</v>
      </c>
      <c r="J250" s="53">
        <v>15</v>
      </c>
      <c r="K250" s="53">
        <v>0</v>
      </c>
      <c r="L250" s="53">
        <v>0</v>
      </c>
      <c r="M250" s="53">
        <v>0</v>
      </c>
      <c r="N250" s="53">
        <v>0</v>
      </c>
      <c r="O250" s="53">
        <v>0</v>
      </c>
      <c r="P250" s="53">
        <v>0</v>
      </c>
      <c r="Q250" s="53">
        <v>0</v>
      </c>
      <c r="R250" s="53">
        <v>0</v>
      </c>
      <c r="S250" s="53">
        <v>0</v>
      </c>
      <c r="T250" s="53">
        <v>0</v>
      </c>
      <c r="U250" s="53">
        <v>0</v>
      </c>
      <c r="V250" s="53">
        <v>0</v>
      </c>
      <c r="W250" s="53">
        <v>0</v>
      </c>
      <c r="X250" s="161">
        <v>40</v>
      </c>
      <c r="Y250" s="53" t="s">
        <v>318</v>
      </c>
      <c r="Z250" s="101"/>
      <c r="AA250" s="53">
        <v>42.21</v>
      </c>
      <c r="BB250" s="101"/>
    </row>
    <row r="251" spans="1:54" x14ac:dyDescent="0.35">
      <c r="A251" s="4" t="s">
        <v>176</v>
      </c>
      <c r="B251" s="4">
        <v>2019</v>
      </c>
      <c r="C251" s="5">
        <v>43526</v>
      </c>
      <c r="D251" s="4" t="s">
        <v>13</v>
      </c>
      <c r="E251" s="4" t="s">
        <v>209</v>
      </c>
      <c r="F251" s="4" t="s">
        <v>209</v>
      </c>
      <c r="G251" s="4" t="s">
        <v>222</v>
      </c>
      <c r="H251" s="4" t="s">
        <v>346</v>
      </c>
      <c r="I251" s="4" t="s">
        <v>29</v>
      </c>
      <c r="J251" s="53">
        <v>16</v>
      </c>
      <c r="K251" s="53">
        <v>0</v>
      </c>
      <c r="L251" s="53">
        <v>0</v>
      </c>
      <c r="M251" s="53">
        <v>0</v>
      </c>
      <c r="N251" s="53">
        <v>0</v>
      </c>
      <c r="O251" s="53">
        <v>0</v>
      </c>
      <c r="P251" s="53">
        <v>0</v>
      </c>
      <c r="Q251" s="53">
        <v>0</v>
      </c>
      <c r="R251" s="53">
        <v>0</v>
      </c>
      <c r="S251" s="53">
        <v>0</v>
      </c>
      <c r="T251" s="53">
        <v>0</v>
      </c>
      <c r="U251" s="53">
        <v>0</v>
      </c>
      <c r="V251" s="53">
        <v>0</v>
      </c>
      <c r="W251" s="53">
        <v>0</v>
      </c>
      <c r="X251" s="161">
        <v>0</v>
      </c>
      <c r="Y251" s="53" t="s">
        <v>318</v>
      </c>
      <c r="Z251" s="101"/>
      <c r="AA251" s="53">
        <v>42.21</v>
      </c>
      <c r="BB251" s="101"/>
    </row>
    <row r="252" spans="1:54" x14ac:dyDescent="0.35">
      <c r="A252" s="4" t="s">
        <v>176</v>
      </c>
      <c r="B252" s="4">
        <v>2019</v>
      </c>
      <c r="C252" s="5">
        <v>43526</v>
      </c>
      <c r="D252" s="4" t="s">
        <v>13</v>
      </c>
      <c r="E252" s="4" t="s">
        <v>209</v>
      </c>
      <c r="F252" s="4" t="s">
        <v>209</v>
      </c>
      <c r="G252" s="4" t="s">
        <v>654</v>
      </c>
      <c r="H252" s="4" t="s">
        <v>306</v>
      </c>
      <c r="I252" s="4" t="s">
        <v>49</v>
      </c>
      <c r="J252" s="53">
        <v>17</v>
      </c>
      <c r="K252" s="53">
        <v>0</v>
      </c>
      <c r="L252" s="53">
        <v>0</v>
      </c>
      <c r="M252" s="53">
        <v>0</v>
      </c>
      <c r="N252" s="53">
        <v>0</v>
      </c>
      <c r="O252" s="53">
        <v>0</v>
      </c>
      <c r="P252" s="53">
        <v>0</v>
      </c>
      <c r="Q252" s="53">
        <v>0</v>
      </c>
      <c r="R252" s="53">
        <v>0</v>
      </c>
      <c r="S252" s="53">
        <v>0</v>
      </c>
      <c r="T252" s="53">
        <v>0</v>
      </c>
      <c r="U252" s="53">
        <v>0</v>
      </c>
      <c r="V252" s="53">
        <v>0</v>
      </c>
      <c r="W252" s="53">
        <v>0</v>
      </c>
      <c r="X252" s="161">
        <v>60</v>
      </c>
      <c r="Y252" s="53" t="s">
        <v>318</v>
      </c>
      <c r="Z252" s="101"/>
      <c r="AA252" s="53">
        <v>42.21</v>
      </c>
      <c r="BB252" s="101"/>
    </row>
    <row r="253" spans="1:54" x14ac:dyDescent="0.35">
      <c r="A253" s="4" t="s">
        <v>176</v>
      </c>
      <c r="B253" s="4">
        <v>2019</v>
      </c>
      <c r="C253" s="5">
        <v>43526</v>
      </c>
      <c r="D253" s="4" t="s">
        <v>13</v>
      </c>
      <c r="E253" s="4" t="s">
        <v>209</v>
      </c>
      <c r="F253" s="4" t="s">
        <v>209</v>
      </c>
      <c r="G253" s="4" t="s">
        <v>655</v>
      </c>
      <c r="H253" s="4" t="s">
        <v>563</v>
      </c>
      <c r="I253" s="4" t="s">
        <v>27</v>
      </c>
      <c r="J253" s="53">
        <v>18</v>
      </c>
      <c r="K253" s="53">
        <v>0</v>
      </c>
      <c r="L253" s="53">
        <v>0</v>
      </c>
      <c r="M253" s="53">
        <v>0</v>
      </c>
      <c r="N253" s="53">
        <v>0</v>
      </c>
      <c r="O253" s="53">
        <v>0</v>
      </c>
      <c r="P253" s="53">
        <v>0</v>
      </c>
      <c r="Q253" s="53">
        <v>0</v>
      </c>
      <c r="R253" s="53">
        <v>0</v>
      </c>
      <c r="S253" s="53">
        <v>0</v>
      </c>
      <c r="T253" s="53">
        <v>0</v>
      </c>
      <c r="U253" s="53">
        <v>0</v>
      </c>
      <c r="V253" s="53">
        <v>0</v>
      </c>
      <c r="W253" s="53">
        <v>0</v>
      </c>
      <c r="X253" s="161">
        <v>0</v>
      </c>
      <c r="Y253" s="53" t="s">
        <v>318</v>
      </c>
      <c r="Z253" s="101"/>
      <c r="AA253" s="53">
        <v>42.21</v>
      </c>
      <c r="BB253" s="101"/>
    </row>
    <row r="254" spans="1:54" x14ac:dyDescent="0.35">
      <c r="A254" s="1" t="s">
        <v>130</v>
      </c>
      <c r="B254" s="1">
        <v>2019</v>
      </c>
      <c r="C254" s="2">
        <v>43491</v>
      </c>
      <c r="D254" s="1" t="s">
        <v>72</v>
      </c>
      <c r="E254" s="1" t="s">
        <v>209</v>
      </c>
      <c r="F254" s="1" t="s">
        <v>209</v>
      </c>
      <c r="G254" s="1" t="s">
        <v>316</v>
      </c>
      <c r="H254" s="1" t="s">
        <v>360</v>
      </c>
      <c r="I254" s="1" t="s">
        <v>19</v>
      </c>
      <c r="J254" s="53">
        <v>1</v>
      </c>
      <c r="K254" s="53">
        <v>3</v>
      </c>
      <c r="L254" s="53">
        <v>3</v>
      </c>
      <c r="M254" s="53">
        <v>5</v>
      </c>
      <c r="N254" s="53">
        <v>5</v>
      </c>
      <c r="O254" s="53">
        <v>5</v>
      </c>
      <c r="P254" s="53">
        <v>5</v>
      </c>
      <c r="Q254" s="53">
        <v>3</v>
      </c>
      <c r="R254" s="53">
        <v>0</v>
      </c>
      <c r="S254" s="53">
        <v>0</v>
      </c>
      <c r="T254" s="53">
        <v>0</v>
      </c>
      <c r="U254" s="53">
        <v>0</v>
      </c>
      <c r="V254" s="53">
        <v>0</v>
      </c>
      <c r="W254" s="53">
        <v>0</v>
      </c>
      <c r="X254" s="161">
        <v>0</v>
      </c>
      <c r="Y254" s="53">
        <v>29</v>
      </c>
      <c r="Z254" s="101">
        <v>0.96666666666666667</v>
      </c>
      <c r="AA254" s="53">
        <v>51.688000000000002</v>
      </c>
      <c r="BB254" s="101"/>
    </row>
    <row r="255" spans="1:54" x14ac:dyDescent="0.35">
      <c r="A255" s="1" t="s">
        <v>130</v>
      </c>
      <c r="B255" s="1">
        <v>2019</v>
      </c>
      <c r="C255" s="2">
        <v>43491</v>
      </c>
      <c r="D255" s="1" t="s">
        <v>72</v>
      </c>
      <c r="E255" s="1" t="s">
        <v>209</v>
      </c>
      <c r="F255" s="1" t="s">
        <v>209</v>
      </c>
      <c r="G255" s="1" t="s">
        <v>243</v>
      </c>
      <c r="H255" s="1" t="s">
        <v>311</v>
      </c>
      <c r="I255" s="1" t="s">
        <v>51</v>
      </c>
      <c r="J255" s="53">
        <v>2</v>
      </c>
      <c r="K255" s="53">
        <v>5</v>
      </c>
      <c r="L255" s="53">
        <v>2</v>
      </c>
      <c r="M255" s="53">
        <v>2</v>
      </c>
      <c r="N255" s="53">
        <v>3</v>
      </c>
      <c r="O255" s="53">
        <v>3</v>
      </c>
      <c r="P255" s="53">
        <v>3</v>
      </c>
      <c r="Q255" s="53">
        <v>2</v>
      </c>
      <c r="R255" s="53">
        <v>4</v>
      </c>
      <c r="S255" s="53">
        <v>0</v>
      </c>
      <c r="T255" s="53">
        <v>0</v>
      </c>
      <c r="U255" s="53">
        <v>0</v>
      </c>
      <c r="V255" s="53">
        <v>0</v>
      </c>
      <c r="W255" s="53">
        <v>0</v>
      </c>
      <c r="X255" s="161">
        <v>0</v>
      </c>
      <c r="Y255" s="53">
        <v>24</v>
      </c>
      <c r="Z255" s="101"/>
      <c r="AA255" s="53">
        <v>51.688000000000002</v>
      </c>
      <c r="BB255" s="101"/>
    </row>
    <row r="256" spans="1:54" x14ac:dyDescent="0.35">
      <c r="A256" s="1" t="s">
        <v>130</v>
      </c>
      <c r="B256" s="1">
        <v>2019</v>
      </c>
      <c r="C256" s="2">
        <v>43491</v>
      </c>
      <c r="D256" s="1" t="s">
        <v>72</v>
      </c>
      <c r="E256" s="1" t="s">
        <v>209</v>
      </c>
      <c r="F256" s="1" t="s">
        <v>209</v>
      </c>
      <c r="G256" s="1" t="s">
        <v>233</v>
      </c>
      <c r="H256" s="1" t="s">
        <v>356</v>
      </c>
      <c r="I256" s="1" t="s">
        <v>53</v>
      </c>
      <c r="J256" s="53">
        <v>3</v>
      </c>
      <c r="K256" s="53">
        <v>0</v>
      </c>
      <c r="L256" s="53">
        <v>0</v>
      </c>
      <c r="M256" s="53">
        <v>3</v>
      </c>
      <c r="N256" s="53">
        <v>0</v>
      </c>
      <c r="O256" s="53">
        <v>2</v>
      </c>
      <c r="P256" s="53">
        <v>0</v>
      </c>
      <c r="Q256" s="53">
        <v>5</v>
      </c>
      <c r="R256" s="53">
        <v>2</v>
      </c>
      <c r="S256" s="53">
        <v>0</v>
      </c>
      <c r="T256" s="53">
        <v>0</v>
      </c>
      <c r="U256" s="53">
        <v>0</v>
      </c>
      <c r="V256" s="53">
        <v>0</v>
      </c>
      <c r="W256" s="53">
        <v>0</v>
      </c>
      <c r="X256" s="161">
        <v>0</v>
      </c>
      <c r="Y256" s="53">
        <v>12</v>
      </c>
      <c r="Z256" s="101"/>
      <c r="AA256" s="53">
        <v>51.688000000000002</v>
      </c>
      <c r="BB256" s="101"/>
    </row>
    <row r="257" spans="1:54" x14ac:dyDescent="0.35">
      <c r="A257" s="1" t="s">
        <v>130</v>
      </c>
      <c r="B257" s="1">
        <v>2019</v>
      </c>
      <c r="C257" s="2">
        <v>43491</v>
      </c>
      <c r="D257" s="1" t="s">
        <v>72</v>
      </c>
      <c r="E257" s="1" t="s">
        <v>209</v>
      </c>
      <c r="F257" s="1" t="s">
        <v>209</v>
      </c>
      <c r="G257" s="1" t="s">
        <v>347</v>
      </c>
      <c r="H257" s="1" t="s">
        <v>650</v>
      </c>
      <c r="I257" s="1" t="s">
        <v>121</v>
      </c>
      <c r="J257" s="53">
        <v>4</v>
      </c>
      <c r="K257" s="53">
        <v>0</v>
      </c>
      <c r="L257" s="53">
        <v>0</v>
      </c>
      <c r="M257" s="53">
        <v>0</v>
      </c>
      <c r="N257" s="53">
        <v>0</v>
      </c>
      <c r="O257" s="53">
        <v>0</v>
      </c>
      <c r="P257" s="53">
        <v>0</v>
      </c>
      <c r="Q257" s="53">
        <v>1</v>
      </c>
      <c r="R257" s="53">
        <v>10</v>
      </c>
      <c r="S257" s="53">
        <v>0</v>
      </c>
      <c r="T257" s="53">
        <v>0</v>
      </c>
      <c r="U257" s="53">
        <v>0</v>
      </c>
      <c r="V257" s="53">
        <v>0</v>
      </c>
      <c r="W257" s="53">
        <v>0</v>
      </c>
      <c r="X257" s="161">
        <v>0</v>
      </c>
      <c r="Y257" s="53">
        <v>11</v>
      </c>
      <c r="Z257" s="101"/>
      <c r="AA257" s="53">
        <v>51.688000000000002</v>
      </c>
      <c r="BB257" s="101"/>
    </row>
    <row r="258" spans="1:54" x14ac:dyDescent="0.35">
      <c r="A258" s="1" t="s">
        <v>130</v>
      </c>
      <c r="B258" s="1">
        <v>2019</v>
      </c>
      <c r="C258" s="2">
        <v>43491</v>
      </c>
      <c r="D258" s="1" t="s">
        <v>72</v>
      </c>
      <c r="E258" s="1" t="s">
        <v>209</v>
      </c>
      <c r="F258" s="1" t="s">
        <v>209</v>
      </c>
      <c r="G258" s="1" t="s">
        <v>346</v>
      </c>
      <c r="H258" s="1" t="s">
        <v>222</v>
      </c>
      <c r="I258" s="1" t="s">
        <v>29</v>
      </c>
      <c r="J258" s="53">
        <v>5</v>
      </c>
      <c r="K258" s="53">
        <v>2</v>
      </c>
      <c r="L258" s="53">
        <v>5</v>
      </c>
      <c r="M258" s="53">
        <v>0</v>
      </c>
      <c r="N258" s="53">
        <v>0</v>
      </c>
      <c r="O258" s="53">
        <v>0</v>
      </c>
      <c r="P258" s="53">
        <v>0</v>
      </c>
      <c r="Q258" s="53">
        <v>0</v>
      </c>
      <c r="R258" s="53">
        <v>0</v>
      </c>
      <c r="S258" s="53">
        <v>0</v>
      </c>
      <c r="T258" s="53">
        <v>0</v>
      </c>
      <c r="U258" s="53">
        <v>0</v>
      </c>
      <c r="V258" s="53">
        <v>0</v>
      </c>
      <c r="W258" s="53">
        <v>0</v>
      </c>
      <c r="X258" s="161">
        <v>0</v>
      </c>
      <c r="Y258" s="53">
        <v>7</v>
      </c>
      <c r="Z258" s="101"/>
      <c r="AA258" s="53">
        <v>51.688000000000002</v>
      </c>
      <c r="BB258" s="101"/>
    </row>
    <row r="259" spans="1:54" x14ac:dyDescent="0.35">
      <c r="A259" s="1" t="s">
        <v>130</v>
      </c>
      <c r="B259" s="1">
        <v>2019</v>
      </c>
      <c r="C259" s="2">
        <v>43491</v>
      </c>
      <c r="D259" s="1" t="s">
        <v>72</v>
      </c>
      <c r="E259" s="1" t="s">
        <v>209</v>
      </c>
      <c r="F259" s="1" t="s">
        <v>209</v>
      </c>
      <c r="G259" s="1" t="s">
        <v>238</v>
      </c>
      <c r="H259" s="1" t="s">
        <v>313</v>
      </c>
      <c r="I259" s="1" t="s">
        <v>239</v>
      </c>
      <c r="J259" s="53">
        <v>6</v>
      </c>
      <c r="K259" s="53">
        <v>0</v>
      </c>
      <c r="L259" s="53">
        <v>0</v>
      </c>
      <c r="M259" s="53">
        <v>0</v>
      </c>
      <c r="N259" s="53">
        <v>0</v>
      </c>
      <c r="O259" s="53">
        <v>0</v>
      </c>
      <c r="P259" s="53">
        <v>0</v>
      </c>
      <c r="Q259" s="53">
        <v>0</v>
      </c>
      <c r="R259" s="53">
        <v>6</v>
      </c>
      <c r="S259" s="53">
        <v>0</v>
      </c>
      <c r="T259" s="53">
        <v>0</v>
      </c>
      <c r="U259" s="53">
        <v>0</v>
      </c>
      <c r="V259" s="53">
        <v>0</v>
      </c>
      <c r="W259" s="53">
        <v>0</v>
      </c>
      <c r="X259" s="161">
        <v>0</v>
      </c>
      <c r="Y259" s="53">
        <v>6</v>
      </c>
      <c r="Z259" s="101"/>
      <c r="AA259" s="53">
        <v>51.688000000000002</v>
      </c>
      <c r="BB259" s="101"/>
    </row>
    <row r="260" spans="1:54" x14ac:dyDescent="0.35">
      <c r="A260" s="1" t="s">
        <v>130</v>
      </c>
      <c r="B260" s="1">
        <v>2019</v>
      </c>
      <c r="C260" s="2">
        <v>43491</v>
      </c>
      <c r="D260" s="1" t="s">
        <v>72</v>
      </c>
      <c r="E260" s="1" t="s">
        <v>209</v>
      </c>
      <c r="F260" s="1" t="s">
        <v>209</v>
      </c>
      <c r="G260" s="1" t="s">
        <v>343</v>
      </c>
      <c r="H260" s="1" t="s">
        <v>220</v>
      </c>
      <c r="I260" s="1" t="s">
        <v>17</v>
      </c>
      <c r="J260" s="53">
        <v>7</v>
      </c>
      <c r="K260" s="53">
        <v>1</v>
      </c>
      <c r="L260" s="53">
        <v>1</v>
      </c>
      <c r="M260" s="53">
        <v>0</v>
      </c>
      <c r="N260" s="53">
        <v>1</v>
      </c>
      <c r="O260" s="53">
        <v>1</v>
      </c>
      <c r="P260" s="53">
        <v>2</v>
      </c>
      <c r="Q260" s="53">
        <v>0</v>
      </c>
      <c r="R260" s="53">
        <v>0</v>
      </c>
      <c r="S260" s="53">
        <v>0</v>
      </c>
      <c r="T260" s="53">
        <v>0</v>
      </c>
      <c r="U260" s="53">
        <v>0</v>
      </c>
      <c r="V260" s="53">
        <v>0</v>
      </c>
      <c r="W260" s="53">
        <v>0</v>
      </c>
      <c r="X260" s="161">
        <v>0</v>
      </c>
      <c r="Y260" s="53">
        <v>6</v>
      </c>
      <c r="Z260" s="101"/>
      <c r="AA260" s="53">
        <v>51.688000000000002</v>
      </c>
      <c r="BB260" s="101"/>
    </row>
    <row r="261" spans="1:54" x14ac:dyDescent="0.35">
      <c r="A261" s="1" t="s">
        <v>130</v>
      </c>
      <c r="B261" s="1">
        <v>2019</v>
      </c>
      <c r="C261" s="2">
        <v>43491</v>
      </c>
      <c r="D261" s="1" t="s">
        <v>72</v>
      </c>
      <c r="E261" s="1" t="s">
        <v>209</v>
      </c>
      <c r="F261" s="1" t="s">
        <v>209</v>
      </c>
      <c r="G261" s="1" t="s">
        <v>519</v>
      </c>
      <c r="H261" s="1" t="s">
        <v>656</v>
      </c>
      <c r="I261" s="1" t="s">
        <v>15</v>
      </c>
      <c r="J261" s="53">
        <v>8</v>
      </c>
      <c r="K261" s="53">
        <v>0</v>
      </c>
      <c r="L261" s="53">
        <v>0</v>
      </c>
      <c r="M261" s="53">
        <v>1</v>
      </c>
      <c r="N261" s="53">
        <v>2</v>
      </c>
      <c r="O261" s="53">
        <v>0</v>
      </c>
      <c r="P261" s="53">
        <v>1</v>
      </c>
      <c r="Q261" s="53">
        <v>0</v>
      </c>
      <c r="R261" s="53">
        <v>0</v>
      </c>
      <c r="S261" s="53">
        <v>0</v>
      </c>
      <c r="T261" s="53">
        <v>0</v>
      </c>
      <c r="U261" s="53">
        <v>0</v>
      </c>
      <c r="V261" s="53">
        <v>0</v>
      </c>
      <c r="W261" s="53">
        <v>0</v>
      </c>
      <c r="X261" s="161">
        <v>0</v>
      </c>
      <c r="Y261" s="53">
        <v>4</v>
      </c>
      <c r="Z261" s="101"/>
      <c r="AA261" s="53">
        <v>51.688000000000002</v>
      </c>
      <c r="BB261" s="101"/>
    </row>
    <row r="262" spans="1:54" x14ac:dyDescent="0.35">
      <c r="A262" s="1" t="s">
        <v>130</v>
      </c>
      <c r="B262" s="1">
        <v>2019</v>
      </c>
      <c r="C262" s="2">
        <v>43491</v>
      </c>
      <c r="D262" s="1" t="s">
        <v>72</v>
      </c>
      <c r="E262" s="1" t="s">
        <v>209</v>
      </c>
      <c r="F262" s="1" t="s">
        <v>209</v>
      </c>
      <c r="G262" s="1" t="s">
        <v>488</v>
      </c>
      <c r="H262" s="1" t="s">
        <v>287</v>
      </c>
      <c r="I262" s="1" t="s">
        <v>47</v>
      </c>
      <c r="J262" s="53">
        <v>9</v>
      </c>
      <c r="K262" s="53">
        <v>0</v>
      </c>
      <c r="L262" s="53">
        <v>0</v>
      </c>
      <c r="M262" s="53">
        <v>0</v>
      </c>
      <c r="N262" s="53">
        <v>0</v>
      </c>
      <c r="O262" s="53">
        <v>0</v>
      </c>
      <c r="P262" s="53">
        <v>0</v>
      </c>
      <c r="Q262" s="53">
        <v>0</v>
      </c>
      <c r="R262" s="53">
        <v>0</v>
      </c>
      <c r="S262" s="53">
        <v>0</v>
      </c>
      <c r="T262" s="53">
        <v>0</v>
      </c>
      <c r="U262" s="53">
        <v>0</v>
      </c>
      <c r="V262" s="53">
        <v>0</v>
      </c>
      <c r="W262" s="53">
        <v>0</v>
      </c>
      <c r="X262" s="161">
        <v>0</v>
      </c>
      <c r="Y262" s="53">
        <v>0</v>
      </c>
      <c r="Z262" s="101"/>
      <c r="AA262" s="53">
        <v>51.688000000000002</v>
      </c>
      <c r="BB262" s="101"/>
    </row>
    <row r="263" spans="1:54" x14ac:dyDescent="0.35">
      <c r="A263" s="1" t="s">
        <v>130</v>
      </c>
      <c r="B263" s="1">
        <v>2019</v>
      </c>
      <c r="C263" s="2">
        <v>43491</v>
      </c>
      <c r="D263" s="1" t="s">
        <v>72</v>
      </c>
      <c r="E263" s="1" t="s">
        <v>209</v>
      </c>
      <c r="F263" s="1" t="s">
        <v>209</v>
      </c>
      <c r="G263" s="1" t="s">
        <v>358</v>
      </c>
      <c r="H263" s="1" t="s">
        <v>597</v>
      </c>
      <c r="I263" s="1" t="s">
        <v>31</v>
      </c>
      <c r="J263" s="53">
        <v>10</v>
      </c>
      <c r="K263" s="53">
        <v>0</v>
      </c>
      <c r="L263" s="53">
        <v>0</v>
      </c>
      <c r="M263" s="53">
        <v>0</v>
      </c>
      <c r="N263" s="53">
        <v>0</v>
      </c>
      <c r="O263" s="53">
        <v>0</v>
      </c>
      <c r="P263" s="53">
        <v>0</v>
      </c>
      <c r="Q263" s="53">
        <v>0</v>
      </c>
      <c r="R263" s="53">
        <v>0</v>
      </c>
      <c r="S263" s="53">
        <v>0</v>
      </c>
      <c r="T263" s="53">
        <v>0</v>
      </c>
      <c r="U263" s="53">
        <v>0</v>
      </c>
      <c r="V263" s="53">
        <v>0</v>
      </c>
      <c r="W263" s="53">
        <v>0</v>
      </c>
      <c r="X263" s="161">
        <v>0</v>
      </c>
      <c r="Y263" s="53">
        <v>0</v>
      </c>
      <c r="Z263" s="101"/>
      <c r="AA263" s="53">
        <v>51.688000000000002</v>
      </c>
      <c r="BB263" s="101"/>
    </row>
    <row r="264" spans="1:54" x14ac:dyDescent="0.35">
      <c r="A264" s="1" t="s">
        <v>130</v>
      </c>
      <c r="B264" s="1">
        <v>2019</v>
      </c>
      <c r="C264" s="2">
        <v>43491</v>
      </c>
      <c r="D264" s="1" t="s">
        <v>72</v>
      </c>
      <c r="E264" s="1" t="s">
        <v>209</v>
      </c>
      <c r="F264" s="1" t="s">
        <v>209</v>
      </c>
      <c r="G264" s="1" t="s">
        <v>331</v>
      </c>
      <c r="H264" s="1" t="s">
        <v>324</v>
      </c>
      <c r="I264" s="1" t="s">
        <v>40</v>
      </c>
      <c r="J264" s="53">
        <v>11</v>
      </c>
      <c r="K264" s="53">
        <v>0</v>
      </c>
      <c r="L264" s="53">
        <v>0</v>
      </c>
      <c r="M264" s="53">
        <v>0</v>
      </c>
      <c r="N264" s="53">
        <v>0</v>
      </c>
      <c r="O264" s="53">
        <v>0</v>
      </c>
      <c r="P264" s="53">
        <v>0</v>
      </c>
      <c r="Q264" s="53">
        <v>0</v>
      </c>
      <c r="R264" s="53">
        <v>0</v>
      </c>
      <c r="S264" s="53">
        <v>0</v>
      </c>
      <c r="T264" s="53">
        <v>0</v>
      </c>
      <c r="U264" s="53">
        <v>0</v>
      </c>
      <c r="V264" s="53">
        <v>0</v>
      </c>
      <c r="W264" s="53">
        <v>0</v>
      </c>
      <c r="X264" s="161">
        <v>0</v>
      </c>
      <c r="Y264" s="53">
        <v>0</v>
      </c>
      <c r="Z264" s="101"/>
      <c r="AA264" s="53">
        <v>51.688000000000002</v>
      </c>
      <c r="BB264" s="101"/>
    </row>
    <row r="265" spans="1:54" x14ac:dyDescent="0.35">
      <c r="A265" s="1" t="s">
        <v>130</v>
      </c>
      <c r="B265" s="1">
        <v>2019</v>
      </c>
      <c r="C265" s="2">
        <v>43491</v>
      </c>
      <c r="D265" s="1" t="s">
        <v>72</v>
      </c>
      <c r="E265" s="1" t="s">
        <v>209</v>
      </c>
      <c r="F265" s="1" t="s">
        <v>209</v>
      </c>
      <c r="G265" s="1" t="s">
        <v>251</v>
      </c>
      <c r="H265" s="1" t="s">
        <v>309</v>
      </c>
      <c r="I265" s="1" t="s">
        <v>38</v>
      </c>
      <c r="J265" s="53">
        <v>12</v>
      </c>
      <c r="K265" s="53">
        <v>0</v>
      </c>
      <c r="L265" s="53">
        <v>0</v>
      </c>
      <c r="M265" s="53">
        <v>0</v>
      </c>
      <c r="N265" s="53">
        <v>0</v>
      </c>
      <c r="O265" s="53">
        <v>0</v>
      </c>
      <c r="P265" s="53">
        <v>0</v>
      </c>
      <c r="Q265" s="53">
        <v>0</v>
      </c>
      <c r="R265" s="53">
        <v>0</v>
      </c>
      <c r="S265" s="53">
        <v>0</v>
      </c>
      <c r="T265" s="53">
        <v>0</v>
      </c>
      <c r="U265" s="53">
        <v>0</v>
      </c>
      <c r="V265" s="53">
        <v>0</v>
      </c>
      <c r="W265" s="53">
        <v>0</v>
      </c>
      <c r="X265" s="161">
        <v>0</v>
      </c>
      <c r="Y265" s="53">
        <v>0</v>
      </c>
      <c r="Z265" s="101"/>
      <c r="AA265" s="53">
        <v>51.688000000000002</v>
      </c>
      <c r="BB265" s="101"/>
    </row>
    <row r="266" spans="1:54" x14ac:dyDescent="0.35">
      <c r="A266" s="1" t="s">
        <v>130</v>
      </c>
      <c r="B266" s="1">
        <v>2019</v>
      </c>
      <c r="C266" s="2">
        <v>43491</v>
      </c>
      <c r="D266" s="1" t="s">
        <v>72</v>
      </c>
      <c r="E266" s="1" t="s">
        <v>209</v>
      </c>
      <c r="F266" s="1" t="s">
        <v>209</v>
      </c>
      <c r="G266" s="1" t="s">
        <v>560</v>
      </c>
      <c r="H266" s="1" t="s">
        <v>288</v>
      </c>
      <c r="I266" s="1" t="s">
        <v>175</v>
      </c>
      <c r="J266" s="53">
        <v>13</v>
      </c>
      <c r="K266" s="53">
        <v>0</v>
      </c>
      <c r="L266" s="53">
        <v>0</v>
      </c>
      <c r="M266" s="53">
        <v>0</v>
      </c>
      <c r="N266" s="53">
        <v>0</v>
      </c>
      <c r="O266" s="53">
        <v>0</v>
      </c>
      <c r="P266" s="53">
        <v>0</v>
      </c>
      <c r="Q266" s="53">
        <v>0</v>
      </c>
      <c r="R266" s="53">
        <v>0</v>
      </c>
      <c r="S266" s="53">
        <v>0</v>
      </c>
      <c r="T266" s="53">
        <v>0</v>
      </c>
      <c r="U266" s="53">
        <v>0</v>
      </c>
      <c r="V266" s="53">
        <v>0</v>
      </c>
      <c r="W266" s="53">
        <v>0</v>
      </c>
      <c r="X266" s="161">
        <v>0</v>
      </c>
      <c r="Y266" s="53">
        <v>0</v>
      </c>
      <c r="Z266" s="101"/>
      <c r="AA266" s="53">
        <v>51.688000000000002</v>
      </c>
      <c r="BB266" s="101"/>
    </row>
    <row r="267" spans="1:54" x14ac:dyDescent="0.35">
      <c r="A267" s="1" t="s">
        <v>130</v>
      </c>
      <c r="B267" s="1">
        <v>2019</v>
      </c>
      <c r="C267" s="2">
        <v>43491</v>
      </c>
      <c r="D267" s="1" t="s">
        <v>72</v>
      </c>
      <c r="E267" s="1" t="s">
        <v>209</v>
      </c>
      <c r="F267" s="1" t="s">
        <v>209</v>
      </c>
      <c r="G267" s="1" t="s">
        <v>221</v>
      </c>
      <c r="H267" s="1" t="s">
        <v>323</v>
      </c>
      <c r="I267" s="1" t="s">
        <v>27</v>
      </c>
      <c r="J267" s="53">
        <v>14</v>
      </c>
      <c r="K267" s="53">
        <v>0</v>
      </c>
      <c r="L267" s="53">
        <v>0</v>
      </c>
      <c r="M267" s="53">
        <v>0</v>
      </c>
      <c r="N267" s="53">
        <v>0</v>
      </c>
      <c r="O267" s="53">
        <v>0</v>
      </c>
      <c r="P267" s="53">
        <v>0</v>
      </c>
      <c r="Q267" s="53">
        <v>0</v>
      </c>
      <c r="R267" s="53">
        <v>0</v>
      </c>
      <c r="S267" s="53">
        <v>0</v>
      </c>
      <c r="T267" s="53">
        <v>0</v>
      </c>
      <c r="U267" s="53">
        <v>0</v>
      </c>
      <c r="V267" s="53">
        <v>0</v>
      </c>
      <c r="W267" s="53">
        <v>0</v>
      </c>
      <c r="X267" s="161">
        <v>0</v>
      </c>
      <c r="Y267" s="53">
        <v>0</v>
      </c>
      <c r="Z267" s="101"/>
      <c r="AA267" s="53">
        <v>51.688000000000002</v>
      </c>
      <c r="BB267" s="101"/>
    </row>
    <row r="268" spans="1:54" x14ac:dyDescent="0.35">
      <c r="A268" s="1" t="s">
        <v>130</v>
      </c>
      <c r="B268" s="1">
        <v>2019</v>
      </c>
      <c r="C268" s="2">
        <v>43491</v>
      </c>
      <c r="D268" s="1" t="s">
        <v>72</v>
      </c>
      <c r="E268" s="1" t="s">
        <v>209</v>
      </c>
      <c r="F268" s="1" t="s">
        <v>209</v>
      </c>
      <c r="G268" s="1" t="s">
        <v>342</v>
      </c>
      <c r="H268" s="1" t="s">
        <v>445</v>
      </c>
      <c r="I268" s="1" t="s">
        <v>56</v>
      </c>
      <c r="J268" s="53">
        <v>15</v>
      </c>
      <c r="K268" s="53">
        <v>0</v>
      </c>
      <c r="L268" s="53">
        <v>0</v>
      </c>
      <c r="M268" s="53">
        <v>0</v>
      </c>
      <c r="N268" s="53">
        <v>0</v>
      </c>
      <c r="O268" s="53">
        <v>0</v>
      </c>
      <c r="P268" s="53">
        <v>0</v>
      </c>
      <c r="Q268" s="53">
        <v>0</v>
      </c>
      <c r="R268" s="53">
        <v>0</v>
      </c>
      <c r="S268" s="53">
        <v>0</v>
      </c>
      <c r="T268" s="53">
        <v>0</v>
      </c>
      <c r="U268" s="53">
        <v>0</v>
      </c>
      <c r="V268" s="53">
        <v>0</v>
      </c>
      <c r="W268" s="53">
        <v>0</v>
      </c>
      <c r="X268" s="161">
        <v>20</v>
      </c>
      <c r="Y268" s="53">
        <v>-20</v>
      </c>
      <c r="Z268" s="101"/>
      <c r="AA268" s="53">
        <v>51.688000000000002</v>
      </c>
      <c r="BB268" s="101"/>
    </row>
    <row r="269" spans="1:54" x14ac:dyDescent="0.35">
      <c r="A269" s="1" t="s">
        <v>130</v>
      </c>
      <c r="B269" s="1">
        <v>2019</v>
      </c>
      <c r="C269" s="2">
        <v>43491</v>
      </c>
      <c r="D269" s="1" t="s">
        <v>72</v>
      </c>
      <c r="E269" s="1" t="s">
        <v>209</v>
      </c>
      <c r="F269" s="1" t="s">
        <v>209</v>
      </c>
      <c r="G269" s="1" t="s">
        <v>443</v>
      </c>
      <c r="H269" s="1" t="s">
        <v>585</v>
      </c>
      <c r="I269" s="1" t="s">
        <v>36</v>
      </c>
      <c r="J269" s="53">
        <v>16</v>
      </c>
      <c r="K269" s="53">
        <v>0</v>
      </c>
      <c r="L269" s="53">
        <v>0</v>
      </c>
      <c r="M269" s="53">
        <v>0</v>
      </c>
      <c r="N269" s="53">
        <v>0</v>
      </c>
      <c r="O269" s="53">
        <v>0</v>
      </c>
      <c r="P269" s="53">
        <v>0</v>
      </c>
      <c r="Q269" s="53">
        <v>0</v>
      </c>
      <c r="R269" s="53">
        <v>0</v>
      </c>
      <c r="S269" s="53">
        <v>0</v>
      </c>
      <c r="T269" s="53">
        <v>0</v>
      </c>
      <c r="U269" s="53">
        <v>0</v>
      </c>
      <c r="V269" s="53">
        <v>0</v>
      </c>
      <c r="W269" s="53">
        <v>0</v>
      </c>
      <c r="X269" s="161">
        <v>20</v>
      </c>
      <c r="Y269" s="53">
        <v>-20</v>
      </c>
      <c r="Z269" s="101"/>
      <c r="AA269" s="53">
        <v>51.688000000000002</v>
      </c>
      <c r="BB269" s="101"/>
    </row>
    <row r="270" spans="1:54" x14ac:dyDescent="0.35">
      <c r="A270" s="1" t="s">
        <v>130</v>
      </c>
      <c r="B270" s="1">
        <v>2019</v>
      </c>
      <c r="C270" s="2">
        <v>43491</v>
      </c>
      <c r="D270" s="1" t="s">
        <v>72</v>
      </c>
      <c r="E270" s="1" t="s">
        <v>209</v>
      </c>
      <c r="F270" s="1" t="s">
        <v>209</v>
      </c>
      <c r="G270" s="1" t="s">
        <v>306</v>
      </c>
      <c r="H270" s="1" t="s">
        <v>337</v>
      </c>
      <c r="I270" s="1" t="s">
        <v>49</v>
      </c>
      <c r="J270" s="53">
        <v>17</v>
      </c>
      <c r="K270" s="53">
        <v>0</v>
      </c>
      <c r="L270" s="53">
        <v>0</v>
      </c>
      <c r="M270" s="53">
        <v>0</v>
      </c>
      <c r="N270" s="53">
        <v>0</v>
      </c>
      <c r="O270" s="53">
        <v>0</v>
      </c>
      <c r="P270" s="53">
        <v>0</v>
      </c>
      <c r="Q270" s="53">
        <v>0</v>
      </c>
      <c r="R270" s="53">
        <v>0</v>
      </c>
      <c r="S270" s="53">
        <v>0</v>
      </c>
      <c r="T270" s="53">
        <v>0</v>
      </c>
      <c r="U270" s="53">
        <v>0</v>
      </c>
      <c r="V270" s="53">
        <v>0</v>
      </c>
      <c r="W270" s="53">
        <v>0</v>
      </c>
      <c r="X270" s="53">
        <v>20</v>
      </c>
      <c r="Y270" s="53">
        <v>-20</v>
      </c>
      <c r="Z270" s="101"/>
      <c r="AA270" s="53">
        <v>51.688000000000002</v>
      </c>
      <c r="BB270" s="101"/>
    </row>
    <row r="271" spans="1:54" x14ac:dyDescent="0.35">
      <c r="A271" s="1" t="s">
        <v>130</v>
      </c>
      <c r="B271" s="1">
        <v>2019</v>
      </c>
      <c r="C271" s="2">
        <v>43491</v>
      </c>
      <c r="D271" s="1" t="s">
        <v>72</v>
      </c>
      <c r="E271" s="1" t="s">
        <v>209</v>
      </c>
      <c r="F271" s="1" t="s">
        <v>209</v>
      </c>
      <c r="G271" s="1" t="s">
        <v>359</v>
      </c>
      <c r="H271" s="1" t="s">
        <v>491</v>
      </c>
      <c r="I271" s="1" t="s">
        <v>65</v>
      </c>
      <c r="J271" s="53">
        <v>18</v>
      </c>
      <c r="K271" s="53">
        <v>0</v>
      </c>
      <c r="L271" s="53">
        <v>0</v>
      </c>
      <c r="M271" s="53">
        <v>0</v>
      </c>
      <c r="N271" s="53">
        <v>0</v>
      </c>
      <c r="O271" s="53">
        <v>0</v>
      </c>
      <c r="P271" s="53">
        <v>0</v>
      </c>
      <c r="Q271" s="53">
        <v>0</v>
      </c>
      <c r="R271" s="53">
        <v>0</v>
      </c>
      <c r="S271" s="53">
        <v>0</v>
      </c>
      <c r="T271" s="53">
        <v>0</v>
      </c>
      <c r="U271" s="53">
        <v>0</v>
      </c>
      <c r="V271" s="53">
        <v>0</v>
      </c>
      <c r="W271" s="53">
        <v>0</v>
      </c>
      <c r="X271" s="53">
        <v>40</v>
      </c>
      <c r="Y271" s="53">
        <v>-40</v>
      </c>
      <c r="Z271" s="101"/>
      <c r="AA271" s="53">
        <v>51.688000000000002</v>
      </c>
      <c r="BB271" s="101"/>
    </row>
    <row r="272" spans="1:54" x14ac:dyDescent="0.35">
      <c r="A272" s="4" t="s">
        <v>1771</v>
      </c>
      <c r="B272" s="4">
        <v>2023</v>
      </c>
      <c r="C272" s="5">
        <v>45000</v>
      </c>
      <c r="D272" s="4" t="s">
        <v>72</v>
      </c>
      <c r="E272" s="4" t="s">
        <v>209</v>
      </c>
      <c r="F272" s="4" t="s">
        <v>209</v>
      </c>
      <c r="G272" s="4" t="s">
        <v>220</v>
      </c>
      <c r="H272" s="4" t="s">
        <v>440</v>
      </c>
      <c r="I272" s="4" t="s">
        <v>17</v>
      </c>
      <c r="J272" s="83">
        <v>1</v>
      </c>
      <c r="K272" s="53">
        <v>5</v>
      </c>
      <c r="L272" s="53">
        <v>5</v>
      </c>
      <c r="M272" s="53">
        <v>0</v>
      </c>
      <c r="N272" s="53">
        <v>1</v>
      </c>
      <c r="O272" s="53">
        <v>2</v>
      </c>
      <c r="P272" s="53">
        <v>1</v>
      </c>
      <c r="Q272" s="53">
        <v>5</v>
      </c>
      <c r="R272" s="53">
        <v>0</v>
      </c>
      <c r="S272" s="53">
        <v>5</v>
      </c>
      <c r="T272" s="53">
        <v>2</v>
      </c>
      <c r="U272" s="53">
        <v>3</v>
      </c>
      <c r="V272" s="53">
        <v>6</v>
      </c>
      <c r="W272" s="53">
        <v>0</v>
      </c>
      <c r="X272" s="53">
        <v>0</v>
      </c>
      <c r="Y272" s="53">
        <v>35</v>
      </c>
      <c r="Z272" s="162">
        <v>1.471527777777778</v>
      </c>
      <c r="AA272" s="53">
        <v>50.966999999999999</v>
      </c>
      <c r="BB272" s="101"/>
    </row>
    <row r="273" spans="1:31" x14ac:dyDescent="0.35">
      <c r="A273" s="4" t="s">
        <v>1771</v>
      </c>
      <c r="B273" s="4">
        <v>2023</v>
      </c>
      <c r="C273" s="5">
        <v>45000</v>
      </c>
      <c r="D273" s="4" t="s">
        <v>72</v>
      </c>
      <c r="E273" s="4" t="s">
        <v>209</v>
      </c>
      <c r="F273" s="4" t="s">
        <v>209</v>
      </c>
      <c r="G273" s="79" t="s">
        <v>244</v>
      </c>
      <c r="H273" s="79" t="s">
        <v>336</v>
      </c>
      <c r="I273" s="79" t="s">
        <v>245</v>
      </c>
      <c r="J273" s="79">
        <v>2</v>
      </c>
      <c r="K273" s="53">
        <v>3</v>
      </c>
      <c r="L273" s="53">
        <v>0</v>
      </c>
      <c r="M273" s="53">
        <v>5</v>
      </c>
      <c r="N273" s="53">
        <v>3</v>
      </c>
      <c r="O273" s="53">
        <v>0</v>
      </c>
      <c r="P273" s="53">
        <v>5</v>
      </c>
      <c r="Q273" s="53">
        <v>0</v>
      </c>
      <c r="R273" s="53">
        <v>2</v>
      </c>
      <c r="S273" s="53">
        <v>3</v>
      </c>
      <c r="T273" s="53">
        <v>3</v>
      </c>
      <c r="U273" s="53">
        <v>0</v>
      </c>
      <c r="V273" s="53">
        <v>10</v>
      </c>
      <c r="W273" s="53">
        <v>0</v>
      </c>
      <c r="X273" s="53">
        <v>0</v>
      </c>
      <c r="Y273" s="53">
        <v>34</v>
      </c>
      <c r="Z273" s="162"/>
      <c r="AA273" s="53">
        <v>50.966999999999999</v>
      </c>
      <c r="AE273"/>
    </row>
    <row r="274" spans="1:31" x14ac:dyDescent="0.35">
      <c r="A274" s="4" t="s">
        <v>1771</v>
      </c>
      <c r="B274" s="4">
        <v>2023</v>
      </c>
      <c r="C274" s="5">
        <v>45000</v>
      </c>
      <c r="D274" s="4" t="s">
        <v>72</v>
      </c>
      <c r="E274" s="4" t="s">
        <v>209</v>
      </c>
      <c r="F274" s="4" t="s">
        <v>209</v>
      </c>
      <c r="G274" s="79" t="s">
        <v>434</v>
      </c>
      <c r="H274" s="79" t="s">
        <v>281</v>
      </c>
      <c r="I274" s="79" t="s">
        <v>29</v>
      </c>
      <c r="J274" s="79">
        <v>3</v>
      </c>
      <c r="K274" s="53">
        <v>0</v>
      </c>
      <c r="L274" s="53">
        <v>2</v>
      </c>
      <c r="M274" s="53">
        <v>3</v>
      </c>
      <c r="N274" s="53">
        <v>0</v>
      </c>
      <c r="O274" s="53">
        <v>5</v>
      </c>
      <c r="P274" s="53">
        <v>0</v>
      </c>
      <c r="Q274" s="53">
        <v>1</v>
      </c>
      <c r="R274" s="53">
        <v>5</v>
      </c>
      <c r="S274" s="53">
        <v>0</v>
      </c>
      <c r="T274" s="53">
        <v>5</v>
      </c>
      <c r="U274" s="53">
        <v>1</v>
      </c>
      <c r="V274" s="53">
        <v>2</v>
      </c>
      <c r="W274" s="53">
        <v>0</v>
      </c>
      <c r="X274" s="53">
        <v>0</v>
      </c>
      <c r="Y274" s="53">
        <v>24</v>
      </c>
      <c r="Z274" s="162"/>
      <c r="AA274" s="53">
        <v>50.966999999999999</v>
      </c>
      <c r="AE274"/>
    </row>
    <row r="275" spans="1:31" x14ac:dyDescent="0.35">
      <c r="A275" s="4" t="s">
        <v>1771</v>
      </c>
      <c r="B275" s="4">
        <v>2023</v>
      </c>
      <c r="C275" s="5">
        <v>45000</v>
      </c>
      <c r="D275" s="4" t="s">
        <v>72</v>
      </c>
      <c r="E275" s="4" t="s">
        <v>209</v>
      </c>
      <c r="F275" s="4" t="s">
        <v>209</v>
      </c>
      <c r="G275" s="79" t="s">
        <v>515</v>
      </c>
      <c r="H275" s="79" t="s">
        <v>246</v>
      </c>
      <c r="I275" s="79" t="s">
        <v>25</v>
      </c>
      <c r="J275" s="79">
        <v>4</v>
      </c>
      <c r="K275" s="53">
        <v>1</v>
      </c>
      <c r="L275" s="53">
        <v>0</v>
      </c>
      <c r="M275" s="53">
        <v>2</v>
      </c>
      <c r="N275" s="53">
        <v>2</v>
      </c>
      <c r="O275" s="53">
        <v>0</v>
      </c>
      <c r="P275" s="53">
        <v>3</v>
      </c>
      <c r="Q275" s="53">
        <v>0</v>
      </c>
      <c r="R275" s="53">
        <v>0</v>
      </c>
      <c r="S275" s="53">
        <v>0</v>
      </c>
      <c r="T275" s="53">
        <v>0</v>
      </c>
      <c r="U275" s="53">
        <v>0</v>
      </c>
      <c r="V275" s="53">
        <v>4</v>
      </c>
      <c r="W275" s="53">
        <v>0</v>
      </c>
      <c r="X275" s="53">
        <v>0</v>
      </c>
      <c r="Y275" s="53">
        <v>12</v>
      </c>
      <c r="Z275" s="162"/>
      <c r="AA275" s="53">
        <v>50.966999999999999</v>
      </c>
      <c r="AE275"/>
    </row>
    <row r="276" spans="1:31" x14ac:dyDescent="0.35">
      <c r="A276" s="4" t="s">
        <v>1771</v>
      </c>
      <c r="B276" s="4">
        <v>2023</v>
      </c>
      <c r="C276" s="5">
        <v>45000</v>
      </c>
      <c r="D276" s="4" t="s">
        <v>72</v>
      </c>
      <c r="E276" s="4" t="s">
        <v>209</v>
      </c>
      <c r="F276" s="4" t="s">
        <v>209</v>
      </c>
      <c r="G276" s="79" t="s">
        <v>480</v>
      </c>
      <c r="H276" s="79" t="s">
        <v>223</v>
      </c>
      <c r="I276" s="79" t="s">
        <v>19</v>
      </c>
      <c r="J276" s="79">
        <v>5</v>
      </c>
      <c r="K276" s="53">
        <v>0</v>
      </c>
      <c r="L276" s="53">
        <v>0</v>
      </c>
      <c r="M276" s="53">
        <v>1</v>
      </c>
      <c r="N276" s="53">
        <v>0</v>
      </c>
      <c r="O276" s="53">
        <v>3</v>
      </c>
      <c r="P276" s="53">
        <v>2</v>
      </c>
      <c r="Q276" s="53">
        <v>0</v>
      </c>
      <c r="R276" s="53">
        <v>3</v>
      </c>
      <c r="S276" s="53">
        <v>0</v>
      </c>
      <c r="T276" s="53">
        <v>1</v>
      </c>
      <c r="U276" s="53">
        <v>0</v>
      </c>
      <c r="V276" s="53">
        <v>0</v>
      </c>
      <c r="W276" s="53">
        <v>0</v>
      </c>
      <c r="X276" s="53">
        <v>0</v>
      </c>
      <c r="Y276" s="53">
        <v>10</v>
      </c>
      <c r="Z276" s="162"/>
      <c r="AA276" s="53">
        <v>50.966999999999999</v>
      </c>
      <c r="AE276"/>
    </row>
    <row r="277" spans="1:31" x14ac:dyDescent="0.35">
      <c r="A277" s="4" t="s">
        <v>1771</v>
      </c>
      <c r="B277" s="4">
        <v>2023</v>
      </c>
      <c r="C277" s="5">
        <v>45000</v>
      </c>
      <c r="D277" s="4" t="s">
        <v>72</v>
      </c>
      <c r="E277" s="4" t="s">
        <v>209</v>
      </c>
      <c r="F277" s="4" t="s">
        <v>209</v>
      </c>
      <c r="G277" s="79" t="s">
        <v>234</v>
      </c>
      <c r="H277" s="79" t="s">
        <v>477</v>
      </c>
      <c r="I277" s="79" t="s">
        <v>15</v>
      </c>
      <c r="J277" s="79">
        <v>6</v>
      </c>
      <c r="K277" s="53">
        <v>0</v>
      </c>
      <c r="L277" s="53">
        <v>0</v>
      </c>
      <c r="M277" s="53">
        <v>0</v>
      </c>
      <c r="N277" s="53">
        <v>5</v>
      </c>
      <c r="O277" s="53">
        <v>0</v>
      </c>
      <c r="P277" s="53">
        <v>0</v>
      </c>
      <c r="Q277" s="53">
        <v>3</v>
      </c>
      <c r="R277" s="53">
        <v>0</v>
      </c>
      <c r="S277" s="53">
        <v>1</v>
      </c>
      <c r="T277" s="53">
        <v>0</v>
      </c>
      <c r="U277" s="53">
        <v>0</v>
      </c>
      <c r="V277" s="53">
        <v>0</v>
      </c>
      <c r="W277" s="53">
        <v>0</v>
      </c>
      <c r="X277" s="53">
        <v>0</v>
      </c>
      <c r="Y277" s="53">
        <v>9</v>
      </c>
      <c r="Z277" s="162"/>
      <c r="AA277" s="53">
        <v>50.966999999999999</v>
      </c>
      <c r="AE277"/>
    </row>
    <row r="278" spans="1:31" x14ac:dyDescent="0.35">
      <c r="A278" s="4" t="s">
        <v>1771</v>
      </c>
      <c r="B278" s="4">
        <v>2023</v>
      </c>
      <c r="C278" s="5">
        <v>45000</v>
      </c>
      <c r="D278" s="4" t="s">
        <v>72</v>
      </c>
      <c r="E278" s="4" t="s">
        <v>209</v>
      </c>
      <c r="F278" s="4" t="s">
        <v>209</v>
      </c>
      <c r="G278" s="79" t="s">
        <v>444</v>
      </c>
      <c r="H278" s="79" t="s">
        <v>445</v>
      </c>
      <c r="I278" s="79" t="s">
        <v>56</v>
      </c>
      <c r="J278" s="79">
        <v>7</v>
      </c>
      <c r="K278" s="53">
        <v>2</v>
      </c>
      <c r="L278" s="53">
        <v>1</v>
      </c>
      <c r="M278" s="53">
        <v>0</v>
      </c>
      <c r="N278" s="53">
        <v>0</v>
      </c>
      <c r="O278" s="53">
        <v>0</v>
      </c>
      <c r="P278" s="53">
        <v>0</v>
      </c>
      <c r="Q278" s="53">
        <v>0</v>
      </c>
      <c r="R278" s="53">
        <v>0</v>
      </c>
      <c r="S278" s="53">
        <v>2</v>
      </c>
      <c r="T278" s="53">
        <v>0</v>
      </c>
      <c r="U278" s="53">
        <v>2</v>
      </c>
      <c r="V278" s="53">
        <v>0</v>
      </c>
      <c r="W278" s="53">
        <v>0</v>
      </c>
      <c r="X278" s="53">
        <v>0</v>
      </c>
      <c r="Y278" s="53">
        <v>7</v>
      </c>
      <c r="Z278" s="162"/>
      <c r="AA278" s="53">
        <v>50.966999999999999</v>
      </c>
      <c r="AE278"/>
    </row>
    <row r="279" spans="1:31" x14ac:dyDescent="0.35">
      <c r="A279" s="4" t="s">
        <v>1771</v>
      </c>
      <c r="B279" s="4">
        <v>2023</v>
      </c>
      <c r="C279" s="5">
        <v>45000</v>
      </c>
      <c r="D279" s="4" t="s">
        <v>72</v>
      </c>
      <c r="E279" s="4" t="s">
        <v>209</v>
      </c>
      <c r="F279" s="4" t="s">
        <v>209</v>
      </c>
      <c r="G279" s="79" t="s">
        <v>506</v>
      </c>
      <c r="H279" s="79" t="s">
        <v>238</v>
      </c>
      <c r="I279" s="79" t="s">
        <v>239</v>
      </c>
      <c r="J279" s="79">
        <v>8</v>
      </c>
      <c r="K279" s="53">
        <v>0</v>
      </c>
      <c r="L279" s="53">
        <v>0</v>
      </c>
      <c r="M279" s="53">
        <v>0</v>
      </c>
      <c r="N279" s="53">
        <v>0</v>
      </c>
      <c r="O279" s="53">
        <v>1</v>
      </c>
      <c r="P279" s="53">
        <v>0</v>
      </c>
      <c r="Q279" s="53">
        <v>0</v>
      </c>
      <c r="R279" s="53">
        <v>1</v>
      </c>
      <c r="S279" s="53">
        <v>0</v>
      </c>
      <c r="T279" s="53">
        <v>0</v>
      </c>
      <c r="U279" s="53">
        <v>5</v>
      </c>
      <c r="V279" s="53">
        <v>0</v>
      </c>
      <c r="W279" s="53">
        <v>0</v>
      </c>
      <c r="X279" s="53">
        <v>0</v>
      </c>
      <c r="Y279" s="53">
        <v>7</v>
      </c>
      <c r="Z279" s="162"/>
      <c r="AA279" s="53">
        <v>50.966999999999999</v>
      </c>
      <c r="AE279"/>
    </row>
    <row r="280" spans="1:31" x14ac:dyDescent="0.35">
      <c r="A280" s="4" t="s">
        <v>1771</v>
      </c>
      <c r="B280" s="4">
        <v>2023</v>
      </c>
      <c r="C280" s="5">
        <v>45000</v>
      </c>
      <c r="D280" s="4" t="s">
        <v>72</v>
      </c>
      <c r="E280" s="4" t="s">
        <v>209</v>
      </c>
      <c r="F280" s="4" t="s">
        <v>209</v>
      </c>
      <c r="G280" s="79" t="s">
        <v>265</v>
      </c>
      <c r="H280" s="79" t="s">
        <v>1770</v>
      </c>
      <c r="I280" s="79" t="s">
        <v>51</v>
      </c>
      <c r="J280" s="79">
        <v>9</v>
      </c>
      <c r="K280" s="53">
        <v>0</v>
      </c>
      <c r="L280" s="53">
        <v>3</v>
      </c>
      <c r="M280" s="53">
        <v>0</v>
      </c>
      <c r="N280" s="53">
        <v>0</v>
      </c>
      <c r="O280" s="53">
        <v>0</v>
      </c>
      <c r="P280" s="53">
        <v>0</v>
      </c>
      <c r="Q280" s="53">
        <v>0</v>
      </c>
      <c r="R280" s="53">
        <v>0</v>
      </c>
      <c r="S280" s="53">
        <v>0</v>
      </c>
      <c r="T280" s="53">
        <v>0</v>
      </c>
      <c r="U280" s="53">
        <v>0</v>
      </c>
      <c r="V280" s="53">
        <v>0</v>
      </c>
      <c r="W280" s="53">
        <v>0</v>
      </c>
      <c r="X280" s="53">
        <v>0</v>
      </c>
      <c r="Y280" s="53">
        <v>3</v>
      </c>
      <c r="Z280" s="162"/>
      <c r="AA280" s="53">
        <v>50.966999999999999</v>
      </c>
      <c r="AE280"/>
    </row>
    <row r="281" spans="1:31" x14ac:dyDescent="0.35">
      <c r="A281" s="4" t="s">
        <v>1771</v>
      </c>
      <c r="B281" s="4">
        <v>2023</v>
      </c>
      <c r="C281" s="5">
        <v>45000</v>
      </c>
      <c r="D281" s="4" t="s">
        <v>72</v>
      </c>
      <c r="E281" s="4" t="s">
        <v>209</v>
      </c>
      <c r="F281" s="4" t="s">
        <v>209</v>
      </c>
      <c r="G281" s="79" t="s">
        <v>636</v>
      </c>
      <c r="H281" s="79" t="s">
        <v>1777</v>
      </c>
      <c r="I281" s="79" t="s">
        <v>53</v>
      </c>
      <c r="J281" s="79">
        <v>10</v>
      </c>
      <c r="K281" s="53">
        <v>0</v>
      </c>
      <c r="L281" s="53">
        <v>0</v>
      </c>
      <c r="M281" s="53">
        <v>0</v>
      </c>
      <c r="N281" s="53">
        <v>0</v>
      </c>
      <c r="O281" s="53">
        <v>0</v>
      </c>
      <c r="P281" s="53">
        <v>0</v>
      </c>
      <c r="Q281" s="53">
        <v>2</v>
      </c>
      <c r="R281" s="53">
        <v>0</v>
      </c>
      <c r="S281" s="53">
        <v>0</v>
      </c>
      <c r="T281" s="53">
        <v>0</v>
      </c>
      <c r="U281" s="53">
        <v>0</v>
      </c>
      <c r="V281" s="53">
        <v>0</v>
      </c>
      <c r="W281" s="53">
        <v>0</v>
      </c>
      <c r="X281" s="53">
        <v>0</v>
      </c>
      <c r="Y281" s="53">
        <v>2</v>
      </c>
      <c r="Z281" s="162"/>
      <c r="AA281" s="53">
        <v>50.966999999999999</v>
      </c>
      <c r="AE281"/>
    </row>
    <row r="282" spans="1:31" x14ac:dyDescent="0.35">
      <c r="A282" s="4" t="s">
        <v>1771</v>
      </c>
      <c r="B282" s="4">
        <v>2023</v>
      </c>
      <c r="C282" s="5">
        <v>45000</v>
      </c>
      <c r="D282" s="4" t="s">
        <v>72</v>
      </c>
      <c r="E282" s="4" t="s">
        <v>209</v>
      </c>
      <c r="F282" s="4" t="s">
        <v>209</v>
      </c>
      <c r="G282" s="79" t="s">
        <v>488</v>
      </c>
      <c r="H282" s="79" t="s">
        <v>635</v>
      </c>
      <c r="I282" s="79" t="s">
        <v>47</v>
      </c>
      <c r="J282" s="79">
        <v>11</v>
      </c>
      <c r="K282" s="53">
        <v>0</v>
      </c>
      <c r="L282" s="53">
        <v>0</v>
      </c>
      <c r="M282" s="53">
        <v>0</v>
      </c>
      <c r="N282" s="53">
        <v>0</v>
      </c>
      <c r="O282" s="53">
        <v>0</v>
      </c>
      <c r="P282" s="53">
        <v>0</v>
      </c>
      <c r="Q282" s="53">
        <v>0</v>
      </c>
      <c r="R282" s="53">
        <v>0</v>
      </c>
      <c r="S282" s="53">
        <v>0</v>
      </c>
      <c r="T282" s="53">
        <v>0</v>
      </c>
      <c r="U282" s="53">
        <v>0</v>
      </c>
      <c r="V282" s="53">
        <v>0</v>
      </c>
      <c r="W282" s="53">
        <v>0</v>
      </c>
      <c r="X282" s="53">
        <v>0</v>
      </c>
      <c r="Y282" s="53">
        <v>0</v>
      </c>
      <c r="Z282" s="162"/>
      <c r="AA282" s="53">
        <v>50.966999999999999</v>
      </c>
      <c r="AE282"/>
    </row>
    <row r="283" spans="1:31" x14ac:dyDescent="0.35">
      <c r="A283" s="4" t="s">
        <v>1771</v>
      </c>
      <c r="B283" s="4">
        <v>2023</v>
      </c>
      <c r="C283" s="5">
        <v>45000</v>
      </c>
      <c r="D283" s="4" t="s">
        <v>72</v>
      </c>
      <c r="E283" s="4" t="s">
        <v>209</v>
      </c>
      <c r="F283" s="4" t="s">
        <v>209</v>
      </c>
      <c r="G283" s="79" t="s">
        <v>278</v>
      </c>
      <c r="H283" s="79" t="s">
        <v>482</v>
      </c>
      <c r="I283" s="79" t="s">
        <v>67</v>
      </c>
      <c r="J283" s="79">
        <v>12</v>
      </c>
      <c r="K283" s="53">
        <v>0</v>
      </c>
      <c r="L283" s="53">
        <v>0</v>
      </c>
      <c r="M283" s="53">
        <v>0</v>
      </c>
      <c r="N283" s="53">
        <v>0</v>
      </c>
      <c r="O283" s="53">
        <v>0</v>
      </c>
      <c r="P283" s="53">
        <v>0</v>
      </c>
      <c r="Q283" s="53">
        <v>0</v>
      </c>
      <c r="R283" s="53">
        <v>0</v>
      </c>
      <c r="S283" s="53">
        <v>0</v>
      </c>
      <c r="T283" s="53">
        <v>0</v>
      </c>
      <c r="U283" s="53">
        <v>0</v>
      </c>
      <c r="V283" s="53">
        <v>0</v>
      </c>
      <c r="W283" s="53">
        <v>0</v>
      </c>
      <c r="X283" s="53">
        <v>0</v>
      </c>
      <c r="Y283" s="53">
        <v>0</v>
      </c>
      <c r="Z283" s="162"/>
      <c r="AA283" s="53">
        <v>50.966999999999999</v>
      </c>
      <c r="AE283"/>
    </row>
    <row r="284" spans="1:31" x14ac:dyDescent="0.35">
      <c r="A284" s="4" t="s">
        <v>1771</v>
      </c>
      <c r="B284" s="4">
        <v>2023</v>
      </c>
      <c r="C284" s="5">
        <v>45000</v>
      </c>
      <c r="D284" s="4" t="s">
        <v>72</v>
      </c>
      <c r="E284" s="4" t="s">
        <v>209</v>
      </c>
      <c r="F284" s="4" t="s">
        <v>209</v>
      </c>
      <c r="G284" s="79" t="s">
        <v>235</v>
      </c>
      <c r="H284" s="79" t="s">
        <v>462</v>
      </c>
      <c r="I284" s="79" t="s">
        <v>61</v>
      </c>
      <c r="J284" s="79">
        <v>13</v>
      </c>
      <c r="K284" s="53">
        <v>0</v>
      </c>
      <c r="L284" s="53">
        <v>0</v>
      </c>
      <c r="M284" s="53">
        <v>0</v>
      </c>
      <c r="N284" s="53">
        <v>0</v>
      </c>
      <c r="O284" s="53">
        <v>0</v>
      </c>
      <c r="P284" s="53">
        <v>0</v>
      </c>
      <c r="Q284" s="53">
        <v>0</v>
      </c>
      <c r="R284" s="53">
        <v>0</v>
      </c>
      <c r="S284" s="53">
        <v>0</v>
      </c>
      <c r="T284" s="53">
        <v>0</v>
      </c>
      <c r="U284" s="53">
        <v>0</v>
      </c>
      <c r="V284" s="53">
        <v>0</v>
      </c>
      <c r="W284" s="53">
        <v>0</v>
      </c>
      <c r="X284" s="53">
        <v>0</v>
      </c>
      <c r="Y284" s="53">
        <v>0</v>
      </c>
      <c r="Z284" s="162"/>
      <c r="AA284" s="53">
        <v>50.966999999999999</v>
      </c>
      <c r="AE284"/>
    </row>
    <row r="285" spans="1:31" x14ac:dyDescent="0.35">
      <c r="A285" s="4" t="s">
        <v>1771</v>
      </c>
      <c r="B285" s="4">
        <v>2023</v>
      </c>
      <c r="C285" s="5">
        <v>45000</v>
      </c>
      <c r="D285" s="4" t="s">
        <v>72</v>
      </c>
      <c r="E285" s="4" t="s">
        <v>209</v>
      </c>
      <c r="F285" s="4" t="s">
        <v>209</v>
      </c>
      <c r="G285" s="79" t="s">
        <v>231</v>
      </c>
      <c r="H285" s="79" t="s">
        <v>1768</v>
      </c>
      <c r="I285" s="79" t="s">
        <v>49</v>
      </c>
      <c r="J285" s="79">
        <v>14</v>
      </c>
      <c r="K285" s="53">
        <v>0</v>
      </c>
      <c r="L285" s="53">
        <v>0</v>
      </c>
      <c r="M285" s="53">
        <v>0</v>
      </c>
      <c r="N285" s="53">
        <v>0</v>
      </c>
      <c r="O285" s="53">
        <v>0</v>
      </c>
      <c r="P285" s="53">
        <v>0</v>
      </c>
      <c r="Q285" s="53">
        <v>0</v>
      </c>
      <c r="R285" s="53">
        <v>0</v>
      </c>
      <c r="S285" s="53">
        <v>0</v>
      </c>
      <c r="T285" s="53">
        <v>0</v>
      </c>
      <c r="U285" s="53">
        <v>0</v>
      </c>
      <c r="V285" s="53">
        <v>0</v>
      </c>
      <c r="W285" s="53">
        <v>0</v>
      </c>
      <c r="X285" s="53">
        <v>20</v>
      </c>
      <c r="Y285" s="53">
        <v>-20</v>
      </c>
      <c r="Z285" s="162"/>
      <c r="AA285" s="53">
        <v>50.966999999999999</v>
      </c>
      <c r="AE285"/>
    </row>
    <row r="286" spans="1:31" x14ac:dyDescent="0.35">
      <c r="A286" s="4" t="s">
        <v>1771</v>
      </c>
      <c r="B286" s="4">
        <v>2023</v>
      </c>
      <c r="C286" s="5">
        <v>45000</v>
      </c>
      <c r="D286" s="4" t="s">
        <v>72</v>
      </c>
      <c r="E286" s="4" t="s">
        <v>209</v>
      </c>
      <c r="F286" s="4" t="s">
        <v>209</v>
      </c>
      <c r="G286" s="79" t="s">
        <v>221</v>
      </c>
      <c r="H286" s="79" t="s">
        <v>414</v>
      </c>
      <c r="I286" s="79" t="s">
        <v>27</v>
      </c>
      <c r="J286" s="79">
        <v>15</v>
      </c>
      <c r="K286" s="53">
        <v>0</v>
      </c>
      <c r="L286" s="53">
        <v>0</v>
      </c>
      <c r="M286" s="53">
        <v>0</v>
      </c>
      <c r="N286" s="53">
        <v>0</v>
      </c>
      <c r="O286" s="53">
        <v>0</v>
      </c>
      <c r="P286" s="53">
        <v>0</v>
      </c>
      <c r="Q286" s="53">
        <v>0</v>
      </c>
      <c r="R286" s="53">
        <v>0</v>
      </c>
      <c r="S286" s="53">
        <v>0</v>
      </c>
      <c r="T286" s="53">
        <v>0</v>
      </c>
      <c r="U286" s="53">
        <v>0</v>
      </c>
      <c r="V286" s="53">
        <v>0</v>
      </c>
      <c r="W286" s="53">
        <v>0</v>
      </c>
      <c r="X286" s="53">
        <v>20</v>
      </c>
      <c r="Y286" s="53" t="s">
        <v>318</v>
      </c>
      <c r="Z286" s="162"/>
      <c r="AA286" s="53">
        <v>50.966999999999999</v>
      </c>
      <c r="AE286"/>
    </row>
    <row r="287" spans="1:31" x14ac:dyDescent="0.35">
      <c r="A287" s="4" t="s">
        <v>1771</v>
      </c>
      <c r="B287" s="4">
        <v>2023</v>
      </c>
      <c r="C287" s="5">
        <v>45000</v>
      </c>
      <c r="D287" s="4" t="s">
        <v>72</v>
      </c>
      <c r="E287" s="4" t="s">
        <v>209</v>
      </c>
      <c r="F287" s="4" t="s">
        <v>209</v>
      </c>
      <c r="G287" s="79" t="s">
        <v>248</v>
      </c>
      <c r="H287" s="79" t="s">
        <v>464</v>
      </c>
      <c r="I287" s="79" t="s">
        <v>44</v>
      </c>
      <c r="J287" s="79">
        <v>16</v>
      </c>
      <c r="K287" s="53">
        <v>0</v>
      </c>
      <c r="L287" s="53">
        <v>0</v>
      </c>
      <c r="M287" s="53">
        <v>0</v>
      </c>
      <c r="N287" s="53">
        <v>0</v>
      </c>
      <c r="O287" s="53">
        <v>0</v>
      </c>
      <c r="P287" s="53">
        <v>0</v>
      </c>
      <c r="Q287" s="53">
        <v>0</v>
      </c>
      <c r="R287" s="53">
        <v>0</v>
      </c>
      <c r="S287" s="53">
        <v>0</v>
      </c>
      <c r="T287" s="53">
        <v>0</v>
      </c>
      <c r="U287" s="53">
        <v>0</v>
      </c>
      <c r="V287" s="53">
        <v>0</v>
      </c>
      <c r="W287" s="53">
        <v>0</v>
      </c>
      <c r="X287" s="53">
        <v>20</v>
      </c>
      <c r="Y287" s="53" t="s">
        <v>318</v>
      </c>
      <c r="Z287" s="162"/>
      <c r="AA287" s="53">
        <v>50.966999999999999</v>
      </c>
      <c r="AE287"/>
    </row>
    <row r="288" spans="1:31" x14ac:dyDescent="0.35">
      <c r="A288" s="1" t="s">
        <v>1789</v>
      </c>
      <c r="B288" s="1">
        <v>2021</v>
      </c>
      <c r="C288" s="2">
        <v>44414</v>
      </c>
      <c r="D288" s="1" t="s">
        <v>1555</v>
      </c>
      <c r="E288" s="4" t="s">
        <v>209</v>
      </c>
      <c r="F288" s="4" t="s">
        <v>209</v>
      </c>
      <c r="G288" t="s">
        <v>276</v>
      </c>
      <c r="H288" t="s">
        <v>319</v>
      </c>
      <c r="I288" t="s">
        <v>25</v>
      </c>
      <c r="J288" s="79">
        <v>1</v>
      </c>
      <c r="K288">
        <v>5</v>
      </c>
      <c r="L288">
        <v>5</v>
      </c>
      <c r="M288">
        <v>5</v>
      </c>
      <c r="N288">
        <v>2</v>
      </c>
      <c r="O288">
        <v>5</v>
      </c>
      <c r="P288">
        <v>5</v>
      </c>
      <c r="Q288">
        <v>5</v>
      </c>
      <c r="R288">
        <v>5</v>
      </c>
      <c r="S288">
        <v>5</v>
      </c>
      <c r="T288">
        <v>5</v>
      </c>
      <c r="U288">
        <v>1</v>
      </c>
      <c r="V288">
        <v>10</v>
      </c>
      <c r="W288">
        <v>20</v>
      </c>
      <c r="Y288">
        <v>78</v>
      </c>
      <c r="Z288" s="41">
        <v>1.3673611111111112</v>
      </c>
      <c r="AA288" s="99">
        <v>54.947000000000003</v>
      </c>
      <c r="AE288"/>
    </row>
    <row r="289" spans="1:31" x14ac:dyDescent="0.35">
      <c r="A289" s="1" t="s">
        <v>1789</v>
      </c>
      <c r="B289" s="1">
        <v>2021</v>
      </c>
      <c r="C289" s="2">
        <v>44414</v>
      </c>
      <c r="D289" s="1" t="s">
        <v>1555</v>
      </c>
      <c r="E289" s="4" t="s">
        <v>209</v>
      </c>
      <c r="F289" s="4" t="s">
        <v>209</v>
      </c>
      <c r="G289" t="s">
        <v>244</v>
      </c>
      <c r="H289" t="s">
        <v>336</v>
      </c>
      <c r="I289" t="s">
        <v>245</v>
      </c>
      <c r="J289" s="79">
        <v>2</v>
      </c>
      <c r="M289">
        <v>2</v>
      </c>
      <c r="O289">
        <v>2</v>
      </c>
      <c r="P289">
        <v>1</v>
      </c>
      <c r="R289">
        <v>1</v>
      </c>
      <c r="S289">
        <v>3</v>
      </c>
      <c r="T289">
        <v>3</v>
      </c>
      <c r="U289">
        <v>3</v>
      </c>
      <c r="W289">
        <v>20</v>
      </c>
      <c r="Y289">
        <v>35</v>
      </c>
      <c r="Z289" s="41">
        <v>1.3673611111111112</v>
      </c>
      <c r="AA289" s="99">
        <v>54.947000000000003</v>
      </c>
      <c r="AE289"/>
    </row>
    <row r="290" spans="1:31" x14ac:dyDescent="0.35">
      <c r="A290" s="1" t="s">
        <v>1789</v>
      </c>
      <c r="B290" s="1">
        <v>2021</v>
      </c>
      <c r="C290" s="2">
        <v>44414</v>
      </c>
      <c r="D290" s="1" t="s">
        <v>1555</v>
      </c>
      <c r="E290" s="4" t="s">
        <v>209</v>
      </c>
      <c r="F290" s="4" t="s">
        <v>209</v>
      </c>
      <c r="G290" t="s">
        <v>289</v>
      </c>
      <c r="H290" t="s">
        <v>643</v>
      </c>
      <c r="I290" t="s">
        <v>1790</v>
      </c>
      <c r="J290" s="79">
        <v>3</v>
      </c>
      <c r="P290">
        <v>3</v>
      </c>
      <c r="S290">
        <v>1</v>
      </c>
      <c r="T290">
        <v>2</v>
      </c>
      <c r="W290">
        <v>20</v>
      </c>
      <c r="Y290">
        <v>26</v>
      </c>
      <c r="Z290" s="41">
        <v>1.3673611111111099</v>
      </c>
      <c r="AA290" s="99">
        <v>54.947000000000003</v>
      </c>
      <c r="AE290"/>
    </row>
    <row r="291" spans="1:31" x14ac:dyDescent="0.35">
      <c r="A291" s="1" t="s">
        <v>1789</v>
      </c>
      <c r="B291" s="1">
        <v>2021</v>
      </c>
      <c r="C291" s="2">
        <v>44414</v>
      </c>
      <c r="D291" s="1" t="s">
        <v>1555</v>
      </c>
      <c r="E291" s="4" t="s">
        <v>209</v>
      </c>
      <c r="F291" s="4" t="s">
        <v>209</v>
      </c>
      <c r="G291" t="s">
        <v>360</v>
      </c>
      <c r="H291" t="s">
        <v>316</v>
      </c>
      <c r="I291" t="s">
        <v>19</v>
      </c>
      <c r="J291" s="79">
        <v>4</v>
      </c>
      <c r="K291">
        <v>3</v>
      </c>
      <c r="L291">
        <v>3</v>
      </c>
      <c r="M291">
        <v>3</v>
      </c>
      <c r="N291">
        <v>3</v>
      </c>
      <c r="Q291">
        <v>3</v>
      </c>
      <c r="U291">
        <v>2</v>
      </c>
      <c r="V291">
        <v>4</v>
      </c>
      <c r="Y291">
        <v>21</v>
      </c>
      <c r="Z291" s="41">
        <v>1.3673611111111099</v>
      </c>
      <c r="AA291" s="99">
        <v>54.947000000000003</v>
      </c>
      <c r="AE291"/>
    </row>
    <row r="292" spans="1:31" x14ac:dyDescent="0.35">
      <c r="A292" s="1" t="s">
        <v>1789</v>
      </c>
      <c r="B292" s="1">
        <v>2021</v>
      </c>
      <c r="C292" s="2">
        <v>44414</v>
      </c>
      <c r="D292" s="1" t="s">
        <v>1555</v>
      </c>
      <c r="E292" s="4" t="s">
        <v>209</v>
      </c>
      <c r="F292" s="4" t="s">
        <v>209</v>
      </c>
      <c r="G292" t="s">
        <v>220</v>
      </c>
      <c r="H292" t="s">
        <v>611</v>
      </c>
      <c r="I292" t="s">
        <v>17</v>
      </c>
      <c r="J292" s="79">
        <v>5</v>
      </c>
      <c r="K292">
        <v>2</v>
      </c>
      <c r="O292">
        <v>3</v>
      </c>
      <c r="P292">
        <v>2</v>
      </c>
      <c r="R292">
        <v>3</v>
      </c>
      <c r="S292">
        <v>2</v>
      </c>
      <c r="U292">
        <v>5</v>
      </c>
      <c r="V292">
        <v>2</v>
      </c>
      <c r="Y292">
        <v>19</v>
      </c>
      <c r="Z292" s="41">
        <v>1.3673611111111099</v>
      </c>
      <c r="AA292" s="99">
        <v>54.947000000000003</v>
      </c>
      <c r="AE292"/>
    </row>
    <row r="293" spans="1:31" x14ac:dyDescent="0.35">
      <c r="A293" s="1" t="s">
        <v>1789</v>
      </c>
      <c r="B293" s="1">
        <v>2021</v>
      </c>
      <c r="C293" s="2">
        <v>44414</v>
      </c>
      <c r="D293" s="1" t="s">
        <v>1555</v>
      </c>
      <c r="E293" s="4" t="s">
        <v>209</v>
      </c>
      <c r="F293" s="4" t="s">
        <v>209</v>
      </c>
      <c r="G293" t="s">
        <v>275</v>
      </c>
      <c r="H293" t="s">
        <v>488</v>
      </c>
      <c r="I293" t="s">
        <v>47</v>
      </c>
      <c r="J293" s="79">
        <v>6</v>
      </c>
      <c r="L293">
        <v>1</v>
      </c>
      <c r="Q293">
        <v>1</v>
      </c>
      <c r="T293">
        <v>1</v>
      </c>
      <c r="V293">
        <v>6</v>
      </c>
      <c r="Y293">
        <v>9</v>
      </c>
      <c r="Z293" s="41">
        <v>1.3673611111111099</v>
      </c>
      <c r="AA293" s="99">
        <v>54.947000000000003</v>
      </c>
      <c r="AE293"/>
    </row>
    <row r="294" spans="1:31" x14ac:dyDescent="0.35">
      <c r="A294" s="1" t="s">
        <v>1789</v>
      </c>
      <c r="B294" s="1">
        <v>2021</v>
      </c>
      <c r="C294" s="2">
        <v>44414</v>
      </c>
      <c r="D294" s="1" t="s">
        <v>1555</v>
      </c>
      <c r="E294" s="4" t="s">
        <v>209</v>
      </c>
      <c r="F294" s="4" t="s">
        <v>209</v>
      </c>
      <c r="G294" t="s">
        <v>277</v>
      </c>
      <c r="H294" t="s">
        <v>326</v>
      </c>
      <c r="I294" t="s">
        <v>36</v>
      </c>
      <c r="J294" s="79">
        <v>7</v>
      </c>
      <c r="L294">
        <v>2</v>
      </c>
      <c r="N294">
        <v>5</v>
      </c>
      <c r="R294">
        <v>2</v>
      </c>
      <c r="Y294">
        <v>9</v>
      </c>
      <c r="Z294" s="41">
        <v>1.3673611111111099</v>
      </c>
      <c r="AA294" s="99">
        <v>54.947000000000003</v>
      </c>
      <c r="AE294"/>
    </row>
    <row r="295" spans="1:31" x14ac:dyDescent="0.35">
      <c r="A295" s="1" t="s">
        <v>1789</v>
      </c>
      <c r="B295" s="1">
        <v>2021</v>
      </c>
      <c r="C295" s="2">
        <v>44414</v>
      </c>
      <c r="D295" s="1" t="s">
        <v>1555</v>
      </c>
      <c r="E295" s="4" t="s">
        <v>209</v>
      </c>
      <c r="F295" s="4" t="s">
        <v>209</v>
      </c>
      <c r="G295" t="s">
        <v>233</v>
      </c>
      <c r="H295" t="s">
        <v>308</v>
      </c>
      <c r="I295" t="s">
        <v>53</v>
      </c>
      <c r="J295" s="79">
        <v>8</v>
      </c>
      <c r="K295">
        <v>1</v>
      </c>
      <c r="N295">
        <v>1</v>
      </c>
      <c r="Y295">
        <v>2</v>
      </c>
      <c r="Z295" s="41">
        <v>1.3673611111111099</v>
      </c>
      <c r="AA295" s="99">
        <v>54.947000000000003</v>
      </c>
      <c r="AE295"/>
    </row>
    <row r="296" spans="1:31" x14ac:dyDescent="0.35">
      <c r="A296" s="1" t="s">
        <v>1789</v>
      </c>
      <c r="B296" s="1">
        <v>2021</v>
      </c>
      <c r="C296" s="2">
        <v>44414</v>
      </c>
      <c r="D296" s="1" t="s">
        <v>1555</v>
      </c>
      <c r="E296" s="4" t="s">
        <v>209</v>
      </c>
      <c r="F296" s="4" t="s">
        <v>209</v>
      </c>
      <c r="G296" t="s">
        <v>482</v>
      </c>
      <c r="H296" t="s">
        <v>219</v>
      </c>
      <c r="I296" t="s">
        <v>67</v>
      </c>
      <c r="J296" s="79">
        <v>9</v>
      </c>
      <c r="M296">
        <v>1</v>
      </c>
      <c r="Y296">
        <v>1</v>
      </c>
      <c r="Z296" s="41">
        <v>1.3673611111111099</v>
      </c>
      <c r="AA296" s="99">
        <v>54.947000000000003</v>
      </c>
      <c r="AE296"/>
    </row>
    <row r="297" spans="1:31" x14ac:dyDescent="0.35">
      <c r="A297" s="1" t="s">
        <v>1789</v>
      </c>
      <c r="B297" s="1">
        <v>2021</v>
      </c>
      <c r="C297" s="2">
        <v>44414</v>
      </c>
      <c r="D297" s="1" t="s">
        <v>1555</v>
      </c>
      <c r="E297" s="4" t="s">
        <v>209</v>
      </c>
      <c r="F297" s="4" t="s">
        <v>209</v>
      </c>
      <c r="G297" t="s">
        <v>243</v>
      </c>
      <c r="H297" t="s">
        <v>311</v>
      </c>
      <c r="I297" t="s">
        <v>51</v>
      </c>
      <c r="J297" s="79">
        <v>10</v>
      </c>
      <c r="Q297">
        <v>2</v>
      </c>
      <c r="X297">
        <v>20</v>
      </c>
      <c r="Y297">
        <v>-18</v>
      </c>
      <c r="Z297" s="41">
        <v>1.3673611111111099</v>
      </c>
      <c r="AA297" s="99">
        <v>54.947000000000003</v>
      </c>
      <c r="AE297"/>
    </row>
    <row r="298" spans="1:31" x14ac:dyDescent="0.35">
      <c r="A298" s="1" t="s">
        <v>1789</v>
      </c>
      <c r="B298" s="1">
        <v>2021</v>
      </c>
      <c r="C298" s="2">
        <v>44414</v>
      </c>
      <c r="D298" s="1" t="s">
        <v>1555</v>
      </c>
      <c r="E298" s="4" t="s">
        <v>209</v>
      </c>
      <c r="F298" s="4" t="s">
        <v>209</v>
      </c>
      <c r="G298" t="s">
        <v>578</v>
      </c>
      <c r="H298" t="s">
        <v>333</v>
      </c>
      <c r="I298" t="s">
        <v>29</v>
      </c>
      <c r="J298" s="79">
        <v>11</v>
      </c>
      <c r="O298">
        <v>1</v>
      </c>
      <c r="X298">
        <v>40</v>
      </c>
      <c r="Y298">
        <v>-39</v>
      </c>
      <c r="Z298" s="41">
        <v>1.3673611111111099</v>
      </c>
      <c r="AA298" s="99">
        <v>54.947000000000003</v>
      </c>
      <c r="AE298"/>
    </row>
    <row r="299" spans="1:31" x14ac:dyDescent="0.35">
      <c r="A299" s="1" t="s">
        <v>1789</v>
      </c>
      <c r="B299" s="1">
        <v>2021</v>
      </c>
      <c r="C299" s="2">
        <v>44414</v>
      </c>
      <c r="D299" s="1" t="s">
        <v>1555</v>
      </c>
      <c r="E299" s="4" t="s">
        <v>209</v>
      </c>
      <c r="F299" s="4" t="s">
        <v>209</v>
      </c>
      <c r="G299" t="s">
        <v>519</v>
      </c>
      <c r="H299" t="s">
        <v>509</v>
      </c>
      <c r="I299" t="s">
        <v>15</v>
      </c>
      <c r="J299" s="79">
        <v>12</v>
      </c>
      <c r="X299">
        <v>40</v>
      </c>
      <c r="Y299">
        <v>-40</v>
      </c>
      <c r="Z299" s="41">
        <v>1.3673611111111099</v>
      </c>
      <c r="AA299" s="99">
        <v>54.947000000000003</v>
      </c>
      <c r="AE299"/>
    </row>
    <row r="300" spans="1:31" x14ac:dyDescent="0.35">
      <c r="A300" s="1" t="s">
        <v>1789</v>
      </c>
      <c r="B300" s="1">
        <v>2021</v>
      </c>
      <c r="C300" s="2">
        <v>44414</v>
      </c>
      <c r="D300" s="1" t="s">
        <v>1555</v>
      </c>
      <c r="E300" s="4" t="s">
        <v>209</v>
      </c>
      <c r="F300" s="4" t="s">
        <v>209</v>
      </c>
      <c r="G300" t="s">
        <v>240</v>
      </c>
      <c r="H300" t="s">
        <v>342</v>
      </c>
      <c r="I300" t="s">
        <v>56</v>
      </c>
      <c r="J300" s="79" t="s">
        <v>318</v>
      </c>
      <c r="X300">
        <v>40</v>
      </c>
      <c r="Y300" t="s">
        <v>318</v>
      </c>
      <c r="Z300" s="41">
        <v>1.3673611111111099</v>
      </c>
      <c r="AA300" s="99">
        <v>54.947000000000003</v>
      </c>
      <c r="AE300"/>
    </row>
    <row r="301" spans="1:31" x14ac:dyDescent="0.35">
      <c r="A301" s="1" t="s">
        <v>1789</v>
      </c>
      <c r="B301" s="1">
        <v>2021</v>
      </c>
      <c r="C301" s="2">
        <v>44414</v>
      </c>
      <c r="D301" s="1" t="s">
        <v>1555</v>
      </c>
      <c r="E301" s="4" t="s">
        <v>209</v>
      </c>
      <c r="F301" s="4" t="s">
        <v>209</v>
      </c>
      <c r="G301" t="s">
        <v>226</v>
      </c>
      <c r="H301" t="s">
        <v>324</v>
      </c>
      <c r="I301" t="s">
        <v>40</v>
      </c>
      <c r="J301" s="79" t="s">
        <v>318</v>
      </c>
      <c r="X301">
        <v>40</v>
      </c>
      <c r="Y301" t="s">
        <v>318</v>
      </c>
      <c r="Z301" s="41">
        <v>1.3673611111111099</v>
      </c>
      <c r="AA301" s="99">
        <v>54.947000000000003</v>
      </c>
      <c r="AE301"/>
    </row>
    <row r="302" spans="1:31" x14ac:dyDescent="0.35">
      <c r="A302" s="1" t="s">
        <v>1789</v>
      </c>
      <c r="B302" s="1">
        <v>2021</v>
      </c>
      <c r="C302" s="2">
        <v>44414</v>
      </c>
      <c r="D302" s="1" t="s">
        <v>1555</v>
      </c>
      <c r="E302" s="4" t="s">
        <v>209</v>
      </c>
      <c r="F302" s="4" t="s">
        <v>209</v>
      </c>
      <c r="G302" t="s">
        <v>351</v>
      </c>
      <c r="H302" t="s">
        <v>491</v>
      </c>
      <c r="I302" t="s">
        <v>65</v>
      </c>
      <c r="J302" s="79" t="s">
        <v>318</v>
      </c>
      <c r="X302">
        <v>40</v>
      </c>
      <c r="Y302" t="s">
        <v>318</v>
      </c>
      <c r="Z302" s="41">
        <v>1.3673611111111099</v>
      </c>
      <c r="AA302" s="99">
        <v>54.947000000000003</v>
      </c>
      <c r="AE302"/>
    </row>
    <row r="303" spans="1:31" x14ac:dyDescent="0.35">
      <c r="D303" s="9"/>
      <c r="Z303"/>
      <c r="AE303"/>
    </row>
    <row r="304" spans="1:31" x14ac:dyDescent="0.35">
      <c r="D304" s="9"/>
      <c r="Z304"/>
      <c r="AE304"/>
    </row>
    <row r="305" spans="4:31" x14ac:dyDescent="0.35">
      <c r="D305" s="9"/>
      <c r="Z305"/>
      <c r="AE305"/>
    </row>
    <row r="306" spans="4:31" x14ac:dyDescent="0.35">
      <c r="D306" s="9"/>
      <c r="Z306"/>
      <c r="AE306"/>
    </row>
    <row r="307" spans="4:31" x14ac:dyDescent="0.35">
      <c r="D307" s="9"/>
      <c r="Z307"/>
      <c r="AE307"/>
    </row>
    <row r="308" spans="4:31" x14ac:dyDescent="0.35">
      <c r="D308" s="9"/>
      <c r="Z308"/>
      <c r="AE308"/>
    </row>
    <row r="309" spans="4:31" x14ac:dyDescent="0.35">
      <c r="D309" s="9"/>
      <c r="Z309"/>
      <c r="AE309"/>
    </row>
    <row r="310" spans="4:31" x14ac:dyDescent="0.35">
      <c r="D310" s="9"/>
      <c r="Z310"/>
      <c r="AE310"/>
    </row>
    <row r="311" spans="4:31" x14ac:dyDescent="0.35">
      <c r="D311" s="9"/>
      <c r="Z311"/>
      <c r="AE311"/>
    </row>
    <row r="312" spans="4:31" x14ac:dyDescent="0.35">
      <c r="D312" s="9"/>
      <c r="Z312"/>
      <c r="AE312"/>
    </row>
    <row r="313" spans="4:31" x14ac:dyDescent="0.35">
      <c r="D313" s="9"/>
      <c r="Z313"/>
      <c r="AE313"/>
    </row>
    <row r="314" spans="4:31" x14ac:dyDescent="0.35">
      <c r="D314" s="9"/>
      <c r="Z314"/>
      <c r="AE314"/>
    </row>
    <row r="315" spans="4:31" x14ac:dyDescent="0.35">
      <c r="D315" s="9"/>
      <c r="Z315"/>
      <c r="AE315"/>
    </row>
    <row r="316" spans="4:31" x14ac:dyDescent="0.35">
      <c r="D316" s="9"/>
      <c r="Z316"/>
      <c r="AE316"/>
    </row>
    <row r="317" spans="4:31" x14ac:dyDescent="0.35">
      <c r="D317" s="9"/>
      <c r="Z317"/>
      <c r="AE317"/>
    </row>
    <row r="318" spans="4:31" x14ac:dyDescent="0.35">
      <c r="D318" s="9"/>
      <c r="Z318"/>
      <c r="AE318"/>
    </row>
    <row r="319" spans="4:31" x14ac:dyDescent="0.35">
      <c r="D319" s="9"/>
      <c r="Z319"/>
      <c r="AE319"/>
    </row>
    <row r="320" spans="4:31" x14ac:dyDescent="0.35">
      <c r="D320" s="9"/>
      <c r="Z320"/>
      <c r="AE320"/>
    </row>
    <row r="321" spans="4:31" x14ac:dyDescent="0.35">
      <c r="D321" s="9"/>
      <c r="Z321"/>
      <c r="AE321"/>
    </row>
    <row r="322" spans="4:31" x14ac:dyDescent="0.35">
      <c r="D322" s="9"/>
      <c r="Z322"/>
      <c r="AE322"/>
    </row>
    <row r="323" spans="4:31" x14ac:dyDescent="0.35">
      <c r="D323" s="9"/>
      <c r="Z323"/>
      <c r="AE323"/>
    </row>
    <row r="324" spans="4:31" x14ac:dyDescent="0.35">
      <c r="D324" s="9"/>
      <c r="Z324"/>
      <c r="AE324"/>
    </row>
    <row r="325" spans="4:31" x14ac:dyDescent="0.35">
      <c r="D325" s="9"/>
      <c r="Z325"/>
      <c r="AE325"/>
    </row>
    <row r="326" spans="4:31" x14ac:dyDescent="0.35">
      <c r="D326" s="9"/>
      <c r="Z326"/>
      <c r="AE326"/>
    </row>
    <row r="327" spans="4:31" x14ac:dyDescent="0.35">
      <c r="D327" s="9"/>
      <c r="Z327"/>
      <c r="AE327"/>
    </row>
    <row r="328" spans="4:31" x14ac:dyDescent="0.35">
      <c r="D328" s="9"/>
      <c r="Z328"/>
      <c r="AE328"/>
    </row>
    <row r="329" spans="4:31" x14ac:dyDescent="0.35">
      <c r="D329" s="9"/>
      <c r="Z329"/>
      <c r="AE329"/>
    </row>
    <row r="330" spans="4:31" x14ac:dyDescent="0.35">
      <c r="D330" s="9"/>
      <c r="Z330"/>
      <c r="AE330"/>
    </row>
    <row r="331" spans="4:31" x14ac:dyDescent="0.35">
      <c r="D331" s="9"/>
      <c r="Z331"/>
      <c r="AE331"/>
    </row>
    <row r="332" spans="4:31" x14ac:dyDescent="0.35">
      <c r="D332" s="9"/>
      <c r="Z332"/>
      <c r="AE332"/>
    </row>
    <row r="333" spans="4:31" x14ac:dyDescent="0.35">
      <c r="D333" s="9"/>
      <c r="Z333"/>
      <c r="AE333"/>
    </row>
    <row r="334" spans="4:31" x14ac:dyDescent="0.35">
      <c r="D334" s="9"/>
      <c r="Z334"/>
      <c r="AE334"/>
    </row>
    <row r="335" spans="4:31" x14ac:dyDescent="0.35">
      <c r="D335" s="9"/>
      <c r="Z335"/>
      <c r="AE335"/>
    </row>
    <row r="336" spans="4:31" x14ac:dyDescent="0.35">
      <c r="D336" s="9"/>
      <c r="Z336"/>
      <c r="AE336"/>
    </row>
    <row r="337" spans="4:31" x14ac:dyDescent="0.35">
      <c r="D337" s="9"/>
      <c r="Z337"/>
      <c r="AE337"/>
    </row>
    <row r="338" spans="4:31" x14ac:dyDescent="0.35">
      <c r="D338" s="9"/>
      <c r="Z338"/>
      <c r="AE338"/>
    </row>
    <row r="339" spans="4:31" x14ac:dyDescent="0.35">
      <c r="D339" s="9"/>
      <c r="Z339"/>
      <c r="AE339"/>
    </row>
    <row r="340" spans="4:31" x14ac:dyDescent="0.35">
      <c r="D340" s="9"/>
      <c r="Z340"/>
      <c r="AE340"/>
    </row>
    <row r="341" spans="4:31" x14ac:dyDescent="0.35">
      <c r="D341" s="9"/>
      <c r="Z341"/>
      <c r="AE341"/>
    </row>
    <row r="342" spans="4:31" x14ac:dyDescent="0.35">
      <c r="D342" s="9"/>
      <c r="Z342"/>
      <c r="AE342"/>
    </row>
    <row r="343" spans="4:31" x14ac:dyDescent="0.35">
      <c r="D343" s="9"/>
      <c r="Z343"/>
      <c r="AE343"/>
    </row>
    <row r="344" spans="4:31" x14ac:dyDescent="0.35">
      <c r="D344" s="9"/>
      <c r="Z344"/>
      <c r="AE344"/>
    </row>
    <row r="345" spans="4:31" x14ac:dyDescent="0.35">
      <c r="D345" s="9"/>
      <c r="Z345"/>
      <c r="AE345"/>
    </row>
    <row r="346" spans="4:31" x14ac:dyDescent="0.35">
      <c r="D346" s="9"/>
      <c r="Z346"/>
      <c r="AE346"/>
    </row>
    <row r="347" spans="4:31" x14ac:dyDescent="0.35">
      <c r="D347" s="9"/>
      <c r="Z347"/>
      <c r="AE347"/>
    </row>
    <row r="348" spans="4:31" x14ac:dyDescent="0.35">
      <c r="D348" s="9"/>
      <c r="Z348"/>
      <c r="AE348"/>
    </row>
    <row r="349" spans="4:31" x14ac:dyDescent="0.35">
      <c r="D349" s="9"/>
      <c r="Z349"/>
      <c r="AE349"/>
    </row>
    <row r="350" spans="4:31" x14ac:dyDescent="0.35">
      <c r="D350" s="9"/>
      <c r="Z350"/>
      <c r="AE350"/>
    </row>
    <row r="351" spans="4:31" x14ac:dyDescent="0.35">
      <c r="D351" s="9"/>
      <c r="Z351"/>
      <c r="AE351"/>
    </row>
    <row r="352" spans="4:31" x14ac:dyDescent="0.35">
      <c r="D352" s="9"/>
      <c r="Z352"/>
      <c r="AE352"/>
    </row>
    <row r="353" spans="4:31" x14ac:dyDescent="0.35">
      <c r="D353" s="9"/>
      <c r="Z353"/>
      <c r="AE353"/>
    </row>
    <row r="354" spans="4:31" x14ac:dyDescent="0.35">
      <c r="D354" s="9"/>
      <c r="Z354"/>
      <c r="AE354"/>
    </row>
    <row r="355" spans="4:31" x14ac:dyDescent="0.35">
      <c r="D355" s="9"/>
      <c r="Z355"/>
      <c r="AE355"/>
    </row>
    <row r="356" spans="4:31" x14ac:dyDescent="0.35">
      <c r="D356" s="9"/>
      <c r="Z356"/>
      <c r="AE356"/>
    </row>
    <row r="357" spans="4:31" x14ac:dyDescent="0.35">
      <c r="D357" s="9"/>
      <c r="Z357"/>
      <c r="AE357"/>
    </row>
    <row r="358" spans="4:31" x14ac:dyDescent="0.35">
      <c r="D358" s="9"/>
      <c r="Z358"/>
      <c r="AE358"/>
    </row>
    <row r="359" spans="4:31" x14ac:dyDescent="0.35">
      <c r="D359" s="9"/>
      <c r="Z359"/>
      <c r="AE359"/>
    </row>
    <row r="360" spans="4:31" x14ac:dyDescent="0.35">
      <c r="D360" s="9"/>
      <c r="Z360"/>
      <c r="AE360"/>
    </row>
    <row r="361" spans="4:31" x14ac:dyDescent="0.35">
      <c r="D361" s="9"/>
      <c r="Z361"/>
      <c r="AE361"/>
    </row>
    <row r="362" spans="4:31" x14ac:dyDescent="0.35">
      <c r="D362" s="9"/>
      <c r="Z362"/>
      <c r="AE362"/>
    </row>
    <row r="363" spans="4:31" x14ac:dyDescent="0.35">
      <c r="D363" s="9"/>
      <c r="Z363"/>
      <c r="AE363"/>
    </row>
    <row r="364" spans="4:31" x14ac:dyDescent="0.35">
      <c r="D364" s="9"/>
      <c r="Z364"/>
      <c r="AE364"/>
    </row>
    <row r="365" spans="4:31" x14ac:dyDescent="0.35">
      <c r="D365" s="9"/>
      <c r="Z365"/>
      <c r="AE365"/>
    </row>
    <row r="366" spans="4:31" x14ac:dyDescent="0.35">
      <c r="D366" s="9"/>
      <c r="Z366"/>
      <c r="AE366"/>
    </row>
    <row r="367" spans="4:31" x14ac:dyDescent="0.35">
      <c r="D367" s="9"/>
      <c r="Z367"/>
      <c r="AE367"/>
    </row>
    <row r="368" spans="4:31" x14ac:dyDescent="0.35">
      <c r="D368" s="9"/>
      <c r="Z368"/>
      <c r="AE368"/>
    </row>
    <row r="369" spans="4:31" x14ac:dyDescent="0.35">
      <c r="D369" s="9"/>
      <c r="Z369"/>
      <c r="AE369"/>
    </row>
    <row r="370" spans="4:31" x14ac:dyDescent="0.35">
      <c r="D370" s="9"/>
      <c r="Z370"/>
      <c r="AE370"/>
    </row>
    <row r="371" spans="4:31" x14ac:dyDescent="0.35">
      <c r="D371" s="9"/>
      <c r="Z371"/>
      <c r="AE371"/>
    </row>
    <row r="372" spans="4:31" x14ac:dyDescent="0.35">
      <c r="D372" s="9"/>
      <c r="Z372"/>
      <c r="AE372"/>
    </row>
    <row r="373" spans="4:31" x14ac:dyDescent="0.35">
      <c r="D373" s="9"/>
      <c r="Z373"/>
      <c r="AE373"/>
    </row>
    <row r="374" spans="4:31" x14ac:dyDescent="0.35">
      <c r="D374" s="9"/>
      <c r="Z374"/>
      <c r="AE374"/>
    </row>
    <row r="375" spans="4:31" x14ac:dyDescent="0.35">
      <c r="D375" s="9"/>
      <c r="Z375"/>
      <c r="AE375"/>
    </row>
    <row r="376" spans="4:31" x14ac:dyDescent="0.35">
      <c r="D376" s="9"/>
      <c r="Z376"/>
      <c r="AE376"/>
    </row>
    <row r="377" spans="4:31" x14ac:dyDescent="0.35">
      <c r="D377" s="9"/>
      <c r="Z377"/>
      <c r="AE377"/>
    </row>
    <row r="378" spans="4:31" x14ac:dyDescent="0.35">
      <c r="D378" s="9"/>
      <c r="Z378"/>
      <c r="AE378"/>
    </row>
    <row r="379" spans="4:31" x14ac:dyDescent="0.35">
      <c r="D379" s="9"/>
      <c r="Z379"/>
      <c r="AE379"/>
    </row>
    <row r="380" spans="4:31" x14ac:dyDescent="0.35">
      <c r="D380" s="9"/>
      <c r="Z380"/>
      <c r="AE380"/>
    </row>
    <row r="381" spans="4:31" x14ac:dyDescent="0.35">
      <c r="D381" s="9"/>
      <c r="Z381"/>
      <c r="AE381"/>
    </row>
    <row r="382" spans="4:31" x14ac:dyDescent="0.35">
      <c r="D382" s="9"/>
      <c r="Z382"/>
      <c r="AE382"/>
    </row>
    <row r="383" spans="4:31" x14ac:dyDescent="0.35">
      <c r="D383" s="9"/>
      <c r="Z383"/>
      <c r="AE383"/>
    </row>
    <row r="384" spans="4:31" x14ac:dyDescent="0.35">
      <c r="D384" s="9"/>
      <c r="Z384"/>
      <c r="AE384"/>
    </row>
    <row r="385" spans="4:31" x14ac:dyDescent="0.35">
      <c r="D385" s="9"/>
      <c r="Z385"/>
      <c r="AE385"/>
    </row>
    <row r="386" spans="4:31" x14ac:dyDescent="0.35">
      <c r="D386" s="9"/>
      <c r="Z386"/>
      <c r="AE386"/>
    </row>
    <row r="387" spans="4:31" x14ac:dyDescent="0.35">
      <c r="D387" s="9"/>
      <c r="Z387"/>
      <c r="AE387"/>
    </row>
    <row r="388" spans="4:31" x14ac:dyDescent="0.35">
      <c r="D388" s="9"/>
      <c r="Z388"/>
      <c r="AE388"/>
    </row>
    <row r="389" spans="4:31" x14ac:dyDescent="0.35">
      <c r="D389" s="9"/>
      <c r="Z389"/>
      <c r="AE389"/>
    </row>
    <row r="390" spans="4:31" x14ac:dyDescent="0.35">
      <c r="D390" s="9"/>
      <c r="Z390"/>
      <c r="AE390"/>
    </row>
    <row r="391" spans="4:31" x14ac:dyDescent="0.35">
      <c r="D391" s="9"/>
      <c r="Z391"/>
      <c r="AE391"/>
    </row>
    <row r="392" spans="4:31" x14ac:dyDescent="0.35">
      <c r="D392" s="9"/>
      <c r="Z392"/>
      <c r="AE392"/>
    </row>
    <row r="393" spans="4:31" x14ac:dyDescent="0.35">
      <c r="D393" s="9"/>
      <c r="Z393"/>
      <c r="AE393"/>
    </row>
    <row r="394" spans="4:31" x14ac:dyDescent="0.35">
      <c r="D394" s="9"/>
      <c r="Z394"/>
      <c r="AE394"/>
    </row>
    <row r="395" spans="4:31" x14ac:dyDescent="0.35">
      <c r="D395" s="9"/>
      <c r="Z395"/>
      <c r="AE395"/>
    </row>
    <row r="396" spans="4:31" x14ac:dyDescent="0.35">
      <c r="D396" s="9"/>
      <c r="Z396"/>
      <c r="AE396"/>
    </row>
    <row r="397" spans="4:31" x14ac:dyDescent="0.35">
      <c r="D397" s="9"/>
      <c r="Z397"/>
      <c r="AE397"/>
    </row>
    <row r="398" spans="4:31" x14ac:dyDescent="0.35">
      <c r="D398" s="9"/>
      <c r="Z398"/>
      <c r="AE398"/>
    </row>
    <row r="399" spans="4:31" x14ac:dyDescent="0.35">
      <c r="D399" s="9"/>
      <c r="Z399"/>
      <c r="AE399"/>
    </row>
    <row r="400" spans="4:31" x14ac:dyDescent="0.35">
      <c r="D400" s="9"/>
      <c r="Z400"/>
      <c r="AE400"/>
    </row>
    <row r="401" spans="4:31" x14ac:dyDescent="0.35">
      <c r="D401" s="9"/>
      <c r="Z401"/>
      <c r="AE401"/>
    </row>
    <row r="402" spans="4:31" x14ac:dyDescent="0.35">
      <c r="D402" s="9"/>
      <c r="Z402"/>
      <c r="AE402"/>
    </row>
    <row r="403" spans="4:31" x14ac:dyDescent="0.35">
      <c r="D403" s="9"/>
      <c r="Z403"/>
      <c r="AE403"/>
    </row>
    <row r="404" spans="4:31" x14ac:dyDescent="0.35">
      <c r="D404" s="9"/>
      <c r="Z404"/>
      <c r="AE404"/>
    </row>
    <row r="405" spans="4:31" x14ac:dyDescent="0.35">
      <c r="D405" s="9"/>
      <c r="Z405"/>
      <c r="AE405"/>
    </row>
    <row r="406" spans="4:31" x14ac:dyDescent="0.35">
      <c r="D406" s="9"/>
      <c r="Z406"/>
      <c r="AE406"/>
    </row>
    <row r="407" spans="4:31" x14ac:dyDescent="0.35">
      <c r="D407" s="9"/>
      <c r="Z407"/>
      <c r="AE407"/>
    </row>
    <row r="408" spans="4:31" x14ac:dyDescent="0.35">
      <c r="D408" s="9"/>
      <c r="Z408"/>
      <c r="AE408"/>
    </row>
    <row r="409" spans="4:31" x14ac:dyDescent="0.35">
      <c r="D409" s="9"/>
      <c r="Z409"/>
      <c r="AE409"/>
    </row>
    <row r="410" spans="4:31" x14ac:dyDescent="0.35">
      <c r="D410" s="9"/>
      <c r="Z410"/>
      <c r="AE410"/>
    </row>
    <row r="411" spans="4:31" x14ac:dyDescent="0.35">
      <c r="D411" s="9"/>
      <c r="Z411"/>
      <c r="AE411"/>
    </row>
    <row r="412" spans="4:31" x14ac:dyDescent="0.35">
      <c r="D412" s="9"/>
      <c r="Z412"/>
      <c r="AE412"/>
    </row>
    <row r="413" spans="4:31" x14ac:dyDescent="0.35">
      <c r="D413" s="9"/>
      <c r="Z413"/>
      <c r="AE413"/>
    </row>
    <row r="414" spans="4:31" x14ac:dyDescent="0.35">
      <c r="D414" s="9"/>
      <c r="Z414"/>
      <c r="AE414"/>
    </row>
    <row r="415" spans="4:31" x14ac:dyDescent="0.35">
      <c r="D415" s="9"/>
      <c r="Z415"/>
      <c r="AE415"/>
    </row>
    <row r="416" spans="4:31" x14ac:dyDescent="0.35">
      <c r="D416" s="9"/>
      <c r="Z416"/>
      <c r="AE416"/>
    </row>
    <row r="417" spans="4:31" x14ac:dyDescent="0.35">
      <c r="D417" s="9"/>
      <c r="Z417"/>
      <c r="AE417"/>
    </row>
    <row r="418" spans="4:31" x14ac:dyDescent="0.35">
      <c r="D418" s="9"/>
      <c r="Z418"/>
      <c r="AE418"/>
    </row>
    <row r="419" spans="4:31" x14ac:dyDescent="0.35">
      <c r="D419" s="9"/>
      <c r="Z419"/>
      <c r="AE419"/>
    </row>
    <row r="420" spans="4:31" x14ac:dyDescent="0.35">
      <c r="D420" s="9"/>
      <c r="Z420"/>
      <c r="AE420"/>
    </row>
    <row r="421" spans="4:31" x14ac:dyDescent="0.35">
      <c r="D421" s="9"/>
      <c r="Z421"/>
      <c r="AE421"/>
    </row>
    <row r="422" spans="4:31" x14ac:dyDescent="0.35">
      <c r="D422" s="9"/>
      <c r="Z422"/>
      <c r="AE422"/>
    </row>
    <row r="423" spans="4:31" x14ac:dyDescent="0.35">
      <c r="D423" s="9"/>
      <c r="Z423"/>
      <c r="AE423"/>
    </row>
    <row r="424" spans="4:31" x14ac:dyDescent="0.35">
      <c r="D424" s="9"/>
      <c r="Z424"/>
      <c r="AE424"/>
    </row>
    <row r="425" spans="4:31" x14ac:dyDescent="0.35">
      <c r="D425" s="9"/>
      <c r="Z425"/>
      <c r="AE425"/>
    </row>
    <row r="426" spans="4:31" x14ac:dyDescent="0.35">
      <c r="D426" s="9"/>
      <c r="Z426"/>
      <c r="AE426"/>
    </row>
    <row r="427" spans="4:31" x14ac:dyDescent="0.35">
      <c r="D427" s="9"/>
      <c r="Z427"/>
      <c r="AE427"/>
    </row>
    <row r="428" spans="4:31" x14ac:dyDescent="0.35">
      <c r="D428" s="9"/>
      <c r="Z428"/>
      <c r="AE428"/>
    </row>
    <row r="429" spans="4:31" x14ac:dyDescent="0.35">
      <c r="D429" s="9"/>
      <c r="Z429"/>
      <c r="AE429"/>
    </row>
    <row r="430" spans="4:31" x14ac:dyDescent="0.35">
      <c r="D430" s="9"/>
      <c r="Z430"/>
      <c r="AE430"/>
    </row>
    <row r="431" spans="4:31" x14ac:dyDescent="0.35">
      <c r="D431" s="9"/>
      <c r="Z431"/>
      <c r="AE431"/>
    </row>
    <row r="432" spans="4:31" x14ac:dyDescent="0.35">
      <c r="D432" s="9"/>
      <c r="Z432"/>
      <c r="AE432"/>
    </row>
    <row r="433" spans="4:31" x14ac:dyDescent="0.35">
      <c r="D433" s="9"/>
      <c r="Z433"/>
      <c r="AE433"/>
    </row>
    <row r="434" spans="4:31" x14ac:dyDescent="0.35">
      <c r="D434" s="9"/>
      <c r="Z434"/>
      <c r="AE434"/>
    </row>
    <row r="435" spans="4:31" x14ac:dyDescent="0.35">
      <c r="D435" s="9"/>
      <c r="Z435"/>
      <c r="AE435"/>
    </row>
    <row r="436" spans="4:31" x14ac:dyDescent="0.35">
      <c r="D436" s="9"/>
      <c r="Z436"/>
      <c r="AE436"/>
    </row>
    <row r="437" spans="4:31" x14ac:dyDescent="0.35">
      <c r="D437" s="9"/>
      <c r="Z437"/>
      <c r="AE437"/>
    </row>
    <row r="438" spans="4:31" x14ac:dyDescent="0.35">
      <c r="D438" s="9"/>
      <c r="Z438"/>
      <c r="AE438"/>
    </row>
    <row r="439" spans="4:31" x14ac:dyDescent="0.35">
      <c r="D439" s="9"/>
      <c r="Z439"/>
      <c r="AE439"/>
    </row>
    <row r="440" spans="4:31" x14ac:dyDescent="0.35">
      <c r="D440" s="9"/>
      <c r="Z440"/>
      <c r="AE440"/>
    </row>
    <row r="441" spans="4:31" x14ac:dyDescent="0.35">
      <c r="D441" s="9"/>
      <c r="Z441"/>
      <c r="AE441"/>
    </row>
    <row r="442" spans="4:31" x14ac:dyDescent="0.35">
      <c r="D442" s="9"/>
      <c r="Z442"/>
      <c r="AE442"/>
    </row>
    <row r="443" spans="4:31" x14ac:dyDescent="0.35">
      <c r="D443" s="9"/>
      <c r="Z443"/>
      <c r="AE443"/>
    </row>
    <row r="444" spans="4:31" x14ac:dyDescent="0.35">
      <c r="D444" s="9"/>
      <c r="Z444"/>
      <c r="AE444"/>
    </row>
    <row r="445" spans="4:31" x14ac:dyDescent="0.35">
      <c r="D445" s="9"/>
      <c r="Z445"/>
      <c r="AE445"/>
    </row>
    <row r="446" spans="4:31" x14ac:dyDescent="0.35">
      <c r="D446" s="9"/>
      <c r="Z446"/>
      <c r="AE446"/>
    </row>
    <row r="447" spans="4:31" x14ac:dyDescent="0.35">
      <c r="D447" s="9"/>
      <c r="Z447"/>
      <c r="AE447"/>
    </row>
    <row r="448" spans="4:31" x14ac:dyDescent="0.35">
      <c r="D448" s="9"/>
      <c r="Z448"/>
      <c r="AE448"/>
    </row>
    <row r="449" spans="4:31" x14ac:dyDescent="0.35">
      <c r="D449" s="9"/>
      <c r="Z449"/>
      <c r="AE449"/>
    </row>
    <row r="450" spans="4:31" x14ac:dyDescent="0.35">
      <c r="D450" s="9"/>
      <c r="Z450"/>
      <c r="AE450"/>
    </row>
    <row r="451" spans="4:31" x14ac:dyDescent="0.35">
      <c r="D451" s="9"/>
      <c r="Z451"/>
      <c r="AE451"/>
    </row>
    <row r="452" spans="4:31" x14ac:dyDescent="0.35">
      <c r="D452" s="9"/>
      <c r="Z452"/>
      <c r="AE452"/>
    </row>
    <row r="453" spans="4:31" x14ac:dyDescent="0.35">
      <c r="D453" s="9"/>
      <c r="Z453"/>
      <c r="AE453"/>
    </row>
    <row r="454" spans="4:31" x14ac:dyDescent="0.35">
      <c r="D454" s="9"/>
      <c r="Z454"/>
      <c r="AE454"/>
    </row>
    <row r="455" spans="4:31" x14ac:dyDescent="0.35">
      <c r="D455" s="9"/>
      <c r="Z455"/>
      <c r="AE455"/>
    </row>
    <row r="456" spans="4:31" x14ac:dyDescent="0.35">
      <c r="D456" s="9"/>
      <c r="Z456"/>
      <c r="AE456"/>
    </row>
    <row r="457" spans="4:31" x14ac:dyDescent="0.35">
      <c r="D457" s="9"/>
      <c r="Z457"/>
      <c r="AE457"/>
    </row>
    <row r="458" spans="4:31" x14ac:dyDescent="0.35">
      <c r="D458" s="9"/>
      <c r="Z458"/>
      <c r="AE458"/>
    </row>
    <row r="459" spans="4:31" x14ac:dyDescent="0.35">
      <c r="D459" s="9"/>
      <c r="Z459"/>
      <c r="AE459"/>
    </row>
    <row r="460" spans="4:31" x14ac:dyDescent="0.35">
      <c r="D460" s="9"/>
      <c r="Z460"/>
      <c r="AE460"/>
    </row>
    <row r="461" spans="4:31" x14ac:dyDescent="0.35">
      <c r="D461" s="9"/>
      <c r="Z461"/>
      <c r="AE461"/>
    </row>
    <row r="462" spans="4:31" x14ac:dyDescent="0.35">
      <c r="D462" s="9"/>
      <c r="Z462"/>
      <c r="AE462"/>
    </row>
    <row r="463" spans="4:31" x14ac:dyDescent="0.35">
      <c r="D463" s="9"/>
      <c r="Z463"/>
      <c r="AE463"/>
    </row>
    <row r="464" spans="4:31" x14ac:dyDescent="0.35">
      <c r="D464" s="9"/>
      <c r="Z464"/>
      <c r="AE464"/>
    </row>
    <row r="465" spans="4:31" x14ac:dyDescent="0.35">
      <c r="D465" s="9"/>
      <c r="Z465"/>
      <c r="AE465"/>
    </row>
    <row r="466" spans="4:31" x14ac:dyDescent="0.35">
      <c r="D466" s="9"/>
      <c r="Z466"/>
      <c r="AE466"/>
    </row>
    <row r="467" spans="4:31" x14ac:dyDescent="0.35">
      <c r="D467" s="9"/>
      <c r="Z467"/>
      <c r="AE467"/>
    </row>
    <row r="468" spans="4:31" x14ac:dyDescent="0.35">
      <c r="D468" s="9"/>
      <c r="Z468"/>
      <c r="AE468"/>
    </row>
    <row r="469" spans="4:31" x14ac:dyDescent="0.35">
      <c r="D469" s="9"/>
      <c r="Z469"/>
      <c r="AE469"/>
    </row>
    <row r="470" spans="4:31" x14ac:dyDescent="0.35">
      <c r="D470" s="9"/>
      <c r="Z470"/>
      <c r="AE470"/>
    </row>
    <row r="471" spans="4:31" x14ac:dyDescent="0.35">
      <c r="D471" s="9"/>
      <c r="Z471"/>
      <c r="AE471"/>
    </row>
    <row r="472" spans="4:31" x14ac:dyDescent="0.35">
      <c r="D472" s="9"/>
      <c r="Z472"/>
      <c r="AE472"/>
    </row>
    <row r="473" spans="4:31" x14ac:dyDescent="0.35">
      <c r="D473" s="9"/>
      <c r="Z473"/>
      <c r="AE473"/>
    </row>
    <row r="474" spans="4:31" x14ac:dyDescent="0.35">
      <c r="D474" s="9"/>
      <c r="Z474"/>
      <c r="AE474"/>
    </row>
    <row r="475" spans="4:31" x14ac:dyDescent="0.35">
      <c r="D475" s="9"/>
      <c r="Z475"/>
      <c r="AE475"/>
    </row>
    <row r="476" spans="4:31" x14ac:dyDescent="0.35">
      <c r="D476" s="9"/>
      <c r="Z476"/>
      <c r="AE476"/>
    </row>
    <row r="477" spans="4:31" x14ac:dyDescent="0.35">
      <c r="D477" s="9"/>
      <c r="Z477"/>
      <c r="AE477"/>
    </row>
    <row r="478" spans="4:31" x14ac:dyDescent="0.35">
      <c r="D478" s="9"/>
      <c r="Z478"/>
      <c r="AE478"/>
    </row>
    <row r="479" spans="4:31" x14ac:dyDescent="0.35">
      <c r="D479" s="9"/>
      <c r="Z479"/>
      <c r="AE479"/>
    </row>
    <row r="480" spans="4:31" x14ac:dyDescent="0.35">
      <c r="D480" s="9"/>
      <c r="Z480"/>
      <c r="AE480"/>
    </row>
    <row r="481" spans="4:31" x14ac:dyDescent="0.35">
      <c r="D481" s="9"/>
      <c r="Z481"/>
      <c r="AE481"/>
    </row>
    <row r="482" spans="4:31" x14ac:dyDescent="0.35">
      <c r="D482" s="9"/>
      <c r="Z482"/>
      <c r="AE482"/>
    </row>
    <row r="483" spans="4:31" x14ac:dyDescent="0.35">
      <c r="D483" s="9"/>
      <c r="Z483"/>
      <c r="AE483"/>
    </row>
    <row r="484" spans="4:31" x14ac:dyDescent="0.35">
      <c r="D484" s="9"/>
      <c r="Z484"/>
      <c r="AE484"/>
    </row>
    <row r="485" spans="4:31" x14ac:dyDescent="0.35">
      <c r="D485" s="9"/>
      <c r="Z485"/>
      <c r="AE485"/>
    </row>
    <row r="486" spans="4:31" x14ac:dyDescent="0.35">
      <c r="D486" s="9"/>
      <c r="Z486"/>
      <c r="AE486"/>
    </row>
    <row r="487" spans="4:31" x14ac:dyDescent="0.35">
      <c r="D487" s="9"/>
      <c r="Z487"/>
      <c r="AE487"/>
    </row>
    <row r="488" spans="4:31" x14ac:dyDescent="0.35">
      <c r="D488" s="9"/>
      <c r="Z488"/>
      <c r="AE488"/>
    </row>
    <row r="489" spans="4:31" x14ac:dyDescent="0.35">
      <c r="D489" s="9"/>
      <c r="Z489"/>
      <c r="AE489"/>
    </row>
    <row r="490" spans="4:31" x14ac:dyDescent="0.35">
      <c r="D490" s="9"/>
      <c r="Z490"/>
      <c r="AE490"/>
    </row>
    <row r="491" spans="4:31" x14ac:dyDescent="0.35">
      <c r="D491" s="9"/>
      <c r="Z491"/>
      <c r="AE491"/>
    </row>
    <row r="492" spans="4:31" x14ac:dyDescent="0.35">
      <c r="D492" s="9"/>
      <c r="Z492"/>
      <c r="AE492"/>
    </row>
    <row r="493" spans="4:31" x14ac:dyDescent="0.35">
      <c r="D493" s="9"/>
      <c r="Z493"/>
      <c r="AE493"/>
    </row>
    <row r="494" spans="4:31" x14ac:dyDescent="0.35">
      <c r="D494" s="9"/>
      <c r="Z494"/>
      <c r="AE494"/>
    </row>
    <row r="495" spans="4:31" x14ac:dyDescent="0.35">
      <c r="D495" s="9"/>
      <c r="Z495"/>
      <c r="AE495"/>
    </row>
    <row r="496" spans="4:31" x14ac:dyDescent="0.35">
      <c r="D496" s="9"/>
      <c r="Z496"/>
      <c r="AE496"/>
    </row>
    <row r="497" spans="4:31" x14ac:dyDescent="0.35">
      <c r="D497" s="9"/>
      <c r="Z497"/>
      <c r="AE497"/>
    </row>
    <row r="498" spans="4:31" x14ac:dyDescent="0.35">
      <c r="D498" s="9"/>
      <c r="Z498"/>
      <c r="AE498"/>
    </row>
    <row r="499" spans="4:31" x14ac:dyDescent="0.35">
      <c r="D499" s="9"/>
      <c r="Z499"/>
      <c r="AE499"/>
    </row>
    <row r="500" spans="4:31" x14ac:dyDescent="0.35">
      <c r="D500" s="9"/>
      <c r="Z500"/>
      <c r="AE500"/>
    </row>
    <row r="501" spans="4:31" x14ac:dyDescent="0.35">
      <c r="D501" s="9"/>
      <c r="Z501"/>
      <c r="AE501"/>
    </row>
    <row r="502" spans="4:31" x14ac:dyDescent="0.35">
      <c r="D502" s="9"/>
      <c r="Z502"/>
      <c r="AE502"/>
    </row>
    <row r="503" spans="4:31" x14ac:dyDescent="0.35">
      <c r="D503" s="9"/>
      <c r="Z503"/>
      <c r="AE503"/>
    </row>
    <row r="504" spans="4:31" x14ac:dyDescent="0.35">
      <c r="D504" s="9"/>
      <c r="Z504"/>
      <c r="AE504"/>
    </row>
    <row r="505" spans="4:31" x14ac:dyDescent="0.35">
      <c r="D505" s="9"/>
      <c r="Z505"/>
      <c r="AE505"/>
    </row>
    <row r="506" spans="4:31" x14ac:dyDescent="0.35">
      <c r="D506" s="9"/>
      <c r="Z506"/>
      <c r="AE506"/>
    </row>
    <row r="507" spans="4:31" x14ac:dyDescent="0.35">
      <c r="D507" s="9"/>
      <c r="Z507"/>
      <c r="AE507"/>
    </row>
    <row r="508" spans="4:31" x14ac:dyDescent="0.35">
      <c r="D508" s="9"/>
      <c r="Z508"/>
      <c r="AE508"/>
    </row>
    <row r="509" spans="4:31" x14ac:dyDescent="0.35">
      <c r="D509" s="9"/>
      <c r="Z509"/>
      <c r="AE509"/>
    </row>
    <row r="510" spans="4:31" x14ac:dyDescent="0.35">
      <c r="D510" s="9"/>
      <c r="Z510"/>
      <c r="AE510"/>
    </row>
    <row r="511" spans="4:31" x14ac:dyDescent="0.35">
      <c r="D511" s="9"/>
      <c r="Z511"/>
      <c r="AE511"/>
    </row>
    <row r="512" spans="4:31" x14ac:dyDescent="0.35">
      <c r="D512" s="9"/>
      <c r="Z512"/>
      <c r="AE512"/>
    </row>
    <row r="513" spans="4:31" x14ac:dyDescent="0.35">
      <c r="D513" s="9"/>
      <c r="Z513"/>
      <c r="AE513"/>
    </row>
    <row r="514" spans="4:31" x14ac:dyDescent="0.35">
      <c r="D514" s="9"/>
      <c r="Z514"/>
      <c r="AE514"/>
    </row>
    <row r="515" spans="4:31" x14ac:dyDescent="0.35">
      <c r="D515" s="9"/>
      <c r="Z515"/>
      <c r="AE515"/>
    </row>
    <row r="516" spans="4:31" x14ac:dyDescent="0.35">
      <c r="D516" s="9"/>
      <c r="Z516"/>
      <c r="AE516"/>
    </row>
    <row r="517" spans="4:31" x14ac:dyDescent="0.35">
      <c r="D517" s="9"/>
      <c r="Z517"/>
      <c r="AE517"/>
    </row>
    <row r="518" spans="4:31" x14ac:dyDescent="0.35">
      <c r="D518" s="9"/>
      <c r="Z518"/>
      <c r="AE518"/>
    </row>
    <row r="519" spans="4:31" x14ac:dyDescent="0.35">
      <c r="D519" s="9"/>
      <c r="Z519"/>
      <c r="AE519"/>
    </row>
    <row r="520" spans="4:31" x14ac:dyDescent="0.35">
      <c r="D520" s="9"/>
      <c r="Z520"/>
      <c r="AE520"/>
    </row>
    <row r="521" spans="4:31" x14ac:dyDescent="0.35">
      <c r="D521" s="9"/>
      <c r="Z521"/>
      <c r="AE521"/>
    </row>
    <row r="522" spans="4:31" x14ac:dyDescent="0.35">
      <c r="D522" s="9"/>
      <c r="Z522"/>
      <c r="AE522"/>
    </row>
    <row r="523" spans="4:31" x14ac:dyDescent="0.35">
      <c r="D523" s="9"/>
      <c r="Z523"/>
      <c r="AE523"/>
    </row>
    <row r="524" spans="4:31" x14ac:dyDescent="0.35">
      <c r="D524" s="9"/>
      <c r="Z524"/>
      <c r="AE524"/>
    </row>
    <row r="525" spans="4:31" x14ac:dyDescent="0.35">
      <c r="D525" s="9"/>
      <c r="Z525"/>
      <c r="AE525"/>
    </row>
    <row r="526" spans="4:31" x14ac:dyDescent="0.35">
      <c r="D526" s="9"/>
      <c r="Z526"/>
      <c r="AE526"/>
    </row>
    <row r="527" spans="4:31" x14ac:dyDescent="0.35">
      <c r="D527" s="9"/>
      <c r="Z527"/>
      <c r="AE527"/>
    </row>
    <row r="528" spans="4:31" x14ac:dyDescent="0.35">
      <c r="D528" s="9"/>
      <c r="Z528"/>
      <c r="AE528"/>
    </row>
    <row r="529" spans="4:31" x14ac:dyDescent="0.35">
      <c r="D529" s="9"/>
      <c r="Z529"/>
      <c r="AE529"/>
    </row>
    <row r="530" spans="4:31" x14ac:dyDescent="0.35">
      <c r="D530" s="9"/>
      <c r="Z530"/>
      <c r="AE530"/>
    </row>
    <row r="531" spans="4:31" x14ac:dyDescent="0.35">
      <c r="D531" s="9"/>
      <c r="Z531"/>
      <c r="AE531"/>
    </row>
    <row r="532" spans="4:31" x14ac:dyDescent="0.35">
      <c r="D532" s="9"/>
      <c r="Z532"/>
      <c r="AE532"/>
    </row>
    <row r="533" spans="4:31" x14ac:dyDescent="0.35">
      <c r="D533" s="9"/>
      <c r="Z533"/>
      <c r="AE533"/>
    </row>
    <row r="534" spans="4:31" x14ac:dyDescent="0.35">
      <c r="D534" s="9"/>
      <c r="Z534"/>
      <c r="AE534"/>
    </row>
    <row r="535" spans="4:31" x14ac:dyDescent="0.35">
      <c r="D535" s="9"/>
      <c r="Z535"/>
      <c r="AE535"/>
    </row>
    <row r="536" spans="4:31" x14ac:dyDescent="0.35">
      <c r="D536" s="9"/>
      <c r="Z536"/>
      <c r="AE536"/>
    </row>
    <row r="537" spans="4:31" x14ac:dyDescent="0.35">
      <c r="D537" s="9"/>
      <c r="Z537"/>
      <c r="AE537"/>
    </row>
    <row r="538" spans="4:31" x14ac:dyDescent="0.35">
      <c r="D538" s="9"/>
      <c r="Z538"/>
      <c r="AE538"/>
    </row>
    <row r="539" spans="4:31" x14ac:dyDescent="0.35">
      <c r="D539" s="9"/>
      <c r="Z539"/>
      <c r="AE539"/>
    </row>
    <row r="540" spans="4:31" x14ac:dyDescent="0.35">
      <c r="D540" s="9"/>
      <c r="Z540"/>
      <c r="AE540"/>
    </row>
    <row r="541" spans="4:31" x14ac:dyDescent="0.35">
      <c r="D541" s="9"/>
      <c r="Z541"/>
      <c r="AE541"/>
    </row>
    <row r="542" spans="4:31" x14ac:dyDescent="0.35">
      <c r="D542" s="9"/>
      <c r="Z542"/>
      <c r="AE542"/>
    </row>
    <row r="543" spans="4:31" x14ac:dyDescent="0.35">
      <c r="D543" s="9"/>
      <c r="Z543"/>
      <c r="AE543"/>
    </row>
    <row r="544" spans="4:31" x14ac:dyDescent="0.35">
      <c r="D544" s="9"/>
      <c r="Z544"/>
      <c r="AE544"/>
    </row>
    <row r="545" spans="4:31" x14ac:dyDescent="0.35">
      <c r="D545" s="9"/>
      <c r="Z545"/>
      <c r="AE545"/>
    </row>
    <row r="546" spans="4:31" x14ac:dyDescent="0.35">
      <c r="D546" s="9"/>
      <c r="Z546"/>
      <c r="AE546"/>
    </row>
    <row r="547" spans="4:31" x14ac:dyDescent="0.35">
      <c r="D547" s="9"/>
      <c r="Z547"/>
      <c r="AE547"/>
    </row>
    <row r="548" spans="4:31" x14ac:dyDescent="0.35">
      <c r="D548" s="9"/>
      <c r="Z548"/>
      <c r="AE548"/>
    </row>
    <row r="549" spans="4:31" x14ac:dyDescent="0.35">
      <c r="D549" s="9"/>
      <c r="Z549"/>
      <c r="AE549"/>
    </row>
    <row r="550" spans="4:31" x14ac:dyDescent="0.35">
      <c r="D550" s="9"/>
      <c r="Z550"/>
      <c r="AE550"/>
    </row>
    <row r="551" spans="4:31" x14ac:dyDescent="0.35">
      <c r="D551" s="9"/>
      <c r="Z551"/>
      <c r="AE551"/>
    </row>
    <row r="552" spans="4:31" x14ac:dyDescent="0.35">
      <c r="D552" s="9"/>
      <c r="Z552"/>
      <c r="AE552"/>
    </row>
    <row r="553" spans="4:31" x14ac:dyDescent="0.35">
      <c r="D553" s="9"/>
      <c r="Z553"/>
      <c r="AE553"/>
    </row>
    <row r="554" spans="4:31" x14ac:dyDescent="0.35">
      <c r="D554" s="9"/>
      <c r="Z554"/>
      <c r="AE554"/>
    </row>
    <row r="555" spans="4:31" x14ac:dyDescent="0.35">
      <c r="D555" s="9"/>
      <c r="Z555"/>
      <c r="AE555"/>
    </row>
    <row r="556" spans="4:31" x14ac:dyDescent="0.35">
      <c r="D556" s="9"/>
      <c r="Z556"/>
      <c r="AE556"/>
    </row>
    <row r="557" spans="4:31" x14ac:dyDescent="0.35">
      <c r="D557" s="9"/>
      <c r="Z557"/>
      <c r="AE557"/>
    </row>
    <row r="558" spans="4:31" x14ac:dyDescent="0.35">
      <c r="D558" s="9"/>
      <c r="Z558"/>
      <c r="AE558"/>
    </row>
    <row r="559" spans="4:31" x14ac:dyDescent="0.35">
      <c r="D559" s="9"/>
      <c r="Z559"/>
      <c r="AE559"/>
    </row>
    <row r="560" spans="4:31" x14ac:dyDescent="0.35">
      <c r="D560" s="9"/>
      <c r="Z560"/>
      <c r="AE560"/>
    </row>
    <row r="561" spans="4:31" x14ac:dyDescent="0.35">
      <c r="D561" s="9"/>
      <c r="Z561"/>
      <c r="AE561"/>
    </row>
    <row r="562" spans="4:31" x14ac:dyDescent="0.35">
      <c r="D562" s="9"/>
      <c r="Z562"/>
      <c r="AE562"/>
    </row>
    <row r="563" spans="4:31" x14ac:dyDescent="0.35">
      <c r="D563" s="9"/>
      <c r="Z563"/>
      <c r="AE563"/>
    </row>
    <row r="564" spans="4:31" x14ac:dyDescent="0.35">
      <c r="D564" s="9"/>
      <c r="Z564"/>
      <c r="AE564"/>
    </row>
    <row r="565" spans="4:31" x14ac:dyDescent="0.35">
      <c r="D565" s="9"/>
      <c r="Z565"/>
      <c r="AE565"/>
    </row>
    <row r="566" spans="4:31" x14ac:dyDescent="0.35">
      <c r="D566" s="9"/>
      <c r="Z566"/>
      <c r="AE566"/>
    </row>
    <row r="567" spans="4:31" x14ac:dyDescent="0.35">
      <c r="D567" s="9"/>
      <c r="Z567"/>
      <c r="AE567"/>
    </row>
    <row r="568" spans="4:31" x14ac:dyDescent="0.35">
      <c r="D568" s="9"/>
      <c r="Z568"/>
      <c r="AE568"/>
    </row>
    <row r="569" spans="4:31" x14ac:dyDescent="0.35">
      <c r="D569" s="9"/>
      <c r="Z569"/>
      <c r="AE569"/>
    </row>
    <row r="570" spans="4:31" x14ac:dyDescent="0.35">
      <c r="D570" s="9"/>
      <c r="Z570"/>
      <c r="AE570"/>
    </row>
    <row r="571" spans="4:31" x14ac:dyDescent="0.35">
      <c r="D571" s="9"/>
      <c r="Z571"/>
      <c r="AE571"/>
    </row>
    <row r="572" spans="4:31" x14ac:dyDescent="0.35">
      <c r="D572" s="9"/>
      <c r="Z572"/>
      <c r="AE572"/>
    </row>
    <row r="573" spans="4:31" x14ac:dyDescent="0.35">
      <c r="D573" s="9"/>
      <c r="Z573"/>
      <c r="AE573"/>
    </row>
    <row r="574" spans="4:31" x14ac:dyDescent="0.35">
      <c r="D574" s="9"/>
      <c r="Z574"/>
      <c r="AE574"/>
    </row>
    <row r="575" spans="4:31" x14ac:dyDescent="0.35">
      <c r="D575" s="9"/>
      <c r="Z575"/>
      <c r="AE575"/>
    </row>
    <row r="576" spans="4:31" x14ac:dyDescent="0.35">
      <c r="D576" s="9"/>
      <c r="Z576"/>
      <c r="AE576"/>
    </row>
    <row r="577" spans="4:31" x14ac:dyDescent="0.35">
      <c r="D577" s="9"/>
      <c r="Z577"/>
      <c r="AE577"/>
    </row>
    <row r="578" spans="4:31" x14ac:dyDescent="0.35">
      <c r="D578" s="9"/>
      <c r="Z578"/>
      <c r="AE578"/>
    </row>
    <row r="579" spans="4:31" x14ac:dyDescent="0.35">
      <c r="D579" s="9"/>
      <c r="Z579"/>
      <c r="AE579"/>
    </row>
    <row r="580" spans="4:31" x14ac:dyDescent="0.35">
      <c r="D580" s="9"/>
      <c r="Z580"/>
      <c r="AE580"/>
    </row>
    <row r="581" spans="4:31" x14ac:dyDescent="0.35">
      <c r="D581" s="9"/>
      <c r="Z581"/>
      <c r="AE581"/>
    </row>
    <row r="582" spans="4:31" x14ac:dyDescent="0.35">
      <c r="D582" s="9"/>
      <c r="Z582"/>
      <c r="AE582"/>
    </row>
    <row r="583" spans="4:31" x14ac:dyDescent="0.35">
      <c r="D583" s="9"/>
      <c r="Z583"/>
      <c r="AE583"/>
    </row>
    <row r="584" spans="4:31" x14ac:dyDescent="0.35">
      <c r="D584" s="9"/>
      <c r="Z584"/>
      <c r="AE584"/>
    </row>
    <row r="585" spans="4:31" x14ac:dyDescent="0.35">
      <c r="D585" s="9"/>
      <c r="Z585"/>
      <c r="AE585"/>
    </row>
    <row r="586" spans="4:31" x14ac:dyDescent="0.35">
      <c r="D586" s="9"/>
      <c r="Z586"/>
      <c r="AE586"/>
    </row>
    <row r="587" spans="4:31" x14ac:dyDescent="0.35">
      <c r="D587" s="9"/>
      <c r="Z587"/>
      <c r="AE587"/>
    </row>
    <row r="588" spans="4:31" x14ac:dyDescent="0.35">
      <c r="D588" s="9"/>
      <c r="Z588"/>
      <c r="AE588"/>
    </row>
    <row r="589" spans="4:31" x14ac:dyDescent="0.35">
      <c r="D589" s="9"/>
      <c r="Z589"/>
      <c r="AE589"/>
    </row>
    <row r="590" spans="4:31" x14ac:dyDescent="0.35">
      <c r="D590" s="9"/>
      <c r="Z590"/>
      <c r="AE590"/>
    </row>
    <row r="591" spans="4:31" x14ac:dyDescent="0.35">
      <c r="D591" s="9"/>
      <c r="Z591"/>
      <c r="AE591"/>
    </row>
    <row r="592" spans="4:31" x14ac:dyDescent="0.35">
      <c r="D592" s="9"/>
      <c r="Z592"/>
      <c r="AE592"/>
    </row>
    <row r="593" spans="4:31" x14ac:dyDescent="0.35">
      <c r="D593" s="9"/>
      <c r="Z593"/>
      <c r="AE593"/>
    </row>
    <row r="594" spans="4:31" x14ac:dyDescent="0.35">
      <c r="D594" s="9"/>
      <c r="Z594"/>
      <c r="AE594"/>
    </row>
    <row r="595" spans="4:31" x14ac:dyDescent="0.35">
      <c r="D595" s="9"/>
      <c r="Z595"/>
      <c r="AE595"/>
    </row>
    <row r="596" spans="4:31" x14ac:dyDescent="0.35">
      <c r="D596" s="9"/>
      <c r="Z596"/>
      <c r="AE596"/>
    </row>
    <row r="597" spans="4:31" x14ac:dyDescent="0.35">
      <c r="D597" s="9"/>
      <c r="Z597"/>
      <c r="AE597"/>
    </row>
    <row r="598" spans="4:31" x14ac:dyDescent="0.35">
      <c r="D598" s="9"/>
      <c r="Z598"/>
      <c r="AE598"/>
    </row>
    <row r="599" spans="4:31" x14ac:dyDescent="0.35">
      <c r="D599" s="9"/>
      <c r="Z599"/>
      <c r="AE599"/>
    </row>
    <row r="600" spans="4:31" x14ac:dyDescent="0.35">
      <c r="D600" s="9"/>
      <c r="Z600"/>
      <c r="AE600"/>
    </row>
    <row r="601" spans="4:31" x14ac:dyDescent="0.35">
      <c r="D601" s="9"/>
      <c r="Z601"/>
      <c r="AE601"/>
    </row>
    <row r="602" spans="4:31" x14ac:dyDescent="0.35">
      <c r="D602" s="9"/>
      <c r="Z602"/>
      <c r="AE602"/>
    </row>
    <row r="603" spans="4:31" x14ac:dyDescent="0.35">
      <c r="D603" s="9"/>
      <c r="Z603"/>
      <c r="AE603"/>
    </row>
    <row r="604" spans="4:31" x14ac:dyDescent="0.35">
      <c r="D604" s="9"/>
      <c r="Z604"/>
      <c r="AE604"/>
    </row>
    <row r="605" spans="4:31" x14ac:dyDescent="0.35">
      <c r="D605" s="9"/>
      <c r="Z605"/>
      <c r="AE605"/>
    </row>
    <row r="606" spans="4:31" x14ac:dyDescent="0.35">
      <c r="D606" s="9"/>
      <c r="Z606"/>
      <c r="AE606"/>
    </row>
    <row r="607" spans="4:31" x14ac:dyDescent="0.35">
      <c r="D607" s="9"/>
      <c r="Z607"/>
      <c r="AE607"/>
    </row>
    <row r="608" spans="4:31" x14ac:dyDescent="0.35">
      <c r="D608" s="9"/>
      <c r="Z608"/>
      <c r="AE608"/>
    </row>
    <row r="609" spans="4:31" x14ac:dyDescent="0.35">
      <c r="D609" s="9"/>
      <c r="Z609"/>
      <c r="AE609"/>
    </row>
    <row r="610" spans="4:31" x14ac:dyDescent="0.35">
      <c r="D610" s="9"/>
      <c r="Z610"/>
      <c r="AE610"/>
    </row>
    <row r="611" spans="4:31" x14ac:dyDescent="0.35">
      <c r="D611" s="9"/>
      <c r="Z611"/>
      <c r="AE611"/>
    </row>
    <row r="612" spans="4:31" x14ac:dyDescent="0.35">
      <c r="D612" s="9"/>
      <c r="Z612"/>
      <c r="AE612"/>
    </row>
    <row r="613" spans="4:31" x14ac:dyDescent="0.35">
      <c r="D613" s="9"/>
      <c r="Z613"/>
      <c r="AE613"/>
    </row>
    <row r="614" spans="4:31" x14ac:dyDescent="0.35">
      <c r="D614" s="9"/>
      <c r="Z614"/>
      <c r="AE614"/>
    </row>
    <row r="615" spans="4:31" x14ac:dyDescent="0.35">
      <c r="D615" s="9"/>
      <c r="Z615"/>
      <c r="AE615"/>
    </row>
    <row r="616" spans="4:31" x14ac:dyDescent="0.35">
      <c r="D616" s="9"/>
      <c r="Z616"/>
      <c r="AE616"/>
    </row>
    <row r="617" spans="4:31" x14ac:dyDescent="0.35">
      <c r="D617" s="9"/>
      <c r="Z617"/>
      <c r="AE617"/>
    </row>
    <row r="618" spans="4:31" x14ac:dyDescent="0.35">
      <c r="D618" s="9"/>
      <c r="Z618"/>
      <c r="AE618"/>
    </row>
    <row r="619" spans="4:31" x14ac:dyDescent="0.35">
      <c r="D619" s="9"/>
      <c r="Z619"/>
      <c r="AE619"/>
    </row>
    <row r="620" spans="4:31" x14ac:dyDescent="0.35">
      <c r="D620" s="9"/>
      <c r="Z620"/>
      <c r="AE620"/>
    </row>
    <row r="621" spans="4:31" x14ac:dyDescent="0.35">
      <c r="D621" s="9"/>
      <c r="Z621"/>
      <c r="AE621"/>
    </row>
    <row r="622" spans="4:31" x14ac:dyDescent="0.35">
      <c r="D622" s="9"/>
      <c r="Z622"/>
      <c r="AE622"/>
    </row>
    <row r="623" spans="4:31" x14ac:dyDescent="0.35">
      <c r="D623" s="9"/>
      <c r="Z623"/>
      <c r="AE623"/>
    </row>
    <row r="624" spans="4:31" x14ac:dyDescent="0.35">
      <c r="D624" s="9"/>
      <c r="Z624"/>
      <c r="AE624"/>
    </row>
    <row r="625" spans="4:31" x14ac:dyDescent="0.35">
      <c r="D625" s="9"/>
      <c r="Z625"/>
      <c r="AE625"/>
    </row>
    <row r="626" spans="4:31" x14ac:dyDescent="0.35">
      <c r="D626" s="9"/>
      <c r="Z626"/>
      <c r="AE626"/>
    </row>
    <row r="627" spans="4:31" x14ac:dyDescent="0.35">
      <c r="D627" s="9"/>
      <c r="Z627"/>
      <c r="AE627"/>
    </row>
    <row r="628" spans="4:31" x14ac:dyDescent="0.35">
      <c r="D628" s="9"/>
      <c r="Z628"/>
      <c r="AE628"/>
    </row>
    <row r="629" spans="4:31" x14ac:dyDescent="0.35">
      <c r="D629" s="9"/>
      <c r="Z629"/>
      <c r="AE629"/>
    </row>
    <row r="630" spans="4:31" x14ac:dyDescent="0.35">
      <c r="D630" s="9"/>
      <c r="Z630"/>
      <c r="AE630"/>
    </row>
    <row r="631" spans="4:31" x14ac:dyDescent="0.35">
      <c r="D631" s="9"/>
      <c r="Z631"/>
      <c r="AE631"/>
    </row>
    <row r="632" spans="4:31" x14ac:dyDescent="0.35">
      <c r="D632" s="9"/>
      <c r="Z632"/>
      <c r="AE632"/>
    </row>
    <row r="633" spans="4:31" x14ac:dyDescent="0.35">
      <c r="D633" s="9"/>
      <c r="Z633"/>
      <c r="AE633"/>
    </row>
    <row r="634" spans="4:31" x14ac:dyDescent="0.35">
      <c r="D634" s="9"/>
      <c r="Z634"/>
      <c r="AE634"/>
    </row>
    <row r="635" spans="4:31" x14ac:dyDescent="0.35">
      <c r="D635" s="9"/>
      <c r="Z635"/>
      <c r="AE635"/>
    </row>
    <row r="636" spans="4:31" x14ac:dyDescent="0.35">
      <c r="D636" s="9"/>
      <c r="Z636"/>
      <c r="AE636"/>
    </row>
    <row r="637" spans="4:31" x14ac:dyDescent="0.35">
      <c r="D637" s="9"/>
      <c r="Z637"/>
      <c r="AE637"/>
    </row>
    <row r="638" spans="4:31" x14ac:dyDescent="0.35">
      <c r="D638" s="9"/>
      <c r="Z638"/>
      <c r="AE638"/>
    </row>
    <row r="639" spans="4:31" x14ac:dyDescent="0.35">
      <c r="D639" s="9"/>
      <c r="Z639"/>
      <c r="AE639"/>
    </row>
    <row r="640" spans="4:31" x14ac:dyDescent="0.35">
      <c r="D640" s="9"/>
      <c r="Z640"/>
      <c r="AE640"/>
    </row>
    <row r="641" spans="4:31" x14ac:dyDescent="0.35">
      <c r="D641" s="9"/>
      <c r="Z641"/>
      <c r="AE641"/>
    </row>
    <row r="642" spans="4:31" x14ac:dyDescent="0.35">
      <c r="D642" s="9"/>
      <c r="Z642"/>
      <c r="AE642"/>
    </row>
    <row r="643" spans="4:31" x14ac:dyDescent="0.35">
      <c r="D643" s="9"/>
      <c r="Z643"/>
      <c r="AE643"/>
    </row>
    <row r="644" spans="4:31" x14ac:dyDescent="0.35">
      <c r="D644" s="9"/>
      <c r="Z644"/>
      <c r="AE644"/>
    </row>
    <row r="645" spans="4:31" x14ac:dyDescent="0.35">
      <c r="D645" s="9"/>
      <c r="Z645"/>
      <c r="AE645"/>
    </row>
    <row r="646" spans="4:31" x14ac:dyDescent="0.35">
      <c r="D646" s="9"/>
      <c r="Z646"/>
      <c r="AE646"/>
    </row>
    <row r="647" spans="4:31" x14ac:dyDescent="0.35">
      <c r="D647" s="9"/>
      <c r="Z647"/>
      <c r="AE647"/>
    </row>
    <row r="648" spans="4:31" x14ac:dyDescent="0.35">
      <c r="D648" s="9"/>
      <c r="Z648"/>
      <c r="AE648"/>
    </row>
    <row r="649" spans="4:31" x14ac:dyDescent="0.35">
      <c r="D649" s="9"/>
      <c r="Z649"/>
      <c r="AE649"/>
    </row>
    <row r="650" spans="4:31" x14ac:dyDescent="0.35">
      <c r="D650" s="9"/>
      <c r="Z650"/>
      <c r="AE650"/>
    </row>
    <row r="651" spans="4:31" x14ac:dyDescent="0.35">
      <c r="D651" s="9"/>
      <c r="Z651"/>
      <c r="AE651"/>
    </row>
    <row r="652" spans="4:31" x14ac:dyDescent="0.35">
      <c r="D652" s="9"/>
      <c r="Z652"/>
      <c r="AE652"/>
    </row>
    <row r="653" spans="4:31" x14ac:dyDescent="0.35">
      <c r="D653" s="9"/>
      <c r="Z653"/>
      <c r="AE653"/>
    </row>
    <row r="654" spans="4:31" x14ac:dyDescent="0.35">
      <c r="D654" s="9"/>
      <c r="Z654"/>
      <c r="AE654"/>
    </row>
  </sheetData>
  <autoFilter ref="A1:AA289" xr:uid="{5D26D5B0-5CBD-414B-8DF6-DA5B15AB173A}">
    <sortState xmlns:xlrd2="http://schemas.microsoft.com/office/spreadsheetml/2017/richdata2" ref="A2:AA289">
      <sortCondition descending="1" ref="B1:B289"/>
    </sortState>
  </autoFilter>
  <conditionalFormatting sqref="U2:U187 T193 T195:T198 U204:U1746">
    <cfRule type="cellIs" dxfId="118" priority="58" operator="between">
      <formula>2</formula>
      <formula>2</formula>
    </cfRule>
    <cfRule type="cellIs" dxfId="117" priority="59" operator="between">
      <formula>4</formula>
      <formula>4</formula>
    </cfRule>
  </conditionalFormatting>
  <conditionalFormatting sqref="D120:D187">
    <cfRule type="expression" dxfId="116" priority="51">
      <formula>$G120="F"</formula>
    </cfRule>
    <cfRule type="expression" dxfId="115" priority="52">
      <formula>$G120="SF"</formula>
    </cfRule>
    <cfRule type="expression" dxfId="114" priority="53">
      <formula>$G120="QF"</formula>
    </cfRule>
    <cfRule type="expression" dxfId="113" priority="54">
      <formula>$G120="R16"</formula>
    </cfRule>
    <cfRule type="expression" dxfId="112" priority="55">
      <formula>$G120="R8"</formula>
    </cfRule>
  </conditionalFormatting>
  <conditionalFormatting sqref="U204:U1746">
    <cfRule type="cellIs" dxfId="111" priority="56" operator="between">
      <formula>10</formula>
      <formula>10</formula>
    </cfRule>
  </conditionalFormatting>
  <conditionalFormatting sqref="U2:U421">
    <cfRule type="cellIs" dxfId="110" priority="48" operator="between">
      <formula>4</formula>
      <formula>4</formula>
    </cfRule>
    <cfRule type="cellIs" dxfId="109" priority="49" operator="between">
      <formula>2</formula>
      <formula>2</formula>
    </cfRule>
    <cfRule type="cellIs" dxfId="108" priority="50" operator="between">
      <formula>10</formula>
      <formula>10</formula>
    </cfRule>
    <cfRule type="cellIs" dxfId="107" priority="57" operator="between">
      <formula>6</formula>
      <formula>6</formula>
    </cfRule>
  </conditionalFormatting>
  <conditionalFormatting sqref="T188:T192">
    <cfRule type="cellIs" dxfId="106" priority="44" operator="between">
      <formula>1</formula>
      <formula>1</formula>
    </cfRule>
    <cfRule type="cellIs" dxfId="105" priority="45" operator="between">
      <formula>2</formula>
      <formula>2</formula>
    </cfRule>
    <cfRule type="cellIs" dxfId="104" priority="46" operator="between">
      <formula>3</formula>
      <formula>3</formula>
    </cfRule>
    <cfRule type="cellIs" dxfId="103" priority="47" operator="between">
      <formula>5</formula>
      <formula>5</formula>
    </cfRule>
  </conditionalFormatting>
  <conditionalFormatting sqref="T194">
    <cfRule type="cellIs" dxfId="102" priority="40" operator="between">
      <formula>1</formula>
      <formula>1</formula>
    </cfRule>
    <cfRule type="cellIs" dxfId="101" priority="41" operator="between">
      <formula>2</formula>
      <formula>2</formula>
    </cfRule>
    <cfRule type="cellIs" dxfId="100" priority="42" operator="between">
      <formula>3</formula>
      <formula>3</formula>
    </cfRule>
    <cfRule type="cellIs" dxfId="99" priority="43" operator="between">
      <formula>5</formula>
      <formula>5</formula>
    </cfRule>
  </conditionalFormatting>
  <conditionalFormatting sqref="A224:B259">
    <cfRule type="expression" dxfId="98" priority="35">
      <formula>$E224="Q"</formula>
    </cfRule>
    <cfRule type="expression" dxfId="97" priority="36">
      <formula>$E224="G"</formula>
    </cfRule>
    <cfRule type="expression" dxfId="96" priority="37">
      <formula>$E224="B"</formula>
    </cfRule>
  </conditionalFormatting>
  <conditionalFormatting sqref="D224:D259">
    <cfRule type="expression" dxfId="95" priority="32">
      <formula>$E224="Q"</formula>
    </cfRule>
    <cfRule type="expression" dxfId="94" priority="33">
      <formula>$E224="G"</formula>
    </cfRule>
    <cfRule type="expression" dxfId="93" priority="34">
      <formula>$E224="B"</formula>
    </cfRule>
  </conditionalFormatting>
  <conditionalFormatting sqref="A260:B302 D260:D302">
    <cfRule type="expression" dxfId="92" priority="30">
      <formula>#REF!="F"</formula>
    </cfRule>
    <cfRule type="expression" dxfId="91" priority="31">
      <formula>#REF!="Q"</formula>
    </cfRule>
  </conditionalFormatting>
  <conditionalFormatting sqref="J2:X289 J290:J302">
    <cfRule type="cellIs" dxfId="90" priority="11" operator="between">
      <formula>0</formula>
      <formula>0</formula>
    </cfRule>
  </conditionalFormatting>
  <conditionalFormatting sqref="V2:V1746">
    <cfRule type="cellIs" dxfId="89" priority="1" operator="between">
      <formula>2</formula>
      <formula>2</formula>
    </cfRule>
    <cfRule type="cellIs" dxfId="88" priority="2" operator="between">
      <formula>4</formula>
      <formula>4</formula>
    </cfRule>
    <cfRule type="cellIs" dxfId="87" priority="3" operator="between">
      <formula>6</formula>
      <formula>6</formula>
    </cfRule>
    <cfRule type="cellIs" dxfId="86" priority="4" operator="between">
      <formula>10</formula>
      <formula>10</formula>
    </cfRule>
  </conditionalFormatting>
  <conditionalFormatting sqref="K2:U289">
    <cfRule type="cellIs" dxfId="85" priority="61" operator="between">
      <formula>1</formula>
      <formula>1</formula>
    </cfRule>
    <cfRule type="cellIs" dxfId="84" priority="62" operator="between">
      <formula>2</formula>
      <formula>2</formula>
    </cfRule>
    <cfRule type="cellIs" dxfId="83" priority="63" operator="between">
      <formula>3</formula>
      <formula>3</formula>
    </cfRule>
    <cfRule type="cellIs" dxfId="82" priority="64" operator="between">
      <formula>5</formula>
      <formula>5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H335"/>
  <sheetViews>
    <sheetView zoomScale="55" zoomScaleNormal="55" workbookViewId="0">
      <pane ySplit="1" topLeftCell="A149" activePane="bottomLeft" state="frozen"/>
      <selection activeCell="K162" sqref="K162"/>
      <selection pane="bottomLeft" activeCell="Q80" sqref="Q80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453125" bestFit="1" customWidth="1"/>
    <col min="5" max="5" width="5.26953125" bestFit="1" customWidth="1"/>
    <col min="6" max="6" width="24" bestFit="1" customWidth="1"/>
    <col min="7" max="7" width="7.453125" bestFit="1" customWidth="1"/>
    <col min="8" max="8" width="6" customWidth="1"/>
    <col min="9" max="9" width="7.453125" customWidth="1"/>
    <col min="10" max="10" width="7.1796875" bestFit="1" customWidth="1"/>
    <col min="11" max="11" width="9.453125" bestFit="1" customWidth="1"/>
    <col min="34" max="34" width="9.453125" bestFit="1" customWidth="1"/>
  </cols>
  <sheetData>
    <row r="1" spans="1:34" x14ac:dyDescent="0.35">
      <c r="A1" t="s">
        <v>0</v>
      </c>
      <c r="B1" t="s">
        <v>1</v>
      </c>
      <c r="C1" t="s">
        <v>2</v>
      </c>
      <c r="D1" t="s">
        <v>3</v>
      </c>
      <c r="E1" t="s">
        <v>390</v>
      </c>
      <c r="F1" t="s">
        <v>4</v>
      </c>
      <c r="G1" t="s">
        <v>5</v>
      </c>
      <c r="H1" t="s">
        <v>6</v>
      </c>
      <c r="I1" t="s">
        <v>7</v>
      </c>
      <c r="J1">
        <v>125</v>
      </c>
      <c r="K1">
        <v>250</v>
      </c>
      <c r="L1">
        <v>375</v>
      </c>
      <c r="M1">
        <v>500</v>
      </c>
      <c r="N1">
        <v>625</v>
      </c>
      <c r="O1">
        <v>750</v>
      </c>
      <c r="P1">
        <v>875</v>
      </c>
      <c r="Q1">
        <v>1000</v>
      </c>
      <c r="R1">
        <v>1125</v>
      </c>
      <c r="S1">
        <v>1250</v>
      </c>
      <c r="T1">
        <v>1375</v>
      </c>
      <c r="U1">
        <v>1500</v>
      </c>
      <c r="V1">
        <v>1625</v>
      </c>
      <c r="W1">
        <v>1750</v>
      </c>
      <c r="X1">
        <v>1875</v>
      </c>
      <c r="Y1">
        <v>2000</v>
      </c>
      <c r="Z1">
        <v>2125</v>
      </c>
      <c r="AA1">
        <v>2250</v>
      </c>
      <c r="AB1">
        <v>2375</v>
      </c>
      <c r="AC1">
        <v>2500</v>
      </c>
      <c r="AD1">
        <v>2625</v>
      </c>
      <c r="AE1">
        <v>2750</v>
      </c>
      <c r="AF1">
        <v>2875</v>
      </c>
      <c r="AG1">
        <v>3000</v>
      </c>
      <c r="AH1" t="s">
        <v>11</v>
      </c>
    </row>
    <row r="2" spans="1:34" x14ac:dyDescent="0.35">
      <c r="A2" s="1" t="s">
        <v>12</v>
      </c>
      <c r="B2" s="1">
        <v>2022</v>
      </c>
      <c r="C2" s="2">
        <v>44849</v>
      </c>
      <c r="D2" s="1" t="s">
        <v>13</v>
      </c>
      <c r="E2" s="1" t="s">
        <v>395</v>
      </c>
      <c r="F2" s="1" t="s">
        <v>477</v>
      </c>
      <c r="G2" s="1" t="s">
        <v>15</v>
      </c>
      <c r="H2" s="12" t="e">
        <f>(C2-VLOOKUP(F2,Riders!$A$2:$C$213,2,FALSE))/365</f>
        <v>#N/A</v>
      </c>
      <c r="I2" s="1">
        <v>1</v>
      </c>
      <c r="J2" s="3">
        <v>14.047000000000001</v>
      </c>
      <c r="K2" s="3">
        <v>22.521000000000001</v>
      </c>
      <c r="L2" s="3">
        <v>30.553999999999998</v>
      </c>
      <c r="M2" s="3">
        <v>38.451000000000001</v>
      </c>
      <c r="N2" s="3">
        <v>46.334000000000003</v>
      </c>
      <c r="O2" s="3">
        <v>54.216999999999999</v>
      </c>
      <c r="P2" s="49">
        <v>7.1927083333333337E-4</v>
      </c>
      <c r="Q2" s="49">
        <v>8.1156249999999989E-4</v>
      </c>
      <c r="R2" s="49">
        <v>9.0380787037037036E-4</v>
      </c>
      <c r="S2" s="49">
        <v>9.9630787037037027E-4</v>
      </c>
      <c r="T2" s="49">
        <v>1.0884837962962964E-3</v>
      </c>
      <c r="U2" s="49">
        <v>1.1810300925925927E-3</v>
      </c>
      <c r="V2" s="49">
        <v>1.2735069444444445E-3</v>
      </c>
      <c r="W2" s="49">
        <v>1.3665740740740741E-3</v>
      </c>
      <c r="X2" s="49">
        <v>1.4595254629629628E-3</v>
      </c>
      <c r="Y2" s="49">
        <v>1.552337962962963E-3</v>
      </c>
      <c r="Z2" s="49">
        <v>1.6451273148148148E-3</v>
      </c>
      <c r="AA2" s="49">
        <v>1.7381481481481482E-3</v>
      </c>
      <c r="AB2" s="49">
        <v>1.8311921296296297E-3</v>
      </c>
      <c r="AC2" s="49">
        <v>1.9250347222222223E-3</v>
      </c>
      <c r="AD2" s="49">
        <v>2.0193634259259258E-3</v>
      </c>
      <c r="AE2" s="49">
        <v>2.1133796296296295E-3</v>
      </c>
      <c r="AF2" s="49">
        <v>2.2075578703703706E-3</v>
      </c>
      <c r="AG2" s="49">
        <v>2.3008564814814814E-3</v>
      </c>
      <c r="AH2" s="7">
        <f>3.6*3000/(AG2*86400)</f>
        <v>54.327595400263597</v>
      </c>
    </row>
    <row r="3" spans="1:34" x14ac:dyDescent="0.35">
      <c r="A3" s="1" t="s">
        <v>12</v>
      </c>
      <c r="B3" s="1">
        <v>2022</v>
      </c>
      <c r="C3" s="2">
        <v>44849</v>
      </c>
      <c r="D3" s="1" t="s">
        <v>13</v>
      </c>
      <c r="E3" s="1" t="s">
        <v>395</v>
      </c>
      <c r="F3" s="1" t="s">
        <v>434</v>
      </c>
      <c r="G3" s="1" t="s">
        <v>29</v>
      </c>
      <c r="H3" s="12">
        <f>(C3-VLOOKUP(F3,Riders!$A$2:$C$213,2,FALSE))/365</f>
        <v>24.961643835616439</v>
      </c>
      <c r="I3" s="1">
        <v>2</v>
      </c>
      <c r="J3" s="3">
        <v>14.12</v>
      </c>
      <c r="K3" s="3">
        <v>22.66</v>
      </c>
      <c r="L3" s="3">
        <v>30.655000000000001</v>
      </c>
      <c r="M3" s="3">
        <v>38.497</v>
      </c>
      <c r="N3" s="3">
        <v>46.356000000000002</v>
      </c>
      <c r="O3" s="3">
        <v>54.243000000000002</v>
      </c>
      <c r="P3" s="49">
        <v>7.2000000000000005E-4</v>
      </c>
      <c r="Q3" s="49">
        <v>8.1223379629629625E-4</v>
      </c>
      <c r="R3" s="49">
        <v>9.0452546296296288E-4</v>
      </c>
      <c r="S3" s="49">
        <v>9.9656249999999984E-4</v>
      </c>
      <c r="T3" s="49">
        <v>1.088564814814815E-3</v>
      </c>
      <c r="U3" s="49">
        <v>1.1802777777777777E-3</v>
      </c>
      <c r="V3" s="49">
        <v>1.2723958333333335E-3</v>
      </c>
      <c r="W3" s="49">
        <v>1.3644907407407408E-3</v>
      </c>
      <c r="X3" s="49">
        <v>1.4570486111111112E-3</v>
      </c>
      <c r="Y3" s="49">
        <v>1.5496527777777776E-3</v>
      </c>
      <c r="Z3" s="49">
        <v>1.642962962962963E-3</v>
      </c>
      <c r="AA3" s="49">
        <v>1.7363310185185183E-3</v>
      </c>
      <c r="AB3" s="49">
        <v>1.8304398148148149E-3</v>
      </c>
      <c r="AC3" s="49">
        <v>1.924722222222222E-3</v>
      </c>
      <c r="AD3" s="49">
        <v>2.0194212962962965E-3</v>
      </c>
      <c r="AE3" s="49">
        <v>2.1147800925925926E-3</v>
      </c>
      <c r="AF3" s="49">
        <v>2.2109143518518519E-3</v>
      </c>
      <c r="AG3" s="49">
        <v>2.3076157407407407E-3</v>
      </c>
      <c r="AH3" s="7">
        <f t="shared" ref="AH3:AH38" si="0">3.6*3000/(AG3*86400)</f>
        <v>54.168463922799909</v>
      </c>
    </row>
    <row r="4" spans="1:34" x14ac:dyDescent="0.35">
      <c r="A4" s="1" t="s">
        <v>12</v>
      </c>
      <c r="B4" s="1">
        <v>2022</v>
      </c>
      <c r="C4" s="2">
        <v>44849</v>
      </c>
      <c r="D4" s="1" t="s">
        <v>13</v>
      </c>
      <c r="E4" s="1" t="s">
        <v>395</v>
      </c>
      <c r="F4" s="1" t="s">
        <v>478</v>
      </c>
      <c r="G4" s="1" t="s">
        <v>15</v>
      </c>
      <c r="H4" s="12" t="e">
        <f>(C4-VLOOKUP(F4,Riders!$A$2:$C$213,2,FALSE))/365</f>
        <v>#N/A</v>
      </c>
      <c r="I4" s="1">
        <v>3</v>
      </c>
      <c r="J4" s="3">
        <v>14.18</v>
      </c>
      <c r="K4" s="3">
        <v>22.931999999999999</v>
      </c>
      <c r="L4" s="3">
        <v>31.167000000000002</v>
      </c>
      <c r="M4" s="3">
        <v>39.255000000000003</v>
      </c>
      <c r="N4" s="3">
        <v>47.218000000000004</v>
      </c>
      <c r="O4" s="3">
        <v>55.063000000000002</v>
      </c>
      <c r="P4" s="49">
        <v>7.2803240740740738E-4</v>
      </c>
      <c r="Q4" s="49">
        <v>8.1930555555555543E-4</v>
      </c>
      <c r="R4" s="49">
        <v>9.1050925925925924E-4</v>
      </c>
      <c r="S4" s="49">
        <v>1.0023263888888888E-3</v>
      </c>
      <c r="T4" s="49">
        <v>1.0947569444444444E-3</v>
      </c>
      <c r="U4" s="49">
        <v>1.1874305555555555E-3</v>
      </c>
      <c r="V4" s="49">
        <v>1.2797222222222222E-3</v>
      </c>
      <c r="W4" s="49">
        <v>1.3721064814814813E-3</v>
      </c>
      <c r="X4" s="49">
        <v>1.4649074074074072E-3</v>
      </c>
      <c r="Y4" s="49">
        <v>1.5586458333333335E-3</v>
      </c>
      <c r="Z4" s="49">
        <v>1.6516435185185184E-3</v>
      </c>
      <c r="AA4" s="49">
        <v>1.7449074074074075E-3</v>
      </c>
      <c r="AB4" s="49">
        <v>1.8381712962962963E-3</v>
      </c>
      <c r="AC4" s="49">
        <v>1.932337962962963E-3</v>
      </c>
      <c r="AD4" s="49">
        <v>2.0271759259259258E-3</v>
      </c>
      <c r="AE4" s="49">
        <v>2.1224074074074075E-3</v>
      </c>
      <c r="AF4" s="49">
        <v>2.2176967592592591E-3</v>
      </c>
      <c r="AG4" s="49">
        <v>2.3142013888888891E-3</v>
      </c>
      <c r="AH4" s="7">
        <f t="shared" si="0"/>
        <v>54.014313793155182</v>
      </c>
    </row>
    <row r="5" spans="1:34" x14ac:dyDescent="0.35">
      <c r="A5" s="1" t="s">
        <v>12</v>
      </c>
      <c r="B5" s="1">
        <v>2022</v>
      </c>
      <c r="C5" s="2">
        <v>44849</v>
      </c>
      <c r="D5" s="1" t="s">
        <v>13</v>
      </c>
      <c r="E5" s="1" t="s">
        <v>395</v>
      </c>
      <c r="F5" s="1" t="s">
        <v>436</v>
      </c>
      <c r="G5" s="1" t="s">
        <v>25</v>
      </c>
      <c r="H5" s="12">
        <f>(C5-VLOOKUP(F5,Riders!$A$2:$C$213,2,FALSE))/365</f>
        <v>25.564383561643837</v>
      </c>
      <c r="I5" s="1">
        <v>4</v>
      </c>
      <c r="J5" s="3">
        <v>14.526</v>
      </c>
      <c r="K5" s="3">
        <v>23.178999999999998</v>
      </c>
      <c r="L5" s="3">
        <v>31.202000000000002</v>
      </c>
      <c r="M5" s="3">
        <v>39.078000000000003</v>
      </c>
      <c r="N5" s="3">
        <v>46.96</v>
      </c>
      <c r="O5" s="3">
        <v>54.863999999999997</v>
      </c>
      <c r="P5" s="49">
        <v>7.2670138888888903E-4</v>
      </c>
      <c r="Q5" s="49">
        <v>8.1835648148148154E-4</v>
      </c>
      <c r="R5" s="49">
        <v>9.0984953703703703E-4</v>
      </c>
      <c r="S5" s="49">
        <v>1.0012731481481481E-3</v>
      </c>
      <c r="T5" s="49">
        <v>1.0931712962962963E-3</v>
      </c>
      <c r="U5" s="49">
        <v>1.1856597222222223E-3</v>
      </c>
      <c r="V5" s="49">
        <v>1.2788773148148149E-3</v>
      </c>
      <c r="W5" s="49">
        <v>1.3719444444444445E-3</v>
      </c>
      <c r="X5" s="49">
        <v>1.4654513888888892E-3</v>
      </c>
      <c r="Y5" s="49">
        <v>1.5589120370370368E-3</v>
      </c>
      <c r="Z5" s="49">
        <v>1.6535532407407408E-3</v>
      </c>
      <c r="AA5" s="49">
        <v>1.7479861111111114E-3</v>
      </c>
      <c r="AB5" s="49">
        <v>1.8429976851851851E-3</v>
      </c>
      <c r="AC5" s="49">
        <v>1.9380555555555555E-3</v>
      </c>
      <c r="AD5" s="49">
        <v>2.0341087962962964E-3</v>
      </c>
      <c r="AE5" s="49">
        <v>2.1301967592592592E-3</v>
      </c>
      <c r="AF5" s="49">
        <v>2.2270717592592594E-3</v>
      </c>
      <c r="AG5" s="49">
        <v>2.3239814814814816E-3</v>
      </c>
      <c r="AH5" s="7">
        <f t="shared" si="0"/>
        <v>53.787003466273553</v>
      </c>
    </row>
    <row r="6" spans="1:34" x14ac:dyDescent="0.35">
      <c r="A6" s="1" t="s">
        <v>12</v>
      </c>
      <c r="B6" s="1">
        <v>2022</v>
      </c>
      <c r="C6" s="2">
        <v>44849</v>
      </c>
      <c r="D6" s="1" t="s">
        <v>13</v>
      </c>
      <c r="E6" s="1" t="s">
        <v>395</v>
      </c>
      <c r="F6" s="1" t="s">
        <v>437</v>
      </c>
      <c r="G6" s="1" t="s">
        <v>25</v>
      </c>
      <c r="H6" s="12" t="e">
        <f>(C6-VLOOKUP(F6,Riders!$A$2:$C$213,2,FALSE))/365</f>
        <v>#N/A</v>
      </c>
      <c r="I6" s="1">
        <v>5</v>
      </c>
      <c r="J6" s="3">
        <v>14.205</v>
      </c>
      <c r="K6" s="3">
        <v>22.553000000000001</v>
      </c>
      <c r="L6" s="3">
        <v>30.494</v>
      </c>
      <c r="M6" s="3">
        <v>38.412999999999997</v>
      </c>
      <c r="N6" s="3">
        <v>46.478999999999999</v>
      </c>
      <c r="O6" s="3">
        <v>54.628999999999998</v>
      </c>
      <c r="P6" s="49">
        <v>7.2777777777777782E-4</v>
      </c>
      <c r="Q6" s="49">
        <v>8.2236111111111106E-4</v>
      </c>
      <c r="R6" s="49">
        <v>9.1665509259259261E-4</v>
      </c>
      <c r="S6" s="49">
        <v>1.0102430555555557E-3</v>
      </c>
      <c r="T6" s="49">
        <v>1.1047916666666667E-3</v>
      </c>
      <c r="U6" s="49">
        <v>1.1987847222222224E-3</v>
      </c>
      <c r="V6" s="49">
        <v>1.2930208333333333E-3</v>
      </c>
      <c r="W6" s="49">
        <v>1.3873263888888887E-3</v>
      </c>
      <c r="X6" s="49">
        <v>1.4820370370370369E-3</v>
      </c>
      <c r="Y6" s="49">
        <v>1.5768055555555555E-3</v>
      </c>
      <c r="Z6" s="49">
        <v>1.6717939814814814E-3</v>
      </c>
      <c r="AA6" s="49">
        <v>1.7661805555555556E-3</v>
      </c>
      <c r="AB6" s="49">
        <v>1.8609259259259258E-3</v>
      </c>
      <c r="AC6" s="49">
        <v>1.9559259259259256E-3</v>
      </c>
      <c r="AD6" s="49">
        <v>2.0513078703703704E-3</v>
      </c>
      <c r="AE6" s="49">
        <v>2.1466550925925928E-3</v>
      </c>
      <c r="AF6" s="49">
        <v>2.2427199074074072E-3</v>
      </c>
      <c r="AG6" s="49">
        <v>2.3390509259259258E-3</v>
      </c>
      <c r="AH6" s="7">
        <f t="shared" si="0"/>
        <v>53.440478193315982</v>
      </c>
    </row>
    <row r="7" spans="1:34" x14ac:dyDescent="0.35">
      <c r="A7" s="1" t="s">
        <v>12</v>
      </c>
      <c r="B7" s="1">
        <v>2022</v>
      </c>
      <c r="C7" s="2">
        <v>44849</v>
      </c>
      <c r="D7" s="1" t="s">
        <v>13</v>
      </c>
      <c r="E7" s="1" t="s">
        <v>395</v>
      </c>
      <c r="F7" s="1" t="s">
        <v>443</v>
      </c>
      <c r="G7" s="1" t="s">
        <v>36</v>
      </c>
      <c r="H7" s="12">
        <f>(C7-VLOOKUP(F7,Riders!$A$2:$C$213,2,FALSE))/365</f>
        <v>23.287671232876711</v>
      </c>
      <c r="I7" s="1">
        <v>6</v>
      </c>
      <c r="J7" s="3">
        <v>13.686999999999999</v>
      </c>
      <c r="K7" s="3">
        <v>21.907</v>
      </c>
      <c r="L7" s="3">
        <v>29.835000000000001</v>
      </c>
      <c r="M7" s="3">
        <v>37.694000000000003</v>
      </c>
      <c r="N7" s="3">
        <v>45.597000000000001</v>
      </c>
      <c r="O7" s="3">
        <v>53.518999999999998</v>
      </c>
      <c r="P7" s="49">
        <v>7.1218750000000004E-4</v>
      </c>
      <c r="Q7" s="49">
        <v>8.0575231481481481E-4</v>
      </c>
      <c r="R7" s="49">
        <v>8.9923611111111107E-4</v>
      </c>
      <c r="S7" s="49">
        <v>9.9225694444444448E-4</v>
      </c>
      <c r="T7" s="49">
        <v>1.0856134259259259E-3</v>
      </c>
      <c r="U7" s="49">
        <v>1.1801620370370371E-3</v>
      </c>
      <c r="V7" s="49">
        <v>1.2751967592592591E-3</v>
      </c>
      <c r="W7" s="49">
        <v>1.3706365740740742E-3</v>
      </c>
      <c r="X7" s="49">
        <v>1.4663773148148147E-3</v>
      </c>
      <c r="Y7" s="49">
        <v>1.5630439814814814E-3</v>
      </c>
      <c r="Z7" s="49">
        <v>1.6605787037037034E-3</v>
      </c>
      <c r="AA7" s="49">
        <v>1.7590740740740741E-3</v>
      </c>
      <c r="AB7" s="49">
        <v>1.8584259259259259E-3</v>
      </c>
      <c r="AC7" s="49">
        <v>1.9592592592592591E-3</v>
      </c>
      <c r="AD7" s="49">
        <v>2.0615625E-3</v>
      </c>
      <c r="AE7" s="49">
        <v>2.165300925925926E-3</v>
      </c>
      <c r="AF7" s="49">
        <v>2.2700694444444443E-3</v>
      </c>
      <c r="AG7" s="49">
        <v>2.3762037037037037E-3</v>
      </c>
      <c r="AH7" s="7">
        <f t="shared" si="0"/>
        <v>52.604917585629117</v>
      </c>
    </row>
    <row r="8" spans="1:34" x14ac:dyDescent="0.35">
      <c r="A8" s="1" t="s">
        <v>12</v>
      </c>
      <c r="B8" s="1">
        <v>2022</v>
      </c>
      <c r="C8" s="2">
        <v>44849</v>
      </c>
      <c r="D8" s="1" t="s">
        <v>13</v>
      </c>
      <c r="E8" s="1" t="s">
        <v>395</v>
      </c>
      <c r="F8" s="1" t="s">
        <v>446</v>
      </c>
      <c r="G8" s="1" t="s">
        <v>56</v>
      </c>
      <c r="H8" s="12">
        <f>(C8-VLOOKUP(F8,Riders!$A$2:$C$213,2,FALSE))/365</f>
        <v>32.969863013698628</v>
      </c>
      <c r="I8" s="1">
        <v>7</v>
      </c>
      <c r="J8" s="3">
        <v>15.292999999999999</v>
      </c>
      <c r="K8" s="3">
        <v>24.108000000000001</v>
      </c>
      <c r="L8" s="3">
        <v>32.366</v>
      </c>
      <c r="M8" s="3">
        <v>40.408999999999999</v>
      </c>
      <c r="N8" s="3">
        <v>48.423999999999999</v>
      </c>
      <c r="O8" s="3">
        <v>56.408000000000001</v>
      </c>
      <c r="P8" s="49">
        <v>7.4559027777777774E-4</v>
      </c>
      <c r="Q8" s="49">
        <v>8.3866898148148147E-4</v>
      </c>
      <c r="R8" s="49">
        <v>9.3229166666666666E-4</v>
      </c>
      <c r="S8" s="49">
        <v>1.025763888888889E-3</v>
      </c>
      <c r="T8" s="49">
        <v>1.1199537037037037E-3</v>
      </c>
      <c r="U8" s="49">
        <v>1.2140162037037037E-3</v>
      </c>
      <c r="V8" s="49">
        <v>1.3088194444444443E-3</v>
      </c>
      <c r="W8" s="49">
        <v>1.404259259259259E-3</v>
      </c>
      <c r="X8" s="49">
        <v>1.499837962962963E-3</v>
      </c>
      <c r="Y8" s="49">
        <v>1.5958912037037038E-3</v>
      </c>
      <c r="Z8" s="49">
        <v>1.6922569444444441E-3</v>
      </c>
      <c r="AA8" s="49">
        <v>1.7889814814814815E-3</v>
      </c>
      <c r="AB8" s="49">
        <v>1.8863425925925925E-3</v>
      </c>
      <c r="AC8" s="49">
        <v>1.9835069444444444E-3</v>
      </c>
      <c r="AD8" s="49">
        <v>2.0815509259259259E-3</v>
      </c>
      <c r="AE8" s="49">
        <v>2.1795833333333333E-3</v>
      </c>
      <c r="AF8" s="49">
        <v>2.278611111111111E-3</v>
      </c>
      <c r="AG8" s="49">
        <v>2.3775925925925926E-3</v>
      </c>
      <c r="AH8" s="7">
        <f t="shared" si="0"/>
        <v>52.574188020873898</v>
      </c>
    </row>
    <row r="9" spans="1:34" x14ac:dyDescent="0.35">
      <c r="A9" s="1" t="s">
        <v>12</v>
      </c>
      <c r="B9" s="1">
        <v>2022</v>
      </c>
      <c r="C9" s="2">
        <v>44849</v>
      </c>
      <c r="D9" s="1" t="s">
        <v>13</v>
      </c>
      <c r="E9" s="1" t="s">
        <v>395</v>
      </c>
      <c r="F9" s="1" t="s">
        <v>308</v>
      </c>
      <c r="G9" s="1" t="s">
        <v>53</v>
      </c>
      <c r="H9" s="12">
        <f>(C9-VLOOKUP(F9,Riders!$A$2:$C$213,2,FALSE))/365</f>
        <v>23.24931506849315</v>
      </c>
      <c r="I9" s="1">
        <v>8</v>
      </c>
      <c r="J9" s="3">
        <v>14.170999999999999</v>
      </c>
      <c r="K9" s="3">
        <v>22.762</v>
      </c>
      <c r="L9" s="3">
        <v>30.940999999999999</v>
      </c>
      <c r="M9" s="3">
        <v>39.088000000000001</v>
      </c>
      <c r="N9" s="3">
        <v>47.307000000000002</v>
      </c>
      <c r="O9" s="3">
        <v>55.622</v>
      </c>
      <c r="P9" s="49">
        <v>7.4039351851851859E-4</v>
      </c>
      <c r="Q9" s="49">
        <v>8.3739583333333322E-4</v>
      </c>
      <c r="R9" s="49">
        <v>9.3429398148148159E-4</v>
      </c>
      <c r="S9" s="49">
        <v>1.0309837962962963E-3</v>
      </c>
      <c r="T9" s="49">
        <v>1.1270370370370371E-3</v>
      </c>
      <c r="U9" s="49">
        <v>1.2225925925925926E-3</v>
      </c>
      <c r="V9" s="49">
        <v>1.3184374999999999E-3</v>
      </c>
      <c r="W9" s="49">
        <v>1.4143171296296297E-3</v>
      </c>
      <c r="X9" s="49">
        <v>1.5098611111111111E-3</v>
      </c>
      <c r="Y9" s="49">
        <v>1.6050231481481482E-3</v>
      </c>
      <c r="Z9" s="49">
        <v>1.7004513888888887E-3</v>
      </c>
      <c r="AA9" s="49">
        <v>1.7938310185185186E-3</v>
      </c>
      <c r="AB9" s="49">
        <v>1.8911342592592593E-3</v>
      </c>
      <c r="AC9" s="49">
        <v>1.9871759259259261E-3</v>
      </c>
      <c r="AD9" s="49">
        <v>2.0842129629629626E-3</v>
      </c>
      <c r="AE9" s="49">
        <v>2.1823148148148144E-3</v>
      </c>
      <c r="AF9" s="49">
        <v>2.2809375E-3</v>
      </c>
      <c r="AG9" s="49">
        <v>2.3803240740740742E-3</v>
      </c>
      <c r="AH9" s="7">
        <f t="shared" si="0"/>
        <v>52.513857823592332</v>
      </c>
    </row>
    <row r="10" spans="1:34" x14ac:dyDescent="0.35">
      <c r="A10" s="1" t="s">
        <v>12</v>
      </c>
      <c r="B10" s="1">
        <v>2022</v>
      </c>
      <c r="C10" s="2">
        <v>44849</v>
      </c>
      <c r="D10" s="1" t="s">
        <v>13</v>
      </c>
      <c r="E10" s="1" t="s">
        <v>395</v>
      </c>
      <c r="F10" s="1" t="s">
        <v>479</v>
      </c>
      <c r="G10" s="1" t="s">
        <v>19</v>
      </c>
      <c r="H10" s="12">
        <f>(C10-VLOOKUP(F10,Riders!$A$2:$C$213,2,FALSE))/365</f>
        <v>19.923287671232877</v>
      </c>
      <c r="I10" s="1">
        <v>9</v>
      </c>
      <c r="J10" s="3">
        <v>14.3</v>
      </c>
      <c r="K10" s="3">
        <v>23.111000000000001</v>
      </c>
      <c r="L10" s="3">
        <v>31.4</v>
      </c>
      <c r="M10" s="3">
        <v>39.613</v>
      </c>
      <c r="N10" s="3">
        <v>47.850999999999999</v>
      </c>
      <c r="O10" s="3">
        <v>56.162999999999997</v>
      </c>
      <c r="P10" s="49">
        <v>7.460532407407407E-4</v>
      </c>
      <c r="Q10" s="49">
        <v>8.4216435185185186E-4</v>
      </c>
      <c r="R10" s="49">
        <v>9.3878472222222226E-4</v>
      </c>
      <c r="S10" s="49">
        <v>1.0362268518518518E-3</v>
      </c>
      <c r="T10" s="49">
        <v>1.133287037037037E-3</v>
      </c>
      <c r="U10" s="49">
        <v>1.2306134259259258E-3</v>
      </c>
      <c r="V10" s="49">
        <v>1.3274305555555557E-3</v>
      </c>
      <c r="W10" s="49">
        <v>1.424710648148148E-3</v>
      </c>
      <c r="X10" s="49">
        <v>1.5219097222222222E-3</v>
      </c>
      <c r="Y10" s="49">
        <v>1.6189583333333334E-3</v>
      </c>
      <c r="Z10" s="49">
        <v>1.7160763888888887E-3</v>
      </c>
      <c r="AA10" s="49">
        <v>1.8133912037037036E-3</v>
      </c>
      <c r="AB10" s="49">
        <v>1.9107523148148148E-3</v>
      </c>
      <c r="AC10" s="49">
        <v>2.0082986111111113E-3</v>
      </c>
      <c r="AD10" s="49">
        <v>2.1069560185185184E-3</v>
      </c>
      <c r="AE10" s="49">
        <v>2.2055902777777777E-3</v>
      </c>
      <c r="AF10" s="49">
        <v>2.3047916666666668E-3</v>
      </c>
      <c r="AG10" s="49">
        <v>2.4051157407407407E-3</v>
      </c>
      <c r="AH10" s="7">
        <f t="shared" si="0"/>
        <v>51.972550793543853</v>
      </c>
    </row>
    <row r="11" spans="1:34" x14ac:dyDescent="0.35">
      <c r="A11" s="1" t="s">
        <v>12</v>
      </c>
      <c r="B11" s="1">
        <v>2022</v>
      </c>
      <c r="C11" s="2">
        <v>44849</v>
      </c>
      <c r="D11" s="1" t="s">
        <v>13</v>
      </c>
      <c r="E11" s="1" t="s">
        <v>395</v>
      </c>
      <c r="F11" s="1" t="s">
        <v>327</v>
      </c>
      <c r="G11" s="1" t="s">
        <v>53</v>
      </c>
      <c r="H11" s="12">
        <f>(C11-VLOOKUP(F11,Riders!$A$2:$C$213,2,FALSE))/365</f>
        <v>21.816438356164383</v>
      </c>
      <c r="I11" s="1">
        <v>10</v>
      </c>
      <c r="J11" s="3">
        <v>14.234</v>
      </c>
      <c r="K11" s="3">
        <v>22.8</v>
      </c>
      <c r="L11" s="3">
        <v>30.965</v>
      </c>
      <c r="M11" s="3">
        <v>39.027000000000001</v>
      </c>
      <c r="N11" s="3">
        <v>47.036999999999999</v>
      </c>
      <c r="O11" s="3">
        <v>55.064</v>
      </c>
      <c r="P11" s="49">
        <v>7.3071759259259259E-4</v>
      </c>
      <c r="Q11" s="49">
        <v>8.2510416666666669E-4</v>
      </c>
      <c r="R11" s="49">
        <v>9.1966435185185174E-4</v>
      </c>
      <c r="S11" s="49">
        <v>1.0149652777777776E-3</v>
      </c>
      <c r="T11" s="49">
        <v>1.1104629629629631E-3</v>
      </c>
      <c r="U11" s="49">
        <v>1.2062500000000001E-3</v>
      </c>
      <c r="V11" s="49">
        <v>1.3028124999999999E-3</v>
      </c>
      <c r="W11" s="49">
        <v>1.3984490740740743E-3</v>
      </c>
      <c r="X11" s="49">
        <v>1.4940393518518516E-3</v>
      </c>
      <c r="Y11" s="49">
        <v>1.5906828703703701E-3</v>
      </c>
      <c r="Z11" s="49">
        <v>1.6870023148148148E-3</v>
      </c>
      <c r="AA11" s="49">
        <v>1.7843402777777777E-3</v>
      </c>
      <c r="AB11" s="49">
        <v>1.8830208333333331E-3</v>
      </c>
      <c r="AC11" s="49">
        <v>1.9836574074074075E-3</v>
      </c>
      <c r="AD11" s="49">
        <v>2.0851504629629627E-3</v>
      </c>
      <c r="AE11" s="49">
        <v>2.1894097222222224E-3</v>
      </c>
      <c r="AF11" s="49">
        <v>2.2958912037037041E-3</v>
      </c>
      <c r="AG11" s="49">
        <v>2.4056944444444442E-3</v>
      </c>
      <c r="AH11" s="7">
        <f t="shared" si="0"/>
        <v>51.960048496045268</v>
      </c>
    </row>
    <row r="12" spans="1:34" x14ac:dyDescent="0.35">
      <c r="A12" s="1" t="s">
        <v>12</v>
      </c>
      <c r="B12" s="1">
        <v>2022</v>
      </c>
      <c r="C12" s="2">
        <v>44849</v>
      </c>
      <c r="D12" s="1" t="s">
        <v>13</v>
      </c>
      <c r="E12" s="1" t="s">
        <v>395</v>
      </c>
      <c r="F12" s="1" t="s">
        <v>441</v>
      </c>
      <c r="G12" s="1" t="s">
        <v>17</v>
      </c>
      <c r="H12" s="12">
        <f>(C12-VLOOKUP(F12,Riders!$A$2:$C$213,2,FALSE))/365</f>
        <v>24.906849315068492</v>
      </c>
      <c r="I12" s="1">
        <v>11</v>
      </c>
      <c r="J12" s="3">
        <v>13.817</v>
      </c>
      <c r="K12" s="3">
        <v>22.375</v>
      </c>
      <c r="L12" s="3">
        <v>30.594000000000001</v>
      </c>
      <c r="M12" s="3">
        <v>38.76</v>
      </c>
      <c r="N12" s="3">
        <v>46.875</v>
      </c>
      <c r="O12" s="3">
        <v>55.045000000000002</v>
      </c>
      <c r="P12" s="49">
        <v>7.3201388888888893E-4</v>
      </c>
      <c r="Q12" s="49">
        <v>8.2730324074074075E-4</v>
      </c>
      <c r="R12" s="49">
        <v>9.2334490740740745E-4</v>
      </c>
      <c r="S12" s="49">
        <v>1.0198611111111109E-3</v>
      </c>
      <c r="T12" s="49">
        <v>1.1165162037037038E-3</v>
      </c>
      <c r="U12" s="49">
        <v>1.212673611111111E-3</v>
      </c>
      <c r="V12" s="49">
        <v>1.3092129629629628E-3</v>
      </c>
      <c r="W12" s="49">
        <v>1.4062962962962961E-3</v>
      </c>
      <c r="X12" s="49">
        <v>1.5040856481481483E-3</v>
      </c>
      <c r="Y12" s="49">
        <v>1.6024189814814816E-3</v>
      </c>
      <c r="Z12" s="49">
        <v>1.7017708333333331E-3</v>
      </c>
      <c r="AA12" s="49">
        <v>1.8007291666666666E-3</v>
      </c>
      <c r="AB12" s="49">
        <v>1.9007986111111109E-3</v>
      </c>
      <c r="AC12" s="49">
        <v>2.0011574074074077E-3</v>
      </c>
      <c r="AD12" s="49">
        <v>2.1020717592592593E-3</v>
      </c>
      <c r="AE12" s="49">
        <v>2.2037384259259258E-3</v>
      </c>
      <c r="AF12" s="49">
        <v>2.3063078703703705E-3</v>
      </c>
      <c r="AG12" s="49">
        <v>2.4098611111111113E-3</v>
      </c>
      <c r="AH12" s="7">
        <f t="shared" si="0"/>
        <v>51.870209209843807</v>
      </c>
    </row>
    <row r="13" spans="1:34" x14ac:dyDescent="0.35">
      <c r="A13" s="1" t="s">
        <v>12</v>
      </c>
      <c r="B13" s="1">
        <v>2022</v>
      </c>
      <c r="C13" s="2">
        <v>44849</v>
      </c>
      <c r="D13" s="1" t="s">
        <v>13</v>
      </c>
      <c r="E13" s="1" t="s">
        <v>395</v>
      </c>
      <c r="F13" s="1" t="s">
        <v>481</v>
      </c>
      <c r="G13" s="1" t="s">
        <v>27</v>
      </c>
      <c r="H13" s="12">
        <f>(C13-VLOOKUP(F13,Riders!$A$2:$C$213,2,FALSE))/365</f>
        <v>20.876712328767123</v>
      </c>
      <c r="I13" s="1">
        <v>12</v>
      </c>
      <c r="J13" s="3">
        <v>13.999000000000001</v>
      </c>
      <c r="K13" s="3">
        <v>22.931000000000001</v>
      </c>
      <c r="L13" s="3">
        <v>31.664000000000001</v>
      </c>
      <c r="M13" s="3">
        <v>40.348999999999997</v>
      </c>
      <c r="N13" s="3">
        <v>48.969000000000001</v>
      </c>
      <c r="O13" s="3">
        <v>57.503999999999998</v>
      </c>
      <c r="P13" s="49">
        <v>7.6417824074074072E-4</v>
      </c>
      <c r="Q13" s="49">
        <v>8.6282407407407401E-4</v>
      </c>
      <c r="R13" s="49">
        <v>9.6143518518518529E-4</v>
      </c>
      <c r="S13" s="49">
        <v>1.0600694444444444E-3</v>
      </c>
      <c r="T13" s="49">
        <v>1.1586226851851851E-3</v>
      </c>
      <c r="U13" s="49">
        <v>1.2570601851851853E-3</v>
      </c>
      <c r="V13" s="49">
        <v>1.3561111111111109E-3</v>
      </c>
      <c r="W13" s="49">
        <v>1.4546875E-3</v>
      </c>
      <c r="X13" s="49">
        <v>1.5536342592592592E-3</v>
      </c>
      <c r="Y13" s="49">
        <v>1.6520717592592592E-3</v>
      </c>
      <c r="Z13" s="49">
        <v>1.7506018518518519E-3</v>
      </c>
      <c r="AA13" s="49">
        <v>1.8487615740740741E-3</v>
      </c>
      <c r="AB13" s="49">
        <v>1.9473611111111109E-3</v>
      </c>
      <c r="AC13" s="49">
        <v>2.0451273148148147E-3</v>
      </c>
      <c r="AD13" s="49">
        <v>2.1407523148148145E-3</v>
      </c>
      <c r="AE13" s="49">
        <v>2.2406365740740741E-3</v>
      </c>
      <c r="AF13" s="49">
        <v>2.3373379629629629E-3</v>
      </c>
      <c r="AG13" s="49">
        <v>2.4348726851851853E-3</v>
      </c>
      <c r="AH13" s="7">
        <f t="shared" si="0"/>
        <v>51.337386451683436</v>
      </c>
    </row>
    <row r="14" spans="1:34" x14ac:dyDescent="0.35">
      <c r="A14" s="1" t="s">
        <v>12</v>
      </c>
      <c r="B14" s="1">
        <v>2022</v>
      </c>
      <c r="C14" s="2">
        <v>44849</v>
      </c>
      <c r="D14" s="1" t="s">
        <v>13</v>
      </c>
      <c r="E14" s="1" t="s">
        <v>395</v>
      </c>
      <c r="F14" s="1" t="s">
        <v>507</v>
      </c>
      <c r="G14" s="1" t="s">
        <v>239</v>
      </c>
      <c r="H14" s="12" t="e">
        <f>(C14-VLOOKUP(F14,Riders!$A$2:$C$213,2,FALSE))/365</f>
        <v>#N/A</v>
      </c>
      <c r="I14" s="1">
        <v>13</v>
      </c>
      <c r="J14" s="3">
        <v>14.185</v>
      </c>
      <c r="K14" s="3">
        <v>22.91</v>
      </c>
      <c r="L14" s="3">
        <v>31.364999999999998</v>
      </c>
      <c r="M14" s="3">
        <v>39.853000000000002</v>
      </c>
      <c r="N14" s="3">
        <v>48.485999999999997</v>
      </c>
      <c r="O14" s="3">
        <v>57.241</v>
      </c>
      <c r="P14" s="49">
        <v>7.6315972222222226E-4</v>
      </c>
      <c r="Q14" s="49">
        <v>8.6340277777777793E-4</v>
      </c>
      <c r="R14" s="49">
        <v>9.6276620370370364E-4</v>
      </c>
      <c r="S14" s="49">
        <v>1.062222222222222E-3</v>
      </c>
      <c r="T14" s="49">
        <v>1.1615162037037037E-3</v>
      </c>
      <c r="U14" s="49">
        <v>1.2611574074074072E-3</v>
      </c>
      <c r="V14" s="49">
        <v>1.3611458333333333E-3</v>
      </c>
      <c r="W14" s="49">
        <v>1.4610763888888891E-3</v>
      </c>
      <c r="X14" s="49">
        <v>1.560949074074074E-3</v>
      </c>
      <c r="Y14" s="49">
        <v>1.660625E-3</v>
      </c>
      <c r="Z14" s="49">
        <v>1.7605439814814816E-3</v>
      </c>
      <c r="AA14" s="49">
        <v>1.8609953703703703E-3</v>
      </c>
      <c r="AB14" s="49">
        <v>1.9613194444444444E-3</v>
      </c>
      <c r="AC14" s="49">
        <v>2.0614699074074073E-3</v>
      </c>
      <c r="AD14" s="49">
        <v>2.162361111111111E-3</v>
      </c>
      <c r="AE14" s="49">
        <v>2.2625810185185184E-3</v>
      </c>
      <c r="AF14" s="49">
        <v>2.3644212962962963E-3</v>
      </c>
      <c r="AG14" s="49">
        <v>2.4680787037037037E-3</v>
      </c>
      <c r="AH14" s="7">
        <f t="shared" si="0"/>
        <v>50.64668311120699</v>
      </c>
    </row>
    <row r="15" spans="1:34" x14ac:dyDescent="0.35">
      <c r="A15" s="1" t="s">
        <v>12</v>
      </c>
      <c r="B15" s="1">
        <v>2022</v>
      </c>
      <c r="C15" s="2">
        <v>44849</v>
      </c>
      <c r="D15" s="1" t="s">
        <v>13</v>
      </c>
      <c r="E15" s="1" t="s">
        <v>395</v>
      </c>
      <c r="F15" s="1" t="s">
        <v>484</v>
      </c>
      <c r="G15" s="1" t="s">
        <v>38</v>
      </c>
      <c r="H15" s="12" t="e">
        <f>(C15-VLOOKUP(F15,Riders!$A$2:$C$213,2,FALSE))/365</f>
        <v>#N/A</v>
      </c>
      <c r="I15" s="1">
        <v>14</v>
      </c>
      <c r="J15" s="3">
        <v>14.013999999999999</v>
      </c>
      <c r="K15" s="3">
        <v>22.58</v>
      </c>
      <c r="L15" s="3">
        <v>30.94</v>
      </c>
      <c r="M15" s="3">
        <v>39.415999999999997</v>
      </c>
      <c r="N15" s="3">
        <v>48.015000000000001</v>
      </c>
      <c r="O15" s="3">
        <v>56.753</v>
      </c>
      <c r="P15" s="49">
        <v>7.5687500000000006E-4</v>
      </c>
      <c r="Q15" s="49">
        <v>8.5597222222222227E-4</v>
      </c>
      <c r="R15" s="49">
        <v>9.5508101851851841E-4</v>
      </c>
      <c r="S15" s="49">
        <v>1.0547222222222223E-3</v>
      </c>
      <c r="T15" s="49">
        <v>1.1542939814814816E-3</v>
      </c>
      <c r="U15" s="49">
        <v>1.2545833333333335E-3</v>
      </c>
      <c r="V15" s="49">
        <v>1.3543055555555556E-3</v>
      </c>
      <c r="W15" s="49">
        <v>1.4542476851851854E-3</v>
      </c>
      <c r="X15" s="49">
        <v>1.5542245370370371E-3</v>
      </c>
      <c r="Y15" s="49">
        <v>1.654386574074074E-3</v>
      </c>
      <c r="Z15" s="49">
        <v>1.7543749999999999E-3</v>
      </c>
      <c r="AA15" s="49">
        <v>1.8550925925925924E-3</v>
      </c>
      <c r="AB15" s="49">
        <v>1.9561342592592595E-3</v>
      </c>
      <c r="AC15" s="49">
        <v>2.0571990740740741E-3</v>
      </c>
      <c r="AD15" s="49">
        <v>2.1593055555555554E-3</v>
      </c>
      <c r="AE15" s="49">
        <v>2.2626041666666667E-3</v>
      </c>
      <c r="AF15" s="49">
        <v>2.3667708333333331E-3</v>
      </c>
      <c r="AG15" s="49">
        <v>2.4717939814814815E-3</v>
      </c>
      <c r="AH15" s="7">
        <f t="shared" si="0"/>
        <v>50.570557634047098</v>
      </c>
    </row>
    <row r="16" spans="1:34" x14ac:dyDescent="0.35">
      <c r="A16" s="1" t="s">
        <v>12</v>
      </c>
      <c r="B16" s="1">
        <v>2022</v>
      </c>
      <c r="C16" s="2">
        <v>44849</v>
      </c>
      <c r="D16" s="1" t="s">
        <v>13</v>
      </c>
      <c r="E16" s="1" t="s">
        <v>395</v>
      </c>
      <c r="F16" s="1" t="s">
        <v>461</v>
      </c>
      <c r="G16" s="1" t="s">
        <v>15</v>
      </c>
      <c r="H16" s="12" t="e">
        <f>(C16-VLOOKUP(F16,Riders!$A$2:$C$213,2,FALSE))/365</f>
        <v>#N/A</v>
      </c>
      <c r="I16" s="1">
        <v>15</v>
      </c>
      <c r="J16" s="3">
        <v>13.858000000000001</v>
      </c>
      <c r="K16" s="3">
        <v>22.568999999999999</v>
      </c>
      <c r="L16" s="3">
        <v>30.954000000000001</v>
      </c>
      <c r="M16" s="3">
        <v>39.32</v>
      </c>
      <c r="N16" s="3">
        <v>47.741</v>
      </c>
      <c r="O16" s="3">
        <v>56.188000000000002</v>
      </c>
      <c r="P16" s="49">
        <v>7.4893518518518527E-4</v>
      </c>
      <c r="Q16" s="49">
        <v>8.4833333333333332E-4</v>
      </c>
      <c r="R16" s="49">
        <v>9.479745370370371E-4</v>
      </c>
      <c r="S16" s="49">
        <v>1.0480555555555553E-3</v>
      </c>
      <c r="T16" s="49">
        <v>1.1480208333333334E-3</v>
      </c>
      <c r="U16" s="49">
        <v>1.2480439814814815E-3</v>
      </c>
      <c r="V16" s="49">
        <v>1.3485532407407407E-3</v>
      </c>
      <c r="W16" s="49">
        <v>1.4493287037037035E-3</v>
      </c>
      <c r="X16" s="49">
        <v>1.5510763888888889E-3</v>
      </c>
      <c r="Y16" s="49">
        <v>1.6528356481481481E-3</v>
      </c>
      <c r="Z16" s="49">
        <v>1.7548032407407408E-3</v>
      </c>
      <c r="AA16" s="49">
        <v>1.8565162037037038E-3</v>
      </c>
      <c r="AB16" s="49">
        <v>1.9591087962962965E-3</v>
      </c>
      <c r="AC16" s="49">
        <v>2.0613888888888891E-3</v>
      </c>
      <c r="AD16" s="49">
        <v>2.163935185185185E-3</v>
      </c>
      <c r="AE16" s="49">
        <v>2.2663888888888885E-3</v>
      </c>
      <c r="AF16" s="49">
        <v>2.3696296296296295E-3</v>
      </c>
      <c r="AG16" s="49">
        <v>2.4727893518518519E-3</v>
      </c>
      <c r="AH16" s="7">
        <f t="shared" si="0"/>
        <v>50.550201498719865</v>
      </c>
    </row>
    <row r="17" spans="1:34" x14ac:dyDescent="0.35">
      <c r="A17" s="1" t="s">
        <v>12</v>
      </c>
      <c r="B17" s="1">
        <v>2022</v>
      </c>
      <c r="C17" s="2">
        <v>44849</v>
      </c>
      <c r="D17" s="1" t="s">
        <v>13</v>
      </c>
      <c r="E17" s="1" t="s">
        <v>395</v>
      </c>
      <c r="F17" s="1" t="s">
        <v>638</v>
      </c>
      <c r="G17" s="1" t="s">
        <v>51</v>
      </c>
      <c r="H17" s="12" t="e">
        <f>(C17-VLOOKUP(F17,Riders!$A$2:$C$213,2,FALSE))/365</f>
        <v>#N/A</v>
      </c>
      <c r="I17" s="1">
        <v>16</v>
      </c>
      <c r="J17" s="3">
        <v>13.428000000000001</v>
      </c>
      <c r="K17" s="3">
        <v>21.762</v>
      </c>
      <c r="L17" s="3">
        <v>30.05</v>
      </c>
      <c r="M17" s="3">
        <v>38.368000000000002</v>
      </c>
      <c r="N17" s="3">
        <v>46.741</v>
      </c>
      <c r="O17" s="3">
        <v>55.064</v>
      </c>
      <c r="P17" s="49">
        <v>7.3468749999999999E-4</v>
      </c>
      <c r="Q17" s="49">
        <v>8.3237268518518513E-4</v>
      </c>
      <c r="R17" s="49">
        <v>9.3166666666666658E-4</v>
      </c>
      <c r="S17" s="49">
        <v>1.0313194444444445E-3</v>
      </c>
      <c r="T17" s="49">
        <v>1.132511574074074E-3</v>
      </c>
      <c r="U17" s="49">
        <v>1.2336805555555556E-3</v>
      </c>
      <c r="V17" s="49">
        <v>1.3352893518518516E-3</v>
      </c>
      <c r="W17" s="49">
        <v>1.4378472222222223E-3</v>
      </c>
      <c r="X17" s="49">
        <v>1.5412847222222223E-3</v>
      </c>
      <c r="Y17" s="49">
        <v>1.6447916666666668E-3</v>
      </c>
      <c r="Z17" s="49">
        <v>1.7487152777777776E-3</v>
      </c>
      <c r="AA17" s="49">
        <v>1.8536458333333332E-3</v>
      </c>
      <c r="AB17" s="49">
        <v>1.9587962962962966E-3</v>
      </c>
      <c r="AC17" s="49">
        <v>2.0649768518518521E-3</v>
      </c>
      <c r="AD17" s="49">
        <v>2.1717245370370367E-3</v>
      </c>
      <c r="AE17" s="49">
        <v>2.2789930555555558E-3</v>
      </c>
      <c r="AF17" s="49">
        <v>2.3855439814814815E-3</v>
      </c>
      <c r="AG17" s="49">
        <v>2.4934143518518521E-3</v>
      </c>
      <c r="AH17" s="7">
        <f t="shared" si="0"/>
        <v>50.132060845467919</v>
      </c>
    </row>
    <row r="18" spans="1:34" x14ac:dyDescent="0.35">
      <c r="A18" s="1" t="s">
        <v>12</v>
      </c>
      <c r="B18" s="1">
        <v>2022</v>
      </c>
      <c r="C18" s="2">
        <v>44849</v>
      </c>
      <c r="D18" s="1" t="s">
        <v>13</v>
      </c>
      <c r="E18" s="1" t="s">
        <v>395</v>
      </c>
      <c r="F18" s="1" t="s">
        <v>483</v>
      </c>
      <c r="G18" s="1" t="s">
        <v>38</v>
      </c>
      <c r="H18" s="12">
        <f>(C18-VLOOKUP(F18,Riders!$A$2:$C$213,2,FALSE))/365</f>
        <v>25.772602739726029</v>
      </c>
      <c r="I18" s="1">
        <v>17</v>
      </c>
      <c r="J18" s="3">
        <v>14.699</v>
      </c>
      <c r="K18" s="3">
        <v>23.663</v>
      </c>
      <c r="L18" s="3">
        <v>32.354999999999997</v>
      </c>
      <c r="M18" s="3">
        <v>41.052999999999997</v>
      </c>
      <c r="N18" s="3">
        <v>49.776000000000003</v>
      </c>
      <c r="O18" s="3">
        <v>58.423999999999999</v>
      </c>
      <c r="P18" s="49">
        <v>7.7517361111111103E-4</v>
      </c>
      <c r="Q18" s="49">
        <v>8.7418981481481473E-4</v>
      </c>
      <c r="R18" s="49">
        <v>9.7285879629629621E-4</v>
      </c>
      <c r="S18" s="49">
        <v>1.0716666666666667E-3</v>
      </c>
      <c r="T18" s="49">
        <v>1.17125E-3</v>
      </c>
      <c r="U18" s="49">
        <v>1.2719791666666667E-3</v>
      </c>
      <c r="V18" s="49">
        <v>1.3725694444444445E-3</v>
      </c>
      <c r="W18" s="49">
        <v>1.4733912037037035E-3</v>
      </c>
      <c r="X18" s="49">
        <v>1.5754050925925927E-3</v>
      </c>
      <c r="Y18" s="49">
        <v>1.6772106481481482E-3</v>
      </c>
      <c r="Z18" s="49">
        <v>1.7796412037037036E-3</v>
      </c>
      <c r="AA18" s="49">
        <v>1.8829513888888889E-3</v>
      </c>
      <c r="AB18" s="49">
        <v>1.9866087962962966E-3</v>
      </c>
      <c r="AC18" s="49">
        <v>2.0902893518518519E-3</v>
      </c>
      <c r="AD18" s="49">
        <v>2.1941782407407409E-3</v>
      </c>
      <c r="AE18" s="49">
        <v>2.2969444444444443E-3</v>
      </c>
      <c r="AF18" s="49">
        <v>2.3981481481481479E-3</v>
      </c>
      <c r="AG18" s="49">
        <v>2.4997800925925925E-3</v>
      </c>
      <c r="AH18" s="7">
        <f t="shared" si="0"/>
        <v>50.004398535056325</v>
      </c>
    </row>
    <row r="19" spans="1:34" x14ac:dyDescent="0.35">
      <c r="A19" s="1" t="s">
        <v>12</v>
      </c>
      <c r="B19" s="1">
        <v>2022</v>
      </c>
      <c r="C19" s="2">
        <v>44849</v>
      </c>
      <c r="D19" s="1" t="s">
        <v>13</v>
      </c>
      <c r="E19" s="1" t="s">
        <v>395</v>
      </c>
      <c r="F19" s="1" t="s">
        <v>457</v>
      </c>
      <c r="G19" s="1" t="s">
        <v>67</v>
      </c>
      <c r="H19" s="12" t="e">
        <f>(C19-VLOOKUP(F19,Riders!$A$2:$C$213,2,FALSE))/365</f>
        <v>#N/A</v>
      </c>
      <c r="I19" s="1">
        <v>18</v>
      </c>
      <c r="J19" s="3">
        <v>14.714</v>
      </c>
      <c r="K19" s="3">
        <v>23.38</v>
      </c>
      <c r="L19" s="3">
        <v>31.716999999999999</v>
      </c>
      <c r="M19" s="3">
        <v>40.061999999999998</v>
      </c>
      <c r="N19" s="3">
        <v>48.503</v>
      </c>
      <c r="O19" s="3">
        <v>57.113999999999997</v>
      </c>
      <c r="P19" s="49">
        <v>7.6222222222222219E-4</v>
      </c>
      <c r="Q19" s="49">
        <v>8.6459490740740735E-4</v>
      </c>
      <c r="R19" s="49">
        <v>9.6671296296296295E-4</v>
      </c>
      <c r="S19" s="49">
        <v>1.0696643518518518E-3</v>
      </c>
      <c r="T19" s="49">
        <v>1.1727777777777778E-3</v>
      </c>
      <c r="U19" s="49">
        <v>1.2768055555555555E-3</v>
      </c>
      <c r="V19" s="49">
        <v>1.3810185185185184E-3</v>
      </c>
      <c r="W19" s="49">
        <v>1.4857523148148147E-3</v>
      </c>
      <c r="X19" s="49">
        <v>1.5903356481481482E-3</v>
      </c>
      <c r="Y19" s="49">
        <v>1.6957060185185185E-3</v>
      </c>
      <c r="Z19" s="49">
        <v>1.8005787037037035E-3</v>
      </c>
      <c r="AA19" s="49">
        <v>1.9060185185185187E-3</v>
      </c>
      <c r="AB19" s="49">
        <v>2.0106597222222223E-3</v>
      </c>
      <c r="AC19" s="49">
        <v>2.1155671296296296E-3</v>
      </c>
      <c r="AD19" s="49">
        <v>2.2194907407407411E-3</v>
      </c>
      <c r="AE19" s="49">
        <v>2.3241550925925925E-3</v>
      </c>
      <c r="AF19" s="49">
        <v>2.4282754629629632E-3</v>
      </c>
      <c r="AG19" s="49">
        <v>2.5313425925925924E-3</v>
      </c>
      <c r="AH19" s="7">
        <f t="shared" si="0"/>
        <v>49.38090970609214</v>
      </c>
    </row>
    <row r="20" spans="1:34" x14ac:dyDescent="0.35">
      <c r="A20" s="1" t="s">
        <v>12</v>
      </c>
      <c r="B20" s="1">
        <v>2022</v>
      </c>
      <c r="C20" s="2">
        <v>44849</v>
      </c>
      <c r="D20" s="1" t="s">
        <v>13</v>
      </c>
      <c r="E20" s="1" t="s">
        <v>395</v>
      </c>
      <c r="F20" s="1" t="s">
        <v>451</v>
      </c>
      <c r="G20" s="1" t="s">
        <v>27</v>
      </c>
      <c r="H20" s="12" t="e">
        <f>(C20-VLOOKUP(F20,Riders!$A$2:$C$213,2,FALSE))/365</f>
        <v>#N/A</v>
      </c>
      <c r="I20" s="1">
        <v>19</v>
      </c>
      <c r="J20" s="3">
        <v>14.404</v>
      </c>
      <c r="K20" s="3">
        <v>23.425999999999998</v>
      </c>
      <c r="L20" s="3">
        <v>31.984999999999999</v>
      </c>
      <c r="M20" s="3">
        <v>40.47</v>
      </c>
      <c r="N20" s="3">
        <v>48.985999999999997</v>
      </c>
      <c r="O20" s="3">
        <v>57.616</v>
      </c>
      <c r="P20" s="49">
        <v>7.6739583333333336E-4</v>
      </c>
      <c r="Q20" s="49">
        <v>8.6837962962962954E-4</v>
      </c>
      <c r="R20" s="49">
        <v>9.6920138888888891E-4</v>
      </c>
      <c r="S20" s="49">
        <v>1.0703009259259257E-3</v>
      </c>
      <c r="T20" s="49">
        <v>1.1714814814814815E-3</v>
      </c>
      <c r="U20" s="49">
        <v>1.2727546296296295E-3</v>
      </c>
      <c r="V20" s="49">
        <v>1.3745949074074075E-3</v>
      </c>
      <c r="W20" s="49">
        <v>1.4779745370370372E-3</v>
      </c>
      <c r="X20" s="49">
        <v>1.5822106481481479E-3</v>
      </c>
      <c r="Y20" s="49">
        <v>1.6877083333333334E-3</v>
      </c>
      <c r="Z20" s="49">
        <v>1.7938310185185186E-3</v>
      </c>
      <c r="AA20" s="49">
        <v>1.9001736111111112E-3</v>
      </c>
      <c r="AB20" s="49">
        <v>2.0053472222222222E-3</v>
      </c>
      <c r="AC20" s="49">
        <v>2.1117013888888887E-3</v>
      </c>
      <c r="AD20" s="49">
        <v>2.219664351851852E-3</v>
      </c>
      <c r="AE20" s="49">
        <v>2.3286226851851849E-3</v>
      </c>
      <c r="AF20" s="49">
        <v>2.438611111111111E-3</v>
      </c>
      <c r="AG20" s="49">
        <v>2.5496064814814813E-3</v>
      </c>
      <c r="AH20" s="7">
        <f t="shared" si="0"/>
        <v>49.027173765014581</v>
      </c>
    </row>
    <row r="21" spans="1:34" x14ac:dyDescent="0.35">
      <c r="A21" s="1" t="s">
        <v>12</v>
      </c>
      <c r="B21" s="1">
        <v>2022</v>
      </c>
      <c r="C21" s="2">
        <v>44849</v>
      </c>
      <c r="D21" s="1" t="s">
        <v>13</v>
      </c>
      <c r="E21" s="1" t="s">
        <v>395</v>
      </c>
      <c r="F21" s="1" t="s">
        <v>490</v>
      </c>
      <c r="G21" s="1" t="s">
        <v>61</v>
      </c>
      <c r="H21" s="12">
        <f>(C21-VLOOKUP(F21,Riders!$A$2:$C$213,2,FALSE))/365</f>
        <v>27.213698630136985</v>
      </c>
      <c r="I21" s="1">
        <v>20</v>
      </c>
      <c r="J21" s="3">
        <v>14.167999999999999</v>
      </c>
      <c r="K21" s="3">
        <v>23.32</v>
      </c>
      <c r="L21" s="3">
        <v>31.97</v>
      </c>
      <c r="M21" s="3">
        <v>40.423000000000002</v>
      </c>
      <c r="N21" s="3">
        <v>48.939</v>
      </c>
      <c r="O21" s="3">
        <v>57.518000000000001</v>
      </c>
      <c r="P21" s="49">
        <v>7.6609953703703703E-4</v>
      </c>
      <c r="Q21" s="49">
        <v>8.677662037037036E-4</v>
      </c>
      <c r="R21" s="49">
        <v>9.6975694444444442E-4</v>
      </c>
      <c r="S21" s="49">
        <v>1.0732175925925926E-3</v>
      </c>
      <c r="T21" s="49">
        <v>1.1765856481481482E-3</v>
      </c>
      <c r="U21" s="49">
        <v>1.2814467592592591E-3</v>
      </c>
      <c r="V21" s="49">
        <v>1.386724537037037E-3</v>
      </c>
      <c r="W21" s="49">
        <v>1.4933333333333333E-3</v>
      </c>
      <c r="X21" s="49">
        <v>1.5997916666666667E-3</v>
      </c>
      <c r="Y21" s="49">
        <v>1.7070254629629631E-3</v>
      </c>
      <c r="Z21" s="49">
        <v>1.8146875000000001E-3</v>
      </c>
      <c r="AA21" s="49">
        <v>1.9229976851851854E-3</v>
      </c>
      <c r="AB21" s="49">
        <v>2.0312962962962962E-3</v>
      </c>
      <c r="AC21" s="49">
        <v>2.1407523148148145E-3</v>
      </c>
      <c r="AD21" s="49">
        <v>2.2508680555555554E-3</v>
      </c>
      <c r="AE21" s="49">
        <v>2.3591550925925928E-3</v>
      </c>
      <c r="AF21" s="49">
        <v>2.467314814814815E-3</v>
      </c>
      <c r="AG21" s="49">
        <v>2.5767592592592591E-3</v>
      </c>
      <c r="AH21" s="7">
        <f t="shared" si="0"/>
        <v>48.510546552157827</v>
      </c>
    </row>
    <row r="22" spans="1:34" x14ac:dyDescent="0.35">
      <c r="A22" s="1" t="s">
        <v>12</v>
      </c>
      <c r="B22" s="1">
        <v>2022</v>
      </c>
      <c r="C22" s="2">
        <v>44849</v>
      </c>
      <c r="D22" s="1" t="s">
        <v>13</v>
      </c>
      <c r="E22" s="1" t="s">
        <v>395</v>
      </c>
      <c r="F22" s="1" t="s">
        <v>298</v>
      </c>
      <c r="G22" s="1" t="s">
        <v>271</v>
      </c>
      <c r="H22" s="12" t="e">
        <f>(C22-VLOOKUP(F22,Riders!$A$2:$C$213,2,FALSE))/365</f>
        <v>#N/A</v>
      </c>
      <c r="I22" s="1">
        <v>21</v>
      </c>
      <c r="J22" s="3">
        <v>15.147</v>
      </c>
      <c r="K22" s="3">
        <v>24.344999999999999</v>
      </c>
      <c r="L22" s="3">
        <v>33.194000000000003</v>
      </c>
      <c r="M22" s="3">
        <v>42.03</v>
      </c>
      <c r="N22" s="3">
        <v>50.856000000000002</v>
      </c>
      <c r="O22" s="3">
        <v>59.661000000000001</v>
      </c>
      <c r="P22" s="49">
        <v>7.9258101851851842E-4</v>
      </c>
      <c r="Q22" s="49">
        <v>8.9540509259259261E-4</v>
      </c>
      <c r="R22" s="49">
        <v>9.9884259259259262E-4</v>
      </c>
      <c r="S22" s="49">
        <v>1.1019791666666667E-3</v>
      </c>
      <c r="T22" s="49">
        <v>1.2058101851851852E-3</v>
      </c>
      <c r="U22" s="49">
        <v>1.309375E-3</v>
      </c>
      <c r="V22" s="49">
        <v>1.4128009259259259E-3</v>
      </c>
      <c r="W22" s="49">
        <v>1.5167361111111111E-3</v>
      </c>
      <c r="X22" s="49">
        <v>1.6210648148148148E-3</v>
      </c>
      <c r="Y22" s="49">
        <v>1.7271064814814814E-3</v>
      </c>
      <c r="Z22" s="49">
        <v>1.8340509259259263E-3</v>
      </c>
      <c r="AA22" s="49">
        <v>1.9417245370370369E-3</v>
      </c>
      <c r="AB22" s="49">
        <v>2.051851851851852E-3</v>
      </c>
      <c r="AC22" s="49">
        <v>2.162361111111111E-3</v>
      </c>
      <c r="AD22" s="49">
        <v>2.2688310185185185E-3</v>
      </c>
      <c r="AE22" s="49">
        <v>2.372349537037037E-3</v>
      </c>
      <c r="AF22" s="49">
        <v>2.4746759259259257E-3</v>
      </c>
      <c r="AG22" s="49">
        <v>2.5774537037037038E-3</v>
      </c>
      <c r="AH22" s="7">
        <f t="shared" si="0"/>
        <v>48.497476335027748</v>
      </c>
    </row>
    <row r="23" spans="1:34" x14ac:dyDescent="0.35">
      <c r="A23" s="34" t="s">
        <v>12</v>
      </c>
      <c r="B23" s="34">
        <v>2022</v>
      </c>
      <c r="C23" s="39">
        <v>44849</v>
      </c>
      <c r="D23" s="34" t="s">
        <v>13</v>
      </c>
      <c r="E23" s="34" t="s">
        <v>210</v>
      </c>
      <c r="F23" s="34" t="s">
        <v>477</v>
      </c>
      <c r="G23" s="34" t="s">
        <v>15</v>
      </c>
      <c r="H23" s="33" t="e">
        <f>(C23-VLOOKUP(F23,Riders!$A$2:$C$213,2,FALSE))/365</f>
        <v>#N/A</v>
      </c>
      <c r="I23" s="34">
        <v>24</v>
      </c>
      <c r="J23" s="3">
        <v>13.925000000000001</v>
      </c>
      <c r="K23" s="3">
        <v>22.395</v>
      </c>
      <c r="L23" s="3">
        <v>30.308</v>
      </c>
      <c r="M23" s="3">
        <v>38.037999999999997</v>
      </c>
      <c r="N23" s="3">
        <v>45.706000000000003</v>
      </c>
      <c r="O23" s="3">
        <v>53.418999999999997</v>
      </c>
      <c r="P23" s="49">
        <v>7.0765046296296299E-4</v>
      </c>
      <c r="Q23" s="49">
        <v>7.9753472222222216E-4</v>
      </c>
      <c r="R23" s="49">
        <v>8.8799768518518524E-4</v>
      </c>
      <c r="S23" s="49">
        <v>9.7935185185185191E-4</v>
      </c>
      <c r="T23" s="49">
        <v>1.0719097222222221E-3</v>
      </c>
      <c r="U23" s="49">
        <v>1.1652083333333334E-3</v>
      </c>
      <c r="V23" s="49">
        <v>1.2588310185185187E-3</v>
      </c>
      <c r="W23" s="49">
        <v>1.352662037037037E-3</v>
      </c>
      <c r="X23" s="49">
        <v>1.4467708333333331E-3</v>
      </c>
      <c r="Y23" s="49">
        <v>1.5415046296296296E-3</v>
      </c>
      <c r="Z23" s="49">
        <v>1.6365162037037036E-3</v>
      </c>
      <c r="AA23" s="49">
        <v>1.731689814814815E-3</v>
      </c>
      <c r="AB23" s="49">
        <v>1.8275694444444444E-3</v>
      </c>
      <c r="AC23" s="49">
        <v>1.9239236111111108E-3</v>
      </c>
      <c r="AD23" s="49">
        <v>2.0211226851851853E-3</v>
      </c>
      <c r="AE23" s="49">
        <v>2.1184259259259259E-3</v>
      </c>
      <c r="AF23" s="49">
        <v>2.2135648148148149E-3</v>
      </c>
      <c r="AG23" s="49">
        <v>2.3081828703703702E-3</v>
      </c>
      <c r="AH23" s="7">
        <f t="shared" si="0"/>
        <v>54.155154517693191</v>
      </c>
    </row>
    <row r="24" spans="1:34" x14ac:dyDescent="0.35">
      <c r="A24" s="34" t="s">
        <v>12</v>
      </c>
      <c r="B24" s="34">
        <v>2022</v>
      </c>
      <c r="C24" s="39">
        <v>44849</v>
      </c>
      <c r="D24" s="34" t="s">
        <v>13</v>
      </c>
      <c r="E24" s="34" t="s">
        <v>210</v>
      </c>
      <c r="F24" s="34" t="s">
        <v>434</v>
      </c>
      <c r="G24" s="34" t="s">
        <v>29</v>
      </c>
      <c r="H24" s="33">
        <f>(C24-VLOOKUP(F24,Riders!$A$2:$C$213,2,FALSE))/365</f>
        <v>24.961643835616439</v>
      </c>
      <c r="I24" s="34">
        <v>25</v>
      </c>
      <c r="J24" s="3">
        <v>14.206</v>
      </c>
      <c r="K24" s="3">
        <v>22.803999999999998</v>
      </c>
      <c r="L24" s="3">
        <v>30.867000000000001</v>
      </c>
      <c r="M24" s="3">
        <v>38.707000000000001</v>
      </c>
      <c r="N24" s="3">
        <v>46.536000000000001</v>
      </c>
      <c r="O24" s="3">
        <v>54.356999999999999</v>
      </c>
      <c r="P24" s="49">
        <v>7.2020833333333323E-4</v>
      </c>
      <c r="Q24" s="49">
        <v>8.1097222222222215E-4</v>
      </c>
      <c r="R24" s="49">
        <v>9.0185185185185192E-4</v>
      </c>
      <c r="S24" s="49">
        <v>9.9292824074074084E-4</v>
      </c>
      <c r="T24" s="49">
        <v>1.0842361111111111E-3</v>
      </c>
      <c r="U24" s="49">
        <v>1.175787037037037E-3</v>
      </c>
      <c r="V24" s="49">
        <v>1.2681712962962963E-3</v>
      </c>
      <c r="W24" s="49">
        <v>1.3604282407407408E-3</v>
      </c>
      <c r="X24" s="49">
        <v>1.4537152777777777E-3</v>
      </c>
      <c r="Y24" s="49">
        <v>1.547175925925926E-3</v>
      </c>
      <c r="Z24" s="49">
        <v>1.6412152777777779E-3</v>
      </c>
      <c r="AA24" s="49">
        <v>1.7353819444444441E-3</v>
      </c>
      <c r="AB24" s="49">
        <v>1.8306134259259263E-3</v>
      </c>
      <c r="AC24" s="49">
        <v>1.9259027777777779E-3</v>
      </c>
      <c r="AD24" s="49">
        <v>2.0216087962962961E-3</v>
      </c>
      <c r="AE24" s="49">
        <v>2.1181944444444442E-3</v>
      </c>
      <c r="AF24" s="49">
        <v>2.2156018518518518E-3</v>
      </c>
      <c r="AG24" s="49">
        <v>2.313298611111111E-3</v>
      </c>
      <c r="AH24" s="7">
        <f t="shared" si="0"/>
        <v>54.035393182534563</v>
      </c>
    </row>
    <row r="25" spans="1:34" x14ac:dyDescent="0.35">
      <c r="A25" s="10" t="s">
        <v>12</v>
      </c>
      <c r="B25" s="10">
        <v>2022</v>
      </c>
      <c r="C25" s="38">
        <v>44849</v>
      </c>
      <c r="D25" s="10" t="s">
        <v>13</v>
      </c>
      <c r="E25" s="10" t="s">
        <v>211</v>
      </c>
      <c r="F25" s="10" t="s">
        <v>436</v>
      </c>
      <c r="G25" s="10" t="s">
        <v>25</v>
      </c>
      <c r="H25" s="20">
        <f>(C25-VLOOKUP(F25,Riders!$A$2:$C$213,2,FALSE))/365</f>
        <v>25.564383561643837</v>
      </c>
      <c r="I25" s="10">
        <v>23</v>
      </c>
      <c r="J25" s="3">
        <v>14.563000000000001</v>
      </c>
      <c r="K25" s="3">
        <v>23.268000000000001</v>
      </c>
      <c r="L25" s="3">
        <v>31.364000000000001</v>
      </c>
      <c r="M25" s="3">
        <v>39.299999999999997</v>
      </c>
      <c r="N25" s="3">
        <v>47.222999999999999</v>
      </c>
      <c r="O25" s="3">
        <v>55.112000000000002</v>
      </c>
      <c r="P25" s="49">
        <v>7.296412037037037E-4</v>
      </c>
      <c r="Q25" s="49">
        <v>8.2173611111111119E-4</v>
      </c>
      <c r="R25" s="49">
        <v>9.1429398148148153E-4</v>
      </c>
      <c r="S25" s="49">
        <v>1.006875E-3</v>
      </c>
      <c r="T25" s="49">
        <v>1.1000347222222221E-3</v>
      </c>
      <c r="U25" s="49">
        <v>1.1931712962962966E-3</v>
      </c>
      <c r="V25" s="49">
        <v>1.2868865740740742E-3</v>
      </c>
      <c r="W25" s="49">
        <v>1.3807060185185187E-3</v>
      </c>
      <c r="X25" s="49">
        <v>1.4753587962962964E-3</v>
      </c>
      <c r="Y25" s="49">
        <v>1.5700810185185184E-3</v>
      </c>
      <c r="Z25" s="49">
        <v>1.6651967592592595E-3</v>
      </c>
      <c r="AA25" s="49">
        <v>1.7603472222222222E-3</v>
      </c>
      <c r="AB25" s="49">
        <v>1.8561226851851853E-3</v>
      </c>
      <c r="AC25" s="49">
        <v>1.9514814814814813E-3</v>
      </c>
      <c r="AD25" s="49">
        <v>2.0474421296296295E-3</v>
      </c>
      <c r="AE25" s="49">
        <v>2.1424189814814817E-3</v>
      </c>
      <c r="AF25" s="49">
        <v>2.2373495370370368E-3</v>
      </c>
      <c r="AG25" s="49">
        <v>2.3317013888888888E-3</v>
      </c>
      <c r="AH25" s="7">
        <f t="shared" si="0"/>
        <v>53.608922907390586</v>
      </c>
    </row>
    <row r="26" spans="1:34" x14ac:dyDescent="0.35">
      <c r="A26" s="10" t="s">
        <v>12</v>
      </c>
      <c r="B26" s="10">
        <v>2022</v>
      </c>
      <c r="C26" s="38">
        <v>44849</v>
      </c>
      <c r="D26" s="10" t="s">
        <v>13</v>
      </c>
      <c r="E26" s="10" t="s">
        <v>211</v>
      </c>
      <c r="F26" s="10" t="s">
        <v>478</v>
      </c>
      <c r="G26" s="10" t="s">
        <v>15</v>
      </c>
      <c r="H26" s="20" t="e">
        <f>(C26-VLOOKUP(F26,Riders!$A$2:$C$213,2,FALSE))/365</f>
        <v>#N/A</v>
      </c>
      <c r="I26" s="10">
        <v>22</v>
      </c>
      <c r="J26" s="3">
        <v>14.225</v>
      </c>
      <c r="K26" s="3">
        <v>22.934000000000001</v>
      </c>
      <c r="L26" s="3">
        <v>31.09</v>
      </c>
      <c r="M26" s="3">
        <v>39.069000000000003</v>
      </c>
      <c r="N26" s="3">
        <v>46.942999999999998</v>
      </c>
      <c r="O26" s="3">
        <v>54.790999999999997</v>
      </c>
      <c r="P26" s="49">
        <v>7.2501157407407399E-4</v>
      </c>
      <c r="Q26" s="49">
        <v>8.1649305555555555E-4</v>
      </c>
      <c r="R26" s="49">
        <v>9.0881944444444441E-4</v>
      </c>
      <c r="S26" s="49">
        <v>1.0016203703703704E-3</v>
      </c>
      <c r="T26" s="49">
        <v>1.0952662037037038E-3</v>
      </c>
      <c r="U26" s="49">
        <v>1.1892129629629629E-3</v>
      </c>
      <c r="V26" s="49">
        <v>1.2831944444444442E-3</v>
      </c>
      <c r="W26" s="49">
        <v>1.378912037037037E-3</v>
      </c>
      <c r="X26" s="49">
        <v>1.4735763888888889E-3</v>
      </c>
      <c r="Y26" s="49">
        <v>1.5680671296296295E-3</v>
      </c>
      <c r="Z26" s="49">
        <v>1.6630555555555556E-3</v>
      </c>
      <c r="AA26" s="49">
        <v>1.7586921296296294E-3</v>
      </c>
      <c r="AB26" s="49">
        <v>1.8546064814814816E-3</v>
      </c>
      <c r="AC26" s="49">
        <v>1.9501620370370369E-3</v>
      </c>
      <c r="AD26" s="49">
        <v>2.0466666666666667E-3</v>
      </c>
      <c r="AE26" s="49">
        <v>2.1442361111111111E-3</v>
      </c>
      <c r="AF26" s="49">
        <v>2.2411805555555557E-3</v>
      </c>
      <c r="AG26" s="49">
        <v>2.337986111111111E-3</v>
      </c>
      <c r="AH26" s="7">
        <f t="shared" si="0"/>
        <v>53.464817180027929</v>
      </c>
    </row>
    <row r="27" spans="1:34" x14ac:dyDescent="0.35">
      <c r="A27" s="1" t="s">
        <v>71</v>
      </c>
      <c r="B27" s="1">
        <v>2022</v>
      </c>
      <c r="C27" s="2">
        <v>44750</v>
      </c>
      <c r="D27" s="1" t="s">
        <v>72</v>
      </c>
      <c r="E27" s="1" t="s">
        <v>395</v>
      </c>
      <c r="F27" s="1" t="s">
        <v>308</v>
      </c>
      <c r="G27" s="1" t="s">
        <v>53</v>
      </c>
      <c r="H27" s="12">
        <f>(C27-VLOOKUP(F27,Riders!$A$2:$C$213,2,FALSE))/365</f>
        <v>22.978082191780821</v>
      </c>
      <c r="I27" s="1">
        <v>1</v>
      </c>
      <c r="J27" s="3">
        <v>15.16</v>
      </c>
      <c r="K27" s="3">
        <v>24.027000000000001</v>
      </c>
      <c r="L27" s="3">
        <v>32.405999999999999</v>
      </c>
      <c r="M27" s="3">
        <v>40.709000000000003</v>
      </c>
      <c r="N27" s="3">
        <v>49.015000000000001</v>
      </c>
      <c r="O27" s="3">
        <v>57.412999999999997</v>
      </c>
      <c r="P27" s="49">
        <v>7.6252314814814813E-4</v>
      </c>
      <c r="Q27" s="49">
        <v>8.611111111111111E-4</v>
      </c>
      <c r="R27" s="49">
        <v>9.5914351851851846E-4</v>
      </c>
      <c r="S27" s="49">
        <v>1.0570949074074074E-3</v>
      </c>
      <c r="T27" s="49">
        <v>1.1547800925925924E-3</v>
      </c>
      <c r="U27" s="49">
        <v>1.2514467592592592E-3</v>
      </c>
      <c r="V27" s="49">
        <v>1.3486111111111112E-3</v>
      </c>
      <c r="W27" s="49">
        <v>1.4453240740740739E-3</v>
      </c>
      <c r="X27" s="49">
        <v>1.5417708333333334E-3</v>
      </c>
      <c r="Y27" s="49">
        <v>1.6373842592592592E-3</v>
      </c>
      <c r="Z27" s="49">
        <v>1.7329629629629631E-3</v>
      </c>
      <c r="AA27" s="49">
        <v>1.8271412037037034E-3</v>
      </c>
      <c r="AB27" s="49">
        <v>1.9211458333333331E-3</v>
      </c>
      <c r="AC27" s="49">
        <v>2.0155439814814814E-3</v>
      </c>
      <c r="AD27" s="49">
        <v>2.1106597222222221E-3</v>
      </c>
      <c r="AE27" s="49">
        <v>2.2065162037037036E-3</v>
      </c>
      <c r="AF27" s="49">
        <v>2.3027314814814816E-3</v>
      </c>
      <c r="AG27" s="49">
        <v>2.3997916666666668E-3</v>
      </c>
      <c r="AH27" s="7">
        <f t="shared" si="0"/>
        <v>52.087854848511149</v>
      </c>
    </row>
    <row r="28" spans="1:34" x14ac:dyDescent="0.35">
      <c r="A28" s="1" t="s">
        <v>71</v>
      </c>
      <c r="B28" s="1">
        <v>2022</v>
      </c>
      <c r="C28" s="2">
        <v>44750</v>
      </c>
      <c r="D28" s="1" t="s">
        <v>72</v>
      </c>
      <c r="E28" s="1" t="s">
        <v>395</v>
      </c>
      <c r="F28" s="1" t="s">
        <v>497</v>
      </c>
      <c r="G28" s="1" t="s">
        <v>29</v>
      </c>
      <c r="H28" s="12" t="e">
        <f>(C28-VLOOKUP(F28,Riders!$A$2:$C$213,2,FALSE))/365</f>
        <v>#N/A</v>
      </c>
      <c r="I28" s="1">
        <v>2</v>
      </c>
      <c r="J28" s="3">
        <v>14.144</v>
      </c>
      <c r="K28" s="3">
        <v>23.056999999999999</v>
      </c>
      <c r="L28" s="3">
        <v>31.550999999999998</v>
      </c>
      <c r="M28" s="3">
        <v>40.113999999999997</v>
      </c>
      <c r="N28" s="3">
        <v>48.756999999999998</v>
      </c>
      <c r="O28" s="3">
        <v>57.63</v>
      </c>
      <c r="P28" s="49">
        <v>7.6993055555555549E-4</v>
      </c>
      <c r="Q28" s="49">
        <v>8.7174768518518515E-4</v>
      </c>
      <c r="R28" s="49">
        <v>9.7185185185185178E-4</v>
      </c>
      <c r="S28" s="49">
        <v>1.0714699074074075E-3</v>
      </c>
      <c r="T28" s="49">
        <v>1.1704166666666666E-3</v>
      </c>
      <c r="U28" s="49">
        <v>1.2697916666666667E-3</v>
      </c>
      <c r="V28" s="49">
        <v>1.3690972222222223E-3</v>
      </c>
      <c r="W28" s="49">
        <v>1.4686574074074075E-3</v>
      </c>
      <c r="X28" s="49">
        <v>1.5687384259259257E-3</v>
      </c>
      <c r="Y28" s="49">
        <v>1.6686689814814817E-3</v>
      </c>
      <c r="Z28" s="49">
        <v>1.7680555555555555E-3</v>
      </c>
      <c r="AA28" s="49">
        <v>1.8669328703703704E-3</v>
      </c>
      <c r="AB28" s="49">
        <v>1.9656597222222224E-3</v>
      </c>
      <c r="AC28" s="49">
        <v>2.0648726851851852E-3</v>
      </c>
      <c r="AD28" s="49">
        <v>2.164976851851852E-3</v>
      </c>
      <c r="AE28" s="49">
        <v>2.2674189814814814E-3</v>
      </c>
      <c r="AF28" s="49">
        <v>2.3656018518518518E-3</v>
      </c>
      <c r="AG28" s="49">
        <v>2.4638541666666667E-3</v>
      </c>
      <c r="AH28" s="7">
        <f t="shared" si="0"/>
        <v>50.733522174776979</v>
      </c>
    </row>
    <row r="29" spans="1:34" x14ac:dyDescent="0.35">
      <c r="A29" s="1" t="s">
        <v>71</v>
      </c>
      <c r="B29" s="1">
        <v>2022</v>
      </c>
      <c r="C29" s="2">
        <v>44750</v>
      </c>
      <c r="D29" s="1" t="s">
        <v>72</v>
      </c>
      <c r="E29" s="1" t="s">
        <v>395</v>
      </c>
      <c r="F29" s="1" t="s">
        <v>484</v>
      </c>
      <c r="G29" s="1" t="s">
        <v>38</v>
      </c>
      <c r="H29" s="12" t="e">
        <f>(C29-VLOOKUP(F29,Riders!$A$2:$C$213,2,FALSE))/365</f>
        <v>#N/A</v>
      </c>
      <c r="I29" s="1">
        <v>3</v>
      </c>
      <c r="J29" s="3">
        <v>14.259</v>
      </c>
      <c r="K29" s="3">
        <v>23.004999999999999</v>
      </c>
      <c r="L29" s="3">
        <v>31.579000000000001</v>
      </c>
      <c r="M29" s="3">
        <v>40.186999999999998</v>
      </c>
      <c r="N29" s="3">
        <v>48.993000000000002</v>
      </c>
      <c r="O29" s="3">
        <v>57.81</v>
      </c>
      <c r="P29" s="49">
        <v>7.6983796296296305E-4</v>
      </c>
      <c r="Q29" s="49">
        <v>8.702893518518518E-4</v>
      </c>
      <c r="R29" s="49">
        <v>9.7156249999999988E-4</v>
      </c>
      <c r="S29" s="49">
        <v>1.0726041666666668E-3</v>
      </c>
      <c r="T29" s="49">
        <v>1.1735185185185184E-3</v>
      </c>
      <c r="U29" s="49">
        <v>1.2740972222222223E-3</v>
      </c>
      <c r="V29" s="49">
        <v>1.3750347222222222E-3</v>
      </c>
      <c r="W29" s="49">
        <v>1.4764699074074075E-3</v>
      </c>
      <c r="X29" s="49">
        <v>1.5778935185185184E-3</v>
      </c>
      <c r="Y29" s="49">
        <v>1.6789004629629628E-3</v>
      </c>
      <c r="Z29" s="49">
        <v>1.7789583333333336E-3</v>
      </c>
      <c r="AA29" s="49">
        <v>1.8783796296296298E-3</v>
      </c>
      <c r="AB29" s="49">
        <v>1.9787152777777776E-3</v>
      </c>
      <c r="AC29" s="49">
        <v>2.0794675925925924E-3</v>
      </c>
      <c r="AD29" s="49">
        <v>2.1809490740740739E-3</v>
      </c>
      <c r="AE29" s="49">
        <v>2.2827314814814815E-3</v>
      </c>
      <c r="AF29" s="49">
        <v>2.3858333333333331E-3</v>
      </c>
      <c r="AG29" s="49">
        <v>2.4896990740740743E-3</v>
      </c>
      <c r="AH29" s="7">
        <f t="shared" si="0"/>
        <v>50.206870903258796</v>
      </c>
    </row>
    <row r="30" spans="1:34" x14ac:dyDescent="0.35">
      <c r="A30" s="1" t="s">
        <v>71</v>
      </c>
      <c r="B30" s="1">
        <v>2022</v>
      </c>
      <c r="C30" s="2">
        <v>44750</v>
      </c>
      <c r="D30" s="1" t="s">
        <v>72</v>
      </c>
      <c r="E30" s="1" t="s">
        <v>395</v>
      </c>
      <c r="F30" s="1" t="s">
        <v>657</v>
      </c>
      <c r="G30" s="1" t="s">
        <v>38</v>
      </c>
      <c r="H30" s="12" t="e">
        <f>(C30-VLOOKUP(F30,Riders!$A$2:$C$213,2,FALSE))/365</f>
        <v>#N/A</v>
      </c>
      <c r="I30" s="1">
        <v>4</v>
      </c>
      <c r="J30" s="3">
        <v>14.968</v>
      </c>
      <c r="K30" s="3">
        <v>23.927</v>
      </c>
      <c r="L30" s="3">
        <v>32.682000000000002</v>
      </c>
      <c r="M30" s="3">
        <v>41.493000000000002</v>
      </c>
      <c r="N30" s="3">
        <v>50.37</v>
      </c>
      <c r="O30" s="3">
        <v>59.171999999999997</v>
      </c>
      <c r="P30" s="49">
        <v>7.8806712962962956E-4</v>
      </c>
      <c r="Q30" s="49">
        <v>8.9126157407407416E-4</v>
      </c>
      <c r="R30" s="49">
        <v>9.9493055555555554E-4</v>
      </c>
      <c r="S30" s="49">
        <v>1.0977430555555556E-3</v>
      </c>
      <c r="T30" s="49">
        <v>1.2013541666666668E-3</v>
      </c>
      <c r="U30" s="49">
        <v>1.3046643518518518E-3</v>
      </c>
      <c r="V30" s="49">
        <v>1.4080439814814815E-3</v>
      </c>
      <c r="W30" s="49">
        <v>1.5119444444444444E-3</v>
      </c>
      <c r="X30" s="49">
        <v>1.6159606481481478E-3</v>
      </c>
      <c r="Y30" s="49">
        <v>1.7203125000000003E-3</v>
      </c>
      <c r="Z30" s="49">
        <v>1.8249768518518517E-3</v>
      </c>
      <c r="AA30" s="49">
        <v>1.9286458333333334E-3</v>
      </c>
      <c r="AB30" s="49">
        <v>2.0302662037037038E-3</v>
      </c>
      <c r="AC30" s="49">
        <v>2.1319560185185187E-3</v>
      </c>
      <c r="AD30" s="49">
        <v>2.2345601851851853E-3</v>
      </c>
      <c r="AE30" s="49">
        <v>2.3374189814814816E-3</v>
      </c>
      <c r="AF30" s="49">
        <v>2.4415046296296298E-3</v>
      </c>
      <c r="AG30" s="49">
        <v>2.5444560185185188E-3</v>
      </c>
      <c r="AH30" s="7">
        <f t="shared" si="0"/>
        <v>49.126414090183353</v>
      </c>
    </row>
    <row r="31" spans="1:34" x14ac:dyDescent="0.35">
      <c r="A31" s="1" t="s">
        <v>71</v>
      </c>
      <c r="B31" s="1">
        <v>2022</v>
      </c>
      <c r="C31" s="2">
        <v>44750</v>
      </c>
      <c r="D31" s="1" t="s">
        <v>72</v>
      </c>
      <c r="E31" s="1" t="s">
        <v>395</v>
      </c>
      <c r="F31" s="1" t="s">
        <v>498</v>
      </c>
      <c r="G31" s="1" t="s">
        <v>29</v>
      </c>
      <c r="H31" s="12" t="e">
        <f>(C31-VLOOKUP(F31,Riders!$A$2:$C$213,2,FALSE))/365</f>
        <v>#N/A</v>
      </c>
      <c r="I31" s="1">
        <v>5</v>
      </c>
      <c r="J31" s="3">
        <v>14.839</v>
      </c>
      <c r="K31" s="3">
        <v>24.18</v>
      </c>
      <c r="L31" s="3">
        <v>33.094000000000001</v>
      </c>
      <c r="M31" s="3">
        <v>41.953000000000003</v>
      </c>
      <c r="N31" s="3">
        <v>50.645000000000003</v>
      </c>
      <c r="O31" s="3">
        <v>59.273000000000003</v>
      </c>
      <c r="P31" s="49">
        <v>7.8550925925925923E-4</v>
      </c>
      <c r="Q31" s="49">
        <v>8.8646990740740743E-4</v>
      </c>
      <c r="R31" s="49">
        <v>9.8811342592592592E-4</v>
      </c>
      <c r="S31" s="49">
        <v>1.0906018518518519E-3</v>
      </c>
      <c r="T31" s="49">
        <v>1.1932060185185186E-3</v>
      </c>
      <c r="U31" s="49">
        <v>1.2967939814814815E-3</v>
      </c>
      <c r="V31" s="49">
        <v>1.3999768518518517E-3</v>
      </c>
      <c r="W31" s="49">
        <v>1.5039120370370371E-3</v>
      </c>
      <c r="X31" s="49">
        <v>1.6078472222222223E-3</v>
      </c>
      <c r="Y31" s="49">
        <v>1.7115277777777777E-3</v>
      </c>
      <c r="Z31" s="49">
        <v>1.8152893518518518E-3</v>
      </c>
      <c r="AA31" s="49">
        <v>1.9202083333333334E-3</v>
      </c>
      <c r="AB31" s="49">
        <v>2.0248495370370372E-3</v>
      </c>
      <c r="AC31" s="49">
        <v>2.1308333333333331E-3</v>
      </c>
      <c r="AD31" s="49">
        <v>2.2363078703703703E-3</v>
      </c>
      <c r="AE31" s="49">
        <v>2.3421180555555556E-3</v>
      </c>
      <c r="AF31" s="49">
        <v>2.4470138888888888E-3</v>
      </c>
      <c r="AG31" s="49">
        <v>2.5514467592592594E-3</v>
      </c>
      <c r="AH31" s="7">
        <f t="shared" si="0"/>
        <v>48.991812016602779</v>
      </c>
    </row>
    <row r="32" spans="1:34" x14ac:dyDescent="0.35">
      <c r="A32" s="1" t="s">
        <v>71</v>
      </c>
      <c r="B32" s="1">
        <v>2022</v>
      </c>
      <c r="C32" s="2">
        <v>44750</v>
      </c>
      <c r="D32" s="1" t="s">
        <v>72</v>
      </c>
      <c r="E32" s="1" t="s">
        <v>395</v>
      </c>
      <c r="F32" s="1" t="s">
        <v>499</v>
      </c>
      <c r="G32" s="1" t="s">
        <v>21</v>
      </c>
      <c r="H32" s="12" t="e">
        <f>(C32-VLOOKUP(F32,Riders!$A$2:$C$213,2,FALSE))/365</f>
        <v>#N/A</v>
      </c>
      <c r="I32" s="1">
        <v>6</v>
      </c>
      <c r="J32" s="3">
        <v>14.834</v>
      </c>
      <c r="K32" s="3">
        <v>23.675999999999998</v>
      </c>
      <c r="L32" s="3">
        <v>32.171999999999997</v>
      </c>
      <c r="M32" s="3">
        <v>40.597999999999999</v>
      </c>
      <c r="N32" s="3">
        <v>49.243000000000002</v>
      </c>
      <c r="O32" s="3">
        <v>58.131</v>
      </c>
      <c r="P32" s="49">
        <v>7.7733796296296286E-4</v>
      </c>
      <c r="Q32" s="49">
        <v>8.8244212962962972E-4</v>
      </c>
      <c r="R32" s="49">
        <v>9.8825231481481485E-4</v>
      </c>
      <c r="S32" s="49">
        <v>1.0937499999999999E-3</v>
      </c>
      <c r="T32" s="49">
        <v>1.1990972222222223E-3</v>
      </c>
      <c r="U32" s="49">
        <v>1.3049537037037038E-3</v>
      </c>
      <c r="V32" s="49">
        <v>1.410949074074074E-3</v>
      </c>
      <c r="W32" s="49">
        <v>1.5175578703703705E-3</v>
      </c>
      <c r="X32" s="49">
        <v>1.6243171296296299E-3</v>
      </c>
      <c r="Y32" s="49">
        <v>1.7313773148148149E-3</v>
      </c>
      <c r="Z32" s="49">
        <v>1.838113425925926E-3</v>
      </c>
      <c r="AA32" s="49">
        <v>1.9449421296296298E-3</v>
      </c>
      <c r="AB32" s="49">
        <v>2.0526504629629632E-3</v>
      </c>
      <c r="AC32" s="49">
        <v>2.1609722222222225E-3</v>
      </c>
      <c r="AD32" s="49">
        <v>2.269861111111111E-3</v>
      </c>
      <c r="AE32" s="49">
        <v>2.3770601851851852E-3</v>
      </c>
      <c r="AF32" s="49">
        <v>2.4844560185185187E-3</v>
      </c>
      <c r="AG32" s="49">
        <v>2.5925000000000002E-3</v>
      </c>
      <c r="AH32" s="7">
        <f t="shared" si="0"/>
        <v>48.216007714561229</v>
      </c>
    </row>
    <row r="33" spans="1:34" x14ac:dyDescent="0.35">
      <c r="A33" s="1" t="s">
        <v>71</v>
      </c>
      <c r="B33" s="1">
        <v>2022</v>
      </c>
      <c r="C33" s="2">
        <v>44750</v>
      </c>
      <c r="D33" s="1" t="s">
        <v>72</v>
      </c>
      <c r="E33" s="1" t="s">
        <v>395</v>
      </c>
      <c r="F33" s="1" t="s">
        <v>142</v>
      </c>
      <c r="G33" s="1" t="s">
        <v>61</v>
      </c>
      <c r="H33" s="12">
        <f>(C33-VLOOKUP(F33,Riders!$A$2:$C$213,2,FALSE))/365</f>
        <v>30.079452054794519</v>
      </c>
      <c r="I33" s="1">
        <v>7</v>
      </c>
      <c r="J33" s="3">
        <v>13.759</v>
      </c>
      <c r="K33" s="3">
        <v>22.667000000000002</v>
      </c>
      <c r="L33" s="3">
        <v>31.446999999999999</v>
      </c>
      <c r="M33" s="3">
        <v>40.351999999999997</v>
      </c>
      <c r="N33" s="3">
        <v>49.289000000000001</v>
      </c>
      <c r="O33" s="3">
        <v>58.119</v>
      </c>
      <c r="P33" s="49">
        <v>7.746643518518519E-4</v>
      </c>
      <c r="Q33" s="49">
        <v>8.7528935185185192E-4</v>
      </c>
      <c r="R33" s="49">
        <v>9.7673611111111116E-4</v>
      </c>
      <c r="S33" s="49">
        <v>1.0779976851851851E-3</v>
      </c>
      <c r="T33" s="49">
        <v>1.1805555555555556E-3</v>
      </c>
      <c r="U33" s="49">
        <v>1.2833564814814815E-3</v>
      </c>
      <c r="V33" s="49">
        <v>1.3868634259259259E-3</v>
      </c>
      <c r="W33" s="49">
        <v>1.4917592592592593E-3</v>
      </c>
      <c r="X33" s="49">
        <v>1.5982291666666669E-3</v>
      </c>
      <c r="Y33" s="49">
        <v>1.7054513888888889E-3</v>
      </c>
      <c r="Z33" s="49">
        <v>1.8151273148148146E-3</v>
      </c>
      <c r="AA33" s="49">
        <v>1.9263657407407406E-3</v>
      </c>
      <c r="AB33" s="49">
        <v>2.0387152777777777E-3</v>
      </c>
      <c r="AC33" s="49">
        <v>2.151574074074074E-3</v>
      </c>
      <c r="AD33" s="49">
        <v>2.2659837962962963E-3</v>
      </c>
      <c r="AE33" s="49">
        <v>2.3803009259259259E-3</v>
      </c>
      <c r="AF33" s="49">
        <v>2.4927314814814816E-3</v>
      </c>
      <c r="AG33" s="49">
        <v>2.604988425925926E-3</v>
      </c>
      <c r="AH33" s="7">
        <f t="shared" si="0"/>
        <v>47.984858111440388</v>
      </c>
    </row>
    <row r="34" spans="1:34" x14ac:dyDescent="0.35">
      <c r="A34" s="1" t="s">
        <v>71</v>
      </c>
      <c r="B34" s="1">
        <v>2022</v>
      </c>
      <c r="C34" s="2">
        <v>44750</v>
      </c>
      <c r="D34" s="1" t="s">
        <v>72</v>
      </c>
      <c r="E34" s="1" t="s">
        <v>395</v>
      </c>
      <c r="F34" s="1" t="s">
        <v>492</v>
      </c>
      <c r="G34" s="1" t="s">
        <v>65</v>
      </c>
      <c r="H34" s="12" t="e">
        <f>(C34-VLOOKUP(F34,Riders!$A$2:$C$213,2,FALSE))/365</f>
        <v>#N/A</v>
      </c>
      <c r="I34" s="1">
        <v>8</v>
      </c>
      <c r="J34" s="3">
        <v>14.709</v>
      </c>
      <c r="K34" s="3">
        <v>23.82</v>
      </c>
      <c r="L34" s="3">
        <v>32.558999999999997</v>
      </c>
      <c r="M34" s="3">
        <v>41.290999999999997</v>
      </c>
      <c r="N34" s="3">
        <v>49.978000000000002</v>
      </c>
      <c r="O34" s="3">
        <v>58.731000000000002</v>
      </c>
      <c r="P34" s="49">
        <v>7.8136574074074078E-4</v>
      </c>
      <c r="Q34" s="49">
        <v>8.8483796296296303E-4</v>
      </c>
      <c r="R34" s="49">
        <v>9.8822916666666655E-4</v>
      </c>
      <c r="S34" s="49">
        <v>1.0932175925925927E-3</v>
      </c>
      <c r="T34" s="49">
        <v>1.1990046296296297E-3</v>
      </c>
      <c r="U34" s="49">
        <v>1.3063773148148149E-3</v>
      </c>
      <c r="V34" s="49">
        <v>1.4137962962962965E-3</v>
      </c>
      <c r="W34" s="49">
        <v>1.5220833333333334E-3</v>
      </c>
      <c r="X34" s="49">
        <v>1.6300347222222222E-3</v>
      </c>
      <c r="Y34" s="49">
        <v>1.7390277777777777E-3</v>
      </c>
      <c r="Z34" s="49">
        <v>1.847824074074074E-3</v>
      </c>
      <c r="AA34" s="49">
        <v>1.9579050925925922E-3</v>
      </c>
      <c r="AB34" s="49">
        <v>2.0688078703703706E-3</v>
      </c>
      <c r="AC34" s="49">
        <v>2.1805439814814817E-3</v>
      </c>
      <c r="AD34" s="49">
        <v>2.2918171296296293E-3</v>
      </c>
      <c r="AE34" s="49">
        <v>2.4046527777777777E-3</v>
      </c>
      <c r="AF34" s="49">
        <v>2.5167592592592594E-3</v>
      </c>
      <c r="AG34" s="49">
        <v>2.6281597222222223E-3</v>
      </c>
      <c r="AH34" s="7">
        <f t="shared" si="0"/>
        <v>47.561797307473803</v>
      </c>
    </row>
    <row r="35" spans="1:34" x14ac:dyDescent="0.35">
      <c r="A35" s="34" t="s">
        <v>71</v>
      </c>
      <c r="B35" s="34">
        <v>2022</v>
      </c>
      <c r="C35" s="39">
        <v>44750</v>
      </c>
      <c r="D35" s="34" t="s">
        <v>72</v>
      </c>
      <c r="E35" s="34" t="s">
        <v>210</v>
      </c>
      <c r="F35" s="34" t="s">
        <v>308</v>
      </c>
      <c r="G35" s="34" t="s">
        <v>53</v>
      </c>
      <c r="H35" s="33" t="e">
        <f>(C35-VLOOKUP(F37,Riders!$A$2:$C$213,2,FALSE))/365</f>
        <v>#N/A</v>
      </c>
      <c r="I35" s="34">
        <v>1</v>
      </c>
      <c r="J35" s="3">
        <v>14.287000000000001</v>
      </c>
      <c r="K35" s="3">
        <v>22.79</v>
      </c>
      <c r="L35" s="3">
        <v>30.986000000000001</v>
      </c>
      <c r="M35" s="3">
        <v>39.088000000000001</v>
      </c>
      <c r="N35" s="3">
        <v>47.302999999999997</v>
      </c>
      <c r="O35" s="3">
        <v>55.591999999999999</v>
      </c>
      <c r="P35" s="49">
        <v>7.3997685185185191E-4</v>
      </c>
      <c r="Q35" s="49">
        <v>8.3703703703703707E-4</v>
      </c>
      <c r="R35" s="49">
        <v>9.3399305555555553E-4</v>
      </c>
      <c r="S35" s="49">
        <v>1.0309259259259258E-3</v>
      </c>
      <c r="T35" s="49">
        <v>1.1274189814814814E-3</v>
      </c>
      <c r="U35" s="49">
        <v>1.2232291666666665E-3</v>
      </c>
      <c r="V35" s="49">
        <v>1.3201736111111112E-3</v>
      </c>
      <c r="W35" s="49">
        <v>1.4170833333333333E-3</v>
      </c>
      <c r="X35" s="49">
        <v>1.5140509259259259E-3</v>
      </c>
      <c r="Y35" s="49">
        <v>1.6110069444444442E-3</v>
      </c>
      <c r="Z35" s="49">
        <v>1.7077662037037035E-3</v>
      </c>
      <c r="AA35" s="49">
        <v>1.8034953703703705E-3</v>
      </c>
      <c r="AB35" s="49">
        <v>1.8994560185185184E-3</v>
      </c>
      <c r="AC35" s="49">
        <v>1.9954629629629632E-3</v>
      </c>
      <c r="AD35" s="49">
        <v>2.0912731481481481E-3</v>
      </c>
      <c r="AE35" s="49">
        <v>2.1866203703703705E-3</v>
      </c>
      <c r="AF35" s="49">
        <v>2.2817129629629633E-3</v>
      </c>
      <c r="AG35" s="49">
        <v>2.3762731481481482E-3</v>
      </c>
      <c r="AH35" s="7">
        <f t="shared" si="0"/>
        <v>52.603380254249672</v>
      </c>
    </row>
    <row r="36" spans="1:34" x14ac:dyDescent="0.35">
      <c r="A36" s="34" t="s">
        <v>71</v>
      </c>
      <c r="B36" s="34">
        <v>2022</v>
      </c>
      <c r="C36" s="39">
        <v>44750</v>
      </c>
      <c r="D36" s="34" t="s">
        <v>72</v>
      </c>
      <c r="E36" s="34" t="s">
        <v>210</v>
      </c>
      <c r="F36" s="34" t="s">
        <v>497</v>
      </c>
      <c r="G36" s="34" t="s">
        <v>29</v>
      </c>
      <c r="H36" s="33" t="e">
        <f>(C36-VLOOKUP(F38,Riders!$A$2:$C$213,2,FALSE))/365</f>
        <v>#N/A</v>
      </c>
      <c r="I36" s="34">
        <v>2</v>
      </c>
      <c r="J36" s="3">
        <v>14.113</v>
      </c>
      <c r="K36" s="3">
        <v>22.800999999999998</v>
      </c>
      <c r="L36" s="3">
        <v>31.097000000000001</v>
      </c>
      <c r="M36" s="3">
        <v>39.47</v>
      </c>
      <c r="N36" s="3">
        <v>47.826999999999998</v>
      </c>
      <c r="O36" s="3">
        <v>56.222999999999999</v>
      </c>
      <c r="P36" s="49">
        <v>7.4745370370370373E-4</v>
      </c>
      <c r="Q36" s="49">
        <v>8.4453703703703698E-4</v>
      </c>
      <c r="R36" s="49">
        <v>9.4152777777777768E-4</v>
      </c>
      <c r="S36" s="49">
        <v>1.0389814814814814E-3</v>
      </c>
      <c r="T36" s="49">
        <v>1.1368171296296295E-3</v>
      </c>
      <c r="U36" s="49">
        <v>1.2350810185185184E-3</v>
      </c>
      <c r="V36" s="49">
        <v>1.3339814814814813E-3</v>
      </c>
      <c r="W36" s="49">
        <v>1.4336574074074076E-3</v>
      </c>
      <c r="X36" s="49">
        <v>1.534652777777778E-3</v>
      </c>
      <c r="Y36" s="49">
        <v>1.6367476851851853E-3</v>
      </c>
      <c r="Z36" s="49">
        <v>1.7403009259259257E-3</v>
      </c>
      <c r="AA36" s="49">
        <v>1.8440625E-3</v>
      </c>
      <c r="AB36" s="49">
        <v>1.9482175925925925E-3</v>
      </c>
      <c r="AC36" s="49">
        <v>2.0524074074074073E-3</v>
      </c>
      <c r="AD36" s="49">
        <v>2.1571527777777778E-3</v>
      </c>
      <c r="AE36" s="49">
        <v>2.2620370370370372E-3</v>
      </c>
      <c r="AF36" s="49">
        <v>2.366689814814815E-3</v>
      </c>
      <c r="AG36" s="49">
        <v>2.4705555555555553E-3</v>
      </c>
      <c r="AH36" s="7">
        <f t="shared" si="0"/>
        <v>50.595907353271869</v>
      </c>
    </row>
    <row r="37" spans="1:34" x14ac:dyDescent="0.35">
      <c r="A37" s="10" t="s">
        <v>71</v>
      </c>
      <c r="B37" s="10">
        <v>2022</v>
      </c>
      <c r="C37" s="38">
        <v>44750</v>
      </c>
      <c r="D37" s="10" t="s">
        <v>72</v>
      </c>
      <c r="E37" s="10" t="s">
        <v>211</v>
      </c>
      <c r="F37" s="10" t="s">
        <v>484</v>
      </c>
      <c r="G37" s="10" t="s">
        <v>38</v>
      </c>
      <c r="H37" s="20">
        <f>(C37-VLOOKUP(F35,Riders!$A$2:$C$213,2,FALSE))/365</f>
        <v>22.978082191780821</v>
      </c>
      <c r="I37" s="10">
        <v>1</v>
      </c>
      <c r="J37" s="3">
        <v>13.881</v>
      </c>
      <c r="K37" s="3">
        <v>22.295999999999999</v>
      </c>
      <c r="L37" s="3">
        <v>30.704999999999998</v>
      </c>
      <c r="M37" s="3">
        <v>39.311</v>
      </c>
      <c r="N37" s="3">
        <v>48.161999999999999</v>
      </c>
      <c r="O37" s="3">
        <v>57.021999999999998</v>
      </c>
      <c r="P37" s="49">
        <v>7.6078703703703692E-4</v>
      </c>
      <c r="Q37" s="49">
        <v>8.6078703703703708E-4</v>
      </c>
      <c r="R37" s="49">
        <v>9.6008101851851853E-4</v>
      </c>
      <c r="S37" s="49">
        <v>1.0596527777777778E-3</v>
      </c>
      <c r="T37" s="49">
        <v>1.1595833333333334E-3</v>
      </c>
      <c r="U37" s="49">
        <v>1.2592939814814815E-3</v>
      </c>
      <c r="V37" s="49">
        <v>1.3586689814814815E-3</v>
      </c>
      <c r="W37" s="49">
        <v>1.4580902777777778E-3</v>
      </c>
      <c r="X37" s="49">
        <v>1.5580671296296295E-3</v>
      </c>
      <c r="Y37" s="49">
        <v>1.657974537037037E-3</v>
      </c>
      <c r="Z37" s="49">
        <v>1.7587384259259257E-3</v>
      </c>
      <c r="AA37" s="49">
        <v>1.8594328703703704E-3</v>
      </c>
      <c r="AB37" s="49">
        <v>1.9606712962962963E-3</v>
      </c>
      <c r="AC37" s="49">
        <v>2.062384259259259E-3</v>
      </c>
      <c r="AD37" s="49">
        <v>2.1648148148148147E-3</v>
      </c>
      <c r="AE37" s="49">
        <v>2.2680439814814816E-3</v>
      </c>
      <c r="AF37" s="49">
        <v>2.3715625E-3</v>
      </c>
      <c r="AG37" s="49">
        <v>2.4756365740740741E-3</v>
      </c>
      <c r="AH37" s="7">
        <f t="shared" si="0"/>
        <v>50.492063863110403</v>
      </c>
    </row>
    <row r="38" spans="1:34" x14ac:dyDescent="0.35">
      <c r="A38" s="10" t="s">
        <v>71</v>
      </c>
      <c r="B38" s="10">
        <v>2022</v>
      </c>
      <c r="C38" s="38">
        <v>44750</v>
      </c>
      <c r="D38" s="10" t="s">
        <v>72</v>
      </c>
      <c r="E38" s="10" t="s">
        <v>211</v>
      </c>
      <c r="F38" s="10" t="s">
        <v>657</v>
      </c>
      <c r="G38" s="10" t="s">
        <v>38</v>
      </c>
      <c r="H38" s="20">
        <f>(C38-VLOOKUP(F36,Riders!$A$2:$C$2000,2,FALSE))/365</f>
        <v>21.4986301369863</v>
      </c>
      <c r="I38" s="10">
        <v>2</v>
      </c>
      <c r="J38" s="3">
        <v>14.847</v>
      </c>
      <c r="K38" s="3">
        <v>23.8</v>
      </c>
      <c r="L38" s="3">
        <v>32.491999999999997</v>
      </c>
      <c r="M38" s="3">
        <v>41.222000000000001</v>
      </c>
      <c r="N38" s="3">
        <v>50.039000000000001</v>
      </c>
      <c r="O38" s="3">
        <v>58.837000000000003</v>
      </c>
      <c r="P38" s="49">
        <v>7.8263888888888882E-4</v>
      </c>
      <c r="Q38" s="49">
        <v>8.8486111111111111E-4</v>
      </c>
      <c r="R38" s="49">
        <v>9.8715277777777777E-4</v>
      </c>
      <c r="S38" s="49">
        <v>1.0891782407407406E-3</v>
      </c>
      <c r="T38" s="49">
        <v>1.1909259259259258E-3</v>
      </c>
      <c r="U38" s="49">
        <v>1.2924884259259259E-3</v>
      </c>
      <c r="V38" s="49">
        <v>1.3941435185185185E-3</v>
      </c>
      <c r="W38" s="49">
        <v>1.4964930555555556E-3</v>
      </c>
      <c r="X38" s="49">
        <v>1.5994212962962965E-3</v>
      </c>
      <c r="Y38" s="49">
        <v>1.7025115740740742E-3</v>
      </c>
      <c r="Z38" s="49">
        <v>1.8058564814814814E-3</v>
      </c>
      <c r="AA38" s="49">
        <v>1.9093055555555556E-3</v>
      </c>
      <c r="AB38" s="49">
        <v>2.0133912037037039E-3</v>
      </c>
      <c r="AC38" s="49">
        <v>2.1179398148148151E-3</v>
      </c>
      <c r="AD38" s="49">
        <v>2.2227893518518521E-3</v>
      </c>
      <c r="AE38" s="49">
        <v>2.3279282407407407E-3</v>
      </c>
      <c r="AF38" s="49">
        <v>2.4314930555555557E-3</v>
      </c>
      <c r="AG38" s="49">
        <v>2.5348148148148148E-3</v>
      </c>
      <c r="AH38" s="7">
        <f t="shared" si="0"/>
        <v>49.313267095265921</v>
      </c>
    </row>
    <row r="39" spans="1:34" x14ac:dyDescent="0.35">
      <c r="A39" s="1" t="s">
        <v>94</v>
      </c>
      <c r="B39" s="1">
        <v>2022</v>
      </c>
      <c r="C39" s="2">
        <v>44694</v>
      </c>
      <c r="D39" s="1" t="s">
        <v>72</v>
      </c>
      <c r="E39" s="1" t="s">
        <v>395</v>
      </c>
      <c r="F39" s="1" t="s">
        <v>443</v>
      </c>
      <c r="G39" s="1" t="s">
        <v>36</v>
      </c>
      <c r="H39" s="12">
        <f>(C39-VLOOKUP(F37,Riders!$A$2:$C$2000,2,FALSE))/365</f>
        <v>25.884931506849316</v>
      </c>
      <c r="I39" s="1">
        <v>1</v>
      </c>
      <c r="J39" s="3">
        <v>14.641</v>
      </c>
      <c r="K39" s="3">
        <v>23.411000000000001</v>
      </c>
      <c r="L39" s="3">
        <v>31.657</v>
      </c>
      <c r="M39" s="3">
        <v>39.783000000000001</v>
      </c>
      <c r="N39" s="3">
        <v>47.91</v>
      </c>
      <c r="O39" s="3">
        <v>56.006999999999998</v>
      </c>
      <c r="P39" s="49">
        <v>7.4280092592592594E-4</v>
      </c>
      <c r="Q39" s="49">
        <v>8.3753472222222226E-4</v>
      </c>
      <c r="R39" s="49">
        <v>9.3303240740740749E-4</v>
      </c>
      <c r="S39" s="49">
        <v>1.0292361111111112E-3</v>
      </c>
      <c r="T39" s="49">
        <v>1.1256944444444446E-3</v>
      </c>
      <c r="U39" s="49">
        <v>1.2218981481481482E-3</v>
      </c>
      <c r="V39" s="49">
        <v>1.3182291666666666E-3</v>
      </c>
      <c r="W39" s="49">
        <v>1.4141087962962961E-3</v>
      </c>
      <c r="X39" s="49">
        <v>1.5101273148148148E-3</v>
      </c>
      <c r="Y39" s="49">
        <v>1.6066435185185185E-3</v>
      </c>
      <c r="Z39" s="49">
        <v>1.704236111111111E-3</v>
      </c>
      <c r="AA39" s="49">
        <v>1.8023032407407408E-3</v>
      </c>
      <c r="AB39" s="49">
        <v>1.9011805555555559E-3</v>
      </c>
      <c r="AC39" s="49">
        <v>2.000173611111111E-3</v>
      </c>
      <c r="AD39" s="49">
        <v>2.0995833333333335E-3</v>
      </c>
      <c r="AE39" s="49">
        <v>2.1997453703703706E-3</v>
      </c>
      <c r="AF39" s="49">
        <v>2.3000347222222224E-3</v>
      </c>
      <c r="AG39" s="49">
        <v>2.4003240740740743E-3</v>
      </c>
      <c r="AH39" s="3"/>
    </row>
    <row r="40" spans="1:34" x14ac:dyDescent="0.35">
      <c r="A40" s="1" t="s">
        <v>94</v>
      </c>
      <c r="B40" s="1">
        <v>2022</v>
      </c>
      <c r="C40" s="2">
        <v>44694</v>
      </c>
      <c r="D40" s="1" t="s">
        <v>72</v>
      </c>
      <c r="E40" s="1" t="s">
        <v>395</v>
      </c>
      <c r="F40" s="1" t="s">
        <v>658</v>
      </c>
      <c r="G40" s="1" t="s">
        <v>53</v>
      </c>
      <c r="H40" s="12">
        <f>(C40-VLOOKUP(F38,Riders!$A$2:$C$2000,2,FALSE))/365</f>
        <v>26.575342465753426</v>
      </c>
      <c r="I40" s="1">
        <v>2</v>
      </c>
      <c r="J40" s="3">
        <v>15.085000000000001</v>
      </c>
      <c r="K40" s="3">
        <v>24.125</v>
      </c>
      <c r="L40" s="3">
        <v>32.676000000000002</v>
      </c>
      <c r="M40" s="3">
        <v>41.033000000000001</v>
      </c>
      <c r="N40" s="3">
        <v>49.32</v>
      </c>
      <c r="O40" s="3">
        <v>57.573999999999998</v>
      </c>
      <c r="P40" s="49">
        <v>7.6229166666666665E-4</v>
      </c>
      <c r="Q40" s="49">
        <v>8.5872685185185184E-4</v>
      </c>
      <c r="R40" s="49">
        <v>9.5556712962962956E-4</v>
      </c>
      <c r="S40" s="49">
        <v>1.0522800925925927E-3</v>
      </c>
      <c r="T40" s="49">
        <v>1.1495254629629631E-3</v>
      </c>
      <c r="U40" s="49">
        <v>1.2470023148148147E-3</v>
      </c>
      <c r="V40" s="49">
        <v>1.3444444444444443E-3</v>
      </c>
      <c r="W40" s="49">
        <v>1.4416203703703702E-3</v>
      </c>
      <c r="X40" s="49">
        <v>1.5389351851851855E-3</v>
      </c>
      <c r="Y40" s="49">
        <v>1.6362037037037037E-3</v>
      </c>
      <c r="Z40" s="49">
        <v>1.7337615740740742E-3</v>
      </c>
      <c r="AA40" s="49">
        <v>1.8314004629629628E-3</v>
      </c>
      <c r="AB40" s="49">
        <v>1.9294907407407405E-3</v>
      </c>
      <c r="AC40" s="49">
        <v>2.0283912037037037E-3</v>
      </c>
      <c r="AD40" s="49">
        <v>2.1270949074074074E-3</v>
      </c>
      <c r="AE40" s="49">
        <v>2.2260185185185187E-3</v>
      </c>
      <c r="AF40" s="49">
        <v>2.3263078703703705E-3</v>
      </c>
      <c r="AG40" s="49">
        <v>2.4262731481481483E-3</v>
      </c>
      <c r="AH40" s="3"/>
    </row>
    <row r="41" spans="1:34" x14ac:dyDescent="0.35">
      <c r="A41" s="1" t="s">
        <v>94</v>
      </c>
      <c r="B41" s="1">
        <v>2022</v>
      </c>
      <c r="C41" s="2">
        <v>44694</v>
      </c>
      <c r="D41" s="1" t="s">
        <v>72</v>
      </c>
      <c r="E41" s="1" t="s">
        <v>395</v>
      </c>
      <c r="F41" s="1" t="s">
        <v>452</v>
      </c>
      <c r="G41" s="1" t="s">
        <v>53</v>
      </c>
      <c r="H41" s="12">
        <f>(C41-VLOOKUP(F39,Riders!$A$2:$C$2000,2,FALSE))/365</f>
        <v>22.863013698630137</v>
      </c>
      <c r="I41" s="1">
        <v>3</v>
      </c>
      <c r="J41" s="3">
        <v>14.172000000000001</v>
      </c>
      <c r="K41" s="3">
        <v>22.82</v>
      </c>
      <c r="L41" s="3">
        <v>31.305</v>
      </c>
      <c r="M41" s="3">
        <v>39.878999999999998</v>
      </c>
      <c r="N41" s="3">
        <v>48.576000000000001</v>
      </c>
      <c r="O41" s="3">
        <v>57.381999999999998</v>
      </c>
      <c r="P41" s="49">
        <v>7.6599537037037033E-4</v>
      </c>
      <c r="Q41" s="49">
        <v>8.6707175925925927E-4</v>
      </c>
      <c r="R41" s="49">
        <v>9.6736111111111111E-4</v>
      </c>
      <c r="S41" s="49">
        <v>1.0668981481481482E-3</v>
      </c>
      <c r="T41" s="49">
        <v>1.1659490740740742E-3</v>
      </c>
      <c r="U41" s="49">
        <v>1.2650578703703704E-3</v>
      </c>
      <c r="V41" s="49">
        <v>1.3643171296296296E-3</v>
      </c>
      <c r="W41" s="49">
        <v>1.4636342592592591E-3</v>
      </c>
      <c r="X41" s="49">
        <v>1.5625578703703704E-3</v>
      </c>
      <c r="Y41" s="49">
        <v>1.6620486111111109E-3</v>
      </c>
      <c r="Z41" s="49">
        <v>1.7607638888888888E-3</v>
      </c>
      <c r="AA41" s="49">
        <v>1.8590856481481481E-3</v>
      </c>
      <c r="AB41" s="49">
        <v>1.9568055555555558E-3</v>
      </c>
      <c r="AC41" s="49">
        <v>2.0545833333333332E-3</v>
      </c>
      <c r="AD41" s="49">
        <v>2.1519097222222222E-3</v>
      </c>
      <c r="AE41" s="49">
        <v>2.2489583333333333E-3</v>
      </c>
      <c r="AF41" s="49">
        <v>2.3456018518518518E-3</v>
      </c>
      <c r="AG41" s="49">
        <v>2.4425231481481481E-3</v>
      </c>
      <c r="AH41" s="3"/>
    </row>
    <row r="42" spans="1:34" x14ac:dyDescent="0.35">
      <c r="A42" s="1" t="s">
        <v>94</v>
      </c>
      <c r="B42" s="1">
        <v>2022</v>
      </c>
      <c r="C42" s="2">
        <v>44694</v>
      </c>
      <c r="D42" s="1" t="s">
        <v>72</v>
      </c>
      <c r="E42" s="1" t="s">
        <v>395</v>
      </c>
      <c r="F42" s="1" t="s">
        <v>442</v>
      </c>
      <c r="G42" s="1" t="s">
        <v>36</v>
      </c>
      <c r="H42" s="12">
        <f>(C42-VLOOKUP(F40,Riders!$A$2:$C$2000,2,FALSE))/365</f>
        <v>35.175342465753424</v>
      </c>
      <c r="I42" s="1">
        <v>4</v>
      </c>
      <c r="J42" s="3">
        <v>14.222</v>
      </c>
      <c r="K42" s="3">
        <v>23.163</v>
      </c>
      <c r="L42" s="3">
        <v>31.596</v>
      </c>
      <c r="M42" s="3">
        <v>39.945</v>
      </c>
      <c r="N42" s="3">
        <v>48.390999999999998</v>
      </c>
      <c r="O42" s="3">
        <v>56.914000000000001</v>
      </c>
      <c r="P42" s="49">
        <v>7.5809027777777778E-4</v>
      </c>
      <c r="Q42" s="49">
        <v>8.5789351851851858E-4</v>
      </c>
      <c r="R42" s="49">
        <v>9.5795138888888894E-4</v>
      </c>
      <c r="S42" s="49">
        <v>1.058460648148148E-3</v>
      </c>
      <c r="T42" s="49">
        <v>1.1587962962962964E-3</v>
      </c>
      <c r="U42" s="49">
        <v>1.2590393518518517E-3</v>
      </c>
      <c r="V42" s="49">
        <v>1.3591898148148148E-3</v>
      </c>
      <c r="W42" s="49">
        <v>1.4587847222222222E-3</v>
      </c>
      <c r="X42" s="49">
        <v>1.5585532407407408E-3</v>
      </c>
      <c r="Y42" s="49">
        <v>1.6584490740740741E-3</v>
      </c>
      <c r="Z42" s="49">
        <v>1.7583333333333333E-3</v>
      </c>
      <c r="AA42" s="49">
        <v>1.8581018518518519E-3</v>
      </c>
      <c r="AB42" s="49">
        <v>1.9571296296296294E-3</v>
      </c>
      <c r="AC42" s="49">
        <v>2.0559375E-3</v>
      </c>
      <c r="AD42" s="49">
        <v>2.155335648148148E-3</v>
      </c>
      <c r="AE42" s="49">
        <v>2.2547222222222222E-3</v>
      </c>
      <c r="AF42" s="49">
        <v>2.3535300925925924E-3</v>
      </c>
      <c r="AG42" s="49">
        <v>2.4530902777777776E-3</v>
      </c>
      <c r="AH42" s="3"/>
    </row>
    <row r="43" spans="1:34" x14ac:dyDescent="0.35">
      <c r="A43" s="1" t="s">
        <v>94</v>
      </c>
      <c r="B43" s="1">
        <v>2022</v>
      </c>
      <c r="C43" s="2">
        <v>44694</v>
      </c>
      <c r="D43" s="1" t="s">
        <v>72</v>
      </c>
      <c r="E43" s="1" t="s">
        <v>395</v>
      </c>
      <c r="F43" s="1" t="s">
        <v>458</v>
      </c>
      <c r="G43" s="1" t="s">
        <v>15</v>
      </c>
      <c r="H43" s="12">
        <f>(C43-VLOOKUP(F41,Riders!$A$2:$C$2000,2,FALSE))/365</f>
        <v>22.208219178082192</v>
      </c>
      <c r="I43" s="1">
        <v>5</v>
      </c>
      <c r="J43" s="3">
        <v>14.131</v>
      </c>
      <c r="K43" s="3">
        <v>23.114999999999998</v>
      </c>
      <c r="L43" s="3">
        <v>31.597000000000001</v>
      </c>
      <c r="M43" s="3">
        <v>39.866999999999997</v>
      </c>
      <c r="N43" s="3">
        <v>48.127000000000002</v>
      </c>
      <c r="O43" s="3">
        <v>56.424999999999997</v>
      </c>
      <c r="P43" s="49">
        <v>7.4993055555555566E-4</v>
      </c>
      <c r="Q43" s="49">
        <v>8.4836805555555544E-4</v>
      </c>
      <c r="R43" s="49">
        <v>9.481597222222222E-4</v>
      </c>
      <c r="S43" s="49">
        <v>1.0480092592592592E-3</v>
      </c>
      <c r="T43" s="49">
        <v>1.1477893518518519E-3</v>
      </c>
      <c r="U43" s="49">
        <v>1.2471412037037036E-3</v>
      </c>
      <c r="V43" s="49">
        <v>1.3457754629629629E-3</v>
      </c>
      <c r="W43" s="49">
        <v>1.4442824074074074E-3</v>
      </c>
      <c r="X43" s="49">
        <v>1.5435185185185185E-3</v>
      </c>
      <c r="Y43" s="49">
        <v>1.6424305555555556E-3</v>
      </c>
      <c r="Z43" s="49">
        <v>1.7423379629629631E-3</v>
      </c>
      <c r="AA43" s="49">
        <v>1.8432060185185185E-3</v>
      </c>
      <c r="AB43" s="49">
        <v>1.9455439814814815E-3</v>
      </c>
      <c r="AC43" s="49">
        <v>2.0477199074074074E-3</v>
      </c>
      <c r="AD43" s="49">
        <v>2.1508680555555556E-3</v>
      </c>
      <c r="AE43" s="49">
        <v>2.2552083333333335E-3</v>
      </c>
      <c r="AF43" s="49">
        <v>2.3584837962962965E-3</v>
      </c>
      <c r="AG43" s="49">
        <v>2.4613310185185185E-3</v>
      </c>
      <c r="AH43" s="3"/>
    </row>
    <row r="44" spans="1:34" x14ac:dyDescent="0.35">
      <c r="A44" s="1" t="s">
        <v>94</v>
      </c>
      <c r="B44" s="1">
        <v>2022</v>
      </c>
      <c r="C44" s="2">
        <v>44694</v>
      </c>
      <c r="D44" s="1" t="s">
        <v>72</v>
      </c>
      <c r="E44" s="1" t="s">
        <v>395</v>
      </c>
      <c r="F44" s="1" t="s">
        <v>450</v>
      </c>
      <c r="G44" s="1" t="s">
        <v>27</v>
      </c>
      <c r="H44" s="12">
        <f>(C44-VLOOKUP(F42,Riders!$A$2:$C$2000,2,FALSE))/365</f>
        <v>27.079452054794519</v>
      </c>
      <c r="I44" s="1">
        <v>6</v>
      </c>
      <c r="J44" s="3">
        <v>14.425000000000001</v>
      </c>
      <c r="K44" s="3">
        <v>23.123999999999999</v>
      </c>
      <c r="L44" s="3">
        <v>31.347999999999999</v>
      </c>
      <c r="M44" s="3">
        <v>39.49</v>
      </c>
      <c r="N44" s="3">
        <v>47.7</v>
      </c>
      <c r="O44" s="3">
        <v>56.036000000000001</v>
      </c>
      <c r="P44" s="49">
        <v>7.4584490740740731E-4</v>
      </c>
      <c r="Q44" s="49">
        <v>8.4365740740740722E-4</v>
      </c>
      <c r="R44" s="49">
        <v>9.4168981481481491E-4</v>
      </c>
      <c r="S44" s="49">
        <v>1.0399421296296296E-3</v>
      </c>
      <c r="T44" s="49">
        <v>1.1384722222222221E-3</v>
      </c>
      <c r="U44" s="49">
        <v>1.2372685185185186E-3</v>
      </c>
      <c r="V44" s="49">
        <v>1.3363773148148148E-3</v>
      </c>
      <c r="W44" s="49">
        <v>1.4359722222222222E-3</v>
      </c>
      <c r="X44" s="49">
        <v>1.5357175925925926E-3</v>
      </c>
      <c r="Y44" s="49">
        <v>1.6362615740740741E-3</v>
      </c>
      <c r="Z44" s="49">
        <v>1.7380092592592595E-3</v>
      </c>
      <c r="AA44" s="49">
        <v>1.8404282407407408E-3</v>
      </c>
      <c r="AB44" s="49">
        <v>1.9437731481481482E-3</v>
      </c>
      <c r="AC44" s="49">
        <v>2.0477314814814815E-3</v>
      </c>
      <c r="AD44" s="49">
        <v>2.1519791666666666E-3</v>
      </c>
      <c r="AE44" s="49">
        <v>2.2563425925925928E-3</v>
      </c>
      <c r="AF44" s="49">
        <v>2.3614467592592593E-3</v>
      </c>
      <c r="AG44" s="49">
        <v>2.466736111111111E-3</v>
      </c>
      <c r="AH44" s="3"/>
    </row>
    <row r="45" spans="1:34" x14ac:dyDescent="0.35">
      <c r="A45" s="1" t="s">
        <v>94</v>
      </c>
      <c r="B45" s="1">
        <v>2022</v>
      </c>
      <c r="C45" s="2">
        <v>44694</v>
      </c>
      <c r="D45" s="1" t="s">
        <v>72</v>
      </c>
      <c r="E45" s="1" t="s">
        <v>395</v>
      </c>
      <c r="F45" s="1" t="s">
        <v>659</v>
      </c>
      <c r="G45" s="1" t="s">
        <v>27</v>
      </c>
      <c r="H45" s="12" t="e">
        <f>(C45-VLOOKUP(F43,Riders!$A$2:$C$2000,2,FALSE))/365</f>
        <v>#N/A</v>
      </c>
      <c r="I45" s="1">
        <v>7</v>
      </c>
      <c r="J45" s="3">
        <v>14.590999999999999</v>
      </c>
      <c r="K45" s="3">
        <v>23.009</v>
      </c>
      <c r="L45" s="3">
        <v>31.19</v>
      </c>
      <c r="M45" s="3">
        <v>39.331000000000003</v>
      </c>
      <c r="N45" s="3">
        <v>47.572000000000003</v>
      </c>
      <c r="O45" s="3">
        <v>55.863999999999997</v>
      </c>
      <c r="P45" s="49">
        <v>7.4398148148148143E-4</v>
      </c>
      <c r="Q45" s="49">
        <v>8.4221064814814825E-4</v>
      </c>
      <c r="R45" s="49">
        <v>9.4170138888888895E-4</v>
      </c>
      <c r="S45" s="49">
        <v>1.0430324074074074E-3</v>
      </c>
      <c r="T45" s="49">
        <v>1.1449537037037038E-3</v>
      </c>
      <c r="U45" s="49">
        <v>1.2463657407407408E-3</v>
      </c>
      <c r="V45" s="49">
        <v>1.3479282407407407E-3</v>
      </c>
      <c r="W45" s="49">
        <v>1.4500000000000001E-3</v>
      </c>
      <c r="X45" s="49">
        <v>1.5526157407407407E-3</v>
      </c>
      <c r="Y45" s="49">
        <v>1.6554513888888888E-3</v>
      </c>
      <c r="Z45" s="49">
        <v>1.7591203703703703E-3</v>
      </c>
      <c r="AA45" s="49">
        <v>1.8624652777777778E-3</v>
      </c>
      <c r="AB45" s="49">
        <v>1.9666087962962962E-3</v>
      </c>
      <c r="AC45" s="49">
        <v>2.070694444444444E-3</v>
      </c>
      <c r="AD45" s="49">
        <v>2.1746064814814814E-3</v>
      </c>
      <c r="AE45" s="49">
        <v>2.2783333333333332E-3</v>
      </c>
      <c r="AF45" s="49">
        <v>2.381886574074074E-3</v>
      </c>
      <c r="AG45" s="49">
        <v>2.4858101851851851E-3</v>
      </c>
      <c r="AH45" s="3"/>
    </row>
    <row r="46" spans="1:34" x14ac:dyDescent="0.35">
      <c r="A46" s="1" t="s">
        <v>94</v>
      </c>
      <c r="B46" s="1">
        <v>2022</v>
      </c>
      <c r="C46" s="2">
        <v>44694</v>
      </c>
      <c r="D46" s="1" t="s">
        <v>72</v>
      </c>
      <c r="E46" s="1" t="s">
        <v>395</v>
      </c>
      <c r="F46" s="1" t="s">
        <v>484</v>
      </c>
      <c r="G46" s="1" t="s">
        <v>38</v>
      </c>
      <c r="H46" s="12">
        <f>(C46-VLOOKUP(F44,Riders!$A$2:$C$2000,2,FALSE))/365</f>
        <v>27.13150684931507</v>
      </c>
      <c r="I46" s="1">
        <v>8</v>
      </c>
      <c r="J46" s="3">
        <v>14.228999999999999</v>
      </c>
      <c r="K46" s="3">
        <v>22.774000000000001</v>
      </c>
      <c r="L46" s="3">
        <v>31.318000000000001</v>
      </c>
      <c r="M46" s="3">
        <v>39.942999999999998</v>
      </c>
      <c r="N46" s="3">
        <v>48.646999999999998</v>
      </c>
      <c r="O46" s="3">
        <v>57.463999999999999</v>
      </c>
      <c r="P46" s="49">
        <v>7.6732638888888901E-4</v>
      </c>
      <c r="Q46" s="49">
        <v>8.6893518518518526E-4</v>
      </c>
      <c r="R46" s="49">
        <v>9.7070601851851864E-4</v>
      </c>
      <c r="S46" s="49">
        <v>1.0723958333333334E-3</v>
      </c>
      <c r="T46" s="49">
        <v>1.1737037037037037E-3</v>
      </c>
      <c r="U46" s="49">
        <v>1.2747453703703703E-3</v>
      </c>
      <c r="V46" s="49">
        <v>1.3760185185185184E-3</v>
      </c>
      <c r="W46" s="49">
        <v>1.4772800925925925E-3</v>
      </c>
      <c r="X46" s="49">
        <v>1.5790972222222224E-3</v>
      </c>
      <c r="Y46" s="49">
        <v>1.6806597222222223E-3</v>
      </c>
      <c r="Z46" s="49">
        <v>1.7817245370370372E-3</v>
      </c>
      <c r="AA46" s="49">
        <v>1.8818287037037039E-3</v>
      </c>
      <c r="AB46" s="49">
        <v>1.9825925925925927E-3</v>
      </c>
      <c r="AC46" s="49">
        <v>2.0843518518518516E-3</v>
      </c>
      <c r="AD46" s="49">
        <v>2.1869328703703703E-3</v>
      </c>
      <c r="AE46" s="49">
        <v>2.2904282407407409E-3</v>
      </c>
      <c r="AF46" s="49">
        <v>2.3953125000000003E-3</v>
      </c>
      <c r="AG46" s="49">
        <v>2.5003356481481482E-3</v>
      </c>
      <c r="AH46" s="3"/>
    </row>
    <row r="47" spans="1:34" x14ac:dyDescent="0.35">
      <c r="A47" s="1" t="s">
        <v>94</v>
      </c>
      <c r="B47" s="1">
        <v>2022</v>
      </c>
      <c r="C47" s="2">
        <v>44694</v>
      </c>
      <c r="D47" s="1" t="s">
        <v>72</v>
      </c>
      <c r="E47" s="1" t="s">
        <v>395</v>
      </c>
      <c r="F47" s="1" t="s">
        <v>507</v>
      </c>
      <c r="G47" s="1" t="s">
        <v>239</v>
      </c>
      <c r="H47" s="12">
        <f>(C47-VLOOKUP(F45,Riders!$A$2:$C$2000,2,FALSE))/365</f>
        <v>20.076712328767123</v>
      </c>
      <c r="I47" s="1">
        <v>9</v>
      </c>
      <c r="J47" s="3">
        <v>14.445</v>
      </c>
      <c r="K47" s="3">
        <v>23.132999999999999</v>
      </c>
      <c r="L47" s="3">
        <v>31.428999999999998</v>
      </c>
      <c r="M47" s="3">
        <v>39.807000000000002</v>
      </c>
      <c r="N47" s="3">
        <v>48.328000000000003</v>
      </c>
      <c r="O47" s="3">
        <v>56.911000000000001</v>
      </c>
      <c r="P47" s="49">
        <v>7.5863425925925924E-4</v>
      </c>
      <c r="Q47" s="49">
        <v>8.6011574074074072E-4</v>
      </c>
      <c r="R47" s="49">
        <v>9.6145833333333337E-4</v>
      </c>
      <c r="S47" s="49">
        <v>1.0630208333333331E-3</v>
      </c>
      <c r="T47" s="49">
        <v>1.1645833333333332E-3</v>
      </c>
      <c r="U47" s="49">
        <v>1.2672453703703704E-3</v>
      </c>
      <c r="V47" s="49">
        <v>1.3694560185185188E-3</v>
      </c>
      <c r="W47" s="49">
        <v>1.4715393518518517E-3</v>
      </c>
      <c r="X47" s="49">
        <v>1.5739004629629629E-3</v>
      </c>
      <c r="Y47" s="49">
        <v>1.6770601851851851E-3</v>
      </c>
      <c r="Z47" s="49">
        <v>1.7799189814814813E-3</v>
      </c>
      <c r="AA47" s="49">
        <v>1.8831365740740742E-3</v>
      </c>
      <c r="AB47" s="49">
        <v>1.9865972222222225E-3</v>
      </c>
      <c r="AC47" s="49">
        <v>2.0904398148148149E-3</v>
      </c>
      <c r="AD47" s="49">
        <v>2.1941782407407409E-3</v>
      </c>
      <c r="AE47" s="49">
        <v>2.2986342592592594E-3</v>
      </c>
      <c r="AF47" s="49">
        <v>2.4028125E-3</v>
      </c>
      <c r="AG47" s="49">
        <v>2.5077083333333336E-3</v>
      </c>
      <c r="AH47" s="3"/>
    </row>
    <row r="48" spans="1:34" x14ac:dyDescent="0.35">
      <c r="A48" s="1" t="s">
        <v>94</v>
      </c>
      <c r="B48" s="1">
        <v>2022</v>
      </c>
      <c r="C48" s="2">
        <v>44694</v>
      </c>
      <c r="D48" s="1" t="s">
        <v>72</v>
      </c>
      <c r="E48" s="1" t="s">
        <v>395</v>
      </c>
      <c r="F48" s="1" t="s">
        <v>457</v>
      </c>
      <c r="G48" s="1" t="s">
        <v>67</v>
      </c>
      <c r="H48" s="12">
        <f>(C48-VLOOKUP(F46,Riders!$A$2:$C$2000,2,FALSE))/365</f>
        <v>25.884931506849316</v>
      </c>
      <c r="I48" s="1">
        <v>10</v>
      </c>
      <c r="J48" s="3">
        <v>14.141</v>
      </c>
      <c r="K48" s="3">
        <v>22.863</v>
      </c>
      <c r="L48" s="3">
        <v>31.372</v>
      </c>
      <c r="M48" s="3">
        <v>39.960999999999999</v>
      </c>
      <c r="N48" s="3">
        <v>48.609000000000002</v>
      </c>
      <c r="O48" s="3">
        <v>57.281999999999996</v>
      </c>
      <c r="P48" s="49">
        <v>7.6375E-4</v>
      </c>
      <c r="Q48" s="49">
        <v>8.6501157407407403E-4</v>
      </c>
      <c r="R48" s="49">
        <v>9.6694444444444443E-4</v>
      </c>
      <c r="S48" s="49">
        <v>1.0690740740740741E-3</v>
      </c>
      <c r="T48" s="49">
        <v>1.1715972222222223E-3</v>
      </c>
      <c r="U48" s="49">
        <v>1.274398148148148E-3</v>
      </c>
      <c r="V48" s="49">
        <v>1.3776851851851851E-3</v>
      </c>
      <c r="W48" s="49">
        <v>1.4809953703703704E-3</v>
      </c>
      <c r="X48" s="49">
        <v>1.5843634259259257E-3</v>
      </c>
      <c r="Y48" s="49">
        <v>1.687164351851852E-3</v>
      </c>
      <c r="Z48" s="49">
        <v>1.7897800925925926E-3</v>
      </c>
      <c r="AA48" s="49">
        <v>1.8924305555555554E-3</v>
      </c>
      <c r="AB48" s="49">
        <v>1.9955208333333331E-3</v>
      </c>
      <c r="AC48" s="49">
        <v>2.0986458333333334E-3</v>
      </c>
      <c r="AD48" s="49">
        <v>2.2022569444444446E-3</v>
      </c>
      <c r="AE48" s="49">
        <v>2.3058796296296295E-3</v>
      </c>
      <c r="AF48" s="49">
        <v>2.4080324074074073E-3</v>
      </c>
      <c r="AG48" s="49">
        <v>2.5087268518518518E-3</v>
      </c>
      <c r="AH48" s="3"/>
    </row>
    <row r="49" spans="1:34" x14ac:dyDescent="0.35">
      <c r="A49" s="1" t="s">
        <v>94</v>
      </c>
      <c r="B49" s="1">
        <v>2022</v>
      </c>
      <c r="C49" s="2">
        <v>44694</v>
      </c>
      <c r="D49" s="1" t="s">
        <v>72</v>
      </c>
      <c r="E49" s="1" t="s">
        <v>395</v>
      </c>
      <c r="F49" s="1" t="s">
        <v>657</v>
      </c>
      <c r="G49" s="1" t="s">
        <v>38</v>
      </c>
      <c r="H49" s="12">
        <f>(C49-VLOOKUP(F47,Riders!$A$2:$C$2000,2,FALSE))/365</f>
        <v>23.172602739726027</v>
      </c>
      <c r="I49" s="1">
        <v>11</v>
      </c>
      <c r="J49" s="3">
        <v>14.61</v>
      </c>
      <c r="K49" s="3">
        <v>23.401</v>
      </c>
      <c r="L49" s="3">
        <v>31.898</v>
      </c>
      <c r="M49" s="3">
        <v>40.411999999999999</v>
      </c>
      <c r="N49" s="3">
        <v>49.066000000000003</v>
      </c>
      <c r="O49" s="3">
        <v>57.942999999999998</v>
      </c>
      <c r="P49" s="49">
        <v>7.7468750000000009E-4</v>
      </c>
      <c r="Q49" s="49">
        <v>8.788078703703704E-4</v>
      </c>
      <c r="R49" s="49">
        <v>9.8446759259259256E-4</v>
      </c>
      <c r="S49" s="49">
        <v>1.089849537037037E-3</v>
      </c>
      <c r="T49" s="49">
        <v>1.1952199074074074E-3</v>
      </c>
      <c r="U49" s="49">
        <v>1.3005439814814813E-3</v>
      </c>
      <c r="V49" s="49">
        <v>1.4054745370370373E-3</v>
      </c>
      <c r="W49" s="49">
        <v>1.5103240740740739E-3</v>
      </c>
      <c r="X49" s="49">
        <v>1.6148611111111112E-3</v>
      </c>
      <c r="Y49" s="49">
        <v>1.7187037037037038E-3</v>
      </c>
      <c r="Z49" s="49">
        <v>1.8237268518518518E-3</v>
      </c>
      <c r="AA49" s="49">
        <v>1.9282638888888889E-3</v>
      </c>
      <c r="AB49" s="49">
        <v>2.0334953703703704E-3</v>
      </c>
      <c r="AC49" s="49">
        <v>2.1392939814814812E-3</v>
      </c>
      <c r="AD49" s="49">
        <v>2.245821759259259E-3</v>
      </c>
      <c r="AE49" s="49">
        <v>2.3513194444444445E-3</v>
      </c>
      <c r="AF49" s="49">
        <v>2.4557638888888888E-3</v>
      </c>
      <c r="AG49" s="49">
        <v>2.5592245370370374E-3</v>
      </c>
      <c r="AH49" s="3"/>
    </row>
    <row r="50" spans="1:34" x14ac:dyDescent="0.35">
      <c r="A50" s="1" t="s">
        <v>94</v>
      </c>
      <c r="B50" s="1">
        <v>2022</v>
      </c>
      <c r="C50" s="2">
        <v>44694</v>
      </c>
      <c r="D50" s="1" t="s">
        <v>72</v>
      </c>
      <c r="E50" s="1" t="s">
        <v>395</v>
      </c>
      <c r="F50" s="1" t="s">
        <v>298</v>
      </c>
      <c r="G50" s="1" t="s">
        <v>271</v>
      </c>
      <c r="H50" s="12">
        <f>(C50-VLOOKUP(F48,Riders!$A$2:$C$2000,2,FALSE))/365</f>
        <v>28.361643835616437</v>
      </c>
      <c r="I50" s="1">
        <v>12</v>
      </c>
      <c r="J50" s="3">
        <v>14.678000000000001</v>
      </c>
      <c r="K50" s="3">
        <v>23.838000000000001</v>
      </c>
      <c r="L50" s="3">
        <v>32.79</v>
      </c>
      <c r="M50" s="3">
        <v>41.832999999999998</v>
      </c>
      <c r="N50" s="3">
        <v>50.918999999999997</v>
      </c>
      <c r="O50" s="54">
        <v>6.945833333333334E-4</v>
      </c>
      <c r="P50" s="49">
        <v>8.0019675925925929E-4</v>
      </c>
      <c r="Q50" s="49">
        <v>9.0584490740740729E-4</v>
      </c>
      <c r="R50" s="49">
        <v>1.0122222222222223E-3</v>
      </c>
      <c r="S50" s="49">
        <v>1.1187268518518519E-3</v>
      </c>
      <c r="T50" s="49">
        <v>1.2255092592592593E-3</v>
      </c>
      <c r="U50" s="49">
        <v>1.3318749999999999E-3</v>
      </c>
      <c r="V50" s="49">
        <v>1.4384606481481481E-3</v>
      </c>
      <c r="W50" s="49">
        <v>1.5456249999999999E-3</v>
      </c>
      <c r="X50" s="49">
        <v>1.6542013888888889E-3</v>
      </c>
      <c r="Y50" s="49">
        <v>1.762650462962963E-3</v>
      </c>
      <c r="Z50" s="49">
        <v>1.8711226851851851E-3</v>
      </c>
      <c r="AA50" s="49">
        <v>1.9800231481481479E-3</v>
      </c>
      <c r="AB50" s="49">
        <v>2.0890277777777778E-3</v>
      </c>
      <c r="AC50" s="49">
        <v>2.1971874999999999E-3</v>
      </c>
      <c r="AD50" s="49">
        <v>2.3057870370370372E-3</v>
      </c>
      <c r="AE50" s="49">
        <v>2.4139699074074072E-3</v>
      </c>
      <c r="AF50" s="49">
        <v>2.5217592592592596E-3</v>
      </c>
      <c r="AG50" s="49">
        <v>2.6294791666666667E-3</v>
      </c>
      <c r="AH50" s="3"/>
    </row>
    <row r="51" spans="1:34" x14ac:dyDescent="0.35">
      <c r="A51" s="1" t="s">
        <v>94</v>
      </c>
      <c r="B51" s="1">
        <v>2022</v>
      </c>
      <c r="C51" s="2">
        <v>44694</v>
      </c>
      <c r="D51" s="1" t="s">
        <v>72</v>
      </c>
      <c r="E51" s="1" t="s">
        <v>395</v>
      </c>
      <c r="F51" s="1" t="s">
        <v>508</v>
      </c>
      <c r="G51" s="1" t="s">
        <v>44</v>
      </c>
      <c r="H51" s="12">
        <f>(C51-VLOOKUP(F49,Riders!$A$2:$C$2000,2,FALSE))/365</f>
        <v>26.575342465753426</v>
      </c>
      <c r="I51" s="1">
        <v>13</v>
      </c>
      <c r="J51" s="3">
        <v>15.265000000000001</v>
      </c>
      <c r="K51" s="3">
        <v>24.396999999999998</v>
      </c>
      <c r="L51" s="3">
        <v>33.134</v>
      </c>
      <c r="M51" s="3">
        <v>41.843000000000004</v>
      </c>
      <c r="N51" s="3">
        <v>50.618000000000002</v>
      </c>
      <c r="O51" s="3">
        <v>59.487000000000002</v>
      </c>
      <c r="P51" s="49">
        <v>7.9230324074074066E-4</v>
      </c>
      <c r="Q51" s="49">
        <v>8.9748842592592604E-4</v>
      </c>
      <c r="R51" s="49">
        <v>1.0044907407407409E-3</v>
      </c>
      <c r="S51" s="49">
        <v>1.1134027777777776E-3</v>
      </c>
      <c r="T51" s="49">
        <v>1.2237731481481481E-3</v>
      </c>
      <c r="U51" s="49">
        <v>1.3360995370370369E-3</v>
      </c>
      <c r="V51" s="49">
        <v>1.4490162037037039E-3</v>
      </c>
      <c r="W51" s="49">
        <v>1.5624421296296296E-3</v>
      </c>
      <c r="X51" s="49">
        <v>1.6763888888888889E-3</v>
      </c>
      <c r="Y51" s="49">
        <v>1.7902893518518519E-3</v>
      </c>
      <c r="Z51" s="49">
        <v>1.9039120370370371E-3</v>
      </c>
      <c r="AA51" s="49">
        <v>2.0179745370370373E-3</v>
      </c>
      <c r="AB51" s="49">
        <v>2.132222222222222E-3</v>
      </c>
      <c r="AC51" s="49">
        <v>2.2471759259259263E-3</v>
      </c>
      <c r="AD51" s="49">
        <v>2.3619791666666667E-3</v>
      </c>
      <c r="AE51" s="49">
        <v>2.4769444444444444E-3</v>
      </c>
      <c r="AF51" s="49">
        <v>2.5914814814814815E-3</v>
      </c>
      <c r="AG51" s="49">
        <v>2.7081597222222225E-3</v>
      </c>
      <c r="AH51" s="3"/>
    </row>
    <row r="52" spans="1:34" x14ac:dyDescent="0.35">
      <c r="A52" s="34" t="s">
        <v>94</v>
      </c>
      <c r="B52" s="34">
        <v>2022</v>
      </c>
      <c r="C52" s="39">
        <v>44694</v>
      </c>
      <c r="D52" s="34" t="s">
        <v>72</v>
      </c>
      <c r="E52" s="34" t="s">
        <v>210</v>
      </c>
      <c r="F52" s="34" t="s">
        <v>443</v>
      </c>
      <c r="G52" s="34" t="s">
        <v>36</v>
      </c>
      <c r="H52" s="33">
        <f>(C52-VLOOKUP(F50,Riders!$A$2:$C$2000,2,FALSE))/365</f>
        <v>20.449315068493149</v>
      </c>
      <c r="I52" s="34">
        <v>1</v>
      </c>
      <c r="J52" s="3">
        <v>14.134</v>
      </c>
      <c r="K52" s="3">
        <v>22.652000000000001</v>
      </c>
      <c r="L52" s="3">
        <v>30.835000000000001</v>
      </c>
      <c r="M52" s="3">
        <v>39.012999999999998</v>
      </c>
      <c r="N52" s="3">
        <v>47.246000000000002</v>
      </c>
      <c r="O52" s="3">
        <v>55.488</v>
      </c>
      <c r="P52" s="49">
        <v>7.383449074074075E-4</v>
      </c>
      <c r="Q52" s="49">
        <v>8.3437500000000005E-4</v>
      </c>
      <c r="R52" s="49">
        <v>9.3138888888888883E-4</v>
      </c>
      <c r="S52" s="49">
        <v>1.0290277777777778E-3</v>
      </c>
      <c r="T52" s="49">
        <v>1.1271759259259258E-3</v>
      </c>
      <c r="U52" s="49">
        <v>1.2253819444444443E-3</v>
      </c>
      <c r="V52" s="49">
        <v>1.3234837962962963E-3</v>
      </c>
      <c r="W52" s="49">
        <v>1.4217245370370371E-3</v>
      </c>
      <c r="X52" s="49">
        <v>1.5194444444444446E-3</v>
      </c>
      <c r="Y52" s="49">
        <v>1.6172916666666668E-3</v>
      </c>
      <c r="Z52" s="49">
        <v>1.7160300925925928E-3</v>
      </c>
      <c r="AA52" s="49">
        <v>1.8156365740740743E-3</v>
      </c>
      <c r="AB52" s="49">
        <v>1.9159837962962965E-3</v>
      </c>
      <c r="AC52" s="49">
        <v>2.0169328703703708E-3</v>
      </c>
      <c r="AD52" s="49">
        <v>2.1183680555555556E-3</v>
      </c>
      <c r="AE52" s="49">
        <v>2.2197916666666664E-3</v>
      </c>
      <c r="AF52" s="49">
        <v>2.32125E-3</v>
      </c>
      <c r="AG52" s="49">
        <v>2.4227314814814814E-3</v>
      </c>
      <c r="AH52" s="54"/>
    </row>
    <row r="53" spans="1:34" x14ac:dyDescent="0.35">
      <c r="A53" s="34" t="s">
        <v>94</v>
      </c>
      <c r="B53" s="34">
        <v>2022</v>
      </c>
      <c r="C53" s="39">
        <v>44694</v>
      </c>
      <c r="D53" s="34" t="s">
        <v>72</v>
      </c>
      <c r="E53" s="34" t="s">
        <v>210</v>
      </c>
      <c r="F53" s="34" t="s">
        <v>658</v>
      </c>
      <c r="G53" s="34" t="s">
        <v>53</v>
      </c>
      <c r="H53" s="33">
        <f>(C53-VLOOKUP(F51,Riders!$A$2:$C$2000,2,FALSE))/365</f>
        <v>19.350684931506848</v>
      </c>
      <c r="I53" s="34">
        <v>2</v>
      </c>
      <c r="J53" s="3">
        <v>14.89</v>
      </c>
      <c r="K53" s="3">
        <v>23.657</v>
      </c>
      <c r="L53" s="3">
        <v>32.003999999999998</v>
      </c>
      <c r="M53" s="3">
        <v>40.314999999999998</v>
      </c>
      <c r="N53" s="3">
        <v>48.706000000000003</v>
      </c>
      <c r="O53" s="3">
        <v>57.186</v>
      </c>
      <c r="P53" s="49">
        <v>7.6008101851851844E-4</v>
      </c>
      <c r="Q53" s="49">
        <v>8.5877314814814811E-4</v>
      </c>
      <c r="R53" s="49">
        <v>9.5677083333333334E-4</v>
      </c>
      <c r="S53" s="49">
        <v>1.0547800925925926E-3</v>
      </c>
      <c r="T53" s="49">
        <v>1.1521296296296295E-3</v>
      </c>
      <c r="U53" s="49">
        <v>1.2501851851851851E-3</v>
      </c>
      <c r="V53" s="49">
        <v>1.348449074074074E-3</v>
      </c>
      <c r="W53" s="49">
        <v>1.4471875000000003E-3</v>
      </c>
      <c r="X53" s="49">
        <v>1.546111111111111E-3</v>
      </c>
      <c r="Y53" s="49">
        <v>1.6451967592592592E-3</v>
      </c>
      <c r="Z53" s="49">
        <v>1.7441435185185184E-3</v>
      </c>
      <c r="AA53" s="49">
        <v>1.8436226851851851E-3</v>
      </c>
      <c r="AB53" s="49">
        <v>1.9434953703703704E-3</v>
      </c>
      <c r="AC53" s="49">
        <v>2.0445949074074073E-3</v>
      </c>
      <c r="AD53" s="49">
        <v>2.145775462962963E-3</v>
      </c>
      <c r="AE53" s="49">
        <v>2.2480092592592591E-3</v>
      </c>
      <c r="AF53" s="49">
        <v>2.3517708333333333E-3</v>
      </c>
      <c r="AG53" s="49">
        <v>2.4561342592592595E-3</v>
      </c>
      <c r="AH53" s="54"/>
    </row>
    <row r="54" spans="1:34" x14ac:dyDescent="0.35">
      <c r="A54" s="10" t="s">
        <v>94</v>
      </c>
      <c r="B54" s="10">
        <v>2022</v>
      </c>
      <c r="C54" s="38">
        <v>44694</v>
      </c>
      <c r="D54" s="10" t="s">
        <v>72</v>
      </c>
      <c r="E54" s="10" t="s">
        <v>211</v>
      </c>
      <c r="F54" s="10" t="s">
        <v>452</v>
      </c>
      <c r="G54" s="10" t="s">
        <v>53</v>
      </c>
      <c r="H54" s="20">
        <f>(C54-VLOOKUP(F52,Riders!$A$2:$C$2000,2,FALSE))/365</f>
        <v>22.863013698630137</v>
      </c>
      <c r="I54" s="10">
        <v>3</v>
      </c>
      <c r="J54" s="3">
        <v>14.003</v>
      </c>
      <c r="K54" s="3">
        <v>22.617000000000001</v>
      </c>
      <c r="L54" s="3">
        <v>31.114000000000001</v>
      </c>
      <c r="M54" s="3">
        <v>39.658999999999999</v>
      </c>
      <c r="N54" s="3">
        <v>48.247999999999998</v>
      </c>
      <c r="O54" s="3">
        <v>56.915999999999997</v>
      </c>
      <c r="P54" s="49">
        <v>7.5952546296296304E-4</v>
      </c>
      <c r="Q54" s="49">
        <v>8.6099537037037036E-4</v>
      </c>
      <c r="R54" s="49">
        <v>9.6184027777777793E-4</v>
      </c>
      <c r="S54" s="49">
        <v>1.0622337962962961E-3</v>
      </c>
      <c r="T54" s="49">
        <v>1.1630324074074075E-3</v>
      </c>
      <c r="U54" s="49">
        <v>1.263611111111111E-3</v>
      </c>
      <c r="V54" s="49">
        <v>1.3625694444444442E-3</v>
      </c>
      <c r="W54" s="49">
        <v>1.4614351851851852E-3</v>
      </c>
      <c r="X54" s="49">
        <v>1.5595833333333332E-3</v>
      </c>
      <c r="Y54" s="49">
        <v>1.6571643518518517E-3</v>
      </c>
      <c r="Z54" s="49">
        <v>1.755173611111111E-3</v>
      </c>
      <c r="AA54" s="49">
        <v>1.8529745370370369E-3</v>
      </c>
      <c r="AB54" s="49">
        <v>1.9514699074074072E-3</v>
      </c>
      <c r="AC54" s="49">
        <v>2.0503703703703704E-3</v>
      </c>
      <c r="AD54" s="49">
        <v>2.1502777777777779E-3</v>
      </c>
      <c r="AE54" s="49">
        <v>2.2507175925925928E-3</v>
      </c>
      <c r="AF54" s="49">
        <v>2.351388888888889E-3</v>
      </c>
      <c r="AG54" s="49">
        <v>2.4528240740740738E-3</v>
      </c>
      <c r="AH54" s="54"/>
    </row>
    <row r="55" spans="1:34" x14ac:dyDescent="0.35">
      <c r="A55" s="10" t="s">
        <v>94</v>
      </c>
      <c r="B55" s="10">
        <v>2022</v>
      </c>
      <c r="C55" s="38">
        <v>44694</v>
      </c>
      <c r="D55" s="10" t="s">
        <v>72</v>
      </c>
      <c r="E55" s="10" t="s">
        <v>211</v>
      </c>
      <c r="F55" s="10" t="s">
        <v>442</v>
      </c>
      <c r="G55" s="10" t="s">
        <v>36</v>
      </c>
      <c r="H55" s="20">
        <f>(C55-VLOOKUP(F53,Riders!$A$2:$C$2000,2,FALSE))/365</f>
        <v>35.175342465753424</v>
      </c>
      <c r="I55" s="10">
        <v>4</v>
      </c>
      <c r="J55" s="3">
        <v>14.257999999999999</v>
      </c>
      <c r="K55" s="3">
        <v>23.18</v>
      </c>
      <c r="L55" s="3">
        <v>31.776</v>
      </c>
      <c r="M55" s="3">
        <v>40.323999999999998</v>
      </c>
      <c r="N55" s="3">
        <v>48.874000000000002</v>
      </c>
      <c r="O55" s="3">
        <v>57.482999999999997</v>
      </c>
      <c r="P55" s="49">
        <v>7.6526620370370366E-4</v>
      </c>
      <c r="Q55" s="49">
        <v>8.6572916666666667E-4</v>
      </c>
      <c r="R55" s="49">
        <v>9.6540509259259268E-4</v>
      </c>
      <c r="S55" s="49">
        <v>1.0659953703703704E-3</v>
      </c>
      <c r="T55" s="49">
        <v>1.1659490740740742E-3</v>
      </c>
      <c r="U55" s="49">
        <v>1.266712962962963E-3</v>
      </c>
      <c r="V55" s="49">
        <v>1.3673958333333333E-3</v>
      </c>
      <c r="W55" s="49">
        <v>1.4683217592592595E-3</v>
      </c>
      <c r="X55" s="49">
        <v>1.5689930555555555E-3</v>
      </c>
      <c r="Y55" s="49">
        <v>1.670625E-3</v>
      </c>
      <c r="Z55" s="49">
        <v>1.7717939814814816E-3</v>
      </c>
      <c r="AA55" s="49">
        <v>1.8740277777777776E-3</v>
      </c>
      <c r="AB55" s="49">
        <v>1.9764351851851852E-3</v>
      </c>
      <c r="AC55" s="49">
        <v>2.0800347222222223E-3</v>
      </c>
      <c r="AD55" s="49">
        <v>2.1838310185185185E-3</v>
      </c>
      <c r="AE55" s="49">
        <v>2.2893171296296294E-3</v>
      </c>
      <c r="AF55" s="49">
        <v>2.3952430555555554E-3</v>
      </c>
      <c r="AG55" s="49">
        <v>2.502789351851852E-3</v>
      </c>
      <c r="AH55" s="54"/>
    </row>
    <row r="56" spans="1:34" x14ac:dyDescent="0.35">
      <c r="A56" s="1" t="s">
        <v>103</v>
      </c>
      <c r="B56" s="1">
        <v>2022</v>
      </c>
      <c r="C56" s="2">
        <v>44674</v>
      </c>
      <c r="D56" s="1" t="s">
        <v>72</v>
      </c>
      <c r="E56" s="3" t="s">
        <v>395</v>
      </c>
      <c r="F56" s="3" t="s">
        <v>478</v>
      </c>
      <c r="G56" s="3" t="s">
        <v>15</v>
      </c>
      <c r="H56" s="3"/>
      <c r="I56" s="3">
        <v>1</v>
      </c>
      <c r="J56" s="3">
        <v>14.375</v>
      </c>
      <c r="K56" s="3">
        <v>23.178000000000001</v>
      </c>
      <c r="L56" s="3">
        <v>31.51</v>
      </c>
      <c r="M56" s="3">
        <v>39.667000000000002</v>
      </c>
      <c r="N56" s="3">
        <v>47.850999999999999</v>
      </c>
      <c r="O56" s="3">
        <v>56.026000000000003</v>
      </c>
      <c r="P56" s="49">
        <v>7.431597222222222E-4</v>
      </c>
      <c r="Q56" s="49">
        <v>8.3741898148148152E-4</v>
      </c>
      <c r="R56" s="49">
        <v>9.31851851851852E-4</v>
      </c>
      <c r="S56" s="49">
        <v>1.0260763888888889E-3</v>
      </c>
      <c r="T56" s="49">
        <v>1.1204166666666667E-3</v>
      </c>
      <c r="U56" s="49">
        <v>1.2152083333333333E-3</v>
      </c>
      <c r="V56" s="49">
        <v>1.310324074074074E-3</v>
      </c>
      <c r="W56" s="49">
        <v>1.4059027777777778E-3</v>
      </c>
      <c r="X56" s="49">
        <v>1.501898148148148E-3</v>
      </c>
      <c r="Y56" s="49">
        <v>1.5972916666666668E-3</v>
      </c>
      <c r="Z56" s="49">
        <v>1.692662037037037E-3</v>
      </c>
      <c r="AA56" s="49">
        <v>1.7877662037037037E-3</v>
      </c>
      <c r="AB56" s="49">
        <v>1.8832291666666667E-3</v>
      </c>
      <c r="AC56" s="49">
        <v>1.9787152777777776E-3</v>
      </c>
      <c r="AD56" s="49">
        <v>2.0749768518518517E-3</v>
      </c>
      <c r="AE56" s="49">
        <v>2.1716550925925926E-3</v>
      </c>
      <c r="AF56" s="49">
        <v>2.2690277777777778E-3</v>
      </c>
      <c r="AG56" s="49">
        <v>2.366585648148148E-3</v>
      </c>
      <c r="AH56" s="3"/>
    </row>
    <row r="57" spans="1:34" x14ac:dyDescent="0.35">
      <c r="A57" s="1" t="s">
        <v>103</v>
      </c>
      <c r="B57" s="1">
        <v>2022</v>
      </c>
      <c r="C57" s="2">
        <v>44674</v>
      </c>
      <c r="D57" s="1" t="s">
        <v>72</v>
      </c>
      <c r="E57" s="3" t="s">
        <v>395</v>
      </c>
      <c r="F57" s="3" t="s">
        <v>477</v>
      </c>
      <c r="G57" s="3" t="s">
        <v>15</v>
      </c>
      <c r="H57" s="3"/>
      <c r="I57" s="3">
        <v>2</v>
      </c>
      <c r="J57" s="3">
        <v>14.068</v>
      </c>
      <c r="K57" s="3">
        <v>22.99</v>
      </c>
      <c r="L57" s="3">
        <v>31.523</v>
      </c>
      <c r="M57" s="3">
        <v>39.96</v>
      </c>
      <c r="N57" s="3">
        <v>48.377000000000002</v>
      </c>
      <c r="O57" s="3">
        <v>56.692999999999998</v>
      </c>
      <c r="P57" s="49">
        <v>7.5219907407407397E-4</v>
      </c>
      <c r="Q57" s="49">
        <v>8.4759259259259249E-4</v>
      </c>
      <c r="R57" s="49">
        <v>9.4315972222222229E-4</v>
      </c>
      <c r="S57" s="49">
        <v>1.0388888888888889E-3</v>
      </c>
      <c r="T57" s="49">
        <v>1.1345601851851853E-3</v>
      </c>
      <c r="U57" s="49">
        <v>1.2300925925925925E-3</v>
      </c>
      <c r="V57" s="49">
        <v>1.3254398148148149E-3</v>
      </c>
      <c r="W57" s="49">
        <v>1.4207407407407406E-3</v>
      </c>
      <c r="X57" s="49">
        <v>1.5163541666666667E-3</v>
      </c>
      <c r="Y57" s="49">
        <v>1.6119444444444445E-3</v>
      </c>
      <c r="Z57" s="49">
        <v>1.7074884259259259E-3</v>
      </c>
      <c r="AA57" s="49">
        <v>1.8027199074074074E-3</v>
      </c>
      <c r="AB57" s="49">
        <v>1.8976273148148149E-3</v>
      </c>
      <c r="AC57" s="49">
        <v>1.9929513888888892E-3</v>
      </c>
      <c r="AD57" s="49">
        <v>2.0879050925925926E-3</v>
      </c>
      <c r="AE57" s="49">
        <v>2.1821527777777781E-3</v>
      </c>
      <c r="AF57" s="49">
        <v>2.2760300925925929E-3</v>
      </c>
      <c r="AG57" s="49">
        <v>2.3691782407407407E-3</v>
      </c>
      <c r="AH57" s="3"/>
    </row>
    <row r="58" spans="1:34" x14ac:dyDescent="0.35">
      <c r="A58" s="1" t="s">
        <v>103</v>
      </c>
      <c r="B58" s="1">
        <v>2022</v>
      </c>
      <c r="C58" s="2">
        <v>44674</v>
      </c>
      <c r="D58" s="1" t="s">
        <v>72</v>
      </c>
      <c r="E58" s="3" t="s">
        <v>395</v>
      </c>
      <c r="F58" s="3" t="s">
        <v>437</v>
      </c>
      <c r="G58" s="3" t="s">
        <v>106</v>
      </c>
      <c r="H58" s="3"/>
      <c r="I58" s="3">
        <v>3</v>
      </c>
      <c r="J58" s="3">
        <v>14.597</v>
      </c>
      <c r="K58" s="3">
        <v>23.358000000000001</v>
      </c>
      <c r="L58" s="3">
        <v>31.657</v>
      </c>
      <c r="M58" s="3">
        <v>39.816000000000003</v>
      </c>
      <c r="N58" s="3">
        <v>48.048999999999999</v>
      </c>
      <c r="O58" s="3">
        <v>56.29</v>
      </c>
      <c r="P58" s="49">
        <v>7.4819444444444445E-4</v>
      </c>
      <c r="Q58" s="49">
        <v>8.4466435185185198E-4</v>
      </c>
      <c r="R58" s="49">
        <v>9.4124999999999992E-4</v>
      </c>
      <c r="S58" s="49">
        <v>1.0373842592592594E-3</v>
      </c>
      <c r="T58" s="49">
        <v>1.1329861111111111E-3</v>
      </c>
      <c r="U58" s="49">
        <v>1.2288310185185184E-3</v>
      </c>
      <c r="V58" s="49">
        <v>1.3251041666666665E-3</v>
      </c>
      <c r="W58" s="49">
        <v>1.4214467592592592E-3</v>
      </c>
      <c r="X58" s="49">
        <v>1.5182060185185186E-3</v>
      </c>
      <c r="Y58" s="49">
        <v>1.6138773148148147E-3</v>
      </c>
      <c r="Z58" s="49">
        <v>1.7073379629629628E-3</v>
      </c>
      <c r="AA58" s="49">
        <v>1.803912037037037E-3</v>
      </c>
      <c r="AB58" s="49">
        <v>1.8991782407407406E-3</v>
      </c>
      <c r="AC58" s="49">
        <v>1.994513888888889E-3</v>
      </c>
      <c r="AD58" s="49">
        <v>2.090763888888889E-3</v>
      </c>
      <c r="AE58" s="49">
        <v>2.1880787037037038E-3</v>
      </c>
      <c r="AF58" s="49">
        <v>2.285636574074074E-3</v>
      </c>
      <c r="AG58" s="49">
        <v>2.3839351851851851E-3</v>
      </c>
      <c r="AH58" s="3"/>
    </row>
    <row r="59" spans="1:34" x14ac:dyDescent="0.35">
      <c r="A59" s="1" t="s">
        <v>103</v>
      </c>
      <c r="B59" s="1">
        <v>2022</v>
      </c>
      <c r="C59" s="2">
        <v>44674</v>
      </c>
      <c r="D59" s="1" t="s">
        <v>72</v>
      </c>
      <c r="E59" s="3" t="s">
        <v>395</v>
      </c>
      <c r="F59" s="3" t="s">
        <v>436</v>
      </c>
      <c r="G59" s="3" t="s">
        <v>25</v>
      </c>
      <c r="H59" s="3"/>
      <c r="I59" s="3">
        <v>4</v>
      </c>
      <c r="J59" s="3">
        <v>14.532999999999999</v>
      </c>
      <c r="K59" s="3">
        <v>23.29</v>
      </c>
      <c r="L59" s="3">
        <v>31.530999999999999</v>
      </c>
      <c r="M59" s="3">
        <v>39.636000000000003</v>
      </c>
      <c r="N59" s="3">
        <v>47.661000000000001</v>
      </c>
      <c r="O59" s="3">
        <v>55.692999999999998</v>
      </c>
      <c r="P59" s="49">
        <v>7.3840277777777782E-4</v>
      </c>
      <c r="Q59" s="49">
        <v>8.3218750000000003E-4</v>
      </c>
      <c r="R59" s="49">
        <v>9.2628472222222211E-4</v>
      </c>
      <c r="S59" s="49">
        <v>1.0208217592592593E-3</v>
      </c>
      <c r="T59" s="49">
        <v>1.1159490740740741E-3</v>
      </c>
      <c r="U59" s="49">
        <v>1.2110763888888889E-3</v>
      </c>
      <c r="V59" s="49">
        <v>1.307962962962963E-3</v>
      </c>
      <c r="W59" s="49">
        <v>1.4037962962962962E-3</v>
      </c>
      <c r="X59" s="49">
        <v>1.5009027777777779E-3</v>
      </c>
      <c r="Y59" s="49">
        <v>1.5989120370370369E-3</v>
      </c>
      <c r="Z59" s="49">
        <v>1.6972569444444442E-3</v>
      </c>
      <c r="AA59" s="49">
        <v>1.7955092592592591E-3</v>
      </c>
      <c r="AB59" s="49">
        <v>1.8941550925925929E-3</v>
      </c>
      <c r="AC59" s="49">
        <v>1.9935879629629631E-3</v>
      </c>
      <c r="AD59" s="49">
        <v>2.0940509259259259E-3</v>
      </c>
      <c r="AE59" s="49">
        <v>2.1953124999999998E-3</v>
      </c>
      <c r="AF59" s="49">
        <v>2.2973379629629633E-3</v>
      </c>
      <c r="AG59" s="49">
        <v>2.399872685185185E-3</v>
      </c>
      <c r="AH59" s="3"/>
    </row>
    <row r="60" spans="1:34" x14ac:dyDescent="0.35">
      <c r="A60" s="1" t="s">
        <v>103</v>
      </c>
      <c r="B60" s="1">
        <v>2022</v>
      </c>
      <c r="C60" s="2">
        <v>44674</v>
      </c>
      <c r="D60" s="1" t="s">
        <v>72</v>
      </c>
      <c r="E60" s="3" t="s">
        <v>395</v>
      </c>
      <c r="F60" s="3" t="s">
        <v>327</v>
      </c>
      <c r="G60" s="3" t="s">
        <v>53</v>
      </c>
      <c r="H60" s="3"/>
      <c r="I60" s="3">
        <v>5</v>
      </c>
      <c r="J60" s="3">
        <v>14.510999999999999</v>
      </c>
      <c r="K60" s="3">
        <v>23.408000000000001</v>
      </c>
      <c r="L60" s="3">
        <v>31.838000000000001</v>
      </c>
      <c r="M60" s="3">
        <v>40.200000000000003</v>
      </c>
      <c r="N60" s="3">
        <v>48.618000000000002</v>
      </c>
      <c r="O60" s="3">
        <v>57.055999999999997</v>
      </c>
      <c r="P60" s="49">
        <v>7.5890046296296307E-4</v>
      </c>
      <c r="Q60" s="49">
        <v>8.5702546296296308E-4</v>
      </c>
      <c r="R60" s="49">
        <v>9.5488425925925916E-4</v>
      </c>
      <c r="S60" s="49">
        <v>1.052175925925926E-3</v>
      </c>
      <c r="T60" s="49">
        <v>1.1500694444444444E-3</v>
      </c>
      <c r="U60" s="49">
        <v>1.2478819444444445E-3</v>
      </c>
      <c r="V60" s="49">
        <v>1.3459606481481482E-3</v>
      </c>
      <c r="W60" s="49">
        <v>1.443576388888889E-3</v>
      </c>
      <c r="X60" s="49">
        <v>1.5414583333333333E-3</v>
      </c>
      <c r="Y60" s="49">
        <v>1.6383912037037038E-3</v>
      </c>
      <c r="Z60" s="49">
        <v>1.7350925925925928E-3</v>
      </c>
      <c r="AA60" s="49">
        <v>1.8315624999999999E-3</v>
      </c>
      <c r="AB60" s="49">
        <v>1.9276388888888891E-3</v>
      </c>
      <c r="AC60" s="49">
        <v>2.0225925925925928E-3</v>
      </c>
      <c r="AD60" s="49">
        <v>2.1335069444444444E-3</v>
      </c>
      <c r="AE60" s="49">
        <v>2.2128356481481482E-3</v>
      </c>
      <c r="AF60" s="49">
        <v>2.3095833333333332E-3</v>
      </c>
      <c r="AG60" s="49">
        <v>2.4070254629629628E-3</v>
      </c>
      <c r="AH60" s="3"/>
    </row>
    <row r="61" spans="1:34" x14ac:dyDescent="0.35">
      <c r="A61" s="1" t="s">
        <v>103</v>
      </c>
      <c r="B61" s="1">
        <v>2022</v>
      </c>
      <c r="C61" s="2">
        <v>44674</v>
      </c>
      <c r="D61" s="1" t="s">
        <v>72</v>
      </c>
      <c r="E61" s="3" t="s">
        <v>395</v>
      </c>
      <c r="F61" s="3" t="s">
        <v>479</v>
      </c>
      <c r="G61" s="3" t="s">
        <v>19</v>
      </c>
      <c r="H61" s="3"/>
      <c r="I61" s="3">
        <v>6</v>
      </c>
      <c r="J61" s="3">
        <v>14.1</v>
      </c>
      <c r="K61" s="3">
        <v>22.798999999999999</v>
      </c>
      <c r="L61" s="3">
        <v>31.068999999999999</v>
      </c>
      <c r="M61" s="3">
        <v>39.283999999999999</v>
      </c>
      <c r="N61" s="3">
        <v>47.524999999999999</v>
      </c>
      <c r="O61" s="3">
        <v>55.814999999999998</v>
      </c>
      <c r="P61" s="49">
        <v>7.4204861111111119E-4</v>
      </c>
      <c r="Q61" s="49">
        <v>8.3922453703703709E-4</v>
      </c>
      <c r="R61" s="49">
        <v>9.3645833333333341E-4</v>
      </c>
      <c r="S61" s="49">
        <v>1.0347337962962962E-3</v>
      </c>
      <c r="T61" s="49">
        <v>1.1332175925925926E-3</v>
      </c>
      <c r="U61" s="49">
        <v>1.2314236111111111E-3</v>
      </c>
      <c r="V61" s="49">
        <v>1.3292824074074073E-3</v>
      </c>
      <c r="W61" s="49">
        <v>1.4246527777777775E-3</v>
      </c>
      <c r="X61" s="49">
        <v>1.525636574074074E-3</v>
      </c>
      <c r="Y61" s="49">
        <v>1.6242939814814816E-3</v>
      </c>
      <c r="Z61" s="49">
        <v>1.722476851851852E-3</v>
      </c>
      <c r="AA61" s="49">
        <v>1.8205555555555555E-3</v>
      </c>
      <c r="AB61" s="49">
        <v>1.9187615740740742E-3</v>
      </c>
      <c r="AC61" s="49">
        <v>2.0179745370370373E-3</v>
      </c>
      <c r="AD61" s="49">
        <v>2.1164930555555559E-3</v>
      </c>
      <c r="AE61" s="49">
        <v>2.2153819444444447E-3</v>
      </c>
      <c r="AF61" s="49">
        <v>2.3139120370370371E-3</v>
      </c>
      <c r="AG61" s="49">
        <v>2.4120833333333334E-3</v>
      </c>
      <c r="AH61" s="3"/>
    </row>
    <row r="62" spans="1:34" x14ac:dyDescent="0.35">
      <c r="A62" s="1" t="s">
        <v>103</v>
      </c>
      <c r="B62" s="1">
        <v>2022</v>
      </c>
      <c r="C62" s="2">
        <v>44674</v>
      </c>
      <c r="D62" s="1" t="s">
        <v>72</v>
      </c>
      <c r="E62" s="3" t="s">
        <v>395</v>
      </c>
      <c r="F62" s="3" t="s">
        <v>496</v>
      </c>
      <c r="G62" s="3" t="s">
        <v>53</v>
      </c>
      <c r="H62" s="3"/>
      <c r="I62" s="3">
        <v>7</v>
      </c>
      <c r="J62" s="3">
        <v>14.342000000000001</v>
      </c>
      <c r="K62" s="3">
        <v>23.161999999999999</v>
      </c>
      <c r="L62" s="3">
        <v>31.521000000000001</v>
      </c>
      <c r="M62" s="3">
        <v>39.823</v>
      </c>
      <c r="N62" s="3">
        <v>48.186</v>
      </c>
      <c r="O62" s="3">
        <v>56.597000000000001</v>
      </c>
      <c r="P62" s="49">
        <v>7.532291666666667E-4</v>
      </c>
      <c r="Q62" s="49">
        <v>8.5204861111111115E-4</v>
      </c>
      <c r="R62" s="49">
        <v>9.5137731481481473E-4</v>
      </c>
      <c r="S62" s="49">
        <v>1.0507523148148149E-3</v>
      </c>
      <c r="T62" s="49">
        <v>1.1500000000000002E-3</v>
      </c>
      <c r="U62" s="49">
        <v>1.2492708333333334E-3</v>
      </c>
      <c r="V62" s="49">
        <v>1.3489930555555555E-3</v>
      </c>
      <c r="W62" s="49">
        <v>1.4487152777777777E-3</v>
      </c>
      <c r="X62" s="49">
        <v>1.5482291666666665E-3</v>
      </c>
      <c r="Y62" s="49">
        <v>1.6474305555555556E-3</v>
      </c>
      <c r="Z62" s="49">
        <v>1.7442592592592594E-3</v>
      </c>
      <c r="AA62" s="49">
        <v>1.8400347222222221E-3</v>
      </c>
      <c r="AB62" s="49">
        <v>1.9350810185185185E-3</v>
      </c>
      <c r="AC62" s="49">
        <v>2.029988425925926E-3</v>
      </c>
      <c r="AD62" s="49">
        <v>2.1252777777777776E-3</v>
      </c>
      <c r="AE62" s="49">
        <v>2.2225462962962962E-3</v>
      </c>
      <c r="AF62" s="49">
        <v>2.3185879629629628E-3</v>
      </c>
      <c r="AG62" s="49">
        <v>2.4153587962962961E-3</v>
      </c>
      <c r="AH62" s="3"/>
    </row>
    <row r="63" spans="1:34" x14ac:dyDescent="0.35">
      <c r="A63" s="1" t="s">
        <v>103</v>
      </c>
      <c r="B63" s="1">
        <v>2022</v>
      </c>
      <c r="C63" s="2">
        <v>44674</v>
      </c>
      <c r="D63" s="1" t="s">
        <v>72</v>
      </c>
      <c r="E63" s="3" t="s">
        <v>395</v>
      </c>
      <c r="F63" s="3" t="s">
        <v>441</v>
      </c>
      <c r="G63" s="3" t="s">
        <v>17</v>
      </c>
      <c r="H63" s="3"/>
      <c r="I63" s="3">
        <v>8</v>
      </c>
      <c r="J63" s="3">
        <v>14.201000000000001</v>
      </c>
      <c r="K63" s="3">
        <v>22.974</v>
      </c>
      <c r="L63" s="3">
        <v>31.312999999999999</v>
      </c>
      <c r="M63" s="3">
        <v>39.628999999999998</v>
      </c>
      <c r="N63" s="3">
        <v>47.982999999999997</v>
      </c>
      <c r="O63" s="3">
        <v>56.366999999999997</v>
      </c>
      <c r="P63" s="49">
        <v>7.4910879629629633E-4</v>
      </c>
      <c r="Q63" s="49">
        <v>8.4563657407407406E-4</v>
      </c>
      <c r="R63" s="49">
        <v>9.415856481481481E-4</v>
      </c>
      <c r="S63" s="49">
        <v>1.0372800925925925E-3</v>
      </c>
      <c r="T63" s="49">
        <v>1.1334606481481482E-3</v>
      </c>
      <c r="U63" s="49">
        <v>1.2302777777777776E-3</v>
      </c>
      <c r="V63" s="49">
        <v>1.3269791666666666E-3</v>
      </c>
      <c r="W63" s="49">
        <v>1.4233449074074072E-3</v>
      </c>
      <c r="X63" s="49">
        <v>1.5204398148148147E-3</v>
      </c>
      <c r="Y63" s="49">
        <v>1.6184722222222223E-3</v>
      </c>
      <c r="Z63" s="49">
        <v>1.7169675925925926E-3</v>
      </c>
      <c r="AA63" s="49">
        <v>1.8159953703703704E-3</v>
      </c>
      <c r="AB63" s="49">
        <v>1.9155902777777776E-3</v>
      </c>
      <c r="AC63" s="49">
        <v>2.0162731481481485E-3</v>
      </c>
      <c r="AD63" s="49">
        <v>2.1163773148148149E-3</v>
      </c>
      <c r="AE63" s="49">
        <v>2.2171180555555555E-3</v>
      </c>
      <c r="AF63" s="49">
        <v>2.3180324074074071E-3</v>
      </c>
      <c r="AG63" s="49">
        <v>2.4186458333333334E-3</v>
      </c>
      <c r="AH63" s="3"/>
    </row>
    <row r="64" spans="1:34" x14ac:dyDescent="0.35">
      <c r="A64" s="1" t="s">
        <v>103</v>
      </c>
      <c r="B64" s="1">
        <v>2022</v>
      </c>
      <c r="C64" s="2">
        <v>44674</v>
      </c>
      <c r="D64" s="1" t="s">
        <v>72</v>
      </c>
      <c r="E64" s="3" t="s">
        <v>395</v>
      </c>
      <c r="F64" s="3" t="s">
        <v>446</v>
      </c>
      <c r="G64" s="3" t="s">
        <v>56</v>
      </c>
      <c r="H64" s="3"/>
      <c r="I64" s="3">
        <v>9</v>
      </c>
      <c r="J64" s="3">
        <v>15.143000000000001</v>
      </c>
      <c r="K64" s="3">
        <v>24.018999999999998</v>
      </c>
      <c r="L64" s="3">
        <v>32.207999999999998</v>
      </c>
      <c r="M64" s="3">
        <v>40.258000000000003</v>
      </c>
      <c r="N64" s="3">
        <v>48.250999999999998</v>
      </c>
      <c r="O64" s="3">
        <v>56.31</v>
      </c>
      <c r="P64" s="49">
        <v>7.4587962962962965E-4</v>
      </c>
      <c r="Q64" s="49">
        <v>8.4099537037037042E-4</v>
      </c>
      <c r="R64" s="49">
        <v>9.3687499999999988E-4</v>
      </c>
      <c r="S64" s="49">
        <v>1.0334143518518518E-3</v>
      </c>
      <c r="T64" s="49">
        <v>1.1305902777777779E-3</v>
      </c>
      <c r="U64" s="49">
        <v>1.2284837962962963E-3</v>
      </c>
      <c r="V64" s="49">
        <v>1.3265046296296295E-3</v>
      </c>
      <c r="W64" s="49">
        <v>1.4252662037037038E-3</v>
      </c>
      <c r="X64" s="49">
        <v>1.5238310185185183E-3</v>
      </c>
      <c r="Y64" s="49">
        <v>1.6229166666666666E-3</v>
      </c>
      <c r="Z64" s="49">
        <v>1.7219907407407407E-3</v>
      </c>
      <c r="AA64" s="49">
        <v>1.8208796296296295E-3</v>
      </c>
      <c r="AB64" s="49">
        <v>1.9201851851851854E-3</v>
      </c>
      <c r="AC64" s="49">
        <v>2.0200925925925929E-3</v>
      </c>
      <c r="AD64" s="49">
        <v>2.1196643518518517E-3</v>
      </c>
      <c r="AE64" s="49">
        <v>2.2204976851851852E-3</v>
      </c>
      <c r="AF64" s="49">
        <v>2.3212152777777779E-3</v>
      </c>
      <c r="AG64" s="49">
        <v>2.4221990740740744E-3</v>
      </c>
      <c r="AH64" s="3"/>
    </row>
    <row r="65" spans="1:34" x14ac:dyDescent="0.35">
      <c r="A65" s="1" t="s">
        <v>103</v>
      </c>
      <c r="B65" s="1">
        <v>2022</v>
      </c>
      <c r="C65" s="2">
        <v>44674</v>
      </c>
      <c r="D65" s="1" t="s">
        <v>72</v>
      </c>
      <c r="E65" s="3" t="s">
        <v>395</v>
      </c>
      <c r="F65" s="3" t="s">
        <v>475</v>
      </c>
      <c r="G65" s="3" t="s">
        <v>106</v>
      </c>
      <c r="H65" s="3"/>
      <c r="I65" s="3">
        <v>10</v>
      </c>
      <c r="J65" s="3">
        <v>14.99</v>
      </c>
      <c r="K65" s="3">
        <v>24.262</v>
      </c>
      <c r="L65" s="3">
        <v>33.148000000000003</v>
      </c>
      <c r="M65" s="3">
        <v>41.875</v>
      </c>
      <c r="N65" s="3">
        <v>50.540999999999997</v>
      </c>
      <c r="O65" s="3">
        <v>59.2</v>
      </c>
      <c r="P65" s="49">
        <v>7.8604166666666666E-4</v>
      </c>
      <c r="Q65" s="49">
        <v>8.8670138888888902E-4</v>
      </c>
      <c r="R65" s="49">
        <v>9.8734953703703702E-4</v>
      </c>
      <c r="S65" s="49">
        <v>1.0876967592592592E-3</v>
      </c>
      <c r="T65" s="49">
        <v>1.1877199074074075E-3</v>
      </c>
      <c r="U65" s="49">
        <v>1.2869675925925926E-3</v>
      </c>
      <c r="V65" s="49">
        <v>1.3857291666666668E-3</v>
      </c>
      <c r="W65" s="49">
        <v>1.483958333333333E-3</v>
      </c>
      <c r="X65" s="49">
        <v>1.5803356481481482E-3</v>
      </c>
      <c r="Y65" s="49">
        <v>1.6760763888888886E-3</v>
      </c>
      <c r="Z65" s="49">
        <v>1.7722800925925927E-3</v>
      </c>
      <c r="AA65" s="49">
        <v>1.8682291666666665E-3</v>
      </c>
      <c r="AB65" s="49">
        <v>1.9643865740740741E-3</v>
      </c>
      <c r="AC65" s="49">
        <v>2.0612152777777777E-3</v>
      </c>
      <c r="AD65" s="49">
        <v>2.1584375000000002E-3</v>
      </c>
      <c r="AE65" s="49">
        <v>2.2562615740740742E-3</v>
      </c>
      <c r="AF65" s="49">
        <v>2.3540277777777778E-3</v>
      </c>
      <c r="AG65" s="49">
        <v>2.4516087962962963E-3</v>
      </c>
      <c r="AH65" s="3"/>
    </row>
    <row r="66" spans="1:34" x14ac:dyDescent="0.35">
      <c r="A66" s="1" t="s">
        <v>103</v>
      </c>
      <c r="B66" s="1">
        <v>2022</v>
      </c>
      <c r="C66" s="2">
        <v>44674</v>
      </c>
      <c r="D66" s="1" t="s">
        <v>72</v>
      </c>
      <c r="E66" s="3" t="s">
        <v>395</v>
      </c>
      <c r="F66" s="3" t="s">
        <v>660</v>
      </c>
      <c r="G66" s="3" t="s">
        <v>25</v>
      </c>
      <c r="H66" s="3"/>
      <c r="I66" s="3">
        <v>11</v>
      </c>
      <c r="J66" s="3">
        <v>14.061999999999999</v>
      </c>
      <c r="K66" s="3">
        <v>23.145</v>
      </c>
      <c r="L66" s="3">
        <v>31.960999999999999</v>
      </c>
      <c r="M66" s="3">
        <v>40.901000000000003</v>
      </c>
      <c r="N66" s="3">
        <v>49.817999999999998</v>
      </c>
      <c r="O66" s="3">
        <v>58.597999999999999</v>
      </c>
      <c r="P66" s="49">
        <v>7.8004629629629637E-4</v>
      </c>
      <c r="Q66" s="49">
        <v>8.8159722222222231E-4</v>
      </c>
      <c r="R66" s="49">
        <v>9.8137731481481492E-4</v>
      </c>
      <c r="S66" s="49">
        <v>1.0796064814814815E-3</v>
      </c>
      <c r="T66" s="49">
        <v>1.1744444444444445E-3</v>
      </c>
      <c r="U66" s="49">
        <v>1.273113425925926E-3</v>
      </c>
      <c r="V66" s="49">
        <v>1.371099537037037E-3</v>
      </c>
      <c r="W66" s="49">
        <v>1.4706018518518516E-3</v>
      </c>
      <c r="X66" s="49">
        <v>1.5704513888888888E-3</v>
      </c>
      <c r="Y66" s="49">
        <v>1.6698263888888889E-3</v>
      </c>
      <c r="Z66" s="49">
        <v>1.7684722222222218E-3</v>
      </c>
      <c r="AA66" s="49">
        <v>1.8674189814814814E-3</v>
      </c>
      <c r="AB66" s="49">
        <v>1.9662847222222221E-3</v>
      </c>
      <c r="AC66" s="49">
        <v>2.0656250000000002E-3</v>
      </c>
      <c r="AD66" s="49">
        <v>2.165011574074074E-3</v>
      </c>
      <c r="AE66" s="49">
        <v>2.265428240740741E-3</v>
      </c>
      <c r="AF66" s="49">
        <v>2.3672800925925923E-3</v>
      </c>
      <c r="AG66" s="49">
        <v>2.4711574074074076E-3</v>
      </c>
      <c r="AH66" s="3"/>
    </row>
    <row r="67" spans="1:34" x14ac:dyDescent="0.35">
      <c r="A67" s="1" t="s">
        <v>103</v>
      </c>
      <c r="B67" s="1">
        <v>2022</v>
      </c>
      <c r="C67" s="2">
        <v>44674</v>
      </c>
      <c r="D67" s="1" t="s">
        <v>72</v>
      </c>
      <c r="E67" s="3" t="s">
        <v>395</v>
      </c>
      <c r="F67" s="3" t="s">
        <v>247</v>
      </c>
      <c r="G67" s="3" t="s">
        <v>47</v>
      </c>
      <c r="H67" s="3"/>
      <c r="I67" s="3">
        <v>12</v>
      </c>
      <c r="J67" s="3">
        <v>15.597</v>
      </c>
      <c r="K67" s="3">
        <v>25.062000000000001</v>
      </c>
      <c r="L67" s="3">
        <v>33.898000000000003</v>
      </c>
      <c r="M67" s="3">
        <v>42.423000000000002</v>
      </c>
      <c r="N67" s="3">
        <v>50.826000000000001</v>
      </c>
      <c r="O67" s="3">
        <v>59.247</v>
      </c>
      <c r="P67" s="49">
        <v>7.8378472222222217E-4</v>
      </c>
      <c r="Q67" s="49">
        <v>8.8267361111111109E-4</v>
      </c>
      <c r="R67" s="49">
        <v>9.8243055555555562E-4</v>
      </c>
      <c r="S67" s="49">
        <v>1.0829050925925926E-3</v>
      </c>
      <c r="T67" s="49">
        <v>1.1838773148148149E-3</v>
      </c>
      <c r="U67" s="49">
        <v>1.2849074074074076E-3</v>
      </c>
      <c r="V67" s="49">
        <v>1.3860763888888889E-3</v>
      </c>
      <c r="W67" s="49">
        <v>1.4870023148148149E-3</v>
      </c>
      <c r="X67" s="49">
        <v>1.5890277777777777E-3</v>
      </c>
      <c r="Y67" s="49">
        <v>1.6909259259259258E-3</v>
      </c>
      <c r="Z67" s="49">
        <v>1.7939814814814815E-3</v>
      </c>
      <c r="AA67" s="49">
        <v>1.8966435185185186E-3</v>
      </c>
      <c r="AB67" s="49">
        <v>2.0005324074074075E-3</v>
      </c>
      <c r="AC67" s="49">
        <v>2.1052662037037038E-3</v>
      </c>
      <c r="AD67" s="49">
        <v>2.2102777777777776E-3</v>
      </c>
      <c r="AE67" s="49">
        <v>2.3155787037037038E-3</v>
      </c>
      <c r="AF67" s="49">
        <v>2.4208912037037037E-3</v>
      </c>
      <c r="AG67" s="49">
        <v>2.5265625000000002E-3</v>
      </c>
      <c r="AH67" s="3"/>
    </row>
    <row r="68" spans="1:34" x14ac:dyDescent="0.35">
      <c r="A68" s="1" t="s">
        <v>103</v>
      </c>
      <c r="B68" s="1">
        <v>2022</v>
      </c>
      <c r="C68" s="2">
        <v>44674</v>
      </c>
      <c r="D68" s="1" t="s">
        <v>72</v>
      </c>
      <c r="E68" s="3" t="s">
        <v>395</v>
      </c>
      <c r="F68" s="3" t="s">
        <v>507</v>
      </c>
      <c r="G68" s="3" t="s">
        <v>239</v>
      </c>
      <c r="H68" s="3"/>
      <c r="I68" s="3">
        <v>13</v>
      </c>
      <c r="J68" s="3">
        <v>14.475</v>
      </c>
      <c r="K68" s="3">
        <v>23.257999999999999</v>
      </c>
      <c r="L68" s="3">
        <v>31.67</v>
      </c>
      <c r="M68" s="3">
        <v>40.091999999999999</v>
      </c>
      <c r="N68" s="3">
        <v>48.598999999999997</v>
      </c>
      <c r="O68" s="3">
        <v>57.307000000000002</v>
      </c>
      <c r="P68" s="49">
        <v>7.6671296296296296E-4</v>
      </c>
      <c r="Q68" s="49">
        <v>8.7167824074074068E-4</v>
      </c>
      <c r="R68" s="49">
        <v>9.7663194444444447E-4</v>
      </c>
      <c r="S68" s="49">
        <v>1.0810995370370369E-3</v>
      </c>
      <c r="T68" s="49">
        <v>1.1859027777777777E-3</v>
      </c>
      <c r="U68" s="49">
        <v>1.290347222222222E-3</v>
      </c>
      <c r="V68" s="49">
        <v>1.3944097222222222E-3</v>
      </c>
      <c r="W68" s="49">
        <v>1.4991203703703703E-3</v>
      </c>
      <c r="X68" s="49">
        <v>1.6034837962962962E-3</v>
      </c>
      <c r="Y68" s="49">
        <v>1.7076157407407407E-3</v>
      </c>
      <c r="Z68" s="49">
        <v>1.8101157407407408E-3</v>
      </c>
      <c r="AA68" s="49">
        <v>1.9131018518518518E-3</v>
      </c>
      <c r="AB68" s="49">
        <v>2.017164351851852E-3</v>
      </c>
      <c r="AC68" s="49">
        <v>2.1219791666666665E-3</v>
      </c>
      <c r="AD68" s="49">
        <v>2.2264236111111109E-3</v>
      </c>
      <c r="AE68" s="49">
        <v>2.3283680555555557E-3</v>
      </c>
      <c r="AF68" s="49">
        <v>2.429224537037037E-3</v>
      </c>
      <c r="AG68" s="49">
        <v>2.5295833333333333E-3</v>
      </c>
      <c r="AH68" s="3"/>
    </row>
    <row r="69" spans="1:34" x14ac:dyDescent="0.35">
      <c r="A69" s="1" t="s">
        <v>103</v>
      </c>
      <c r="B69" s="1">
        <v>2022</v>
      </c>
      <c r="C69" s="2">
        <v>44674</v>
      </c>
      <c r="D69" s="1" t="s">
        <v>72</v>
      </c>
      <c r="E69" s="3" t="s">
        <v>395</v>
      </c>
      <c r="F69" s="3" t="s">
        <v>514</v>
      </c>
      <c r="G69" s="3" t="s">
        <v>67</v>
      </c>
      <c r="H69" s="3"/>
      <c r="I69" s="3">
        <v>14</v>
      </c>
      <c r="J69" s="3">
        <v>14.923</v>
      </c>
      <c r="K69" s="3">
        <v>24.173999999999999</v>
      </c>
      <c r="L69" s="3">
        <v>32.835999999999999</v>
      </c>
      <c r="M69" s="3">
        <v>41.475000000000001</v>
      </c>
      <c r="N69" s="3">
        <v>50.033000000000001</v>
      </c>
      <c r="O69" s="3">
        <v>58.704999999999998</v>
      </c>
      <c r="P69" s="49">
        <v>7.8018518518518508E-4</v>
      </c>
      <c r="Q69" s="49">
        <v>8.8157407407407412E-4</v>
      </c>
      <c r="R69" s="49">
        <v>9.827430555555555E-4</v>
      </c>
      <c r="S69" s="49">
        <v>1.0847453703703705E-3</v>
      </c>
      <c r="T69" s="49">
        <v>1.186712962962963E-3</v>
      </c>
      <c r="U69" s="49">
        <v>1.2894444444444444E-3</v>
      </c>
      <c r="V69" s="49">
        <v>1.3929629629629628E-3</v>
      </c>
      <c r="W69" s="49">
        <v>1.4974421296296296E-3</v>
      </c>
      <c r="X69" s="49">
        <v>1.6017245370370371E-3</v>
      </c>
      <c r="Y69" s="49">
        <v>1.7073379629629628E-3</v>
      </c>
      <c r="Z69" s="49">
        <v>1.8121875000000002E-3</v>
      </c>
      <c r="AA69" s="49">
        <v>1.9165162037037039E-3</v>
      </c>
      <c r="AB69" s="49">
        <v>2.0192476851851851E-3</v>
      </c>
      <c r="AC69" s="49">
        <v>2.1215277777777782E-3</v>
      </c>
      <c r="AD69" s="49">
        <v>2.2242476851851854E-3</v>
      </c>
      <c r="AE69" s="49">
        <v>2.3287847222222221E-3</v>
      </c>
      <c r="AF69" s="49">
        <v>2.4328125000000001E-3</v>
      </c>
      <c r="AG69" s="49">
        <v>2.5365277777777777E-3</v>
      </c>
      <c r="AH69" s="3"/>
    </row>
    <row r="70" spans="1:34" x14ac:dyDescent="0.35">
      <c r="A70" s="1" t="s">
        <v>103</v>
      </c>
      <c r="B70" s="1">
        <v>2022</v>
      </c>
      <c r="C70" s="2">
        <v>44674</v>
      </c>
      <c r="D70" s="1" t="s">
        <v>72</v>
      </c>
      <c r="E70" s="3" t="s">
        <v>395</v>
      </c>
      <c r="F70" s="3" t="s">
        <v>457</v>
      </c>
      <c r="G70" s="3" t="s">
        <v>67</v>
      </c>
      <c r="H70" s="3"/>
      <c r="I70" s="3">
        <v>15</v>
      </c>
      <c r="J70" s="3">
        <v>13.798999999999999</v>
      </c>
      <c r="K70" s="3">
        <v>22.172000000000001</v>
      </c>
      <c r="L70" s="3">
        <v>30.222000000000001</v>
      </c>
      <c r="M70" s="3">
        <v>38.326999999999998</v>
      </c>
      <c r="N70" s="3">
        <v>46.554000000000002</v>
      </c>
      <c r="O70" s="3">
        <v>54.984999999999999</v>
      </c>
      <c r="P70" s="49">
        <v>7.3543981481481475E-4</v>
      </c>
      <c r="Q70" s="49">
        <v>8.372800925925927E-4</v>
      </c>
      <c r="R70" s="49">
        <v>9.401388888888889E-4</v>
      </c>
      <c r="S70" s="49">
        <v>1.0444328703703703E-3</v>
      </c>
      <c r="T70" s="49">
        <v>1.1495601851851851E-3</v>
      </c>
      <c r="U70" s="49">
        <v>1.2562037037037038E-3</v>
      </c>
      <c r="V70" s="49">
        <v>1.3637037037037038E-3</v>
      </c>
      <c r="W70" s="49">
        <v>1.4724189814814817E-3</v>
      </c>
      <c r="X70" s="49">
        <v>1.581828703703704E-3</v>
      </c>
      <c r="Y70" s="49">
        <v>1.692037037037037E-3</v>
      </c>
      <c r="Z70" s="49">
        <v>1.8021875000000002E-3</v>
      </c>
      <c r="AA70" s="49">
        <v>1.9129166666666667E-3</v>
      </c>
      <c r="AB70" s="49">
        <v>2.0225925925925928E-3</v>
      </c>
      <c r="AC70" s="49">
        <v>2.1173379629629628E-3</v>
      </c>
      <c r="AD70" s="49">
        <v>2.2412152777777777E-3</v>
      </c>
      <c r="AE70" s="49">
        <v>2.3478356481481479E-3</v>
      </c>
      <c r="AF70" s="49">
        <v>2.453622685185185E-3</v>
      </c>
      <c r="AG70" s="49">
        <v>2.5588773148148146E-3</v>
      </c>
      <c r="AH70" s="3"/>
    </row>
    <row r="71" spans="1:34" x14ac:dyDescent="0.35">
      <c r="A71" s="1" t="s">
        <v>103</v>
      </c>
      <c r="B71" s="1">
        <v>2022</v>
      </c>
      <c r="C71" s="2">
        <v>44674</v>
      </c>
      <c r="D71" s="1" t="s">
        <v>72</v>
      </c>
      <c r="E71" s="3" t="s">
        <v>395</v>
      </c>
      <c r="F71" s="3" t="s">
        <v>298</v>
      </c>
      <c r="G71" s="3" t="s">
        <v>271</v>
      </c>
      <c r="H71" s="3"/>
      <c r="I71" s="3">
        <v>16</v>
      </c>
      <c r="J71" s="3">
        <v>14.637</v>
      </c>
      <c r="K71" s="3">
        <v>23.632000000000001</v>
      </c>
      <c r="L71" s="3">
        <v>32.28</v>
      </c>
      <c r="M71" s="3">
        <v>41.003</v>
      </c>
      <c r="N71" s="3">
        <v>49.814999999999998</v>
      </c>
      <c r="O71" s="3">
        <v>58.753999999999998</v>
      </c>
      <c r="P71" s="49">
        <v>7.8324074074074071E-4</v>
      </c>
      <c r="Q71" s="49">
        <v>8.8692129629629624E-4</v>
      </c>
      <c r="R71" s="49">
        <v>9.9130787037037048E-4</v>
      </c>
      <c r="S71" s="49">
        <v>1.0955671296296297E-3</v>
      </c>
      <c r="T71" s="49">
        <v>1.2005555555555556E-3</v>
      </c>
      <c r="U71" s="49">
        <v>1.3059837962962962E-3</v>
      </c>
      <c r="V71" s="49">
        <v>1.4112037037037036E-3</v>
      </c>
      <c r="W71" s="49">
        <v>1.5169675925925925E-3</v>
      </c>
      <c r="X71" s="49">
        <v>1.6234143518518518E-3</v>
      </c>
      <c r="Y71" s="49">
        <v>1.7309606481481481E-3</v>
      </c>
      <c r="Z71" s="49">
        <v>1.8383796296296299E-3</v>
      </c>
      <c r="AA71" s="49">
        <v>1.9464583333333332E-3</v>
      </c>
      <c r="AB71" s="49">
        <v>2.0552314814814812E-3</v>
      </c>
      <c r="AC71" s="49">
        <v>2.1646180555555555E-3</v>
      </c>
      <c r="AD71" s="49">
        <v>2.2739120370370374E-3</v>
      </c>
      <c r="AE71" s="49">
        <v>2.3842592592592591E-3</v>
      </c>
      <c r="AF71" s="49">
        <v>2.4931018518518518E-3</v>
      </c>
      <c r="AG71" s="49">
        <v>2.6015625000000001E-3</v>
      </c>
      <c r="AH71" s="3"/>
    </row>
    <row r="72" spans="1:34" x14ac:dyDescent="0.35">
      <c r="A72" s="1" t="s">
        <v>103</v>
      </c>
      <c r="B72" s="1">
        <v>2022</v>
      </c>
      <c r="C72" s="2">
        <v>44674</v>
      </c>
      <c r="D72" s="1" t="s">
        <v>72</v>
      </c>
      <c r="E72" s="3" t="s">
        <v>395</v>
      </c>
      <c r="F72" s="3" t="s">
        <v>489</v>
      </c>
      <c r="G72" s="3" t="s">
        <v>61</v>
      </c>
      <c r="H72" s="3"/>
      <c r="I72" s="3">
        <v>17</v>
      </c>
      <c r="J72" s="3">
        <v>13.725</v>
      </c>
      <c r="K72" s="3">
        <v>22.687999999999999</v>
      </c>
      <c r="L72" s="3">
        <v>31.332000000000001</v>
      </c>
      <c r="M72" s="3">
        <v>40.097999999999999</v>
      </c>
      <c r="N72" s="3">
        <v>49.048000000000002</v>
      </c>
      <c r="O72" s="3">
        <v>58.095999999999997</v>
      </c>
      <c r="P72" s="49">
        <v>7.7832175925925909E-4</v>
      </c>
      <c r="Q72" s="49">
        <v>8.8424768518518507E-4</v>
      </c>
      <c r="R72" s="49">
        <v>9.907638888888889E-4</v>
      </c>
      <c r="S72" s="49">
        <v>1.097789351851852E-3</v>
      </c>
      <c r="T72" s="49">
        <v>1.2059027777777777E-3</v>
      </c>
      <c r="U72" s="49">
        <v>1.3142245370370371E-3</v>
      </c>
      <c r="V72" s="49">
        <v>1.4215046296296296E-3</v>
      </c>
      <c r="W72" s="49">
        <v>1.5295138888888891E-3</v>
      </c>
      <c r="X72" s="49">
        <v>1.6374305555555554E-3</v>
      </c>
      <c r="Y72" s="49">
        <v>1.7468634259259258E-3</v>
      </c>
      <c r="Z72" s="49">
        <v>1.856099537037037E-3</v>
      </c>
      <c r="AA72" s="49">
        <v>1.964988425925926E-3</v>
      </c>
      <c r="AB72" s="49">
        <v>2.0745949074074074E-3</v>
      </c>
      <c r="AC72" s="49">
        <v>2.1855208333333332E-3</v>
      </c>
      <c r="AD72" s="49">
        <v>2.2965046296296297E-3</v>
      </c>
      <c r="AE72" s="49">
        <v>2.408263888888889E-3</v>
      </c>
      <c r="AF72" s="49">
        <v>2.5193634259259258E-3</v>
      </c>
      <c r="AG72" s="49">
        <v>2.629861111111111E-3</v>
      </c>
      <c r="AH72" s="3"/>
    </row>
    <row r="73" spans="1:34" x14ac:dyDescent="0.35">
      <c r="A73" s="1" t="s">
        <v>103</v>
      </c>
      <c r="B73" s="1">
        <v>2022</v>
      </c>
      <c r="C73" s="2">
        <v>44674</v>
      </c>
      <c r="D73" s="1" t="s">
        <v>72</v>
      </c>
      <c r="E73" s="3" t="s">
        <v>395</v>
      </c>
      <c r="F73" s="3" t="s">
        <v>661</v>
      </c>
      <c r="G73" s="3" t="s">
        <v>239</v>
      </c>
      <c r="H73" s="3"/>
      <c r="I73" s="3">
        <v>18</v>
      </c>
      <c r="J73" s="3">
        <v>14.198</v>
      </c>
      <c r="K73" s="3">
        <v>23.248999999999999</v>
      </c>
      <c r="L73" s="3">
        <v>31.946000000000002</v>
      </c>
      <c r="M73" s="3">
        <v>40.74</v>
      </c>
      <c r="N73" s="3">
        <v>49.62</v>
      </c>
      <c r="O73" s="3">
        <v>58.615000000000002</v>
      </c>
      <c r="P73" s="49">
        <v>7.8241898148148149E-4</v>
      </c>
      <c r="Q73" s="49">
        <v>8.8737268518518516E-4</v>
      </c>
      <c r="R73" s="49">
        <v>9.9280092592592584E-4</v>
      </c>
      <c r="S73" s="49">
        <v>1.099814814814815E-3</v>
      </c>
      <c r="T73" s="49">
        <v>1.2070370370370371E-3</v>
      </c>
      <c r="U73" s="49">
        <v>1.3149074074074072E-3</v>
      </c>
      <c r="V73" s="49">
        <v>1.4246527777777775E-3</v>
      </c>
      <c r="W73" s="49">
        <v>1.5325E-3</v>
      </c>
      <c r="X73" s="49">
        <v>1.639375E-3</v>
      </c>
      <c r="Y73" s="49">
        <v>1.7474999999999999E-3</v>
      </c>
      <c r="Z73" s="49">
        <v>1.8567013888888889E-3</v>
      </c>
      <c r="AA73" s="49">
        <v>1.9663773148148149E-3</v>
      </c>
      <c r="AB73" s="49">
        <v>2.0766435185185185E-3</v>
      </c>
      <c r="AC73" s="49">
        <v>2.1872222222222219E-3</v>
      </c>
      <c r="AD73" s="49">
        <v>2.2997453703703704E-3</v>
      </c>
      <c r="AE73" s="49">
        <v>2.4130902777777779E-3</v>
      </c>
      <c r="AF73" s="49">
        <v>2.525798611111111E-3</v>
      </c>
      <c r="AG73" s="49">
        <v>2.6393865740740739E-3</v>
      </c>
      <c r="AH73" s="3"/>
    </row>
    <row r="74" spans="1:34" x14ac:dyDescent="0.35">
      <c r="A74" s="1" t="s">
        <v>103</v>
      </c>
      <c r="B74" s="1">
        <v>2022</v>
      </c>
      <c r="C74" s="2">
        <v>44674</v>
      </c>
      <c r="D74" s="1" t="s">
        <v>72</v>
      </c>
      <c r="E74" s="3" t="s">
        <v>395</v>
      </c>
      <c r="F74" s="3" t="s">
        <v>462</v>
      </c>
      <c r="G74" s="3" t="s">
        <v>61</v>
      </c>
      <c r="H74" s="3"/>
      <c r="I74" s="3">
        <v>19</v>
      </c>
      <c r="J74" s="3">
        <v>14.478</v>
      </c>
      <c r="K74" s="3">
        <v>23.661000000000001</v>
      </c>
      <c r="L74" s="3">
        <v>32.682000000000002</v>
      </c>
      <c r="M74" s="3">
        <v>41.847000000000001</v>
      </c>
      <c r="N74" s="3">
        <v>51.034999999999997</v>
      </c>
      <c r="O74" s="49">
        <v>6.9813657407407411E-4</v>
      </c>
      <c r="P74" s="49">
        <v>8.0490740740740739E-4</v>
      </c>
      <c r="Q74" s="49">
        <v>9.1269675925925926E-4</v>
      </c>
      <c r="R74" s="49">
        <v>1.0194791666666666E-3</v>
      </c>
      <c r="S74" s="49">
        <v>1.1262384259259259E-3</v>
      </c>
      <c r="T74" s="49">
        <v>1.2334722222222222E-3</v>
      </c>
      <c r="U74" s="49">
        <v>1.3417013888888888E-3</v>
      </c>
      <c r="V74" s="49">
        <v>1.4505787037037039E-3</v>
      </c>
      <c r="W74" s="49">
        <v>1.5591319444444446E-3</v>
      </c>
      <c r="X74" s="49">
        <v>1.6670601851851853E-3</v>
      </c>
      <c r="Y74" s="49">
        <v>1.7742824074074074E-3</v>
      </c>
      <c r="Z74" s="49">
        <v>1.8824421296296295E-3</v>
      </c>
      <c r="AA74" s="49">
        <v>1.9913888888888889E-3</v>
      </c>
      <c r="AB74" s="49">
        <v>2.1004976851851848E-3</v>
      </c>
      <c r="AC74" s="49">
        <v>2.2097222222222223E-3</v>
      </c>
      <c r="AD74" s="49">
        <v>2.3204745370370371E-3</v>
      </c>
      <c r="AE74" s="49">
        <v>2.4314351851851853E-3</v>
      </c>
      <c r="AF74" s="49">
        <v>2.5426041666666665E-3</v>
      </c>
      <c r="AG74" s="49">
        <v>2.6542708333333336E-3</v>
      </c>
      <c r="AH74" s="3"/>
    </row>
    <row r="75" spans="1:34" x14ac:dyDescent="0.35">
      <c r="A75" s="1" t="s">
        <v>103</v>
      </c>
      <c r="B75" s="1">
        <v>2022</v>
      </c>
      <c r="C75" s="2">
        <v>44674</v>
      </c>
      <c r="D75" s="1" t="s">
        <v>72</v>
      </c>
      <c r="E75" s="3" t="s">
        <v>395</v>
      </c>
      <c r="F75" s="3" t="s">
        <v>265</v>
      </c>
      <c r="G75" s="3" t="s">
        <v>51</v>
      </c>
      <c r="H75" s="3"/>
      <c r="I75" s="3">
        <v>20</v>
      </c>
      <c r="J75" s="3">
        <v>14.298</v>
      </c>
      <c r="K75" s="3">
        <v>23.331</v>
      </c>
      <c r="L75" s="3">
        <v>32.237000000000002</v>
      </c>
      <c r="M75" s="3">
        <v>41.222999999999999</v>
      </c>
      <c r="N75" s="3">
        <v>50.247999999999998</v>
      </c>
      <c r="O75" s="3">
        <v>59.277999999999999</v>
      </c>
      <c r="P75" s="49">
        <v>7.9054398148148148E-4</v>
      </c>
      <c r="Q75" s="49">
        <v>8.9635416666666672E-4</v>
      </c>
      <c r="R75" s="49">
        <v>1.0030324074074073E-3</v>
      </c>
      <c r="S75" s="49">
        <v>1.1107060185185185E-3</v>
      </c>
      <c r="T75" s="49">
        <v>1.219375E-3</v>
      </c>
      <c r="U75" s="49">
        <v>1.3289814814814813E-3</v>
      </c>
      <c r="V75" s="49">
        <v>1.4397337962962964E-3</v>
      </c>
      <c r="W75" s="49">
        <v>1.5509259259259261E-3</v>
      </c>
      <c r="X75" s="49">
        <v>1.661574074074074E-3</v>
      </c>
      <c r="Y75" s="49">
        <v>1.7722800925925927E-3</v>
      </c>
      <c r="Z75" s="49">
        <v>1.8830439814814814E-3</v>
      </c>
      <c r="AA75" s="49">
        <v>1.9938078703703702E-3</v>
      </c>
      <c r="AB75" s="49">
        <v>2.1041782407407407E-3</v>
      </c>
      <c r="AC75" s="49">
        <v>2.2146412037037039E-3</v>
      </c>
      <c r="AD75" s="49">
        <v>2.3251851851851849E-3</v>
      </c>
      <c r="AE75" s="49">
        <v>2.436886574074074E-3</v>
      </c>
      <c r="AF75" s="49">
        <v>2.5487731481481481E-3</v>
      </c>
      <c r="AG75" s="49">
        <v>2.6615162037037037E-3</v>
      </c>
      <c r="AH75" s="3"/>
    </row>
    <row r="76" spans="1:34" x14ac:dyDescent="0.35">
      <c r="A76" s="1" t="s">
        <v>103</v>
      </c>
      <c r="B76" s="1">
        <v>2022</v>
      </c>
      <c r="C76" s="2">
        <v>44674</v>
      </c>
      <c r="D76" s="1" t="s">
        <v>72</v>
      </c>
      <c r="E76" s="3" t="s">
        <v>395</v>
      </c>
      <c r="F76" s="3" t="s">
        <v>517</v>
      </c>
      <c r="G76" s="3" t="s">
        <v>271</v>
      </c>
      <c r="H76" s="3"/>
      <c r="I76" s="3">
        <v>21</v>
      </c>
      <c r="J76" s="3">
        <v>16.216999999999999</v>
      </c>
      <c r="K76" s="3">
        <v>25.831</v>
      </c>
      <c r="L76" s="3">
        <v>34.850999999999999</v>
      </c>
      <c r="M76" s="3">
        <v>43.777999999999999</v>
      </c>
      <c r="N76" s="3">
        <v>52.826000000000001</v>
      </c>
      <c r="O76" s="54">
        <v>7.194907407407407E-4</v>
      </c>
      <c r="P76" s="49">
        <v>8.3027777777777776E-4</v>
      </c>
      <c r="Q76" s="49">
        <v>9.4364583333333323E-4</v>
      </c>
      <c r="R76" s="49">
        <v>1.0584027777777777E-3</v>
      </c>
      <c r="S76" s="49">
        <v>1.1744444444444445E-3</v>
      </c>
      <c r="T76" s="49">
        <v>1.2872916666666666E-3</v>
      </c>
      <c r="U76" s="49">
        <v>1.3983217592592595E-3</v>
      </c>
      <c r="V76" s="49">
        <v>1.5100810185185185E-3</v>
      </c>
      <c r="W76" s="49">
        <v>1.6226736111111112E-3</v>
      </c>
      <c r="X76" s="49">
        <v>1.7375810185185185E-3</v>
      </c>
      <c r="Y76" s="49">
        <v>1.8533217592592592E-3</v>
      </c>
      <c r="Z76" s="49">
        <v>1.9698842592592593E-3</v>
      </c>
      <c r="AA76" s="49">
        <v>2.0871412037037035E-3</v>
      </c>
      <c r="AB76" s="49">
        <v>2.2037268518518517E-3</v>
      </c>
      <c r="AC76" s="49">
        <v>2.3207638888888887E-3</v>
      </c>
      <c r="AD76" s="49">
        <v>2.4383564814814815E-3</v>
      </c>
      <c r="AE76" s="49">
        <v>2.5553587962962965E-3</v>
      </c>
      <c r="AF76" s="49">
        <v>2.6706134259259257E-3</v>
      </c>
      <c r="AG76" s="49">
        <v>2.7845949074074075E-3</v>
      </c>
      <c r="AH76" s="3"/>
    </row>
    <row r="77" spans="1:34" x14ac:dyDescent="0.35">
      <c r="A77" s="34" t="s">
        <v>103</v>
      </c>
      <c r="B77" s="34">
        <v>2022</v>
      </c>
      <c r="C77" s="39">
        <v>44674</v>
      </c>
      <c r="D77" s="34" t="s">
        <v>72</v>
      </c>
      <c r="E77" s="34" t="s">
        <v>210</v>
      </c>
      <c r="F77" s="34" t="s">
        <v>478</v>
      </c>
      <c r="G77" s="34" t="s">
        <v>15</v>
      </c>
      <c r="H77" s="34"/>
      <c r="I77" s="34">
        <v>1</v>
      </c>
      <c r="J77" s="3">
        <v>14.28</v>
      </c>
      <c r="K77" s="3">
        <v>22.908999999999999</v>
      </c>
      <c r="L77" s="3">
        <v>31.143999999999998</v>
      </c>
      <c r="M77" s="3">
        <v>39.274000000000001</v>
      </c>
      <c r="N77" s="3">
        <v>47.411999999999999</v>
      </c>
      <c r="O77" s="3">
        <v>55.555999999999997</v>
      </c>
      <c r="P77" s="49">
        <v>7.3787037037037039E-4</v>
      </c>
      <c r="Q77" s="49">
        <v>8.3290509259259255E-4</v>
      </c>
      <c r="R77" s="49">
        <v>9.2864583333333341E-4</v>
      </c>
      <c r="S77" s="49">
        <v>1.0240740740740742E-3</v>
      </c>
      <c r="T77" s="49">
        <v>1.1196296296296297E-3</v>
      </c>
      <c r="U77" s="49">
        <v>1.2155324074074074E-3</v>
      </c>
      <c r="V77" s="49">
        <v>1.312025462962963E-3</v>
      </c>
      <c r="W77" s="49">
        <v>1.4083796296296294E-3</v>
      </c>
      <c r="X77" s="49">
        <v>1.5051851851851851E-3</v>
      </c>
      <c r="Y77" s="49">
        <v>1.6018518518518517E-3</v>
      </c>
      <c r="Z77" s="49">
        <v>1.6989351851851853E-3</v>
      </c>
      <c r="AA77" s="49">
        <v>1.795648148148148E-3</v>
      </c>
      <c r="AB77" s="49">
        <v>1.8925810185185185E-3</v>
      </c>
      <c r="AC77" s="49">
        <v>1.9894328703703706E-3</v>
      </c>
      <c r="AD77" s="49">
        <v>2.0867361111111113E-3</v>
      </c>
      <c r="AE77" s="49">
        <v>2.1834837962962966E-3</v>
      </c>
      <c r="AF77" s="49">
        <v>2.2805208333333332E-3</v>
      </c>
      <c r="AG77" s="49">
        <v>2.3767824074074073E-3</v>
      </c>
      <c r="AH77" s="54"/>
    </row>
    <row r="78" spans="1:34" x14ac:dyDescent="0.35">
      <c r="A78" s="34" t="s">
        <v>103</v>
      </c>
      <c r="B78" s="34">
        <v>2022</v>
      </c>
      <c r="C78" s="39">
        <v>44674</v>
      </c>
      <c r="D78" s="34" t="s">
        <v>72</v>
      </c>
      <c r="E78" s="34" t="s">
        <v>210</v>
      </c>
      <c r="F78" s="34" t="s">
        <v>477</v>
      </c>
      <c r="G78" s="34" t="s">
        <v>15</v>
      </c>
      <c r="H78" s="34"/>
      <c r="I78" s="34">
        <v>2</v>
      </c>
      <c r="J78" s="3">
        <v>14.146000000000001</v>
      </c>
      <c r="K78" s="3">
        <v>23.03</v>
      </c>
      <c r="L78" s="3">
        <v>31.42</v>
      </c>
      <c r="M78" s="3">
        <v>39.686999999999998</v>
      </c>
      <c r="N78" s="3">
        <v>47.914000000000001</v>
      </c>
      <c r="O78" s="3">
        <v>56.225999999999999</v>
      </c>
      <c r="P78" s="49">
        <v>7.4677083333333334E-4</v>
      </c>
      <c r="Q78" s="49">
        <v>8.4270833333333333E-4</v>
      </c>
      <c r="R78" s="49">
        <v>9.3836805555555557E-4</v>
      </c>
      <c r="S78" s="49">
        <v>1.0336805555555555E-3</v>
      </c>
      <c r="T78" s="49">
        <v>1.1293865740740741E-3</v>
      </c>
      <c r="U78" s="49">
        <v>1.2263657407407408E-3</v>
      </c>
      <c r="V78" s="49">
        <v>1.323425925925926E-3</v>
      </c>
      <c r="W78" s="49">
        <v>1.4207754629629631E-3</v>
      </c>
      <c r="X78" s="49">
        <v>1.5176388888888889E-3</v>
      </c>
      <c r="Y78" s="49">
        <v>1.6144791666666668E-3</v>
      </c>
      <c r="Z78" s="49">
        <v>1.7108217592592592E-3</v>
      </c>
      <c r="AA78" s="49">
        <v>1.8068750000000001E-3</v>
      </c>
      <c r="AB78" s="49">
        <v>1.9024421296296298E-3</v>
      </c>
      <c r="AC78" s="49">
        <v>1.9981828703703702E-3</v>
      </c>
      <c r="AD78" s="49">
        <v>2.0938078703703704E-3</v>
      </c>
      <c r="AE78" s="49">
        <v>2.1896643518518519E-3</v>
      </c>
      <c r="AF78" s="49">
        <v>2.2841550925925924E-3</v>
      </c>
      <c r="AG78" s="49">
        <v>2.3781365740740737E-3</v>
      </c>
      <c r="AH78" s="54"/>
    </row>
    <row r="79" spans="1:34" x14ac:dyDescent="0.35">
      <c r="A79" s="10" t="s">
        <v>103</v>
      </c>
      <c r="B79" s="10">
        <v>2022</v>
      </c>
      <c r="C79" s="38">
        <v>44674</v>
      </c>
      <c r="D79" s="10" t="s">
        <v>72</v>
      </c>
      <c r="E79" s="10" t="s">
        <v>211</v>
      </c>
      <c r="F79" s="10" t="s">
        <v>436</v>
      </c>
      <c r="G79" s="10" t="s">
        <v>25</v>
      </c>
      <c r="H79" s="10"/>
      <c r="I79" s="10">
        <v>3</v>
      </c>
      <c r="J79" s="3">
        <v>14.638999999999999</v>
      </c>
      <c r="K79" s="3">
        <v>23.555</v>
      </c>
      <c r="L79" s="3">
        <v>31.946000000000002</v>
      </c>
      <c r="M79" s="3">
        <v>40.200000000000003</v>
      </c>
      <c r="N79" s="3">
        <v>48.402000000000001</v>
      </c>
      <c r="O79" s="3">
        <v>56.607999999999997</v>
      </c>
      <c r="P79" s="49">
        <v>7.5055555555555552E-4</v>
      </c>
      <c r="Q79" s="49">
        <v>8.459606481481482E-4</v>
      </c>
      <c r="R79" s="49">
        <v>9.4197916666666659E-4</v>
      </c>
      <c r="S79" s="49">
        <v>1.0384722222222223E-3</v>
      </c>
      <c r="T79" s="49">
        <v>1.1356944444444446E-3</v>
      </c>
      <c r="U79" s="49">
        <v>1.2336458333333333E-3</v>
      </c>
      <c r="V79" s="49">
        <v>1.3317476851851852E-3</v>
      </c>
      <c r="W79" s="49">
        <v>1.4297337962962961E-3</v>
      </c>
      <c r="X79" s="49">
        <v>1.5276157407407408E-3</v>
      </c>
      <c r="Y79" s="49">
        <v>1.625763888888889E-3</v>
      </c>
      <c r="Z79" s="49">
        <v>1.723622685185185E-3</v>
      </c>
      <c r="AA79" s="49">
        <v>1.8209374999999999E-3</v>
      </c>
      <c r="AB79" s="49">
        <v>1.9177777777777778E-3</v>
      </c>
      <c r="AC79" s="49">
        <v>2.0150231481481482E-3</v>
      </c>
      <c r="AD79" s="49">
        <v>2.1121412037037037E-3</v>
      </c>
      <c r="AE79" s="49">
        <v>2.2089930555555556E-3</v>
      </c>
      <c r="AF79" s="49">
        <v>2.3057986111111113E-3</v>
      </c>
      <c r="AG79" s="49">
        <v>2.4023263888888892E-3</v>
      </c>
      <c r="AH79" s="54"/>
    </row>
    <row r="80" spans="1:34" x14ac:dyDescent="0.35">
      <c r="A80" s="10" t="s">
        <v>103</v>
      </c>
      <c r="B80" s="10">
        <v>2022</v>
      </c>
      <c r="C80" s="38">
        <v>44674</v>
      </c>
      <c r="D80" s="10" t="s">
        <v>72</v>
      </c>
      <c r="E80" s="10" t="s">
        <v>211</v>
      </c>
      <c r="F80" s="10" t="s">
        <v>437</v>
      </c>
      <c r="G80" s="10" t="s">
        <v>106</v>
      </c>
      <c r="H80" s="10"/>
      <c r="I80" s="10">
        <v>4</v>
      </c>
      <c r="J80" s="3">
        <v>14.305</v>
      </c>
      <c r="K80" s="3">
        <v>23.260999999999999</v>
      </c>
      <c r="L80" s="3">
        <v>31.925999999999998</v>
      </c>
      <c r="M80" s="3">
        <v>40.473999999999997</v>
      </c>
      <c r="N80" s="3">
        <v>48.911999999999999</v>
      </c>
      <c r="O80" s="3">
        <v>57.292999999999999</v>
      </c>
      <c r="P80" s="49">
        <v>7.5966435185185175E-4</v>
      </c>
      <c r="Q80" s="49">
        <v>8.5642361111111108E-4</v>
      </c>
      <c r="R80" s="49">
        <v>9.5320601851851849E-4</v>
      </c>
      <c r="S80" s="49">
        <v>1.0506712962962963E-3</v>
      </c>
      <c r="T80" s="49">
        <v>1.1477546296296294E-3</v>
      </c>
      <c r="U80" s="49">
        <v>1.2440046296296298E-3</v>
      </c>
      <c r="V80" s="49">
        <v>1.3401504629629631E-3</v>
      </c>
      <c r="W80" s="49">
        <v>1.4364236111111112E-3</v>
      </c>
      <c r="X80" s="49">
        <v>1.5335995370370371E-3</v>
      </c>
      <c r="Y80" s="49">
        <v>1.631064814814815E-3</v>
      </c>
      <c r="Z80" s="49">
        <v>1.7283680555555557E-3</v>
      </c>
      <c r="AA80" s="49">
        <v>1.8252430555555556E-3</v>
      </c>
      <c r="AB80" s="49">
        <v>1.9218518518518517E-3</v>
      </c>
      <c r="AC80" s="49">
        <v>2.0185416666666663E-3</v>
      </c>
      <c r="AD80" s="49">
        <v>2.1154745370370368E-3</v>
      </c>
      <c r="AE80" s="49">
        <v>2.212673611111111E-3</v>
      </c>
      <c r="AF80" s="49">
        <v>2.3095254629629629E-3</v>
      </c>
      <c r="AG80" s="49">
        <v>2.4075694444444444E-3</v>
      </c>
      <c r="AH80" s="54"/>
    </row>
    <row r="81" spans="1:34" x14ac:dyDescent="0.35">
      <c r="A81" s="1" t="s">
        <v>110</v>
      </c>
      <c r="B81" s="1">
        <v>2021</v>
      </c>
      <c r="C81" s="2">
        <v>44492</v>
      </c>
      <c r="D81" s="1" t="s">
        <v>13</v>
      </c>
      <c r="E81" s="1" t="s">
        <v>395</v>
      </c>
      <c r="F81" s="1" t="s">
        <v>520</v>
      </c>
      <c r="G81" s="1" t="s">
        <v>15</v>
      </c>
      <c r="H81" s="1"/>
      <c r="I81" s="1">
        <v>1</v>
      </c>
      <c r="J81" s="3">
        <v>14.313000000000001</v>
      </c>
      <c r="K81" s="3">
        <v>22.809000000000001</v>
      </c>
      <c r="L81" s="3">
        <v>30.727</v>
      </c>
      <c r="M81" s="3">
        <v>38.411000000000001</v>
      </c>
      <c r="N81" s="3">
        <v>46.048999999999999</v>
      </c>
      <c r="O81" s="3">
        <v>53.731000000000002</v>
      </c>
      <c r="P81" s="49">
        <v>7.117592592592592E-4</v>
      </c>
      <c r="Q81" s="49">
        <v>8.0247685185185185E-4</v>
      </c>
      <c r="R81" s="49">
        <v>8.940625E-4</v>
      </c>
      <c r="S81" s="49">
        <v>9.8583333333333335E-4</v>
      </c>
      <c r="T81" s="49">
        <v>1.0777199074074072E-3</v>
      </c>
      <c r="U81" s="49">
        <v>1.1693981481481484E-3</v>
      </c>
      <c r="V81" s="49">
        <v>1.2614004629629629E-3</v>
      </c>
      <c r="W81" s="49">
        <v>1.3532638888888891E-3</v>
      </c>
      <c r="X81" s="49">
        <v>1.4454513888888887E-3</v>
      </c>
      <c r="Y81" s="49">
        <v>1.5379745370370371E-3</v>
      </c>
      <c r="Z81" s="49">
        <v>1.6302662037037039E-3</v>
      </c>
      <c r="AA81" s="49">
        <v>1.7227314814814813E-3</v>
      </c>
      <c r="AB81" s="49">
        <v>1.8159722222222223E-3</v>
      </c>
      <c r="AC81" s="49">
        <v>1.9092824074074075E-3</v>
      </c>
      <c r="AD81" s="49">
        <v>2.0022800925925924E-3</v>
      </c>
      <c r="AE81" s="49">
        <v>2.0979050925925926E-3</v>
      </c>
      <c r="AF81" s="49">
        <v>2.1918171296296295E-3</v>
      </c>
      <c r="AG81" s="49">
        <v>2.286712962962963E-3</v>
      </c>
      <c r="AH81" s="54"/>
    </row>
    <row r="82" spans="1:34" x14ac:dyDescent="0.35">
      <c r="A82" s="1" t="s">
        <v>110</v>
      </c>
      <c r="B82" s="1">
        <v>2021</v>
      </c>
      <c r="C82" s="2">
        <v>44492</v>
      </c>
      <c r="D82" s="1" t="s">
        <v>13</v>
      </c>
      <c r="E82" s="1" t="s">
        <v>395</v>
      </c>
      <c r="F82" s="1" t="s">
        <v>519</v>
      </c>
      <c r="G82" s="1" t="s">
        <v>15</v>
      </c>
      <c r="H82" s="1"/>
      <c r="I82" s="1">
        <v>2</v>
      </c>
      <c r="J82" s="3">
        <v>14.068</v>
      </c>
      <c r="K82" s="3">
        <v>22.695</v>
      </c>
      <c r="L82" s="3">
        <v>30.827999999999999</v>
      </c>
      <c r="M82" s="3">
        <v>38.822000000000003</v>
      </c>
      <c r="N82" s="3">
        <v>46.771999999999998</v>
      </c>
      <c r="O82" s="3">
        <v>54.734999999999999</v>
      </c>
      <c r="P82" s="49">
        <v>7.2586805555555555E-4</v>
      </c>
      <c r="Q82" s="49">
        <v>8.1841435185185185E-4</v>
      </c>
      <c r="R82" s="49">
        <v>9.1172453703703717E-4</v>
      </c>
      <c r="S82" s="49">
        <v>1.0046180555555557E-3</v>
      </c>
      <c r="T82" s="49">
        <v>1.0977430555555556E-3</v>
      </c>
      <c r="U82" s="49">
        <v>1.190011574074074E-3</v>
      </c>
      <c r="V82" s="49">
        <v>1.2824884259259259E-3</v>
      </c>
      <c r="W82" s="49">
        <v>1.3755092592592593E-3</v>
      </c>
      <c r="X82" s="49">
        <v>1.4701736111111111E-3</v>
      </c>
      <c r="Y82" s="49">
        <v>1.5657407407407408E-3</v>
      </c>
      <c r="Z82" s="49">
        <v>1.6621759259259257E-3</v>
      </c>
      <c r="AA82" s="49">
        <v>1.7586805555555552E-3</v>
      </c>
      <c r="AB82" s="49">
        <v>1.8556597222222223E-3</v>
      </c>
      <c r="AC82" s="49">
        <v>1.9523611111111111E-3</v>
      </c>
      <c r="AD82" s="49">
        <v>2.0500578703703705E-3</v>
      </c>
      <c r="AE82" s="49">
        <v>2.1478356481481483E-3</v>
      </c>
      <c r="AF82" s="49">
        <v>2.2450578703703708E-3</v>
      </c>
      <c r="AG82" s="49">
        <v>2.3413425925925923E-3</v>
      </c>
      <c r="AH82" s="54"/>
    </row>
    <row r="83" spans="1:34" x14ac:dyDescent="0.35">
      <c r="A83" s="1" t="s">
        <v>110</v>
      </c>
      <c r="B83" s="1">
        <v>2021</v>
      </c>
      <c r="C83" s="2">
        <v>44492</v>
      </c>
      <c r="D83" s="1" t="s">
        <v>13</v>
      </c>
      <c r="E83" s="1" t="s">
        <v>395</v>
      </c>
      <c r="F83" s="1" t="s">
        <v>521</v>
      </c>
      <c r="G83" s="1" t="s">
        <v>15</v>
      </c>
      <c r="H83" s="1"/>
      <c r="I83" s="1">
        <v>3</v>
      </c>
      <c r="J83" s="3">
        <v>14.084</v>
      </c>
      <c r="K83" s="3">
        <v>22.774999999999999</v>
      </c>
      <c r="L83" s="3">
        <v>31.033000000000001</v>
      </c>
      <c r="M83" s="3">
        <v>39.128999999999998</v>
      </c>
      <c r="N83" s="3">
        <v>47.161000000000001</v>
      </c>
      <c r="O83" s="3">
        <v>55.121000000000002</v>
      </c>
      <c r="P83" s="49">
        <v>7.2999999999999985E-4</v>
      </c>
      <c r="Q83" s="49">
        <v>8.2185185185185182E-4</v>
      </c>
      <c r="R83" s="49">
        <v>9.1424768518518537E-4</v>
      </c>
      <c r="S83" s="49">
        <v>1.0071412037037037E-3</v>
      </c>
      <c r="T83" s="49">
        <v>1.1007175925925926E-3</v>
      </c>
      <c r="U83" s="49">
        <v>1.1943865740740741E-3</v>
      </c>
      <c r="V83" s="49">
        <v>1.2877199074074073E-3</v>
      </c>
      <c r="W83" s="49">
        <v>1.3815856481481481E-3</v>
      </c>
      <c r="X83" s="49">
        <v>1.4762152777777777E-3</v>
      </c>
      <c r="Y83" s="49">
        <v>1.5712499999999999E-3</v>
      </c>
      <c r="Z83" s="49">
        <v>1.6661689814814814E-3</v>
      </c>
      <c r="AA83" s="49">
        <v>1.7610879629629632E-3</v>
      </c>
      <c r="AB83" s="49">
        <v>1.8565393518518521E-3</v>
      </c>
      <c r="AC83" s="49">
        <v>1.9525E-3</v>
      </c>
      <c r="AD83" s="49">
        <v>2.0487384259259261E-3</v>
      </c>
      <c r="AE83" s="49">
        <v>2.1455208333333335E-3</v>
      </c>
      <c r="AF83" s="49">
        <v>2.2429398148148148E-3</v>
      </c>
      <c r="AG83" s="49">
        <v>2.3418518518518515E-3</v>
      </c>
      <c r="AH83" s="54"/>
    </row>
    <row r="84" spans="1:34" x14ac:dyDescent="0.35">
      <c r="A84" s="1" t="s">
        <v>110</v>
      </c>
      <c r="B84" s="1">
        <v>2021</v>
      </c>
      <c r="C84" s="2">
        <v>44492</v>
      </c>
      <c r="D84" s="1" t="s">
        <v>13</v>
      </c>
      <c r="E84" s="1" t="s">
        <v>395</v>
      </c>
      <c r="F84" s="1" t="s">
        <v>496</v>
      </c>
      <c r="G84" s="1" t="s">
        <v>53</v>
      </c>
      <c r="H84" s="1"/>
      <c r="I84" s="1">
        <v>4</v>
      </c>
      <c r="J84" s="3">
        <v>14.05</v>
      </c>
      <c r="K84" s="3">
        <v>22.501999999999999</v>
      </c>
      <c r="L84" s="3">
        <v>30.481999999999999</v>
      </c>
      <c r="M84" s="3">
        <v>38.393000000000001</v>
      </c>
      <c r="N84" s="3">
        <v>46.366999999999997</v>
      </c>
      <c r="O84" s="3">
        <v>54.426000000000002</v>
      </c>
      <c r="P84" s="49">
        <v>7.2449074074074072E-4</v>
      </c>
      <c r="Q84" s="49">
        <v>8.2019675925925923E-4</v>
      </c>
      <c r="R84" s="49">
        <v>9.167592592592592E-4</v>
      </c>
      <c r="S84" s="49">
        <v>1.0133217592592592E-3</v>
      </c>
      <c r="T84" s="49">
        <v>1.1098032407407408E-3</v>
      </c>
      <c r="U84" s="49">
        <v>1.206423611111111E-3</v>
      </c>
      <c r="V84" s="49">
        <v>1.3044675925925925E-3</v>
      </c>
      <c r="W84" s="49">
        <v>1.403136574074074E-3</v>
      </c>
      <c r="X84" s="49">
        <v>1.5019907407407406E-3</v>
      </c>
      <c r="Y84" s="49">
        <v>1.600636574074074E-3</v>
      </c>
      <c r="Z84" s="49">
        <v>1.6995717592592592E-3</v>
      </c>
      <c r="AA84" s="49">
        <v>1.7994791666666669E-3</v>
      </c>
      <c r="AB84" s="49">
        <v>1.8995023148148148E-3</v>
      </c>
      <c r="AC84" s="49">
        <v>1.9992592592592592E-3</v>
      </c>
      <c r="AD84" s="49">
        <v>2.0991550925925926E-3</v>
      </c>
      <c r="AE84" s="49">
        <v>2.1964699074074074E-3</v>
      </c>
      <c r="AF84" s="49">
        <v>2.2920601851851852E-3</v>
      </c>
      <c r="AG84" s="49">
        <v>2.3880555555555556E-3</v>
      </c>
      <c r="AH84" s="54"/>
    </row>
    <row r="85" spans="1:34" x14ac:dyDescent="0.35">
      <c r="A85" s="1" t="s">
        <v>110</v>
      </c>
      <c r="B85" s="1">
        <v>2021</v>
      </c>
      <c r="C85" s="2">
        <v>44492</v>
      </c>
      <c r="D85" s="1" t="s">
        <v>13</v>
      </c>
      <c r="E85" s="1" t="s">
        <v>395</v>
      </c>
      <c r="F85" s="1" t="s">
        <v>441</v>
      </c>
      <c r="G85" s="1" t="s">
        <v>17</v>
      </c>
      <c r="H85" s="1"/>
      <c r="I85" s="1">
        <v>5</v>
      </c>
      <c r="J85" s="3">
        <v>13.574999999999999</v>
      </c>
      <c r="K85" s="3">
        <v>22.015999999999998</v>
      </c>
      <c r="L85" s="3">
        <v>30.029</v>
      </c>
      <c r="M85" s="3">
        <v>37.944000000000003</v>
      </c>
      <c r="N85" s="3">
        <v>45.978000000000002</v>
      </c>
      <c r="O85" s="3">
        <v>54.042000000000002</v>
      </c>
      <c r="P85" s="49">
        <v>7.1925925925925933E-4</v>
      </c>
      <c r="Q85" s="49">
        <v>8.1298611111111111E-4</v>
      </c>
      <c r="R85" s="49">
        <v>9.0718750000000012E-4</v>
      </c>
      <c r="S85" s="49">
        <v>1.0017129629629631E-3</v>
      </c>
      <c r="T85" s="49">
        <v>1.0967824074074072E-3</v>
      </c>
      <c r="U85" s="49">
        <v>1.1921180555555554E-3</v>
      </c>
      <c r="V85" s="49">
        <v>1.2879050925925924E-3</v>
      </c>
      <c r="W85" s="49">
        <v>1.3844791666666667E-3</v>
      </c>
      <c r="X85" s="49">
        <v>1.4818518518518516E-3</v>
      </c>
      <c r="Y85" s="49">
        <v>1.5798611111111111E-3</v>
      </c>
      <c r="Z85" s="49">
        <v>1.6791666666666667E-3</v>
      </c>
      <c r="AA85" s="49">
        <v>1.7794907407407406E-3</v>
      </c>
      <c r="AB85" s="49">
        <v>1.8811226851851853E-3</v>
      </c>
      <c r="AC85" s="49">
        <v>1.9831365740740742E-3</v>
      </c>
      <c r="AD85" s="49">
        <v>2.0859027777777777E-3</v>
      </c>
      <c r="AE85" s="49">
        <v>2.1884027777777778E-3</v>
      </c>
      <c r="AF85" s="49">
        <v>2.2909143518518517E-3</v>
      </c>
      <c r="AG85" s="49">
        <v>2.3941666666666664E-3</v>
      </c>
      <c r="AH85" s="54"/>
    </row>
    <row r="86" spans="1:34" x14ac:dyDescent="0.35">
      <c r="A86" s="1" t="s">
        <v>110</v>
      </c>
      <c r="B86" s="1">
        <v>2021</v>
      </c>
      <c r="C86" s="2">
        <v>44492</v>
      </c>
      <c r="D86" s="1" t="s">
        <v>13</v>
      </c>
      <c r="E86" s="1" t="s">
        <v>395</v>
      </c>
      <c r="F86" s="1" t="s">
        <v>446</v>
      </c>
      <c r="G86" s="1" t="s">
        <v>56</v>
      </c>
      <c r="H86" s="1"/>
      <c r="I86" s="1">
        <v>6</v>
      </c>
      <c r="J86" s="3">
        <v>15.07</v>
      </c>
      <c r="K86" s="3">
        <v>23.908000000000001</v>
      </c>
      <c r="L86" s="3">
        <v>32.084000000000003</v>
      </c>
      <c r="M86" s="3">
        <v>40.07</v>
      </c>
      <c r="N86" s="3">
        <v>48.008000000000003</v>
      </c>
      <c r="O86" s="3">
        <v>56.017000000000003</v>
      </c>
      <c r="P86" s="49">
        <v>7.4163194444444439E-4</v>
      </c>
      <c r="Q86" s="49">
        <v>8.3598379629629615E-4</v>
      </c>
      <c r="R86" s="49">
        <v>9.308564814814814E-4</v>
      </c>
      <c r="S86" s="49">
        <v>1.0262152777777776E-3</v>
      </c>
      <c r="T86" s="49">
        <v>1.1219444444444445E-3</v>
      </c>
      <c r="U86" s="49">
        <v>1.2181018518518519E-3</v>
      </c>
      <c r="V86" s="49">
        <v>1.3143750000000002E-3</v>
      </c>
      <c r="W86" s="49">
        <v>1.4111342592592593E-3</v>
      </c>
      <c r="X86" s="49">
        <v>1.5078703703703704E-3</v>
      </c>
      <c r="Y86" s="49">
        <v>1.6054166666666665E-3</v>
      </c>
      <c r="Z86" s="49">
        <v>1.702789351851852E-3</v>
      </c>
      <c r="AA86" s="49">
        <v>1.8002430555555551E-3</v>
      </c>
      <c r="AB86" s="49">
        <v>1.8981712962962965E-3</v>
      </c>
      <c r="AC86" s="49">
        <v>1.999027777777778E-3</v>
      </c>
      <c r="AD86" s="49">
        <v>2.0985300925925924E-3</v>
      </c>
      <c r="AE86" s="49">
        <v>2.1995717592592592E-3</v>
      </c>
      <c r="AF86" s="49">
        <v>2.3003472222222223E-3</v>
      </c>
      <c r="AG86" s="49">
        <v>2.4015046296296297E-3</v>
      </c>
      <c r="AH86" s="54"/>
    </row>
    <row r="87" spans="1:34" x14ac:dyDescent="0.35">
      <c r="A87" s="1" t="s">
        <v>110</v>
      </c>
      <c r="B87" s="1">
        <v>2021</v>
      </c>
      <c r="C87" s="2">
        <v>44492</v>
      </c>
      <c r="D87" s="1" t="s">
        <v>13</v>
      </c>
      <c r="E87" s="1" t="s">
        <v>395</v>
      </c>
      <c r="F87" s="1" t="s">
        <v>278</v>
      </c>
      <c r="G87" s="1" t="s">
        <v>67</v>
      </c>
      <c r="H87" s="1"/>
      <c r="I87" s="1">
        <v>7</v>
      </c>
      <c r="J87" s="3">
        <v>14.45</v>
      </c>
      <c r="K87" s="3">
        <v>23.135999999999999</v>
      </c>
      <c r="L87" s="3">
        <v>31.331</v>
      </c>
      <c r="M87" s="3">
        <v>39.393000000000001</v>
      </c>
      <c r="N87" s="3">
        <v>47.399000000000001</v>
      </c>
      <c r="O87" s="3">
        <v>55.484999999999999</v>
      </c>
      <c r="P87" s="49">
        <v>7.3694444444444447E-4</v>
      </c>
      <c r="Q87" s="49">
        <v>8.3320601851851861E-4</v>
      </c>
      <c r="R87" s="49">
        <v>9.3013888888888877E-4</v>
      </c>
      <c r="S87" s="49">
        <v>1.0280208333333333E-3</v>
      </c>
      <c r="T87" s="49">
        <v>1.126099537037037E-3</v>
      </c>
      <c r="U87" s="49">
        <v>1.2248263888888888E-3</v>
      </c>
      <c r="V87" s="49">
        <v>1.3235185185185184E-3</v>
      </c>
      <c r="W87" s="49">
        <v>1.4222685185185187E-3</v>
      </c>
      <c r="X87" s="49">
        <v>1.5207291666666665E-3</v>
      </c>
      <c r="Y87" s="49">
        <v>1.6218981481481481E-3</v>
      </c>
      <c r="Z87" s="49">
        <v>1.7209606481481483E-3</v>
      </c>
      <c r="AA87" s="49">
        <v>1.8210995370370371E-3</v>
      </c>
      <c r="AB87" s="49">
        <v>1.9218518518518517E-3</v>
      </c>
      <c r="AC87" s="49">
        <v>2.0234375000000001E-3</v>
      </c>
      <c r="AD87" s="49">
        <v>2.1253587962962962E-3</v>
      </c>
      <c r="AE87" s="49">
        <v>2.227974537037037E-3</v>
      </c>
      <c r="AF87" s="49">
        <v>2.331215277777778E-3</v>
      </c>
      <c r="AG87" s="49">
        <v>2.4350231481481484E-3</v>
      </c>
      <c r="AH87" s="54"/>
    </row>
    <row r="88" spans="1:34" x14ac:dyDescent="0.35">
      <c r="A88" s="1" t="s">
        <v>110</v>
      </c>
      <c r="B88" s="1">
        <v>2021</v>
      </c>
      <c r="C88" s="2">
        <v>44492</v>
      </c>
      <c r="D88" s="1" t="s">
        <v>13</v>
      </c>
      <c r="E88" s="1" t="s">
        <v>395</v>
      </c>
      <c r="F88" s="1" t="s">
        <v>274</v>
      </c>
      <c r="G88" s="1" t="s">
        <v>56</v>
      </c>
      <c r="H88" s="1"/>
      <c r="I88" s="1">
        <v>8</v>
      </c>
      <c r="J88" s="3">
        <v>14.009</v>
      </c>
      <c r="K88" s="3">
        <v>22.684999999999999</v>
      </c>
      <c r="L88" s="3">
        <v>31.058</v>
      </c>
      <c r="M88" s="3">
        <v>39.366999999999997</v>
      </c>
      <c r="N88" s="3">
        <v>47.720999999999997</v>
      </c>
      <c r="O88" s="3">
        <v>56.154000000000003</v>
      </c>
      <c r="P88" s="49">
        <v>7.4815972222222222E-4</v>
      </c>
      <c r="Q88" s="49">
        <v>8.4715277777777783E-4</v>
      </c>
      <c r="R88" s="49">
        <v>9.4674768518518513E-4</v>
      </c>
      <c r="S88" s="49">
        <v>1.0470370370370371E-3</v>
      </c>
      <c r="T88" s="49">
        <v>1.1469212962962963E-3</v>
      </c>
      <c r="U88" s="49">
        <v>1.2471296296296297E-3</v>
      </c>
      <c r="V88" s="49">
        <v>1.3468518518518519E-3</v>
      </c>
      <c r="W88" s="49">
        <v>1.4469907407407409E-3</v>
      </c>
      <c r="X88" s="49">
        <v>1.5470138888888888E-3</v>
      </c>
      <c r="Y88" s="49">
        <v>1.6481597222222221E-3</v>
      </c>
      <c r="Z88" s="49">
        <v>1.7504861111111113E-3</v>
      </c>
      <c r="AA88" s="49">
        <v>1.8539004629629632E-3</v>
      </c>
      <c r="AB88" s="49">
        <v>1.9574884259259259E-3</v>
      </c>
      <c r="AC88" s="49">
        <v>2.0621759259259261E-3</v>
      </c>
      <c r="AD88" s="49">
        <v>2.1670370370370372E-3</v>
      </c>
      <c r="AE88" s="49">
        <v>2.2722569444444444E-3</v>
      </c>
      <c r="AF88" s="49">
        <v>2.3779976851851852E-3</v>
      </c>
      <c r="AG88" s="49">
        <v>2.4851041666666667E-3</v>
      </c>
      <c r="AH88" s="54"/>
    </row>
    <row r="89" spans="1:34" x14ac:dyDescent="0.35">
      <c r="A89" s="1" t="s">
        <v>110</v>
      </c>
      <c r="B89" s="1">
        <v>2021</v>
      </c>
      <c r="C89" s="2">
        <v>44492</v>
      </c>
      <c r="D89" s="1" t="s">
        <v>13</v>
      </c>
      <c r="E89" s="1" t="s">
        <v>395</v>
      </c>
      <c r="F89" s="1" t="s">
        <v>475</v>
      </c>
      <c r="G89" s="1" t="s">
        <v>25</v>
      </c>
      <c r="H89" s="1"/>
      <c r="I89" s="1">
        <v>9</v>
      </c>
      <c r="J89" s="3">
        <v>14.507</v>
      </c>
      <c r="K89" s="3">
        <v>23.677</v>
      </c>
      <c r="L89" s="3">
        <v>32.54</v>
      </c>
      <c r="M89" s="3">
        <v>41.387</v>
      </c>
      <c r="N89" s="3">
        <v>50.24</v>
      </c>
      <c r="O89" s="3">
        <v>59.012999999999998</v>
      </c>
      <c r="P89" s="49">
        <v>7.8415509259259269E-4</v>
      </c>
      <c r="Q89" s="49">
        <v>8.8505787037037036E-4</v>
      </c>
      <c r="R89" s="49">
        <v>9.8528935185185178E-4</v>
      </c>
      <c r="S89" s="49">
        <v>1.0853472222222221E-3</v>
      </c>
      <c r="T89" s="49">
        <v>1.1843055555555556E-3</v>
      </c>
      <c r="U89" s="49">
        <v>1.2823958333333333E-3</v>
      </c>
      <c r="V89" s="49">
        <v>1.3800000000000002E-3</v>
      </c>
      <c r="W89" s="49">
        <v>1.4782638888888886E-3</v>
      </c>
      <c r="X89" s="49">
        <v>1.5771874999999998E-3</v>
      </c>
      <c r="Y89" s="49">
        <v>1.6770833333333334E-3</v>
      </c>
      <c r="Z89" s="49">
        <v>1.7778472222222223E-3</v>
      </c>
      <c r="AA89" s="49">
        <v>1.8789236111111109E-3</v>
      </c>
      <c r="AB89" s="49">
        <v>1.9808101851851853E-3</v>
      </c>
      <c r="AC89" s="49">
        <v>2.0833217592592592E-3</v>
      </c>
      <c r="AD89" s="49">
        <v>2.1848032407407406E-3</v>
      </c>
      <c r="AE89" s="49">
        <v>2.2868634259259261E-3</v>
      </c>
      <c r="AF89" s="49">
        <v>2.3884606481481478E-3</v>
      </c>
      <c r="AG89" s="49">
        <v>2.4904513888888888E-3</v>
      </c>
      <c r="AH89" s="54"/>
    </row>
    <row r="90" spans="1:34" x14ac:dyDescent="0.35">
      <c r="A90" s="1" t="s">
        <v>110</v>
      </c>
      <c r="B90" s="1">
        <v>2021</v>
      </c>
      <c r="C90" s="2">
        <v>44492</v>
      </c>
      <c r="D90" s="1" t="s">
        <v>13</v>
      </c>
      <c r="E90" s="1" t="s">
        <v>395</v>
      </c>
      <c r="F90" s="1" t="s">
        <v>266</v>
      </c>
      <c r="G90" s="1" t="s">
        <v>25</v>
      </c>
      <c r="H90" s="1"/>
      <c r="I90" s="1">
        <v>10</v>
      </c>
      <c r="J90" s="3">
        <v>14.433999999999999</v>
      </c>
      <c r="K90" s="3">
        <v>23.222999999999999</v>
      </c>
      <c r="L90" s="3">
        <v>31.741</v>
      </c>
      <c r="M90" s="3">
        <v>40.261000000000003</v>
      </c>
      <c r="N90" s="3">
        <v>48.802999999999997</v>
      </c>
      <c r="O90" s="3">
        <v>57.396999999999998</v>
      </c>
      <c r="P90" s="49">
        <v>7.6524305555555558E-4</v>
      </c>
      <c r="Q90" s="49">
        <v>8.6754629629629638E-4</v>
      </c>
      <c r="R90" s="49">
        <v>9.7033564814814812E-4</v>
      </c>
      <c r="S90" s="49">
        <v>1.0731018518518518E-3</v>
      </c>
      <c r="T90" s="49">
        <v>1.1759490740740738E-3</v>
      </c>
      <c r="U90" s="49">
        <v>1.2793865740740741E-3</v>
      </c>
      <c r="V90" s="49">
        <v>1.3837615740740739E-3</v>
      </c>
      <c r="W90" s="49">
        <v>1.4888078703703704E-3</v>
      </c>
      <c r="X90" s="49">
        <v>1.5925694444444444E-3</v>
      </c>
      <c r="Y90" s="49">
        <v>1.6950000000000001E-3</v>
      </c>
      <c r="Z90" s="49">
        <v>1.7961458333333334E-3</v>
      </c>
      <c r="AA90" s="49">
        <v>1.8974884259259259E-3</v>
      </c>
      <c r="AB90" s="49">
        <v>1.9987037037037035E-3</v>
      </c>
      <c r="AC90" s="49">
        <v>2.0990972222222222E-3</v>
      </c>
      <c r="AD90" s="49">
        <v>2.1997453703703706E-3</v>
      </c>
      <c r="AE90" s="49">
        <v>2.2994907407407404E-3</v>
      </c>
      <c r="AF90" s="49">
        <v>2.3974884259259262E-3</v>
      </c>
      <c r="AG90" s="49">
        <v>2.4946643518518516E-3</v>
      </c>
      <c r="AH90" s="54"/>
    </row>
    <row r="91" spans="1:34" x14ac:dyDescent="0.35">
      <c r="A91" s="1" t="s">
        <v>110</v>
      </c>
      <c r="B91" s="1">
        <v>2021</v>
      </c>
      <c r="C91" s="2">
        <v>44492</v>
      </c>
      <c r="D91" s="1" t="s">
        <v>13</v>
      </c>
      <c r="E91" s="1" t="s">
        <v>395</v>
      </c>
      <c r="F91" s="1" t="s">
        <v>507</v>
      </c>
      <c r="G91" s="1" t="s">
        <v>239</v>
      </c>
      <c r="H91" s="1"/>
      <c r="I91" s="1">
        <v>11</v>
      </c>
      <c r="J91" s="3">
        <v>14.127000000000001</v>
      </c>
      <c r="K91" s="3">
        <v>22.798999999999999</v>
      </c>
      <c r="L91" s="3">
        <v>31.353000000000002</v>
      </c>
      <c r="M91" s="3">
        <v>40.037999999999997</v>
      </c>
      <c r="N91" s="3">
        <v>48.828000000000003</v>
      </c>
      <c r="O91" s="3">
        <v>57.743000000000002</v>
      </c>
      <c r="P91" s="49">
        <v>7.7160879629629639E-4</v>
      </c>
      <c r="Q91" s="49">
        <v>8.7493055555555555E-4</v>
      </c>
      <c r="R91" s="49">
        <v>9.7939814814814829E-4</v>
      </c>
      <c r="S91" s="49">
        <v>1.0840046296296299E-3</v>
      </c>
      <c r="T91" s="49">
        <v>1.1883449074074073E-3</v>
      </c>
      <c r="U91" s="49">
        <v>1.2900578703703704E-3</v>
      </c>
      <c r="V91" s="49">
        <v>1.3906018518518521E-3</v>
      </c>
      <c r="W91" s="49">
        <v>1.490335648148148E-3</v>
      </c>
      <c r="X91" s="49">
        <v>1.5907291666666665E-3</v>
      </c>
      <c r="Y91" s="49">
        <v>1.6912962962962964E-3</v>
      </c>
      <c r="Z91" s="49">
        <v>1.7918749999999998E-3</v>
      </c>
      <c r="AA91" s="49">
        <v>1.8925810185185185E-3</v>
      </c>
      <c r="AB91" s="49">
        <v>1.9941550925925929E-3</v>
      </c>
      <c r="AC91" s="49">
        <v>2.0960879629629632E-3</v>
      </c>
      <c r="AD91" s="49">
        <v>2.1972800925925923E-3</v>
      </c>
      <c r="AE91" s="49">
        <v>2.2988078703703703E-3</v>
      </c>
      <c r="AF91" s="49">
        <v>2.3992361111111111E-3</v>
      </c>
      <c r="AG91" s="49">
        <v>2.4987152777777777E-3</v>
      </c>
      <c r="AH91" s="54"/>
    </row>
    <row r="92" spans="1:34" x14ac:dyDescent="0.35">
      <c r="A92" s="1" t="s">
        <v>110</v>
      </c>
      <c r="B92" s="1">
        <v>2021</v>
      </c>
      <c r="C92" s="2">
        <v>44492</v>
      </c>
      <c r="D92" s="1" t="s">
        <v>13</v>
      </c>
      <c r="E92" s="1" t="s">
        <v>395</v>
      </c>
      <c r="F92" s="1" t="s">
        <v>303</v>
      </c>
      <c r="G92" s="1" t="s">
        <v>175</v>
      </c>
      <c r="H92" s="1"/>
      <c r="I92" s="1">
        <v>12</v>
      </c>
      <c r="J92" s="3">
        <v>14.212</v>
      </c>
      <c r="K92" s="3">
        <v>22.963999999999999</v>
      </c>
      <c r="L92" s="3">
        <v>31.334</v>
      </c>
      <c r="M92" s="3">
        <v>39.570999999999998</v>
      </c>
      <c r="N92" s="3">
        <v>47.848999999999997</v>
      </c>
      <c r="O92" s="3">
        <v>56.146999999999998</v>
      </c>
      <c r="P92" s="49">
        <v>7.4664351851851845E-4</v>
      </c>
      <c r="Q92" s="49">
        <v>8.4391203703703711E-4</v>
      </c>
      <c r="R92" s="49">
        <v>9.4177083333333341E-4</v>
      </c>
      <c r="S92" s="49">
        <v>1.0406365740740743E-3</v>
      </c>
      <c r="T92" s="49">
        <v>1.1407523148148147E-3</v>
      </c>
      <c r="U92" s="49">
        <v>1.2412499999999999E-3</v>
      </c>
      <c r="V92" s="49">
        <v>1.3430208333333332E-3</v>
      </c>
      <c r="W92" s="49">
        <v>1.4452662037037036E-3</v>
      </c>
      <c r="X92" s="49">
        <v>1.5486111111111111E-3</v>
      </c>
      <c r="Y92" s="49">
        <v>1.6528009259259258E-3</v>
      </c>
      <c r="Z92" s="49">
        <v>1.7585300925925928E-3</v>
      </c>
      <c r="AA92" s="49">
        <v>1.8650347222222221E-3</v>
      </c>
      <c r="AB92" s="49">
        <v>1.972303240740741E-3</v>
      </c>
      <c r="AC92" s="49">
        <v>2.079085648148148E-3</v>
      </c>
      <c r="AD92" s="49">
        <v>2.1870486111111114E-3</v>
      </c>
      <c r="AE92" s="49">
        <v>2.2944560185185186E-3</v>
      </c>
      <c r="AF92" s="49">
        <v>2.4021064814814812E-3</v>
      </c>
      <c r="AG92" s="49">
        <v>2.5086111111111112E-3</v>
      </c>
      <c r="AH92" s="54"/>
    </row>
    <row r="93" spans="1:34" x14ac:dyDescent="0.35">
      <c r="A93" s="1" t="s">
        <v>110</v>
      </c>
      <c r="B93" s="1">
        <v>2021</v>
      </c>
      <c r="C93" s="2">
        <v>44492</v>
      </c>
      <c r="D93" s="1" t="s">
        <v>13</v>
      </c>
      <c r="E93" s="1" t="s">
        <v>395</v>
      </c>
      <c r="F93" s="1" t="s">
        <v>307</v>
      </c>
      <c r="G93" s="1" t="s">
        <v>31</v>
      </c>
      <c r="H93" s="1"/>
      <c r="I93" s="1">
        <v>13</v>
      </c>
      <c r="J93" s="3">
        <v>13.791</v>
      </c>
      <c r="K93" s="3">
        <v>22.471</v>
      </c>
      <c r="L93" s="3">
        <v>30.878</v>
      </c>
      <c r="M93" s="3">
        <v>39.295000000000002</v>
      </c>
      <c r="N93" s="3">
        <v>47.82</v>
      </c>
      <c r="O93" s="3">
        <v>56.473999999999997</v>
      </c>
      <c r="P93" s="49">
        <v>7.5532407407407406E-4</v>
      </c>
      <c r="Q93" s="49">
        <v>8.5824074074074069E-4</v>
      </c>
      <c r="R93" s="49">
        <v>9.6194444444444441E-4</v>
      </c>
      <c r="S93" s="49">
        <v>1.0660185185185187E-3</v>
      </c>
      <c r="T93" s="49">
        <v>1.1701736111111112E-3</v>
      </c>
      <c r="U93" s="49">
        <v>1.2750578703703704E-3</v>
      </c>
      <c r="V93" s="49">
        <v>1.3800578703703707E-3</v>
      </c>
      <c r="W93" s="49">
        <v>1.4835879629629628E-3</v>
      </c>
      <c r="X93" s="49">
        <v>1.5848263888888891E-3</v>
      </c>
      <c r="Y93" s="49">
        <v>1.6872106481481484E-3</v>
      </c>
      <c r="Z93" s="49">
        <v>1.7907986111111111E-3</v>
      </c>
      <c r="AA93" s="49">
        <v>1.8950115740740741E-3</v>
      </c>
      <c r="AB93" s="49">
        <v>1.9992361111111109E-3</v>
      </c>
      <c r="AC93" s="49">
        <v>2.1035648148148146E-3</v>
      </c>
      <c r="AD93" s="49">
        <v>2.2072453703703703E-3</v>
      </c>
      <c r="AE93" s="49">
        <v>2.3099074074074077E-3</v>
      </c>
      <c r="AF93" s="49">
        <v>2.4119212962962961E-3</v>
      </c>
      <c r="AG93" s="49">
        <v>2.5131250000000002E-3</v>
      </c>
      <c r="AH93" s="54"/>
    </row>
    <row r="94" spans="1:34" x14ac:dyDescent="0.35">
      <c r="A94" s="1" t="s">
        <v>110</v>
      </c>
      <c r="B94" s="1">
        <v>2021</v>
      </c>
      <c r="C94" s="2">
        <v>44492</v>
      </c>
      <c r="D94" s="1" t="s">
        <v>13</v>
      </c>
      <c r="E94" s="1" t="s">
        <v>395</v>
      </c>
      <c r="F94" s="1" t="s">
        <v>142</v>
      </c>
      <c r="G94" s="1" t="s">
        <v>61</v>
      </c>
      <c r="H94" s="1"/>
      <c r="I94" s="1">
        <v>14</v>
      </c>
      <c r="J94" s="3">
        <v>13.595000000000001</v>
      </c>
      <c r="K94" s="3">
        <v>22.71</v>
      </c>
      <c r="L94" s="3">
        <v>31.417999999999999</v>
      </c>
      <c r="M94" s="3">
        <v>39.999000000000002</v>
      </c>
      <c r="N94" s="3">
        <v>48.652999999999999</v>
      </c>
      <c r="O94" s="3">
        <v>57.255000000000003</v>
      </c>
      <c r="P94" s="49">
        <v>7.630902777777779E-4</v>
      </c>
      <c r="Q94" s="49">
        <v>8.6356481481481484E-4</v>
      </c>
      <c r="R94" s="49">
        <v>9.6443287037037038E-4</v>
      </c>
      <c r="S94" s="49">
        <v>1.0662152777777777E-3</v>
      </c>
      <c r="T94" s="49">
        <v>1.1689120370370371E-3</v>
      </c>
      <c r="U94" s="49">
        <v>1.2713541666666667E-3</v>
      </c>
      <c r="V94" s="49">
        <v>1.3743981481481482E-3</v>
      </c>
      <c r="W94" s="49">
        <v>1.4773495370370372E-3</v>
      </c>
      <c r="X94" s="49">
        <v>1.5804166666666668E-3</v>
      </c>
      <c r="Y94" s="49">
        <v>1.6844212962962965E-3</v>
      </c>
      <c r="Z94" s="49">
        <v>1.7892592592592593E-3</v>
      </c>
      <c r="AA94" s="49">
        <v>1.8944560185185184E-3</v>
      </c>
      <c r="AB94" s="49">
        <v>2.0000115740740742E-3</v>
      </c>
      <c r="AC94" s="49">
        <v>2.1051967592592593E-3</v>
      </c>
      <c r="AD94" s="49">
        <v>2.2105324074074072E-3</v>
      </c>
      <c r="AE94" s="49">
        <v>2.3151388888888887E-3</v>
      </c>
      <c r="AF94" s="49">
        <v>2.4192592592592595E-3</v>
      </c>
      <c r="AG94" s="49">
        <v>2.5231828703703705E-3</v>
      </c>
      <c r="AH94" s="54"/>
    </row>
    <row r="95" spans="1:34" x14ac:dyDescent="0.35">
      <c r="A95" s="1" t="s">
        <v>110</v>
      </c>
      <c r="B95" s="1">
        <v>2021</v>
      </c>
      <c r="C95" s="2">
        <v>44492</v>
      </c>
      <c r="D95" s="1" t="s">
        <v>13</v>
      </c>
      <c r="E95" s="1" t="s">
        <v>395</v>
      </c>
      <c r="F95" s="1" t="s">
        <v>282</v>
      </c>
      <c r="G95" s="1" t="s">
        <v>21</v>
      </c>
      <c r="H95" s="1"/>
      <c r="I95" s="1">
        <v>15</v>
      </c>
      <c r="J95" s="3">
        <v>14.611000000000001</v>
      </c>
      <c r="K95" s="3">
        <v>23.457999999999998</v>
      </c>
      <c r="L95" s="3">
        <v>31.888000000000002</v>
      </c>
      <c r="M95" s="3">
        <v>40.200000000000003</v>
      </c>
      <c r="N95" s="3">
        <v>48.667000000000002</v>
      </c>
      <c r="O95" s="3">
        <v>57.308999999999997</v>
      </c>
      <c r="P95" s="49">
        <v>7.6491898148148144E-4</v>
      </c>
      <c r="Q95" s="49">
        <v>8.672106481481482E-4</v>
      </c>
      <c r="R95" s="49">
        <v>9.7090277777777767E-4</v>
      </c>
      <c r="S95" s="49">
        <v>1.0749768518518519E-3</v>
      </c>
      <c r="T95" s="49">
        <v>1.1791782407407408E-3</v>
      </c>
      <c r="U95" s="49">
        <v>1.28375E-3</v>
      </c>
      <c r="V95" s="49">
        <v>1.3883449074074076E-3</v>
      </c>
      <c r="W95" s="49">
        <v>1.4928819444444445E-3</v>
      </c>
      <c r="X95" s="49">
        <v>1.5981481481481482E-3</v>
      </c>
      <c r="Y95" s="49">
        <v>1.7042939814814813E-3</v>
      </c>
      <c r="Z95" s="49">
        <v>1.8108101851851853E-3</v>
      </c>
      <c r="AA95" s="49">
        <v>1.916574074074074E-3</v>
      </c>
      <c r="AB95" s="49">
        <v>2.0229861111111113E-3</v>
      </c>
      <c r="AC95" s="49">
        <v>2.1288888888888889E-3</v>
      </c>
      <c r="AD95" s="49">
        <v>2.2346412037037035E-3</v>
      </c>
      <c r="AE95" s="49">
        <v>2.3396527777777777E-3</v>
      </c>
      <c r="AF95" s="49">
        <v>2.4445023148148147E-3</v>
      </c>
      <c r="AG95" s="49">
        <v>2.5493171296296297E-3</v>
      </c>
      <c r="AH95" s="54"/>
    </row>
    <row r="96" spans="1:34" x14ac:dyDescent="0.35">
      <c r="A96" s="1" t="s">
        <v>110</v>
      </c>
      <c r="B96" s="1">
        <v>2021</v>
      </c>
      <c r="C96" s="2">
        <v>44492</v>
      </c>
      <c r="D96" s="1" t="s">
        <v>13</v>
      </c>
      <c r="E96" s="1" t="s">
        <v>395</v>
      </c>
      <c r="F96" s="1" t="s">
        <v>529</v>
      </c>
      <c r="G96" s="1" t="s">
        <v>21</v>
      </c>
      <c r="H96" s="1"/>
      <c r="I96" s="1">
        <v>16</v>
      </c>
      <c r="J96" s="3">
        <v>14.734999999999999</v>
      </c>
      <c r="K96" s="3">
        <v>23.783000000000001</v>
      </c>
      <c r="L96" s="3">
        <v>32.457999999999998</v>
      </c>
      <c r="M96" s="3">
        <v>41.09</v>
      </c>
      <c r="N96" s="3">
        <v>49.774999999999999</v>
      </c>
      <c r="O96" s="3">
        <v>58.533999999999999</v>
      </c>
      <c r="P96" s="49">
        <v>7.7950231481481479E-4</v>
      </c>
      <c r="Q96" s="49">
        <v>8.8187499999999995E-4</v>
      </c>
      <c r="R96" s="49">
        <v>9.8438657407407416E-4</v>
      </c>
      <c r="S96" s="49">
        <v>1.0874189814814815E-3</v>
      </c>
      <c r="T96" s="49">
        <v>1.1905671296296297E-3</v>
      </c>
      <c r="U96" s="49">
        <v>1.2943055555555555E-3</v>
      </c>
      <c r="V96" s="49">
        <v>1.3982175925925926E-3</v>
      </c>
      <c r="W96" s="49">
        <v>1.5027662037037039E-3</v>
      </c>
      <c r="X96" s="49">
        <v>1.6073958333333333E-3</v>
      </c>
      <c r="Y96" s="49">
        <v>1.7128124999999999E-3</v>
      </c>
      <c r="Z96" s="49">
        <v>1.8182060185185185E-3</v>
      </c>
      <c r="AA96" s="49">
        <v>1.9243171296296298E-3</v>
      </c>
      <c r="AB96" s="49">
        <v>2.0303703703703703E-3</v>
      </c>
      <c r="AC96" s="49">
        <v>2.1371296296296294E-3</v>
      </c>
      <c r="AD96" s="49">
        <v>2.2439351851851852E-3</v>
      </c>
      <c r="AE96" s="49">
        <v>2.3514120370370368E-3</v>
      </c>
      <c r="AF96" s="49">
        <v>2.4592824074074074E-3</v>
      </c>
      <c r="AG96" s="49">
        <v>2.5675578703703707E-3</v>
      </c>
      <c r="AH96" s="54"/>
    </row>
    <row r="97" spans="1:34" x14ac:dyDescent="0.35">
      <c r="A97" s="1" t="s">
        <v>110</v>
      </c>
      <c r="B97" s="1">
        <v>2021</v>
      </c>
      <c r="C97" s="2">
        <v>44492</v>
      </c>
      <c r="D97" s="1" t="s">
        <v>13</v>
      </c>
      <c r="E97" s="1" t="s">
        <v>395</v>
      </c>
      <c r="F97" s="1" t="s">
        <v>349</v>
      </c>
      <c r="G97" s="1" t="s">
        <v>350</v>
      </c>
      <c r="H97" s="1"/>
      <c r="I97" s="1">
        <v>17</v>
      </c>
      <c r="J97" s="3">
        <v>14.933999999999999</v>
      </c>
      <c r="K97" s="3">
        <v>23.952999999999999</v>
      </c>
      <c r="L97" s="3">
        <v>32.412999999999997</v>
      </c>
      <c r="M97" s="3">
        <v>40.886000000000003</v>
      </c>
      <c r="N97" s="3">
        <v>49.466000000000001</v>
      </c>
      <c r="O97" s="3">
        <v>58.177999999999997</v>
      </c>
      <c r="P97" s="49">
        <v>7.755324074074074E-4</v>
      </c>
      <c r="Q97" s="49">
        <v>8.7833333333333329E-4</v>
      </c>
      <c r="R97" s="49">
        <v>9.8228009259259254E-4</v>
      </c>
      <c r="S97" s="49">
        <v>1.0872800925925926E-3</v>
      </c>
      <c r="T97" s="49">
        <v>1.1926736111111111E-3</v>
      </c>
      <c r="U97" s="49">
        <v>1.2996875000000001E-3</v>
      </c>
      <c r="V97" s="49">
        <v>1.4076504629629628E-3</v>
      </c>
      <c r="W97" s="49">
        <v>1.5156365740740744E-3</v>
      </c>
      <c r="X97" s="49">
        <v>1.6247685185185184E-3</v>
      </c>
      <c r="Y97" s="49">
        <v>1.7317013888888892E-3</v>
      </c>
      <c r="Z97" s="49">
        <v>1.8374768518518521E-3</v>
      </c>
      <c r="AA97" s="49">
        <v>1.943611111111111E-3</v>
      </c>
      <c r="AB97" s="49">
        <v>2.0513194444444446E-3</v>
      </c>
      <c r="AC97" s="49">
        <v>2.1593055555555554E-3</v>
      </c>
      <c r="AD97" s="49">
        <v>2.2688425925925927E-3</v>
      </c>
      <c r="AE97" s="49">
        <v>2.3802314814814814E-3</v>
      </c>
      <c r="AF97" s="49">
        <v>2.491898148148148E-3</v>
      </c>
      <c r="AG97" s="49">
        <v>2.6040740740740742E-3</v>
      </c>
      <c r="AH97" s="54"/>
    </row>
    <row r="98" spans="1:34" x14ac:dyDescent="0.35">
      <c r="A98" s="1" t="s">
        <v>110</v>
      </c>
      <c r="B98" s="1">
        <v>2021</v>
      </c>
      <c r="C98" s="2">
        <v>44492</v>
      </c>
      <c r="D98" s="1" t="s">
        <v>13</v>
      </c>
      <c r="E98" s="1" t="s">
        <v>395</v>
      </c>
      <c r="F98" s="1" t="s">
        <v>299</v>
      </c>
      <c r="G98" s="1" t="s">
        <v>70</v>
      </c>
      <c r="H98" s="1"/>
      <c r="I98" s="1">
        <v>18</v>
      </c>
      <c r="J98" s="3">
        <v>14.932</v>
      </c>
      <c r="K98" s="3">
        <v>23.975000000000001</v>
      </c>
      <c r="L98" s="3">
        <v>32.616999999999997</v>
      </c>
      <c r="M98" s="3">
        <v>41.401000000000003</v>
      </c>
      <c r="N98" s="3">
        <v>50.462000000000003</v>
      </c>
      <c r="O98" s="3">
        <v>59.771000000000001</v>
      </c>
      <c r="P98" s="49">
        <v>8.0440972222222231E-4</v>
      </c>
      <c r="Q98" s="49">
        <v>9.2108796296296296E-4</v>
      </c>
      <c r="R98" s="49">
        <v>1.0412037037037037E-3</v>
      </c>
      <c r="S98" s="49">
        <v>1.1645601851851854E-3</v>
      </c>
      <c r="T98" s="49">
        <v>1.2894560185185186E-3</v>
      </c>
      <c r="U98" s="49">
        <v>1.4113078703703703E-3</v>
      </c>
      <c r="V98" s="49">
        <v>1.5362152777777776E-3</v>
      </c>
      <c r="W98" s="49">
        <v>1.6611921296296294E-3</v>
      </c>
      <c r="X98" s="49">
        <v>1.7877314814814815E-3</v>
      </c>
      <c r="Y98" s="49">
        <v>1.9141782407407406E-3</v>
      </c>
      <c r="Z98" s="49">
        <v>2.044039351851852E-3</v>
      </c>
      <c r="AA98" s="49">
        <v>2.1757523148148148E-3</v>
      </c>
      <c r="AB98" s="49">
        <v>2.3096643518518518E-3</v>
      </c>
      <c r="AC98" s="49">
        <v>2.4418865740740742E-3</v>
      </c>
      <c r="AD98" s="49">
        <v>2.5692476851851853E-3</v>
      </c>
      <c r="AE98" s="49">
        <v>2.6951273148148151E-3</v>
      </c>
      <c r="AF98" s="49">
        <v>2.8217824074074078E-3</v>
      </c>
      <c r="AG98" s="49">
        <v>2.9487731481481483E-3</v>
      </c>
      <c r="AH98" s="54"/>
    </row>
    <row r="99" spans="1:34" x14ac:dyDescent="0.35">
      <c r="A99" s="34" t="s">
        <v>110</v>
      </c>
      <c r="B99" s="34">
        <v>2021</v>
      </c>
      <c r="C99" s="39">
        <v>44492</v>
      </c>
      <c r="D99" s="34" t="s">
        <v>13</v>
      </c>
      <c r="E99" s="34" t="s">
        <v>210</v>
      </c>
      <c r="F99" s="34" t="s">
        <v>520</v>
      </c>
      <c r="G99" s="34" t="s">
        <v>15</v>
      </c>
      <c r="H99" s="34"/>
      <c r="I99" s="34">
        <v>1</v>
      </c>
      <c r="J99" s="3">
        <v>14.201000000000001</v>
      </c>
      <c r="K99" s="3">
        <v>22.655999999999999</v>
      </c>
      <c r="L99" s="3">
        <v>30.594000000000001</v>
      </c>
      <c r="M99" s="3">
        <v>38.32</v>
      </c>
      <c r="N99" s="3">
        <v>45.99</v>
      </c>
      <c r="O99" s="3">
        <v>53.673000000000002</v>
      </c>
      <c r="P99" s="49">
        <v>7.1129629629629624E-4</v>
      </c>
      <c r="Q99" s="49">
        <v>8.0204861111111102E-4</v>
      </c>
      <c r="R99" s="49">
        <v>8.9326388888888886E-4</v>
      </c>
      <c r="S99" s="49">
        <v>9.8509259259259275E-4</v>
      </c>
      <c r="T99" s="49">
        <v>1.0766666666666665E-3</v>
      </c>
      <c r="U99" s="49">
        <v>1.168599537037037E-3</v>
      </c>
      <c r="V99" s="49">
        <v>1.2608449074074074E-3</v>
      </c>
      <c r="W99" s="49">
        <v>1.353310185185185E-3</v>
      </c>
      <c r="X99" s="49">
        <v>1.4467824074074073E-3</v>
      </c>
      <c r="Y99" s="49">
        <v>1.5398842592592591E-3</v>
      </c>
      <c r="Z99" s="49">
        <v>1.6333101851851853E-3</v>
      </c>
      <c r="AA99" s="49">
        <v>1.7266782407407406E-3</v>
      </c>
      <c r="AB99" s="49">
        <v>1.8206944444444444E-3</v>
      </c>
      <c r="AC99" s="49">
        <v>1.9149189814814812E-3</v>
      </c>
      <c r="AD99" s="49">
        <v>2.0097916666666667E-3</v>
      </c>
      <c r="AE99" s="49">
        <v>2.1044328703703707E-3</v>
      </c>
      <c r="AF99" s="49">
        <v>2.1993865740740741E-3</v>
      </c>
      <c r="AG99" s="49">
        <v>2.2946527777777778E-3</v>
      </c>
      <c r="AH99" s="49"/>
    </row>
    <row r="100" spans="1:34" x14ac:dyDescent="0.35">
      <c r="A100" s="34" t="s">
        <v>110</v>
      </c>
      <c r="B100" s="34">
        <v>2021</v>
      </c>
      <c r="C100" s="39">
        <v>44492</v>
      </c>
      <c r="D100" s="34" t="s">
        <v>13</v>
      </c>
      <c r="E100" s="34" t="s">
        <v>210</v>
      </c>
      <c r="F100" s="34" t="s">
        <v>519</v>
      </c>
      <c r="G100" s="34" t="s">
        <v>15</v>
      </c>
      <c r="H100" s="34"/>
      <c r="I100" s="34">
        <v>2</v>
      </c>
      <c r="J100" s="3">
        <v>14.137</v>
      </c>
      <c r="K100" s="3">
        <v>22.753</v>
      </c>
      <c r="L100" s="3">
        <v>30.881</v>
      </c>
      <c r="M100" s="3">
        <v>38.854999999999997</v>
      </c>
      <c r="N100" s="3">
        <v>46.771000000000001</v>
      </c>
      <c r="O100" s="3">
        <v>54.664000000000001</v>
      </c>
      <c r="P100" s="49">
        <v>7.2476851851851858E-4</v>
      </c>
      <c r="Q100" s="49">
        <v>8.1780092592592592E-4</v>
      </c>
      <c r="R100" s="49">
        <v>9.1138888888888899E-4</v>
      </c>
      <c r="S100" s="49">
        <v>1.0055555555555555E-3</v>
      </c>
      <c r="T100" s="49">
        <v>1.0998726851851853E-3</v>
      </c>
      <c r="U100" s="49">
        <v>1.1944675925925927E-3</v>
      </c>
      <c r="V100" s="49">
        <v>1.2891319444444445E-3</v>
      </c>
      <c r="W100" s="49">
        <v>1.3838888888888887E-3</v>
      </c>
      <c r="X100" s="49">
        <v>1.4792245370370369E-3</v>
      </c>
      <c r="Y100" s="49">
        <v>1.5751388888888889E-3</v>
      </c>
      <c r="Z100" s="49">
        <v>1.6712615740740739E-3</v>
      </c>
      <c r="AA100" s="49">
        <v>1.7675347222222224E-3</v>
      </c>
      <c r="AB100" s="49">
        <v>1.8643981481481482E-3</v>
      </c>
      <c r="AC100" s="49">
        <v>1.9618750000000001E-3</v>
      </c>
      <c r="AD100" s="49">
        <v>2.0586342592592596E-3</v>
      </c>
      <c r="AE100" s="49">
        <v>2.1557060185185186E-3</v>
      </c>
      <c r="AF100" s="49">
        <v>2.2523032407407409E-3</v>
      </c>
      <c r="AG100" s="49">
        <v>2.3493055555555554E-3</v>
      </c>
      <c r="AH100" s="49"/>
    </row>
    <row r="101" spans="1:34" x14ac:dyDescent="0.35">
      <c r="A101" s="10" t="s">
        <v>110</v>
      </c>
      <c r="B101" s="10">
        <v>2021</v>
      </c>
      <c r="C101" s="38">
        <v>44492</v>
      </c>
      <c r="D101" s="10" t="s">
        <v>13</v>
      </c>
      <c r="E101" s="10" t="s">
        <v>211</v>
      </c>
      <c r="F101" s="10" t="s">
        <v>521</v>
      </c>
      <c r="G101" s="10" t="s">
        <v>15</v>
      </c>
      <c r="H101" s="10"/>
      <c r="I101" s="10">
        <v>3</v>
      </c>
      <c r="J101" s="3">
        <v>14.068</v>
      </c>
      <c r="K101" s="3">
        <v>22.65</v>
      </c>
      <c r="L101" s="3">
        <v>30.789000000000001</v>
      </c>
      <c r="M101" s="3">
        <v>38.787999999999997</v>
      </c>
      <c r="N101" s="3">
        <v>46.734000000000002</v>
      </c>
      <c r="O101" s="3">
        <v>54.637</v>
      </c>
      <c r="P101" s="49">
        <v>7.2386574074074074E-4</v>
      </c>
      <c r="Q101" s="49">
        <v>8.1599537037037046E-4</v>
      </c>
      <c r="R101" s="49">
        <v>9.0879629629629633E-4</v>
      </c>
      <c r="S101" s="49">
        <v>1.0018634259259258E-3</v>
      </c>
      <c r="T101" s="49">
        <v>1.0950347222222221E-3</v>
      </c>
      <c r="U101" s="49">
        <v>1.188287037037037E-3</v>
      </c>
      <c r="V101" s="49">
        <v>1.2814814814814813E-3</v>
      </c>
      <c r="W101" s="49">
        <v>1.3747685185185184E-3</v>
      </c>
      <c r="X101" s="49">
        <v>1.4684606481481482E-3</v>
      </c>
      <c r="Y101" s="49">
        <v>1.5618287037037035E-3</v>
      </c>
      <c r="Z101" s="49">
        <v>1.6556944444444442E-3</v>
      </c>
      <c r="AA101" s="49">
        <v>1.7508449074074073E-3</v>
      </c>
      <c r="AB101" s="49">
        <v>1.8454398148148152E-3</v>
      </c>
      <c r="AC101" s="49">
        <v>1.9435069444444445E-3</v>
      </c>
      <c r="AD101" s="49">
        <v>2.0388657407407408E-3</v>
      </c>
      <c r="AE101" s="49">
        <v>2.1342592592592589E-3</v>
      </c>
      <c r="AF101" s="49">
        <v>2.2295717592592588E-3</v>
      </c>
      <c r="AG101" s="49">
        <v>2.325266203703704E-3</v>
      </c>
      <c r="AH101" s="49"/>
    </row>
    <row r="102" spans="1:34" x14ac:dyDescent="0.35">
      <c r="A102" s="10" t="s">
        <v>110</v>
      </c>
      <c r="B102" s="10">
        <v>2021</v>
      </c>
      <c r="C102" s="38">
        <v>44492</v>
      </c>
      <c r="D102" s="10" t="s">
        <v>13</v>
      </c>
      <c r="E102" s="10" t="s">
        <v>211</v>
      </c>
      <c r="F102" s="10" t="s">
        <v>496</v>
      </c>
      <c r="G102" s="10" t="s">
        <v>53</v>
      </c>
      <c r="H102" s="10"/>
      <c r="I102" s="10">
        <v>4</v>
      </c>
      <c r="J102" s="3">
        <v>14.268000000000001</v>
      </c>
      <c r="K102" s="3">
        <v>22.768999999999998</v>
      </c>
      <c r="L102" s="3">
        <v>30.905999999999999</v>
      </c>
      <c r="M102" s="3">
        <v>38.99</v>
      </c>
      <c r="N102" s="3">
        <v>47.101999999999997</v>
      </c>
      <c r="O102" s="3">
        <v>55.246000000000002</v>
      </c>
      <c r="P102" s="49">
        <v>7.3561342592592591E-4</v>
      </c>
      <c r="Q102" s="49">
        <v>8.320486111111111E-4</v>
      </c>
      <c r="R102" s="49">
        <v>9.3011574074074079E-4</v>
      </c>
      <c r="S102" s="49">
        <v>1.0287268518518519E-3</v>
      </c>
      <c r="T102" s="49">
        <v>1.1276736111111112E-3</v>
      </c>
      <c r="U102" s="49">
        <v>1.2276967592592593E-3</v>
      </c>
      <c r="V102" s="49">
        <v>1.327476851851852E-3</v>
      </c>
      <c r="W102" s="49">
        <v>1.4279629629629631E-3</v>
      </c>
      <c r="X102" s="49">
        <v>1.530185185185185E-3</v>
      </c>
      <c r="Y102" s="49">
        <v>1.6331481481481481E-3</v>
      </c>
      <c r="Z102" s="49">
        <v>1.736400462962963E-3</v>
      </c>
      <c r="AA102" s="49">
        <v>1.8408564814814815E-3</v>
      </c>
      <c r="AB102" s="49">
        <v>1.94875E-3</v>
      </c>
      <c r="AC102" s="49"/>
      <c r="AD102" s="49"/>
      <c r="AE102" s="49"/>
      <c r="AF102" s="49"/>
      <c r="AG102" s="49"/>
      <c r="AH102" s="49"/>
    </row>
    <row r="103" spans="1:34" x14ac:dyDescent="0.35">
      <c r="A103" s="1" t="s">
        <v>71</v>
      </c>
      <c r="B103" s="1">
        <v>2021</v>
      </c>
      <c r="C103" s="2">
        <v>44449</v>
      </c>
      <c r="D103" s="1" t="s">
        <v>72</v>
      </c>
      <c r="E103" s="1" t="s">
        <v>395</v>
      </c>
      <c r="F103" s="3" t="s">
        <v>278</v>
      </c>
      <c r="G103" s="3" t="s">
        <v>67</v>
      </c>
      <c r="H103" s="3"/>
      <c r="I103" s="1">
        <v>1</v>
      </c>
      <c r="J103" s="3">
        <v>14.24</v>
      </c>
      <c r="K103" s="3">
        <v>23.013999999999999</v>
      </c>
      <c r="L103" s="3">
        <v>31.276</v>
      </c>
      <c r="M103" s="3">
        <v>39.543999999999997</v>
      </c>
      <c r="N103" s="3">
        <v>47.786000000000001</v>
      </c>
      <c r="O103" s="3">
        <v>56.131</v>
      </c>
      <c r="P103" s="3" t="s">
        <v>662</v>
      </c>
      <c r="Q103" s="3" t="s">
        <v>663</v>
      </c>
      <c r="R103" s="3" t="s">
        <v>664</v>
      </c>
      <c r="S103" s="3" t="s">
        <v>665</v>
      </c>
      <c r="T103" s="3" t="s">
        <v>666</v>
      </c>
      <c r="U103" s="3" t="s">
        <v>667</v>
      </c>
      <c r="V103" s="3" t="s">
        <v>668</v>
      </c>
      <c r="W103" s="3" t="s">
        <v>669</v>
      </c>
      <c r="X103" s="3" t="s">
        <v>670</v>
      </c>
      <c r="Y103" s="3" t="s">
        <v>671</v>
      </c>
      <c r="Z103" s="3" t="s">
        <v>672</v>
      </c>
      <c r="AA103" s="3" t="s">
        <v>673</v>
      </c>
      <c r="AB103" s="3" t="s">
        <v>674</v>
      </c>
      <c r="AC103" s="3" t="s">
        <v>675</v>
      </c>
      <c r="AD103" s="3" t="s">
        <v>676</v>
      </c>
      <c r="AE103" s="3" t="s">
        <v>677</v>
      </c>
      <c r="AF103" s="3" t="s">
        <v>678</v>
      </c>
      <c r="AG103" s="3" t="s">
        <v>679</v>
      </c>
      <c r="AH103" s="3"/>
    </row>
    <row r="104" spans="1:34" x14ac:dyDescent="0.35">
      <c r="A104" s="1" t="s">
        <v>71</v>
      </c>
      <c r="B104" s="1">
        <v>2021</v>
      </c>
      <c r="C104" s="2">
        <v>44449</v>
      </c>
      <c r="D104" s="1" t="s">
        <v>72</v>
      </c>
      <c r="E104" s="1" t="s">
        <v>395</v>
      </c>
      <c r="F104" s="3" t="s">
        <v>522</v>
      </c>
      <c r="G104" s="3" t="s">
        <v>15</v>
      </c>
      <c r="H104" s="3"/>
      <c r="I104" s="1">
        <v>2</v>
      </c>
      <c r="J104" s="3">
        <v>14.616</v>
      </c>
      <c r="K104" s="3">
        <v>23.702999999999999</v>
      </c>
      <c r="L104" s="3">
        <v>32.441000000000003</v>
      </c>
      <c r="M104" s="3">
        <v>41.043999999999997</v>
      </c>
      <c r="N104" s="3">
        <v>49.612000000000002</v>
      </c>
      <c r="O104" s="3">
        <v>58.104999999999997</v>
      </c>
      <c r="P104" s="3" t="s">
        <v>680</v>
      </c>
      <c r="Q104" s="3" t="s">
        <v>681</v>
      </c>
      <c r="R104" s="3" t="s">
        <v>682</v>
      </c>
      <c r="S104" s="3" t="s">
        <v>683</v>
      </c>
      <c r="T104" s="3" t="s">
        <v>684</v>
      </c>
      <c r="U104" s="3" t="s">
        <v>685</v>
      </c>
      <c r="V104" s="3" t="s">
        <v>686</v>
      </c>
      <c r="W104" s="3" t="s">
        <v>687</v>
      </c>
      <c r="X104" s="3" t="s">
        <v>688</v>
      </c>
      <c r="Y104" s="3" t="s">
        <v>689</v>
      </c>
      <c r="Z104" s="3" t="s">
        <v>690</v>
      </c>
      <c r="AA104" s="3" t="s">
        <v>691</v>
      </c>
      <c r="AB104" s="3" t="s">
        <v>692</v>
      </c>
      <c r="AC104" s="3" t="s">
        <v>693</v>
      </c>
      <c r="AD104" s="3" t="s">
        <v>694</v>
      </c>
      <c r="AE104" s="3" t="s">
        <v>695</v>
      </c>
      <c r="AF104" s="3" t="s">
        <v>696</v>
      </c>
      <c r="AG104" s="3" t="s">
        <v>697</v>
      </c>
      <c r="AH104" s="3"/>
    </row>
    <row r="105" spans="1:34" x14ac:dyDescent="0.35">
      <c r="A105" s="1" t="s">
        <v>71</v>
      </c>
      <c r="B105" s="1">
        <v>2021</v>
      </c>
      <c r="C105" s="2">
        <v>44449</v>
      </c>
      <c r="D105" s="1" t="s">
        <v>72</v>
      </c>
      <c r="E105" s="1" t="s">
        <v>395</v>
      </c>
      <c r="F105" s="3" t="s">
        <v>527</v>
      </c>
      <c r="G105" s="3" t="s">
        <v>15</v>
      </c>
      <c r="H105" s="3"/>
      <c r="I105" s="1">
        <v>3</v>
      </c>
      <c r="J105" s="3">
        <v>14.59</v>
      </c>
      <c r="K105" s="3">
        <v>23.690999999999999</v>
      </c>
      <c r="L105" s="3">
        <v>32.125</v>
      </c>
      <c r="M105" s="3">
        <v>40.372</v>
      </c>
      <c r="N105" s="3">
        <v>48.662999999999997</v>
      </c>
      <c r="O105" s="3">
        <v>57.015999999999998</v>
      </c>
      <c r="P105" s="3" t="s">
        <v>698</v>
      </c>
      <c r="Q105" s="3" t="s">
        <v>699</v>
      </c>
      <c r="R105" s="3" t="s">
        <v>700</v>
      </c>
      <c r="S105" s="3" t="s">
        <v>701</v>
      </c>
      <c r="T105" s="3" t="s">
        <v>702</v>
      </c>
      <c r="U105" s="3" t="s">
        <v>703</v>
      </c>
      <c r="V105" s="3" t="s">
        <v>704</v>
      </c>
      <c r="W105" s="3" t="s">
        <v>705</v>
      </c>
      <c r="X105" s="3" t="s">
        <v>706</v>
      </c>
      <c r="Y105" s="3" t="s">
        <v>707</v>
      </c>
      <c r="Z105" s="3" t="s">
        <v>708</v>
      </c>
      <c r="AA105" s="3" t="s">
        <v>709</v>
      </c>
      <c r="AB105" s="3" t="s">
        <v>710</v>
      </c>
      <c r="AC105" s="3" t="s">
        <v>711</v>
      </c>
      <c r="AD105" s="3" t="s">
        <v>712</v>
      </c>
      <c r="AE105" s="3" t="s">
        <v>713</v>
      </c>
      <c r="AF105" s="3" t="s">
        <v>714</v>
      </c>
      <c r="AG105" s="3" t="s">
        <v>715</v>
      </c>
      <c r="AH105" s="3"/>
    </row>
    <row r="106" spans="1:34" x14ac:dyDescent="0.35">
      <c r="A106" s="1" t="s">
        <v>71</v>
      </c>
      <c r="B106" s="1">
        <v>2021</v>
      </c>
      <c r="C106" s="2">
        <v>44449</v>
      </c>
      <c r="D106" s="1" t="s">
        <v>72</v>
      </c>
      <c r="E106" s="1" t="s">
        <v>395</v>
      </c>
      <c r="F106" s="3" t="s">
        <v>282</v>
      </c>
      <c r="G106" s="3" t="s">
        <v>21</v>
      </c>
      <c r="H106" s="3"/>
      <c r="I106" s="1">
        <v>4</v>
      </c>
      <c r="J106" s="3">
        <v>14.404999999999999</v>
      </c>
      <c r="K106" s="3">
        <v>23.347000000000001</v>
      </c>
      <c r="L106" s="3">
        <v>31.707999999999998</v>
      </c>
      <c r="M106" s="3">
        <v>39.994</v>
      </c>
      <c r="N106" s="3">
        <v>48.252000000000002</v>
      </c>
      <c r="O106" s="3">
        <v>56.643000000000001</v>
      </c>
      <c r="P106" s="3" t="s">
        <v>716</v>
      </c>
      <c r="Q106" s="3" t="s">
        <v>717</v>
      </c>
      <c r="R106" s="3" t="s">
        <v>718</v>
      </c>
      <c r="S106" s="3" t="s">
        <v>719</v>
      </c>
      <c r="T106" s="3" t="s">
        <v>720</v>
      </c>
      <c r="U106" s="3" t="s">
        <v>721</v>
      </c>
      <c r="V106" s="3" t="s">
        <v>722</v>
      </c>
      <c r="W106" s="3" t="s">
        <v>723</v>
      </c>
      <c r="X106" s="3" t="s">
        <v>606</v>
      </c>
      <c r="Y106" s="3" t="s">
        <v>724</v>
      </c>
      <c r="Z106" s="3" t="s">
        <v>725</v>
      </c>
      <c r="AA106" s="3" t="s">
        <v>726</v>
      </c>
      <c r="AB106" s="3" t="s">
        <v>727</v>
      </c>
      <c r="AC106" s="3" t="s">
        <v>728</v>
      </c>
      <c r="AD106" s="3" t="s">
        <v>729</v>
      </c>
      <c r="AE106" s="3" t="s">
        <v>730</v>
      </c>
      <c r="AF106" s="3" t="s">
        <v>731</v>
      </c>
      <c r="AG106" s="3" t="s">
        <v>732</v>
      </c>
      <c r="AH106" s="3"/>
    </row>
    <row r="107" spans="1:34" x14ac:dyDescent="0.35">
      <c r="A107" s="1" t="s">
        <v>71</v>
      </c>
      <c r="B107" s="1">
        <v>2021</v>
      </c>
      <c r="C107" s="2">
        <v>44449</v>
      </c>
      <c r="D107" s="1" t="s">
        <v>72</v>
      </c>
      <c r="E107" s="1" t="s">
        <v>395</v>
      </c>
      <c r="F107" s="3" t="s">
        <v>529</v>
      </c>
      <c r="G107" s="3" t="s">
        <v>21</v>
      </c>
      <c r="H107" s="3"/>
      <c r="I107" s="1">
        <v>5</v>
      </c>
      <c r="J107" s="3">
        <v>14.646000000000001</v>
      </c>
      <c r="K107" s="3">
        <v>23.632999999999999</v>
      </c>
      <c r="L107" s="3">
        <v>32.222999999999999</v>
      </c>
      <c r="M107" s="3">
        <v>40.655000000000001</v>
      </c>
      <c r="N107" s="3">
        <v>49.05</v>
      </c>
      <c r="O107" s="3">
        <v>57.536999999999999</v>
      </c>
      <c r="P107" s="3" t="s">
        <v>733</v>
      </c>
      <c r="Q107" s="3" t="s">
        <v>734</v>
      </c>
      <c r="R107" s="3" t="s">
        <v>735</v>
      </c>
      <c r="S107" s="3" t="s">
        <v>736</v>
      </c>
      <c r="T107" s="3" t="s">
        <v>737</v>
      </c>
      <c r="U107" s="3" t="s">
        <v>738</v>
      </c>
      <c r="V107" s="3" t="s">
        <v>739</v>
      </c>
      <c r="W107" s="3" t="s">
        <v>740</v>
      </c>
      <c r="X107" s="3" t="s">
        <v>741</v>
      </c>
      <c r="Y107" s="3" t="s">
        <v>742</v>
      </c>
      <c r="Z107" s="3" t="s">
        <v>743</v>
      </c>
      <c r="AA107" s="3" t="s">
        <v>744</v>
      </c>
      <c r="AB107" s="3" t="s">
        <v>745</v>
      </c>
      <c r="AC107" s="3" t="s">
        <v>746</v>
      </c>
      <c r="AD107" s="3" t="s">
        <v>747</v>
      </c>
      <c r="AE107" s="3" t="s">
        <v>748</v>
      </c>
      <c r="AF107" s="3" t="s">
        <v>749</v>
      </c>
      <c r="AG107" s="3" t="s">
        <v>750</v>
      </c>
      <c r="AH107" s="3"/>
    </row>
    <row r="108" spans="1:34" x14ac:dyDescent="0.35">
      <c r="A108" s="1" t="s">
        <v>71</v>
      </c>
      <c r="B108" s="1">
        <v>2021</v>
      </c>
      <c r="C108" s="2">
        <v>44449</v>
      </c>
      <c r="D108" s="1" t="s">
        <v>72</v>
      </c>
      <c r="E108" s="1" t="s">
        <v>395</v>
      </c>
      <c r="F108" s="3" t="s">
        <v>413</v>
      </c>
      <c r="G108" s="3" t="s">
        <v>27</v>
      </c>
      <c r="H108" s="3"/>
      <c r="I108" s="1">
        <v>6</v>
      </c>
      <c r="J108" s="3">
        <v>14.616</v>
      </c>
      <c r="K108" s="3">
        <v>23.427</v>
      </c>
      <c r="L108" s="3">
        <v>31.62</v>
      </c>
      <c r="M108" s="3">
        <v>39.847999999999999</v>
      </c>
      <c r="N108" s="3">
        <v>48.148000000000003</v>
      </c>
      <c r="O108" s="3">
        <v>56.512999999999998</v>
      </c>
      <c r="P108" s="3" t="s">
        <v>751</v>
      </c>
      <c r="Q108" s="3" t="s">
        <v>752</v>
      </c>
      <c r="R108" s="3" t="s">
        <v>753</v>
      </c>
      <c r="S108" s="3" t="s">
        <v>754</v>
      </c>
      <c r="T108" s="3" t="s">
        <v>755</v>
      </c>
      <c r="U108" s="3" t="s">
        <v>756</v>
      </c>
      <c r="V108" s="3" t="s">
        <v>757</v>
      </c>
      <c r="W108" s="3" t="s">
        <v>758</v>
      </c>
      <c r="X108" s="3" t="s">
        <v>759</v>
      </c>
      <c r="Y108" s="3" t="s">
        <v>760</v>
      </c>
      <c r="Z108" s="3" t="s">
        <v>761</v>
      </c>
      <c r="AA108" s="3" t="s">
        <v>762</v>
      </c>
      <c r="AB108" s="3" t="s">
        <v>763</v>
      </c>
      <c r="AC108" s="3" t="s">
        <v>764</v>
      </c>
      <c r="AD108" s="3" t="s">
        <v>765</v>
      </c>
      <c r="AE108" s="3" t="s">
        <v>766</v>
      </c>
      <c r="AF108" s="3" t="s">
        <v>767</v>
      </c>
      <c r="AG108" s="3" t="s">
        <v>768</v>
      </c>
      <c r="AH108" s="3"/>
    </row>
    <row r="109" spans="1:34" x14ac:dyDescent="0.35">
      <c r="A109" s="1" t="s">
        <v>71</v>
      </c>
      <c r="B109" s="1">
        <v>2021</v>
      </c>
      <c r="C109" s="2">
        <v>44449</v>
      </c>
      <c r="D109" s="1" t="s">
        <v>72</v>
      </c>
      <c r="E109" s="1" t="s">
        <v>395</v>
      </c>
      <c r="F109" s="3" t="s">
        <v>414</v>
      </c>
      <c r="G109" s="3" t="s">
        <v>27</v>
      </c>
      <c r="H109" s="3"/>
      <c r="I109" s="1">
        <v>7</v>
      </c>
      <c r="J109" s="3">
        <v>14.769</v>
      </c>
      <c r="K109" s="3">
        <v>23.716000000000001</v>
      </c>
      <c r="L109" s="3">
        <v>32.203000000000003</v>
      </c>
      <c r="M109" s="3">
        <v>40.637999999999998</v>
      </c>
      <c r="N109" s="3">
        <v>49.054000000000002</v>
      </c>
      <c r="O109" s="3">
        <v>57.59</v>
      </c>
      <c r="P109" s="3" t="s">
        <v>769</v>
      </c>
      <c r="Q109" s="3" t="s">
        <v>770</v>
      </c>
      <c r="R109" s="3" t="s">
        <v>771</v>
      </c>
      <c r="S109" s="3" t="s">
        <v>772</v>
      </c>
      <c r="T109" s="3" t="s">
        <v>773</v>
      </c>
      <c r="U109" s="3" t="s">
        <v>774</v>
      </c>
      <c r="V109" s="3" t="s">
        <v>775</v>
      </c>
      <c r="W109" s="3" t="s">
        <v>776</v>
      </c>
      <c r="X109" s="3" t="s">
        <v>777</v>
      </c>
      <c r="Y109" s="3" t="s">
        <v>778</v>
      </c>
      <c r="Z109" s="3" t="s">
        <v>779</v>
      </c>
      <c r="AA109" s="3" t="s">
        <v>780</v>
      </c>
      <c r="AB109" s="3" t="s">
        <v>781</v>
      </c>
      <c r="AC109" s="3" t="s">
        <v>782</v>
      </c>
      <c r="AD109" s="3" t="s">
        <v>783</v>
      </c>
      <c r="AE109" s="3" t="s">
        <v>784</v>
      </c>
      <c r="AF109" s="3" t="s">
        <v>785</v>
      </c>
      <c r="AG109" s="3" t="s">
        <v>786</v>
      </c>
      <c r="AH109" s="3"/>
    </row>
    <row r="110" spans="1:34" x14ac:dyDescent="0.35">
      <c r="A110" s="1" t="s">
        <v>71</v>
      </c>
      <c r="B110" s="1">
        <v>2021</v>
      </c>
      <c r="C110" s="2">
        <v>44449</v>
      </c>
      <c r="D110" s="1" t="s">
        <v>72</v>
      </c>
      <c r="E110" s="1" t="s">
        <v>395</v>
      </c>
      <c r="F110" s="3" t="s">
        <v>293</v>
      </c>
      <c r="G110" s="3" t="s">
        <v>51</v>
      </c>
      <c r="H110" s="3"/>
      <c r="I110" s="1">
        <v>8</v>
      </c>
      <c r="J110" s="3">
        <v>14.382</v>
      </c>
      <c r="K110" s="3">
        <v>23.474</v>
      </c>
      <c r="L110" s="3">
        <v>32.286000000000001</v>
      </c>
      <c r="M110" s="3">
        <v>41.093000000000004</v>
      </c>
      <c r="N110" s="3">
        <v>49.942999999999998</v>
      </c>
      <c r="O110" s="3">
        <v>58.914999999999999</v>
      </c>
      <c r="P110" s="3" t="s">
        <v>787</v>
      </c>
      <c r="Q110" s="3" t="s">
        <v>788</v>
      </c>
      <c r="R110" s="3" t="s">
        <v>789</v>
      </c>
      <c r="S110" s="3" t="s">
        <v>790</v>
      </c>
      <c r="T110" s="3" t="s">
        <v>613</v>
      </c>
      <c r="U110" s="3" t="s">
        <v>791</v>
      </c>
      <c r="V110" s="3" t="s">
        <v>792</v>
      </c>
      <c r="W110" s="3" t="s">
        <v>793</v>
      </c>
      <c r="X110" s="3" t="s">
        <v>794</v>
      </c>
      <c r="Y110" s="3" t="s">
        <v>795</v>
      </c>
      <c r="Z110" s="3" t="s">
        <v>796</v>
      </c>
      <c r="AA110" s="3" t="s">
        <v>797</v>
      </c>
      <c r="AB110" s="3" t="s">
        <v>798</v>
      </c>
      <c r="AC110" s="3" t="s">
        <v>799</v>
      </c>
      <c r="AD110" s="3" t="s">
        <v>695</v>
      </c>
      <c r="AE110" s="3" t="s">
        <v>800</v>
      </c>
      <c r="AF110" s="3" t="s">
        <v>801</v>
      </c>
      <c r="AG110" s="3" t="s">
        <v>802</v>
      </c>
      <c r="AH110" s="3"/>
    </row>
    <row r="111" spans="1:34" x14ac:dyDescent="0.35">
      <c r="A111" s="1" t="s">
        <v>71</v>
      </c>
      <c r="B111" s="1">
        <v>2021</v>
      </c>
      <c r="C111" s="2">
        <v>44449</v>
      </c>
      <c r="D111" s="1" t="s">
        <v>72</v>
      </c>
      <c r="E111" s="1" t="s">
        <v>395</v>
      </c>
      <c r="F111" s="3" t="s">
        <v>296</v>
      </c>
      <c r="G111" s="3" t="s">
        <v>59</v>
      </c>
      <c r="H111" s="3"/>
      <c r="I111" s="1">
        <v>9</v>
      </c>
      <c r="J111" s="3">
        <v>14.255000000000001</v>
      </c>
      <c r="K111" s="3">
        <v>23.082999999999998</v>
      </c>
      <c r="L111" s="3">
        <v>31.632999999999999</v>
      </c>
      <c r="M111" s="3">
        <v>40.085000000000001</v>
      </c>
      <c r="N111" s="3">
        <v>48.701999999999998</v>
      </c>
      <c r="O111" s="3">
        <v>57.265000000000001</v>
      </c>
      <c r="P111" s="3" t="s">
        <v>803</v>
      </c>
      <c r="Q111" s="3" t="s">
        <v>804</v>
      </c>
      <c r="R111" s="3" t="s">
        <v>805</v>
      </c>
      <c r="S111" s="3" t="s">
        <v>806</v>
      </c>
      <c r="T111" s="3" t="s">
        <v>807</v>
      </c>
      <c r="U111" s="3" t="s">
        <v>808</v>
      </c>
      <c r="V111" s="3" t="s">
        <v>809</v>
      </c>
      <c r="W111" s="3" t="s">
        <v>810</v>
      </c>
      <c r="X111" s="3" t="s">
        <v>811</v>
      </c>
      <c r="Y111" s="3" t="s">
        <v>812</v>
      </c>
      <c r="Z111" s="3" t="s">
        <v>813</v>
      </c>
      <c r="AA111" s="3" t="s">
        <v>814</v>
      </c>
      <c r="AB111" s="3" t="s">
        <v>815</v>
      </c>
      <c r="AC111" s="3" t="s">
        <v>816</v>
      </c>
      <c r="AD111" s="3" t="s">
        <v>817</v>
      </c>
      <c r="AE111" s="3" t="s">
        <v>818</v>
      </c>
      <c r="AF111" s="3" t="s">
        <v>819</v>
      </c>
      <c r="AG111" s="3" t="s">
        <v>820</v>
      </c>
      <c r="AH111" s="3"/>
    </row>
    <row r="112" spans="1:34" x14ac:dyDescent="0.35">
      <c r="A112" s="1" t="s">
        <v>71</v>
      </c>
      <c r="B112" s="1">
        <v>2021</v>
      </c>
      <c r="C112" s="2">
        <v>44449</v>
      </c>
      <c r="D112" s="1" t="s">
        <v>72</v>
      </c>
      <c r="E112" s="1" t="s">
        <v>395</v>
      </c>
      <c r="F112" s="3" t="s">
        <v>298</v>
      </c>
      <c r="G112" s="3" t="s">
        <v>271</v>
      </c>
      <c r="H112" s="3"/>
      <c r="I112" s="1">
        <v>10</v>
      </c>
      <c r="J112" s="3">
        <v>15.225</v>
      </c>
      <c r="K112" s="3">
        <v>24.724</v>
      </c>
      <c r="L112" s="3">
        <v>33.784999999999997</v>
      </c>
      <c r="M112" s="3">
        <v>42.904000000000003</v>
      </c>
      <c r="N112" s="3">
        <v>52.085999999999999</v>
      </c>
      <c r="O112" s="3" t="s">
        <v>821</v>
      </c>
      <c r="P112" s="3" t="s">
        <v>822</v>
      </c>
      <c r="Q112" s="3" t="s">
        <v>823</v>
      </c>
      <c r="R112" s="3" t="s">
        <v>824</v>
      </c>
      <c r="S112" s="3" t="s">
        <v>825</v>
      </c>
      <c r="T112" s="3" t="s">
        <v>826</v>
      </c>
      <c r="U112" s="3" t="s">
        <v>827</v>
      </c>
      <c r="V112" s="3" t="s">
        <v>828</v>
      </c>
      <c r="W112" s="3" t="s">
        <v>829</v>
      </c>
      <c r="X112" s="3" t="s">
        <v>830</v>
      </c>
      <c r="Y112" s="3" t="s">
        <v>831</v>
      </c>
      <c r="Z112" s="3" t="s">
        <v>832</v>
      </c>
      <c r="AA112" s="3" t="s">
        <v>833</v>
      </c>
      <c r="AB112" s="3" t="s">
        <v>834</v>
      </c>
      <c r="AC112" s="3" t="s">
        <v>835</v>
      </c>
      <c r="AD112" s="3" t="s">
        <v>836</v>
      </c>
      <c r="AE112" s="3" t="s">
        <v>837</v>
      </c>
      <c r="AF112" s="3" t="s">
        <v>838</v>
      </c>
      <c r="AG112" s="3" t="s">
        <v>839</v>
      </c>
      <c r="AH112" s="3"/>
    </row>
    <row r="113" spans="1:34" x14ac:dyDescent="0.35">
      <c r="A113" s="1" t="s">
        <v>71</v>
      </c>
      <c r="B113" s="1">
        <v>2021</v>
      </c>
      <c r="C113" s="2">
        <v>44449</v>
      </c>
      <c r="D113" s="1" t="s">
        <v>72</v>
      </c>
      <c r="E113" s="1" t="s">
        <v>395</v>
      </c>
      <c r="F113" s="3" t="s">
        <v>533</v>
      </c>
      <c r="G113" s="1" t="s">
        <v>44</v>
      </c>
      <c r="H113" s="3"/>
      <c r="I113" s="1">
        <v>11</v>
      </c>
      <c r="J113" s="3">
        <v>15.321999999999999</v>
      </c>
      <c r="K113" s="3">
        <v>24.428999999999998</v>
      </c>
      <c r="L113" s="3">
        <v>33.26</v>
      </c>
      <c r="M113" s="3">
        <v>42.017000000000003</v>
      </c>
      <c r="N113" s="3">
        <v>50.899000000000001</v>
      </c>
      <c r="O113" s="3">
        <v>59.802999999999997</v>
      </c>
      <c r="P113" s="3" t="s">
        <v>840</v>
      </c>
      <c r="Q113" s="3" t="s">
        <v>841</v>
      </c>
      <c r="R113" s="3" t="s">
        <v>842</v>
      </c>
      <c r="S113" s="3" t="s">
        <v>843</v>
      </c>
      <c r="T113" s="3" t="s">
        <v>844</v>
      </c>
      <c r="U113" s="3" t="s">
        <v>845</v>
      </c>
      <c r="V113" s="3" t="s">
        <v>846</v>
      </c>
      <c r="W113" s="3" t="s">
        <v>847</v>
      </c>
      <c r="X113" s="3" t="s">
        <v>848</v>
      </c>
      <c r="Y113" s="3" t="s">
        <v>601</v>
      </c>
      <c r="Z113" s="3" t="s">
        <v>849</v>
      </c>
      <c r="AA113" s="3" t="s">
        <v>850</v>
      </c>
      <c r="AB113" s="3" t="s">
        <v>851</v>
      </c>
      <c r="AC113" s="3" t="s">
        <v>852</v>
      </c>
      <c r="AD113" s="3" t="s">
        <v>853</v>
      </c>
      <c r="AE113" s="3" t="s">
        <v>854</v>
      </c>
      <c r="AF113" s="3" t="s">
        <v>855</v>
      </c>
      <c r="AG113" s="3" t="s">
        <v>856</v>
      </c>
      <c r="AH113" s="3"/>
    </row>
    <row r="114" spans="1:34" x14ac:dyDescent="0.35">
      <c r="A114" s="1" t="s">
        <v>71</v>
      </c>
      <c r="B114" s="1">
        <v>2021</v>
      </c>
      <c r="C114" s="2">
        <v>44449</v>
      </c>
      <c r="D114" s="1" t="s">
        <v>72</v>
      </c>
      <c r="E114" s="1" t="s">
        <v>395</v>
      </c>
      <c r="F114" s="3" t="s">
        <v>648</v>
      </c>
      <c r="G114" s="1" t="s">
        <v>59</v>
      </c>
      <c r="H114" s="3"/>
      <c r="I114" s="1">
        <v>12</v>
      </c>
      <c r="J114" s="3">
        <v>14.957000000000001</v>
      </c>
      <c r="K114" s="3">
        <v>24.472999999999999</v>
      </c>
      <c r="L114" s="3">
        <v>33.381999999999998</v>
      </c>
      <c r="M114" s="3">
        <v>42.033999999999999</v>
      </c>
      <c r="N114" s="3">
        <v>50.780999999999999</v>
      </c>
      <c r="O114" s="3">
        <v>59.561</v>
      </c>
      <c r="P114" s="3" t="s">
        <v>857</v>
      </c>
      <c r="Q114" s="3" t="s">
        <v>858</v>
      </c>
      <c r="R114" s="3" t="s">
        <v>859</v>
      </c>
      <c r="S114" s="3" t="s">
        <v>860</v>
      </c>
      <c r="T114" s="3" t="s">
        <v>861</v>
      </c>
      <c r="U114" s="3" t="s">
        <v>862</v>
      </c>
      <c r="V114" s="3" t="s">
        <v>863</v>
      </c>
      <c r="W114" s="3" t="s">
        <v>864</v>
      </c>
      <c r="X114" s="3" t="s">
        <v>865</v>
      </c>
      <c r="Y114" s="3" t="s">
        <v>866</v>
      </c>
      <c r="Z114" s="3" t="s">
        <v>867</v>
      </c>
      <c r="AA114" s="3" t="s">
        <v>868</v>
      </c>
      <c r="AB114" s="3" t="s">
        <v>869</v>
      </c>
      <c r="AC114" s="3" t="s">
        <v>870</v>
      </c>
      <c r="AD114" s="3" t="s">
        <v>871</v>
      </c>
      <c r="AE114" s="3" t="s">
        <v>872</v>
      </c>
      <c r="AF114" s="3" t="s">
        <v>873</v>
      </c>
      <c r="AG114" s="3" t="s">
        <v>874</v>
      </c>
      <c r="AH114" s="3"/>
    </row>
    <row r="115" spans="1:34" x14ac:dyDescent="0.35">
      <c r="A115" s="1" t="s">
        <v>71</v>
      </c>
      <c r="B115" s="1">
        <v>2021</v>
      </c>
      <c r="C115" s="2">
        <v>44449</v>
      </c>
      <c r="D115" s="1" t="s">
        <v>72</v>
      </c>
      <c r="E115" s="1" t="s">
        <v>395</v>
      </c>
      <c r="F115" s="3" t="s">
        <v>299</v>
      </c>
      <c r="G115" s="1" t="s">
        <v>70</v>
      </c>
      <c r="H115" s="3"/>
      <c r="I115" s="1">
        <v>13</v>
      </c>
      <c r="J115" s="3">
        <v>15.407</v>
      </c>
      <c r="K115" s="3">
        <v>24.343</v>
      </c>
      <c r="L115" s="3">
        <v>32.975999999999999</v>
      </c>
      <c r="M115" s="3">
        <v>41.615000000000002</v>
      </c>
      <c r="N115" s="3">
        <v>50.545999999999999</v>
      </c>
      <c r="O115" s="3">
        <v>59.847999999999999</v>
      </c>
      <c r="P115" s="3" t="s">
        <v>875</v>
      </c>
      <c r="Q115" s="3" t="s">
        <v>625</v>
      </c>
      <c r="R115" s="3" t="s">
        <v>876</v>
      </c>
      <c r="S115" s="3" t="s">
        <v>877</v>
      </c>
      <c r="T115" s="3" t="s">
        <v>594</v>
      </c>
      <c r="U115" s="3" t="s">
        <v>878</v>
      </c>
      <c r="V115" s="3" t="s">
        <v>879</v>
      </c>
      <c r="W115" s="3" t="s">
        <v>880</v>
      </c>
      <c r="X115" s="3" t="s">
        <v>881</v>
      </c>
      <c r="Y115" s="3" t="s">
        <v>882</v>
      </c>
      <c r="Z115" s="3" t="s">
        <v>883</v>
      </c>
      <c r="AA115" s="3" t="s">
        <v>884</v>
      </c>
      <c r="AB115" s="3" t="s">
        <v>885</v>
      </c>
      <c r="AC115" s="3" t="s">
        <v>886</v>
      </c>
      <c r="AD115" s="3" t="s">
        <v>887</v>
      </c>
      <c r="AE115" s="3" t="s">
        <v>888</v>
      </c>
      <c r="AF115" s="3" t="s">
        <v>889</v>
      </c>
      <c r="AG115" s="3" t="s">
        <v>890</v>
      </c>
      <c r="AH115" s="3"/>
    </row>
    <row r="116" spans="1:34" x14ac:dyDescent="0.35">
      <c r="A116" s="34" t="s">
        <v>71</v>
      </c>
      <c r="B116" s="34">
        <v>2021</v>
      </c>
      <c r="C116" s="39">
        <v>44449</v>
      </c>
      <c r="D116" s="34" t="s">
        <v>72</v>
      </c>
      <c r="E116" s="34" t="s">
        <v>210</v>
      </c>
      <c r="F116" s="34" t="s">
        <v>278</v>
      </c>
      <c r="G116" s="34" t="s">
        <v>67</v>
      </c>
      <c r="H116" s="34"/>
      <c r="I116" s="34">
        <v>1</v>
      </c>
      <c r="J116" s="3">
        <v>14.33</v>
      </c>
      <c r="K116" s="3">
        <v>23.154</v>
      </c>
      <c r="L116" s="3">
        <v>31.558</v>
      </c>
      <c r="M116" s="3">
        <v>40.055999999999997</v>
      </c>
      <c r="N116" s="3">
        <v>48.494</v>
      </c>
      <c r="O116" s="3">
        <v>56.988999999999997</v>
      </c>
      <c r="P116" s="3" t="s">
        <v>891</v>
      </c>
      <c r="Q116" s="3" t="s">
        <v>892</v>
      </c>
      <c r="R116" s="3" t="s">
        <v>893</v>
      </c>
      <c r="S116" s="3" t="s">
        <v>894</v>
      </c>
      <c r="T116" s="3" t="s">
        <v>895</v>
      </c>
      <c r="U116" s="3" t="s">
        <v>896</v>
      </c>
      <c r="V116" s="3" t="s">
        <v>897</v>
      </c>
      <c r="W116" s="3" t="s">
        <v>898</v>
      </c>
      <c r="X116" s="3" t="s">
        <v>899</v>
      </c>
      <c r="Y116" s="3" t="s">
        <v>900</v>
      </c>
      <c r="Z116" s="3" t="s">
        <v>901</v>
      </c>
      <c r="AA116" s="3" t="s">
        <v>902</v>
      </c>
      <c r="AB116" s="3" t="s">
        <v>903</v>
      </c>
      <c r="AC116" s="3" t="s">
        <v>904</v>
      </c>
      <c r="AD116" s="3" t="s">
        <v>905</v>
      </c>
      <c r="AE116" s="3" t="s">
        <v>906</v>
      </c>
      <c r="AF116" s="3" t="s">
        <v>907</v>
      </c>
      <c r="AG116" s="3" t="s">
        <v>908</v>
      </c>
      <c r="AH116" s="3"/>
    </row>
    <row r="117" spans="1:34" x14ac:dyDescent="0.35">
      <c r="A117" s="34" t="s">
        <v>71</v>
      </c>
      <c r="B117" s="34">
        <v>2021</v>
      </c>
      <c r="C117" s="39">
        <v>44449</v>
      </c>
      <c r="D117" s="34" t="s">
        <v>72</v>
      </c>
      <c r="E117" s="34" t="s">
        <v>210</v>
      </c>
      <c r="F117" s="34" t="s">
        <v>522</v>
      </c>
      <c r="G117" s="34" t="s">
        <v>15</v>
      </c>
      <c r="H117" s="34"/>
      <c r="I117" s="34">
        <v>2</v>
      </c>
      <c r="J117" s="3">
        <v>14.984</v>
      </c>
      <c r="K117" s="3">
        <v>24.003</v>
      </c>
      <c r="L117" s="3">
        <v>32.618000000000002</v>
      </c>
      <c r="M117" s="3">
        <v>40.951000000000001</v>
      </c>
      <c r="N117" s="3">
        <v>49.344999999999999</v>
      </c>
      <c r="O117" s="3">
        <v>57.753999999999998</v>
      </c>
      <c r="P117" s="3" t="s">
        <v>909</v>
      </c>
      <c r="Q117" s="3" t="s">
        <v>910</v>
      </c>
      <c r="R117" s="3" t="s">
        <v>911</v>
      </c>
      <c r="S117" s="3" t="s">
        <v>912</v>
      </c>
      <c r="T117" s="3" t="s">
        <v>913</v>
      </c>
      <c r="U117" s="3" t="s">
        <v>914</v>
      </c>
      <c r="V117" s="3" t="s">
        <v>915</v>
      </c>
      <c r="W117" s="3" t="s">
        <v>916</v>
      </c>
      <c r="X117" s="3" t="s">
        <v>917</v>
      </c>
      <c r="Y117" s="3" t="s">
        <v>918</v>
      </c>
      <c r="Z117" s="3" t="s">
        <v>919</v>
      </c>
      <c r="AA117" s="3" t="s">
        <v>920</v>
      </c>
      <c r="AB117" s="3" t="s">
        <v>921</v>
      </c>
      <c r="AC117" s="3" t="s">
        <v>922</v>
      </c>
      <c r="AD117" s="3" t="s">
        <v>923</v>
      </c>
      <c r="AE117" s="3" t="s">
        <v>924</v>
      </c>
      <c r="AF117" s="3" t="s">
        <v>925</v>
      </c>
      <c r="AG117" s="3" t="s">
        <v>926</v>
      </c>
      <c r="AH117" s="3"/>
    </row>
    <row r="118" spans="1:34" x14ac:dyDescent="0.35">
      <c r="A118" s="10" t="s">
        <v>71</v>
      </c>
      <c r="B118" s="10">
        <v>2021</v>
      </c>
      <c r="C118" s="38">
        <v>44449</v>
      </c>
      <c r="D118" s="10" t="s">
        <v>72</v>
      </c>
      <c r="E118" s="10" t="s">
        <v>211</v>
      </c>
      <c r="F118" s="10" t="s">
        <v>527</v>
      </c>
      <c r="G118" s="10" t="s">
        <v>15</v>
      </c>
      <c r="H118" s="10"/>
      <c r="I118" s="10">
        <v>3</v>
      </c>
      <c r="J118" s="3">
        <v>14.57</v>
      </c>
      <c r="K118" s="3">
        <v>23.667999999999999</v>
      </c>
      <c r="L118" s="3">
        <v>32.033999999999999</v>
      </c>
      <c r="M118" s="3">
        <v>40.216000000000001</v>
      </c>
      <c r="N118" s="3">
        <v>48.363999999999997</v>
      </c>
      <c r="O118" s="3">
        <v>56.59</v>
      </c>
      <c r="P118" s="3" t="s">
        <v>927</v>
      </c>
      <c r="Q118" s="3" t="s">
        <v>928</v>
      </c>
      <c r="R118" s="3" t="s">
        <v>929</v>
      </c>
      <c r="S118" s="3" t="s">
        <v>930</v>
      </c>
      <c r="T118" s="3" t="s">
        <v>607</v>
      </c>
      <c r="U118" s="3" t="s">
        <v>931</v>
      </c>
      <c r="V118" s="3" t="s">
        <v>932</v>
      </c>
      <c r="W118" s="3" t="s">
        <v>933</v>
      </c>
      <c r="X118" s="3" t="s">
        <v>934</v>
      </c>
      <c r="Y118" s="3" t="s">
        <v>935</v>
      </c>
      <c r="Z118" s="3" t="s">
        <v>936</v>
      </c>
      <c r="AA118" s="3" t="s">
        <v>937</v>
      </c>
      <c r="AB118" s="3" t="s">
        <v>938</v>
      </c>
      <c r="AC118" s="3" t="s">
        <v>939</v>
      </c>
      <c r="AD118" s="3" t="s">
        <v>940</v>
      </c>
      <c r="AE118" s="3" t="s">
        <v>941</v>
      </c>
      <c r="AF118" s="3" t="s">
        <v>942</v>
      </c>
      <c r="AG118" s="3" t="s">
        <v>943</v>
      </c>
      <c r="AH118" s="3"/>
    </row>
    <row r="119" spans="1:34" x14ac:dyDescent="0.35">
      <c r="A119" s="10" t="s">
        <v>71</v>
      </c>
      <c r="B119" s="10">
        <v>2021</v>
      </c>
      <c r="C119" s="38">
        <v>44449</v>
      </c>
      <c r="D119" s="10" t="s">
        <v>72</v>
      </c>
      <c r="E119" s="10" t="s">
        <v>211</v>
      </c>
      <c r="F119" s="10" t="s">
        <v>282</v>
      </c>
      <c r="G119" s="10" t="s">
        <v>21</v>
      </c>
      <c r="H119" s="10"/>
      <c r="I119" s="10">
        <v>4</v>
      </c>
      <c r="J119" s="3">
        <v>14.478</v>
      </c>
      <c r="K119" s="3">
        <v>23.184000000000001</v>
      </c>
      <c r="L119" s="3">
        <v>31.596</v>
      </c>
      <c r="M119" s="3">
        <v>39.895000000000003</v>
      </c>
      <c r="N119" s="3">
        <v>48.323999999999998</v>
      </c>
      <c r="O119" s="3">
        <v>56.841000000000001</v>
      </c>
      <c r="P119" s="3" t="s">
        <v>944</v>
      </c>
      <c r="Q119" s="3" t="s">
        <v>945</v>
      </c>
      <c r="R119" s="3" t="s">
        <v>946</v>
      </c>
      <c r="S119" s="3" t="s">
        <v>947</v>
      </c>
      <c r="T119" s="3" t="s">
        <v>948</v>
      </c>
      <c r="U119" s="3" t="s">
        <v>949</v>
      </c>
      <c r="V119" s="3" t="s">
        <v>950</v>
      </c>
      <c r="W119" s="3" t="s">
        <v>951</v>
      </c>
      <c r="X119" s="3" t="s">
        <v>952</v>
      </c>
      <c r="Y119" s="3" t="s">
        <v>953</v>
      </c>
      <c r="Z119" s="3" t="s">
        <v>954</v>
      </c>
      <c r="AA119" s="3" t="s">
        <v>955</v>
      </c>
      <c r="AB119" s="3" t="s">
        <v>956</v>
      </c>
      <c r="AC119" s="3" t="s">
        <v>957</v>
      </c>
      <c r="AD119" s="3" t="s">
        <v>958</v>
      </c>
      <c r="AE119" s="3" t="s">
        <v>959</v>
      </c>
      <c r="AF119" s="3" t="s">
        <v>960</v>
      </c>
      <c r="AG119" s="3" t="s">
        <v>961</v>
      </c>
      <c r="AH119" s="3"/>
    </row>
    <row r="120" spans="1:34" x14ac:dyDescent="0.35">
      <c r="A120" s="1" t="s">
        <v>120</v>
      </c>
      <c r="B120" s="1">
        <v>2021</v>
      </c>
      <c r="C120" s="2">
        <v>44387</v>
      </c>
      <c r="D120" s="1" t="s">
        <v>72</v>
      </c>
      <c r="E120" s="1" t="s">
        <v>395</v>
      </c>
      <c r="F120" s="1" t="s">
        <v>446</v>
      </c>
      <c r="G120" s="1" t="s">
        <v>56</v>
      </c>
      <c r="H120" s="1"/>
      <c r="I120" s="1">
        <v>1</v>
      </c>
      <c r="J120" s="3">
        <v>15.077</v>
      </c>
      <c r="K120" s="3">
        <v>24.091999999999999</v>
      </c>
      <c r="L120" s="3">
        <v>32.414000000000001</v>
      </c>
      <c r="M120" s="3">
        <v>40.533999999999999</v>
      </c>
      <c r="N120" s="3">
        <v>48.612000000000002</v>
      </c>
      <c r="O120" s="3">
        <v>56.697000000000003</v>
      </c>
      <c r="P120" s="49">
        <v>7.5012731481481469E-4</v>
      </c>
      <c r="Q120" s="49">
        <v>8.4513888888888887E-4</v>
      </c>
      <c r="R120" s="49">
        <v>9.4064814814814825E-4</v>
      </c>
      <c r="S120" s="49">
        <v>1.0371527777777777E-3</v>
      </c>
      <c r="T120" s="49">
        <v>1.1333680555555556E-3</v>
      </c>
      <c r="U120" s="49">
        <v>1.2307523148148149E-3</v>
      </c>
      <c r="V120" s="49">
        <v>1.3279398148148148E-3</v>
      </c>
      <c r="W120" s="49">
        <v>1.4261805555555555E-3</v>
      </c>
      <c r="X120" s="49">
        <v>1.5262615740740742E-3</v>
      </c>
      <c r="Y120" s="49">
        <v>1.6245601851851853E-3</v>
      </c>
      <c r="Z120" s="49">
        <v>1.7234027777777777E-3</v>
      </c>
      <c r="AA120" s="49">
        <v>1.8229629629629629E-3</v>
      </c>
      <c r="AB120" s="49">
        <v>1.9226273148148147E-3</v>
      </c>
      <c r="AC120" s="49">
        <v>2.0228703703703702E-3</v>
      </c>
      <c r="AD120" s="49">
        <v>2.1229861111111111E-3</v>
      </c>
      <c r="AE120" s="49">
        <v>2.2238425925925928E-3</v>
      </c>
      <c r="AF120" s="49">
        <v>2.3242013888888887E-3</v>
      </c>
      <c r="AG120" s="49">
        <v>2.424884259259259E-3</v>
      </c>
      <c r="AH120" s="49"/>
    </row>
    <row r="121" spans="1:34" x14ac:dyDescent="0.35">
      <c r="A121" s="1" t="s">
        <v>120</v>
      </c>
      <c r="B121" s="1">
        <v>2021</v>
      </c>
      <c r="C121" s="2">
        <v>44387</v>
      </c>
      <c r="D121" s="1" t="s">
        <v>72</v>
      </c>
      <c r="E121" s="1" t="s">
        <v>395</v>
      </c>
      <c r="F121" s="1" t="s">
        <v>539</v>
      </c>
      <c r="G121" s="1" t="s">
        <v>121</v>
      </c>
      <c r="H121" s="1"/>
      <c r="I121" s="1">
        <v>2</v>
      </c>
      <c r="J121" s="3">
        <v>13.608000000000001</v>
      </c>
      <c r="K121" s="3">
        <v>22.216000000000001</v>
      </c>
      <c r="L121" s="3">
        <v>30.510999999999999</v>
      </c>
      <c r="M121" s="3">
        <v>38.674999999999997</v>
      </c>
      <c r="N121" s="3">
        <v>46.814</v>
      </c>
      <c r="O121" s="3">
        <v>55.036999999999999</v>
      </c>
      <c r="P121" s="49">
        <v>7.3287037037037027E-4</v>
      </c>
      <c r="Q121" s="49">
        <v>8.3015046296296298E-4</v>
      </c>
      <c r="R121" s="49">
        <v>9.2836805555555565E-4</v>
      </c>
      <c r="S121" s="49">
        <v>1.0279166666666668E-3</v>
      </c>
      <c r="T121" s="49">
        <v>1.1284837962962965E-3</v>
      </c>
      <c r="U121" s="49">
        <v>1.2300115740740741E-3</v>
      </c>
      <c r="V121" s="49">
        <v>1.3316550925925926E-3</v>
      </c>
      <c r="W121" s="49">
        <v>1.4338194444444444E-3</v>
      </c>
      <c r="X121" s="49">
        <v>1.5356249999999999E-3</v>
      </c>
      <c r="Y121" s="49">
        <v>1.6370023148148149E-3</v>
      </c>
      <c r="Z121" s="49">
        <v>1.7382638888888888E-3</v>
      </c>
      <c r="AA121" s="49">
        <v>1.8394791666666666E-3</v>
      </c>
      <c r="AB121" s="49">
        <v>1.9421412037037037E-3</v>
      </c>
      <c r="AC121" s="49">
        <v>2.045324074074074E-3</v>
      </c>
      <c r="AD121" s="49">
        <v>2.1490625000000004E-3</v>
      </c>
      <c r="AE121" s="49">
        <v>2.2537037037037035E-3</v>
      </c>
      <c r="AF121" s="49">
        <v>2.359236111111111E-3</v>
      </c>
      <c r="AG121" s="49">
        <v>2.4652430555555556E-3</v>
      </c>
      <c r="AH121" s="49"/>
    </row>
    <row r="122" spans="1:34" x14ac:dyDescent="0.35">
      <c r="A122" s="1" t="s">
        <v>120</v>
      </c>
      <c r="B122" s="1">
        <v>2021</v>
      </c>
      <c r="C122" s="2">
        <v>44387</v>
      </c>
      <c r="D122" s="1" t="s">
        <v>72</v>
      </c>
      <c r="E122" s="1" t="s">
        <v>395</v>
      </c>
      <c r="F122" s="1" t="s">
        <v>274</v>
      </c>
      <c r="G122" s="1" t="s">
        <v>56</v>
      </c>
      <c r="H122" s="1"/>
      <c r="I122" s="1">
        <v>3</v>
      </c>
      <c r="J122" s="3">
        <v>14.11</v>
      </c>
      <c r="K122" s="3">
        <v>22.922999999999998</v>
      </c>
      <c r="L122" s="3">
        <v>31.274999999999999</v>
      </c>
      <c r="M122" s="3">
        <v>39.552999999999997</v>
      </c>
      <c r="N122" s="3">
        <v>47.850999999999999</v>
      </c>
      <c r="O122" s="3">
        <v>56.213999999999999</v>
      </c>
      <c r="P122" s="49">
        <v>7.4881944444444442E-4</v>
      </c>
      <c r="Q122" s="49">
        <v>8.4744212962962974E-4</v>
      </c>
      <c r="R122" s="49">
        <v>9.4636574074074078E-4</v>
      </c>
      <c r="S122" s="49">
        <v>1.0457523148148147E-3</v>
      </c>
      <c r="T122" s="49">
        <v>1.1457175925925927E-3</v>
      </c>
      <c r="U122" s="49">
        <v>1.245462962962963E-3</v>
      </c>
      <c r="V122" s="49">
        <v>1.3458564814814815E-3</v>
      </c>
      <c r="W122" s="49">
        <v>1.4469791666666667E-3</v>
      </c>
      <c r="X122" s="49">
        <v>1.5488541666666669E-3</v>
      </c>
      <c r="Y122" s="49">
        <v>1.6515740740740742E-3</v>
      </c>
      <c r="Z122" s="49">
        <v>1.7551504629629627E-3</v>
      </c>
      <c r="AA122" s="49">
        <v>1.8592129629629629E-3</v>
      </c>
      <c r="AB122" s="49">
        <v>1.9641550925925924E-3</v>
      </c>
      <c r="AC122" s="49">
        <v>2.0698495370370371E-3</v>
      </c>
      <c r="AD122" s="49">
        <v>2.1764699074074078E-3</v>
      </c>
      <c r="AE122" s="49">
        <v>2.2838888888888891E-3</v>
      </c>
      <c r="AF122" s="49">
        <v>2.3914004629629628E-3</v>
      </c>
      <c r="AG122" s="49">
        <v>2.4990740740740741E-3</v>
      </c>
      <c r="AH122" s="49"/>
    </row>
    <row r="123" spans="1:34" x14ac:dyDescent="0.35">
      <c r="A123" s="1" t="s">
        <v>120</v>
      </c>
      <c r="B123" s="1">
        <v>2021</v>
      </c>
      <c r="C123" s="2">
        <v>44387</v>
      </c>
      <c r="D123" s="1" t="s">
        <v>72</v>
      </c>
      <c r="E123" s="1" t="s">
        <v>395</v>
      </c>
      <c r="F123" s="1" t="s">
        <v>544</v>
      </c>
      <c r="G123" s="1" t="s">
        <v>121</v>
      </c>
      <c r="H123" s="1"/>
      <c r="I123" s="1">
        <v>4</v>
      </c>
      <c r="J123" s="3">
        <v>14.167</v>
      </c>
      <c r="K123" s="3">
        <v>23.02</v>
      </c>
      <c r="L123" s="3">
        <v>31.396000000000001</v>
      </c>
      <c r="M123" s="3">
        <v>39.707000000000001</v>
      </c>
      <c r="N123" s="3">
        <v>48.064999999999998</v>
      </c>
      <c r="O123" s="3">
        <v>56.469000000000001</v>
      </c>
      <c r="P123" s="49">
        <v>7.5189814814814813E-4</v>
      </c>
      <c r="Q123" s="49">
        <v>8.5136574074074075E-4</v>
      </c>
      <c r="R123" s="49">
        <v>9.5267361111111117E-4</v>
      </c>
      <c r="S123" s="49">
        <v>1.054664351851852E-3</v>
      </c>
      <c r="T123" s="49">
        <v>1.1573032407407406E-3</v>
      </c>
      <c r="U123" s="49">
        <v>1.2603472222222222E-3</v>
      </c>
      <c r="V123" s="49">
        <v>1.3637268518518519E-3</v>
      </c>
      <c r="W123" s="49">
        <v>1.4671643518518517E-3</v>
      </c>
      <c r="X123" s="49">
        <v>1.5716898148148148E-3</v>
      </c>
      <c r="Y123" s="49">
        <v>1.6772800925925928E-3</v>
      </c>
      <c r="Z123" s="49">
        <v>1.7835300925925926E-3</v>
      </c>
      <c r="AA123" s="49">
        <v>1.8898842592592596E-3</v>
      </c>
      <c r="AB123" s="49">
        <v>1.9966203703703704E-3</v>
      </c>
      <c r="AC123" s="49">
        <v>2.1035416666666668E-3</v>
      </c>
      <c r="AD123" s="49">
        <v>2.2118287037037037E-3</v>
      </c>
      <c r="AE123" s="49">
        <v>2.321111111111111E-3</v>
      </c>
      <c r="AF123" s="49">
        <v>2.4296296296296297E-3</v>
      </c>
      <c r="AG123" s="49">
        <v>2.5375694444444443E-3</v>
      </c>
      <c r="AH123" s="49"/>
    </row>
    <row r="124" spans="1:34" x14ac:dyDescent="0.35">
      <c r="A124" s="1" t="s">
        <v>120</v>
      </c>
      <c r="B124" s="1">
        <v>2021</v>
      </c>
      <c r="C124" s="2">
        <v>44387</v>
      </c>
      <c r="D124" s="1" t="s">
        <v>72</v>
      </c>
      <c r="E124" s="1" t="s">
        <v>395</v>
      </c>
      <c r="F124" s="1" t="s">
        <v>507</v>
      </c>
      <c r="G124" s="1" t="s">
        <v>239</v>
      </c>
      <c r="H124" s="1"/>
      <c r="I124" s="1">
        <v>5</v>
      </c>
      <c r="J124" s="3">
        <v>14.34</v>
      </c>
      <c r="K124" s="3">
        <v>23.13</v>
      </c>
      <c r="L124" s="3">
        <v>31.437999999999999</v>
      </c>
      <c r="M124" s="3">
        <v>39.712000000000003</v>
      </c>
      <c r="N124" s="3">
        <v>48.183</v>
      </c>
      <c r="O124" s="3">
        <v>56.863</v>
      </c>
      <c r="P124" s="49">
        <v>7.610416666666667E-4</v>
      </c>
      <c r="Q124" s="49">
        <v>8.6476851851851862E-4</v>
      </c>
      <c r="R124" s="49">
        <v>9.7001157407407409E-4</v>
      </c>
      <c r="S124" s="49">
        <v>1.0767476851851851E-3</v>
      </c>
      <c r="T124" s="49">
        <v>1.1834259259259259E-3</v>
      </c>
      <c r="U124" s="49">
        <v>1.2892824074074074E-3</v>
      </c>
      <c r="V124" s="49">
        <v>1.3957175925925925E-3</v>
      </c>
      <c r="W124" s="49">
        <v>1.5013541666666667E-3</v>
      </c>
      <c r="X124" s="49">
        <v>1.6068402777777776E-3</v>
      </c>
      <c r="Y124" s="49">
        <v>1.7118402777777776E-3</v>
      </c>
      <c r="Z124" s="49">
        <v>1.8171875000000002E-3</v>
      </c>
      <c r="AA124" s="49">
        <v>1.9224537037037038E-3</v>
      </c>
      <c r="AB124" s="49">
        <v>2.0275347222222222E-3</v>
      </c>
      <c r="AC124" s="49">
        <v>2.1326388888888892E-3</v>
      </c>
      <c r="AD124" s="49">
        <v>2.2376041666666668E-3</v>
      </c>
      <c r="AE124" s="49">
        <v>2.3428356481481481E-3</v>
      </c>
      <c r="AF124" s="49">
        <v>2.4473726851851852E-3</v>
      </c>
      <c r="AG124" s="49">
        <v>2.5510648148148146E-3</v>
      </c>
      <c r="AH124" s="49"/>
    </row>
    <row r="125" spans="1:34" x14ac:dyDescent="0.35">
      <c r="A125" s="1" t="s">
        <v>120</v>
      </c>
      <c r="B125" s="1">
        <v>2021</v>
      </c>
      <c r="C125" s="2">
        <v>44387</v>
      </c>
      <c r="D125" s="1" t="s">
        <v>72</v>
      </c>
      <c r="E125" s="1" t="s">
        <v>395</v>
      </c>
      <c r="F125" s="1" t="s">
        <v>307</v>
      </c>
      <c r="G125" s="1" t="s">
        <v>31</v>
      </c>
      <c r="H125" s="1"/>
      <c r="I125" s="1">
        <v>6</v>
      </c>
      <c r="J125" s="3">
        <v>13.691000000000001</v>
      </c>
      <c r="K125" s="3">
        <v>22.666</v>
      </c>
      <c r="L125" s="3">
        <v>31.324999999999999</v>
      </c>
      <c r="M125" s="3">
        <v>39.972999999999999</v>
      </c>
      <c r="N125" s="3">
        <v>48.746000000000002</v>
      </c>
      <c r="O125" s="3">
        <v>57.625999999999998</v>
      </c>
      <c r="P125" s="49">
        <v>7.7072916666666663E-4</v>
      </c>
      <c r="Q125" s="49">
        <v>8.7540509259259266E-4</v>
      </c>
      <c r="R125" s="49">
        <v>9.8127314814814822E-4</v>
      </c>
      <c r="S125" s="49">
        <v>1.0881597222222223E-3</v>
      </c>
      <c r="T125" s="49">
        <v>1.1952199074074074E-3</v>
      </c>
      <c r="U125" s="49">
        <v>1.3022685185185186E-3</v>
      </c>
      <c r="V125" s="49">
        <v>1.4087500000000001E-3</v>
      </c>
      <c r="W125" s="49">
        <v>1.5157870370370368E-3</v>
      </c>
      <c r="X125" s="49">
        <v>1.6230902777777778E-3</v>
      </c>
      <c r="Y125" s="49">
        <v>1.7308796296296297E-3</v>
      </c>
      <c r="Z125" s="49">
        <v>1.8386805555555554E-3</v>
      </c>
      <c r="AA125" s="49">
        <v>1.9456134259259259E-3</v>
      </c>
      <c r="AB125" s="49">
        <v>2.0493055555555555E-3</v>
      </c>
      <c r="AC125" s="49">
        <v>2.1523495370370373E-3</v>
      </c>
      <c r="AD125" s="49">
        <v>2.2594675925925924E-3</v>
      </c>
      <c r="AE125" s="49">
        <v>2.369409722222222E-3</v>
      </c>
      <c r="AF125" s="49">
        <v>2.4742013888888891E-3</v>
      </c>
      <c r="AG125" s="49">
        <v>2.5743634259259257E-3</v>
      </c>
      <c r="AH125" s="49"/>
    </row>
    <row r="126" spans="1:34" x14ac:dyDescent="0.35">
      <c r="A126" s="1" t="s">
        <v>120</v>
      </c>
      <c r="B126" s="1">
        <v>2021</v>
      </c>
      <c r="C126" s="2">
        <v>44387</v>
      </c>
      <c r="D126" s="1" t="s">
        <v>72</v>
      </c>
      <c r="E126" s="1" t="s">
        <v>395</v>
      </c>
      <c r="F126" s="1" t="s">
        <v>418</v>
      </c>
      <c r="G126" s="1" t="s">
        <v>239</v>
      </c>
      <c r="H126" s="1"/>
      <c r="I126" s="1">
        <v>7</v>
      </c>
      <c r="J126" s="3">
        <v>14.289</v>
      </c>
      <c r="K126" s="3">
        <v>23.192</v>
      </c>
      <c r="L126" s="3">
        <v>31.808</v>
      </c>
      <c r="M126" s="3">
        <v>40.503999999999998</v>
      </c>
      <c r="N126" s="3">
        <v>49.311999999999998</v>
      </c>
      <c r="O126" s="3">
        <v>58.27</v>
      </c>
      <c r="P126" s="49">
        <v>7.7988425925925925E-4</v>
      </c>
      <c r="Q126" s="49">
        <v>8.8700231481481486E-4</v>
      </c>
      <c r="R126" s="49">
        <v>9.9453703703703705E-4</v>
      </c>
      <c r="S126" s="49">
        <v>1.102199074074074E-3</v>
      </c>
      <c r="T126" s="49">
        <v>1.2094328703703703E-3</v>
      </c>
      <c r="U126" s="49">
        <v>1.3164583333333333E-3</v>
      </c>
      <c r="V126" s="49">
        <v>1.4248726851851853E-3</v>
      </c>
      <c r="W126" s="49">
        <v>1.5322453703703704E-3</v>
      </c>
      <c r="X126" s="49">
        <v>1.6368055555555556E-3</v>
      </c>
      <c r="Y126" s="49">
        <v>1.7416898148148148E-3</v>
      </c>
      <c r="Z126" s="49">
        <v>1.8470254629629629E-3</v>
      </c>
      <c r="AA126" s="49">
        <v>1.9540277777777781E-3</v>
      </c>
      <c r="AB126" s="49">
        <v>2.0612037037037035E-3</v>
      </c>
      <c r="AC126" s="49">
        <v>2.1696064814814811E-3</v>
      </c>
      <c r="AD126" s="49">
        <v>2.2778819444444444E-3</v>
      </c>
      <c r="AE126" s="49">
        <v>2.3848148148148149E-3</v>
      </c>
      <c r="AF126" s="49">
        <v>2.4916203703703702E-3</v>
      </c>
      <c r="AG126" s="49">
        <v>2.600011574074074E-3</v>
      </c>
      <c r="AH126" s="49"/>
    </row>
    <row r="127" spans="1:34" x14ac:dyDescent="0.35">
      <c r="A127" s="1" t="s">
        <v>120</v>
      </c>
      <c r="B127" s="1">
        <v>2021</v>
      </c>
      <c r="C127" s="2">
        <v>44387</v>
      </c>
      <c r="D127" s="1" t="s">
        <v>72</v>
      </c>
      <c r="E127" s="1" t="s">
        <v>395</v>
      </c>
      <c r="F127" s="1" t="s">
        <v>542</v>
      </c>
      <c r="G127" s="1" t="s">
        <v>175</v>
      </c>
      <c r="H127" s="1"/>
      <c r="I127" s="1">
        <v>8</v>
      </c>
      <c r="J127" s="3">
        <v>14.606</v>
      </c>
      <c r="K127" s="3">
        <v>23.562000000000001</v>
      </c>
      <c r="L127" s="3">
        <v>32.222000000000001</v>
      </c>
      <c r="M127" s="3">
        <v>40.905000000000001</v>
      </c>
      <c r="N127" s="3">
        <v>49.636000000000003</v>
      </c>
      <c r="O127" s="3">
        <v>58.545000000000002</v>
      </c>
      <c r="P127" s="49">
        <v>7.816087962962963E-4</v>
      </c>
      <c r="Q127" s="49">
        <v>8.8636574074074063E-4</v>
      </c>
      <c r="R127" s="49">
        <v>9.9133101851851834E-4</v>
      </c>
      <c r="S127" s="49">
        <v>1.0972337962962965E-3</v>
      </c>
      <c r="T127" s="49">
        <v>1.2042708333333335E-3</v>
      </c>
      <c r="U127" s="49">
        <v>1.3121180555555557E-3</v>
      </c>
      <c r="V127" s="49">
        <v>1.4194791666666668E-3</v>
      </c>
      <c r="W127" s="49">
        <v>1.5283217592592594E-3</v>
      </c>
      <c r="X127" s="49">
        <v>1.6366666666666665E-3</v>
      </c>
      <c r="Y127" s="49">
        <v>1.7454861111111111E-3</v>
      </c>
      <c r="Z127" s="49">
        <v>1.8542939814814813E-3</v>
      </c>
      <c r="AA127" s="49">
        <v>1.9645138888888889E-3</v>
      </c>
      <c r="AB127" s="49">
        <v>2.0743287037037037E-3</v>
      </c>
      <c r="AC127" s="49">
        <v>2.1852546296296294E-3</v>
      </c>
      <c r="AD127" s="49">
        <v>2.2960648148148146E-3</v>
      </c>
      <c r="AE127" s="49">
        <v>2.4083449074074072E-3</v>
      </c>
      <c r="AF127" s="49">
        <v>2.5186574074074074E-3</v>
      </c>
      <c r="AG127" s="49">
        <v>2.6263194444444446E-3</v>
      </c>
      <c r="AH127" s="49"/>
    </row>
    <row r="128" spans="1:34" x14ac:dyDescent="0.35">
      <c r="A128" s="34" t="s">
        <v>120</v>
      </c>
      <c r="B128" s="34">
        <v>2021</v>
      </c>
      <c r="C128" s="39">
        <v>44387</v>
      </c>
      <c r="D128" s="34" t="s">
        <v>72</v>
      </c>
      <c r="E128" s="34" t="s">
        <v>210</v>
      </c>
      <c r="F128" s="34" t="s">
        <v>446</v>
      </c>
      <c r="G128" s="34" t="s">
        <v>56</v>
      </c>
      <c r="H128" s="34"/>
      <c r="I128" s="34">
        <v>1</v>
      </c>
      <c r="J128" s="3">
        <v>15.414</v>
      </c>
      <c r="K128" s="3">
        <v>24.318000000000001</v>
      </c>
      <c r="L128" s="3">
        <v>32.637999999999998</v>
      </c>
      <c r="M128" s="3">
        <v>40.81</v>
      </c>
      <c r="N128" s="3">
        <v>48.948999999999998</v>
      </c>
      <c r="O128" s="3">
        <v>57.192</v>
      </c>
      <c r="P128" s="49">
        <v>7.5759259259259258E-4</v>
      </c>
      <c r="Q128" s="49">
        <v>8.5384259259259267E-4</v>
      </c>
      <c r="R128" s="49">
        <v>9.5057870370370381E-4</v>
      </c>
      <c r="S128" s="49">
        <v>1.0485763888888888E-3</v>
      </c>
      <c r="T128" s="49">
        <v>1.1462384259259258E-3</v>
      </c>
      <c r="U128" s="49">
        <v>1.2446990740740741E-3</v>
      </c>
      <c r="V128" s="49">
        <v>1.342951388888889E-3</v>
      </c>
      <c r="W128" s="49">
        <v>1.4414351851851854E-3</v>
      </c>
      <c r="X128" s="49">
        <v>1.540150462962963E-3</v>
      </c>
      <c r="Y128" s="49">
        <v>1.6395486111111109E-3</v>
      </c>
      <c r="Z128" s="49">
        <v>1.7383449074074074E-3</v>
      </c>
      <c r="AA128" s="49">
        <v>1.8376736111111113E-3</v>
      </c>
      <c r="AB128" s="49">
        <v>1.9370717592592593E-3</v>
      </c>
      <c r="AC128" s="49">
        <v>2.0370023148148148E-3</v>
      </c>
      <c r="AD128" s="49">
        <v>2.1368171296296296E-3</v>
      </c>
      <c r="AE128" s="49">
        <v>2.2368402777777777E-3</v>
      </c>
      <c r="AF128" s="49">
        <v>2.3365277777777781E-3</v>
      </c>
      <c r="AG128" s="49">
        <v>2.4354398148148148E-3</v>
      </c>
      <c r="AH128" s="49"/>
    </row>
    <row r="129" spans="1:34" x14ac:dyDescent="0.35">
      <c r="A129" s="34" t="s">
        <v>120</v>
      </c>
      <c r="B129" s="34">
        <v>2021</v>
      </c>
      <c r="C129" s="39">
        <v>44387</v>
      </c>
      <c r="D129" s="34" t="s">
        <v>72</v>
      </c>
      <c r="E129" s="34" t="s">
        <v>210</v>
      </c>
      <c r="F129" s="34" t="s">
        <v>539</v>
      </c>
      <c r="G129" s="34" t="s">
        <v>121</v>
      </c>
      <c r="H129" s="34"/>
      <c r="I129" s="34">
        <v>2</v>
      </c>
      <c r="J129" s="3">
        <v>13.661</v>
      </c>
      <c r="K129" s="3">
        <v>22.527999999999999</v>
      </c>
      <c r="L129" s="3">
        <v>31.023</v>
      </c>
      <c r="M129" s="3">
        <v>39.35</v>
      </c>
      <c r="N129" s="3">
        <v>47.601999999999997</v>
      </c>
      <c r="O129" s="3">
        <v>55.866</v>
      </c>
      <c r="P129" s="49">
        <v>7.4230324074074086E-4</v>
      </c>
      <c r="Q129" s="49">
        <v>8.3861111111111115E-4</v>
      </c>
      <c r="R129" s="49">
        <v>9.3565972222222227E-4</v>
      </c>
      <c r="S129" s="49">
        <v>1.0338425925925925E-3</v>
      </c>
      <c r="T129" s="49">
        <v>1.1326157407407407E-3</v>
      </c>
      <c r="U129" s="49">
        <v>1.2326851851851852E-3</v>
      </c>
      <c r="V129" s="49">
        <v>1.333402777777778E-3</v>
      </c>
      <c r="W129" s="49">
        <v>1.4349421296296298E-3</v>
      </c>
      <c r="X129" s="49">
        <v>1.5367476851851853E-3</v>
      </c>
      <c r="Y129" s="49">
        <v>1.6389467592592593E-3</v>
      </c>
      <c r="Z129" s="49">
        <v>1.741539351851852E-3</v>
      </c>
      <c r="AA129" s="49">
        <v>1.8446180555555557E-3</v>
      </c>
      <c r="AB129" s="49">
        <v>1.9481018518518519E-3</v>
      </c>
      <c r="AC129" s="49">
        <v>2.0518055555555554E-3</v>
      </c>
      <c r="AD129" s="49">
        <v>2.1552777777777781E-3</v>
      </c>
      <c r="AE129" s="49">
        <v>2.2589351851851854E-3</v>
      </c>
      <c r="AF129" s="49">
        <v>2.3624305555555556E-3</v>
      </c>
      <c r="AG129" s="49">
        <v>2.4660185185185189E-3</v>
      </c>
      <c r="AH129" s="49"/>
    </row>
    <row r="130" spans="1:34" x14ac:dyDescent="0.35">
      <c r="A130" s="10" t="s">
        <v>120</v>
      </c>
      <c r="B130" s="10">
        <v>2021</v>
      </c>
      <c r="C130" s="38">
        <v>44387</v>
      </c>
      <c r="D130" s="10" t="s">
        <v>72</v>
      </c>
      <c r="E130" s="10" t="s">
        <v>211</v>
      </c>
      <c r="F130" s="10" t="s">
        <v>274</v>
      </c>
      <c r="G130" s="10" t="s">
        <v>56</v>
      </c>
      <c r="H130" s="10"/>
      <c r="I130" s="10">
        <v>3</v>
      </c>
      <c r="J130" s="3">
        <v>13.928000000000001</v>
      </c>
      <c r="K130" s="3">
        <v>22.838000000000001</v>
      </c>
      <c r="L130" s="3">
        <v>31.423999999999999</v>
      </c>
      <c r="M130" s="3">
        <v>39.908999999999999</v>
      </c>
      <c r="N130" s="3">
        <v>48.389000000000003</v>
      </c>
      <c r="O130" s="3">
        <v>56.877000000000002</v>
      </c>
      <c r="P130" s="49">
        <v>7.5718749999999994E-4</v>
      </c>
      <c r="Q130" s="49">
        <v>8.5756944444444455E-4</v>
      </c>
      <c r="R130" s="49">
        <v>9.5773148148148139E-4</v>
      </c>
      <c r="S130" s="49">
        <v>1.058460648148148E-3</v>
      </c>
      <c r="T130" s="49">
        <v>1.1587500000000001E-3</v>
      </c>
      <c r="U130" s="49">
        <v>1.2593055555555556E-3</v>
      </c>
      <c r="V130" s="49">
        <v>1.3604629629629628E-3</v>
      </c>
      <c r="W130" s="49">
        <v>1.462349537037037E-3</v>
      </c>
      <c r="X130" s="49">
        <v>1.5647800925925924E-3</v>
      </c>
      <c r="Y130" s="49">
        <v>1.6679629629629631E-3</v>
      </c>
      <c r="Z130" s="49">
        <v>1.7711689814814814E-3</v>
      </c>
      <c r="AA130" s="49">
        <v>1.8752777777777778E-3</v>
      </c>
      <c r="AB130" s="49">
        <v>1.9802314814814817E-3</v>
      </c>
      <c r="AC130" s="49">
        <v>2.0854513888888889E-3</v>
      </c>
      <c r="AD130" s="49">
        <v>2.1913425925925928E-3</v>
      </c>
      <c r="AE130" s="49">
        <v>2.2978356481481482E-3</v>
      </c>
      <c r="AF130" s="49">
        <v>2.4046180555555557E-3</v>
      </c>
      <c r="AG130" s="49">
        <v>2.5124421296296297E-3</v>
      </c>
      <c r="AH130" s="49"/>
    </row>
    <row r="131" spans="1:34" x14ac:dyDescent="0.35">
      <c r="A131" s="10" t="s">
        <v>120</v>
      </c>
      <c r="B131" s="10">
        <v>2021</v>
      </c>
      <c r="C131" s="38">
        <v>44387</v>
      </c>
      <c r="D131" s="10" t="s">
        <v>72</v>
      </c>
      <c r="E131" s="10" t="s">
        <v>211</v>
      </c>
      <c r="F131" s="10" t="s">
        <v>544</v>
      </c>
      <c r="G131" s="10" t="s">
        <v>121</v>
      </c>
      <c r="H131" s="10"/>
      <c r="I131" s="10">
        <v>4</v>
      </c>
      <c r="J131" s="3">
        <v>13.942</v>
      </c>
      <c r="K131" s="3">
        <v>22.725999999999999</v>
      </c>
      <c r="L131" s="3">
        <v>31.094000000000001</v>
      </c>
      <c r="M131" s="3">
        <v>39.402999999999999</v>
      </c>
      <c r="N131" s="3">
        <v>47.78</v>
      </c>
      <c r="O131" s="3">
        <v>56.267000000000003</v>
      </c>
      <c r="P131" s="49">
        <v>7.5098379629629636E-4</v>
      </c>
      <c r="Q131" s="49">
        <v>8.522453703703704E-4</v>
      </c>
      <c r="R131" s="49">
        <v>9.5528935185185181E-4</v>
      </c>
      <c r="S131" s="49">
        <v>1.059375E-3</v>
      </c>
      <c r="T131" s="49">
        <v>1.1640046296296296E-3</v>
      </c>
      <c r="U131" s="49">
        <v>1.269224537037037E-3</v>
      </c>
      <c r="V131" s="49">
        <v>1.3756944444444444E-3</v>
      </c>
      <c r="W131" s="49">
        <v>1.483460648148148E-3</v>
      </c>
      <c r="X131" s="49">
        <v>1.5923611111111112E-3</v>
      </c>
      <c r="Y131" s="49">
        <v>1.7017708333333331E-3</v>
      </c>
      <c r="Z131" s="49">
        <v>1.8124652777777776E-3</v>
      </c>
      <c r="AA131" s="49">
        <v>1.9230902777777779E-3</v>
      </c>
      <c r="AB131" s="49">
        <v>2.0339930555555554E-3</v>
      </c>
      <c r="AC131" s="49">
        <v>2.1455671296296296E-3</v>
      </c>
      <c r="AD131" s="49">
        <v>2.2584606481481483E-3</v>
      </c>
      <c r="AE131" s="49">
        <v>2.3721527777777781E-3</v>
      </c>
      <c r="AF131" s="49">
        <v>2.486238425925926E-3</v>
      </c>
      <c r="AG131" s="49">
        <v>2.6006250000000001E-3</v>
      </c>
      <c r="AH131" s="49"/>
    </row>
    <row r="132" spans="1:34" x14ac:dyDescent="0.35">
      <c r="A132" s="4" t="s">
        <v>130</v>
      </c>
      <c r="B132" s="4">
        <v>2021</v>
      </c>
      <c r="C132" s="22">
        <v>44331</v>
      </c>
      <c r="D132" s="4" t="s">
        <v>72</v>
      </c>
      <c r="E132" s="3" t="s">
        <v>395</v>
      </c>
      <c r="F132" s="3" t="s">
        <v>288</v>
      </c>
      <c r="G132" s="3" t="s">
        <v>175</v>
      </c>
      <c r="H132" s="3"/>
      <c r="I132" s="3">
        <v>1</v>
      </c>
      <c r="J132" s="3">
        <v>14.097</v>
      </c>
      <c r="K132" s="3">
        <v>22.847999999999999</v>
      </c>
      <c r="L132" s="3">
        <v>31.443000000000001</v>
      </c>
      <c r="M132" s="3">
        <v>40.076999999999998</v>
      </c>
      <c r="N132" s="3">
        <v>48.771999999999998</v>
      </c>
      <c r="O132" s="3">
        <v>57.517000000000003</v>
      </c>
      <c r="P132" s="3" t="s">
        <v>962</v>
      </c>
      <c r="Q132" s="3" t="s">
        <v>963</v>
      </c>
      <c r="R132" s="3" t="s">
        <v>964</v>
      </c>
      <c r="S132" s="3" t="s">
        <v>623</v>
      </c>
      <c r="T132" s="3" t="s">
        <v>965</v>
      </c>
      <c r="U132" s="3" t="s">
        <v>966</v>
      </c>
      <c r="V132" s="3" t="s">
        <v>967</v>
      </c>
      <c r="W132" s="3" t="s">
        <v>968</v>
      </c>
      <c r="X132" s="3" t="s">
        <v>969</v>
      </c>
      <c r="Y132" s="3" t="s">
        <v>970</v>
      </c>
      <c r="Z132" s="3" t="s">
        <v>971</v>
      </c>
      <c r="AA132" s="3" t="s">
        <v>972</v>
      </c>
      <c r="AB132" s="3" t="s">
        <v>973</v>
      </c>
      <c r="AC132" s="3" t="s">
        <v>974</v>
      </c>
      <c r="AD132" s="3" t="s">
        <v>975</v>
      </c>
      <c r="AE132" s="3" t="s">
        <v>976</v>
      </c>
      <c r="AF132" s="3" t="s">
        <v>977</v>
      </c>
      <c r="AG132" s="3" t="s">
        <v>978</v>
      </c>
      <c r="AH132" s="3"/>
    </row>
    <row r="133" spans="1:34" x14ac:dyDescent="0.35">
      <c r="A133" s="4" t="s">
        <v>130</v>
      </c>
      <c r="B133" s="4">
        <v>2021</v>
      </c>
      <c r="C133" s="22">
        <v>44331</v>
      </c>
      <c r="D133" s="4" t="s">
        <v>72</v>
      </c>
      <c r="E133" s="3" t="s">
        <v>395</v>
      </c>
      <c r="F133" s="3" t="s">
        <v>331</v>
      </c>
      <c r="G133" s="3" t="s">
        <v>40</v>
      </c>
      <c r="H133" s="3"/>
      <c r="I133" s="3">
        <v>2</v>
      </c>
      <c r="J133" s="3">
        <v>14.768000000000001</v>
      </c>
      <c r="K133" s="3">
        <v>23.98</v>
      </c>
      <c r="L133" s="3">
        <v>32.685000000000002</v>
      </c>
      <c r="M133" s="3">
        <v>41.262</v>
      </c>
      <c r="N133" s="3">
        <v>49.86</v>
      </c>
      <c r="O133" s="3">
        <v>58.478999999999999</v>
      </c>
      <c r="P133" s="3" t="s">
        <v>979</v>
      </c>
      <c r="Q133" s="3" t="s">
        <v>980</v>
      </c>
      <c r="R133" s="3" t="s">
        <v>981</v>
      </c>
      <c r="S133" s="3" t="s">
        <v>982</v>
      </c>
      <c r="T133" s="3" t="s">
        <v>983</v>
      </c>
      <c r="U133" s="3" t="s">
        <v>984</v>
      </c>
      <c r="V133" s="3" t="s">
        <v>985</v>
      </c>
      <c r="W133" s="3" t="s">
        <v>986</v>
      </c>
      <c r="X133" s="3" t="s">
        <v>987</v>
      </c>
      <c r="Y133" s="3" t="s">
        <v>988</v>
      </c>
      <c r="Z133" s="3" t="s">
        <v>989</v>
      </c>
      <c r="AA133" s="3" t="s">
        <v>990</v>
      </c>
      <c r="AB133" s="3" t="s">
        <v>991</v>
      </c>
      <c r="AC133" s="3" t="s">
        <v>992</v>
      </c>
      <c r="AD133" s="3" t="s">
        <v>993</v>
      </c>
      <c r="AE133" s="3" t="s">
        <v>994</v>
      </c>
      <c r="AF133" s="3" t="s">
        <v>995</v>
      </c>
      <c r="AG133" s="3" t="s">
        <v>996</v>
      </c>
      <c r="AH133" s="3"/>
    </row>
    <row r="134" spans="1:34" x14ac:dyDescent="0.35">
      <c r="A134" s="4" t="s">
        <v>130</v>
      </c>
      <c r="B134" s="4">
        <v>2021</v>
      </c>
      <c r="C134" s="22">
        <v>44331</v>
      </c>
      <c r="D134" s="4" t="s">
        <v>72</v>
      </c>
      <c r="E134" s="3" t="s">
        <v>395</v>
      </c>
      <c r="F134" s="1" t="s">
        <v>344</v>
      </c>
      <c r="G134" s="1" t="s">
        <v>175</v>
      </c>
      <c r="H134" s="1"/>
      <c r="I134" s="1">
        <v>3</v>
      </c>
      <c r="J134" s="53">
        <v>14.452</v>
      </c>
      <c r="K134" s="3">
        <v>23.643000000000001</v>
      </c>
      <c r="L134" s="3">
        <v>32.529000000000003</v>
      </c>
      <c r="M134" s="3">
        <v>41.417999999999999</v>
      </c>
      <c r="N134" s="3">
        <v>50.295999999999999</v>
      </c>
      <c r="O134" s="3">
        <v>59.106000000000002</v>
      </c>
      <c r="P134" s="3" t="s">
        <v>997</v>
      </c>
      <c r="Q134" s="3" t="s">
        <v>998</v>
      </c>
      <c r="R134" s="3" t="s">
        <v>999</v>
      </c>
      <c r="S134" s="3" t="s">
        <v>1000</v>
      </c>
      <c r="T134" s="3" t="s">
        <v>1001</v>
      </c>
      <c r="U134" s="3" t="s">
        <v>1002</v>
      </c>
      <c r="V134" s="3" t="s">
        <v>1003</v>
      </c>
      <c r="W134" s="3" t="s">
        <v>1004</v>
      </c>
      <c r="X134" s="3" t="s">
        <v>1005</v>
      </c>
      <c r="Y134" s="3" t="s">
        <v>1006</v>
      </c>
      <c r="Z134" s="3" t="s">
        <v>1007</v>
      </c>
      <c r="AA134" s="3" t="s">
        <v>1008</v>
      </c>
      <c r="AB134" s="3" t="s">
        <v>1009</v>
      </c>
      <c r="AC134" s="3" t="s">
        <v>1010</v>
      </c>
      <c r="AD134" s="3" t="s">
        <v>1011</v>
      </c>
      <c r="AE134" s="3" t="s">
        <v>1012</v>
      </c>
      <c r="AF134" s="3" t="s">
        <v>1013</v>
      </c>
      <c r="AG134" s="3" t="s">
        <v>1014</v>
      </c>
      <c r="AH134" s="3"/>
    </row>
    <row r="135" spans="1:34" x14ac:dyDescent="0.35">
      <c r="A135" s="4" t="s">
        <v>130</v>
      </c>
      <c r="B135" s="4">
        <v>2021</v>
      </c>
      <c r="C135" s="22">
        <v>44331</v>
      </c>
      <c r="D135" s="4" t="s">
        <v>72</v>
      </c>
      <c r="E135" s="3" t="s">
        <v>395</v>
      </c>
      <c r="F135" s="1" t="s">
        <v>349</v>
      </c>
      <c r="G135" s="1" t="s">
        <v>350</v>
      </c>
      <c r="H135" s="1"/>
      <c r="I135" s="1">
        <v>4</v>
      </c>
      <c r="J135" s="53">
        <v>15.189</v>
      </c>
      <c r="K135" s="3">
        <v>24.292999999999999</v>
      </c>
      <c r="L135" s="3">
        <v>33.024000000000001</v>
      </c>
      <c r="M135" s="3">
        <v>41.795000000000002</v>
      </c>
      <c r="N135" s="3">
        <v>50.792999999999999</v>
      </c>
      <c r="O135" s="3">
        <v>59.860999999999997</v>
      </c>
      <c r="P135" s="3" t="s">
        <v>1015</v>
      </c>
      <c r="Q135" s="3" t="s">
        <v>1016</v>
      </c>
      <c r="R135" s="3" t="s">
        <v>1017</v>
      </c>
      <c r="S135" s="3" t="s">
        <v>1018</v>
      </c>
      <c r="T135" s="3" t="s">
        <v>1019</v>
      </c>
      <c r="U135" s="3" t="s">
        <v>1020</v>
      </c>
      <c r="V135" s="3" t="s">
        <v>1021</v>
      </c>
      <c r="W135" s="3" t="s">
        <v>1022</v>
      </c>
      <c r="X135" s="3" t="s">
        <v>1023</v>
      </c>
      <c r="Y135" s="3" t="s">
        <v>1024</v>
      </c>
      <c r="Z135" s="3" t="s">
        <v>1025</v>
      </c>
      <c r="AA135" s="3" t="s">
        <v>1026</v>
      </c>
      <c r="AB135" s="3" t="s">
        <v>1027</v>
      </c>
      <c r="AC135" s="3" t="s">
        <v>1028</v>
      </c>
      <c r="AD135" s="3" t="s">
        <v>1029</v>
      </c>
      <c r="AE135" s="3" t="s">
        <v>1030</v>
      </c>
      <c r="AF135" s="3" t="s">
        <v>1031</v>
      </c>
      <c r="AG135" s="3" t="s">
        <v>1032</v>
      </c>
      <c r="AH135" s="3"/>
    </row>
    <row r="136" spans="1:34" x14ac:dyDescent="0.35">
      <c r="A136" s="4" t="s">
        <v>130</v>
      </c>
      <c r="B136" s="4">
        <v>2021</v>
      </c>
      <c r="C136" s="22">
        <v>44331</v>
      </c>
      <c r="D136" s="4" t="s">
        <v>72</v>
      </c>
      <c r="E136" s="3" t="s">
        <v>395</v>
      </c>
      <c r="F136" s="1" t="s">
        <v>142</v>
      </c>
      <c r="G136" s="1" t="s">
        <v>61</v>
      </c>
      <c r="H136" s="1"/>
      <c r="I136" s="1">
        <v>5</v>
      </c>
      <c r="J136" s="53">
        <v>14.483000000000001</v>
      </c>
      <c r="K136" s="3">
        <v>24.120999999999999</v>
      </c>
      <c r="L136" s="3">
        <v>33.195999999999998</v>
      </c>
      <c r="M136" s="3">
        <v>42.125</v>
      </c>
      <c r="N136" s="3">
        <v>51.073</v>
      </c>
      <c r="O136" s="3" t="s">
        <v>1033</v>
      </c>
      <c r="P136" s="3" t="s">
        <v>1034</v>
      </c>
      <c r="Q136" s="3" t="s">
        <v>1035</v>
      </c>
      <c r="R136" s="3" t="s">
        <v>1036</v>
      </c>
      <c r="S136" s="3" t="s">
        <v>1037</v>
      </c>
      <c r="T136" s="3" t="s">
        <v>1038</v>
      </c>
      <c r="U136" s="3" t="s">
        <v>1039</v>
      </c>
      <c r="V136" s="3" t="s">
        <v>1040</v>
      </c>
      <c r="W136" s="3" t="s">
        <v>1041</v>
      </c>
      <c r="X136" s="3" t="s">
        <v>1042</v>
      </c>
      <c r="Y136" s="3" t="s">
        <v>1043</v>
      </c>
      <c r="Z136" s="3" t="s">
        <v>1044</v>
      </c>
      <c r="AA136" s="3" t="s">
        <v>1045</v>
      </c>
      <c r="AB136" s="3" t="s">
        <v>1046</v>
      </c>
      <c r="AC136" s="3" t="s">
        <v>1047</v>
      </c>
      <c r="AD136" s="3" t="s">
        <v>1048</v>
      </c>
      <c r="AE136" s="3" t="s">
        <v>600</v>
      </c>
      <c r="AF136" s="3" t="s">
        <v>1049</v>
      </c>
      <c r="AG136" s="3" t="s">
        <v>1050</v>
      </c>
      <c r="AH136" s="3"/>
    </row>
    <row r="137" spans="1:34" x14ac:dyDescent="0.35">
      <c r="A137" s="4" t="s">
        <v>130</v>
      </c>
      <c r="B137" s="4">
        <v>2021</v>
      </c>
      <c r="C137" s="22">
        <v>44331</v>
      </c>
      <c r="D137" s="4" t="s">
        <v>72</v>
      </c>
      <c r="E137" s="3" t="s">
        <v>210</v>
      </c>
      <c r="F137" s="3" t="s">
        <v>288</v>
      </c>
      <c r="G137" s="3" t="s">
        <v>175</v>
      </c>
      <c r="H137" s="3"/>
      <c r="I137" s="1">
        <v>1</v>
      </c>
      <c r="J137" s="3">
        <v>14.241</v>
      </c>
      <c r="K137" s="3">
        <v>23.158999999999999</v>
      </c>
      <c r="L137" s="3">
        <v>31.846</v>
      </c>
      <c r="M137" s="3">
        <v>40.463999999999999</v>
      </c>
      <c r="N137" s="3">
        <v>49.161999999999999</v>
      </c>
      <c r="O137" s="3">
        <v>57.976999999999997</v>
      </c>
      <c r="P137" s="3" t="s">
        <v>1051</v>
      </c>
      <c r="Q137" s="3" t="s">
        <v>1052</v>
      </c>
      <c r="R137" s="3" t="s">
        <v>1053</v>
      </c>
      <c r="S137" s="3" t="s">
        <v>1054</v>
      </c>
      <c r="T137" s="3" t="s">
        <v>1055</v>
      </c>
      <c r="U137" s="3" t="s">
        <v>1056</v>
      </c>
      <c r="V137" s="3" t="s">
        <v>1057</v>
      </c>
      <c r="W137" s="3" t="s">
        <v>1058</v>
      </c>
      <c r="X137" s="3" t="s">
        <v>1059</v>
      </c>
      <c r="Y137" s="3" t="s">
        <v>1060</v>
      </c>
      <c r="Z137" s="3" t="s">
        <v>1061</v>
      </c>
      <c r="AA137" s="3" t="s">
        <v>1062</v>
      </c>
      <c r="AB137" s="3" t="s">
        <v>1063</v>
      </c>
      <c r="AC137" s="3" t="s">
        <v>1064</v>
      </c>
      <c r="AD137" s="3" t="s">
        <v>1065</v>
      </c>
      <c r="AE137" s="3" t="s">
        <v>1066</v>
      </c>
      <c r="AF137" s="3" t="s">
        <v>1067</v>
      </c>
      <c r="AG137" s="3" t="s">
        <v>1068</v>
      </c>
      <c r="AH137" s="3"/>
    </row>
    <row r="138" spans="1:34" x14ac:dyDescent="0.35">
      <c r="A138" s="4" t="s">
        <v>130</v>
      </c>
      <c r="B138" s="4">
        <v>2021</v>
      </c>
      <c r="C138" s="22">
        <v>44331</v>
      </c>
      <c r="D138" s="4" t="s">
        <v>72</v>
      </c>
      <c r="E138" s="3" t="s">
        <v>210</v>
      </c>
      <c r="F138" s="3" t="s">
        <v>331</v>
      </c>
      <c r="G138" s="3" t="s">
        <v>40</v>
      </c>
      <c r="H138" s="3"/>
      <c r="I138" s="1">
        <v>2</v>
      </c>
      <c r="J138" s="3">
        <v>14.696</v>
      </c>
      <c r="K138" s="3">
        <v>23.727</v>
      </c>
      <c r="L138" s="3">
        <v>32.505000000000003</v>
      </c>
      <c r="M138" s="3">
        <v>41.139000000000003</v>
      </c>
      <c r="N138" s="3">
        <v>49.735999999999997</v>
      </c>
      <c r="O138" s="3">
        <v>58.341999999999999</v>
      </c>
      <c r="P138" s="3" t="s">
        <v>1069</v>
      </c>
      <c r="Q138" s="3" t="s">
        <v>1070</v>
      </c>
      <c r="R138" s="3" t="s">
        <v>1071</v>
      </c>
      <c r="S138" s="3" t="s">
        <v>1072</v>
      </c>
      <c r="T138" s="3" t="s">
        <v>589</v>
      </c>
      <c r="U138" s="3" t="s">
        <v>1073</v>
      </c>
      <c r="V138" s="3" t="s">
        <v>1074</v>
      </c>
      <c r="W138" s="3" t="s">
        <v>1075</v>
      </c>
      <c r="X138" s="3" t="s">
        <v>1076</v>
      </c>
      <c r="Y138" s="3" t="s">
        <v>1077</v>
      </c>
      <c r="Z138" s="3" t="s">
        <v>1078</v>
      </c>
      <c r="AA138" s="3" t="s">
        <v>609</v>
      </c>
      <c r="AB138" s="3" t="s">
        <v>1079</v>
      </c>
      <c r="AC138" s="3" t="s">
        <v>1080</v>
      </c>
      <c r="AD138" s="3" t="s">
        <v>1081</v>
      </c>
      <c r="AE138" s="3" t="s">
        <v>1082</v>
      </c>
      <c r="AF138" s="3" t="s">
        <v>1083</v>
      </c>
      <c r="AG138" s="3" t="s">
        <v>1084</v>
      </c>
      <c r="AH138" s="3"/>
    </row>
    <row r="139" spans="1:34" x14ac:dyDescent="0.35">
      <c r="A139" s="3" t="s">
        <v>134</v>
      </c>
      <c r="B139" s="3">
        <v>2020</v>
      </c>
      <c r="C139" s="22">
        <v>43890</v>
      </c>
      <c r="D139" s="3" t="s">
        <v>13</v>
      </c>
      <c r="E139" s="3" t="s">
        <v>395</v>
      </c>
      <c r="F139" s="3" t="s">
        <v>545</v>
      </c>
      <c r="G139" s="3" t="s">
        <v>67</v>
      </c>
      <c r="H139" s="3"/>
      <c r="I139" s="1">
        <v>1</v>
      </c>
      <c r="J139" s="3">
        <v>14.036</v>
      </c>
      <c r="K139" s="3">
        <v>22.257999999999999</v>
      </c>
      <c r="L139" s="3">
        <v>30.039000000000001</v>
      </c>
      <c r="M139" s="3">
        <v>37.689</v>
      </c>
      <c r="N139" s="3">
        <v>45.343000000000004</v>
      </c>
      <c r="O139" s="3">
        <v>52.991999999999997</v>
      </c>
      <c r="P139" s="49">
        <v>7.0290509259259264E-4</v>
      </c>
      <c r="Q139" s="49">
        <v>7.9238425925925928E-4</v>
      </c>
      <c r="R139" s="49">
        <v>8.8277777777777779E-4</v>
      </c>
      <c r="S139" s="49">
        <v>9.7336805555555555E-4</v>
      </c>
      <c r="T139" s="49">
        <v>1.0641203703703704E-3</v>
      </c>
      <c r="U139" s="49">
        <v>1.1549189814814814E-3</v>
      </c>
      <c r="V139" s="49">
        <v>1.2481828703703704E-3</v>
      </c>
      <c r="W139" s="49">
        <v>1.3396643518518521E-3</v>
      </c>
      <c r="X139" s="49">
        <v>1.4317708333333333E-3</v>
      </c>
      <c r="Y139" s="49">
        <v>1.5246064814814816E-3</v>
      </c>
      <c r="Z139" s="49">
        <v>1.6182407407407406E-3</v>
      </c>
      <c r="AA139" s="49">
        <v>1.7121064814814813E-3</v>
      </c>
      <c r="AB139" s="49">
        <v>1.8065856481481483E-3</v>
      </c>
      <c r="AC139" s="49">
        <v>1.9012037037037038E-3</v>
      </c>
      <c r="AD139" s="49">
        <v>1.9958449074074076E-3</v>
      </c>
      <c r="AE139" s="49">
        <v>2.0913888888888887E-3</v>
      </c>
      <c r="AF139" s="49">
        <v>2.1870833333333334E-3</v>
      </c>
      <c r="AG139" s="49">
        <v>2.2833680555555554E-3</v>
      </c>
      <c r="AH139" s="49"/>
    </row>
    <row r="140" spans="1:34" x14ac:dyDescent="0.35">
      <c r="A140" s="3" t="s">
        <v>134</v>
      </c>
      <c r="B140" s="3">
        <v>2020</v>
      </c>
      <c r="C140" s="22">
        <v>43890</v>
      </c>
      <c r="D140" s="3" t="s">
        <v>13</v>
      </c>
      <c r="E140" s="3" t="s">
        <v>395</v>
      </c>
      <c r="F140" s="3" t="s">
        <v>520</v>
      </c>
      <c r="G140" s="3" t="s">
        <v>15</v>
      </c>
      <c r="H140" s="3"/>
      <c r="I140" s="1">
        <v>2</v>
      </c>
      <c r="J140" s="3">
        <v>14.031000000000001</v>
      </c>
      <c r="K140" s="3">
        <v>22.364000000000001</v>
      </c>
      <c r="L140" s="3">
        <v>30.117999999999999</v>
      </c>
      <c r="M140" s="3">
        <v>37.715000000000003</v>
      </c>
      <c r="N140" s="3">
        <v>45.197000000000003</v>
      </c>
      <c r="O140" s="3">
        <v>52.692999999999998</v>
      </c>
      <c r="P140" s="49">
        <v>6.9638888888888886E-4</v>
      </c>
      <c r="Q140" s="49">
        <v>7.8416666666666663E-4</v>
      </c>
      <c r="R140" s="49">
        <v>8.7471064814814801E-4</v>
      </c>
      <c r="S140" s="49">
        <v>9.6425925925925932E-4</v>
      </c>
      <c r="T140" s="49">
        <v>1.0548495370370371E-3</v>
      </c>
      <c r="U140" s="49">
        <v>1.1459027777777778E-3</v>
      </c>
      <c r="V140" s="49">
        <v>1.2378125E-3</v>
      </c>
      <c r="W140" s="49">
        <v>1.3305902777777778E-3</v>
      </c>
      <c r="X140" s="49">
        <v>1.4237152777777779E-3</v>
      </c>
      <c r="Y140" s="49">
        <v>1.5177314814814817E-3</v>
      </c>
      <c r="Z140" s="49">
        <v>1.6117939814814814E-3</v>
      </c>
      <c r="AA140" s="49">
        <v>1.7069444444444447E-3</v>
      </c>
      <c r="AB140" s="49">
        <v>1.8025694444444443E-3</v>
      </c>
      <c r="AC140" s="49">
        <v>1.9002430555555554E-3</v>
      </c>
      <c r="AD140" s="49">
        <v>1.9977083333333335E-3</v>
      </c>
      <c r="AE140" s="49">
        <v>2.0965972222222224E-3</v>
      </c>
      <c r="AF140" s="49">
        <v>2.1957754629629627E-3</v>
      </c>
      <c r="AG140" s="49">
        <v>2.2953703703703704E-3</v>
      </c>
      <c r="AH140" s="49"/>
    </row>
    <row r="141" spans="1:34" x14ac:dyDescent="0.35">
      <c r="A141" s="3" t="s">
        <v>134</v>
      </c>
      <c r="B141" s="3">
        <v>2020</v>
      </c>
      <c r="C141" s="22">
        <v>43890</v>
      </c>
      <c r="D141" s="3" t="s">
        <v>13</v>
      </c>
      <c r="E141" s="3" t="s">
        <v>395</v>
      </c>
      <c r="F141" s="3" t="s">
        <v>519</v>
      </c>
      <c r="G141" s="3" t="s">
        <v>15</v>
      </c>
      <c r="H141" s="3"/>
      <c r="I141" s="1">
        <v>3</v>
      </c>
      <c r="J141" s="3">
        <v>14.009</v>
      </c>
      <c r="K141" s="3">
        <v>22.766999999999999</v>
      </c>
      <c r="L141" s="3">
        <v>31.081</v>
      </c>
      <c r="M141" s="3">
        <v>39.290999999999997</v>
      </c>
      <c r="N141" s="3">
        <v>47.402000000000001</v>
      </c>
      <c r="O141" s="3">
        <v>55.430999999999997</v>
      </c>
      <c r="P141" s="49">
        <v>7.3475694444444445E-4</v>
      </c>
      <c r="Q141" s="49">
        <v>8.2856481481481485E-4</v>
      </c>
      <c r="R141" s="49">
        <v>9.2252314814814812E-4</v>
      </c>
      <c r="S141" s="49">
        <v>1.0161805555555555E-3</v>
      </c>
      <c r="T141" s="49">
        <v>1.110173611111111E-3</v>
      </c>
      <c r="U141" s="49">
        <v>1.2040856481481484E-3</v>
      </c>
      <c r="V141" s="49">
        <v>1.2982638888888889E-3</v>
      </c>
      <c r="W141" s="49">
        <v>1.3931828703703704E-3</v>
      </c>
      <c r="X141" s="49">
        <v>1.4873379629629631E-3</v>
      </c>
      <c r="Y141" s="49">
        <v>1.5811574074074076E-3</v>
      </c>
      <c r="Z141" s="49">
        <v>1.6736574074074076E-3</v>
      </c>
      <c r="AA141" s="49">
        <v>1.7650810185185185E-3</v>
      </c>
      <c r="AB141" s="49">
        <v>1.8566087962962963E-3</v>
      </c>
      <c r="AC141" s="49">
        <v>1.9480555555555555E-3</v>
      </c>
      <c r="AD141" s="49">
        <v>2.0404282407407407E-3</v>
      </c>
      <c r="AE141" s="49">
        <v>2.1337384259259256E-3</v>
      </c>
      <c r="AF141" s="49">
        <v>2.225358796296296E-3</v>
      </c>
      <c r="AG141" s="49">
        <v>2.3173842592592591E-3</v>
      </c>
      <c r="AH141" s="49"/>
    </row>
    <row r="142" spans="1:34" x14ac:dyDescent="0.35">
      <c r="A142" s="3" t="s">
        <v>134</v>
      </c>
      <c r="B142" s="3">
        <v>2020</v>
      </c>
      <c r="C142" s="22">
        <v>43890</v>
      </c>
      <c r="D142" s="3" t="s">
        <v>13</v>
      </c>
      <c r="E142" s="3" t="s">
        <v>395</v>
      </c>
      <c r="F142" s="3" t="s">
        <v>509</v>
      </c>
      <c r="G142" s="3" t="s">
        <v>15</v>
      </c>
      <c r="H142" s="3"/>
      <c r="I142" s="1">
        <v>4</v>
      </c>
      <c r="J142" s="3">
        <v>14.098000000000001</v>
      </c>
      <c r="K142" s="3">
        <v>22.843</v>
      </c>
      <c r="L142" s="3">
        <v>31.158000000000001</v>
      </c>
      <c r="M142" s="3">
        <v>39.313000000000002</v>
      </c>
      <c r="N142" s="3">
        <v>47.454999999999998</v>
      </c>
      <c r="O142" s="3">
        <v>55.625999999999998</v>
      </c>
      <c r="P142" s="49">
        <v>7.3822916666666666E-4</v>
      </c>
      <c r="Q142" s="49">
        <v>8.3233796296296311E-4</v>
      </c>
      <c r="R142" s="49">
        <v>9.2571759259259256E-4</v>
      </c>
      <c r="S142" s="49">
        <v>1.0191319444444445E-3</v>
      </c>
      <c r="T142" s="49">
        <v>1.1124421296296297E-3</v>
      </c>
      <c r="U142" s="49">
        <v>1.2057291666666668E-3</v>
      </c>
      <c r="V142" s="49">
        <v>1.2994328703703703E-3</v>
      </c>
      <c r="W142" s="49">
        <v>1.3935879629629628E-3</v>
      </c>
      <c r="X142" s="49">
        <v>1.4878935185185186E-3</v>
      </c>
      <c r="Y142" s="49">
        <v>1.5823958333333332E-3</v>
      </c>
      <c r="Z142" s="49">
        <v>1.677291666666667E-3</v>
      </c>
      <c r="AA142" s="49">
        <v>1.7713425925925926E-3</v>
      </c>
      <c r="AB142" s="49">
        <v>1.8653009259259259E-3</v>
      </c>
      <c r="AC142" s="49">
        <v>1.959247685185185E-3</v>
      </c>
      <c r="AD142" s="49">
        <v>2.0530671296296295E-3</v>
      </c>
      <c r="AE142" s="49">
        <v>2.1471180555555553E-3</v>
      </c>
      <c r="AF142" s="49">
        <v>2.2413541666666667E-3</v>
      </c>
      <c r="AG142" s="49">
        <v>2.3359722222222224E-3</v>
      </c>
      <c r="AH142" s="49"/>
    </row>
    <row r="143" spans="1:34" x14ac:dyDescent="0.35">
      <c r="A143" s="3" t="s">
        <v>134</v>
      </c>
      <c r="B143" s="3">
        <v>2020</v>
      </c>
      <c r="C143" s="22">
        <v>43890</v>
      </c>
      <c r="D143" s="3" t="s">
        <v>13</v>
      </c>
      <c r="E143" s="3" t="s">
        <v>395</v>
      </c>
      <c r="F143" s="3" t="s">
        <v>549</v>
      </c>
      <c r="G143" s="3" t="s">
        <v>27</v>
      </c>
      <c r="H143" s="3"/>
      <c r="I143" s="1">
        <v>5</v>
      </c>
      <c r="J143" s="3">
        <v>14.516</v>
      </c>
      <c r="K143" s="3">
        <v>22.907</v>
      </c>
      <c r="L143" s="3">
        <v>30.835000000000001</v>
      </c>
      <c r="M143" s="3">
        <v>38.738999999999997</v>
      </c>
      <c r="N143" s="3">
        <v>46.656999999999996</v>
      </c>
      <c r="O143" s="3">
        <v>54.607999999999997</v>
      </c>
      <c r="P143" s="49">
        <v>7.2460648148148156E-4</v>
      </c>
      <c r="Q143" s="49">
        <v>8.180324074074074E-4</v>
      </c>
      <c r="R143" s="49">
        <v>9.1193287037037035E-4</v>
      </c>
      <c r="S143" s="49">
        <v>1.0062962962962964E-3</v>
      </c>
      <c r="T143" s="49">
        <v>1.1011226851851852E-3</v>
      </c>
      <c r="U143" s="49">
        <v>1.1963078703703704E-3</v>
      </c>
      <c r="V143" s="49">
        <v>1.2917476851851851E-3</v>
      </c>
      <c r="W143" s="49">
        <v>1.3876041666666665E-3</v>
      </c>
      <c r="X143" s="49">
        <v>1.48375E-3</v>
      </c>
      <c r="Y143" s="49">
        <v>1.5803703703703702E-3</v>
      </c>
      <c r="Z143" s="49">
        <v>1.677395833333333E-3</v>
      </c>
      <c r="AA143" s="49">
        <v>1.7749305555555554E-3</v>
      </c>
      <c r="AB143" s="49">
        <v>1.8733796296296296E-3</v>
      </c>
      <c r="AC143" s="49">
        <v>1.9718171296296298E-3</v>
      </c>
      <c r="AD143" s="49">
        <v>2.070983796296296E-3</v>
      </c>
      <c r="AE143" s="49">
        <v>2.1706597222222223E-3</v>
      </c>
      <c r="AF143" s="49">
        <v>2.2710532407407406E-3</v>
      </c>
      <c r="AG143" s="49">
        <v>2.3723148148148145E-3</v>
      </c>
      <c r="AH143" s="49"/>
    </row>
    <row r="144" spans="1:34" x14ac:dyDescent="0.35">
      <c r="A144" s="3" t="s">
        <v>134</v>
      </c>
      <c r="B144" s="3">
        <v>2020</v>
      </c>
      <c r="C144" s="22">
        <v>43890</v>
      </c>
      <c r="D144" s="3" t="s">
        <v>13</v>
      </c>
      <c r="E144" s="3" t="s">
        <v>395</v>
      </c>
      <c r="F144" s="3" t="s">
        <v>546</v>
      </c>
      <c r="G144" s="3" t="s">
        <v>67</v>
      </c>
      <c r="H144" s="3"/>
      <c r="I144" s="1">
        <v>6</v>
      </c>
      <c r="J144" s="3">
        <v>13.388999999999999</v>
      </c>
      <c r="K144" s="3">
        <v>21.574000000000002</v>
      </c>
      <c r="L144" s="3">
        <v>29.437000000000001</v>
      </c>
      <c r="M144" s="3">
        <v>37.268999999999998</v>
      </c>
      <c r="N144" s="3">
        <v>45.186999999999998</v>
      </c>
      <c r="O144" s="3">
        <v>53.220999999999997</v>
      </c>
      <c r="P144" s="49">
        <v>7.1050925925925925E-4</v>
      </c>
      <c r="Q144" s="49">
        <v>8.0574074074074087E-4</v>
      </c>
      <c r="R144" s="49">
        <v>9.0162037037037034E-4</v>
      </c>
      <c r="S144" s="49">
        <v>9.9814814814814818E-4</v>
      </c>
      <c r="T144" s="49">
        <v>1.0954629629629628E-3</v>
      </c>
      <c r="U144" s="49">
        <v>1.1929629629629629E-3</v>
      </c>
      <c r="V144" s="49">
        <v>1.2904166666666667E-3</v>
      </c>
      <c r="W144" s="49">
        <v>1.3880439814814814E-3</v>
      </c>
      <c r="X144" s="49">
        <v>1.4857870370370372E-3</v>
      </c>
      <c r="Y144" s="49">
        <v>1.583472222222222E-3</v>
      </c>
      <c r="Z144" s="49">
        <v>1.6819907407407408E-3</v>
      </c>
      <c r="AA144" s="49">
        <v>1.7813310185185182E-3</v>
      </c>
      <c r="AB144" s="49">
        <v>1.8800347222222224E-3</v>
      </c>
      <c r="AC144" s="49">
        <v>1.9791435185185185E-3</v>
      </c>
      <c r="AD144" s="49">
        <v>2.0786574074074071E-3</v>
      </c>
      <c r="AE144" s="49">
        <v>2.1788310185185183E-3</v>
      </c>
      <c r="AF144" s="49">
        <v>2.2793287037037036E-3</v>
      </c>
      <c r="AG144" s="49">
        <v>2.3804050925925924E-3</v>
      </c>
      <c r="AH144" s="49"/>
    </row>
    <row r="145" spans="1:34" x14ac:dyDescent="0.35">
      <c r="A145" s="3" t="s">
        <v>134</v>
      </c>
      <c r="B145" s="3">
        <v>2020</v>
      </c>
      <c r="C145" s="22">
        <v>43890</v>
      </c>
      <c r="D145" s="3" t="s">
        <v>13</v>
      </c>
      <c r="E145" s="3" t="s">
        <v>395</v>
      </c>
      <c r="F145" s="3" t="s">
        <v>552</v>
      </c>
      <c r="G145" s="3" t="s">
        <v>29</v>
      </c>
      <c r="H145" s="3"/>
      <c r="I145" s="1">
        <v>7</v>
      </c>
      <c r="J145" s="3">
        <v>14.348000000000001</v>
      </c>
      <c r="K145" s="3">
        <v>23.209</v>
      </c>
      <c r="L145" s="3">
        <v>31.669</v>
      </c>
      <c r="M145" s="3">
        <v>40.020000000000003</v>
      </c>
      <c r="N145" s="3">
        <v>48.301000000000002</v>
      </c>
      <c r="O145" s="3">
        <v>56.567</v>
      </c>
      <c r="P145" s="49">
        <v>7.5071759259259265E-4</v>
      </c>
      <c r="Q145" s="49">
        <v>8.4663194444444445E-4</v>
      </c>
      <c r="R145" s="49">
        <v>9.422685185185185E-4</v>
      </c>
      <c r="S145" s="49">
        <v>1.0382175925925925E-3</v>
      </c>
      <c r="T145" s="49">
        <v>1.1339814814814815E-3</v>
      </c>
      <c r="U145" s="49">
        <v>1.2297685185185185E-3</v>
      </c>
      <c r="V145" s="49">
        <v>1.324965277777778E-3</v>
      </c>
      <c r="W145" s="49">
        <v>1.4205092592592592E-3</v>
      </c>
      <c r="X145" s="49">
        <v>1.5164004629629627E-3</v>
      </c>
      <c r="Y145" s="49">
        <v>1.6125925925925925E-3</v>
      </c>
      <c r="Z145" s="49">
        <v>1.7087037037037036E-3</v>
      </c>
      <c r="AA145" s="49">
        <v>1.8048379629629629E-3</v>
      </c>
      <c r="AB145" s="49">
        <v>1.9019097222222224E-3</v>
      </c>
      <c r="AC145" s="49">
        <v>1.9989120370370373E-3</v>
      </c>
      <c r="AD145" s="49">
        <v>2.0960995370370374E-3</v>
      </c>
      <c r="AE145" s="49">
        <v>2.1936805555555555E-3</v>
      </c>
      <c r="AF145" s="49">
        <v>2.2915972222222222E-3</v>
      </c>
      <c r="AG145" s="49">
        <v>2.3901388888888887E-3</v>
      </c>
      <c r="AH145" s="49"/>
    </row>
    <row r="146" spans="1:34" x14ac:dyDescent="0.35">
      <c r="A146" s="3" t="s">
        <v>134</v>
      </c>
      <c r="B146" s="3">
        <v>2020</v>
      </c>
      <c r="C146" s="22">
        <v>43890</v>
      </c>
      <c r="D146" s="3" t="s">
        <v>13</v>
      </c>
      <c r="E146" s="3" t="s">
        <v>395</v>
      </c>
      <c r="F146" s="3" t="s">
        <v>450</v>
      </c>
      <c r="G146" s="3" t="s">
        <v>27</v>
      </c>
      <c r="H146" s="3"/>
      <c r="I146" s="1">
        <v>8</v>
      </c>
      <c r="J146" s="3">
        <v>14.228999999999999</v>
      </c>
      <c r="K146" s="3">
        <v>22.853000000000002</v>
      </c>
      <c r="L146" s="3">
        <v>31.134</v>
      </c>
      <c r="M146" s="3">
        <v>39.363</v>
      </c>
      <c r="N146" s="3">
        <v>47.651000000000003</v>
      </c>
      <c r="O146" s="3">
        <v>55.997999999999998</v>
      </c>
      <c r="P146" s="49">
        <v>7.4555555555555562E-4</v>
      </c>
      <c r="Q146" s="49">
        <v>8.431481481481481E-4</v>
      </c>
      <c r="R146" s="49">
        <v>9.404282407407407E-4</v>
      </c>
      <c r="S146" s="49">
        <v>1.0366435185185186E-3</v>
      </c>
      <c r="T146" s="49">
        <v>1.1316319444444444E-3</v>
      </c>
      <c r="U146" s="49">
        <v>1.2253703703703704E-3</v>
      </c>
      <c r="V146" s="49">
        <v>1.3191319444444446E-3</v>
      </c>
      <c r="W146" s="49">
        <v>1.4129861111111112E-3</v>
      </c>
      <c r="X146" s="49">
        <v>1.5080324074074074E-3</v>
      </c>
      <c r="Y146" s="49">
        <v>1.6038310185185185E-3</v>
      </c>
      <c r="Z146" s="49">
        <v>1.6996296296296297E-3</v>
      </c>
      <c r="AA146" s="49">
        <v>1.800023148148148E-3</v>
      </c>
      <c r="AB146" s="49">
        <v>1.8921064814814814E-3</v>
      </c>
      <c r="AC146" s="49">
        <v>1.9898379629629628E-3</v>
      </c>
      <c r="AD146" s="49">
        <v>2.0887268518518516E-3</v>
      </c>
      <c r="AE146" s="49">
        <v>2.1886342592592591E-3</v>
      </c>
      <c r="AF146" s="49">
        <v>2.2889583333333334E-3</v>
      </c>
      <c r="AG146" s="49">
        <v>2.390196759259259E-3</v>
      </c>
      <c r="AH146" s="49"/>
    </row>
    <row r="147" spans="1:34" x14ac:dyDescent="0.35">
      <c r="A147" s="3" t="s">
        <v>134</v>
      </c>
      <c r="B147" s="3">
        <v>2020</v>
      </c>
      <c r="C147" s="22">
        <v>43890</v>
      </c>
      <c r="D147" s="3" t="s">
        <v>13</v>
      </c>
      <c r="E147" s="3" t="s">
        <v>395</v>
      </c>
      <c r="F147" s="3" t="s">
        <v>550</v>
      </c>
      <c r="G147" s="3" t="s">
        <v>27</v>
      </c>
      <c r="H147" s="3"/>
      <c r="I147" s="1">
        <v>9</v>
      </c>
      <c r="J147" s="3">
        <v>14.143000000000001</v>
      </c>
      <c r="K147" s="3">
        <v>22.46</v>
      </c>
      <c r="L147" s="3">
        <v>30.280999999999999</v>
      </c>
      <c r="M147" s="3">
        <v>38.037999999999997</v>
      </c>
      <c r="N147" s="3">
        <v>45.859000000000002</v>
      </c>
      <c r="O147" s="3">
        <v>53.758000000000003</v>
      </c>
      <c r="P147" s="49">
        <v>7.1439814814814814E-4</v>
      </c>
      <c r="Q147" s="49">
        <v>8.0732638888888879E-4</v>
      </c>
      <c r="R147" s="49">
        <v>9.0099537037037025E-4</v>
      </c>
      <c r="S147" s="49">
        <v>9.9510416666666649E-4</v>
      </c>
      <c r="T147" s="49">
        <v>1.0897916666666666E-3</v>
      </c>
      <c r="U147" s="49">
        <v>1.1852430555555555E-3</v>
      </c>
      <c r="V147" s="49">
        <v>1.2809953703703705E-3</v>
      </c>
      <c r="W147" s="49">
        <v>1.3773726851851853E-3</v>
      </c>
      <c r="X147" s="49">
        <v>1.4749768518518517E-3</v>
      </c>
      <c r="Y147" s="49">
        <v>1.5730208333333334E-3</v>
      </c>
      <c r="Z147" s="49">
        <v>1.6725115740740739E-3</v>
      </c>
      <c r="AA147" s="49">
        <v>1.7726504629629631E-3</v>
      </c>
      <c r="AB147" s="49">
        <v>1.8737731481481481E-3</v>
      </c>
      <c r="AC147" s="49">
        <v>1.9758449074074075E-3</v>
      </c>
      <c r="AD147" s="49">
        <v>2.0791435185185188E-3</v>
      </c>
      <c r="AE147" s="49">
        <v>2.1829282407407409E-3</v>
      </c>
      <c r="AF147" s="49">
        <v>2.287638888888889E-3</v>
      </c>
      <c r="AG147" s="49">
        <v>2.3925000000000001E-3</v>
      </c>
      <c r="AH147" s="49"/>
    </row>
    <row r="148" spans="1:34" x14ac:dyDescent="0.35">
      <c r="A148" s="3" t="s">
        <v>134</v>
      </c>
      <c r="B148" s="3">
        <v>2020</v>
      </c>
      <c r="C148" s="22">
        <v>43890</v>
      </c>
      <c r="D148" s="3" t="s">
        <v>13</v>
      </c>
      <c r="E148" s="3" t="s">
        <v>395</v>
      </c>
      <c r="F148" s="3" t="s">
        <v>443</v>
      </c>
      <c r="G148" s="3" t="s">
        <v>36</v>
      </c>
      <c r="H148" s="3"/>
      <c r="I148" s="1">
        <v>10</v>
      </c>
      <c r="J148" s="3">
        <v>14.394</v>
      </c>
      <c r="K148" s="3">
        <v>23</v>
      </c>
      <c r="L148" s="3">
        <v>31.283999999999999</v>
      </c>
      <c r="M148" s="3">
        <v>39.607999999999997</v>
      </c>
      <c r="N148" s="3">
        <v>47.978999999999999</v>
      </c>
      <c r="O148" s="3">
        <v>56.384999999999998</v>
      </c>
      <c r="P148" s="49">
        <v>7.4976851851851854E-4</v>
      </c>
      <c r="Q148" s="49">
        <v>8.4728009259259262E-4</v>
      </c>
      <c r="R148" s="49">
        <v>9.4428240740740724E-4</v>
      </c>
      <c r="S148" s="49">
        <v>1.0409143518518519E-3</v>
      </c>
      <c r="T148" s="49">
        <v>1.1373611111111111E-3</v>
      </c>
      <c r="U148" s="49">
        <v>1.2336111111111113E-3</v>
      </c>
      <c r="V148" s="49">
        <v>1.3296874999999999E-3</v>
      </c>
      <c r="W148" s="49">
        <v>1.425497685185185E-3</v>
      </c>
      <c r="X148" s="49">
        <v>1.5214236111111112E-3</v>
      </c>
      <c r="Y148" s="49">
        <v>1.6174305555555553E-3</v>
      </c>
      <c r="Z148" s="49">
        <v>1.7131365740740742E-3</v>
      </c>
      <c r="AA148" s="49">
        <v>1.8089467592592593E-3</v>
      </c>
      <c r="AB148" s="49">
        <v>1.9049305555555555E-3</v>
      </c>
      <c r="AC148" s="49">
        <v>2.0013425925925928E-3</v>
      </c>
      <c r="AD148" s="49">
        <v>2.0976967592592592E-3</v>
      </c>
      <c r="AE148" s="49">
        <v>2.1951736111111109E-3</v>
      </c>
      <c r="AF148" s="49">
        <v>2.2936226851851854E-3</v>
      </c>
      <c r="AG148" s="49">
        <v>2.392847222222222E-3</v>
      </c>
      <c r="AH148" s="49"/>
    </row>
    <row r="149" spans="1:34" x14ac:dyDescent="0.35">
      <c r="A149" s="3" t="s">
        <v>134</v>
      </c>
      <c r="B149" s="3">
        <v>2020</v>
      </c>
      <c r="C149" s="22">
        <v>43890</v>
      </c>
      <c r="D149" s="3" t="s">
        <v>13</v>
      </c>
      <c r="E149" s="3" t="s">
        <v>395</v>
      </c>
      <c r="F149" s="3" t="s">
        <v>434</v>
      </c>
      <c r="G149" s="3" t="s">
        <v>29</v>
      </c>
      <c r="H149" s="3"/>
      <c r="I149" s="1">
        <v>11</v>
      </c>
      <c r="J149" s="3">
        <v>14.438000000000001</v>
      </c>
      <c r="K149" s="3">
        <v>23.055</v>
      </c>
      <c r="L149" s="3">
        <v>31.367000000000001</v>
      </c>
      <c r="M149" s="3">
        <v>39.679000000000002</v>
      </c>
      <c r="N149" s="3">
        <v>48.033000000000001</v>
      </c>
      <c r="O149" s="3">
        <v>56.414999999999999</v>
      </c>
      <c r="P149" s="49">
        <v>7.4969907407407407E-4</v>
      </c>
      <c r="Q149" s="49">
        <v>8.465162037037036E-4</v>
      </c>
      <c r="R149" s="49">
        <v>9.4341435185185186E-4</v>
      </c>
      <c r="S149" s="49">
        <v>1.0401851851851852E-3</v>
      </c>
      <c r="T149" s="49">
        <v>1.1372453703703705E-3</v>
      </c>
      <c r="U149" s="49">
        <v>1.2338541666666665E-3</v>
      </c>
      <c r="V149" s="49">
        <v>1.3304861111111113E-3</v>
      </c>
      <c r="W149" s="49">
        <v>1.4264699074074075E-3</v>
      </c>
      <c r="X149" s="49">
        <v>1.5228703703703704E-3</v>
      </c>
      <c r="Y149" s="49">
        <v>1.6192708333333335E-3</v>
      </c>
      <c r="Z149" s="49">
        <v>1.7151157407407408E-3</v>
      </c>
      <c r="AA149" s="49">
        <v>1.8128819444444444E-3</v>
      </c>
      <c r="AB149" s="49">
        <v>1.9091203703703703E-3</v>
      </c>
      <c r="AC149" s="49">
        <v>2.0055208333333335E-3</v>
      </c>
      <c r="AD149" s="49">
        <v>2.1024074074074074E-3</v>
      </c>
      <c r="AE149" s="49">
        <v>2.1994328703703703E-3</v>
      </c>
      <c r="AF149" s="49">
        <v>2.2964467592592594E-3</v>
      </c>
      <c r="AG149" s="49">
        <v>2.3939467592592593E-3</v>
      </c>
      <c r="AH149" s="49"/>
    </row>
    <row r="150" spans="1:34" x14ac:dyDescent="0.35">
      <c r="A150" s="3" t="s">
        <v>134</v>
      </c>
      <c r="B150" s="3">
        <v>2020</v>
      </c>
      <c r="C150" s="22">
        <v>43890</v>
      </c>
      <c r="D150" s="3" t="s">
        <v>13</v>
      </c>
      <c r="E150" s="3" t="s">
        <v>395</v>
      </c>
      <c r="F150" s="3" t="s">
        <v>436</v>
      </c>
      <c r="G150" s="3" t="s">
        <v>25</v>
      </c>
      <c r="H150" s="3"/>
      <c r="I150" s="1">
        <v>12</v>
      </c>
      <c r="J150" s="3">
        <v>14.500999999999999</v>
      </c>
      <c r="K150" s="3">
        <v>23.17</v>
      </c>
      <c r="L150" s="3">
        <v>31.472999999999999</v>
      </c>
      <c r="M150" s="3">
        <v>39.671999999999997</v>
      </c>
      <c r="N150" s="3">
        <v>47.887999999999998</v>
      </c>
      <c r="O150" s="3">
        <v>56.101999999999997</v>
      </c>
      <c r="P150" s="49">
        <v>7.4502314814814819E-4</v>
      </c>
      <c r="Q150" s="49">
        <v>8.4109953703703701E-4</v>
      </c>
      <c r="R150" s="49">
        <v>9.3768518518518517E-4</v>
      </c>
      <c r="S150" s="49">
        <v>1.0346180555555556E-3</v>
      </c>
      <c r="T150" s="49">
        <v>1.1316435185185186E-3</v>
      </c>
      <c r="U150" s="49">
        <v>1.22875E-3</v>
      </c>
      <c r="V150" s="49">
        <v>1.3260416666666666E-3</v>
      </c>
      <c r="W150" s="49">
        <v>1.4232986111111111E-3</v>
      </c>
      <c r="X150" s="49">
        <v>1.521087962962963E-3</v>
      </c>
      <c r="Y150" s="49">
        <v>1.6190625000000001E-3</v>
      </c>
      <c r="Z150" s="49">
        <v>1.7170138888888888E-3</v>
      </c>
      <c r="AA150" s="49">
        <v>1.8150810185185188E-3</v>
      </c>
      <c r="AB150" s="49">
        <v>1.9129282407407409E-3</v>
      </c>
      <c r="AC150" s="49">
        <v>2.0109490740740743E-3</v>
      </c>
      <c r="AD150" s="49">
        <v>2.1091666666666667E-3</v>
      </c>
      <c r="AE150" s="49">
        <v>2.2075462962962964E-3</v>
      </c>
      <c r="AF150" s="49">
        <v>2.306736111111111E-3</v>
      </c>
      <c r="AG150" s="49">
        <v>2.4059606481481484E-3</v>
      </c>
      <c r="AH150" s="49"/>
    </row>
    <row r="151" spans="1:34" x14ac:dyDescent="0.35">
      <c r="A151" s="3" t="s">
        <v>134</v>
      </c>
      <c r="B151" s="3">
        <v>2020</v>
      </c>
      <c r="C151" s="22">
        <v>43890</v>
      </c>
      <c r="D151" s="3" t="s">
        <v>13</v>
      </c>
      <c r="E151" s="3" t="s">
        <v>395</v>
      </c>
      <c r="F151" s="3" t="s">
        <v>551</v>
      </c>
      <c r="G151" s="3" t="s">
        <v>29</v>
      </c>
      <c r="H151" s="3"/>
      <c r="I151" s="1">
        <v>13</v>
      </c>
      <c r="J151" s="3">
        <v>14.121</v>
      </c>
      <c r="K151" s="3">
        <v>22.876999999999999</v>
      </c>
      <c r="L151" s="3">
        <v>31.219000000000001</v>
      </c>
      <c r="M151" s="3">
        <v>39.417999999999999</v>
      </c>
      <c r="N151" s="3">
        <v>47.595999999999997</v>
      </c>
      <c r="O151" s="3">
        <v>55.753999999999998</v>
      </c>
      <c r="P151" s="49">
        <v>7.3918981481481481E-4</v>
      </c>
      <c r="Q151" s="49">
        <v>8.3318287037037041E-4</v>
      </c>
      <c r="R151" s="49">
        <v>9.2789351851851854E-4</v>
      </c>
      <c r="S151" s="49">
        <v>1.0232060185185186E-3</v>
      </c>
      <c r="T151" s="49">
        <v>1.1191203703703704E-3</v>
      </c>
      <c r="U151" s="49">
        <v>1.2152777777777778E-3</v>
      </c>
      <c r="V151" s="49">
        <v>1.3117476851851851E-3</v>
      </c>
      <c r="W151" s="49">
        <v>1.4084027777777775E-3</v>
      </c>
      <c r="X151" s="49">
        <v>1.5052083333333332E-3</v>
      </c>
      <c r="Y151" s="49">
        <v>1.6025694444444444E-3</v>
      </c>
      <c r="Z151" s="49">
        <v>1.7000810185185183E-3</v>
      </c>
      <c r="AA151" s="49">
        <v>1.7980324074074077E-3</v>
      </c>
      <c r="AB151" s="49">
        <v>1.8965046296296297E-3</v>
      </c>
      <c r="AC151" s="49">
        <v>1.9962615740740739E-3</v>
      </c>
      <c r="AD151" s="49">
        <v>2.0973148148148149E-3</v>
      </c>
      <c r="AE151" s="49">
        <v>2.1996527777777778E-3</v>
      </c>
      <c r="AF151" s="49">
        <v>2.3024305555555554E-3</v>
      </c>
      <c r="AG151" s="49">
        <v>2.4074768518518521E-3</v>
      </c>
      <c r="AH151" s="49"/>
    </row>
    <row r="152" spans="1:34" x14ac:dyDescent="0.35">
      <c r="A152" s="3" t="s">
        <v>134</v>
      </c>
      <c r="B152" s="3">
        <v>2020</v>
      </c>
      <c r="C152" s="22">
        <v>43890</v>
      </c>
      <c r="D152" s="3" t="s">
        <v>13</v>
      </c>
      <c r="E152" s="3" t="s">
        <v>395</v>
      </c>
      <c r="F152" s="3" t="s">
        <v>553</v>
      </c>
      <c r="G152" s="3" t="s">
        <v>36</v>
      </c>
      <c r="H152" s="3"/>
      <c r="I152" s="1">
        <v>14</v>
      </c>
      <c r="J152" s="3">
        <v>13.577</v>
      </c>
      <c r="K152" s="3">
        <v>22.106999999999999</v>
      </c>
      <c r="L152" s="3">
        <v>30.327999999999999</v>
      </c>
      <c r="M152" s="3">
        <v>38.540999999999997</v>
      </c>
      <c r="N152" s="3">
        <v>46.835999999999999</v>
      </c>
      <c r="O152" s="3">
        <v>55.220999999999997</v>
      </c>
      <c r="P152" s="49">
        <v>7.3634259259259258E-4</v>
      </c>
      <c r="Q152" s="49">
        <v>8.337037037037038E-4</v>
      </c>
      <c r="R152" s="49">
        <v>9.3167824074074073E-4</v>
      </c>
      <c r="S152" s="49">
        <v>1.0292824074074074E-3</v>
      </c>
      <c r="T152" s="49">
        <v>1.1263425925925926E-3</v>
      </c>
      <c r="U152" s="49">
        <v>1.2234837962962965E-3</v>
      </c>
      <c r="V152" s="49">
        <v>1.3204166666666668E-3</v>
      </c>
      <c r="W152" s="49">
        <v>1.417685185185185E-3</v>
      </c>
      <c r="X152" s="49">
        <v>1.5156944444444443E-3</v>
      </c>
      <c r="Y152" s="49">
        <v>1.6146296296296297E-3</v>
      </c>
      <c r="Z152" s="49">
        <v>1.7127662037037035E-3</v>
      </c>
      <c r="AA152" s="49">
        <v>1.8111342592592591E-3</v>
      </c>
      <c r="AB152" s="49">
        <v>1.909247685185185E-3</v>
      </c>
      <c r="AC152" s="49">
        <v>2.0075578703703705E-3</v>
      </c>
      <c r="AD152" s="49">
        <v>2.1062847222222221E-3</v>
      </c>
      <c r="AE152" s="49">
        <v>2.2060995370370372E-3</v>
      </c>
      <c r="AF152" s="49">
        <v>2.3067245370370373E-3</v>
      </c>
      <c r="AG152" s="49">
        <v>2.4087731481481482E-3</v>
      </c>
      <c r="AH152" s="49"/>
    </row>
    <row r="153" spans="1:34" x14ac:dyDescent="0.35">
      <c r="A153" s="3" t="s">
        <v>134</v>
      </c>
      <c r="B153" s="3">
        <v>2020</v>
      </c>
      <c r="C153" s="22">
        <v>43890</v>
      </c>
      <c r="D153" s="3" t="s">
        <v>13</v>
      </c>
      <c r="E153" s="3" t="s">
        <v>395</v>
      </c>
      <c r="F153" s="3" t="s">
        <v>446</v>
      </c>
      <c r="G153" s="3" t="s">
        <v>56</v>
      </c>
      <c r="H153" s="3"/>
      <c r="I153" s="1">
        <v>15</v>
      </c>
      <c r="J153" s="3">
        <v>15.635</v>
      </c>
      <c r="K153" s="3">
        <v>24.698</v>
      </c>
      <c r="L153" s="3">
        <v>32.972000000000001</v>
      </c>
      <c r="M153" s="3">
        <v>40.972999999999999</v>
      </c>
      <c r="N153" s="3">
        <v>48.88</v>
      </c>
      <c r="O153" s="3">
        <v>56.816000000000003</v>
      </c>
      <c r="P153" s="49">
        <v>7.5002314814814821E-4</v>
      </c>
      <c r="Q153" s="49">
        <v>8.4297453703703704E-4</v>
      </c>
      <c r="R153" s="49">
        <v>9.3765046296296294E-4</v>
      </c>
      <c r="S153" s="49">
        <v>1.0322453703703702E-3</v>
      </c>
      <c r="T153" s="49">
        <v>1.128287037037037E-3</v>
      </c>
      <c r="U153" s="49">
        <v>1.224988425925926E-3</v>
      </c>
      <c r="V153" s="49">
        <v>1.3222800925925926E-3</v>
      </c>
      <c r="W153" s="49">
        <v>1.4201041666666667E-3</v>
      </c>
      <c r="X153" s="49">
        <v>1.5188541666666666E-3</v>
      </c>
      <c r="Y153" s="49">
        <v>1.6176388888888889E-3</v>
      </c>
      <c r="Z153" s="49">
        <v>1.7173032407407406E-3</v>
      </c>
      <c r="AA153" s="49">
        <v>1.8176273148148147E-3</v>
      </c>
      <c r="AB153" s="49">
        <v>1.9180787037037037E-3</v>
      </c>
      <c r="AC153" s="49">
        <v>2.0189351851851852E-3</v>
      </c>
      <c r="AD153" s="49">
        <v>2.1200810185185185E-3</v>
      </c>
      <c r="AE153" s="49">
        <v>2.2220833333333333E-3</v>
      </c>
      <c r="AF153" s="49">
        <v>2.3242129629629628E-3</v>
      </c>
      <c r="AG153" s="49">
        <v>2.4270717592592595E-3</v>
      </c>
      <c r="AH153" s="49"/>
    </row>
    <row r="154" spans="1:34" x14ac:dyDescent="0.35">
      <c r="A154" s="3" t="s">
        <v>134</v>
      </c>
      <c r="B154" s="3">
        <v>2020</v>
      </c>
      <c r="C154" s="22">
        <v>43890</v>
      </c>
      <c r="D154" s="3" t="s">
        <v>13</v>
      </c>
      <c r="E154" s="3" t="s">
        <v>395</v>
      </c>
      <c r="F154" s="3" t="s">
        <v>554</v>
      </c>
      <c r="G154" s="3" t="s">
        <v>53</v>
      </c>
      <c r="H154" s="3"/>
      <c r="I154" s="1">
        <v>16</v>
      </c>
      <c r="J154" s="3">
        <v>14.108000000000001</v>
      </c>
      <c r="K154" s="3">
        <v>22.779</v>
      </c>
      <c r="L154" s="3">
        <v>31.03</v>
      </c>
      <c r="M154" s="3">
        <v>39.197000000000003</v>
      </c>
      <c r="N154" s="3">
        <v>47.389000000000003</v>
      </c>
      <c r="O154" s="3">
        <v>55.639000000000003</v>
      </c>
      <c r="P154" s="49">
        <v>7.4057870370370369E-4</v>
      </c>
      <c r="Q154" s="49">
        <v>8.3813657407407404E-4</v>
      </c>
      <c r="R154" s="49">
        <v>9.3563657407407408E-4</v>
      </c>
      <c r="S154" s="49">
        <v>1.0334606481481482E-3</v>
      </c>
      <c r="T154" s="49">
        <v>1.1316319444444444E-3</v>
      </c>
      <c r="U154" s="49">
        <v>1.2302893518518518E-3</v>
      </c>
      <c r="V154" s="49">
        <v>1.3290162037037038E-3</v>
      </c>
      <c r="W154" s="49">
        <v>1.4281134259259262E-3</v>
      </c>
      <c r="X154" s="49">
        <v>1.5274537037037036E-3</v>
      </c>
      <c r="Y154" s="49">
        <v>1.6269097222222223E-3</v>
      </c>
      <c r="Z154" s="49">
        <v>1.7266550925925928E-3</v>
      </c>
      <c r="AA154" s="49">
        <v>1.8272222222222221E-3</v>
      </c>
      <c r="AB154" s="49">
        <v>1.9281249999999999E-3</v>
      </c>
      <c r="AC154" s="49">
        <v>2.0296875000000002E-3</v>
      </c>
      <c r="AD154" s="49">
        <v>2.1320949074074076E-3</v>
      </c>
      <c r="AE154" s="49">
        <v>2.2343055555555558E-3</v>
      </c>
      <c r="AF154" s="49">
        <v>2.3359027777777779E-3</v>
      </c>
      <c r="AG154" s="49">
        <v>2.437962962962963E-3</v>
      </c>
      <c r="AH154" s="49"/>
    </row>
    <row r="155" spans="1:34" x14ac:dyDescent="0.35">
      <c r="A155" s="3" t="s">
        <v>134</v>
      </c>
      <c r="B155" s="3">
        <v>2020</v>
      </c>
      <c r="C155" s="22">
        <v>43890</v>
      </c>
      <c r="D155" s="3" t="s">
        <v>13</v>
      </c>
      <c r="E155" s="3" t="s">
        <v>395</v>
      </c>
      <c r="F155" s="3" t="s">
        <v>334</v>
      </c>
      <c r="G155" s="3" t="s">
        <v>121</v>
      </c>
      <c r="H155" s="3"/>
      <c r="I155" s="1">
        <v>17</v>
      </c>
      <c r="J155" s="3">
        <v>14.038</v>
      </c>
      <c r="K155" s="3">
        <v>22.715</v>
      </c>
      <c r="L155" s="3">
        <v>31.158000000000001</v>
      </c>
      <c r="M155" s="3">
        <v>39.610999999999997</v>
      </c>
      <c r="N155" s="3">
        <v>48.110999999999997</v>
      </c>
      <c r="O155" s="3">
        <v>56.579000000000001</v>
      </c>
      <c r="P155" s="49">
        <v>7.5305555555555553E-4</v>
      </c>
      <c r="Q155" s="49">
        <v>8.5122685185185182E-4</v>
      </c>
      <c r="R155" s="49">
        <v>9.496064814814814E-4</v>
      </c>
      <c r="S155" s="49">
        <v>1.047962962962963E-3</v>
      </c>
      <c r="T155" s="49">
        <v>1.1459837962962962E-3</v>
      </c>
      <c r="U155" s="49">
        <v>1.2439351851851852E-3</v>
      </c>
      <c r="V155" s="49">
        <v>1.3420717592592592E-3</v>
      </c>
      <c r="W155" s="49">
        <v>1.4401157407407409E-3</v>
      </c>
      <c r="X155" s="49">
        <v>1.5389814814814817E-3</v>
      </c>
      <c r="Y155" s="49">
        <v>1.638622685185185E-3</v>
      </c>
      <c r="Z155" s="49">
        <v>1.7386574074074075E-3</v>
      </c>
      <c r="AA155" s="49">
        <v>1.8397916666666669E-3</v>
      </c>
      <c r="AB155" s="49">
        <v>1.9413194444444445E-3</v>
      </c>
      <c r="AC155" s="49">
        <v>2.0434837962962963E-3</v>
      </c>
      <c r="AD155" s="49">
        <v>2.1467592592592593E-3</v>
      </c>
      <c r="AE155" s="49">
        <v>2.2502662037037035E-3</v>
      </c>
      <c r="AF155" s="49">
        <v>2.3533333333333331E-3</v>
      </c>
      <c r="AG155" s="49">
        <v>2.4572222222222222E-3</v>
      </c>
      <c r="AH155" s="49"/>
    </row>
    <row r="156" spans="1:34" x14ac:dyDescent="0.35">
      <c r="A156" s="3" t="s">
        <v>134</v>
      </c>
      <c r="B156" s="3">
        <v>2020</v>
      </c>
      <c r="C156" s="22">
        <v>43890</v>
      </c>
      <c r="D156" s="3" t="s">
        <v>13</v>
      </c>
      <c r="E156" s="3" t="s">
        <v>395</v>
      </c>
      <c r="F156" s="3" t="s">
        <v>338</v>
      </c>
      <c r="G156" s="3" t="s">
        <v>17</v>
      </c>
      <c r="H156" s="3"/>
      <c r="I156" s="1">
        <v>18</v>
      </c>
      <c r="J156" s="3">
        <v>13.952999999999999</v>
      </c>
      <c r="K156" s="3">
        <v>22.792999999999999</v>
      </c>
      <c r="L156" s="3">
        <v>31.123999999999999</v>
      </c>
      <c r="M156" s="3">
        <v>39.325000000000003</v>
      </c>
      <c r="N156" s="3">
        <v>47.564999999999998</v>
      </c>
      <c r="O156" s="3">
        <v>55.853000000000002</v>
      </c>
      <c r="P156" s="49">
        <v>7.4325231481481475E-4</v>
      </c>
      <c r="Q156" s="49">
        <v>8.4091435185185181E-4</v>
      </c>
      <c r="R156" s="49">
        <v>9.3865740740740726E-4</v>
      </c>
      <c r="S156" s="49">
        <v>1.0372453703703704E-3</v>
      </c>
      <c r="T156" s="49">
        <v>1.1366319444444445E-3</v>
      </c>
      <c r="U156" s="49">
        <v>1.2360532407407409E-3</v>
      </c>
      <c r="V156" s="49">
        <v>1.336215277777778E-3</v>
      </c>
      <c r="W156" s="49">
        <v>1.4366435185185185E-3</v>
      </c>
      <c r="X156" s="49">
        <v>1.5375115740740742E-3</v>
      </c>
      <c r="Y156" s="49">
        <v>1.6387152777777778E-3</v>
      </c>
      <c r="Z156" s="49">
        <v>1.740914351851852E-3</v>
      </c>
      <c r="AA156" s="49">
        <v>1.8437499999999999E-3</v>
      </c>
      <c r="AB156" s="49">
        <v>1.9478935185185183E-3</v>
      </c>
      <c r="AC156" s="49">
        <v>2.0521527777777777E-3</v>
      </c>
      <c r="AD156" s="49">
        <v>2.1566435185185187E-3</v>
      </c>
      <c r="AE156" s="49">
        <v>2.2619212962962962E-3</v>
      </c>
      <c r="AF156" s="49">
        <v>2.3682870370370372E-3</v>
      </c>
      <c r="AG156" s="49">
        <v>2.4753472222222221E-3</v>
      </c>
      <c r="AH156" s="49"/>
    </row>
    <row r="157" spans="1:34" x14ac:dyDescent="0.35">
      <c r="A157" s="3" t="s">
        <v>134</v>
      </c>
      <c r="B157" s="3">
        <v>2020</v>
      </c>
      <c r="C157" s="22">
        <v>43890</v>
      </c>
      <c r="D157" s="3" t="s">
        <v>13</v>
      </c>
      <c r="E157" s="3" t="s">
        <v>395</v>
      </c>
      <c r="F157" s="3" t="s">
        <v>587</v>
      </c>
      <c r="G157" s="3" t="s">
        <v>53</v>
      </c>
      <c r="H157" s="3"/>
      <c r="I157" s="1">
        <v>19</v>
      </c>
      <c r="J157" s="3">
        <v>14.352</v>
      </c>
      <c r="K157" s="3">
        <v>23.015999999999998</v>
      </c>
      <c r="L157" s="3">
        <v>31.503</v>
      </c>
      <c r="M157" s="3">
        <v>39.908000000000001</v>
      </c>
      <c r="N157" s="3">
        <v>48.284999999999997</v>
      </c>
      <c r="O157" s="3">
        <v>56.689</v>
      </c>
      <c r="P157" s="49">
        <v>7.5461805555555558E-4</v>
      </c>
      <c r="Q157" s="49">
        <v>8.5368055555555555E-4</v>
      </c>
      <c r="R157" s="49">
        <v>9.531597222222221E-4</v>
      </c>
      <c r="S157" s="49">
        <v>1.0530902777777776E-3</v>
      </c>
      <c r="T157" s="49">
        <v>1.1532175925925926E-3</v>
      </c>
      <c r="U157" s="49">
        <v>1.2540625E-3</v>
      </c>
      <c r="V157" s="49">
        <v>1.3528587962962964E-3</v>
      </c>
      <c r="W157" s="49">
        <v>1.4520370370370373E-3</v>
      </c>
      <c r="X157" s="49">
        <v>1.5526157407407407E-3</v>
      </c>
      <c r="Y157" s="49">
        <v>1.6540625000000002E-3</v>
      </c>
      <c r="Z157" s="49">
        <v>1.757199074074074E-3</v>
      </c>
      <c r="AA157" s="49">
        <v>1.8614699074074074E-3</v>
      </c>
      <c r="AB157" s="49">
        <v>1.9674189814814814E-3</v>
      </c>
      <c r="AC157" s="49">
        <v>2.0731597222222223E-3</v>
      </c>
      <c r="AD157" s="49">
        <v>2.1801504629629627E-3</v>
      </c>
      <c r="AE157" s="49">
        <v>2.2872569444444446E-3</v>
      </c>
      <c r="AF157" s="49">
        <v>2.3935300925925925E-3</v>
      </c>
      <c r="AG157" s="49">
        <v>2.5016435185185185E-3</v>
      </c>
      <c r="AH157" s="49"/>
    </row>
    <row r="158" spans="1:34" x14ac:dyDescent="0.35">
      <c r="A158" s="3" t="s">
        <v>134</v>
      </c>
      <c r="B158" s="3">
        <v>2020</v>
      </c>
      <c r="C158" s="22">
        <v>43890</v>
      </c>
      <c r="D158" s="3" t="s">
        <v>13</v>
      </c>
      <c r="E158" s="3" t="s">
        <v>395</v>
      </c>
      <c r="F158" s="3" t="s">
        <v>560</v>
      </c>
      <c r="G158" s="3" t="s">
        <v>175</v>
      </c>
      <c r="H158" s="3"/>
      <c r="I158" s="1">
        <v>20</v>
      </c>
      <c r="J158" s="3">
        <v>14.984999999999999</v>
      </c>
      <c r="K158" s="3">
        <v>24.05</v>
      </c>
      <c r="L158" s="3">
        <v>32.843000000000004</v>
      </c>
      <c r="M158" s="3">
        <v>41.631999999999998</v>
      </c>
      <c r="N158" s="3">
        <v>50.406999999999996</v>
      </c>
      <c r="O158" s="3">
        <v>59.183999999999997</v>
      </c>
      <c r="P158" s="49">
        <v>7.8685185185185184E-4</v>
      </c>
      <c r="Q158" s="49">
        <v>8.8940972222222232E-4</v>
      </c>
      <c r="R158" s="49">
        <v>9.9214120370370363E-4</v>
      </c>
      <c r="S158" s="49">
        <v>1.094976851851852E-3</v>
      </c>
      <c r="T158" s="49">
        <v>1.1975E-3</v>
      </c>
      <c r="U158" s="49">
        <v>1.3000462962962963E-3</v>
      </c>
      <c r="V158" s="49">
        <v>1.402638888888889E-3</v>
      </c>
      <c r="W158" s="49">
        <v>1.5054513888888889E-3</v>
      </c>
      <c r="X158" s="49">
        <v>1.6080092592592593E-3</v>
      </c>
      <c r="Y158" s="49">
        <v>1.711435185185185E-3</v>
      </c>
      <c r="Z158" s="49">
        <v>1.8148842592592591E-3</v>
      </c>
      <c r="AA158" s="49">
        <v>1.9158680555555554E-3</v>
      </c>
      <c r="AB158" s="49">
        <v>2.0157175925925924E-3</v>
      </c>
      <c r="AC158" s="49">
        <v>2.115775462962963E-3</v>
      </c>
      <c r="AD158" s="49">
        <v>2.215289351851852E-3</v>
      </c>
      <c r="AE158" s="49">
        <v>2.3152430555555552E-3</v>
      </c>
      <c r="AF158" s="49">
        <v>2.4156134259259257E-3</v>
      </c>
      <c r="AG158" s="49">
        <v>2.5169791666666665E-3</v>
      </c>
      <c r="AH158" s="49"/>
    </row>
    <row r="159" spans="1:34" x14ac:dyDescent="0.35">
      <c r="A159" s="3" t="s">
        <v>134</v>
      </c>
      <c r="B159" s="3">
        <v>2020</v>
      </c>
      <c r="C159" s="22">
        <v>43890</v>
      </c>
      <c r="D159" s="3" t="s">
        <v>13</v>
      </c>
      <c r="E159" s="3" t="s">
        <v>395</v>
      </c>
      <c r="F159" s="3" t="s">
        <v>344</v>
      </c>
      <c r="G159" s="3" t="s">
        <v>175</v>
      </c>
      <c r="H159" s="3"/>
      <c r="I159" s="1">
        <v>21</v>
      </c>
      <c r="J159" s="3">
        <v>14.581</v>
      </c>
      <c r="K159" s="3">
        <v>23.678000000000001</v>
      </c>
      <c r="L159" s="3">
        <v>32.515999999999998</v>
      </c>
      <c r="M159" s="3">
        <v>41.328000000000003</v>
      </c>
      <c r="N159" s="3">
        <v>50.079000000000001</v>
      </c>
      <c r="O159" s="3">
        <v>58.762</v>
      </c>
      <c r="P159" s="49">
        <v>7.8015046296296296E-4</v>
      </c>
      <c r="Q159" s="49">
        <v>8.7817129629629627E-4</v>
      </c>
      <c r="R159" s="49">
        <v>9.7342592592592587E-4</v>
      </c>
      <c r="S159" s="49">
        <v>1.069247685185185E-3</v>
      </c>
      <c r="T159" s="49">
        <v>1.1665277777777778E-3</v>
      </c>
      <c r="U159" s="49">
        <v>1.2647106481481483E-3</v>
      </c>
      <c r="V159" s="49">
        <v>1.3635185185185185E-3</v>
      </c>
      <c r="W159" s="49">
        <v>1.4641435185185183E-3</v>
      </c>
      <c r="X159" s="49">
        <v>1.5654166666666666E-3</v>
      </c>
      <c r="Y159" s="49">
        <v>1.6678472222222223E-3</v>
      </c>
      <c r="Z159" s="49">
        <v>1.7715046296296296E-3</v>
      </c>
      <c r="AA159" s="49">
        <v>1.8759837962962964E-3</v>
      </c>
      <c r="AB159" s="49">
        <v>1.9819444444444446E-3</v>
      </c>
      <c r="AC159" s="49">
        <v>2.0881944444444446E-3</v>
      </c>
      <c r="AD159" s="49">
        <v>2.1949999999999999E-3</v>
      </c>
      <c r="AE159" s="49">
        <v>2.3023379629629631E-3</v>
      </c>
      <c r="AF159" s="49">
        <v>2.4094675925925928E-3</v>
      </c>
      <c r="AG159" s="49">
        <v>2.5177083333333332E-3</v>
      </c>
      <c r="AH159" s="49"/>
    </row>
    <row r="160" spans="1:34" x14ac:dyDescent="0.35">
      <c r="A160" s="3" t="s">
        <v>134</v>
      </c>
      <c r="B160" s="3">
        <v>2020</v>
      </c>
      <c r="C160" s="22">
        <v>43890</v>
      </c>
      <c r="D160" s="3" t="s">
        <v>13</v>
      </c>
      <c r="E160" s="3" t="s">
        <v>395</v>
      </c>
      <c r="F160" s="3" t="s">
        <v>328</v>
      </c>
      <c r="G160" s="3" t="s">
        <v>237</v>
      </c>
      <c r="H160" s="3"/>
      <c r="I160" s="1">
        <v>22</v>
      </c>
      <c r="J160" s="3">
        <v>13.962999999999999</v>
      </c>
      <c r="K160" s="3">
        <v>22.779</v>
      </c>
      <c r="L160" s="3">
        <v>31.414999999999999</v>
      </c>
      <c r="M160" s="3">
        <v>40.055</v>
      </c>
      <c r="N160" s="3">
        <v>48.805</v>
      </c>
      <c r="O160" s="3">
        <v>57.7</v>
      </c>
      <c r="P160" s="49">
        <v>7.7305555555555548E-4</v>
      </c>
      <c r="Q160" s="49">
        <v>8.8054398148148161E-4</v>
      </c>
      <c r="R160" s="49">
        <v>9.8918981481481492E-4</v>
      </c>
      <c r="S160" s="49">
        <v>1.0988773148148149E-3</v>
      </c>
      <c r="T160" s="49">
        <v>1.2090972222222221E-3</v>
      </c>
      <c r="U160" s="49">
        <v>1.3190856481481482E-3</v>
      </c>
      <c r="V160" s="49">
        <v>1.4129513888888889E-3</v>
      </c>
      <c r="W160" s="49">
        <v>1.5343055555555555E-3</v>
      </c>
      <c r="X160" s="49">
        <v>1.6426967592592593E-3</v>
      </c>
      <c r="Y160" s="49">
        <v>1.7516666666666668E-3</v>
      </c>
      <c r="Z160" s="49">
        <v>1.8615625000000002E-3</v>
      </c>
      <c r="AA160" s="49">
        <v>1.9720601851851852E-3</v>
      </c>
      <c r="AB160" s="49">
        <v>2.0836111111111112E-3</v>
      </c>
      <c r="AC160" s="49">
        <v>2.1955555555555556E-3</v>
      </c>
      <c r="AD160" s="49">
        <v>2.3075925925925924E-3</v>
      </c>
      <c r="AE160" s="49">
        <v>2.4193518518518518E-3</v>
      </c>
      <c r="AF160" s="49">
        <v>2.5316435185185186E-3</v>
      </c>
      <c r="AG160" s="49">
        <v>2.644340277777778E-3</v>
      </c>
      <c r="AH160" s="49"/>
    </row>
    <row r="161" spans="1:34" x14ac:dyDescent="0.35">
      <c r="A161" s="3" t="s">
        <v>134</v>
      </c>
      <c r="B161" s="3">
        <v>2020</v>
      </c>
      <c r="C161" s="39">
        <v>43890</v>
      </c>
      <c r="D161" s="3" t="s">
        <v>13</v>
      </c>
      <c r="E161" s="3" t="s">
        <v>210</v>
      </c>
      <c r="F161" s="3" t="s">
        <v>545</v>
      </c>
      <c r="G161" s="3" t="s">
        <v>67</v>
      </c>
      <c r="H161" s="3"/>
      <c r="I161" s="1">
        <v>1</v>
      </c>
      <c r="J161" s="3">
        <v>14.013</v>
      </c>
      <c r="K161" s="3">
        <v>22.262</v>
      </c>
      <c r="L161" s="3">
        <v>30.053999999999998</v>
      </c>
      <c r="M161" s="3">
        <v>37.747999999999998</v>
      </c>
      <c r="N161" s="3">
        <v>45.335999999999999</v>
      </c>
      <c r="O161" s="3">
        <v>52.91</v>
      </c>
      <c r="P161" s="49">
        <v>7.0049768518518519E-4</v>
      </c>
      <c r="Q161" s="49">
        <v>7.8950231481481482E-4</v>
      </c>
      <c r="R161" s="49">
        <v>8.7973379629629632E-4</v>
      </c>
      <c r="S161" s="49">
        <v>9.7054398148148152E-4</v>
      </c>
      <c r="T161" s="49">
        <v>1.061863425925926E-3</v>
      </c>
      <c r="U161" s="49">
        <v>1.1537615740740742E-3</v>
      </c>
      <c r="V161" s="49">
        <v>1.2458912037037037E-3</v>
      </c>
      <c r="W161" s="49">
        <v>1.3375231481481482E-3</v>
      </c>
      <c r="X161" s="49">
        <v>1.4304745370370372E-3</v>
      </c>
      <c r="Y161" s="49">
        <v>1.5235185185185185E-3</v>
      </c>
      <c r="Z161" s="49">
        <v>1.617013888888889E-3</v>
      </c>
      <c r="AA161" s="49">
        <v>1.7111689814814817E-3</v>
      </c>
      <c r="AB161" s="49">
        <v>1.8059259259259259E-3</v>
      </c>
      <c r="AC161" s="49">
        <v>1.9007754629629628E-3</v>
      </c>
      <c r="AD161" s="49">
        <v>1.9959027777777774E-3</v>
      </c>
      <c r="AE161" s="49">
        <v>2.0905208333333331E-3</v>
      </c>
      <c r="AF161" s="49">
        <v>2.1852546296296294E-3</v>
      </c>
      <c r="AG161" s="49">
        <v>2.279363425925926E-3</v>
      </c>
      <c r="AH161" s="49"/>
    </row>
    <row r="162" spans="1:34" x14ac:dyDescent="0.35">
      <c r="A162" s="3" t="s">
        <v>134</v>
      </c>
      <c r="B162" s="3">
        <v>2020</v>
      </c>
      <c r="C162" s="39">
        <v>43890</v>
      </c>
      <c r="D162" s="3" t="s">
        <v>13</v>
      </c>
      <c r="E162" s="3" t="s">
        <v>210</v>
      </c>
      <c r="F162" s="3" t="s">
        <v>520</v>
      </c>
      <c r="G162" s="3" t="s">
        <v>15</v>
      </c>
      <c r="H162" s="3"/>
      <c r="I162" s="1">
        <v>2</v>
      </c>
      <c r="J162" s="3">
        <v>14.237</v>
      </c>
      <c r="K162" s="3">
        <v>22.716999999999999</v>
      </c>
      <c r="L162" s="3">
        <v>30.635999999999999</v>
      </c>
      <c r="M162" s="3">
        <v>38.314999999999998</v>
      </c>
      <c r="N162" s="3">
        <v>45.932000000000002</v>
      </c>
      <c r="O162" s="3">
        <v>53.58</v>
      </c>
      <c r="P162" s="49">
        <v>7.0947916666666653E-4</v>
      </c>
      <c r="Q162" s="49">
        <v>7.9937500000000006E-4</v>
      </c>
      <c r="R162" s="49">
        <v>8.9009259259259261E-4</v>
      </c>
      <c r="S162" s="49">
        <v>9.8193287037037042E-4</v>
      </c>
      <c r="T162" s="49">
        <v>1.0752083333333334E-3</v>
      </c>
      <c r="U162" s="49">
        <v>1.1689699074074074E-3</v>
      </c>
      <c r="V162" s="49">
        <v>1.2635648148148148E-3</v>
      </c>
      <c r="W162" s="49">
        <v>1.3590856481481481E-3</v>
      </c>
      <c r="X162" s="49">
        <v>1.4554861111111112E-3</v>
      </c>
      <c r="Y162" s="49">
        <v>1.5527199074074074E-3</v>
      </c>
      <c r="Z162" s="49">
        <v>1.6501388888888887E-3</v>
      </c>
      <c r="AA162" s="49">
        <v>1.7479976851851849E-3</v>
      </c>
      <c r="AB162" s="49">
        <v>1.846284722222222E-3</v>
      </c>
      <c r="AC162" s="49">
        <v>1.9465277777777777E-3</v>
      </c>
      <c r="AD162" s="49">
        <v>2.0472800925925927E-3</v>
      </c>
      <c r="AE162" s="49">
        <v>2.1483564814814816E-3</v>
      </c>
      <c r="AF162" s="49">
        <v>2.2501851851851854E-3</v>
      </c>
      <c r="AG162" s="49">
        <v>2.3521875000000001E-3</v>
      </c>
      <c r="AH162" s="49"/>
    </row>
    <row r="163" spans="1:34" x14ac:dyDescent="0.35">
      <c r="A163" s="3" t="s">
        <v>134</v>
      </c>
      <c r="B163" s="3">
        <v>2020</v>
      </c>
      <c r="C163" s="38">
        <v>43890</v>
      </c>
      <c r="D163" s="3" t="s">
        <v>13</v>
      </c>
      <c r="E163" s="3" t="s">
        <v>211</v>
      </c>
      <c r="F163" s="3" t="s">
        <v>519</v>
      </c>
      <c r="G163" s="3" t="s">
        <v>15</v>
      </c>
      <c r="H163" s="3"/>
      <c r="I163" s="1">
        <v>3</v>
      </c>
      <c r="J163" s="3">
        <v>14.417</v>
      </c>
      <c r="K163" s="3">
        <v>23.414000000000001</v>
      </c>
      <c r="L163" s="3">
        <v>31.795999999999999</v>
      </c>
      <c r="M163" s="3">
        <v>40.078000000000003</v>
      </c>
      <c r="N163" s="3">
        <v>48.348999999999997</v>
      </c>
      <c r="O163" s="3">
        <v>56.600999999999999</v>
      </c>
      <c r="P163" s="49">
        <v>7.5008101851851841E-4</v>
      </c>
      <c r="Q163" s="49">
        <v>8.4503472222222228E-4</v>
      </c>
      <c r="R163" s="49">
        <v>9.4009259259259263E-4</v>
      </c>
      <c r="S163" s="49">
        <v>1.0348611111111112E-3</v>
      </c>
      <c r="T163" s="49">
        <v>1.1295717592592592E-3</v>
      </c>
      <c r="U163" s="49">
        <v>1.2242476851851852E-3</v>
      </c>
      <c r="V163" s="49">
        <v>1.3187962962962962E-3</v>
      </c>
      <c r="W163" s="49">
        <v>1.4133796296296297E-3</v>
      </c>
      <c r="X163" s="49">
        <v>1.5079745370370368E-3</v>
      </c>
      <c r="Y163" s="49">
        <v>1.6024537037037038E-3</v>
      </c>
      <c r="Z163" s="49">
        <v>1.6974652777777778E-3</v>
      </c>
      <c r="AA163" s="49">
        <v>1.7928819444444444E-3</v>
      </c>
      <c r="AB163" s="49">
        <v>1.8886111111111109E-3</v>
      </c>
      <c r="AC163" s="49">
        <v>1.9840740740740739E-3</v>
      </c>
      <c r="AD163" s="49">
        <v>2.0796759259259262E-3</v>
      </c>
      <c r="AE163" s="49">
        <v>2.1754050925925925E-3</v>
      </c>
      <c r="AF163" s="49">
        <v>2.2697800925925928E-3</v>
      </c>
      <c r="AG163" s="49">
        <v>2.364398148148148E-3</v>
      </c>
      <c r="AH163" s="49"/>
    </row>
    <row r="164" spans="1:34" x14ac:dyDescent="0.35">
      <c r="A164" s="3" t="s">
        <v>134</v>
      </c>
      <c r="B164" s="3">
        <v>2020</v>
      </c>
      <c r="C164" s="38">
        <v>43890</v>
      </c>
      <c r="D164" s="3" t="s">
        <v>13</v>
      </c>
      <c r="E164" s="3" t="s">
        <v>211</v>
      </c>
      <c r="F164" s="3" t="s">
        <v>509</v>
      </c>
      <c r="G164" s="3" t="s">
        <v>15</v>
      </c>
      <c r="H164" s="3"/>
      <c r="I164" s="1">
        <v>4</v>
      </c>
      <c r="J164" s="3">
        <v>14.180999999999999</v>
      </c>
      <c r="K164" s="3">
        <v>23.06</v>
      </c>
      <c r="L164" s="3">
        <v>31.523</v>
      </c>
      <c r="M164" s="3">
        <v>39.787999999999997</v>
      </c>
      <c r="N164" s="3">
        <v>48.005000000000003</v>
      </c>
      <c r="O164" s="3">
        <v>56.19</v>
      </c>
      <c r="P164" s="49">
        <v>7.4535879629629637E-4</v>
      </c>
      <c r="Q164" s="49">
        <v>8.4065972222222224E-4</v>
      </c>
      <c r="R164" s="49">
        <v>9.3603009259259258E-4</v>
      </c>
      <c r="S164" s="49">
        <v>1.0314351851851854E-3</v>
      </c>
      <c r="T164" s="49">
        <v>1.1275462962962964E-3</v>
      </c>
      <c r="U164" s="49">
        <v>1.223923611111111E-3</v>
      </c>
      <c r="V164" s="49">
        <v>1.3207523148148147E-3</v>
      </c>
      <c r="W164" s="49">
        <v>1.4171180555555554E-3</v>
      </c>
      <c r="X164" s="49">
        <v>1.5132060185185185E-3</v>
      </c>
      <c r="Y164" s="49">
        <v>1.6097106481481481E-3</v>
      </c>
      <c r="Z164" s="49">
        <v>1.7062384259259262E-3</v>
      </c>
      <c r="AA164" s="49">
        <v>1.8026041666666665E-3</v>
      </c>
      <c r="AB164" s="49">
        <v>1.8988657407407407E-3</v>
      </c>
      <c r="AC164" s="49">
        <v>1.9956944444444445E-3</v>
      </c>
      <c r="AD164" s="49">
        <v>2.0927546296296297E-3</v>
      </c>
      <c r="AE164" s="49">
        <v>2.1900000000000001E-3</v>
      </c>
      <c r="AF164" s="49">
        <v>2.2880208333333333E-3</v>
      </c>
      <c r="AG164" s="49">
        <v>2.3882175925925924E-3</v>
      </c>
      <c r="AH164" s="49"/>
    </row>
    <row r="165" spans="1:34" x14ac:dyDescent="0.35">
      <c r="A165" s="4" t="s">
        <v>176</v>
      </c>
      <c r="B165" s="4">
        <v>2019</v>
      </c>
      <c r="C165" s="5">
        <v>43526</v>
      </c>
      <c r="D165" s="4" t="s">
        <v>13</v>
      </c>
      <c r="E165" s="48" t="s">
        <v>395</v>
      </c>
      <c r="F165" t="s">
        <v>520</v>
      </c>
      <c r="G165" t="s">
        <v>15</v>
      </c>
      <c r="I165" s="43">
        <v>1</v>
      </c>
      <c r="J165">
        <v>14.287000000000001</v>
      </c>
      <c r="K165">
        <v>22.939</v>
      </c>
      <c r="L165">
        <v>31.018999999999998</v>
      </c>
      <c r="M165">
        <v>38.956000000000003</v>
      </c>
      <c r="N165">
        <v>46.853999999999999</v>
      </c>
      <c r="O165">
        <v>54.924999999999997</v>
      </c>
      <c r="P165" t="s">
        <v>1085</v>
      </c>
      <c r="Q165" t="s">
        <v>1086</v>
      </c>
      <c r="R165" t="s">
        <v>1087</v>
      </c>
      <c r="S165" t="s">
        <v>1088</v>
      </c>
      <c r="T165" t="s">
        <v>1089</v>
      </c>
      <c r="U165" t="s">
        <v>1090</v>
      </c>
      <c r="V165" t="s">
        <v>1091</v>
      </c>
      <c r="W165" t="s">
        <v>1092</v>
      </c>
      <c r="X165" t="s">
        <v>1093</v>
      </c>
      <c r="Y165" t="s">
        <v>1094</v>
      </c>
      <c r="Z165" t="s">
        <v>1095</v>
      </c>
      <c r="AA165" t="s">
        <v>1096</v>
      </c>
      <c r="AB165" t="s">
        <v>1097</v>
      </c>
      <c r="AC165" t="s">
        <v>1098</v>
      </c>
      <c r="AD165" t="s">
        <v>1099</v>
      </c>
      <c r="AE165" t="s">
        <v>1100</v>
      </c>
      <c r="AF165" t="s">
        <v>1101</v>
      </c>
      <c r="AG165" t="s">
        <v>1102</v>
      </c>
    </row>
    <row r="166" spans="1:34" x14ac:dyDescent="0.35">
      <c r="A166" s="4" t="s">
        <v>176</v>
      </c>
      <c r="B166" s="4">
        <v>2019</v>
      </c>
      <c r="C166" s="5">
        <v>43526</v>
      </c>
      <c r="D166" s="4" t="s">
        <v>13</v>
      </c>
      <c r="E166" s="48" t="s">
        <v>395</v>
      </c>
      <c r="F166" t="s">
        <v>553</v>
      </c>
      <c r="G166" t="s">
        <v>36</v>
      </c>
      <c r="I166" s="43">
        <v>2</v>
      </c>
      <c r="J166">
        <v>14.038</v>
      </c>
      <c r="K166">
        <v>22.776</v>
      </c>
      <c r="L166">
        <v>31.117999999999999</v>
      </c>
      <c r="M166">
        <v>39.396999999999998</v>
      </c>
      <c r="N166">
        <v>47.749000000000002</v>
      </c>
      <c r="O166">
        <v>56.12</v>
      </c>
      <c r="P166" t="s">
        <v>1103</v>
      </c>
      <c r="Q166" t="s">
        <v>1104</v>
      </c>
      <c r="R166" t="s">
        <v>1105</v>
      </c>
      <c r="S166" t="s">
        <v>1106</v>
      </c>
      <c r="T166" t="s">
        <v>1107</v>
      </c>
      <c r="U166" t="s">
        <v>1108</v>
      </c>
      <c r="V166" t="s">
        <v>1109</v>
      </c>
      <c r="W166" t="s">
        <v>1110</v>
      </c>
      <c r="X166" t="s">
        <v>1111</v>
      </c>
      <c r="Y166" t="s">
        <v>1112</v>
      </c>
      <c r="Z166" t="s">
        <v>1113</v>
      </c>
      <c r="AA166" t="s">
        <v>1114</v>
      </c>
      <c r="AB166" t="s">
        <v>1115</v>
      </c>
      <c r="AC166" t="s">
        <v>1116</v>
      </c>
      <c r="AD166" t="s">
        <v>1117</v>
      </c>
      <c r="AE166" t="s">
        <v>1118</v>
      </c>
      <c r="AF166" t="s">
        <v>629</v>
      </c>
      <c r="AG166" t="s">
        <v>1119</v>
      </c>
    </row>
    <row r="167" spans="1:34" x14ac:dyDescent="0.35">
      <c r="A167" s="4" t="s">
        <v>176</v>
      </c>
      <c r="B167" s="4">
        <v>2019</v>
      </c>
      <c r="C167" s="5">
        <v>43526</v>
      </c>
      <c r="D167" s="4" t="s">
        <v>13</v>
      </c>
      <c r="E167" s="48" t="s">
        <v>395</v>
      </c>
      <c r="F167" t="s">
        <v>509</v>
      </c>
      <c r="G167" t="s">
        <v>15</v>
      </c>
      <c r="I167" s="43">
        <v>3</v>
      </c>
      <c r="J167">
        <v>13.683</v>
      </c>
      <c r="K167">
        <v>22.257999999999999</v>
      </c>
      <c r="L167">
        <v>30.475000000000001</v>
      </c>
      <c r="M167">
        <v>38.671999999999997</v>
      </c>
      <c r="N167">
        <v>46.942999999999998</v>
      </c>
      <c r="O167">
        <v>55.219000000000001</v>
      </c>
      <c r="P167" t="s">
        <v>1120</v>
      </c>
      <c r="Q167" t="s">
        <v>1121</v>
      </c>
      <c r="R167" t="s">
        <v>534</v>
      </c>
      <c r="S167" t="s">
        <v>1122</v>
      </c>
      <c r="T167" t="s">
        <v>1123</v>
      </c>
      <c r="U167" t="s">
        <v>1124</v>
      </c>
      <c r="V167" t="s">
        <v>1125</v>
      </c>
      <c r="W167" t="s">
        <v>1126</v>
      </c>
      <c r="X167" t="s">
        <v>1127</v>
      </c>
      <c r="Y167" t="s">
        <v>1128</v>
      </c>
      <c r="Z167" t="s">
        <v>1129</v>
      </c>
      <c r="AA167" t="s">
        <v>1130</v>
      </c>
      <c r="AB167" t="s">
        <v>1131</v>
      </c>
      <c r="AC167" t="s">
        <v>1132</v>
      </c>
      <c r="AD167" t="s">
        <v>1133</v>
      </c>
      <c r="AE167" t="s">
        <v>1134</v>
      </c>
      <c r="AF167" t="s">
        <v>1135</v>
      </c>
      <c r="AG167" t="s">
        <v>1136</v>
      </c>
    </row>
    <row r="168" spans="1:34" x14ac:dyDescent="0.35">
      <c r="A168" s="4" t="s">
        <v>176</v>
      </c>
      <c r="B168" s="4">
        <v>2019</v>
      </c>
      <c r="C168" s="5">
        <v>43526</v>
      </c>
      <c r="D168" s="4" t="s">
        <v>13</v>
      </c>
      <c r="E168" s="48" t="s">
        <v>395</v>
      </c>
      <c r="F168" t="s">
        <v>551</v>
      </c>
      <c r="G168" t="s">
        <v>29</v>
      </c>
      <c r="I168" s="43">
        <v>4</v>
      </c>
      <c r="J168">
        <v>13.864000000000001</v>
      </c>
      <c r="K168">
        <v>22.427</v>
      </c>
      <c r="L168">
        <v>30.870999999999999</v>
      </c>
      <c r="M168">
        <v>39.305999999999997</v>
      </c>
      <c r="N168">
        <v>47.814999999999998</v>
      </c>
      <c r="O168">
        <v>56.323999999999998</v>
      </c>
      <c r="P168" t="s">
        <v>1137</v>
      </c>
      <c r="Q168" t="s">
        <v>1138</v>
      </c>
      <c r="R168" t="s">
        <v>1139</v>
      </c>
      <c r="S168" t="s">
        <v>1140</v>
      </c>
      <c r="T168" t="s">
        <v>1141</v>
      </c>
      <c r="U168" t="s">
        <v>1142</v>
      </c>
      <c r="V168" t="s">
        <v>1143</v>
      </c>
      <c r="W168" t="s">
        <v>1144</v>
      </c>
      <c r="X168" t="s">
        <v>1145</v>
      </c>
      <c r="Y168" t="s">
        <v>1146</v>
      </c>
      <c r="Z168" t="s">
        <v>1147</v>
      </c>
      <c r="AA168" t="s">
        <v>1148</v>
      </c>
      <c r="AB168" t="s">
        <v>1149</v>
      </c>
      <c r="AC168" t="s">
        <v>1150</v>
      </c>
      <c r="AD168" t="s">
        <v>1151</v>
      </c>
      <c r="AE168" t="s">
        <v>1152</v>
      </c>
      <c r="AF168" t="s">
        <v>1153</v>
      </c>
      <c r="AG168" t="s">
        <v>1154</v>
      </c>
    </row>
    <row r="169" spans="1:34" x14ac:dyDescent="0.35">
      <c r="A169" s="4" t="s">
        <v>176</v>
      </c>
      <c r="B169" s="4">
        <v>2019</v>
      </c>
      <c r="C169" s="5">
        <v>43526</v>
      </c>
      <c r="D169" s="4" t="s">
        <v>13</v>
      </c>
      <c r="E169" s="48" t="s">
        <v>395</v>
      </c>
      <c r="F169" t="s">
        <v>434</v>
      </c>
      <c r="G169" t="s">
        <v>29</v>
      </c>
      <c r="I169" s="43">
        <v>5</v>
      </c>
      <c r="J169">
        <v>14.089</v>
      </c>
      <c r="K169">
        <v>22.716999999999999</v>
      </c>
      <c r="L169">
        <v>30.95</v>
      </c>
      <c r="M169">
        <v>39.228999999999999</v>
      </c>
      <c r="N169">
        <v>47.578000000000003</v>
      </c>
      <c r="O169">
        <v>55.948999999999998</v>
      </c>
      <c r="P169" t="s">
        <v>1155</v>
      </c>
      <c r="Q169" t="s">
        <v>1156</v>
      </c>
      <c r="R169" t="s">
        <v>1157</v>
      </c>
      <c r="S169" t="s">
        <v>1158</v>
      </c>
      <c r="T169" t="s">
        <v>1159</v>
      </c>
      <c r="U169" t="s">
        <v>1160</v>
      </c>
      <c r="V169" t="s">
        <v>1161</v>
      </c>
      <c r="W169" t="s">
        <v>1162</v>
      </c>
      <c r="X169" t="s">
        <v>1163</v>
      </c>
      <c r="Y169" t="s">
        <v>1164</v>
      </c>
      <c r="Z169" t="s">
        <v>1165</v>
      </c>
      <c r="AA169" t="s">
        <v>1166</v>
      </c>
      <c r="AB169" t="s">
        <v>1167</v>
      </c>
      <c r="AC169" t="s">
        <v>1168</v>
      </c>
      <c r="AD169" t="s">
        <v>1169</v>
      </c>
      <c r="AE169" t="s">
        <v>1170</v>
      </c>
      <c r="AF169" t="s">
        <v>1171</v>
      </c>
      <c r="AG169" t="s">
        <v>1172</v>
      </c>
    </row>
    <row r="170" spans="1:34" x14ac:dyDescent="0.35">
      <c r="A170" s="4" t="s">
        <v>176</v>
      </c>
      <c r="B170" s="4">
        <v>2019</v>
      </c>
      <c r="C170" s="5">
        <v>43526</v>
      </c>
      <c r="D170" s="4" t="s">
        <v>13</v>
      </c>
      <c r="E170" s="48" t="s">
        <v>395</v>
      </c>
      <c r="F170" t="s">
        <v>549</v>
      </c>
      <c r="G170" t="s">
        <v>27</v>
      </c>
      <c r="I170" s="43">
        <v>6</v>
      </c>
      <c r="J170">
        <v>14.227</v>
      </c>
      <c r="K170">
        <v>22.888999999999999</v>
      </c>
      <c r="L170">
        <v>31.18</v>
      </c>
      <c r="M170">
        <v>39.466999999999999</v>
      </c>
      <c r="N170">
        <v>47.832999999999998</v>
      </c>
      <c r="O170">
        <v>56.225000000000001</v>
      </c>
      <c r="P170" t="s">
        <v>1173</v>
      </c>
      <c r="Q170" t="s">
        <v>1174</v>
      </c>
      <c r="R170" t="s">
        <v>1175</v>
      </c>
      <c r="S170" t="s">
        <v>1176</v>
      </c>
      <c r="T170" t="s">
        <v>1177</v>
      </c>
      <c r="U170" t="s">
        <v>1178</v>
      </c>
      <c r="V170" t="s">
        <v>1179</v>
      </c>
      <c r="W170" t="s">
        <v>1180</v>
      </c>
      <c r="X170" t="s">
        <v>1181</v>
      </c>
      <c r="Y170" t="s">
        <v>1182</v>
      </c>
      <c r="Z170" t="s">
        <v>1183</v>
      </c>
      <c r="AA170" t="s">
        <v>1184</v>
      </c>
      <c r="AB170" t="s">
        <v>1185</v>
      </c>
      <c r="AC170" t="s">
        <v>1186</v>
      </c>
      <c r="AD170" t="s">
        <v>1187</v>
      </c>
      <c r="AE170" t="s">
        <v>1188</v>
      </c>
      <c r="AF170" t="s">
        <v>1189</v>
      </c>
      <c r="AG170" t="s">
        <v>1190</v>
      </c>
    </row>
    <row r="171" spans="1:34" x14ac:dyDescent="0.35">
      <c r="A171" s="4" t="s">
        <v>176</v>
      </c>
      <c r="B171" s="4">
        <v>2019</v>
      </c>
      <c r="C171" s="5">
        <v>43526</v>
      </c>
      <c r="D171" s="4" t="s">
        <v>13</v>
      </c>
      <c r="E171" s="48" t="s">
        <v>395</v>
      </c>
      <c r="F171" t="s">
        <v>519</v>
      </c>
      <c r="G171" t="s">
        <v>15</v>
      </c>
      <c r="I171" s="43">
        <v>7</v>
      </c>
      <c r="J171">
        <v>13.856</v>
      </c>
      <c r="K171">
        <v>22.622</v>
      </c>
      <c r="L171">
        <v>31.010999999999999</v>
      </c>
      <c r="M171">
        <v>39.271000000000001</v>
      </c>
      <c r="N171">
        <v>47.537999999999997</v>
      </c>
      <c r="O171">
        <v>55.828000000000003</v>
      </c>
      <c r="P171" t="s">
        <v>1191</v>
      </c>
      <c r="Q171" t="s">
        <v>1192</v>
      </c>
      <c r="R171" t="s">
        <v>1193</v>
      </c>
      <c r="S171" t="s">
        <v>1194</v>
      </c>
      <c r="T171" t="s">
        <v>1195</v>
      </c>
      <c r="U171" t="s">
        <v>1196</v>
      </c>
      <c r="V171" t="s">
        <v>1197</v>
      </c>
      <c r="W171" t="s">
        <v>1198</v>
      </c>
      <c r="X171" t="s">
        <v>1199</v>
      </c>
      <c r="Y171" t="s">
        <v>1200</v>
      </c>
      <c r="Z171" t="s">
        <v>1201</v>
      </c>
      <c r="AA171" t="s">
        <v>1202</v>
      </c>
      <c r="AB171" t="s">
        <v>1203</v>
      </c>
      <c r="AC171" t="s">
        <v>1204</v>
      </c>
      <c r="AD171" t="s">
        <v>1205</v>
      </c>
      <c r="AE171" t="s">
        <v>1206</v>
      </c>
      <c r="AF171" t="s">
        <v>1207</v>
      </c>
      <c r="AG171" t="s">
        <v>1208</v>
      </c>
    </row>
    <row r="172" spans="1:34" x14ac:dyDescent="0.35">
      <c r="A172" s="4" t="s">
        <v>176</v>
      </c>
      <c r="B172" s="4">
        <v>2019</v>
      </c>
      <c r="C172" s="5">
        <v>43526</v>
      </c>
      <c r="D172" s="4" t="s">
        <v>13</v>
      </c>
      <c r="E172" s="48" t="s">
        <v>395</v>
      </c>
      <c r="F172" t="s">
        <v>547</v>
      </c>
      <c r="G172" t="s">
        <v>25</v>
      </c>
      <c r="I172" s="43">
        <v>8</v>
      </c>
      <c r="J172">
        <v>14.282</v>
      </c>
      <c r="K172">
        <v>23.120999999999999</v>
      </c>
      <c r="L172">
        <v>31.542999999999999</v>
      </c>
      <c r="M172">
        <v>39.869</v>
      </c>
      <c r="N172">
        <v>48.238</v>
      </c>
      <c r="O172">
        <v>56.643999999999998</v>
      </c>
      <c r="P172" t="s">
        <v>1209</v>
      </c>
      <c r="Q172" t="s">
        <v>1210</v>
      </c>
      <c r="R172" t="s">
        <v>1211</v>
      </c>
      <c r="S172" t="s">
        <v>1212</v>
      </c>
      <c r="T172" t="s">
        <v>1213</v>
      </c>
      <c r="U172" t="s">
        <v>1214</v>
      </c>
      <c r="V172" t="s">
        <v>1215</v>
      </c>
      <c r="W172" t="s">
        <v>1216</v>
      </c>
      <c r="X172" t="s">
        <v>1217</v>
      </c>
      <c r="Y172" t="s">
        <v>1218</v>
      </c>
      <c r="Z172" t="s">
        <v>1219</v>
      </c>
      <c r="AA172" t="s">
        <v>1220</v>
      </c>
      <c r="AB172" t="s">
        <v>1221</v>
      </c>
      <c r="AC172" t="s">
        <v>1222</v>
      </c>
      <c r="AD172" t="s">
        <v>1223</v>
      </c>
      <c r="AE172" t="s">
        <v>1224</v>
      </c>
      <c r="AF172" t="s">
        <v>1225</v>
      </c>
      <c r="AG172" t="s">
        <v>1226</v>
      </c>
    </row>
    <row r="173" spans="1:34" x14ac:dyDescent="0.35">
      <c r="A173" s="4" t="s">
        <v>176</v>
      </c>
      <c r="B173" s="4">
        <v>2019</v>
      </c>
      <c r="C173" s="5">
        <v>43526</v>
      </c>
      <c r="D173" s="4" t="s">
        <v>13</v>
      </c>
      <c r="E173" s="48" t="s">
        <v>395</v>
      </c>
      <c r="F173" t="s">
        <v>590</v>
      </c>
      <c r="G173" t="s">
        <v>47</v>
      </c>
      <c r="I173" s="43">
        <v>9</v>
      </c>
      <c r="J173">
        <v>13.29</v>
      </c>
      <c r="K173">
        <v>21.529</v>
      </c>
      <c r="L173">
        <v>29.58</v>
      </c>
      <c r="M173">
        <v>37.732999999999997</v>
      </c>
      <c r="N173">
        <v>45.933</v>
      </c>
      <c r="O173">
        <v>54.271000000000001</v>
      </c>
      <c r="P173" t="s">
        <v>1227</v>
      </c>
      <c r="Q173" t="s">
        <v>1228</v>
      </c>
      <c r="R173" t="s">
        <v>612</v>
      </c>
      <c r="S173" t="s">
        <v>1229</v>
      </c>
      <c r="T173" t="s">
        <v>1230</v>
      </c>
      <c r="U173" t="s">
        <v>617</v>
      </c>
      <c r="V173" t="s">
        <v>1231</v>
      </c>
      <c r="W173" t="s">
        <v>1232</v>
      </c>
      <c r="X173" t="s">
        <v>1233</v>
      </c>
      <c r="Y173" t="s">
        <v>1234</v>
      </c>
      <c r="Z173" t="s">
        <v>1235</v>
      </c>
      <c r="AA173" t="s">
        <v>1236</v>
      </c>
      <c r="AB173" t="s">
        <v>1237</v>
      </c>
      <c r="AC173" t="s">
        <v>1238</v>
      </c>
      <c r="AD173" t="s">
        <v>1239</v>
      </c>
      <c r="AE173" t="s">
        <v>1240</v>
      </c>
      <c r="AF173" t="s">
        <v>1241</v>
      </c>
      <c r="AG173" t="s">
        <v>1242</v>
      </c>
    </row>
    <row r="174" spans="1:34" x14ac:dyDescent="0.35">
      <c r="A174" s="4" t="s">
        <v>176</v>
      </c>
      <c r="B174" s="4">
        <v>2019</v>
      </c>
      <c r="C174" s="5">
        <v>43526</v>
      </c>
      <c r="D174" s="4" t="s">
        <v>13</v>
      </c>
      <c r="E174" s="48" t="s">
        <v>395</v>
      </c>
      <c r="F174" t="s">
        <v>588</v>
      </c>
      <c r="G174" t="s">
        <v>25</v>
      </c>
      <c r="I174" s="43">
        <v>10</v>
      </c>
      <c r="J174">
        <v>14.279</v>
      </c>
      <c r="K174">
        <v>22.943999999999999</v>
      </c>
      <c r="L174">
        <v>31.125</v>
      </c>
      <c r="M174">
        <v>39.265999999999998</v>
      </c>
      <c r="N174">
        <v>47.5</v>
      </c>
      <c r="O174">
        <v>55.863999999999997</v>
      </c>
      <c r="P174" t="s">
        <v>1243</v>
      </c>
      <c r="Q174" t="s">
        <v>1244</v>
      </c>
      <c r="R174" t="s">
        <v>1245</v>
      </c>
      <c r="S174" t="s">
        <v>1246</v>
      </c>
      <c r="T174" t="s">
        <v>1247</v>
      </c>
      <c r="U174" t="s">
        <v>1248</v>
      </c>
      <c r="V174" t="s">
        <v>1249</v>
      </c>
      <c r="W174" t="s">
        <v>1250</v>
      </c>
      <c r="X174" t="s">
        <v>1251</v>
      </c>
      <c r="Y174" t="s">
        <v>1252</v>
      </c>
      <c r="Z174" t="s">
        <v>1253</v>
      </c>
      <c r="AA174" t="s">
        <v>1254</v>
      </c>
      <c r="AB174" t="s">
        <v>1255</v>
      </c>
      <c r="AC174" t="s">
        <v>1256</v>
      </c>
      <c r="AD174" t="s">
        <v>1257</v>
      </c>
      <c r="AE174" t="s">
        <v>1258</v>
      </c>
      <c r="AF174" t="s">
        <v>1259</v>
      </c>
      <c r="AG174" t="s">
        <v>1260</v>
      </c>
    </row>
    <row r="175" spans="1:34" x14ac:dyDescent="0.35">
      <c r="A175" s="4" t="s">
        <v>176</v>
      </c>
      <c r="B175" s="4">
        <v>2019</v>
      </c>
      <c r="C175" s="5">
        <v>43526</v>
      </c>
      <c r="D175" s="4" t="s">
        <v>13</v>
      </c>
      <c r="E175" s="48" t="s">
        <v>395</v>
      </c>
      <c r="F175" t="s">
        <v>315</v>
      </c>
      <c r="G175" t="s">
        <v>175</v>
      </c>
      <c r="I175" s="43">
        <v>11</v>
      </c>
      <c r="J175">
        <v>15.047000000000001</v>
      </c>
      <c r="K175">
        <v>23.548999999999999</v>
      </c>
      <c r="L175">
        <v>31.866</v>
      </c>
      <c r="M175">
        <v>40.017000000000003</v>
      </c>
      <c r="N175">
        <v>48.296999999999997</v>
      </c>
      <c r="O175">
        <v>56.646000000000001</v>
      </c>
      <c r="P175" t="s">
        <v>1261</v>
      </c>
      <c r="Q175" t="s">
        <v>1262</v>
      </c>
      <c r="R175" t="s">
        <v>1263</v>
      </c>
      <c r="S175" t="s">
        <v>1264</v>
      </c>
      <c r="T175" t="s">
        <v>1265</v>
      </c>
      <c r="U175" t="s">
        <v>1266</v>
      </c>
      <c r="V175" t="s">
        <v>1267</v>
      </c>
      <c r="W175" t="s">
        <v>1268</v>
      </c>
      <c r="X175" t="s">
        <v>1269</v>
      </c>
      <c r="Y175" t="s">
        <v>1270</v>
      </c>
      <c r="Z175" t="s">
        <v>1271</v>
      </c>
      <c r="AA175" t="s">
        <v>1272</v>
      </c>
      <c r="AB175" t="s">
        <v>1273</v>
      </c>
      <c r="AC175" t="s">
        <v>1274</v>
      </c>
      <c r="AD175" t="s">
        <v>1275</v>
      </c>
      <c r="AE175" t="s">
        <v>1276</v>
      </c>
      <c r="AF175" t="s">
        <v>1277</v>
      </c>
      <c r="AG175" t="s">
        <v>1278</v>
      </c>
    </row>
    <row r="176" spans="1:34" x14ac:dyDescent="0.35">
      <c r="A176" s="4" t="s">
        <v>176</v>
      </c>
      <c r="B176" s="4">
        <v>2019</v>
      </c>
      <c r="C176" s="5">
        <v>43526</v>
      </c>
      <c r="D176" s="4" t="s">
        <v>13</v>
      </c>
      <c r="E176" s="48" t="s">
        <v>395</v>
      </c>
      <c r="F176" t="s">
        <v>554</v>
      </c>
      <c r="G176" t="s">
        <v>53</v>
      </c>
      <c r="I176" s="43">
        <v>12</v>
      </c>
      <c r="J176">
        <v>13.843999999999999</v>
      </c>
      <c r="K176">
        <v>22.669</v>
      </c>
      <c r="L176">
        <v>31.164000000000001</v>
      </c>
      <c r="M176">
        <v>39.515000000000001</v>
      </c>
      <c r="N176">
        <v>47.878</v>
      </c>
      <c r="O176">
        <v>56.301000000000002</v>
      </c>
      <c r="P176" t="s">
        <v>1279</v>
      </c>
      <c r="Q176" t="s">
        <v>1280</v>
      </c>
      <c r="R176" t="s">
        <v>1281</v>
      </c>
      <c r="S176" t="s">
        <v>1282</v>
      </c>
      <c r="T176" t="s">
        <v>1283</v>
      </c>
      <c r="U176" t="s">
        <v>1284</v>
      </c>
      <c r="V176" t="s">
        <v>1285</v>
      </c>
      <c r="W176" t="s">
        <v>1286</v>
      </c>
      <c r="X176" t="s">
        <v>1287</v>
      </c>
      <c r="Y176" t="s">
        <v>1288</v>
      </c>
      <c r="Z176" t="s">
        <v>1289</v>
      </c>
      <c r="AA176" t="s">
        <v>1290</v>
      </c>
      <c r="AB176" t="s">
        <v>1291</v>
      </c>
      <c r="AC176" t="s">
        <v>1292</v>
      </c>
      <c r="AD176" t="s">
        <v>1293</v>
      </c>
      <c r="AE176" t="s">
        <v>1294</v>
      </c>
      <c r="AF176" t="s">
        <v>1295</v>
      </c>
      <c r="AG176" t="s">
        <v>1296</v>
      </c>
    </row>
    <row r="177" spans="1:33" x14ac:dyDescent="0.35">
      <c r="A177" s="4" t="s">
        <v>176</v>
      </c>
      <c r="B177" s="4">
        <v>2019</v>
      </c>
      <c r="C177" s="5">
        <v>43526</v>
      </c>
      <c r="D177" s="4" t="s">
        <v>13</v>
      </c>
      <c r="E177" s="48" t="s">
        <v>395</v>
      </c>
      <c r="F177" t="s">
        <v>567</v>
      </c>
      <c r="G177" t="s">
        <v>159</v>
      </c>
      <c r="I177" s="43">
        <v>13</v>
      </c>
      <c r="J177">
        <v>14.47</v>
      </c>
      <c r="K177">
        <v>23.234000000000002</v>
      </c>
      <c r="L177">
        <v>31.591000000000001</v>
      </c>
      <c r="M177">
        <v>39.945</v>
      </c>
      <c r="N177">
        <v>48.302999999999997</v>
      </c>
      <c r="O177">
        <v>56.756999999999998</v>
      </c>
      <c r="P177" t="s">
        <v>1297</v>
      </c>
      <c r="Q177" t="s">
        <v>1298</v>
      </c>
      <c r="R177" t="s">
        <v>1299</v>
      </c>
      <c r="S177" t="s">
        <v>1300</v>
      </c>
      <c r="T177" t="s">
        <v>1301</v>
      </c>
      <c r="U177" t="s">
        <v>1302</v>
      </c>
      <c r="V177" t="s">
        <v>1303</v>
      </c>
      <c r="W177" t="s">
        <v>1304</v>
      </c>
      <c r="X177" t="s">
        <v>1305</v>
      </c>
      <c r="Y177" t="s">
        <v>1306</v>
      </c>
      <c r="Z177" t="s">
        <v>1307</v>
      </c>
      <c r="AA177" t="s">
        <v>1308</v>
      </c>
      <c r="AB177" t="s">
        <v>1309</v>
      </c>
      <c r="AC177" t="s">
        <v>1310</v>
      </c>
      <c r="AD177" t="s">
        <v>1311</v>
      </c>
      <c r="AE177" t="s">
        <v>1312</v>
      </c>
      <c r="AF177" t="s">
        <v>1313</v>
      </c>
      <c r="AG177" t="s">
        <v>1314</v>
      </c>
    </row>
    <row r="178" spans="1:33" x14ac:dyDescent="0.35">
      <c r="A178" s="4" t="s">
        <v>176</v>
      </c>
      <c r="B178" s="4">
        <v>2019</v>
      </c>
      <c r="C178" s="5">
        <v>43526</v>
      </c>
      <c r="D178" s="4" t="s">
        <v>13</v>
      </c>
      <c r="E178" s="48" t="s">
        <v>395</v>
      </c>
      <c r="F178" t="s">
        <v>611</v>
      </c>
      <c r="G178" t="s">
        <v>17</v>
      </c>
      <c r="I178" s="43">
        <v>14</v>
      </c>
      <c r="J178">
        <v>13.978</v>
      </c>
      <c r="K178">
        <v>22.928000000000001</v>
      </c>
      <c r="L178">
        <v>31.466000000000001</v>
      </c>
      <c r="M178">
        <v>39.853999999999999</v>
      </c>
      <c r="N178">
        <v>48.31</v>
      </c>
      <c r="O178">
        <v>56.826000000000001</v>
      </c>
      <c r="P178" t="s">
        <v>1315</v>
      </c>
      <c r="Q178" t="s">
        <v>1316</v>
      </c>
      <c r="R178" t="s">
        <v>1317</v>
      </c>
      <c r="S178" t="s">
        <v>1318</v>
      </c>
      <c r="T178" t="s">
        <v>1319</v>
      </c>
      <c r="U178" t="s">
        <v>1320</v>
      </c>
      <c r="V178" t="s">
        <v>1321</v>
      </c>
      <c r="W178" t="s">
        <v>1322</v>
      </c>
      <c r="X178" t="s">
        <v>599</v>
      </c>
      <c r="Y178" t="s">
        <v>1323</v>
      </c>
      <c r="Z178" t="s">
        <v>1324</v>
      </c>
      <c r="AA178" t="s">
        <v>1325</v>
      </c>
      <c r="AB178" t="s">
        <v>1326</v>
      </c>
      <c r="AC178" t="s">
        <v>1327</v>
      </c>
      <c r="AD178" t="s">
        <v>1328</v>
      </c>
      <c r="AE178" t="s">
        <v>1329</v>
      </c>
      <c r="AF178" t="s">
        <v>1330</v>
      </c>
      <c r="AG178" t="s">
        <v>1331</v>
      </c>
    </row>
    <row r="179" spans="1:33" x14ac:dyDescent="0.35">
      <c r="A179" s="4" t="s">
        <v>176</v>
      </c>
      <c r="B179" s="4">
        <v>2019</v>
      </c>
      <c r="C179" s="5">
        <v>43526</v>
      </c>
      <c r="D179" s="4" t="s">
        <v>13</v>
      </c>
      <c r="E179" s="48" t="s">
        <v>395</v>
      </c>
      <c r="F179" t="s">
        <v>584</v>
      </c>
      <c r="G179" t="s">
        <v>53</v>
      </c>
      <c r="I179" s="43">
        <v>15</v>
      </c>
      <c r="J179">
        <v>14.164999999999999</v>
      </c>
      <c r="K179">
        <v>22.670999999999999</v>
      </c>
      <c r="L179">
        <v>30.843</v>
      </c>
      <c r="M179">
        <v>39.058999999999997</v>
      </c>
      <c r="N179">
        <v>47.444000000000003</v>
      </c>
      <c r="O179">
        <v>55.957000000000001</v>
      </c>
      <c r="P179" t="s">
        <v>1332</v>
      </c>
      <c r="Q179" t="s">
        <v>1333</v>
      </c>
      <c r="R179" t="s">
        <v>1334</v>
      </c>
      <c r="S179" t="s">
        <v>1335</v>
      </c>
      <c r="T179" t="s">
        <v>1336</v>
      </c>
      <c r="U179" t="s">
        <v>1337</v>
      </c>
      <c r="V179" t="s">
        <v>1338</v>
      </c>
      <c r="W179" t="s">
        <v>1339</v>
      </c>
      <c r="X179" t="s">
        <v>1340</v>
      </c>
      <c r="Y179" t="s">
        <v>536</v>
      </c>
      <c r="Z179" t="s">
        <v>1341</v>
      </c>
      <c r="AA179" t="s">
        <v>1342</v>
      </c>
      <c r="AB179" t="s">
        <v>1343</v>
      </c>
      <c r="AC179" t="s">
        <v>1344</v>
      </c>
      <c r="AD179" t="s">
        <v>1345</v>
      </c>
      <c r="AE179" t="s">
        <v>1346</v>
      </c>
      <c r="AF179" t="s">
        <v>1347</v>
      </c>
      <c r="AG179" t="s">
        <v>1348</v>
      </c>
    </row>
    <row r="180" spans="1:33" x14ac:dyDescent="0.35">
      <c r="A180" s="4" t="s">
        <v>176</v>
      </c>
      <c r="B180" s="4">
        <v>2019</v>
      </c>
      <c r="C180" s="5">
        <v>43526</v>
      </c>
      <c r="D180" s="4" t="s">
        <v>13</v>
      </c>
      <c r="E180" s="48" t="s">
        <v>395</v>
      </c>
      <c r="F180" t="s">
        <v>303</v>
      </c>
      <c r="G180" t="s">
        <v>175</v>
      </c>
      <c r="I180" s="43">
        <v>16</v>
      </c>
      <c r="J180">
        <v>14.427</v>
      </c>
      <c r="K180">
        <v>23.239000000000001</v>
      </c>
      <c r="L180">
        <v>31.654</v>
      </c>
      <c r="M180">
        <v>39.970999999999997</v>
      </c>
      <c r="N180">
        <v>48.256999999999998</v>
      </c>
      <c r="O180">
        <v>56.628999999999998</v>
      </c>
      <c r="P180" t="s">
        <v>1349</v>
      </c>
      <c r="Q180" t="s">
        <v>1350</v>
      </c>
      <c r="R180" t="s">
        <v>1351</v>
      </c>
      <c r="S180" t="s">
        <v>1352</v>
      </c>
      <c r="T180" t="s">
        <v>1353</v>
      </c>
      <c r="U180" t="s">
        <v>1354</v>
      </c>
      <c r="V180" t="s">
        <v>1355</v>
      </c>
      <c r="W180" t="s">
        <v>1356</v>
      </c>
      <c r="X180" t="s">
        <v>1357</v>
      </c>
      <c r="Y180" t="s">
        <v>1358</v>
      </c>
      <c r="Z180" t="s">
        <v>1359</v>
      </c>
      <c r="AA180" t="s">
        <v>1360</v>
      </c>
      <c r="AB180" t="s">
        <v>1361</v>
      </c>
      <c r="AC180" t="s">
        <v>1362</v>
      </c>
      <c r="AD180" t="s">
        <v>1363</v>
      </c>
      <c r="AE180" t="s">
        <v>1364</v>
      </c>
      <c r="AF180" t="s">
        <v>1365</v>
      </c>
      <c r="AG180" t="s">
        <v>1366</v>
      </c>
    </row>
    <row r="181" spans="1:33" x14ac:dyDescent="0.35">
      <c r="A181" s="4" t="s">
        <v>176</v>
      </c>
      <c r="B181" s="4">
        <v>2019</v>
      </c>
      <c r="C181" s="5">
        <v>43526</v>
      </c>
      <c r="D181" s="4" t="s">
        <v>13</v>
      </c>
      <c r="E181" s="48" t="s">
        <v>395</v>
      </c>
      <c r="F181" t="s">
        <v>568</v>
      </c>
      <c r="G181" t="s">
        <v>159</v>
      </c>
      <c r="I181" s="43">
        <v>17</v>
      </c>
      <c r="J181">
        <v>14.231999999999999</v>
      </c>
      <c r="K181">
        <v>23.082000000000001</v>
      </c>
      <c r="L181">
        <v>31.498000000000001</v>
      </c>
      <c r="M181">
        <v>39.840000000000003</v>
      </c>
      <c r="N181">
        <v>48.179000000000002</v>
      </c>
      <c r="O181">
        <v>56.685000000000002</v>
      </c>
      <c r="P181" t="s">
        <v>1367</v>
      </c>
      <c r="Q181" t="s">
        <v>1368</v>
      </c>
      <c r="R181" t="s">
        <v>1369</v>
      </c>
      <c r="S181" t="s">
        <v>1370</v>
      </c>
      <c r="T181" t="s">
        <v>1371</v>
      </c>
      <c r="U181" t="s">
        <v>1372</v>
      </c>
      <c r="V181" t="s">
        <v>1373</v>
      </c>
      <c r="W181" t="s">
        <v>1374</v>
      </c>
      <c r="X181" t="s">
        <v>1375</v>
      </c>
      <c r="Y181" t="s">
        <v>1376</v>
      </c>
      <c r="Z181" t="s">
        <v>1377</v>
      </c>
      <c r="AA181" t="s">
        <v>1131</v>
      </c>
      <c r="AB181" t="s">
        <v>1378</v>
      </c>
      <c r="AC181" t="s">
        <v>1379</v>
      </c>
      <c r="AD181" t="s">
        <v>1380</v>
      </c>
      <c r="AE181" t="s">
        <v>1381</v>
      </c>
      <c r="AF181" t="s">
        <v>1382</v>
      </c>
      <c r="AG181" t="s">
        <v>1383</v>
      </c>
    </row>
    <row r="182" spans="1:33" x14ac:dyDescent="0.35">
      <c r="A182" s="4" t="s">
        <v>176</v>
      </c>
      <c r="B182" s="4">
        <v>2019</v>
      </c>
      <c r="C182" s="5">
        <v>43526</v>
      </c>
      <c r="D182" s="4" t="s">
        <v>13</v>
      </c>
      <c r="E182" s="48" t="s">
        <v>395</v>
      </c>
      <c r="F182" t="s">
        <v>604</v>
      </c>
      <c r="G182" t="s">
        <v>38</v>
      </c>
      <c r="I182" s="43">
        <v>18</v>
      </c>
      <c r="J182">
        <v>13.805</v>
      </c>
      <c r="K182">
        <v>22.858000000000001</v>
      </c>
      <c r="L182">
        <v>31.654</v>
      </c>
      <c r="M182">
        <v>40.545999999999999</v>
      </c>
      <c r="N182">
        <v>49.375</v>
      </c>
      <c r="O182">
        <v>58.274999999999999</v>
      </c>
      <c r="P182" t="s">
        <v>1384</v>
      </c>
      <c r="Q182" t="s">
        <v>1385</v>
      </c>
      <c r="R182" t="s">
        <v>1386</v>
      </c>
      <c r="S182" t="s">
        <v>610</v>
      </c>
      <c r="T182" t="s">
        <v>1387</v>
      </c>
      <c r="U182" t="s">
        <v>1388</v>
      </c>
      <c r="V182" t="s">
        <v>1389</v>
      </c>
      <c r="W182" t="s">
        <v>1390</v>
      </c>
      <c r="X182" t="s">
        <v>1391</v>
      </c>
      <c r="Y182" t="s">
        <v>1392</v>
      </c>
      <c r="Z182" t="s">
        <v>1393</v>
      </c>
      <c r="AA182" t="s">
        <v>1394</v>
      </c>
      <c r="AB182" t="s">
        <v>1395</v>
      </c>
      <c r="AC182" t="s">
        <v>1396</v>
      </c>
      <c r="AD182" t="s">
        <v>1397</v>
      </c>
      <c r="AE182" t="s">
        <v>1398</v>
      </c>
      <c r="AF182" t="s">
        <v>1399</v>
      </c>
      <c r="AG182" t="s">
        <v>1400</v>
      </c>
    </row>
    <row r="183" spans="1:33" x14ac:dyDescent="0.35">
      <c r="A183" s="4" t="s">
        <v>176</v>
      </c>
      <c r="B183" s="4">
        <v>2019</v>
      </c>
      <c r="C183" s="5">
        <v>43526</v>
      </c>
      <c r="D183" s="4" t="s">
        <v>13</v>
      </c>
      <c r="E183" s="48" t="s">
        <v>395</v>
      </c>
      <c r="F183" t="s">
        <v>441</v>
      </c>
      <c r="G183" t="s">
        <v>17</v>
      </c>
      <c r="I183" s="43">
        <v>19</v>
      </c>
      <c r="J183">
        <v>13.759</v>
      </c>
      <c r="K183">
        <v>22.795000000000002</v>
      </c>
      <c r="L183">
        <v>31.452000000000002</v>
      </c>
      <c r="M183">
        <v>40.082999999999998</v>
      </c>
      <c r="N183">
        <v>48.808</v>
      </c>
      <c r="O183">
        <v>57.499000000000002</v>
      </c>
      <c r="P183" t="s">
        <v>1401</v>
      </c>
      <c r="Q183" t="s">
        <v>1402</v>
      </c>
      <c r="R183" t="s">
        <v>1403</v>
      </c>
      <c r="S183" t="s">
        <v>1404</v>
      </c>
      <c r="T183" t="s">
        <v>1405</v>
      </c>
      <c r="U183" t="s">
        <v>1406</v>
      </c>
      <c r="V183" t="s">
        <v>1407</v>
      </c>
      <c r="W183" t="s">
        <v>1408</v>
      </c>
      <c r="X183" t="s">
        <v>1409</v>
      </c>
      <c r="Y183" t="s">
        <v>1410</v>
      </c>
      <c r="Z183" t="s">
        <v>1411</v>
      </c>
      <c r="AA183" t="s">
        <v>1412</v>
      </c>
      <c r="AB183" t="s">
        <v>1413</v>
      </c>
      <c r="AC183" t="s">
        <v>1414</v>
      </c>
      <c r="AD183" t="s">
        <v>1415</v>
      </c>
      <c r="AE183" t="s">
        <v>696</v>
      </c>
      <c r="AF183" t="s">
        <v>1416</v>
      </c>
      <c r="AG183" t="s">
        <v>1417</v>
      </c>
    </row>
    <row r="184" spans="1:33" x14ac:dyDescent="0.35">
      <c r="A184" s="4" t="s">
        <v>176</v>
      </c>
      <c r="B184" s="4">
        <v>2019</v>
      </c>
      <c r="C184" s="5">
        <v>43526</v>
      </c>
      <c r="D184" s="4" t="s">
        <v>13</v>
      </c>
      <c r="E184" s="48" t="s">
        <v>395</v>
      </c>
      <c r="F184" t="s">
        <v>359</v>
      </c>
      <c r="G184" t="s">
        <v>65</v>
      </c>
      <c r="I184" s="43">
        <v>20</v>
      </c>
      <c r="J184">
        <v>14.58</v>
      </c>
      <c r="K184">
        <v>23.495000000000001</v>
      </c>
      <c r="L184">
        <v>32.012999999999998</v>
      </c>
      <c r="M184">
        <v>40.643000000000001</v>
      </c>
      <c r="N184">
        <v>49.268000000000001</v>
      </c>
      <c r="O184">
        <v>57.975999999999999</v>
      </c>
      <c r="P184" t="s">
        <v>1418</v>
      </c>
      <c r="Q184" t="s">
        <v>1419</v>
      </c>
      <c r="R184" t="s">
        <v>1420</v>
      </c>
      <c r="S184" t="s">
        <v>1421</v>
      </c>
      <c r="T184" t="s">
        <v>1422</v>
      </c>
      <c r="U184" t="s">
        <v>1423</v>
      </c>
      <c r="V184" t="s">
        <v>1424</v>
      </c>
      <c r="W184" t="s">
        <v>1425</v>
      </c>
      <c r="X184" t="s">
        <v>1426</v>
      </c>
      <c r="Y184" t="s">
        <v>1427</v>
      </c>
      <c r="Z184" t="s">
        <v>1428</v>
      </c>
      <c r="AA184" t="s">
        <v>1429</v>
      </c>
      <c r="AB184" t="s">
        <v>1430</v>
      </c>
      <c r="AC184" t="s">
        <v>1431</v>
      </c>
      <c r="AD184" t="s">
        <v>1432</v>
      </c>
      <c r="AE184" t="s">
        <v>1433</v>
      </c>
      <c r="AF184" t="s">
        <v>1434</v>
      </c>
      <c r="AG184" t="s">
        <v>1435</v>
      </c>
    </row>
    <row r="185" spans="1:33" x14ac:dyDescent="0.35">
      <c r="A185" s="4" t="s">
        <v>176</v>
      </c>
      <c r="B185" s="4">
        <v>2019</v>
      </c>
      <c r="C185" s="5">
        <v>43526</v>
      </c>
      <c r="D185" s="4" t="s">
        <v>13</v>
      </c>
      <c r="E185" t="s">
        <v>210</v>
      </c>
      <c r="F185" t="s">
        <v>553</v>
      </c>
      <c r="G185" t="s">
        <v>36</v>
      </c>
      <c r="I185" s="43">
        <v>1</v>
      </c>
      <c r="J185">
        <v>13.829000000000001</v>
      </c>
      <c r="K185">
        <v>22.367999999999999</v>
      </c>
      <c r="L185">
        <v>30.582999999999998</v>
      </c>
      <c r="M185">
        <v>38.764000000000003</v>
      </c>
      <c r="N185">
        <v>47.075000000000003</v>
      </c>
      <c r="O185">
        <v>55.444000000000003</v>
      </c>
      <c r="P185" t="s">
        <v>535</v>
      </c>
      <c r="Q185" t="s">
        <v>1436</v>
      </c>
      <c r="R185" t="s">
        <v>1437</v>
      </c>
      <c r="S185" t="s">
        <v>1438</v>
      </c>
      <c r="T185" t="s">
        <v>1439</v>
      </c>
      <c r="U185" t="s">
        <v>1440</v>
      </c>
      <c r="V185" t="s">
        <v>1441</v>
      </c>
      <c r="W185" t="s">
        <v>1442</v>
      </c>
      <c r="X185" t="s">
        <v>1443</v>
      </c>
      <c r="Y185" t="s">
        <v>1444</v>
      </c>
      <c r="Z185" t="s">
        <v>1445</v>
      </c>
      <c r="AA185" t="s">
        <v>1446</v>
      </c>
      <c r="AB185" t="s">
        <v>1447</v>
      </c>
      <c r="AC185" t="s">
        <v>1448</v>
      </c>
      <c r="AD185" t="s">
        <v>1449</v>
      </c>
      <c r="AE185" t="s">
        <v>1450</v>
      </c>
      <c r="AF185" t="s">
        <v>1451</v>
      </c>
      <c r="AG185" t="s">
        <v>1452</v>
      </c>
    </row>
    <row r="186" spans="1:33" x14ac:dyDescent="0.35">
      <c r="A186" s="4" t="s">
        <v>176</v>
      </c>
      <c r="B186" s="4">
        <v>2019</v>
      </c>
      <c r="C186" s="5">
        <v>43526</v>
      </c>
      <c r="D186" s="4" t="s">
        <v>13</v>
      </c>
      <c r="E186" t="s">
        <v>210</v>
      </c>
      <c r="F186" t="s">
        <v>520</v>
      </c>
      <c r="G186" t="s">
        <v>15</v>
      </c>
      <c r="I186" s="43">
        <v>2</v>
      </c>
      <c r="J186">
        <v>14.516999999999999</v>
      </c>
      <c r="K186">
        <v>23.396000000000001</v>
      </c>
      <c r="L186">
        <v>31.745000000000001</v>
      </c>
      <c r="M186">
        <v>39.963999999999999</v>
      </c>
      <c r="N186">
        <v>48.140999999999998</v>
      </c>
      <c r="O186">
        <v>56.366999999999997</v>
      </c>
      <c r="P186" t="s">
        <v>1453</v>
      </c>
      <c r="Q186" t="s">
        <v>1454</v>
      </c>
      <c r="R186" t="s">
        <v>1455</v>
      </c>
      <c r="S186" t="s">
        <v>1456</v>
      </c>
      <c r="T186" t="s">
        <v>1457</v>
      </c>
      <c r="U186" t="s">
        <v>1458</v>
      </c>
      <c r="V186" t="s">
        <v>1459</v>
      </c>
      <c r="W186" t="s">
        <v>1460</v>
      </c>
      <c r="X186" t="s">
        <v>1461</v>
      </c>
      <c r="Y186" t="s">
        <v>1462</v>
      </c>
      <c r="Z186" t="s">
        <v>1463</v>
      </c>
      <c r="AA186" t="s">
        <v>1464</v>
      </c>
      <c r="AB186" t="s">
        <v>1465</v>
      </c>
      <c r="AC186" t="s">
        <v>1466</v>
      </c>
      <c r="AD186" t="s">
        <v>1467</v>
      </c>
      <c r="AE186" t="s">
        <v>1468</v>
      </c>
      <c r="AF186" t="s">
        <v>1469</v>
      </c>
      <c r="AG186" t="s">
        <v>1470</v>
      </c>
    </row>
    <row r="187" spans="1:33" x14ac:dyDescent="0.35">
      <c r="A187" s="4" t="s">
        <v>176</v>
      </c>
      <c r="B187" s="4">
        <v>2019</v>
      </c>
      <c r="C187" s="5">
        <v>43526</v>
      </c>
      <c r="D187" s="4" t="s">
        <v>13</v>
      </c>
      <c r="E187" t="s">
        <v>211</v>
      </c>
      <c r="F187" t="s">
        <v>509</v>
      </c>
      <c r="G187" t="s">
        <v>15</v>
      </c>
      <c r="I187" s="43">
        <v>3</v>
      </c>
      <c r="J187">
        <v>13.644</v>
      </c>
      <c r="K187">
        <v>22.524000000000001</v>
      </c>
      <c r="L187">
        <v>30.966000000000001</v>
      </c>
      <c r="M187">
        <v>39.273000000000003</v>
      </c>
      <c r="N187">
        <v>47.481000000000002</v>
      </c>
      <c r="O187">
        <v>55.715000000000003</v>
      </c>
      <c r="P187" t="s">
        <v>1471</v>
      </c>
      <c r="Q187" t="s">
        <v>1472</v>
      </c>
      <c r="R187" t="s">
        <v>1473</v>
      </c>
      <c r="S187" t="s">
        <v>1474</v>
      </c>
      <c r="T187" t="s">
        <v>1475</v>
      </c>
      <c r="U187" t="s">
        <v>1476</v>
      </c>
      <c r="V187" t="s">
        <v>1477</v>
      </c>
      <c r="W187" t="s">
        <v>1478</v>
      </c>
      <c r="X187" t="s">
        <v>1479</v>
      </c>
      <c r="Y187" t="s">
        <v>1480</v>
      </c>
      <c r="Z187" t="s">
        <v>1481</v>
      </c>
      <c r="AA187" t="s">
        <v>1482</v>
      </c>
      <c r="AB187" t="s">
        <v>1483</v>
      </c>
      <c r="AC187" t="s">
        <v>1484</v>
      </c>
      <c r="AD187" t="s">
        <v>1485</v>
      </c>
      <c r="AE187" t="s">
        <v>1486</v>
      </c>
      <c r="AF187" t="s">
        <v>1487</v>
      </c>
      <c r="AG187" t="s">
        <v>1488</v>
      </c>
    </row>
    <row r="188" spans="1:33" x14ac:dyDescent="0.35">
      <c r="A188" s="4" t="s">
        <v>176</v>
      </c>
      <c r="B188" s="4">
        <v>2019</v>
      </c>
      <c r="C188" s="5">
        <v>43526</v>
      </c>
      <c r="D188" s="4" t="s">
        <v>13</v>
      </c>
      <c r="E188" t="s">
        <v>211</v>
      </c>
      <c r="F188" t="s">
        <v>551</v>
      </c>
      <c r="G188" t="s">
        <v>29</v>
      </c>
      <c r="I188" s="43">
        <v>4</v>
      </c>
      <c r="J188">
        <v>13.893000000000001</v>
      </c>
      <c r="K188">
        <v>22.481000000000002</v>
      </c>
      <c r="L188">
        <v>30.873000000000001</v>
      </c>
      <c r="M188">
        <v>39.271999999999998</v>
      </c>
      <c r="N188">
        <v>47.780999999999999</v>
      </c>
      <c r="O188">
        <v>56.34</v>
      </c>
      <c r="P188" t="s">
        <v>1489</v>
      </c>
      <c r="Q188" t="s">
        <v>1490</v>
      </c>
      <c r="R188" t="s">
        <v>1491</v>
      </c>
      <c r="S188" t="s">
        <v>1492</v>
      </c>
      <c r="T188" t="s">
        <v>1493</v>
      </c>
      <c r="U188" t="s">
        <v>1494</v>
      </c>
      <c r="V188" t="s">
        <v>1495</v>
      </c>
      <c r="W188" t="s">
        <v>1496</v>
      </c>
      <c r="X188" t="s">
        <v>598</v>
      </c>
      <c r="Y188" t="s">
        <v>1497</v>
      </c>
      <c r="Z188" t="s">
        <v>1498</v>
      </c>
      <c r="AA188" t="s">
        <v>1499</v>
      </c>
      <c r="AB188" t="s">
        <v>1500</v>
      </c>
      <c r="AC188" t="s">
        <v>1501</v>
      </c>
      <c r="AD188" t="s">
        <v>1502</v>
      </c>
      <c r="AE188" t="s">
        <v>1503</v>
      </c>
      <c r="AF188" t="s">
        <v>1504</v>
      </c>
      <c r="AG188" t="s">
        <v>1505</v>
      </c>
    </row>
    <row r="189" spans="1:33" x14ac:dyDescent="0.35">
      <c r="A189" s="43" t="s">
        <v>162</v>
      </c>
      <c r="B189" s="43">
        <v>2019</v>
      </c>
      <c r="C189" s="9">
        <v>43484</v>
      </c>
      <c r="D189" s="43" t="s">
        <v>72</v>
      </c>
    </row>
    <row r="190" spans="1:33" x14ac:dyDescent="0.35">
      <c r="A190" s="43" t="s">
        <v>162</v>
      </c>
      <c r="B190" s="43">
        <v>2019</v>
      </c>
      <c r="C190" s="9">
        <v>43484</v>
      </c>
      <c r="D190" s="43" t="s">
        <v>72</v>
      </c>
    </row>
    <row r="312" spans="12:15" x14ac:dyDescent="0.35">
      <c r="L312">
        <v>0</v>
      </c>
    </row>
    <row r="313" spans="12:15" x14ac:dyDescent="0.35">
      <c r="L313">
        <v>0</v>
      </c>
    </row>
    <row r="314" spans="12:15" x14ac:dyDescent="0.35">
      <c r="L314">
        <v>0</v>
      </c>
    </row>
    <row r="315" spans="12:15" x14ac:dyDescent="0.35">
      <c r="L315">
        <v>0</v>
      </c>
    </row>
    <row r="316" spans="12:15" x14ac:dyDescent="0.35">
      <c r="L316">
        <v>0</v>
      </c>
    </row>
    <row r="317" spans="12:15" x14ac:dyDescent="0.35">
      <c r="L317">
        <v>0</v>
      </c>
    </row>
    <row r="318" spans="12:15" x14ac:dyDescent="0.35">
      <c r="L318">
        <v>0</v>
      </c>
    </row>
    <row r="319" spans="12:15" x14ac:dyDescent="0.35">
      <c r="L319">
        <v>0</v>
      </c>
    </row>
    <row r="320" spans="12:15" x14ac:dyDescent="0.35">
      <c r="L320">
        <v>0</v>
      </c>
      <c r="O320">
        <v>0</v>
      </c>
    </row>
    <row r="321" spans="7:18" x14ac:dyDescent="0.35">
      <c r="L321">
        <v>0</v>
      </c>
      <c r="O321">
        <v>0</v>
      </c>
    </row>
    <row r="322" spans="7:18" x14ac:dyDescent="0.35">
      <c r="L322">
        <v>0</v>
      </c>
      <c r="O322">
        <v>0</v>
      </c>
    </row>
    <row r="323" spans="7:18" x14ac:dyDescent="0.35">
      <c r="L323">
        <v>0</v>
      </c>
      <c r="O323">
        <v>0</v>
      </c>
    </row>
    <row r="324" spans="7:18" x14ac:dyDescent="0.35">
      <c r="L324">
        <v>0</v>
      </c>
      <c r="R324">
        <v>0</v>
      </c>
    </row>
    <row r="325" spans="7:18" x14ac:dyDescent="0.35">
      <c r="L325">
        <v>0</v>
      </c>
      <c r="R325">
        <v>0</v>
      </c>
    </row>
    <row r="326" spans="7:18" x14ac:dyDescent="0.35">
      <c r="L326">
        <v>0</v>
      </c>
      <c r="O326">
        <v>0</v>
      </c>
    </row>
    <row r="327" spans="7:18" x14ac:dyDescent="0.35">
      <c r="L327">
        <v>0</v>
      </c>
      <c r="O327">
        <v>0</v>
      </c>
    </row>
    <row r="328" spans="7:18" x14ac:dyDescent="0.35">
      <c r="L328">
        <v>0</v>
      </c>
      <c r="O328">
        <v>0</v>
      </c>
    </row>
    <row r="329" spans="7:18" x14ac:dyDescent="0.35">
      <c r="L329">
        <v>0</v>
      </c>
      <c r="O329">
        <v>0</v>
      </c>
    </row>
    <row r="330" spans="7:18" x14ac:dyDescent="0.35">
      <c r="L330">
        <v>0</v>
      </c>
      <c r="O330">
        <v>0</v>
      </c>
    </row>
    <row r="331" spans="7:18" x14ac:dyDescent="0.35">
      <c r="L331">
        <v>0</v>
      </c>
      <c r="O331">
        <v>0</v>
      </c>
    </row>
    <row r="332" spans="7:18" x14ac:dyDescent="0.35">
      <c r="G332" t="s">
        <v>133</v>
      </c>
      <c r="K332">
        <v>1</v>
      </c>
      <c r="L332">
        <v>0</v>
      </c>
      <c r="N332">
        <v>1</v>
      </c>
      <c r="O332">
        <v>0</v>
      </c>
    </row>
    <row r="333" spans="7:18" x14ac:dyDescent="0.35">
      <c r="G333" t="s">
        <v>61</v>
      </c>
      <c r="K333">
        <v>2</v>
      </c>
      <c r="L333">
        <v>0</v>
      </c>
      <c r="N333">
        <v>2</v>
      </c>
      <c r="O333">
        <v>0</v>
      </c>
    </row>
    <row r="334" spans="7:18" x14ac:dyDescent="0.35">
      <c r="K334">
        <v>1</v>
      </c>
      <c r="L334">
        <v>0</v>
      </c>
      <c r="N334">
        <v>2</v>
      </c>
      <c r="O334">
        <v>0</v>
      </c>
      <c r="Q334">
        <v>1</v>
      </c>
      <c r="R334">
        <v>0</v>
      </c>
    </row>
    <row r="335" spans="7:18" x14ac:dyDescent="0.35">
      <c r="K335">
        <v>2</v>
      </c>
      <c r="L335">
        <v>0</v>
      </c>
      <c r="N335">
        <v>1</v>
      </c>
      <c r="O335">
        <v>0</v>
      </c>
      <c r="Q335">
        <v>2</v>
      </c>
      <c r="R335">
        <v>0</v>
      </c>
    </row>
  </sheetData>
  <sortState xmlns:xlrd2="http://schemas.microsoft.com/office/spreadsheetml/2017/richdata2" ref="J165:AG184">
    <sortCondition ref="AG165:AG184"/>
  </sortState>
  <conditionalFormatting sqref="J2:J26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:K22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22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22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22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22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2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2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2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22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22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2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22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2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2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2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22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2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22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22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22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22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22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2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38">
    <cfRule type="colorScale" priority="1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23:AH38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3:J2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3:K2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3:K2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:I138 E139:I164 A191:I2000 H165:I184 E165:E184 E185:I190">
    <cfRule type="expression" dxfId="81" priority="26">
      <formula>$E2="Q"</formula>
    </cfRule>
    <cfRule type="expression" dxfId="80" priority="27">
      <formula>$E2="G"</formula>
    </cfRule>
    <cfRule type="expression" dxfId="79" priority="28">
      <formula>$E2="B"</formula>
    </cfRule>
  </conditionalFormatting>
  <conditionalFormatting sqref="C139:C164">
    <cfRule type="expression" dxfId="78" priority="19">
      <formula>$E139="F"</formula>
    </cfRule>
    <cfRule type="expression" dxfId="77" priority="20">
      <formula>$E139="Q"</formula>
    </cfRule>
  </conditionalFormatting>
  <conditionalFormatting sqref="A139:B164">
    <cfRule type="expression" dxfId="76" priority="16">
      <formula>$E139="Q"</formula>
    </cfRule>
    <cfRule type="expression" dxfId="75" priority="17">
      <formula>$E139="G"</formula>
    </cfRule>
    <cfRule type="expression" dxfId="74" priority="18">
      <formula>$E139="B"</formula>
    </cfRule>
  </conditionalFormatting>
  <conditionalFormatting sqref="D139:D164">
    <cfRule type="expression" dxfId="73" priority="13">
      <formula>$E139="Q"</formula>
    </cfRule>
    <cfRule type="expression" dxfId="72" priority="14">
      <formula>$E139="G"</formula>
    </cfRule>
    <cfRule type="expression" dxfId="71" priority="15">
      <formula>$E139="B"</formula>
    </cfRule>
  </conditionalFormatting>
  <conditionalFormatting sqref="A165:B188 D165:D188">
    <cfRule type="expression" dxfId="70" priority="11">
      <formula>#REF!="F"</formula>
    </cfRule>
    <cfRule type="expression" dxfId="69" priority="12">
      <formula>#REF!="Q"</formula>
    </cfRule>
  </conditionalFormatting>
  <conditionalFormatting sqref="F166:G184">
    <cfRule type="expression" dxfId="68" priority="1529">
      <formula>$E165="Q"</formula>
    </cfRule>
    <cfRule type="expression" dxfId="67" priority="1530">
      <formula>$E165="G"</formula>
    </cfRule>
    <cfRule type="expression" dxfId="66" priority="1531">
      <formula>$E165="B"</formula>
    </cfRule>
  </conditionalFormatting>
  <conditionalFormatting sqref="D189:D190">
    <cfRule type="expression" dxfId="65" priority="5">
      <formula>#REF!="F"</formula>
    </cfRule>
    <cfRule type="expression" dxfId="64" priority="6">
      <formula>#REF!="Q"</formula>
    </cfRule>
  </conditionalFormatting>
  <conditionalFormatting sqref="A189:B189">
    <cfRule type="expression" dxfId="63" priority="3">
      <formula>#REF!="F"</formula>
    </cfRule>
    <cfRule type="expression" dxfId="62" priority="4">
      <formula>#REF!="Q"</formula>
    </cfRule>
  </conditionalFormatting>
  <conditionalFormatting sqref="A190:B190">
    <cfRule type="expression" dxfId="61" priority="1">
      <formula>#REF!="F"</formula>
    </cfRule>
    <cfRule type="expression" dxfId="60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dimension ref="A1:J233"/>
  <sheetViews>
    <sheetView topLeftCell="A203" zoomScale="85" zoomScaleNormal="85" workbookViewId="0">
      <selection activeCell="J224" sqref="J224"/>
    </sheetView>
  </sheetViews>
  <sheetFormatPr defaultRowHeight="14.5" x14ac:dyDescent="0.35"/>
  <cols>
    <col min="1" max="1" width="7.81640625" bestFit="1" customWidth="1"/>
    <col min="2" max="2" width="5.1796875" bestFit="1" customWidth="1"/>
    <col min="3" max="3" width="11" bestFit="1" customWidth="1"/>
    <col min="4" max="4" width="5.54296875" bestFit="1" customWidth="1"/>
    <col min="5" max="5" width="24.453125" bestFit="1" customWidth="1"/>
    <col min="6" max="6" width="7.54296875" bestFit="1" customWidth="1"/>
    <col min="7" max="7" width="5.7265625" bestFit="1" customWidth="1"/>
    <col min="8" max="8" width="5" bestFit="1" customWidth="1"/>
    <col min="9" max="9" width="5.7265625" bestFit="1" customWidth="1"/>
    <col min="10" max="10" width="9.54296875" bestFit="1" customWidth="1"/>
  </cols>
  <sheetData>
    <row r="1" spans="1:10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218</v>
      </c>
      <c r="J1" t="s">
        <v>11</v>
      </c>
    </row>
    <row r="2" spans="1:10" x14ac:dyDescent="0.35">
      <c r="A2" s="4" t="s">
        <v>12</v>
      </c>
      <c r="B2" s="4">
        <v>2022</v>
      </c>
      <c r="C2" s="5">
        <v>44847</v>
      </c>
      <c r="D2" s="4" t="s">
        <v>13</v>
      </c>
      <c r="E2" s="4" t="s">
        <v>405</v>
      </c>
      <c r="F2" s="4" t="s">
        <v>53</v>
      </c>
      <c r="G2" s="14">
        <f>(C2-VLOOKUP(E2,Riders!$A$2:$C$213,2,FALSE))/365</f>
        <v>22.953424657534246</v>
      </c>
      <c r="H2" s="4">
        <v>1</v>
      </c>
      <c r="I2" s="6">
        <v>0.52361111111111114</v>
      </c>
      <c r="J2">
        <v>47.744999999999997</v>
      </c>
    </row>
    <row r="3" spans="1:10" x14ac:dyDescent="0.35">
      <c r="A3" s="4" t="s">
        <v>12</v>
      </c>
      <c r="B3" s="4">
        <v>2022</v>
      </c>
      <c r="C3" s="5">
        <v>44847</v>
      </c>
      <c r="D3" s="4" t="s">
        <v>13</v>
      </c>
      <c r="E3" s="4" t="s">
        <v>223</v>
      </c>
      <c r="F3" s="4" t="s">
        <v>19</v>
      </c>
      <c r="G3" s="14">
        <f>(C3-VLOOKUP(E3,Riders!$A$2:$C$213,2,FALSE))/365</f>
        <v>21.098630136986301</v>
      </c>
      <c r="H3" s="4">
        <v>2</v>
      </c>
    </row>
    <row r="4" spans="1:10" x14ac:dyDescent="0.35">
      <c r="A4" s="4" t="s">
        <v>12</v>
      </c>
      <c r="B4" s="4">
        <v>2022</v>
      </c>
      <c r="C4" s="5">
        <v>44847</v>
      </c>
      <c r="D4" s="4" t="s">
        <v>13</v>
      </c>
      <c r="E4" s="4" t="s">
        <v>438</v>
      </c>
      <c r="F4" s="4" t="s">
        <v>25</v>
      </c>
      <c r="G4" s="14" t="e">
        <f>(C4-VLOOKUP(E4,Riders!$A$2:$C$213,2,FALSE))/365</f>
        <v>#N/A</v>
      </c>
      <c r="H4" s="4">
        <v>3</v>
      </c>
    </row>
    <row r="5" spans="1:10" x14ac:dyDescent="0.35">
      <c r="A5" s="4" t="s">
        <v>12</v>
      </c>
      <c r="B5" s="4">
        <v>2022</v>
      </c>
      <c r="C5" s="5">
        <v>44847</v>
      </c>
      <c r="D5" s="4" t="s">
        <v>13</v>
      </c>
      <c r="E5" s="4" t="s">
        <v>278</v>
      </c>
      <c r="F5" s="4" t="s">
        <v>67</v>
      </c>
      <c r="G5" s="14" t="e">
        <f>(C5-VLOOKUP(E5,Riders!$A$2:$C$213,2,FALSE))/365</f>
        <v>#N/A</v>
      </c>
      <c r="H5" s="4">
        <v>4</v>
      </c>
    </row>
    <row r="6" spans="1:10" x14ac:dyDescent="0.35">
      <c r="A6" s="4" t="s">
        <v>12</v>
      </c>
      <c r="B6" s="4">
        <v>2022</v>
      </c>
      <c r="C6" s="5">
        <v>44847</v>
      </c>
      <c r="D6" s="4" t="s">
        <v>13</v>
      </c>
      <c r="E6" s="4" t="s">
        <v>222</v>
      </c>
      <c r="F6" s="4" t="s">
        <v>29</v>
      </c>
      <c r="G6" s="14">
        <f>(C6-VLOOKUP(E6,Riders!$A$2:$C$213,2,FALSE))/365</f>
        <v>24.539726027397261</v>
      </c>
      <c r="H6" s="4">
        <v>5</v>
      </c>
    </row>
    <row r="7" spans="1:10" x14ac:dyDescent="0.35">
      <c r="A7" s="4" t="s">
        <v>12</v>
      </c>
      <c r="B7" s="4">
        <v>2022</v>
      </c>
      <c r="C7" s="5">
        <v>44847</v>
      </c>
      <c r="D7" s="4" t="s">
        <v>13</v>
      </c>
      <c r="E7" s="4" t="s">
        <v>476</v>
      </c>
      <c r="F7" s="4" t="s">
        <v>36</v>
      </c>
      <c r="G7" s="14" t="e">
        <f>(C7-VLOOKUP(E7,Riders!$A$2:$C$213,2,FALSE))/365</f>
        <v>#N/A</v>
      </c>
      <c r="H7" s="4">
        <v>6</v>
      </c>
    </row>
    <row r="8" spans="1:10" x14ac:dyDescent="0.35">
      <c r="A8" s="4" t="s">
        <v>12</v>
      </c>
      <c r="B8" s="4">
        <v>2022</v>
      </c>
      <c r="C8" s="5">
        <v>44847</v>
      </c>
      <c r="D8" s="4" t="s">
        <v>13</v>
      </c>
      <c r="E8" s="4" t="s">
        <v>234</v>
      </c>
      <c r="F8" s="4" t="s">
        <v>15</v>
      </c>
      <c r="G8" s="14">
        <f>(C8-VLOOKUP(E8,Riders!$A$2:$C$213,2,FALSE))/365</f>
        <v>23.298630136986301</v>
      </c>
      <c r="H8" s="4">
        <v>7</v>
      </c>
    </row>
    <row r="9" spans="1:10" x14ac:dyDescent="0.35">
      <c r="A9" s="4" t="s">
        <v>12</v>
      </c>
      <c r="B9" s="4">
        <v>2022</v>
      </c>
      <c r="C9" s="5">
        <v>44847</v>
      </c>
      <c r="D9" s="4" t="s">
        <v>13</v>
      </c>
      <c r="E9" s="4" t="s">
        <v>238</v>
      </c>
      <c r="F9" s="4" t="s">
        <v>239</v>
      </c>
      <c r="G9" s="14" t="e">
        <f>(C9-VLOOKUP(E9,Riders!$A$2:$C$213,2,FALSE))/365</f>
        <v>#N/A</v>
      </c>
      <c r="H9" s="4">
        <v>8</v>
      </c>
    </row>
    <row r="10" spans="1:10" x14ac:dyDescent="0.35">
      <c r="A10" s="4" t="s">
        <v>12</v>
      </c>
      <c r="B10" s="4">
        <v>2022</v>
      </c>
      <c r="C10" s="5">
        <v>44847</v>
      </c>
      <c r="D10" s="4" t="s">
        <v>13</v>
      </c>
      <c r="E10" s="4" t="s">
        <v>221</v>
      </c>
      <c r="F10" s="4" t="s">
        <v>27</v>
      </c>
      <c r="G10" s="14">
        <f>(C10-VLOOKUP(E10,Riders!$A$2:$C$213,2,FALSE))/365</f>
        <v>23.682191780821917</v>
      </c>
      <c r="H10" s="4">
        <v>9</v>
      </c>
    </row>
    <row r="11" spans="1:10" x14ac:dyDescent="0.35">
      <c r="A11" s="4" t="s">
        <v>12</v>
      </c>
      <c r="B11" s="4">
        <v>2022</v>
      </c>
      <c r="C11" s="5">
        <v>44847</v>
      </c>
      <c r="D11" s="4" t="s">
        <v>13</v>
      </c>
      <c r="E11" s="4" t="s">
        <v>231</v>
      </c>
      <c r="F11" s="4" t="s">
        <v>49</v>
      </c>
      <c r="G11" s="14" t="e">
        <f>(C11-VLOOKUP(E11,Riders!$A$2:$C$213,2,FALSE))/365</f>
        <v>#N/A</v>
      </c>
      <c r="H11" s="4">
        <v>10</v>
      </c>
    </row>
    <row r="12" spans="1:10" x14ac:dyDescent="0.35">
      <c r="A12" s="4" t="s">
        <v>12</v>
      </c>
      <c r="B12" s="4">
        <v>2022</v>
      </c>
      <c r="C12" s="5">
        <v>44847</v>
      </c>
      <c r="D12" s="4" t="s">
        <v>13</v>
      </c>
      <c r="E12" s="4" t="s">
        <v>226</v>
      </c>
      <c r="F12" s="4" t="s">
        <v>40</v>
      </c>
      <c r="G12" s="14">
        <f>(C12-VLOOKUP(E12,Riders!$A$2:$C$213,2,FALSE))/365</f>
        <v>25.526027397260275</v>
      </c>
      <c r="H12" s="4">
        <v>11</v>
      </c>
    </row>
    <row r="13" spans="1:10" x14ac:dyDescent="0.35">
      <c r="A13" s="4" t="s">
        <v>12</v>
      </c>
      <c r="B13" s="4">
        <v>2022</v>
      </c>
      <c r="C13" s="5">
        <v>44847</v>
      </c>
      <c r="D13" s="4" t="s">
        <v>13</v>
      </c>
      <c r="E13" s="4" t="s">
        <v>227</v>
      </c>
      <c r="F13" s="4" t="s">
        <v>228</v>
      </c>
      <c r="G13" s="14" t="e">
        <f>(C13-VLOOKUP(E13,Riders!$A$2:$C$213,2,FALSE))/365</f>
        <v>#N/A</v>
      </c>
      <c r="H13" s="4">
        <v>12</v>
      </c>
    </row>
    <row r="14" spans="1:10" x14ac:dyDescent="0.35">
      <c r="A14" s="4" t="s">
        <v>12</v>
      </c>
      <c r="B14" s="4">
        <v>2022</v>
      </c>
      <c r="C14" s="5">
        <v>44847</v>
      </c>
      <c r="D14" s="4" t="s">
        <v>13</v>
      </c>
      <c r="E14" s="4" t="s">
        <v>265</v>
      </c>
      <c r="F14" s="4" t="s">
        <v>51</v>
      </c>
      <c r="G14" s="14">
        <f>(C14-VLOOKUP(E14,Riders!$A$2:$C$213,2,FALSE))/365</f>
        <v>20.698630136986303</v>
      </c>
      <c r="H14" s="4">
        <v>13</v>
      </c>
    </row>
    <row r="15" spans="1:10" x14ac:dyDescent="0.35">
      <c r="A15" s="4" t="s">
        <v>12</v>
      </c>
      <c r="B15" s="4">
        <v>2022</v>
      </c>
      <c r="C15" s="5">
        <v>44847</v>
      </c>
      <c r="D15" s="4" t="s">
        <v>13</v>
      </c>
      <c r="E15" s="4" t="s">
        <v>511</v>
      </c>
      <c r="F15" s="4" t="s">
        <v>17</v>
      </c>
      <c r="G15" s="14" t="e">
        <f>(C15-VLOOKUP(E15,Riders!$A$2:$C$213,2,FALSE))/365</f>
        <v>#N/A</v>
      </c>
      <c r="H15" s="4">
        <v>14</v>
      </c>
    </row>
    <row r="16" spans="1:10" x14ac:dyDescent="0.35">
      <c r="A16" s="4" t="s">
        <v>12</v>
      </c>
      <c r="B16" s="4">
        <v>2022</v>
      </c>
      <c r="C16" s="5">
        <v>44847</v>
      </c>
      <c r="D16" s="4" t="s">
        <v>13</v>
      </c>
      <c r="E16" s="4" t="s">
        <v>236</v>
      </c>
      <c r="F16" s="4" t="s">
        <v>237</v>
      </c>
      <c r="G16" s="14" t="e">
        <f>(C16-VLOOKUP(E16,Riders!$A$2:$C$213,2,FALSE))/365</f>
        <v>#N/A</v>
      </c>
      <c r="H16" s="4">
        <v>15</v>
      </c>
    </row>
    <row r="17" spans="1:10" x14ac:dyDescent="0.35">
      <c r="A17" s="4" t="s">
        <v>12</v>
      </c>
      <c r="B17" s="4">
        <v>2022</v>
      </c>
      <c r="C17" s="5">
        <v>44847</v>
      </c>
      <c r="D17" s="4" t="s">
        <v>13</v>
      </c>
      <c r="E17" s="4" t="s">
        <v>241</v>
      </c>
      <c r="F17" s="4" t="s">
        <v>242</v>
      </c>
      <c r="G17" s="14" t="e">
        <f>(C17-VLOOKUP(E17,Riders!$A$2:$C$213,2,FALSE))/365</f>
        <v>#N/A</v>
      </c>
      <c r="H17" s="4">
        <v>16</v>
      </c>
    </row>
    <row r="18" spans="1:10" x14ac:dyDescent="0.35">
      <c r="A18" s="4" t="s">
        <v>12</v>
      </c>
      <c r="B18" s="4">
        <v>2022</v>
      </c>
      <c r="C18" s="5">
        <v>44847</v>
      </c>
      <c r="D18" s="4" t="s">
        <v>13</v>
      </c>
      <c r="E18" s="4" t="s">
        <v>444</v>
      </c>
      <c r="F18" s="4" t="s">
        <v>56</v>
      </c>
      <c r="G18" s="14">
        <f>(C18-VLOOKUP(E18,Riders!$A$2:$C$213,2,FALSE))/365</f>
        <v>122.86849315068493</v>
      </c>
      <c r="H18" s="4">
        <v>17</v>
      </c>
    </row>
    <row r="19" spans="1:10" x14ac:dyDescent="0.35">
      <c r="A19" s="4" t="s">
        <v>12</v>
      </c>
      <c r="B19" s="4">
        <v>2022</v>
      </c>
      <c r="C19" s="5">
        <v>44847</v>
      </c>
      <c r="D19" s="4" t="s">
        <v>13</v>
      </c>
      <c r="E19" s="4" t="s">
        <v>224</v>
      </c>
      <c r="F19" s="4" t="s">
        <v>225</v>
      </c>
      <c r="G19" s="14">
        <f>(C19-VLOOKUP(E19,Riders!$A$2:$C$213,2,FALSE))/365</f>
        <v>30.145205479452056</v>
      </c>
      <c r="H19" s="4">
        <v>18</v>
      </c>
    </row>
    <row r="20" spans="1:10" x14ac:dyDescent="0.35">
      <c r="A20" s="4" t="s">
        <v>12</v>
      </c>
      <c r="B20" s="4">
        <v>2022</v>
      </c>
      <c r="C20" s="5">
        <v>44847</v>
      </c>
      <c r="D20" s="4" t="s">
        <v>13</v>
      </c>
      <c r="E20" s="4" t="s">
        <v>253</v>
      </c>
      <c r="F20" s="4" t="s">
        <v>254</v>
      </c>
      <c r="G20" s="14" t="e">
        <f>(C20-VLOOKUP(E20,Riders!$A$2:$C$213,2,FALSE))/365</f>
        <v>#N/A</v>
      </c>
      <c r="H20" s="4">
        <v>19</v>
      </c>
    </row>
    <row r="21" spans="1:10" x14ac:dyDescent="0.35">
      <c r="A21" s="4" t="s">
        <v>12</v>
      </c>
      <c r="B21" s="4">
        <v>2022</v>
      </c>
      <c r="C21" s="5">
        <v>44847</v>
      </c>
      <c r="D21" s="4" t="s">
        <v>13</v>
      </c>
      <c r="E21" s="4" t="s">
        <v>518</v>
      </c>
      <c r="F21" s="4" t="s">
        <v>47</v>
      </c>
      <c r="G21" s="14" t="e">
        <f>(C21-VLOOKUP(E21,Riders!$A$2:$C$213,2,FALSE))/365</f>
        <v>#N/A</v>
      </c>
      <c r="H21" s="4">
        <v>20</v>
      </c>
    </row>
    <row r="22" spans="1:10" x14ac:dyDescent="0.35">
      <c r="A22" s="4" t="s">
        <v>12</v>
      </c>
      <c r="B22" s="4">
        <v>2022</v>
      </c>
      <c r="C22" s="5">
        <v>44847</v>
      </c>
      <c r="D22" s="4" t="s">
        <v>13</v>
      </c>
      <c r="E22" s="4" t="s">
        <v>235</v>
      </c>
      <c r="F22" s="4" t="s">
        <v>61</v>
      </c>
      <c r="G22" s="14">
        <f>(C22-VLOOKUP(E22,Riders!$A$2:$C$213,2,FALSE))/365</f>
        <v>24.098630136986301</v>
      </c>
      <c r="H22" s="4">
        <v>21</v>
      </c>
    </row>
    <row r="23" spans="1:10" x14ac:dyDescent="0.35">
      <c r="A23" s="4" t="s">
        <v>12</v>
      </c>
      <c r="B23" s="4">
        <v>2022</v>
      </c>
      <c r="C23" s="5">
        <v>44847</v>
      </c>
      <c r="D23" s="4" t="s">
        <v>13</v>
      </c>
      <c r="E23" s="4" t="s">
        <v>229</v>
      </c>
      <c r="F23" s="4" t="s">
        <v>230</v>
      </c>
      <c r="G23" s="14">
        <f>(C23-VLOOKUP(E23,Riders!$A$2:$C$213,2,FALSE))/365</f>
        <v>22.843835616438355</v>
      </c>
      <c r="H23" s="4">
        <v>22</v>
      </c>
    </row>
    <row r="24" spans="1:10" x14ac:dyDescent="0.35">
      <c r="A24" s="4" t="s">
        <v>12</v>
      </c>
      <c r="B24" s="4">
        <v>2022</v>
      </c>
      <c r="C24" s="5">
        <v>44847</v>
      </c>
      <c r="D24" s="4" t="s">
        <v>13</v>
      </c>
      <c r="E24" s="4" t="s">
        <v>232</v>
      </c>
      <c r="F24" s="4" t="s">
        <v>123</v>
      </c>
      <c r="G24" s="14" t="e">
        <f>(C24-VLOOKUP(E24,Riders!$A$2:$C$213,2,FALSE))/365</f>
        <v>#N/A</v>
      </c>
      <c r="H24" s="4">
        <v>23</v>
      </c>
    </row>
    <row r="25" spans="1:10" x14ac:dyDescent="0.35">
      <c r="A25" s="4" t="s">
        <v>12</v>
      </c>
      <c r="B25" s="4">
        <v>2022</v>
      </c>
      <c r="C25" s="5">
        <v>44847</v>
      </c>
      <c r="D25" s="4" t="s">
        <v>13</v>
      </c>
      <c r="E25" s="4" t="s">
        <v>285</v>
      </c>
      <c r="F25" s="4" t="s">
        <v>286</v>
      </c>
      <c r="G25" s="14">
        <f>(C25-VLOOKUP(E25,Riders!$A$2:$C$2013,2,FALSE))/365</f>
        <v>24.591780821917808</v>
      </c>
      <c r="H25" s="4">
        <v>24</v>
      </c>
    </row>
    <row r="26" spans="1:10" x14ac:dyDescent="0.35">
      <c r="A26" s="1" t="s">
        <v>94</v>
      </c>
      <c r="B26" s="1">
        <v>2022</v>
      </c>
      <c r="C26" s="2">
        <v>44694</v>
      </c>
      <c r="D26" s="1" t="s">
        <v>72</v>
      </c>
      <c r="E26" s="1" t="s">
        <v>405</v>
      </c>
      <c r="F26" s="1" t="s">
        <v>53</v>
      </c>
      <c r="G26" s="12">
        <f>(C26-VLOOKUP(E26,Riders!$A$2:$C$2013,2,FALSE))/365</f>
        <v>22.534246575342465</v>
      </c>
      <c r="H26" s="1">
        <v>1</v>
      </c>
      <c r="I26" s="6">
        <v>0.53402777777777777</v>
      </c>
      <c r="J26">
        <v>46.814</v>
      </c>
    </row>
    <row r="27" spans="1:10" x14ac:dyDescent="0.35">
      <c r="A27" s="1" t="s">
        <v>94</v>
      </c>
      <c r="B27" s="1">
        <v>2022</v>
      </c>
      <c r="C27" s="2">
        <v>44694</v>
      </c>
      <c r="D27" s="1" t="s">
        <v>72</v>
      </c>
      <c r="E27" s="1" t="s">
        <v>264</v>
      </c>
      <c r="F27" s="1" t="s">
        <v>19</v>
      </c>
      <c r="G27" s="12">
        <f>(C27-VLOOKUP(E27,Riders!$A$2:$C$2013,2,FALSE))/365</f>
        <v>22.210958904109589</v>
      </c>
      <c r="H27" s="1">
        <v>2</v>
      </c>
    </row>
    <row r="28" spans="1:10" x14ac:dyDescent="0.35">
      <c r="A28" s="1" t="s">
        <v>94</v>
      </c>
      <c r="B28" s="1">
        <v>2022</v>
      </c>
      <c r="C28" s="2">
        <v>44694</v>
      </c>
      <c r="D28" s="1" t="s">
        <v>72</v>
      </c>
      <c r="E28" s="1" t="s">
        <v>278</v>
      </c>
      <c r="F28" s="1" t="s">
        <v>67</v>
      </c>
      <c r="G28" s="12">
        <f>(C28-VLOOKUP(E28,Riders!$A$2:$C$2013,2,FALSE))/365</f>
        <v>27.904109589041095</v>
      </c>
      <c r="H28" s="1">
        <v>3</v>
      </c>
    </row>
    <row r="29" spans="1:10" x14ac:dyDescent="0.35">
      <c r="A29" s="1" t="s">
        <v>94</v>
      </c>
      <c r="B29" s="1">
        <v>2022</v>
      </c>
      <c r="C29" s="2">
        <v>44694</v>
      </c>
      <c r="D29" s="1" t="s">
        <v>72</v>
      </c>
      <c r="E29" s="1" t="s">
        <v>226</v>
      </c>
      <c r="F29" s="1" t="s">
        <v>40</v>
      </c>
      <c r="G29" s="12">
        <f>(C29-VLOOKUP(E29,Riders!$A$2:$C$2013,2,FALSE))/365</f>
        <v>25.106849315068494</v>
      </c>
      <c r="H29" s="1">
        <v>4</v>
      </c>
    </row>
    <row r="30" spans="1:10" x14ac:dyDescent="0.35">
      <c r="A30" s="1" t="s">
        <v>94</v>
      </c>
      <c r="B30" s="1">
        <v>2022</v>
      </c>
      <c r="C30" s="2">
        <v>44694</v>
      </c>
      <c r="D30" s="1" t="s">
        <v>72</v>
      </c>
      <c r="E30" s="1" t="s">
        <v>224</v>
      </c>
      <c r="F30" s="1" t="s">
        <v>225</v>
      </c>
      <c r="G30" s="12">
        <f>(C30-VLOOKUP(E30,Riders!$A$2:$C$2013,2,FALSE))/365</f>
        <v>29.726027397260275</v>
      </c>
      <c r="H30" s="1">
        <v>5</v>
      </c>
    </row>
    <row r="31" spans="1:10" x14ac:dyDescent="0.35">
      <c r="A31" s="1" t="s">
        <v>94</v>
      </c>
      <c r="B31" s="1">
        <v>2022</v>
      </c>
      <c r="C31" s="2">
        <v>44694</v>
      </c>
      <c r="D31" s="1" t="s">
        <v>72</v>
      </c>
      <c r="E31" s="1" t="s">
        <v>238</v>
      </c>
      <c r="F31" s="1" t="s">
        <v>239</v>
      </c>
      <c r="G31" s="12">
        <f>(C31-VLOOKUP(E31,Riders!$A$2:$C$2013,2,FALSE))/365</f>
        <v>25.24931506849315</v>
      </c>
      <c r="H31" s="1">
        <v>6</v>
      </c>
    </row>
    <row r="32" spans="1:10" x14ac:dyDescent="0.35">
      <c r="A32" s="1" t="s">
        <v>94</v>
      </c>
      <c r="B32" s="1">
        <v>2022</v>
      </c>
      <c r="C32" s="2">
        <v>44694</v>
      </c>
      <c r="D32" s="1" t="s">
        <v>72</v>
      </c>
      <c r="E32" s="1" t="s">
        <v>234</v>
      </c>
      <c r="F32" s="1" t="s">
        <v>15</v>
      </c>
      <c r="G32" s="12">
        <f>(C32-VLOOKUP(E32,Riders!$A$2:$C$2013,2,FALSE))/365</f>
        <v>22.87945205479452</v>
      </c>
      <c r="H32" s="1">
        <v>7</v>
      </c>
    </row>
    <row r="33" spans="1:10" x14ac:dyDescent="0.35">
      <c r="A33" s="1" t="s">
        <v>94</v>
      </c>
      <c r="B33" s="1">
        <v>2022</v>
      </c>
      <c r="C33" s="2">
        <v>44694</v>
      </c>
      <c r="D33" s="1" t="s">
        <v>72</v>
      </c>
      <c r="E33" s="1" t="s">
        <v>142</v>
      </c>
      <c r="F33" s="1" t="s">
        <v>61</v>
      </c>
      <c r="G33" s="12">
        <f>(C33-VLOOKUP(E33,Riders!$A$2:$C$2013,2,FALSE))/365</f>
        <v>29.926027397260274</v>
      </c>
      <c r="H33" s="1">
        <v>8</v>
      </c>
    </row>
    <row r="34" spans="1:10" x14ac:dyDescent="0.35">
      <c r="A34" s="1" t="s">
        <v>94</v>
      </c>
      <c r="B34" s="1">
        <v>2022</v>
      </c>
      <c r="C34" s="2">
        <v>44694</v>
      </c>
      <c r="D34" s="1" t="s">
        <v>72</v>
      </c>
      <c r="E34" s="1" t="s">
        <v>266</v>
      </c>
      <c r="F34" s="1" t="s">
        <v>25</v>
      </c>
      <c r="G34" s="12">
        <f>(C34-VLOOKUP(E34,Riders!$A$2:$C$2013,2,FALSE))/365</f>
        <v>21.339726027397262</v>
      </c>
      <c r="H34" s="1">
        <v>9</v>
      </c>
    </row>
    <row r="35" spans="1:10" x14ac:dyDescent="0.35">
      <c r="A35" s="1" t="s">
        <v>94</v>
      </c>
      <c r="B35" s="1">
        <v>2022</v>
      </c>
      <c r="C35" s="2">
        <v>44694</v>
      </c>
      <c r="D35" s="1" t="s">
        <v>72</v>
      </c>
      <c r="E35" s="1" t="s">
        <v>473</v>
      </c>
      <c r="F35" s="1" t="s">
        <v>36</v>
      </c>
      <c r="G35" s="12">
        <f>(C35-VLOOKUP(E35,Riders!$A$2:$C$2013,2,FALSE))/365</f>
        <v>122.44931506849315</v>
      </c>
      <c r="H35" s="1">
        <v>10</v>
      </c>
    </row>
    <row r="36" spans="1:10" x14ac:dyDescent="0.35">
      <c r="A36" s="1" t="s">
        <v>94</v>
      </c>
      <c r="B36" s="1">
        <v>2022</v>
      </c>
      <c r="C36" s="2">
        <v>44694</v>
      </c>
      <c r="D36" s="1" t="s">
        <v>72</v>
      </c>
      <c r="E36" s="1" t="s">
        <v>231</v>
      </c>
      <c r="F36" s="1" t="s">
        <v>49</v>
      </c>
      <c r="G36" s="12" t="e">
        <f>(C36-VLOOKUP(E36,Riders!$A$2:$C$2013,2,FALSE))/365</f>
        <v>#N/A</v>
      </c>
      <c r="H36" s="1">
        <v>11</v>
      </c>
    </row>
    <row r="37" spans="1:10" x14ac:dyDescent="0.35">
      <c r="A37" s="1" t="s">
        <v>94</v>
      </c>
      <c r="B37" s="1">
        <v>2022</v>
      </c>
      <c r="C37" s="2">
        <v>44694</v>
      </c>
      <c r="D37" s="1" t="s">
        <v>72</v>
      </c>
      <c r="E37" s="1" t="s">
        <v>236</v>
      </c>
      <c r="F37" s="1" t="s">
        <v>237</v>
      </c>
      <c r="G37" s="12" t="e">
        <f>(C37-VLOOKUP(E37,Riders!$A$2:$C$2013,2,FALSE))/365</f>
        <v>#N/A</v>
      </c>
      <c r="H37" s="1">
        <v>12</v>
      </c>
    </row>
    <row r="38" spans="1:10" x14ac:dyDescent="0.35">
      <c r="A38" s="1" t="s">
        <v>94</v>
      </c>
      <c r="B38" s="1">
        <v>2022</v>
      </c>
      <c r="C38" s="2">
        <v>44694</v>
      </c>
      <c r="D38" s="1" t="s">
        <v>72</v>
      </c>
      <c r="E38" s="1" t="s">
        <v>274</v>
      </c>
      <c r="F38" s="1" t="s">
        <v>56</v>
      </c>
      <c r="G38" s="12">
        <f>(C38-VLOOKUP(E38,Riders!$A$2:$C$2013,2,FALSE))/365</f>
        <v>23.383561643835616</v>
      </c>
      <c r="H38" s="1">
        <v>13</v>
      </c>
    </row>
    <row r="39" spans="1:10" x14ac:dyDescent="0.35">
      <c r="A39" s="1" t="s">
        <v>94</v>
      </c>
      <c r="B39" s="1">
        <v>2022</v>
      </c>
      <c r="C39" s="2">
        <v>44694</v>
      </c>
      <c r="D39" s="1" t="s">
        <v>72</v>
      </c>
      <c r="E39" s="1" t="s">
        <v>464</v>
      </c>
      <c r="F39" s="1" t="s">
        <v>44</v>
      </c>
      <c r="G39" s="12">
        <f>(C39-VLOOKUP(E39,Riders!$A$2:$C$2013,2,FALSE))/365</f>
        <v>20.802739726027397</v>
      </c>
      <c r="H39" s="1">
        <v>14</v>
      </c>
    </row>
    <row r="40" spans="1:10" x14ac:dyDescent="0.35">
      <c r="A40" s="1" t="s">
        <v>94</v>
      </c>
      <c r="B40" s="1">
        <v>2022</v>
      </c>
      <c r="C40" s="2">
        <v>44694</v>
      </c>
      <c r="D40" s="1" t="s">
        <v>72</v>
      </c>
      <c r="E40" s="1" t="s">
        <v>253</v>
      </c>
      <c r="F40" s="1" t="s">
        <v>254</v>
      </c>
      <c r="G40" s="12">
        <f>(C40-VLOOKUP(E40,Riders!$A$2:$C$2013,2,FALSE))/365</f>
        <v>29.87945205479452</v>
      </c>
      <c r="H40" s="1">
        <v>15</v>
      </c>
    </row>
    <row r="41" spans="1:10" x14ac:dyDescent="0.35">
      <c r="A41" s="1" t="s">
        <v>94</v>
      </c>
      <c r="B41" s="1">
        <v>2022</v>
      </c>
      <c r="C41" s="2">
        <v>44694</v>
      </c>
      <c r="D41" s="1" t="s">
        <v>72</v>
      </c>
      <c r="E41" s="1" t="s">
        <v>262</v>
      </c>
      <c r="F41" s="1" t="s">
        <v>27</v>
      </c>
      <c r="G41" s="12">
        <f>(C41-VLOOKUP(E41,Riders!$A$2:$C$2013,2,FALSE))/365</f>
        <v>19.827397260273973</v>
      </c>
      <c r="H41" s="1">
        <v>16</v>
      </c>
    </row>
    <row r="42" spans="1:10" x14ac:dyDescent="0.35">
      <c r="A42" s="1" t="s">
        <v>94</v>
      </c>
      <c r="B42" s="1">
        <v>2022</v>
      </c>
      <c r="C42" s="2">
        <v>44694</v>
      </c>
      <c r="D42" s="1" t="s">
        <v>72</v>
      </c>
      <c r="E42" s="1" t="s">
        <v>267</v>
      </c>
      <c r="F42" s="1" t="s">
        <v>268</v>
      </c>
      <c r="G42" s="12">
        <f>(C42-VLOOKUP(E42,Riders!$A$2:$C$2013,2,FALSE))/365</f>
        <v>28.350684931506848</v>
      </c>
      <c r="H42" s="1">
        <v>17</v>
      </c>
    </row>
    <row r="43" spans="1:10" x14ac:dyDescent="0.35">
      <c r="A43" s="1" t="s">
        <v>94</v>
      </c>
      <c r="B43" s="1">
        <v>2022</v>
      </c>
      <c r="C43" s="2">
        <v>44694</v>
      </c>
      <c r="D43" s="1" t="s">
        <v>72</v>
      </c>
      <c r="E43" s="1" t="s">
        <v>638</v>
      </c>
      <c r="F43" s="1" t="s">
        <v>51</v>
      </c>
      <c r="G43" s="12">
        <f>(C43-VLOOKUP(E43,Riders!$A$2:$C$2013,2,FALSE))/365</f>
        <v>19.197260273972603</v>
      </c>
      <c r="H43" s="1">
        <v>18</v>
      </c>
    </row>
    <row r="44" spans="1:10" x14ac:dyDescent="0.35">
      <c r="A44" s="1" t="s">
        <v>94</v>
      </c>
      <c r="B44" s="1">
        <v>2022</v>
      </c>
      <c r="C44" s="2">
        <v>44694</v>
      </c>
      <c r="D44" s="1" t="s">
        <v>72</v>
      </c>
      <c r="E44" s="1" t="s">
        <v>229</v>
      </c>
      <c r="F44" s="1" t="s">
        <v>230</v>
      </c>
      <c r="G44" s="12">
        <f>(C44-VLOOKUP(E44,Riders!$A$2:$C$2013,2,FALSE))/365</f>
        <v>22.424657534246574</v>
      </c>
      <c r="H44" s="1">
        <v>19</v>
      </c>
    </row>
    <row r="45" spans="1:10" x14ac:dyDescent="0.35">
      <c r="A45" s="1" t="s">
        <v>94</v>
      </c>
      <c r="B45" s="1">
        <v>2022</v>
      </c>
      <c r="C45" s="2">
        <v>44694</v>
      </c>
      <c r="D45" s="1" t="s">
        <v>72</v>
      </c>
      <c r="E45" s="1" t="s">
        <v>657</v>
      </c>
      <c r="F45" s="1" t="s">
        <v>38</v>
      </c>
      <c r="G45" s="12">
        <f>(C45-VLOOKUP(E45,Riders!$A$2:$C$2013,2,FALSE))/365</f>
        <v>26.575342465753426</v>
      </c>
      <c r="H45" s="1">
        <v>20</v>
      </c>
    </row>
    <row r="46" spans="1:10" x14ac:dyDescent="0.35">
      <c r="A46" s="1" t="s">
        <v>94</v>
      </c>
      <c r="B46" s="1">
        <v>2022</v>
      </c>
      <c r="C46" s="2">
        <v>44694</v>
      </c>
      <c r="D46" s="1" t="s">
        <v>72</v>
      </c>
      <c r="E46" s="1" t="s">
        <v>493</v>
      </c>
      <c r="F46" s="1" t="s">
        <v>271</v>
      </c>
      <c r="G46" s="12">
        <f>(C46-VLOOKUP(E46,Riders!$A$2:$C$2013,2,FALSE))/365</f>
        <v>18.246575342465754</v>
      </c>
      <c r="H46" s="1">
        <v>21</v>
      </c>
    </row>
    <row r="47" spans="1:10" x14ac:dyDescent="0.35">
      <c r="A47" s="1" t="s">
        <v>94</v>
      </c>
      <c r="B47" s="1">
        <v>2022</v>
      </c>
      <c r="C47" s="2">
        <v>44694</v>
      </c>
      <c r="D47" s="1" t="s">
        <v>72</v>
      </c>
      <c r="E47" s="1" t="s">
        <v>365</v>
      </c>
      <c r="F47" s="1" t="s">
        <v>273</v>
      </c>
      <c r="G47" s="12" t="e">
        <f>(C47-VLOOKUP(E47,Riders!$A$2:$C$2013,2,FALSE))/365</f>
        <v>#N/A</v>
      </c>
      <c r="H47" s="1">
        <v>22</v>
      </c>
    </row>
    <row r="48" spans="1:10" x14ac:dyDescent="0.35">
      <c r="A48" s="4" t="s">
        <v>110</v>
      </c>
      <c r="B48" s="4">
        <v>2021</v>
      </c>
      <c r="C48" s="5">
        <v>44489</v>
      </c>
      <c r="D48" s="4" t="s">
        <v>13</v>
      </c>
      <c r="E48" s="4" t="s">
        <v>405</v>
      </c>
      <c r="F48" s="4" t="s">
        <v>53</v>
      </c>
      <c r="G48" s="4"/>
      <c r="H48" s="4">
        <v>1</v>
      </c>
      <c r="I48" s="6">
        <v>0.55069444444444449</v>
      </c>
      <c r="J48">
        <v>45.396999999999998</v>
      </c>
    </row>
    <row r="49" spans="1:8" x14ac:dyDescent="0.35">
      <c r="A49" s="4" t="s">
        <v>110</v>
      </c>
      <c r="B49" s="4">
        <v>2021</v>
      </c>
      <c r="C49" s="5">
        <v>44489</v>
      </c>
      <c r="D49" s="4" t="s">
        <v>13</v>
      </c>
      <c r="E49" s="4" t="s">
        <v>223</v>
      </c>
      <c r="F49" s="4" t="s">
        <v>19</v>
      </c>
      <c r="G49" s="4"/>
      <c r="H49" s="4">
        <v>2</v>
      </c>
    </row>
    <row r="50" spans="1:8" x14ac:dyDescent="0.35">
      <c r="A50" s="4" t="s">
        <v>110</v>
      </c>
      <c r="B50" s="4">
        <v>2021</v>
      </c>
      <c r="C50" s="5">
        <v>44489</v>
      </c>
      <c r="D50" s="4" t="s">
        <v>13</v>
      </c>
      <c r="E50" s="4" t="s">
        <v>219</v>
      </c>
      <c r="F50" s="4" t="s">
        <v>67</v>
      </c>
      <c r="G50" s="4"/>
      <c r="H50" s="4">
        <v>3</v>
      </c>
    </row>
    <row r="51" spans="1:8" x14ac:dyDescent="0.35">
      <c r="A51" s="4" t="s">
        <v>110</v>
      </c>
      <c r="B51" s="4">
        <v>2021</v>
      </c>
      <c r="C51" s="5">
        <v>44489</v>
      </c>
      <c r="D51" s="4" t="s">
        <v>13</v>
      </c>
      <c r="E51" s="4" t="s">
        <v>221</v>
      </c>
      <c r="F51" s="4" t="s">
        <v>27</v>
      </c>
      <c r="G51" s="4"/>
      <c r="H51" s="4">
        <v>4</v>
      </c>
    </row>
    <row r="52" spans="1:8" x14ac:dyDescent="0.35">
      <c r="A52" s="4" t="s">
        <v>110</v>
      </c>
      <c r="B52" s="4">
        <v>2021</v>
      </c>
      <c r="C52" s="5">
        <v>44489</v>
      </c>
      <c r="D52" s="4" t="s">
        <v>13</v>
      </c>
      <c r="E52" s="4" t="s">
        <v>288</v>
      </c>
      <c r="F52" s="4" t="s">
        <v>175</v>
      </c>
      <c r="G52" s="4"/>
      <c r="H52" s="4">
        <v>5</v>
      </c>
    </row>
    <row r="53" spans="1:8" x14ac:dyDescent="0.35">
      <c r="A53" s="4" t="s">
        <v>110</v>
      </c>
      <c r="B53" s="4">
        <v>2021</v>
      </c>
      <c r="C53" s="5">
        <v>44489</v>
      </c>
      <c r="D53" s="4" t="s">
        <v>13</v>
      </c>
      <c r="E53" s="4" t="s">
        <v>439</v>
      </c>
      <c r="F53" s="4" t="s">
        <v>17</v>
      </c>
      <c r="G53" s="4"/>
      <c r="H53" s="4">
        <v>6</v>
      </c>
    </row>
    <row r="54" spans="1:8" x14ac:dyDescent="0.35">
      <c r="A54" s="4" t="s">
        <v>110</v>
      </c>
      <c r="B54" s="4">
        <v>2021</v>
      </c>
      <c r="C54" s="5">
        <v>44489</v>
      </c>
      <c r="D54" s="4" t="s">
        <v>13</v>
      </c>
      <c r="E54" s="4" t="s">
        <v>290</v>
      </c>
      <c r="F54" s="4" t="s">
        <v>237</v>
      </c>
      <c r="G54" s="4"/>
      <c r="H54" s="4">
        <v>7</v>
      </c>
    </row>
    <row r="55" spans="1:8" x14ac:dyDescent="0.35">
      <c r="A55" s="4" t="s">
        <v>110</v>
      </c>
      <c r="B55" s="4">
        <v>2021</v>
      </c>
      <c r="C55" s="5">
        <v>44489</v>
      </c>
      <c r="D55" s="4" t="s">
        <v>13</v>
      </c>
      <c r="E55" s="4" t="s">
        <v>275</v>
      </c>
      <c r="F55" s="4" t="s">
        <v>47</v>
      </c>
      <c r="G55" s="4"/>
      <c r="H55" s="4">
        <v>8</v>
      </c>
    </row>
    <row r="56" spans="1:8" x14ac:dyDescent="0.35">
      <c r="A56" s="4" t="s">
        <v>110</v>
      </c>
      <c r="B56" s="4">
        <v>2021</v>
      </c>
      <c r="C56" s="5">
        <v>44489</v>
      </c>
      <c r="D56" s="4" t="s">
        <v>13</v>
      </c>
      <c r="E56" s="4" t="s">
        <v>284</v>
      </c>
      <c r="F56" s="4" t="s">
        <v>49</v>
      </c>
      <c r="G56" s="4"/>
      <c r="H56" s="4">
        <v>9</v>
      </c>
    </row>
    <row r="57" spans="1:8" x14ac:dyDescent="0.35">
      <c r="A57" s="4" t="s">
        <v>110</v>
      </c>
      <c r="B57" s="4">
        <v>2021</v>
      </c>
      <c r="C57" s="5">
        <v>44489</v>
      </c>
      <c r="D57" s="4" t="s">
        <v>13</v>
      </c>
      <c r="E57" s="4" t="s">
        <v>339</v>
      </c>
      <c r="F57" s="4" t="s">
        <v>25</v>
      </c>
      <c r="G57" s="4"/>
      <c r="H57" s="4">
        <v>10</v>
      </c>
    </row>
    <row r="58" spans="1:8" x14ac:dyDescent="0.35">
      <c r="A58" s="4" t="s">
        <v>110</v>
      </c>
      <c r="B58" s="4">
        <v>2021</v>
      </c>
      <c r="C58" s="5">
        <v>44489</v>
      </c>
      <c r="D58" s="4" t="s">
        <v>13</v>
      </c>
      <c r="E58" s="4" t="s">
        <v>142</v>
      </c>
      <c r="F58" s="4" t="s">
        <v>61</v>
      </c>
      <c r="G58" s="4"/>
      <c r="H58" s="4">
        <v>11</v>
      </c>
    </row>
    <row r="59" spans="1:8" x14ac:dyDescent="0.35">
      <c r="A59" s="4" t="s">
        <v>110</v>
      </c>
      <c r="B59" s="4">
        <v>2021</v>
      </c>
      <c r="C59" s="5">
        <v>44489</v>
      </c>
      <c r="D59" s="4" t="s">
        <v>13</v>
      </c>
      <c r="E59" s="4" t="s">
        <v>224</v>
      </c>
      <c r="F59" s="4" t="s">
        <v>225</v>
      </c>
      <c r="G59" s="4"/>
      <c r="H59" s="4">
        <v>12</v>
      </c>
    </row>
    <row r="60" spans="1:8" x14ac:dyDescent="0.35">
      <c r="A60" s="4" t="s">
        <v>110</v>
      </c>
      <c r="B60" s="4">
        <v>2021</v>
      </c>
      <c r="C60" s="5">
        <v>44489</v>
      </c>
      <c r="D60" s="4" t="s">
        <v>13</v>
      </c>
      <c r="E60" s="4" t="s">
        <v>283</v>
      </c>
      <c r="F60" s="4" t="s">
        <v>123</v>
      </c>
      <c r="G60" s="4"/>
      <c r="H60" s="4">
        <v>13</v>
      </c>
    </row>
    <row r="61" spans="1:8" x14ac:dyDescent="0.35">
      <c r="A61" s="4" t="s">
        <v>110</v>
      </c>
      <c r="B61" s="4">
        <v>2021</v>
      </c>
      <c r="C61" s="5">
        <v>44489</v>
      </c>
      <c r="D61" s="4" t="s">
        <v>13</v>
      </c>
      <c r="E61" s="4" t="s">
        <v>226</v>
      </c>
      <c r="F61" s="4" t="s">
        <v>40</v>
      </c>
      <c r="G61" s="4"/>
      <c r="H61" s="4">
        <v>14</v>
      </c>
    </row>
    <row r="62" spans="1:8" x14ac:dyDescent="0.35">
      <c r="A62" s="4" t="s">
        <v>110</v>
      </c>
      <c r="B62" s="4">
        <v>2021</v>
      </c>
      <c r="C62" s="5">
        <v>44489</v>
      </c>
      <c r="D62" s="4" t="s">
        <v>13</v>
      </c>
      <c r="E62" s="4" t="s">
        <v>292</v>
      </c>
      <c r="F62" s="4" t="s">
        <v>31</v>
      </c>
      <c r="G62" s="4"/>
      <c r="H62" s="4">
        <v>15</v>
      </c>
    </row>
    <row r="63" spans="1:8" x14ac:dyDescent="0.35">
      <c r="A63" s="4" t="s">
        <v>110</v>
      </c>
      <c r="B63" s="4">
        <v>2021</v>
      </c>
      <c r="C63" s="5">
        <v>44489</v>
      </c>
      <c r="D63" s="4" t="s">
        <v>13</v>
      </c>
      <c r="E63" s="4" t="s">
        <v>238</v>
      </c>
      <c r="F63" s="4" t="s">
        <v>239</v>
      </c>
      <c r="G63" s="4"/>
      <c r="H63" s="4">
        <v>16</v>
      </c>
    </row>
    <row r="64" spans="1:8" x14ac:dyDescent="0.35">
      <c r="A64" s="4" t="s">
        <v>110</v>
      </c>
      <c r="B64" s="4">
        <v>2021</v>
      </c>
      <c r="C64" s="5">
        <v>44489</v>
      </c>
      <c r="D64" s="4" t="s">
        <v>13</v>
      </c>
      <c r="E64" s="4" t="s">
        <v>249</v>
      </c>
      <c r="F64" s="4" t="s">
        <v>250</v>
      </c>
      <c r="G64" s="4"/>
      <c r="H64" s="4">
        <v>17</v>
      </c>
    </row>
    <row r="65" spans="1:10" x14ac:dyDescent="0.35">
      <c r="A65" s="4" t="s">
        <v>110</v>
      </c>
      <c r="B65" s="4">
        <v>2021</v>
      </c>
      <c r="C65" s="5">
        <v>44489</v>
      </c>
      <c r="D65" s="4" t="s">
        <v>13</v>
      </c>
      <c r="E65" s="4" t="s">
        <v>248</v>
      </c>
      <c r="F65" s="4" t="s">
        <v>44</v>
      </c>
      <c r="G65" s="4"/>
      <c r="H65" s="4">
        <v>18</v>
      </c>
    </row>
    <row r="66" spans="1:10" x14ac:dyDescent="0.35">
      <c r="A66" s="4" t="s">
        <v>110</v>
      </c>
      <c r="B66" s="4">
        <v>2021</v>
      </c>
      <c r="C66" s="5">
        <v>44489</v>
      </c>
      <c r="D66" s="4" t="s">
        <v>13</v>
      </c>
      <c r="E66" s="4" t="s">
        <v>229</v>
      </c>
      <c r="F66" s="4" t="s">
        <v>230</v>
      </c>
      <c r="G66" s="4"/>
      <c r="H66" s="4">
        <v>19</v>
      </c>
    </row>
    <row r="67" spans="1:10" x14ac:dyDescent="0.35">
      <c r="A67" s="4" t="s">
        <v>110</v>
      </c>
      <c r="B67" s="4">
        <v>2021</v>
      </c>
      <c r="C67" s="5">
        <v>44489</v>
      </c>
      <c r="D67" s="4" t="s">
        <v>13</v>
      </c>
      <c r="E67" s="4" t="s">
        <v>304</v>
      </c>
      <c r="F67" s="4" t="s">
        <v>305</v>
      </c>
      <c r="G67" s="4"/>
      <c r="H67" s="4">
        <v>20</v>
      </c>
    </row>
    <row r="68" spans="1:10" x14ac:dyDescent="0.35">
      <c r="A68" s="1" t="s">
        <v>162</v>
      </c>
      <c r="B68" s="1">
        <v>2019</v>
      </c>
      <c r="C68" s="2">
        <v>43806</v>
      </c>
      <c r="D68" s="1" t="s">
        <v>72</v>
      </c>
      <c r="E68" s="1" t="s">
        <v>314</v>
      </c>
      <c r="F68" s="1" t="s">
        <v>29</v>
      </c>
      <c r="G68" s="1"/>
      <c r="H68" s="1">
        <v>1</v>
      </c>
      <c r="I68" s="6">
        <v>0.50902777777777775</v>
      </c>
      <c r="J68">
        <v>49.076000000000001</v>
      </c>
    </row>
    <row r="69" spans="1:10" x14ac:dyDescent="0.35">
      <c r="A69" s="1" t="s">
        <v>162</v>
      </c>
      <c r="B69" s="1">
        <v>2019</v>
      </c>
      <c r="C69" s="2">
        <v>43806</v>
      </c>
      <c r="D69" s="1" t="s">
        <v>72</v>
      </c>
      <c r="E69" s="1" t="s">
        <v>312</v>
      </c>
      <c r="F69" s="1" t="s">
        <v>271</v>
      </c>
      <c r="G69" s="1"/>
      <c r="H69" s="1">
        <v>2</v>
      </c>
    </row>
    <row r="70" spans="1:10" x14ac:dyDescent="0.35">
      <c r="A70" s="1" t="s">
        <v>162</v>
      </c>
      <c r="B70" s="1">
        <v>2019</v>
      </c>
      <c r="C70" s="2">
        <v>43806</v>
      </c>
      <c r="D70" s="1" t="s">
        <v>72</v>
      </c>
      <c r="E70" s="1" t="s">
        <v>651</v>
      </c>
      <c r="F70" s="1" t="s">
        <v>56</v>
      </c>
      <c r="G70" s="1"/>
      <c r="H70" s="1">
        <v>3</v>
      </c>
    </row>
    <row r="71" spans="1:10" x14ac:dyDescent="0.35">
      <c r="A71" s="1" t="s">
        <v>162</v>
      </c>
      <c r="B71" s="1">
        <v>2019</v>
      </c>
      <c r="C71" s="2">
        <v>43806</v>
      </c>
      <c r="D71" s="1" t="s">
        <v>72</v>
      </c>
      <c r="E71" s="1" t="s">
        <v>351</v>
      </c>
      <c r="F71" s="1" t="s">
        <v>65</v>
      </c>
      <c r="G71" s="1"/>
      <c r="H71" s="1">
        <v>4</v>
      </c>
    </row>
    <row r="72" spans="1:10" x14ac:dyDescent="0.35">
      <c r="A72" s="1" t="s">
        <v>162</v>
      </c>
      <c r="B72" s="1">
        <v>2019</v>
      </c>
      <c r="C72" s="2">
        <v>43806</v>
      </c>
      <c r="D72" s="1" t="s">
        <v>72</v>
      </c>
      <c r="E72" s="1" t="s">
        <v>219</v>
      </c>
      <c r="F72" s="1" t="s">
        <v>67</v>
      </c>
      <c r="G72" s="1"/>
      <c r="H72" s="1">
        <v>5</v>
      </c>
    </row>
    <row r="73" spans="1:10" x14ac:dyDescent="0.35">
      <c r="A73" s="1" t="s">
        <v>162</v>
      </c>
      <c r="B73" s="1">
        <v>2019</v>
      </c>
      <c r="C73" s="2">
        <v>43806</v>
      </c>
      <c r="D73" s="1" t="s">
        <v>72</v>
      </c>
      <c r="E73" s="1" t="s">
        <v>281</v>
      </c>
      <c r="F73" s="1" t="s">
        <v>165</v>
      </c>
      <c r="G73" s="1"/>
      <c r="H73" s="1">
        <v>6</v>
      </c>
    </row>
    <row r="74" spans="1:10" x14ac:dyDescent="0.35">
      <c r="A74" s="1" t="s">
        <v>162</v>
      </c>
      <c r="B74" s="1">
        <v>2019</v>
      </c>
      <c r="C74" s="2">
        <v>43806</v>
      </c>
      <c r="D74" s="1" t="s">
        <v>72</v>
      </c>
      <c r="E74" s="1" t="s">
        <v>227</v>
      </c>
      <c r="F74" s="1" t="s">
        <v>228</v>
      </c>
      <c r="G74" s="1"/>
      <c r="H74" s="1">
        <v>7</v>
      </c>
    </row>
    <row r="75" spans="1:10" x14ac:dyDescent="0.35">
      <c r="A75" s="1" t="s">
        <v>162</v>
      </c>
      <c r="B75" s="1">
        <v>2019</v>
      </c>
      <c r="C75" s="2">
        <v>43806</v>
      </c>
      <c r="D75" s="1" t="s">
        <v>72</v>
      </c>
      <c r="E75" s="1" t="s">
        <v>559</v>
      </c>
      <c r="F75" s="1" t="s">
        <v>47</v>
      </c>
      <c r="G75" s="1"/>
      <c r="H75" s="1">
        <v>8</v>
      </c>
    </row>
    <row r="76" spans="1:10" x14ac:dyDescent="0.35">
      <c r="A76" s="1" t="s">
        <v>162</v>
      </c>
      <c r="B76" s="1">
        <v>2019</v>
      </c>
      <c r="C76" s="2">
        <v>43806</v>
      </c>
      <c r="D76" s="1" t="s">
        <v>72</v>
      </c>
      <c r="E76" s="1" t="s">
        <v>483</v>
      </c>
      <c r="F76" s="1" t="s">
        <v>38</v>
      </c>
      <c r="G76" s="1"/>
      <c r="H76" s="1">
        <v>9</v>
      </c>
    </row>
    <row r="77" spans="1:10" x14ac:dyDescent="0.35">
      <c r="A77" s="1" t="s">
        <v>162</v>
      </c>
      <c r="B77" s="1">
        <v>2019</v>
      </c>
      <c r="C77" s="2">
        <v>43806</v>
      </c>
      <c r="D77" s="1" t="s">
        <v>72</v>
      </c>
      <c r="E77" s="1" t="s">
        <v>329</v>
      </c>
      <c r="F77" s="1" t="s">
        <v>330</v>
      </c>
      <c r="G77" s="1"/>
      <c r="H77" s="1">
        <v>10</v>
      </c>
    </row>
    <row r="78" spans="1:10" x14ac:dyDescent="0.35">
      <c r="A78" s="1" t="s">
        <v>162</v>
      </c>
      <c r="B78" s="1">
        <v>2019</v>
      </c>
      <c r="C78" s="2">
        <v>43806</v>
      </c>
      <c r="D78" s="1" t="s">
        <v>72</v>
      </c>
      <c r="E78" s="1" t="s">
        <v>357</v>
      </c>
      <c r="F78" s="1" t="s">
        <v>36</v>
      </c>
      <c r="G78" s="1"/>
      <c r="H78" s="1">
        <v>11</v>
      </c>
    </row>
    <row r="79" spans="1:10" x14ac:dyDescent="0.35">
      <c r="A79" s="1" t="s">
        <v>162</v>
      </c>
      <c r="B79" s="1">
        <v>2019</v>
      </c>
      <c r="C79" s="2">
        <v>43806</v>
      </c>
      <c r="D79" s="1" t="s">
        <v>72</v>
      </c>
      <c r="E79" s="1" t="s">
        <v>573</v>
      </c>
      <c r="F79" s="1" t="s">
        <v>40</v>
      </c>
      <c r="G79" s="1"/>
      <c r="H79" s="1">
        <v>12</v>
      </c>
    </row>
    <row r="80" spans="1:10" x14ac:dyDescent="0.35">
      <c r="A80" s="1" t="s">
        <v>162</v>
      </c>
      <c r="B80" s="1">
        <v>2019</v>
      </c>
      <c r="C80" s="2">
        <v>43806</v>
      </c>
      <c r="D80" s="1" t="s">
        <v>72</v>
      </c>
      <c r="E80" s="1" t="s">
        <v>224</v>
      </c>
      <c r="F80" s="1" t="s">
        <v>225</v>
      </c>
      <c r="G80" s="1"/>
      <c r="H80" s="1">
        <v>13</v>
      </c>
    </row>
    <row r="81" spans="1:10" x14ac:dyDescent="0.35">
      <c r="A81" s="1" t="s">
        <v>162</v>
      </c>
      <c r="B81" s="1">
        <v>2019</v>
      </c>
      <c r="C81" s="2">
        <v>43806</v>
      </c>
      <c r="D81" s="1" t="s">
        <v>72</v>
      </c>
      <c r="E81" s="1" t="s">
        <v>322</v>
      </c>
      <c r="F81" s="1" t="s">
        <v>61</v>
      </c>
      <c r="G81" s="1"/>
      <c r="H81" s="1">
        <v>14</v>
      </c>
    </row>
    <row r="82" spans="1:10" x14ac:dyDescent="0.35">
      <c r="A82" s="1" t="s">
        <v>162</v>
      </c>
      <c r="B82" s="1">
        <v>2019</v>
      </c>
      <c r="C82" s="2">
        <v>43806</v>
      </c>
      <c r="D82" s="1" t="s">
        <v>72</v>
      </c>
      <c r="E82" s="1" t="s">
        <v>405</v>
      </c>
      <c r="F82" s="1" t="s">
        <v>53</v>
      </c>
      <c r="G82" s="1"/>
      <c r="H82" s="1">
        <v>15</v>
      </c>
    </row>
    <row r="83" spans="1:10" x14ac:dyDescent="0.35">
      <c r="A83" s="1" t="s">
        <v>162</v>
      </c>
      <c r="B83" s="1">
        <v>2019</v>
      </c>
      <c r="C83" s="2">
        <v>43806</v>
      </c>
      <c r="D83" s="1" t="s">
        <v>72</v>
      </c>
      <c r="E83" s="1" t="s">
        <v>569</v>
      </c>
      <c r="F83" s="1" t="s">
        <v>159</v>
      </c>
      <c r="G83" s="1"/>
      <c r="H83" s="1">
        <v>16</v>
      </c>
    </row>
    <row r="84" spans="1:10" x14ac:dyDescent="0.35">
      <c r="A84" s="1" t="s">
        <v>162</v>
      </c>
      <c r="B84" s="1">
        <v>2019</v>
      </c>
      <c r="C84" s="2">
        <v>43806</v>
      </c>
      <c r="D84" s="1" t="s">
        <v>72</v>
      </c>
      <c r="E84" s="1" t="s">
        <v>285</v>
      </c>
      <c r="F84" s="1" t="s">
        <v>286</v>
      </c>
      <c r="G84" s="1"/>
      <c r="H84" s="1">
        <v>17</v>
      </c>
    </row>
    <row r="85" spans="1:10" x14ac:dyDescent="0.35">
      <c r="A85" s="1" t="s">
        <v>162</v>
      </c>
      <c r="B85" s="1">
        <v>2019</v>
      </c>
      <c r="C85" s="2">
        <v>43806</v>
      </c>
      <c r="D85" s="1" t="s">
        <v>72</v>
      </c>
      <c r="E85" s="1" t="s">
        <v>320</v>
      </c>
      <c r="F85" s="1" t="s">
        <v>44</v>
      </c>
      <c r="G85" s="1"/>
      <c r="H85" s="1">
        <v>18</v>
      </c>
    </row>
    <row r="86" spans="1:10" x14ac:dyDescent="0.35">
      <c r="A86" s="1" t="s">
        <v>162</v>
      </c>
      <c r="B86" s="1">
        <v>2019</v>
      </c>
      <c r="C86" s="2">
        <v>43806</v>
      </c>
      <c r="D86" s="1" t="s">
        <v>72</v>
      </c>
      <c r="E86" s="1" t="s">
        <v>328</v>
      </c>
      <c r="F86" s="1" t="s">
        <v>237</v>
      </c>
      <c r="G86" s="1"/>
      <c r="H86" s="1">
        <v>19</v>
      </c>
    </row>
    <row r="87" spans="1:10" x14ac:dyDescent="0.35">
      <c r="A87" s="1" t="s">
        <v>162</v>
      </c>
      <c r="B87" s="1">
        <v>2019</v>
      </c>
      <c r="C87" s="2">
        <v>43806</v>
      </c>
      <c r="D87" s="1" t="s">
        <v>72</v>
      </c>
      <c r="E87" s="1" t="s">
        <v>597</v>
      </c>
      <c r="F87" s="1" t="s">
        <v>31</v>
      </c>
      <c r="G87" s="1"/>
      <c r="H87" s="1">
        <v>20</v>
      </c>
    </row>
    <row r="88" spans="1:10" x14ac:dyDescent="0.35">
      <c r="A88" s="1" t="s">
        <v>162</v>
      </c>
      <c r="B88" s="1">
        <v>2019</v>
      </c>
      <c r="C88" s="2">
        <v>43806</v>
      </c>
      <c r="D88" s="1" t="s">
        <v>72</v>
      </c>
      <c r="E88" s="1" t="s">
        <v>229</v>
      </c>
      <c r="F88" s="1" t="s">
        <v>230</v>
      </c>
      <c r="G88" s="1"/>
      <c r="H88" s="1">
        <v>21</v>
      </c>
    </row>
    <row r="89" spans="1:10" x14ac:dyDescent="0.35">
      <c r="A89" s="1" t="s">
        <v>162</v>
      </c>
      <c r="B89" s="1">
        <v>2019</v>
      </c>
      <c r="C89" s="2">
        <v>43806</v>
      </c>
      <c r="D89" s="1" t="s">
        <v>72</v>
      </c>
      <c r="E89" s="1" t="s">
        <v>300</v>
      </c>
      <c r="F89" s="1" t="s">
        <v>239</v>
      </c>
      <c r="G89" s="1"/>
      <c r="H89" s="1">
        <v>22</v>
      </c>
    </row>
    <row r="90" spans="1:10" x14ac:dyDescent="0.35">
      <c r="A90" s="1" t="s">
        <v>162</v>
      </c>
      <c r="B90" s="1">
        <v>2019</v>
      </c>
      <c r="C90" s="2">
        <v>43806</v>
      </c>
      <c r="D90" s="1" t="s">
        <v>72</v>
      </c>
      <c r="E90" s="1" t="s">
        <v>1508</v>
      </c>
      <c r="F90" s="1" t="s">
        <v>92</v>
      </c>
      <c r="G90" s="1"/>
      <c r="H90" s="1" t="s">
        <v>318</v>
      </c>
    </row>
    <row r="91" spans="1:10" x14ac:dyDescent="0.35">
      <c r="A91" s="4" t="s">
        <v>130</v>
      </c>
      <c r="B91" s="4">
        <v>2019</v>
      </c>
      <c r="C91" s="5">
        <v>43799</v>
      </c>
      <c r="D91" s="4" t="s">
        <v>72</v>
      </c>
      <c r="E91" s="4" t="s">
        <v>224</v>
      </c>
      <c r="F91" s="4" t="s">
        <v>225</v>
      </c>
      <c r="G91" s="4"/>
      <c r="H91" s="4">
        <v>1</v>
      </c>
      <c r="I91" s="6">
        <v>0.52638888888888891</v>
      </c>
      <c r="J91">
        <v>47.472000000000001</v>
      </c>
    </row>
    <row r="92" spans="1:10" x14ac:dyDescent="0.35">
      <c r="A92" s="4" t="s">
        <v>130</v>
      </c>
      <c r="B92" s="4">
        <v>2019</v>
      </c>
      <c r="C92" s="5">
        <v>43799</v>
      </c>
      <c r="D92" s="4" t="s">
        <v>72</v>
      </c>
      <c r="E92" s="4" t="s">
        <v>249</v>
      </c>
      <c r="F92" s="4" t="s">
        <v>250</v>
      </c>
      <c r="G92" s="4"/>
      <c r="H92" s="4">
        <v>2</v>
      </c>
    </row>
    <row r="93" spans="1:10" x14ac:dyDescent="0.35">
      <c r="A93" s="4" t="s">
        <v>130</v>
      </c>
      <c r="B93" s="4">
        <v>2019</v>
      </c>
      <c r="C93" s="5">
        <v>43799</v>
      </c>
      <c r="D93" s="4" t="s">
        <v>72</v>
      </c>
      <c r="E93" s="4" t="s">
        <v>227</v>
      </c>
      <c r="F93" s="4" t="s">
        <v>228</v>
      </c>
      <c r="G93" s="4"/>
      <c r="H93" s="4">
        <v>3</v>
      </c>
    </row>
    <row r="94" spans="1:10" x14ac:dyDescent="0.35">
      <c r="A94" s="4" t="s">
        <v>130</v>
      </c>
      <c r="B94" s="4">
        <v>2019</v>
      </c>
      <c r="C94" s="5">
        <v>43799</v>
      </c>
      <c r="D94" s="4" t="s">
        <v>72</v>
      </c>
      <c r="E94" s="4" t="s">
        <v>222</v>
      </c>
      <c r="F94" s="4" t="s">
        <v>29</v>
      </c>
      <c r="G94" s="4"/>
      <c r="H94" s="4">
        <v>4</v>
      </c>
    </row>
    <row r="95" spans="1:10" x14ac:dyDescent="0.35">
      <c r="A95" s="4" t="s">
        <v>130</v>
      </c>
      <c r="B95" s="4">
        <v>2019</v>
      </c>
      <c r="C95" s="5">
        <v>43799</v>
      </c>
      <c r="D95" s="4" t="s">
        <v>72</v>
      </c>
      <c r="E95" s="4" t="s">
        <v>320</v>
      </c>
      <c r="F95" s="4" t="s">
        <v>44</v>
      </c>
      <c r="G95" s="4"/>
      <c r="H95" s="4">
        <v>5</v>
      </c>
    </row>
    <row r="96" spans="1:10" x14ac:dyDescent="0.35">
      <c r="A96" s="4" t="s">
        <v>130</v>
      </c>
      <c r="B96" s="4">
        <v>2019</v>
      </c>
      <c r="C96" s="5">
        <v>43799</v>
      </c>
      <c r="D96" s="4" t="s">
        <v>72</v>
      </c>
      <c r="E96" s="4" t="s">
        <v>569</v>
      </c>
      <c r="F96" s="4" t="s">
        <v>159</v>
      </c>
      <c r="G96" s="4"/>
      <c r="H96" s="4">
        <v>6</v>
      </c>
    </row>
    <row r="97" spans="1:10" x14ac:dyDescent="0.35">
      <c r="A97" s="4" t="s">
        <v>130</v>
      </c>
      <c r="B97" s="4">
        <v>2019</v>
      </c>
      <c r="C97" s="5">
        <v>43799</v>
      </c>
      <c r="D97" s="4" t="s">
        <v>72</v>
      </c>
      <c r="E97" s="4" t="s">
        <v>405</v>
      </c>
      <c r="F97" s="4" t="s">
        <v>53</v>
      </c>
      <c r="G97" s="4"/>
      <c r="H97" s="4">
        <v>7</v>
      </c>
    </row>
    <row r="98" spans="1:10" x14ac:dyDescent="0.35">
      <c r="A98" s="4" t="s">
        <v>130</v>
      </c>
      <c r="B98" s="4">
        <v>2019</v>
      </c>
      <c r="C98" s="5">
        <v>43799</v>
      </c>
      <c r="D98" s="4" t="s">
        <v>72</v>
      </c>
      <c r="E98" s="4" t="s">
        <v>329</v>
      </c>
      <c r="F98" s="4" t="s">
        <v>330</v>
      </c>
      <c r="G98" s="4"/>
      <c r="H98" s="4">
        <v>8</v>
      </c>
    </row>
    <row r="99" spans="1:10" x14ac:dyDescent="0.35">
      <c r="A99" s="4" t="s">
        <v>130</v>
      </c>
      <c r="B99" s="4">
        <v>2019</v>
      </c>
      <c r="C99" s="5">
        <v>43799</v>
      </c>
      <c r="D99" s="4" t="s">
        <v>72</v>
      </c>
      <c r="E99" s="4" t="s">
        <v>580</v>
      </c>
      <c r="F99" s="4" t="s">
        <v>38</v>
      </c>
      <c r="G99" s="4"/>
      <c r="H99" s="4">
        <v>9</v>
      </c>
    </row>
    <row r="100" spans="1:10" x14ac:dyDescent="0.35">
      <c r="A100" s="4" t="s">
        <v>130</v>
      </c>
      <c r="B100" s="4">
        <v>2019</v>
      </c>
      <c r="C100" s="5">
        <v>43799</v>
      </c>
      <c r="D100" s="4" t="s">
        <v>72</v>
      </c>
      <c r="E100" s="4" t="s">
        <v>335</v>
      </c>
      <c r="F100" s="4" t="s">
        <v>61</v>
      </c>
      <c r="G100" s="4"/>
      <c r="H100" s="4">
        <v>10</v>
      </c>
    </row>
    <row r="101" spans="1:10" x14ac:dyDescent="0.35">
      <c r="A101" s="4" t="s">
        <v>130</v>
      </c>
      <c r="B101" s="4">
        <v>2019</v>
      </c>
      <c r="C101" s="5">
        <v>43799</v>
      </c>
      <c r="D101" s="4" t="s">
        <v>72</v>
      </c>
      <c r="E101" s="4" t="s">
        <v>283</v>
      </c>
      <c r="F101" s="4" t="s">
        <v>123</v>
      </c>
      <c r="G101" s="4"/>
      <c r="H101" s="4">
        <v>11</v>
      </c>
    </row>
    <row r="102" spans="1:10" x14ac:dyDescent="0.35">
      <c r="A102" s="4" t="s">
        <v>130</v>
      </c>
      <c r="B102" s="4">
        <v>2019</v>
      </c>
      <c r="C102" s="5">
        <v>43799</v>
      </c>
      <c r="D102" s="4" t="s">
        <v>72</v>
      </c>
      <c r="E102" s="4" t="s">
        <v>506</v>
      </c>
      <c r="F102" s="4" t="s">
        <v>239</v>
      </c>
      <c r="G102" s="4"/>
      <c r="H102" s="4">
        <v>12</v>
      </c>
    </row>
    <row r="103" spans="1:10" x14ac:dyDescent="0.35">
      <c r="A103" s="4" t="s">
        <v>130</v>
      </c>
      <c r="B103" s="4">
        <v>2019</v>
      </c>
      <c r="C103" s="5">
        <v>43799</v>
      </c>
      <c r="D103" s="4" t="s">
        <v>72</v>
      </c>
      <c r="E103" s="4" t="s">
        <v>306</v>
      </c>
      <c r="F103" s="4" t="s">
        <v>49</v>
      </c>
      <c r="G103" s="4"/>
      <c r="H103" s="4">
        <v>13</v>
      </c>
    </row>
    <row r="104" spans="1:10" x14ac:dyDescent="0.35">
      <c r="A104" s="4" t="s">
        <v>130</v>
      </c>
      <c r="B104" s="4">
        <v>2019</v>
      </c>
      <c r="C104" s="5">
        <v>43799</v>
      </c>
      <c r="D104" s="4" t="s">
        <v>72</v>
      </c>
      <c r="E104" s="4" t="s">
        <v>573</v>
      </c>
      <c r="F104" s="4" t="s">
        <v>40</v>
      </c>
      <c r="G104" s="4"/>
      <c r="H104" s="4">
        <v>14</v>
      </c>
    </row>
    <row r="105" spans="1:10" x14ac:dyDescent="0.35">
      <c r="A105" s="4" t="s">
        <v>130</v>
      </c>
      <c r="B105" s="4">
        <v>2019</v>
      </c>
      <c r="C105" s="5">
        <v>43799</v>
      </c>
      <c r="D105" s="4" t="s">
        <v>72</v>
      </c>
      <c r="E105" s="4" t="s">
        <v>1509</v>
      </c>
      <c r="F105" s="4" t="s">
        <v>92</v>
      </c>
      <c r="G105" s="4"/>
      <c r="H105" s="4">
        <v>15</v>
      </c>
    </row>
    <row r="106" spans="1:10" x14ac:dyDescent="0.35">
      <c r="A106" s="4" t="s">
        <v>130</v>
      </c>
      <c r="B106" s="4">
        <v>2019</v>
      </c>
      <c r="C106" s="5">
        <v>43799</v>
      </c>
      <c r="D106" s="4" t="s">
        <v>72</v>
      </c>
      <c r="E106" s="4" t="s">
        <v>353</v>
      </c>
      <c r="F106" s="4" t="s">
        <v>15</v>
      </c>
      <c r="G106" s="4"/>
      <c r="H106" s="4">
        <v>16</v>
      </c>
    </row>
    <row r="107" spans="1:10" x14ac:dyDescent="0.35">
      <c r="A107" s="4" t="s">
        <v>130</v>
      </c>
      <c r="B107" s="4">
        <v>2019</v>
      </c>
      <c r="C107" s="5">
        <v>43799</v>
      </c>
      <c r="D107" s="4" t="s">
        <v>72</v>
      </c>
      <c r="E107" s="4" t="s">
        <v>322</v>
      </c>
      <c r="F107" s="4" t="s">
        <v>1510</v>
      </c>
      <c r="G107" s="4"/>
      <c r="H107" s="4">
        <v>17</v>
      </c>
    </row>
    <row r="108" spans="1:10" x14ac:dyDescent="0.35">
      <c r="A108" s="4" t="s">
        <v>130</v>
      </c>
      <c r="B108" s="4">
        <v>2019</v>
      </c>
      <c r="C108" s="5">
        <v>43799</v>
      </c>
      <c r="D108" s="4" t="s">
        <v>72</v>
      </c>
      <c r="E108" s="4" t="s">
        <v>229</v>
      </c>
      <c r="F108" s="4" t="s">
        <v>230</v>
      </c>
      <c r="G108" s="4"/>
      <c r="H108" s="4">
        <v>18</v>
      </c>
    </row>
    <row r="109" spans="1:10" x14ac:dyDescent="0.35">
      <c r="A109" s="4" t="s">
        <v>130</v>
      </c>
      <c r="B109" s="4">
        <v>2019</v>
      </c>
      <c r="C109" s="5">
        <v>43799</v>
      </c>
      <c r="D109" s="4" t="s">
        <v>72</v>
      </c>
      <c r="E109" s="4" t="s">
        <v>285</v>
      </c>
      <c r="F109" s="4" t="s">
        <v>286</v>
      </c>
      <c r="G109" s="4"/>
      <c r="H109" s="4">
        <v>19</v>
      </c>
    </row>
    <row r="110" spans="1:10" x14ac:dyDescent="0.35">
      <c r="A110" s="4" t="s">
        <v>130</v>
      </c>
      <c r="B110" s="4">
        <v>2019</v>
      </c>
      <c r="C110" s="5">
        <v>43799</v>
      </c>
      <c r="D110" s="4" t="s">
        <v>72</v>
      </c>
      <c r="E110" s="4" t="s">
        <v>351</v>
      </c>
      <c r="F110" s="4" t="s">
        <v>65</v>
      </c>
      <c r="G110" s="4"/>
      <c r="H110" s="4">
        <v>20</v>
      </c>
    </row>
    <row r="111" spans="1:10" x14ac:dyDescent="0.35">
      <c r="A111" s="1" t="s">
        <v>103</v>
      </c>
      <c r="B111" s="1">
        <v>2019</v>
      </c>
      <c r="C111" s="2">
        <v>43778</v>
      </c>
      <c r="D111" s="1" t="s">
        <v>72</v>
      </c>
      <c r="E111" s="1" t="s">
        <v>247</v>
      </c>
      <c r="F111" s="1" t="s">
        <v>47</v>
      </c>
      <c r="G111" s="1"/>
      <c r="H111" s="1">
        <v>1</v>
      </c>
      <c r="I111" s="6">
        <v>0.51180555555555551</v>
      </c>
      <c r="J111">
        <v>48.828000000000003</v>
      </c>
    </row>
    <row r="112" spans="1:10" x14ac:dyDescent="0.35">
      <c r="A112" s="1" t="s">
        <v>103</v>
      </c>
      <c r="B112" s="1">
        <v>2019</v>
      </c>
      <c r="C112" s="2">
        <v>43778</v>
      </c>
      <c r="D112" s="1" t="s">
        <v>72</v>
      </c>
      <c r="E112" s="1" t="s">
        <v>329</v>
      </c>
      <c r="F112" s="1" t="s">
        <v>330</v>
      </c>
      <c r="G112" s="1"/>
      <c r="H112" s="1">
        <v>2</v>
      </c>
    </row>
    <row r="113" spans="1:8" x14ac:dyDescent="0.35">
      <c r="A113" s="1" t="s">
        <v>103</v>
      </c>
      <c r="B113" s="1">
        <v>2019</v>
      </c>
      <c r="C113" s="2">
        <v>43778</v>
      </c>
      <c r="D113" s="1" t="s">
        <v>72</v>
      </c>
      <c r="E113" s="1" t="s">
        <v>325</v>
      </c>
      <c r="F113" s="1" t="s">
        <v>121</v>
      </c>
      <c r="G113" s="1"/>
      <c r="H113" s="1">
        <v>3</v>
      </c>
    </row>
    <row r="114" spans="1:8" x14ac:dyDescent="0.35">
      <c r="A114" s="1" t="s">
        <v>103</v>
      </c>
      <c r="B114" s="1">
        <v>2019</v>
      </c>
      <c r="C114" s="2">
        <v>43778</v>
      </c>
      <c r="D114" s="1" t="s">
        <v>72</v>
      </c>
      <c r="E114" s="1" t="s">
        <v>1511</v>
      </c>
      <c r="F114" s="1" t="s">
        <v>106</v>
      </c>
      <c r="G114" s="1"/>
      <c r="H114" s="1">
        <v>4</v>
      </c>
    </row>
    <row r="115" spans="1:8" x14ac:dyDescent="0.35">
      <c r="A115" s="1" t="s">
        <v>103</v>
      </c>
      <c r="B115" s="1">
        <v>2019</v>
      </c>
      <c r="C115" s="2">
        <v>43778</v>
      </c>
      <c r="D115" s="1" t="s">
        <v>72</v>
      </c>
      <c r="E115" s="1" t="s">
        <v>300</v>
      </c>
      <c r="F115" s="1" t="s">
        <v>239</v>
      </c>
      <c r="G115" s="1"/>
      <c r="H115" s="1">
        <v>5</v>
      </c>
    </row>
    <row r="116" spans="1:8" x14ac:dyDescent="0.35">
      <c r="A116" s="1" t="s">
        <v>103</v>
      </c>
      <c r="B116" s="1">
        <v>2019</v>
      </c>
      <c r="C116" s="2">
        <v>43778</v>
      </c>
      <c r="D116" s="1" t="s">
        <v>72</v>
      </c>
      <c r="E116" s="1" t="s">
        <v>555</v>
      </c>
      <c r="F116" s="1" t="s">
        <v>17</v>
      </c>
      <c r="G116" s="1"/>
      <c r="H116" s="1">
        <v>6</v>
      </c>
    </row>
    <row r="117" spans="1:8" x14ac:dyDescent="0.35">
      <c r="A117" s="1" t="s">
        <v>103</v>
      </c>
      <c r="B117" s="1">
        <v>2019</v>
      </c>
      <c r="C117" s="2">
        <v>43778</v>
      </c>
      <c r="D117" s="1" t="s">
        <v>72</v>
      </c>
      <c r="E117" s="1" t="s">
        <v>277</v>
      </c>
      <c r="F117" s="1" t="s">
        <v>36</v>
      </c>
      <c r="G117" s="1"/>
      <c r="H117" s="1">
        <v>7</v>
      </c>
    </row>
    <row r="118" spans="1:8" x14ac:dyDescent="0.35">
      <c r="A118" s="1" t="s">
        <v>103</v>
      </c>
      <c r="B118" s="1">
        <v>2019</v>
      </c>
      <c r="C118" s="2">
        <v>43778</v>
      </c>
      <c r="D118" s="1" t="s">
        <v>72</v>
      </c>
      <c r="E118" s="1" t="s">
        <v>360</v>
      </c>
      <c r="F118" s="1" t="s">
        <v>19</v>
      </c>
      <c r="G118" s="1"/>
      <c r="H118" s="1">
        <v>8</v>
      </c>
    </row>
    <row r="119" spans="1:8" x14ac:dyDescent="0.35">
      <c r="A119" s="1" t="s">
        <v>103</v>
      </c>
      <c r="B119" s="1">
        <v>2019</v>
      </c>
      <c r="C119" s="2">
        <v>43778</v>
      </c>
      <c r="D119" s="1" t="s">
        <v>72</v>
      </c>
      <c r="E119" s="1" t="s">
        <v>229</v>
      </c>
      <c r="F119" s="1" t="s">
        <v>230</v>
      </c>
      <c r="G119" s="1"/>
      <c r="H119" s="1">
        <v>9</v>
      </c>
    </row>
    <row r="120" spans="1:8" x14ac:dyDescent="0.35">
      <c r="A120" s="1" t="s">
        <v>103</v>
      </c>
      <c r="B120" s="1">
        <v>2019</v>
      </c>
      <c r="C120" s="2">
        <v>43778</v>
      </c>
      <c r="D120" s="1" t="s">
        <v>72</v>
      </c>
      <c r="E120" s="1" t="s">
        <v>274</v>
      </c>
      <c r="F120" s="1" t="s">
        <v>56</v>
      </c>
      <c r="G120" s="1"/>
      <c r="H120" s="1">
        <v>10</v>
      </c>
    </row>
    <row r="121" spans="1:8" x14ac:dyDescent="0.35">
      <c r="A121" s="1" t="s">
        <v>103</v>
      </c>
      <c r="B121" s="1">
        <v>2019</v>
      </c>
      <c r="C121" s="2">
        <v>43778</v>
      </c>
      <c r="D121" s="1" t="s">
        <v>72</v>
      </c>
      <c r="E121" s="1" t="s">
        <v>581</v>
      </c>
      <c r="F121" s="1" t="s">
        <v>38</v>
      </c>
      <c r="G121" s="1"/>
      <c r="H121" s="1">
        <v>11</v>
      </c>
    </row>
    <row r="122" spans="1:8" x14ac:dyDescent="0.35">
      <c r="A122" s="1" t="s">
        <v>103</v>
      </c>
      <c r="B122" s="1">
        <v>2019</v>
      </c>
      <c r="C122" s="2">
        <v>43778</v>
      </c>
      <c r="D122" s="1" t="s">
        <v>72</v>
      </c>
      <c r="E122" s="1" t="s">
        <v>354</v>
      </c>
      <c r="F122" s="1" t="s">
        <v>25</v>
      </c>
      <c r="G122" s="1"/>
      <c r="H122" s="1">
        <v>12</v>
      </c>
    </row>
    <row r="123" spans="1:8" x14ac:dyDescent="0.35">
      <c r="A123" s="1" t="s">
        <v>103</v>
      </c>
      <c r="B123" s="1">
        <v>2019</v>
      </c>
      <c r="C123" s="2">
        <v>43778</v>
      </c>
      <c r="D123" s="1" t="s">
        <v>72</v>
      </c>
      <c r="E123" s="1" t="s">
        <v>491</v>
      </c>
      <c r="F123" s="1" t="s">
        <v>65</v>
      </c>
      <c r="G123" s="1"/>
      <c r="H123" s="1">
        <v>13</v>
      </c>
    </row>
    <row r="124" spans="1:8" x14ac:dyDescent="0.35">
      <c r="A124" s="1" t="s">
        <v>103</v>
      </c>
      <c r="B124" s="1">
        <v>2019</v>
      </c>
      <c r="C124" s="2">
        <v>43778</v>
      </c>
      <c r="D124" s="1" t="s">
        <v>72</v>
      </c>
      <c r="E124" s="1" t="s">
        <v>560</v>
      </c>
      <c r="F124" s="1" t="s">
        <v>175</v>
      </c>
      <c r="G124" s="1"/>
      <c r="H124" s="1">
        <v>14</v>
      </c>
    </row>
    <row r="125" spans="1:8" x14ac:dyDescent="0.35">
      <c r="A125" s="1" t="s">
        <v>103</v>
      </c>
      <c r="B125" s="1">
        <v>2019</v>
      </c>
      <c r="C125" s="2">
        <v>43778</v>
      </c>
      <c r="D125" s="1" t="s">
        <v>72</v>
      </c>
      <c r="E125" s="1" t="s">
        <v>279</v>
      </c>
      <c r="F125" s="1" t="s">
        <v>53</v>
      </c>
      <c r="G125" s="1"/>
      <c r="H125" s="1">
        <v>15</v>
      </c>
    </row>
    <row r="126" spans="1:8" x14ac:dyDescent="0.35">
      <c r="A126" s="1" t="s">
        <v>103</v>
      </c>
      <c r="B126" s="1">
        <v>2019</v>
      </c>
      <c r="C126" s="2">
        <v>43778</v>
      </c>
      <c r="D126" s="1" t="s">
        <v>72</v>
      </c>
      <c r="E126" s="1" t="s">
        <v>322</v>
      </c>
      <c r="F126" s="1" t="s">
        <v>1510</v>
      </c>
      <c r="G126" s="1"/>
      <c r="H126" s="1">
        <v>16</v>
      </c>
    </row>
    <row r="127" spans="1:8" x14ac:dyDescent="0.35">
      <c r="A127" s="1" t="s">
        <v>103</v>
      </c>
      <c r="B127" s="1">
        <v>2019</v>
      </c>
      <c r="C127" s="2">
        <v>43778</v>
      </c>
      <c r="D127" s="1" t="s">
        <v>72</v>
      </c>
      <c r="E127" s="1" t="s">
        <v>304</v>
      </c>
      <c r="F127" s="1" t="s">
        <v>305</v>
      </c>
      <c r="G127" s="1"/>
      <c r="H127" s="1">
        <v>17</v>
      </c>
    </row>
    <row r="128" spans="1:8" x14ac:dyDescent="0.35">
      <c r="A128" s="1" t="s">
        <v>103</v>
      </c>
      <c r="B128" s="1">
        <v>2019</v>
      </c>
      <c r="C128" s="2">
        <v>43778</v>
      </c>
      <c r="D128" s="1" t="s">
        <v>72</v>
      </c>
      <c r="E128" s="1" t="s">
        <v>557</v>
      </c>
      <c r="F128" s="1" t="s">
        <v>51</v>
      </c>
      <c r="G128" s="1"/>
      <c r="H128" s="1">
        <v>18</v>
      </c>
    </row>
    <row r="129" spans="1:10" x14ac:dyDescent="0.35">
      <c r="A129" s="1" t="s">
        <v>103</v>
      </c>
      <c r="B129" s="1">
        <v>2019</v>
      </c>
      <c r="C129" s="2">
        <v>43778</v>
      </c>
      <c r="D129" s="1" t="s">
        <v>72</v>
      </c>
      <c r="E129" s="1" t="s">
        <v>1508</v>
      </c>
      <c r="F129" s="1" t="s">
        <v>92</v>
      </c>
      <c r="G129" s="1"/>
      <c r="H129" s="1">
        <v>19</v>
      </c>
    </row>
    <row r="130" spans="1:10" x14ac:dyDescent="0.35">
      <c r="A130" s="1" t="s">
        <v>103</v>
      </c>
      <c r="B130" s="1">
        <v>2019</v>
      </c>
      <c r="C130" s="2">
        <v>43778</v>
      </c>
      <c r="D130" s="1" t="s">
        <v>72</v>
      </c>
      <c r="E130" s="1" t="s">
        <v>284</v>
      </c>
      <c r="F130" s="1" t="s">
        <v>49</v>
      </c>
      <c r="G130" s="1"/>
      <c r="H130" s="1">
        <v>20</v>
      </c>
    </row>
    <row r="131" spans="1:10" x14ac:dyDescent="0.35">
      <c r="A131" s="1" t="s">
        <v>103</v>
      </c>
      <c r="B131" s="1">
        <v>2019</v>
      </c>
      <c r="C131" s="2">
        <v>43778</v>
      </c>
      <c r="D131" s="1" t="s">
        <v>72</v>
      </c>
      <c r="E131" s="1" t="s">
        <v>290</v>
      </c>
      <c r="F131" s="1" t="s">
        <v>237</v>
      </c>
      <c r="G131" s="1"/>
      <c r="H131" s="1" t="s">
        <v>318</v>
      </c>
    </row>
    <row r="132" spans="1:10" x14ac:dyDescent="0.35">
      <c r="A132" s="4" t="s">
        <v>173</v>
      </c>
      <c r="B132" s="4">
        <v>2019</v>
      </c>
      <c r="C132" s="5">
        <v>43770</v>
      </c>
      <c r="D132" s="4" t="s">
        <v>72</v>
      </c>
      <c r="E132" s="4" t="s">
        <v>316</v>
      </c>
      <c r="F132" s="4" t="s">
        <v>19</v>
      </c>
      <c r="G132" s="4"/>
      <c r="H132" s="4">
        <v>1</v>
      </c>
      <c r="I132" s="6">
        <v>0.55069444444444449</v>
      </c>
      <c r="J132">
        <v>45.386000000000003</v>
      </c>
    </row>
    <row r="133" spans="1:10" x14ac:dyDescent="0.35">
      <c r="A133" s="4" t="s">
        <v>173</v>
      </c>
      <c r="B133" s="4">
        <v>2019</v>
      </c>
      <c r="C133" s="5">
        <v>43770</v>
      </c>
      <c r="D133" s="4" t="s">
        <v>72</v>
      </c>
      <c r="E133" s="4" t="s">
        <v>405</v>
      </c>
      <c r="F133" s="4" t="s">
        <v>53</v>
      </c>
      <c r="G133" s="4"/>
      <c r="H133" s="4">
        <v>2</v>
      </c>
    </row>
    <row r="134" spans="1:10" x14ac:dyDescent="0.35">
      <c r="A134" s="4" t="s">
        <v>173</v>
      </c>
      <c r="B134" s="4">
        <v>2019</v>
      </c>
      <c r="C134" s="5">
        <v>43770</v>
      </c>
      <c r="D134" s="4" t="s">
        <v>72</v>
      </c>
      <c r="E134" s="4" t="s">
        <v>219</v>
      </c>
      <c r="F134" s="4" t="s">
        <v>67</v>
      </c>
      <c r="G134" s="4"/>
      <c r="H134" s="4">
        <v>3</v>
      </c>
    </row>
    <row r="135" spans="1:10" x14ac:dyDescent="0.35">
      <c r="A135" s="4" t="s">
        <v>173</v>
      </c>
      <c r="B135" s="4">
        <v>2019</v>
      </c>
      <c r="C135" s="5">
        <v>43770</v>
      </c>
      <c r="D135" s="4" t="s">
        <v>72</v>
      </c>
      <c r="E135" s="4" t="s">
        <v>588</v>
      </c>
      <c r="F135" s="4" t="s">
        <v>25</v>
      </c>
      <c r="G135" s="4"/>
      <c r="H135" s="4">
        <v>4</v>
      </c>
    </row>
    <row r="136" spans="1:10" x14ac:dyDescent="0.35">
      <c r="A136" s="4" t="s">
        <v>173</v>
      </c>
      <c r="B136" s="4">
        <v>2019</v>
      </c>
      <c r="C136" s="5">
        <v>43770</v>
      </c>
      <c r="D136" s="4" t="s">
        <v>72</v>
      </c>
      <c r="E136" s="4" t="s">
        <v>559</v>
      </c>
      <c r="F136" s="4" t="s">
        <v>47</v>
      </c>
      <c r="G136" s="4"/>
      <c r="H136" s="4">
        <v>5</v>
      </c>
    </row>
    <row r="137" spans="1:10" x14ac:dyDescent="0.35">
      <c r="A137" s="4" t="s">
        <v>173</v>
      </c>
      <c r="B137" s="4">
        <v>2019</v>
      </c>
      <c r="C137" s="5">
        <v>43770</v>
      </c>
      <c r="D137" s="4" t="s">
        <v>72</v>
      </c>
      <c r="E137" s="4" t="s">
        <v>221</v>
      </c>
      <c r="F137" s="4" t="s">
        <v>27</v>
      </c>
      <c r="G137" s="4"/>
      <c r="H137" s="4">
        <v>6</v>
      </c>
    </row>
    <row r="138" spans="1:10" x14ac:dyDescent="0.35">
      <c r="A138" s="4" t="s">
        <v>173</v>
      </c>
      <c r="B138" s="4">
        <v>2019</v>
      </c>
      <c r="C138" s="5">
        <v>43770</v>
      </c>
      <c r="D138" s="4" t="s">
        <v>72</v>
      </c>
      <c r="E138" s="4" t="s">
        <v>306</v>
      </c>
      <c r="F138" s="4" t="s">
        <v>49</v>
      </c>
      <c r="G138" s="4"/>
      <c r="H138" s="4">
        <v>7</v>
      </c>
    </row>
    <row r="139" spans="1:10" x14ac:dyDescent="0.35">
      <c r="A139" s="4" t="s">
        <v>173</v>
      </c>
      <c r="B139" s="4">
        <v>2019</v>
      </c>
      <c r="C139" s="5">
        <v>43770</v>
      </c>
      <c r="D139" s="4" t="s">
        <v>72</v>
      </c>
      <c r="E139" s="4" t="s">
        <v>283</v>
      </c>
      <c r="F139" s="4" t="s">
        <v>123</v>
      </c>
      <c r="G139" s="4"/>
      <c r="H139" s="4">
        <v>8</v>
      </c>
    </row>
    <row r="140" spans="1:10" x14ac:dyDescent="0.35">
      <c r="A140" s="4" t="s">
        <v>173</v>
      </c>
      <c r="B140" s="4">
        <v>2019</v>
      </c>
      <c r="C140" s="5">
        <v>43770</v>
      </c>
      <c r="D140" s="4" t="s">
        <v>72</v>
      </c>
      <c r="E140" s="4" t="s">
        <v>274</v>
      </c>
      <c r="F140" s="4" t="s">
        <v>56</v>
      </c>
      <c r="G140" s="4"/>
      <c r="H140" s="4">
        <v>9</v>
      </c>
    </row>
    <row r="141" spans="1:10" x14ac:dyDescent="0.35">
      <c r="A141" s="4" t="s">
        <v>173</v>
      </c>
      <c r="B141" s="4">
        <v>2019</v>
      </c>
      <c r="C141" s="5">
        <v>43770</v>
      </c>
      <c r="D141" s="4" t="s">
        <v>72</v>
      </c>
      <c r="E141" s="4" t="s">
        <v>329</v>
      </c>
      <c r="F141" s="4" t="s">
        <v>330</v>
      </c>
      <c r="G141" s="4"/>
      <c r="H141" s="4">
        <v>10</v>
      </c>
    </row>
    <row r="142" spans="1:10" x14ac:dyDescent="0.35">
      <c r="A142" s="4" t="s">
        <v>173</v>
      </c>
      <c r="B142" s="4">
        <v>2019</v>
      </c>
      <c r="C142" s="5">
        <v>43770</v>
      </c>
      <c r="D142" s="4" t="s">
        <v>72</v>
      </c>
      <c r="E142" s="4" t="s">
        <v>285</v>
      </c>
      <c r="F142" s="4" t="s">
        <v>286</v>
      </c>
      <c r="G142" s="4"/>
      <c r="H142" s="4">
        <v>11</v>
      </c>
    </row>
    <row r="143" spans="1:10" x14ac:dyDescent="0.35">
      <c r="A143" s="4" t="s">
        <v>173</v>
      </c>
      <c r="B143" s="4">
        <v>2019</v>
      </c>
      <c r="C143" s="5">
        <v>43770</v>
      </c>
      <c r="D143" s="4" t="s">
        <v>72</v>
      </c>
      <c r="E143" s="4" t="s">
        <v>439</v>
      </c>
      <c r="F143" s="4" t="s">
        <v>17</v>
      </c>
      <c r="G143" s="4"/>
      <c r="H143" s="4">
        <v>12</v>
      </c>
    </row>
    <row r="144" spans="1:10" x14ac:dyDescent="0.35">
      <c r="A144" s="4" t="s">
        <v>173</v>
      </c>
      <c r="B144" s="4">
        <v>2019</v>
      </c>
      <c r="C144" s="5">
        <v>43770</v>
      </c>
      <c r="D144" s="4" t="s">
        <v>72</v>
      </c>
      <c r="E144" s="4" t="s">
        <v>251</v>
      </c>
      <c r="F144" s="4" t="s">
        <v>38</v>
      </c>
      <c r="G144" s="4"/>
      <c r="H144" s="4">
        <v>13</v>
      </c>
    </row>
    <row r="145" spans="1:10" x14ac:dyDescent="0.35">
      <c r="A145" s="4" t="s">
        <v>173</v>
      </c>
      <c r="B145" s="4">
        <v>2019</v>
      </c>
      <c r="C145" s="5">
        <v>43770</v>
      </c>
      <c r="D145" s="4" t="s">
        <v>72</v>
      </c>
      <c r="E145" s="4" t="s">
        <v>258</v>
      </c>
      <c r="F145" s="4" t="s">
        <v>65</v>
      </c>
      <c r="G145" s="4"/>
      <c r="H145" s="4">
        <v>14</v>
      </c>
    </row>
    <row r="146" spans="1:10" x14ac:dyDescent="0.35">
      <c r="A146" s="4" t="s">
        <v>173</v>
      </c>
      <c r="B146" s="4">
        <v>2019</v>
      </c>
      <c r="C146" s="5">
        <v>43770</v>
      </c>
      <c r="D146" s="4" t="s">
        <v>72</v>
      </c>
      <c r="E146" s="4" t="s">
        <v>302</v>
      </c>
      <c r="F146" s="4" t="s">
        <v>127</v>
      </c>
      <c r="G146" s="4"/>
      <c r="H146" s="4">
        <v>15</v>
      </c>
    </row>
    <row r="147" spans="1:10" x14ac:dyDescent="0.35">
      <c r="A147" s="4" t="s">
        <v>173</v>
      </c>
      <c r="B147" s="4">
        <v>2019</v>
      </c>
      <c r="C147" s="5">
        <v>43770</v>
      </c>
      <c r="D147" s="4" t="s">
        <v>72</v>
      </c>
      <c r="E147" s="4" t="s">
        <v>328</v>
      </c>
      <c r="F147" s="4" t="s">
        <v>237</v>
      </c>
      <c r="G147" s="4"/>
      <c r="H147" s="4">
        <v>16</v>
      </c>
    </row>
    <row r="148" spans="1:10" x14ac:dyDescent="0.35">
      <c r="A148" s="4" t="s">
        <v>173</v>
      </c>
      <c r="B148" s="4">
        <v>2019</v>
      </c>
      <c r="C148" s="5">
        <v>43770</v>
      </c>
      <c r="D148" s="4" t="s">
        <v>72</v>
      </c>
      <c r="E148" s="4" t="s">
        <v>591</v>
      </c>
      <c r="F148" s="4" t="s">
        <v>121</v>
      </c>
      <c r="G148" s="4"/>
      <c r="H148" s="4">
        <v>17</v>
      </c>
    </row>
    <row r="149" spans="1:10" x14ac:dyDescent="0.35">
      <c r="A149" s="4" t="s">
        <v>173</v>
      </c>
      <c r="B149" s="4">
        <v>2019</v>
      </c>
      <c r="C149" s="5">
        <v>43770</v>
      </c>
      <c r="D149" s="4" t="s">
        <v>72</v>
      </c>
      <c r="E149" s="4" t="s">
        <v>322</v>
      </c>
      <c r="F149" s="4" t="s">
        <v>1510</v>
      </c>
      <c r="G149" s="4"/>
      <c r="H149" s="4">
        <v>18</v>
      </c>
    </row>
    <row r="150" spans="1:10" x14ac:dyDescent="0.35">
      <c r="A150" s="4" t="s">
        <v>173</v>
      </c>
      <c r="B150" s="4">
        <v>2019</v>
      </c>
      <c r="C150" s="5">
        <v>43770</v>
      </c>
      <c r="D150" s="4" t="s">
        <v>72</v>
      </c>
      <c r="E150" s="4" t="s">
        <v>335</v>
      </c>
      <c r="F150" s="4" t="s">
        <v>61</v>
      </c>
      <c r="G150" s="4"/>
      <c r="H150" s="4">
        <v>19</v>
      </c>
    </row>
    <row r="151" spans="1:10" x14ac:dyDescent="0.35">
      <c r="A151" s="4" t="s">
        <v>173</v>
      </c>
      <c r="B151" s="4">
        <v>2019</v>
      </c>
      <c r="C151" s="5">
        <v>43770</v>
      </c>
      <c r="D151" s="4" t="s">
        <v>72</v>
      </c>
      <c r="E151" s="4" t="s">
        <v>557</v>
      </c>
      <c r="F151" s="4" t="s">
        <v>51</v>
      </c>
      <c r="G151" s="4"/>
      <c r="H151" s="4">
        <v>20</v>
      </c>
    </row>
    <row r="152" spans="1:10" x14ac:dyDescent="0.35">
      <c r="A152" s="1" t="s">
        <v>176</v>
      </c>
      <c r="B152" s="1">
        <v>2019</v>
      </c>
      <c r="C152" s="2">
        <v>43523</v>
      </c>
      <c r="D152" s="1" t="s">
        <v>13</v>
      </c>
      <c r="E152" s="1" t="s">
        <v>354</v>
      </c>
      <c r="F152" s="1" t="s">
        <v>25</v>
      </c>
      <c r="G152" s="1"/>
      <c r="H152" s="1">
        <v>1</v>
      </c>
      <c r="I152" s="6">
        <v>0.53402777777777777</v>
      </c>
      <c r="J152">
        <v>46.811</v>
      </c>
    </row>
    <row r="153" spans="1:10" x14ac:dyDescent="0.35">
      <c r="A153" s="1" t="s">
        <v>176</v>
      </c>
      <c r="B153" s="1">
        <v>2019</v>
      </c>
      <c r="C153" s="2">
        <v>43523</v>
      </c>
      <c r="D153" s="1" t="s">
        <v>13</v>
      </c>
      <c r="E153" s="1" t="s">
        <v>316</v>
      </c>
      <c r="F153" s="1" t="s">
        <v>19</v>
      </c>
      <c r="G153" s="1"/>
      <c r="H153" s="1">
        <v>2</v>
      </c>
    </row>
    <row r="154" spans="1:10" x14ac:dyDescent="0.35">
      <c r="A154" s="1" t="s">
        <v>176</v>
      </c>
      <c r="B154" s="1">
        <v>2019</v>
      </c>
      <c r="C154" s="2">
        <v>43523</v>
      </c>
      <c r="D154" s="1" t="s">
        <v>13</v>
      </c>
      <c r="E154" s="1" t="s">
        <v>311</v>
      </c>
      <c r="F154" s="1" t="s">
        <v>51</v>
      </c>
      <c r="G154" s="1"/>
      <c r="H154" s="1">
        <v>3</v>
      </c>
    </row>
    <row r="155" spans="1:10" x14ac:dyDescent="0.35">
      <c r="A155" s="1" t="s">
        <v>176</v>
      </c>
      <c r="B155" s="1">
        <v>2019</v>
      </c>
      <c r="C155" s="2">
        <v>43523</v>
      </c>
      <c r="D155" s="1" t="s">
        <v>13</v>
      </c>
      <c r="E155" s="1" t="s">
        <v>343</v>
      </c>
      <c r="F155" s="1" t="s">
        <v>17</v>
      </c>
      <c r="G155" s="1"/>
      <c r="H155" s="1">
        <v>4</v>
      </c>
    </row>
    <row r="156" spans="1:10" x14ac:dyDescent="0.35">
      <c r="A156" s="1" t="s">
        <v>176</v>
      </c>
      <c r="B156" s="1">
        <v>2019</v>
      </c>
      <c r="C156" s="2">
        <v>43523</v>
      </c>
      <c r="D156" s="1" t="s">
        <v>13</v>
      </c>
      <c r="E156" s="1" t="s">
        <v>519</v>
      </c>
      <c r="F156" s="1" t="s">
        <v>15</v>
      </c>
      <c r="G156" s="1"/>
      <c r="H156" s="1">
        <v>5</v>
      </c>
    </row>
    <row r="157" spans="1:10" x14ac:dyDescent="0.35">
      <c r="A157" s="1" t="s">
        <v>176</v>
      </c>
      <c r="B157" s="1">
        <v>2019</v>
      </c>
      <c r="C157" s="2">
        <v>43523</v>
      </c>
      <c r="D157" s="1" t="s">
        <v>13</v>
      </c>
      <c r="E157" s="1" t="s">
        <v>283</v>
      </c>
      <c r="F157" s="1" t="s">
        <v>123</v>
      </c>
      <c r="G157" s="1"/>
      <c r="H157" s="1">
        <v>6</v>
      </c>
    </row>
    <row r="158" spans="1:10" x14ac:dyDescent="0.35">
      <c r="A158" s="1" t="s">
        <v>176</v>
      </c>
      <c r="B158" s="1">
        <v>2019</v>
      </c>
      <c r="C158" s="2">
        <v>43523</v>
      </c>
      <c r="D158" s="1" t="s">
        <v>13</v>
      </c>
      <c r="E158" s="1" t="s">
        <v>229</v>
      </c>
      <c r="F158" s="1" t="s">
        <v>230</v>
      </c>
      <c r="G158" s="1"/>
      <c r="H158" s="1">
        <v>7</v>
      </c>
    </row>
    <row r="159" spans="1:10" x14ac:dyDescent="0.35">
      <c r="A159" s="1" t="s">
        <v>176</v>
      </c>
      <c r="B159" s="1">
        <v>2019</v>
      </c>
      <c r="C159" s="2">
        <v>43523</v>
      </c>
      <c r="D159" s="1" t="s">
        <v>13</v>
      </c>
      <c r="E159" s="1" t="s">
        <v>290</v>
      </c>
      <c r="F159" s="1" t="s">
        <v>237</v>
      </c>
      <c r="G159" s="1"/>
      <c r="H159" s="1">
        <v>8</v>
      </c>
    </row>
    <row r="160" spans="1:10" x14ac:dyDescent="0.35">
      <c r="A160" s="1" t="s">
        <v>176</v>
      </c>
      <c r="B160" s="1">
        <v>2019</v>
      </c>
      <c r="C160" s="2">
        <v>43523</v>
      </c>
      <c r="D160" s="1" t="s">
        <v>13</v>
      </c>
      <c r="E160" s="1" t="s">
        <v>337</v>
      </c>
      <c r="F160" s="1" t="s">
        <v>49</v>
      </c>
      <c r="G160" s="1"/>
      <c r="H160" s="1">
        <v>9</v>
      </c>
    </row>
    <row r="161" spans="1:10" x14ac:dyDescent="0.35">
      <c r="A161" s="1" t="s">
        <v>176</v>
      </c>
      <c r="B161" s="1">
        <v>2019</v>
      </c>
      <c r="C161" s="2">
        <v>43523</v>
      </c>
      <c r="D161" s="1" t="s">
        <v>13</v>
      </c>
      <c r="E161" s="1" t="s">
        <v>224</v>
      </c>
      <c r="F161" s="1" t="s">
        <v>225</v>
      </c>
      <c r="G161" s="1"/>
      <c r="H161" s="1">
        <v>10</v>
      </c>
    </row>
    <row r="162" spans="1:10" x14ac:dyDescent="0.35">
      <c r="A162" s="1" t="s">
        <v>176</v>
      </c>
      <c r="B162" s="1">
        <v>2019</v>
      </c>
      <c r="C162" s="2">
        <v>43523</v>
      </c>
      <c r="D162" s="1" t="s">
        <v>13</v>
      </c>
      <c r="E162" s="1" t="s">
        <v>335</v>
      </c>
      <c r="F162" s="1" t="s">
        <v>61</v>
      </c>
      <c r="G162" s="1"/>
      <c r="H162" s="1">
        <v>11</v>
      </c>
    </row>
    <row r="163" spans="1:10" x14ac:dyDescent="0.35">
      <c r="A163" s="1" t="s">
        <v>176</v>
      </c>
      <c r="B163" s="1">
        <v>2019</v>
      </c>
      <c r="C163" s="2">
        <v>43523</v>
      </c>
      <c r="D163" s="1" t="s">
        <v>13</v>
      </c>
      <c r="E163" s="1" t="s">
        <v>651</v>
      </c>
      <c r="F163" s="1" t="s">
        <v>56</v>
      </c>
      <c r="G163" s="1"/>
      <c r="H163" s="1">
        <v>12</v>
      </c>
    </row>
    <row r="164" spans="1:10" x14ac:dyDescent="0.35">
      <c r="A164" s="1" t="s">
        <v>176</v>
      </c>
      <c r="B164" s="1">
        <v>2019</v>
      </c>
      <c r="C164" s="2">
        <v>43523</v>
      </c>
      <c r="D164" s="1" t="s">
        <v>13</v>
      </c>
      <c r="E164" s="1" t="s">
        <v>355</v>
      </c>
      <c r="F164" s="1" t="s">
        <v>121</v>
      </c>
      <c r="G164" s="1"/>
      <c r="H164" s="1">
        <v>13</v>
      </c>
    </row>
    <row r="165" spans="1:10" x14ac:dyDescent="0.35">
      <c r="A165" s="1" t="s">
        <v>176</v>
      </c>
      <c r="B165" s="1">
        <v>2019</v>
      </c>
      <c r="C165" s="2">
        <v>43523</v>
      </c>
      <c r="D165" s="1" t="s">
        <v>13</v>
      </c>
      <c r="E165" s="1" t="s">
        <v>244</v>
      </c>
      <c r="F165" s="1" t="s">
        <v>245</v>
      </c>
      <c r="G165" s="1"/>
      <c r="H165" s="1" t="s">
        <v>318</v>
      </c>
    </row>
    <row r="166" spans="1:10" x14ac:dyDescent="0.35">
      <c r="A166" s="1" t="s">
        <v>176</v>
      </c>
      <c r="B166" s="1">
        <v>2019</v>
      </c>
      <c r="C166" s="2">
        <v>43523</v>
      </c>
      <c r="D166" s="1" t="s">
        <v>13</v>
      </c>
      <c r="E166" s="1" t="s">
        <v>321</v>
      </c>
      <c r="F166" s="1" t="s">
        <v>161</v>
      </c>
      <c r="G166" s="1"/>
      <c r="H166" s="1" t="s">
        <v>318</v>
      </c>
    </row>
    <row r="167" spans="1:10" x14ac:dyDescent="0.35">
      <c r="A167" s="1" t="s">
        <v>176</v>
      </c>
      <c r="B167" s="1">
        <v>2019</v>
      </c>
      <c r="C167" s="2">
        <v>43523</v>
      </c>
      <c r="D167" s="1" t="s">
        <v>13</v>
      </c>
      <c r="E167" s="1" t="s">
        <v>219</v>
      </c>
      <c r="F167" s="1" t="s">
        <v>67</v>
      </c>
      <c r="G167" s="1"/>
      <c r="H167" s="1" t="s">
        <v>318</v>
      </c>
    </row>
    <row r="168" spans="1:10" x14ac:dyDescent="0.35">
      <c r="A168" s="1" t="s">
        <v>176</v>
      </c>
      <c r="B168" s="1">
        <v>2019</v>
      </c>
      <c r="C168" s="2">
        <v>43523</v>
      </c>
      <c r="D168" s="1" t="s">
        <v>13</v>
      </c>
      <c r="E168" s="1" t="s">
        <v>249</v>
      </c>
      <c r="F168" s="1" t="s">
        <v>250</v>
      </c>
      <c r="G168" s="1"/>
      <c r="H168" s="1" t="s">
        <v>318</v>
      </c>
    </row>
    <row r="169" spans="1:10" x14ac:dyDescent="0.35">
      <c r="A169" s="1" t="s">
        <v>176</v>
      </c>
      <c r="B169" s="1">
        <v>2019</v>
      </c>
      <c r="C169" s="2">
        <v>43523</v>
      </c>
      <c r="D169" s="1" t="s">
        <v>13</v>
      </c>
      <c r="E169" s="1" t="s">
        <v>288</v>
      </c>
      <c r="F169" s="1" t="s">
        <v>175</v>
      </c>
      <c r="G169" s="1"/>
      <c r="H169" s="1" t="s">
        <v>318</v>
      </c>
    </row>
    <row r="170" spans="1:10" x14ac:dyDescent="0.35">
      <c r="A170" s="1" t="s">
        <v>176</v>
      </c>
      <c r="B170" s="1">
        <v>2019</v>
      </c>
      <c r="C170" s="2">
        <v>43523</v>
      </c>
      <c r="D170" s="1" t="s">
        <v>13</v>
      </c>
      <c r="E170" s="1" t="s">
        <v>580</v>
      </c>
      <c r="F170" s="1" t="s">
        <v>38</v>
      </c>
      <c r="G170" s="1"/>
      <c r="H170" s="1" t="s">
        <v>318</v>
      </c>
    </row>
    <row r="171" spans="1:10" x14ac:dyDescent="0.35">
      <c r="A171" s="1" t="s">
        <v>176</v>
      </c>
      <c r="B171" s="1">
        <v>2019</v>
      </c>
      <c r="C171" s="2">
        <v>43523</v>
      </c>
      <c r="D171" s="1" t="s">
        <v>13</v>
      </c>
      <c r="E171" s="1" t="s">
        <v>405</v>
      </c>
      <c r="F171" s="1" t="s">
        <v>53</v>
      </c>
      <c r="G171" s="1"/>
      <c r="H171" s="1" t="s">
        <v>318</v>
      </c>
    </row>
    <row r="172" spans="1:10" x14ac:dyDescent="0.35">
      <c r="A172" s="1" t="s">
        <v>176</v>
      </c>
      <c r="B172" s="1">
        <v>2019</v>
      </c>
      <c r="C172" s="2">
        <v>43523</v>
      </c>
      <c r="D172" s="1" t="s">
        <v>13</v>
      </c>
      <c r="E172" s="1" t="s">
        <v>346</v>
      </c>
      <c r="F172" s="1" t="s">
        <v>29</v>
      </c>
      <c r="G172" s="1"/>
      <c r="H172" s="1" t="s">
        <v>318</v>
      </c>
    </row>
    <row r="173" spans="1:10" x14ac:dyDescent="0.35">
      <c r="A173" s="1" t="s">
        <v>176</v>
      </c>
      <c r="B173" s="1">
        <v>2019</v>
      </c>
      <c r="C173" s="2">
        <v>43523</v>
      </c>
      <c r="D173" s="1" t="s">
        <v>13</v>
      </c>
      <c r="E173" s="1" t="s">
        <v>590</v>
      </c>
      <c r="F173" s="1" t="s">
        <v>47</v>
      </c>
      <c r="G173" s="1"/>
      <c r="H173" s="1" t="s">
        <v>318</v>
      </c>
    </row>
    <row r="174" spans="1:10" x14ac:dyDescent="0.35">
      <c r="A174" s="1" t="s">
        <v>176</v>
      </c>
      <c r="B174" s="1">
        <v>2019</v>
      </c>
      <c r="C174" s="2">
        <v>43523</v>
      </c>
      <c r="D174" s="1" t="s">
        <v>13</v>
      </c>
      <c r="E174" s="1" t="s">
        <v>238</v>
      </c>
      <c r="F174" s="1" t="s">
        <v>239</v>
      </c>
      <c r="G174" s="1"/>
      <c r="H174" s="1" t="s">
        <v>318</v>
      </c>
    </row>
    <row r="175" spans="1:10" x14ac:dyDescent="0.35">
      <c r="A175" s="4" t="s">
        <v>130</v>
      </c>
      <c r="B175" s="4">
        <v>2019</v>
      </c>
      <c r="C175" s="5">
        <v>43492</v>
      </c>
      <c r="D175" s="4" t="s">
        <v>72</v>
      </c>
      <c r="E175" s="4" t="s">
        <v>405</v>
      </c>
      <c r="F175" s="4" t="s">
        <v>53</v>
      </c>
      <c r="G175" s="4"/>
      <c r="H175" s="4">
        <v>1</v>
      </c>
      <c r="I175" s="6">
        <v>0.5395833333333333</v>
      </c>
      <c r="J175">
        <v>46.274999999999999</v>
      </c>
    </row>
    <row r="176" spans="1:10" x14ac:dyDescent="0.35">
      <c r="A176" s="4" t="s">
        <v>130</v>
      </c>
      <c r="B176" s="4">
        <v>2019</v>
      </c>
      <c r="C176" s="5">
        <v>43492</v>
      </c>
      <c r="D176" s="4" t="s">
        <v>72</v>
      </c>
      <c r="E176" s="4" t="s">
        <v>585</v>
      </c>
      <c r="F176" s="4" t="s">
        <v>36</v>
      </c>
      <c r="G176" s="4"/>
      <c r="H176" s="4">
        <v>2</v>
      </c>
    </row>
    <row r="177" spans="1:8" x14ac:dyDescent="0.35">
      <c r="A177" s="4" t="s">
        <v>130</v>
      </c>
      <c r="B177" s="4">
        <v>2019</v>
      </c>
      <c r="C177" s="5">
        <v>43492</v>
      </c>
      <c r="D177" s="4" t="s">
        <v>72</v>
      </c>
      <c r="E177" s="4" t="s">
        <v>311</v>
      </c>
      <c r="F177" s="4" t="s">
        <v>51</v>
      </c>
      <c r="G177" s="4"/>
      <c r="H177" s="4">
        <v>3</v>
      </c>
    </row>
    <row r="178" spans="1:8" x14ac:dyDescent="0.35">
      <c r="A178" s="4" t="s">
        <v>130</v>
      </c>
      <c r="B178" s="4">
        <v>2019</v>
      </c>
      <c r="C178" s="5">
        <v>43492</v>
      </c>
      <c r="D178" s="4" t="s">
        <v>72</v>
      </c>
      <c r="E178" s="4" t="s">
        <v>322</v>
      </c>
      <c r="F178" s="4" t="s">
        <v>1510</v>
      </c>
      <c r="G178" s="4"/>
      <c r="H178" s="4">
        <v>4</v>
      </c>
    </row>
    <row r="179" spans="1:8" x14ac:dyDescent="0.35">
      <c r="A179" s="4" t="s">
        <v>130</v>
      </c>
      <c r="B179" s="4">
        <v>2019</v>
      </c>
      <c r="C179" s="5">
        <v>43492</v>
      </c>
      <c r="D179" s="4" t="s">
        <v>72</v>
      </c>
      <c r="E179" s="4" t="s">
        <v>590</v>
      </c>
      <c r="F179" s="4" t="s">
        <v>47</v>
      </c>
      <c r="G179" s="4"/>
      <c r="H179" s="4">
        <v>5</v>
      </c>
    </row>
    <row r="180" spans="1:8" x14ac:dyDescent="0.35">
      <c r="A180" s="4" t="s">
        <v>130</v>
      </c>
      <c r="B180" s="4">
        <v>2019</v>
      </c>
      <c r="C180" s="5">
        <v>43492</v>
      </c>
      <c r="D180" s="4" t="s">
        <v>72</v>
      </c>
      <c r="E180" s="4" t="s">
        <v>353</v>
      </c>
      <c r="F180" s="4" t="s">
        <v>15</v>
      </c>
      <c r="G180" s="4"/>
      <c r="H180" s="4">
        <v>6</v>
      </c>
    </row>
    <row r="181" spans="1:8" x14ac:dyDescent="0.35">
      <c r="A181" s="4" t="s">
        <v>130</v>
      </c>
      <c r="B181" s="4">
        <v>2019</v>
      </c>
      <c r="C181" s="5">
        <v>43492</v>
      </c>
      <c r="D181" s="4" t="s">
        <v>72</v>
      </c>
      <c r="E181" s="4" t="s">
        <v>560</v>
      </c>
      <c r="F181" s="4" t="s">
        <v>175</v>
      </c>
      <c r="G181" s="4"/>
      <c r="H181" s="4">
        <v>7</v>
      </c>
    </row>
    <row r="182" spans="1:8" x14ac:dyDescent="0.35">
      <c r="A182" s="4" t="s">
        <v>130</v>
      </c>
      <c r="B182" s="4">
        <v>2019</v>
      </c>
      <c r="C182" s="5">
        <v>43492</v>
      </c>
      <c r="D182" s="4" t="s">
        <v>72</v>
      </c>
      <c r="E182" s="4" t="s">
        <v>580</v>
      </c>
      <c r="F182" s="4" t="s">
        <v>38</v>
      </c>
      <c r="G182" s="4"/>
      <c r="H182" s="4">
        <v>8</v>
      </c>
    </row>
    <row r="183" spans="1:8" x14ac:dyDescent="0.35">
      <c r="A183" s="4" t="s">
        <v>130</v>
      </c>
      <c r="B183" s="4">
        <v>2019</v>
      </c>
      <c r="C183" s="5">
        <v>43492</v>
      </c>
      <c r="D183" s="4" t="s">
        <v>72</v>
      </c>
      <c r="E183" s="4" t="s">
        <v>323</v>
      </c>
      <c r="F183" s="4" t="s">
        <v>27</v>
      </c>
      <c r="G183" s="4"/>
      <c r="H183" s="4">
        <v>9</v>
      </c>
    </row>
    <row r="184" spans="1:8" x14ac:dyDescent="0.35">
      <c r="A184" s="4" t="s">
        <v>130</v>
      </c>
      <c r="B184" s="4">
        <v>2019</v>
      </c>
      <c r="C184" s="5">
        <v>43492</v>
      </c>
      <c r="D184" s="4" t="s">
        <v>72</v>
      </c>
      <c r="E184" s="4" t="s">
        <v>573</v>
      </c>
      <c r="F184" s="4" t="s">
        <v>40</v>
      </c>
      <c r="G184" s="4"/>
      <c r="H184" s="4">
        <v>10</v>
      </c>
    </row>
    <row r="185" spans="1:8" x14ac:dyDescent="0.35">
      <c r="A185" s="4" t="s">
        <v>130</v>
      </c>
      <c r="B185" s="4">
        <v>2019</v>
      </c>
      <c r="C185" s="5">
        <v>43492</v>
      </c>
      <c r="D185" s="4" t="s">
        <v>72</v>
      </c>
      <c r="E185" s="4" t="s">
        <v>274</v>
      </c>
      <c r="F185" s="4" t="s">
        <v>56</v>
      </c>
      <c r="G185" s="4"/>
      <c r="H185" s="4">
        <v>11</v>
      </c>
    </row>
    <row r="186" spans="1:8" x14ac:dyDescent="0.35">
      <c r="A186" s="4" t="s">
        <v>130</v>
      </c>
      <c r="B186" s="4">
        <v>2019</v>
      </c>
      <c r="C186" s="5">
        <v>43492</v>
      </c>
      <c r="D186" s="4" t="s">
        <v>72</v>
      </c>
      <c r="E186" s="4" t="s">
        <v>597</v>
      </c>
      <c r="F186" s="4" t="s">
        <v>31</v>
      </c>
      <c r="G186" s="4"/>
      <c r="H186" s="4">
        <v>12</v>
      </c>
    </row>
    <row r="187" spans="1:8" x14ac:dyDescent="0.35">
      <c r="A187" s="4" t="s">
        <v>130</v>
      </c>
      <c r="B187" s="4">
        <v>2019</v>
      </c>
      <c r="C187" s="5">
        <v>43492</v>
      </c>
      <c r="D187" s="4" t="s">
        <v>72</v>
      </c>
      <c r="E187" s="4" t="s">
        <v>360</v>
      </c>
      <c r="F187" s="4" t="s">
        <v>19</v>
      </c>
      <c r="G187" s="4"/>
      <c r="H187" s="4">
        <v>13</v>
      </c>
    </row>
    <row r="188" spans="1:8" x14ac:dyDescent="0.35">
      <c r="A188" s="4" t="s">
        <v>130</v>
      </c>
      <c r="B188" s="4">
        <v>2019</v>
      </c>
      <c r="C188" s="5">
        <v>43492</v>
      </c>
      <c r="D188" s="4" t="s">
        <v>72</v>
      </c>
      <c r="E188" s="4" t="s">
        <v>238</v>
      </c>
      <c r="F188" s="4" t="s">
        <v>239</v>
      </c>
      <c r="G188" s="4"/>
      <c r="H188" s="4">
        <v>14</v>
      </c>
    </row>
    <row r="189" spans="1:8" x14ac:dyDescent="0.35">
      <c r="A189" s="4" t="s">
        <v>130</v>
      </c>
      <c r="B189" s="4">
        <v>2019</v>
      </c>
      <c r="C189" s="5">
        <v>43492</v>
      </c>
      <c r="D189" s="4" t="s">
        <v>72</v>
      </c>
      <c r="E189" s="4" t="s">
        <v>578</v>
      </c>
      <c r="F189" s="4" t="s">
        <v>29</v>
      </c>
      <c r="G189" s="4"/>
      <c r="H189" s="4">
        <v>15</v>
      </c>
    </row>
    <row r="190" spans="1:8" x14ac:dyDescent="0.35">
      <c r="A190" s="4" t="s">
        <v>130</v>
      </c>
      <c r="B190" s="4">
        <v>2019</v>
      </c>
      <c r="C190" s="5">
        <v>43492</v>
      </c>
      <c r="D190" s="4" t="s">
        <v>72</v>
      </c>
      <c r="E190" s="4" t="s">
        <v>359</v>
      </c>
      <c r="F190" s="4" t="s">
        <v>65</v>
      </c>
      <c r="G190" s="4"/>
      <c r="H190" s="4">
        <v>16</v>
      </c>
    </row>
    <row r="191" spans="1:8" x14ac:dyDescent="0.35">
      <c r="A191" s="4" t="s">
        <v>130</v>
      </c>
      <c r="B191" s="4">
        <v>2019</v>
      </c>
      <c r="C191" s="5">
        <v>43492</v>
      </c>
      <c r="D191" s="4" t="s">
        <v>72</v>
      </c>
      <c r="E191" s="4" t="s">
        <v>306</v>
      </c>
      <c r="F191" s="4" t="s">
        <v>49</v>
      </c>
      <c r="G191" s="4"/>
      <c r="H191" s="4">
        <v>17</v>
      </c>
    </row>
    <row r="192" spans="1:8" x14ac:dyDescent="0.35">
      <c r="A192" s="4" t="s">
        <v>130</v>
      </c>
      <c r="B192" s="4">
        <v>2019</v>
      </c>
      <c r="C192" s="5">
        <v>43492</v>
      </c>
      <c r="D192" s="4" t="s">
        <v>72</v>
      </c>
      <c r="E192" s="4" t="s">
        <v>249</v>
      </c>
      <c r="F192" s="4" t="s">
        <v>250</v>
      </c>
      <c r="G192" s="4"/>
      <c r="H192" s="4">
        <v>18</v>
      </c>
    </row>
    <row r="193" spans="1:10" x14ac:dyDescent="0.35">
      <c r="A193" s="4" t="s">
        <v>130</v>
      </c>
      <c r="B193" s="4">
        <v>2019</v>
      </c>
      <c r="C193" s="5">
        <v>43492</v>
      </c>
      <c r="D193" s="4" t="s">
        <v>72</v>
      </c>
      <c r="E193" s="4" t="s">
        <v>349</v>
      </c>
      <c r="F193" s="4" t="s">
        <v>350</v>
      </c>
      <c r="G193" s="4"/>
      <c r="H193" s="4">
        <v>19</v>
      </c>
    </row>
    <row r="194" spans="1:10" x14ac:dyDescent="0.35">
      <c r="A194" s="4" t="s">
        <v>130</v>
      </c>
      <c r="B194" s="4">
        <v>2019</v>
      </c>
      <c r="C194" s="5">
        <v>43492</v>
      </c>
      <c r="D194" s="4" t="s">
        <v>72</v>
      </c>
      <c r="E194" s="4" t="s">
        <v>338</v>
      </c>
      <c r="F194" s="4" t="s">
        <v>17</v>
      </c>
      <c r="G194" s="4"/>
      <c r="H194" s="4">
        <v>20</v>
      </c>
    </row>
    <row r="195" spans="1:10" x14ac:dyDescent="0.35">
      <c r="A195" s="4" t="s">
        <v>130</v>
      </c>
      <c r="B195" s="4">
        <v>2019</v>
      </c>
      <c r="C195" s="5">
        <v>43492</v>
      </c>
      <c r="D195" s="4" t="s">
        <v>72</v>
      </c>
      <c r="E195" s="4" t="s">
        <v>335</v>
      </c>
      <c r="F195" s="4" t="s">
        <v>61</v>
      </c>
      <c r="G195" s="4"/>
      <c r="H195" s="4" t="s">
        <v>318</v>
      </c>
    </row>
    <row r="196" spans="1:10" x14ac:dyDescent="0.35">
      <c r="A196" s="4" t="s">
        <v>130</v>
      </c>
      <c r="B196" s="4">
        <v>2019</v>
      </c>
      <c r="C196" s="5">
        <v>43492</v>
      </c>
      <c r="D196" s="4" t="s">
        <v>72</v>
      </c>
      <c r="E196" s="4" t="s">
        <v>290</v>
      </c>
      <c r="F196" s="4" t="s">
        <v>237</v>
      </c>
      <c r="G196" s="4"/>
      <c r="H196" s="4" t="s">
        <v>318</v>
      </c>
    </row>
    <row r="197" spans="1:10" x14ac:dyDescent="0.35">
      <c r="A197" s="1" t="s">
        <v>162</v>
      </c>
      <c r="B197" s="1">
        <v>2019</v>
      </c>
      <c r="C197" s="2">
        <v>43485</v>
      </c>
      <c r="D197" s="1" t="s">
        <v>72</v>
      </c>
      <c r="E197" s="1" t="s">
        <v>405</v>
      </c>
      <c r="F197" s="1" t="s">
        <v>53</v>
      </c>
      <c r="G197" s="1"/>
      <c r="H197" s="1">
        <v>1</v>
      </c>
      <c r="I197" s="6">
        <v>0.55277777777777781</v>
      </c>
      <c r="J197">
        <v>45.177</v>
      </c>
    </row>
    <row r="198" spans="1:10" x14ac:dyDescent="0.35">
      <c r="A198" s="1" t="s">
        <v>162</v>
      </c>
      <c r="B198" s="1">
        <v>2019</v>
      </c>
      <c r="C198" s="2">
        <v>43485</v>
      </c>
      <c r="D198" s="1" t="s">
        <v>72</v>
      </c>
      <c r="E198" s="1" t="s">
        <v>275</v>
      </c>
      <c r="F198" s="1" t="s">
        <v>47</v>
      </c>
      <c r="G198" s="1"/>
      <c r="H198" s="1">
        <v>2</v>
      </c>
    </row>
    <row r="199" spans="1:10" x14ac:dyDescent="0.35">
      <c r="A199" s="1" t="s">
        <v>162</v>
      </c>
      <c r="B199" s="1">
        <v>2019</v>
      </c>
      <c r="C199" s="2">
        <v>43485</v>
      </c>
      <c r="D199" s="1" t="s">
        <v>72</v>
      </c>
      <c r="E199" s="1" t="s">
        <v>578</v>
      </c>
      <c r="F199" s="1" t="s">
        <v>165</v>
      </c>
      <c r="G199" s="1"/>
      <c r="H199" s="1">
        <v>3</v>
      </c>
    </row>
    <row r="200" spans="1:10" x14ac:dyDescent="0.35">
      <c r="A200" s="1" t="s">
        <v>162</v>
      </c>
      <c r="B200" s="1">
        <v>2019</v>
      </c>
      <c r="C200" s="2">
        <v>43485</v>
      </c>
      <c r="D200" s="1" t="s">
        <v>72</v>
      </c>
      <c r="E200" s="1" t="s">
        <v>560</v>
      </c>
      <c r="F200" s="1" t="s">
        <v>175</v>
      </c>
      <c r="G200" s="1"/>
      <c r="H200" s="1">
        <v>4</v>
      </c>
    </row>
    <row r="201" spans="1:10" x14ac:dyDescent="0.35">
      <c r="A201" s="1" t="s">
        <v>162</v>
      </c>
      <c r="B201" s="1">
        <v>2019</v>
      </c>
      <c r="C201" s="2">
        <v>43485</v>
      </c>
      <c r="D201" s="1" t="s">
        <v>72</v>
      </c>
      <c r="E201" s="1" t="s">
        <v>573</v>
      </c>
      <c r="F201" s="1" t="s">
        <v>40</v>
      </c>
      <c r="G201" s="1"/>
      <c r="H201" s="1">
        <v>5</v>
      </c>
    </row>
    <row r="202" spans="1:10" x14ac:dyDescent="0.35">
      <c r="A202" s="1" t="s">
        <v>162</v>
      </c>
      <c r="B202" s="1">
        <v>2019</v>
      </c>
      <c r="C202" s="2">
        <v>43485</v>
      </c>
      <c r="D202" s="1" t="s">
        <v>72</v>
      </c>
      <c r="E202" s="1" t="s">
        <v>656</v>
      </c>
      <c r="F202" s="1" t="s">
        <v>15</v>
      </c>
      <c r="G202" s="1"/>
      <c r="H202" s="1">
        <v>6</v>
      </c>
    </row>
    <row r="203" spans="1:10" x14ac:dyDescent="0.35">
      <c r="A203" s="1" t="s">
        <v>162</v>
      </c>
      <c r="B203" s="1">
        <v>2019</v>
      </c>
      <c r="C203" s="2">
        <v>43485</v>
      </c>
      <c r="D203" s="1" t="s">
        <v>72</v>
      </c>
      <c r="E203" s="1" t="s">
        <v>314</v>
      </c>
      <c r="F203" s="1" t="s">
        <v>29</v>
      </c>
      <c r="G203" s="1"/>
      <c r="H203" s="1">
        <v>7</v>
      </c>
    </row>
    <row r="204" spans="1:10" x14ac:dyDescent="0.35">
      <c r="A204" s="1" t="s">
        <v>162</v>
      </c>
      <c r="B204" s="1">
        <v>2019</v>
      </c>
      <c r="C204" s="2">
        <v>43485</v>
      </c>
      <c r="D204" s="1" t="s">
        <v>72</v>
      </c>
      <c r="E204" s="1" t="s">
        <v>224</v>
      </c>
      <c r="F204" s="1" t="s">
        <v>225</v>
      </c>
      <c r="G204" s="1"/>
      <c r="H204" s="1">
        <v>8</v>
      </c>
    </row>
    <row r="205" spans="1:10" x14ac:dyDescent="0.35">
      <c r="A205" s="1" t="s">
        <v>162</v>
      </c>
      <c r="B205" s="1">
        <v>2019</v>
      </c>
      <c r="C205" s="2">
        <v>43485</v>
      </c>
      <c r="D205" s="1" t="s">
        <v>72</v>
      </c>
      <c r="E205" s="1" t="s">
        <v>335</v>
      </c>
      <c r="F205" s="1" t="s">
        <v>61</v>
      </c>
      <c r="G205" s="1"/>
      <c r="H205" s="1">
        <v>9</v>
      </c>
    </row>
    <row r="206" spans="1:10" x14ac:dyDescent="0.35">
      <c r="A206" s="1" t="s">
        <v>162</v>
      </c>
      <c r="B206" s="1">
        <v>2019</v>
      </c>
      <c r="C206" s="2">
        <v>43485</v>
      </c>
      <c r="D206" s="1" t="s">
        <v>72</v>
      </c>
      <c r="E206" s="1" t="s">
        <v>345</v>
      </c>
      <c r="F206" s="1" t="s">
        <v>121</v>
      </c>
      <c r="G206" s="1"/>
      <c r="H206" s="1">
        <v>10</v>
      </c>
    </row>
    <row r="207" spans="1:10" x14ac:dyDescent="0.35">
      <c r="A207" s="1" t="s">
        <v>162</v>
      </c>
      <c r="B207" s="1">
        <v>2019</v>
      </c>
      <c r="C207" s="2">
        <v>43485</v>
      </c>
      <c r="D207" s="1" t="s">
        <v>72</v>
      </c>
      <c r="E207" s="1" t="s">
        <v>580</v>
      </c>
      <c r="F207" s="1" t="s">
        <v>38</v>
      </c>
      <c r="G207" s="1"/>
      <c r="H207" s="1">
        <v>11</v>
      </c>
    </row>
    <row r="208" spans="1:10" x14ac:dyDescent="0.35">
      <c r="A208" s="1" t="s">
        <v>162</v>
      </c>
      <c r="B208" s="1">
        <v>2019</v>
      </c>
      <c r="C208" s="2">
        <v>43485</v>
      </c>
      <c r="D208" s="1" t="s">
        <v>72</v>
      </c>
      <c r="E208" s="1" t="s">
        <v>306</v>
      </c>
      <c r="F208" s="1" t="s">
        <v>49</v>
      </c>
      <c r="G208" s="1"/>
      <c r="H208" s="1">
        <v>12</v>
      </c>
    </row>
    <row r="209" spans="1:10" x14ac:dyDescent="0.35">
      <c r="A209" s="1" t="s">
        <v>162</v>
      </c>
      <c r="B209" s="1">
        <v>2019</v>
      </c>
      <c r="C209" s="2">
        <v>43485</v>
      </c>
      <c r="D209" s="1" t="s">
        <v>72</v>
      </c>
      <c r="E209" s="1" t="s">
        <v>321</v>
      </c>
      <c r="F209" s="1" t="s">
        <v>161</v>
      </c>
      <c r="G209" s="1"/>
      <c r="H209" s="1">
        <v>13</v>
      </c>
    </row>
    <row r="210" spans="1:10" x14ac:dyDescent="0.35">
      <c r="A210" s="1" t="s">
        <v>162</v>
      </c>
      <c r="B210" s="1">
        <v>2019</v>
      </c>
      <c r="C210" s="2">
        <v>43485</v>
      </c>
      <c r="D210" s="1" t="s">
        <v>72</v>
      </c>
      <c r="E210" s="1" t="s">
        <v>557</v>
      </c>
      <c r="F210" s="1" t="s">
        <v>51</v>
      </c>
      <c r="G210" s="1"/>
      <c r="H210" s="1">
        <v>14</v>
      </c>
    </row>
    <row r="211" spans="1:10" x14ac:dyDescent="0.35">
      <c r="A211" s="1" t="s">
        <v>162</v>
      </c>
      <c r="B211" s="1">
        <v>2019</v>
      </c>
      <c r="C211" s="2">
        <v>43485</v>
      </c>
      <c r="D211" s="1" t="s">
        <v>72</v>
      </c>
      <c r="E211" s="1" t="s">
        <v>597</v>
      </c>
      <c r="F211" s="1" t="s">
        <v>31</v>
      </c>
      <c r="G211" s="1"/>
      <c r="H211" s="1">
        <v>15</v>
      </c>
    </row>
    <row r="212" spans="1:10" x14ac:dyDescent="0.35">
      <c r="A212" s="1" t="s">
        <v>162</v>
      </c>
      <c r="B212" s="1">
        <v>2019</v>
      </c>
      <c r="C212" s="2">
        <v>43485</v>
      </c>
      <c r="D212" s="1" t="s">
        <v>72</v>
      </c>
      <c r="E212" s="1" t="s">
        <v>227</v>
      </c>
      <c r="F212" s="1" t="s">
        <v>228</v>
      </c>
      <c r="G212" s="1"/>
      <c r="H212" s="1">
        <v>16</v>
      </c>
    </row>
    <row r="213" spans="1:10" x14ac:dyDescent="0.35">
      <c r="A213" s="4" t="s">
        <v>94</v>
      </c>
      <c r="B213" s="4">
        <v>2018</v>
      </c>
      <c r="C213" s="5">
        <v>43399</v>
      </c>
      <c r="D213" s="4" t="s">
        <v>72</v>
      </c>
      <c r="E213" s="4" t="s">
        <v>345</v>
      </c>
      <c r="F213" s="4" t="s">
        <v>121</v>
      </c>
      <c r="G213" s="4"/>
      <c r="H213" s="4">
        <v>1</v>
      </c>
      <c r="I213" s="6">
        <v>0.5395833333333333</v>
      </c>
      <c r="J213">
        <v>46.301000000000002</v>
      </c>
    </row>
    <row r="214" spans="1:10" x14ac:dyDescent="0.35">
      <c r="A214" s="4" t="s">
        <v>94</v>
      </c>
      <c r="B214" s="4">
        <v>2018</v>
      </c>
      <c r="C214" s="5">
        <v>43399</v>
      </c>
      <c r="D214" s="4" t="s">
        <v>72</v>
      </c>
      <c r="E214" s="4" t="s">
        <v>283</v>
      </c>
      <c r="F214" s="4" t="s">
        <v>123</v>
      </c>
      <c r="G214" s="4"/>
      <c r="H214" s="4">
        <v>2</v>
      </c>
    </row>
    <row r="215" spans="1:10" x14ac:dyDescent="0.35">
      <c r="A215" s="4" t="s">
        <v>94</v>
      </c>
      <c r="B215" s="4">
        <v>2018</v>
      </c>
      <c r="C215" s="5">
        <v>43399</v>
      </c>
      <c r="D215" s="4" t="s">
        <v>72</v>
      </c>
      <c r="E215" s="4" t="s">
        <v>219</v>
      </c>
      <c r="F215" s="4" t="s">
        <v>67</v>
      </c>
      <c r="G215" s="4"/>
      <c r="H215" s="4">
        <v>3</v>
      </c>
    </row>
    <row r="216" spans="1:10" x14ac:dyDescent="0.35">
      <c r="A216" s="4" t="s">
        <v>94</v>
      </c>
      <c r="B216" s="4">
        <v>2018</v>
      </c>
      <c r="C216" s="5">
        <v>43399</v>
      </c>
      <c r="D216" s="4" t="s">
        <v>72</v>
      </c>
      <c r="E216" s="4" t="s">
        <v>322</v>
      </c>
      <c r="F216" s="4" t="s">
        <v>61</v>
      </c>
      <c r="G216" s="4"/>
      <c r="H216" s="4">
        <v>4</v>
      </c>
    </row>
    <row r="217" spans="1:10" x14ac:dyDescent="0.35">
      <c r="A217" s="4" t="s">
        <v>94</v>
      </c>
      <c r="B217" s="4">
        <v>2018</v>
      </c>
      <c r="C217" s="5">
        <v>43399</v>
      </c>
      <c r="D217" s="4" t="s">
        <v>72</v>
      </c>
      <c r="E217" s="4" t="s">
        <v>317</v>
      </c>
      <c r="F217" s="4" t="s">
        <v>27</v>
      </c>
      <c r="G217" s="4"/>
      <c r="H217" s="4">
        <v>5</v>
      </c>
    </row>
    <row r="218" spans="1:10" x14ac:dyDescent="0.35">
      <c r="A218" s="4" t="s">
        <v>94</v>
      </c>
      <c r="B218" s="4">
        <v>2018</v>
      </c>
      <c r="C218" s="5">
        <v>43399</v>
      </c>
      <c r="D218" s="4" t="s">
        <v>72</v>
      </c>
      <c r="E218" s="4" t="s">
        <v>314</v>
      </c>
      <c r="F218" s="4" t="s">
        <v>29</v>
      </c>
      <c r="G218" s="4"/>
      <c r="H218" s="4">
        <v>6</v>
      </c>
    </row>
    <row r="219" spans="1:10" x14ac:dyDescent="0.35">
      <c r="A219" s="4" t="s">
        <v>94</v>
      </c>
      <c r="B219" s="4">
        <v>2018</v>
      </c>
      <c r="C219" s="5">
        <v>43399</v>
      </c>
      <c r="D219" s="4" t="s">
        <v>72</v>
      </c>
      <c r="E219" s="4" t="s">
        <v>353</v>
      </c>
      <c r="F219" s="4" t="s">
        <v>15</v>
      </c>
      <c r="G219" s="4"/>
      <c r="H219" s="4">
        <v>7</v>
      </c>
    </row>
    <row r="220" spans="1:10" x14ac:dyDescent="0.35">
      <c r="A220" s="4" t="s">
        <v>94</v>
      </c>
      <c r="B220" s="4">
        <v>2018</v>
      </c>
      <c r="C220" s="5">
        <v>43399</v>
      </c>
      <c r="D220" s="4" t="s">
        <v>72</v>
      </c>
      <c r="E220" s="4" t="s">
        <v>1742</v>
      </c>
      <c r="F220" s="4" t="s">
        <v>44</v>
      </c>
      <c r="G220" s="4"/>
      <c r="H220" s="4">
        <v>8</v>
      </c>
    </row>
    <row r="221" spans="1:10" x14ac:dyDescent="0.35">
      <c r="A221" s="4" t="s">
        <v>94</v>
      </c>
      <c r="B221" s="4">
        <v>2018</v>
      </c>
      <c r="C221" s="5">
        <v>43399</v>
      </c>
      <c r="D221" s="4" t="s">
        <v>72</v>
      </c>
      <c r="E221" s="4" t="s">
        <v>288</v>
      </c>
      <c r="F221" s="4" t="s">
        <v>175</v>
      </c>
      <c r="G221" s="4"/>
      <c r="H221" s="4">
        <v>9</v>
      </c>
    </row>
    <row r="222" spans="1:10" x14ac:dyDescent="0.35">
      <c r="A222" s="4" t="s">
        <v>94</v>
      </c>
      <c r="B222" s="4">
        <v>2018</v>
      </c>
      <c r="C222" s="5">
        <v>43399</v>
      </c>
      <c r="D222" s="4" t="s">
        <v>72</v>
      </c>
      <c r="E222" s="4" t="s">
        <v>220</v>
      </c>
      <c r="F222" s="4" t="s">
        <v>17</v>
      </c>
      <c r="G222" s="4"/>
      <c r="H222" s="4">
        <v>10</v>
      </c>
    </row>
    <row r="223" spans="1:10" x14ac:dyDescent="0.35">
      <c r="A223" s="4" t="s">
        <v>94</v>
      </c>
      <c r="B223" s="4">
        <v>2018</v>
      </c>
      <c r="C223" s="5">
        <v>43399</v>
      </c>
      <c r="D223" s="4" t="s">
        <v>72</v>
      </c>
      <c r="E223" s="4" t="s">
        <v>290</v>
      </c>
      <c r="F223" s="4" t="s">
        <v>237</v>
      </c>
      <c r="G223" s="4"/>
      <c r="H223" s="4">
        <v>11</v>
      </c>
    </row>
    <row r="224" spans="1:10" x14ac:dyDescent="0.35">
      <c r="A224" s="4" t="s">
        <v>94</v>
      </c>
      <c r="B224" s="4">
        <v>2018</v>
      </c>
      <c r="C224" s="5">
        <v>43399</v>
      </c>
      <c r="D224" s="4" t="s">
        <v>72</v>
      </c>
      <c r="E224" s="4" t="s">
        <v>547</v>
      </c>
      <c r="F224" s="4" t="s">
        <v>25</v>
      </c>
      <c r="G224" s="4"/>
      <c r="H224" s="4">
        <v>12</v>
      </c>
    </row>
    <row r="225" spans="1:8" x14ac:dyDescent="0.35">
      <c r="A225" s="4" t="s">
        <v>94</v>
      </c>
      <c r="B225" s="4">
        <v>2018</v>
      </c>
      <c r="C225" s="5">
        <v>43399</v>
      </c>
      <c r="D225" s="4" t="s">
        <v>72</v>
      </c>
      <c r="E225" s="4" t="s">
        <v>323</v>
      </c>
      <c r="F225" s="4" t="s">
        <v>146</v>
      </c>
      <c r="G225" s="4"/>
      <c r="H225" s="4">
        <v>13</v>
      </c>
    </row>
    <row r="226" spans="1:8" x14ac:dyDescent="0.35">
      <c r="A226" s="4" t="s">
        <v>94</v>
      </c>
      <c r="B226" s="4">
        <v>2018</v>
      </c>
      <c r="C226" s="5">
        <v>43399</v>
      </c>
      <c r="D226" s="4" t="s">
        <v>72</v>
      </c>
      <c r="E226" s="4" t="s">
        <v>306</v>
      </c>
      <c r="F226" s="4" t="s">
        <v>49</v>
      </c>
      <c r="G226" s="4"/>
      <c r="H226" s="4">
        <v>14</v>
      </c>
    </row>
    <row r="227" spans="1:8" x14ac:dyDescent="0.35">
      <c r="A227" s="4" t="s">
        <v>94</v>
      </c>
      <c r="B227" s="4">
        <v>2018</v>
      </c>
      <c r="C227" s="5">
        <v>43399</v>
      </c>
      <c r="D227" s="4" t="s">
        <v>72</v>
      </c>
      <c r="E227" s="4" t="s">
        <v>590</v>
      </c>
      <c r="F227" s="4" t="s">
        <v>47</v>
      </c>
      <c r="G227" s="4"/>
      <c r="H227" s="4">
        <v>15</v>
      </c>
    </row>
    <row r="228" spans="1:8" x14ac:dyDescent="0.35">
      <c r="A228" s="4" t="s">
        <v>94</v>
      </c>
      <c r="B228" s="4">
        <v>2018</v>
      </c>
      <c r="C228" s="5">
        <v>43399</v>
      </c>
      <c r="D228" s="4" t="s">
        <v>72</v>
      </c>
      <c r="E228" s="4" t="s">
        <v>279</v>
      </c>
      <c r="F228" s="4" t="s">
        <v>53</v>
      </c>
      <c r="G228" s="4"/>
      <c r="H228" s="4">
        <v>16</v>
      </c>
    </row>
    <row r="229" spans="1:8" x14ac:dyDescent="0.35">
      <c r="A229" s="4" t="s">
        <v>94</v>
      </c>
      <c r="B229" s="4">
        <v>2018</v>
      </c>
      <c r="C229" s="5">
        <v>43399</v>
      </c>
      <c r="D229" s="4" t="s">
        <v>72</v>
      </c>
      <c r="E229" s="4" t="s">
        <v>224</v>
      </c>
      <c r="F229" s="4" t="s">
        <v>225</v>
      </c>
      <c r="G229" s="4"/>
      <c r="H229" s="4">
        <v>17</v>
      </c>
    </row>
    <row r="230" spans="1:8" x14ac:dyDescent="0.35">
      <c r="A230" s="4" t="s">
        <v>94</v>
      </c>
      <c r="B230" s="4">
        <v>2018</v>
      </c>
      <c r="C230" s="5">
        <v>43399</v>
      </c>
      <c r="D230" s="4" t="s">
        <v>72</v>
      </c>
      <c r="E230" s="4" t="s">
        <v>506</v>
      </c>
      <c r="F230" s="4" t="s">
        <v>239</v>
      </c>
      <c r="G230" s="4"/>
      <c r="H230" s="4">
        <v>18</v>
      </c>
    </row>
    <row r="231" spans="1:8" x14ac:dyDescent="0.35">
      <c r="A231" s="4" t="s">
        <v>94</v>
      </c>
      <c r="B231" s="4">
        <v>2018</v>
      </c>
      <c r="C231" s="5">
        <v>43399</v>
      </c>
      <c r="D231" s="4" t="s">
        <v>72</v>
      </c>
      <c r="E231" s="4" t="s">
        <v>651</v>
      </c>
      <c r="F231" s="4" t="s">
        <v>56</v>
      </c>
      <c r="G231" s="4"/>
      <c r="H231" s="4">
        <v>19</v>
      </c>
    </row>
    <row r="232" spans="1:8" x14ac:dyDescent="0.35">
      <c r="A232" s="4" t="s">
        <v>94</v>
      </c>
      <c r="B232" s="4">
        <v>2018</v>
      </c>
      <c r="C232" s="5">
        <v>43399</v>
      </c>
      <c r="D232" s="4" t="s">
        <v>72</v>
      </c>
      <c r="E232" s="4" t="s">
        <v>229</v>
      </c>
      <c r="F232" s="4" t="s">
        <v>230</v>
      </c>
      <c r="G232" s="4"/>
      <c r="H232" s="4">
        <v>20</v>
      </c>
    </row>
    <row r="233" spans="1:8" x14ac:dyDescent="0.35">
      <c r="A233" s="4" t="s">
        <v>94</v>
      </c>
      <c r="B233" s="4">
        <v>2018</v>
      </c>
      <c r="C233" s="5">
        <v>43399</v>
      </c>
      <c r="D233" s="4" t="s">
        <v>72</v>
      </c>
      <c r="E233" s="4" t="s">
        <v>302</v>
      </c>
      <c r="F233" s="4" t="s">
        <v>127</v>
      </c>
      <c r="G233" s="4"/>
      <c r="H233" s="4">
        <v>21</v>
      </c>
    </row>
  </sheetData>
  <conditionalFormatting sqref="D48:D67">
    <cfRule type="expression" dxfId="59" priority="23">
      <formula>$E48="F"</formula>
    </cfRule>
    <cfRule type="expression" dxfId="58" priority="24">
      <formula>$E48="SF"</formula>
    </cfRule>
    <cfRule type="expression" dxfId="57" priority="25">
      <formula>$E48="QF"</formula>
    </cfRule>
    <cfRule type="expression" dxfId="56" priority="26">
      <formula>$E48="R16"</formula>
    </cfRule>
    <cfRule type="expression" dxfId="55" priority="27">
      <formula>$E48="R8"</formula>
    </cfRule>
  </conditionalFormatting>
  <conditionalFormatting sqref="A68:B90 D68:D90">
    <cfRule type="expression" dxfId="54" priority="21">
      <formula>#REF!="F"</formula>
    </cfRule>
    <cfRule type="expression" dxfId="53" priority="22">
      <formula>#REF!="Q"</formula>
    </cfRule>
  </conditionalFormatting>
  <conditionalFormatting sqref="A91:B91 D91 A93:B93 A95:B95 A97:B97 A99:B99 A101:B101 A103:B103 A105:B105 A107:B107 A109:B109 D93 D95 D97 D99 D101 D103 D105 D107 D109">
    <cfRule type="expression" dxfId="52" priority="19">
      <formula>#REF!="F"</formula>
    </cfRule>
    <cfRule type="expression" dxfId="51" priority="20">
      <formula>#REF!="Q"</formula>
    </cfRule>
  </conditionalFormatting>
  <conditionalFormatting sqref="A92:B92 D92 A94:B94 A96:B96 A98:B98 A100:B100 A102:B102 A104:B104 A106:B106 A108:B108 A110:B110 D94 D96 D98 D100 D102 D104 D106 D108 D110">
    <cfRule type="expression" dxfId="50" priority="17">
      <formula>#REF!="F"</formula>
    </cfRule>
    <cfRule type="expression" dxfId="49" priority="18">
      <formula>#REF!="Q"</formula>
    </cfRule>
  </conditionalFormatting>
  <conditionalFormatting sqref="A111:B131 D111:D131">
    <cfRule type="expression" dxfId="48" priority="15">
      <formula>#REF!="F"</formula>
    </cfRule>
    <cfRule type="expression" dxfId="47" priority="16">
      <formula>#REF!="Q"</formula>
    </cfRule>
  </conditionalFormatting>
  <conditionalFormatting sqref="A132:B151 D132:D151">
    <cfRule type="expression" dxfId="46" priority="13">
      <formula>#REF!="F"</formula>
    </cfRule>
    <cfRule type="expression" dxfId="45" priority="14">
      <formula>#REF!="Q"</formula>
    </cfRule>
  </conditionalFormatting>
  <conditionalFormatting sqref="A152:B174 D152:D174">
    <cfRule type="expression" dxfId="44" priority="11">
      <formula>#REF!="F"</formula>
    </cfRule>
    <cfRule type="expression" dxfId="43" priority="12">
      <formula>#REF!="Q"</formula>
    </cfRule>
  </conditionalFormatting>
  <conditionalFormatting sqref="A176:B176 D175:D196 A178:B178 A180:B180 A182:B182 A184:B184 A186:B186 A188:B188 A190:B190 A192:B192 A194:B194 A196:B196">
    <cfRule type="expression" dxfId="42" priority="9">
      <formula>#REF!="F"</formula>
    </cfRule>
    <cfRule type="expression" dxfId="41" priority="10">
      <formula>#REF!="Q"</formula>
    </cfRule>
  </conditionalFormatting>
  <conditionalFormatting sqref="A175:B175 A177:B177 A179:B179 A181:B181 A183:B183 A185:B185 A187:B187 A189:B189 A191:B191 A193:B193 A195:B195">
    <cfRule type="expression" dxfId="40" priority="7">
      <formula>#REF!="F"</formula>
    </cfRule>
    <cfRule type="expression" dxfId="39" priority="8">
      <formula>#REF!="Q"</formula>
    </cfRule>
  </conditionalFormatting>
  <conditionalFormatting sqref="D197:D212">
    <cfRule type="expression" dxfId="38" priority="5">
      <formula>#REF!="F"</formula>
    </cfRule>
    <cfRule type="expression" dxfId="37" priority="6">
      <formula>#REF!="Q"</formula>
    </cfRule>
  </conditionalFormatting>
  <conditionalFormatting sqref="A197:B197 A199:B199 A201:B201 A203:B203 A205:B205 A207:B207 A209:B209 A211:B211">
    <cfRule type="expression" dxfId="36" priority="3">
      <formula>#REF!="F"</formula>
    </cfRule>
    <cfRule type="expression" dxfId="35" priority="4">
      <formula>#REF!="Q"</formula>
    </cfRule>
  </conditionalFormatting>
  <conditionalFormatting sqref="A198:B198 A200:B200 A202:B202 A204:B204 A206:B206 A208:B208 A210:B210 A212:B212">
    <cfRule type="expression" dxfId="34" priority="1">
      <formula>#REF!="F"</formula>
    </cfRule>
    <cfRule type="expression" dxfId="33" priority="2">
      <formula>#REF!="Q"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dimension ref="A1:W87"/>
  <sheetViews>
    <sheetView zoomScale="70" zoomScaleNormal="70" workbookViewId="0">
      <pane ySplit="1" topLeftCell="A62" activePane="bottomLeft" state="frozen"/>
      <selection activeCell="B1" sqref="B1"/>
      <selection pane="bottomLeft" activeCell="R93" sqref="R93"/>
    </sheetView>
  </sheetViews>
  <sheetFormatPr defaultRowHeight="14.5" x14ac:dyDescent="0.35"/>
  <cols>
    <col min="1" max="1" width="9.26953125" bestFit="1" customWidth="1"/>
    <col min="2" max="2" width="6" bestFit="1" customWidth="1"/>
    <col min="3" max="3" width="11.81640625" bestFit="1" customWidth="1"/>
    <col min="4" max="4" width="6.54296875" bestFit="1" customWidth="1"/>
    <col min="5" max="5" width="30.81640625" bestFit="1" customWidth="1"/>
    <col min="6" max="6" width="5.7265625" bestFit="1" customWidth="1"/>
    <col min="7" max="7" width="6.54296875" bestFit="1" customWidth="1"/>
    <col min="8" max="8" width="5.7265625" bestFit="1" customWidth="1"/>
    <col min="9" max="17" width="8.453125" bestFit="1" customWidth="1"/>
    <col min="18" max="18" width="9.54296875" bestFit="1" customWidth="1"/>
    <col min="19" max="19" width="7.453125" bestFit="1" customWidth="1"/>
    <col min="20" max="20" width="7.81640625" bestFit="1" customWidth="1"/>
    <col min="21" max="21" width="6.1796875" bestFit="1" customWidth="1"/>
    <col min="22" max="22" width="9.54296875" bestFit="1" customWidth="1"/>
    <col min="23" max="23" width="11.453125" bestFit="1" customWidth="1"/>
  </cols>
  <sheetData>
    <row r="1" spans="1:23" x14ac:dyDescent="0.35">
      <c r="A1" s="8" t="s">
        <v>0</v>
      </c>
      <c r="B1" s="8" t="s">
        <v>1</v>
      </c>
      <c r="C1" s="8" t="s">
        <v>2</v>
      </c>
      <c r="D1" s="8" t="s">
        <v>3</v>
      </c>
      <c r="E1" t="s">
        <v>216</v>
      </c>
      <c r="F1" t="s">
        <v>217</v>
      </c>
      <c r="G1" s="3" t="s">
        <v>6</v>
      </c>
      <c r="H1" t="s">
        <v>7</v>
      </c>
      <c r="I1" t="s">
        <v>373</v>
      </c>
      <c r="J1" t="s">
        <v>374</v>
      </c>
      <c r="K1" t="s">
        <v>375</v>
      </c>
      <c r="L1" t="s">
        <v>376</v>
      </c>
      <c r="M1" t="s">
        <v>377</v>
      </c>
      <c r="N1" t="s">
        <v>378</v>
      </c>
      <c r="O1" t="s">
        <v>379</v>
      </c>
      <c r="P1" t="s">
        <v>380</v>
      </c>
      <c r="Q1" t="s">
        <v>630</v>
      </c>
      <c r="R1" t="s">
        <v>631</v>
      </c>
      <c r="S1" t="s">
        <v>362</v>
      </c>
      <c r="T1" t="s">
        <v>363</v>
      </c>
      <c r="U1" t="s">
        <v>364</v>
      </c>
      <c r="V1" t="s">
        <v>218</v>
      </c>
      <c r="W1" t="s">
        <v>11</v>
      </c>
    </row>
    <row r="2" spans="1:23" x14ac:dyDescent="0.35">
      <c r="A2" s="4" t="s">
        <v>12</v>
      </c>
      <c r="B2" s="4">
        <v>2022</v>
      </c>
      <c r="C2" s="5">
        <v>44850</v>
      </c>
      <c r="D2" s="4" t="s">
        <v>13</v>
      </c>
      <c r="E2" s="4" t="s">
        <v>339</v>
      </c>
      <c r="F2" s="4" t="s">
        <v>25</v>
      </c>
      <c r="G2" s="14">
        <f>(C2-VLOOKUP(E2,Riders!$A$2:$C$213,2,FALSE))/365</f>
        <v>32.230136986301368</v>
      </c>
      <c r="H2" s="4">
        <v>1</v>
      </c>
      <c r="I2" s="4">
        <v>5</v>
      </c>
      <c r="J2" s="4"/>
      <c r="K2" s="4">
        <v>5</v>
      </c>
      <c r="L2" s="4">
        <v>1</v>
      </c>
      <c r="M2" s="4">
        <v>3</v>
      </c>
      <c r="N2" s="4"/>
      <c r="O2" s="4"/>
      <c r="P2" s="4"/>
      <c r="Q2" s="4">
        <v>2</v>
      </c>
      <c r="R2" s="4">
        <v>4</v>
      </c>
      <c r="S2" s="4">
        <v>40</v>
      </c>
      <c r="T2" s="4"/>
      <c r="U2" s="83">
        <v>60</v>
      </c>
      <c r="V2" s="87">
        <v>1.2944444444444445</v>
      </c>
      <c r="W2" s="17">
        <v>48.283000000000001</v>
      </c>
    </row>
    <row r="3" spans="1:23" x14ac:dyDescent="0.35">
      <c r="A3" s="4" t="s">
        <v>12</v>
      </c>
      <c r="B3" s="4">
        <v>2022</v>
      </c>
      <c r="C3" s="5">
        <v>44850</v>
      </c>
      <c r="D3" s="4" t="s">
        <v>13</v>
      </c>
      <c r="E3" s="4" t="s">
        <v>336</v>
      </c>
      <c r="F3" s="4" t="s">
        <v>245</v>
      </c>
      <c r="G3" s="14">
        <f>(C3-VLOOKUP(E3,Riders!$A$2:$C$213,2,FALSE))/365</f>
        <v>30.279452054794522</v>
      </c>
      <c r="H3" s="4">
        <v>2</v>
      </c>
      <c r="I3" s="4"/>
      <c r="J3" s="4">
        <v>3</v>
      </c>
      <c r="K3" s="4"/>
      <c r="L3" s="4"/>
      <c r="M3" s="4"/>
      <c r="N3" s="4"/>
      <c r="O3" s="4"/>
      <c r="P3" s="4">
        <v>5</v>
      </c>
      <c r="Q3" s="4">
        <v>5</v>
      </c>
      <c r="R3" s="4"/>
      <c r="S3" s="4">
        <v>40</v>
      </c>
      <c r="T3" s="4"/>
      <c r="U3" s="83">
        <v>53</v>
      </c>
      <c r="V3" s="88"/>
      <c r="W3" s="17"/>
    </row>
    <row r="4" spans="1:23" x14ac:dyDescent="0.35">
      <c r="A4" s="4" t="s">
        <v>12</v>
      </c>
      <c r="B4" s="4">
        <v>2022</v>
      </c>
      <c r="C4" s="5">
        <v>44850</v>
      </c>
      <c r="D4" s="4" t="s">
        <v>13</v>
      </c>
      <c r="E4" s="4" t="s">
        <v>219</v>
      </c>
      <c r="F4" s="4" t="s">
        <v>67</v>
      </c>
      <c r="G4" s="14" t="e">
        <f>(C4-VLOOKUP(E4,Riders!$A$2:$C$213,2,FALSE))/365</f>
        <v>#N/A</v>
      </c>
      <c r="H4" s="4">
        <v>3</v>
      </c>
      <c r="I4" s="4">
        <v>2</v>
      </c>
      <c r="J4" s="4">
        <v>5</v>
      </c>
      <c r="K4" s="4"/>
      <c r="L4" s="4"/>
      <c r="M4" s="4"/>
      <c r="N4" s="4">
        <v>3</v>
      </c>
      <c r="O4" s="4"/>
      <c r="P4" s="4">
        <v>1</v>
      </c>
      <c r="Q4" s="4"/>
      <c r="R4" s="4"/>
      <c r="S4" s="4">
        <v>40</v>
      </c>
      <c r="T4" s="4"/>
      <c r="U4" s="83">
        <v>51</v>
      </c>
      <c r="V4" s="88"/>
      <c r="W4" s="17"/>
    </row>
    <row r="5" spans="1:23" x14ac:dyDescent="0.35">
      <c r="A5" s="4" t="s">
        <v>12</v>
      </c>
      <c r="B5" s="4">
        <v>2022</v>
      </c>
      <c r="C5" s="5">
        <v>44850</v>
      </c>
      <c r="D5" s="4" t="s">
        <v>13</v>
      </c>
      <c r="E5" s="4" t="s">
        <v>243</v>
      </c>
      <c r="F5" s="4" t="s">
        <v>51</v>
      </c>
      <c r="G5" s="14">
        <f>(C5-VLOOKUP(E5,Riders!$A$2:$C$213,2,FALSE))/365</f>
        <v>26.950684931506849</v>
      </c>
      <c r="H5" s="4">
        <v>4</v>
      </c>
      <c r="I5" s="4">
        <v>1</v>
      </c>
      <c r="J5" s="4">
        <v>2</v>
      </c>
      <c r="K5" s="4"/>
      <c r="L5" s="4"/>
      <c r="M5" s="4"/>
      <c r="N5" s="4">
        <v>5</v>
      </c>
      <c r="O5" s="4"/>
      <c r="P5" s="4">
        <v>2</v>
      </c>
      <c r="Q5" s="4"/>
      <c r="R5" s="4"/>
      <c r="S5" s="4">
        <v>40</v>
      </c>
      <c r="T5" s="4"/>
      <c r="U5" s="83">
        <v>50</v>
      </c>
      <c r="V5" s="88"/>
      <c r="W5" s="17"/>
    </row>
    <row r="6" spans="1:23" x14ac:dyDescent="0.35">
      <c r="A6" s="4" t="s">
        <v>12</v>
      </c>
      <c r="B6" s="4">
        <v>2022</v>
      </c>
      <c r="C6" s="5">
        <v>44850</v>
      </c>
      <c r="D6" s="4" t="s">
        <v>13</v>
      </c>
      <c r="E6" s="4" t="s">
        <v>479</v>
      </c>
      <c r="F6" s="4" t="s">
        <v>19</v>
      </c>
      <c r="G6" s="14">
        <f>(C6-VLOOKUP(E6,Riders!$A$2:$C$213,2,FALSE))/365</f>
        <v>19.926027397260274</v>
      </c>
      <c r="H6" s="4">
        <v>5</v>
      </c>
      <c r="I6" s="4"/>
      <c r="J6" s="4"/>
      <c r="K6" s="4">
        <v>3</v>
      </c>
      <c r="L6" s="4"/>
      <c r="M6" s="4"/>
      <c r="N6" s="4"/>
      <c r="O6" s="4"/>
      <c r="P6" s="4">
        <v>3</v>
      </c>
      <c r="Q6" s="4"/>
      <c r="R6" s="4"/>
      <c r="S6" s="4">
        <v>40</v>
      </c>
      <c r="T6" s="4"/>
      <c r="U6" s="83">
        <v>46</v>
      </c>
      <c r="V6" s="88"/>
      <c r="W6" s="17"/>
    </row>
    <row r="7" spans="1:23" x14ac:dyDescent="0.35">
      <c r="A7" s="4" t="s">
        <v>12</v>
      </c>
      <c r="B7" s="4">
        <v>2022</v>
      </c>
      <c r="C7" s="5">
        <v>44850</v>
      </c>
      <c r="D7" s="4" t="s">
        <v>13</v>
      </c>
      <c r="E7" s="4" t="s">
        <v>452</v>
      </c>
      <c r="F7" s="4" t="s">
        <v>53</v>
      </c>
      <c r="G7" s="14">
        <f>(C7-VLOOKUP(E7,Riders!$A$2:$C$213,2,FALSE))/365</f>
        <v>22.635616438356163</v>
      </c>
      <c r="H7" s="4">
        <v>6</v>
      </c>
      <c r="I7" s="4"/>
      <c r="J7" s="4"/>
      <c r="K7" s="4">
        <v>2</v>
      </c>
      <c r="L7" s="4">
        <v>2</v>
      </c>
      <c r="M7" s="4"/>
      <c r="N7" s="4">
        <v>1</v>
      </c>
      <c r="O7" s="4"/>
      <c r="P7" s="4"/>
      <c r="Q7" s="4">
        <v>3</v>
      </c>
      <c r="R7" s="4">
        <v>6</v>
      </c>
      <c r="S7" s="4">
        <v>20</v>
      </c>
      <c r="T7" s="4"/>
      <c r="U7" s="83">
        <v>34</v>
      </c>
      <c r="V7" s="88"/>
      <c r="W7" s="17"/>
    </row>
    <row r="8" spans="1:23" x14ac:dyDescent="0.35">
      <c r="A8" s="4" t="s">
        <v>12</v>
      </c>
      <c r="B8" s="4">
        <v>2022</v>
      </c>
      <c r="C8" s="5">
        <v>44850</v>
      </c>
      <c r="D8" s="4" t="s">
        <v>13</v>
      </c>
      <c r="E8" s="4" t="s">
        <v>224</v>
      </c>
      <c r="F8" s="4" t="s">
        <v>225</v>
      </c>
      <c r="G8" s="14">
        <f>(C8-VLOOKUP(E8,Riders!$A$2:$C$213,2,FALSE))/365</f>
        <v>30.153424657534245</v>
      </c>
      <c r="H8" s="4">
        <v>7</v>
      </c>
      <c r="I8" s="4"/>
      <c r="J8" s="4">
        <v>1</v>
      </c>
      <c r="K8" s="4"/>
      <c r="L8" s="4"/>
      <c r="M8" s="4">
        <v>5</v>
      </c>
      <c r="N8" s="4"/>
      <c r="O8" s="4">
        <v>1</v>
      </c>
      <c r="P8" s="4"/>
      <c r="Q8" s="4"/>
      <c r="R8" s="4"/>
      <c r="S8" s="4">
        <v>20</v>
      </c>
      <c r="T8" s="4"/>
      <c r="U8" s="83">
        <v>27</v>
      </c>
      <c r="V8" s="88"/>
      <c r="W8" s="17"/>
    </row>
    <row r="9" spans="1:23" x14ac:dyDescent="0.35">
      <c r="A9" s="4" t="s">
        <v>12</v>
      </c>
      <c r="B9" s="4">
        <v>2022</v>
      </c>
      <c r="C9" s="5">
        <v>44850</v>
      </c>
      <c r="D9" s="4" t="s">
        <v>13</v>
      </c>
      <c r="E9" s="4" t="s">
        <v>439</v>
      </c>
      <c r="F9" s="4" t="s">
        <v>17</v>
      </c>
      <c r="G9" s="14">
        <f>(C9-VLOOKUP(E9,Riders!$A$2:$C$213,2,FALSE))/365</f>
        <v>22.18082191780822</v>
      </c>
      <c r="H9" s="4">
        <v>8</v>
      </c>
      <c r="I9" s="4"/>
      <c r="J9" s="4"/>
      <c r="K9" s="4"/>
      <c r="L9" s="4">
        <v>3</v>
      </c>
      <c r="M9" s="4">
        <v>1</v>
      </c>
      <c r="N9" s="4"/>
      <c r="O9" s="4"/>
      <c r="P9" s="4"/>
      <c r="Q9" s="4">
        <v>1</v>
      </c>
      <c r="R9" s="4"/>
      <c r="S9" s="4">
        <v>20</v>
      </c>
      <c r="T9" s="4"/>
      <c r="U9" s="83">
        <v>25</v>
      </c>
      <c r="V9" s="88"/>
      <c r="W9" s="17"/>
    </row>
    <row r="10" spans="1:23" x14ac:dyDescent="0.35">
      <c r="A10" s="4" t="s">
        <v>12</v>
      </c>
      <c r="B10" s="4">
        <v>2022</v>
      </c>
      <c r="C10" s="5">
        <v>44850</v>
      </c>
      <c r="D10" s="4" t="s">
        <v>13</v>
      </c>
      <c r="E10" s="4" t="s">
        <v>434</v>
      </c>
      <c r="F10" s="4" t="s">
        <v>29</v>
      </c>
      <c r="G10" s="14">
        <f>(C10-VLOOKUP(E10,Riders!$A$2:$C$213,2,FALSE))/365</f>
        <v>24.964383561643835</v>
      </c>
      <c r="H10" s="4">
        <v>9</v>
      </c>
      <c r="I10" s="4"/>
      <c r="J10" s="4"/>
      <c r="K10" s="4"/>
      <c r="L10" s="4"/>
      <c r="M10" s="4"/>
      <c r="N10" s="4"/>
      <c r="O10" s="4">
        <v>5</v>
      </c>
      <c r="P10" s="4"/>
      <c r="Q10" s="4"/>
      <c r="R10" s="4"/>
      <c r="S10" s="4">
        <v>20</v>
      </c>
      <c r="T10" s="4"/>
      <c r="U10" s="83">
        <v>25</v>
      </c>
      <c r="V10" s="88"/>
      <c r="W10" s="17"/>
    </row>
    <row r="11" spans="1:23" x14ac:dyDescent="0.35">
      <c r="A11" s="4" t="s">
        <v>12</v>
      </c>
      <c r="B11" s="4">
        <v>2022</v>
      </c>
      <c r="C11" s="5">
        <v>44850</v>
      </c>
      <c r="D11" s="4" t="s">
        <v>13</v>
      </c>
      <c r="E11" s="4" t="s">
        <v>464</v>
      </c>
      <c r="F11" s="4" t="s">
        <v>44</v>
      </c>
      <c r="G11" s="14">
        <f>(C11-VLOOKUP(E11,Riders!$A$2:$C$213,2,FALSE))/365</f>
        <v>21.230136986301371</v>
      </c>
      <c r="H11" s="4">
        <v>10</v>
      </c>
      <c r="I11" s="4"/>
      <c r="J11" s="4"/>
      <c r="K11" s="4">
        <v>1</v>
      </c>
      <c r="L11" s="4"/>
      <c r="M11" s="4"/>
      <c r="N11" s="4">
        <v>2</v>
      </c>
      <c r="O11" s="4"/>
      <c r="P11" s="4"/>
      <c r="Q11" s="4"/>
      <c r="R11" s="4"/>
      <c r="S11" s="4">
        <v>20</v>
      </c>
      <c r="T11" s="4"/>
      <c r="U11" s="83">
        <v>23</v>
      </c>
      <c r="V11" s="88"/>
      <c r="W11" s="17"/>
    </row>
    <row r="12" spans="1:23" x14ac:dyDescent="0.35">
      <c r="A12" s="4" t="s">
        <v>12</v>
      </c>
      <c r="B12" s="4">
        <v>2022</v>
      </c>
      <c r="C12" s="5">
        <v>44850</v>
      </c>
      <c r="D12" s="4" t="s">
        <v>13</v>
      </c>
      <c r="E12" s="4" t="s">
        <v>247</v>
      </c>
      <c r="F12" s="4" t="s">
        <v>47</v>
      </c>
      <c r="G12" s="14" t="e">
        <f>(C12-VLOOKUP(E12,Riders!$A$2:$C$213,2,FALSE))/365</f>
        <v>#N/A</v>
      </c>
      <c r="H12" s="4">
        <v>11</v>
      </c>
      <c r="I12" s="4"/>
      <c r="J12" s="4"/>
      <c r="K12" s="4"/>
      <c r="L12" s="4"/>
      <c r="M12" s="4">
        <v>2</v>
      </c>
      <c r="N12" s="4"/>
      <c r="O12" s="4"/>
      <c r="P12" s="4"/>
      <c r="Q12" s="4"/>
      <c r="R12" s="4">
        <v>10</v>
      </c>
      <c r="S12" s="4"/>
      <c r="T12" s="4"/>
      <c r="U12" s="83">
        <v>12</v>
      </c>
      <c r="V12" s="88"/>
      <c r="W12" s="17"/>
    </row>
    <row r="13" spans="1:23" x14ac:dyDescent="0.35">
      <c r="A13" s="4" t="s">
        <v>12</v>
      </c>
      <c r="B13" s="4">
        <v>2022</v>
      </c>
      <c r="C13" s="5">
        <v>44850</v>
      </c>
      <c r="D13" s="4" t="s">
        <v>13</v>
      </c>
      <c r="E13" s="4" t="s">
        <v>221</v>
      </c>
      <c r="F13" s="4" t="s">
        <v>27</v>
      </c>
      <c r="G13" s="14">
        <f>(C13-VLOOKUP(E13,Riders!$A$2:$C$213,2,FALSE))/365</f>
        <v>23.69041095890411</v>
      </c>
      <c r="H13" s="4">
        <v>12</v>
      </c>
      <c r="I13" s="4">
        <v>3</v>
      </c>
      <c r="J13" s="4"/>
      <c r="K13" s="4"/>
      <c r="L13" s="4">
        <v>5</v>
      </c>
      <c r="M13" s="4"/>
      <c r="N13" s="4"/>
      <c r="O13" s="4"/>
      <c r="P13" s="4"/>
      <c r="Q13" s="4"/>
      <c r="R13" s="4"/>
      <c r="S13" s="4"/>
      <c r="T13" s="4"/>
      <c r="U13" s="83">
        <v>8</v>
      </c>
      <c r="V13" s="88"/>
      <c r="W13" s="17"/>
    </row>
    <row r="14" spans="1:23" x14ac:dyDescent="0.35">
      <c r="A14" s="4" t="s">
        <v>12</v>
      </c>
      <c r="B14" s="4">
        <v>2022</v>
      </c>
      <c r="C14" s="5">
        <v>44850</v>
      </c>
      <c r="D14" s="4" t="s">
        <v>13</v>
      </c>
      <c r="E14" s="4" t="s">
        <v>448</v>
      </c>
      <c r="F14" s="4" t="s">
        <v>40</v>
      </c>
      <c r="G14" s="14" t="e">
        <f>(C14-VLOOKUP(E14,Riders!$A$2:$C$213,2,FALSE))/365</f>
        <v>#N/A</v>
      </c>
      <c r="H14" s="4">
        <v>13</v>
      </c>
      <c r="I14" s="4"/>
      <c r="J14" s="4"/>
      <c r="K14" s="4"/>
      <c r="L14" s="4"/>
      <c r="M14" s="4"/>
      <c r="N14" s="4"/>
      <c r="O14" s="4">
        <v>2</v>
      </c>
      <c r="P14" s="4"/>
      <c r="Q14" s="4"/>
      <c r="R14" s="4">
        <v>2</v>
      </c>
      <c r="S14" s="4"/>
      <c r="T14" s="4"/>
      <c r="U14" s="83">
        <v>4</v>
      </c>
      <c r="V14" s="88"/>
      <c r="W14" s="17"/>
    </row>
    <row r="15" spans="1:23" x14ac:dyDescent="0.35">
      <c r="A15" s="4" t="s">
        <v>12</v>
      </c>
      <c r="B15" s="4">
        <v>2022</v>
      </c>
      <c r="C15" s="5">
        <v>44850</v>
      </c>
      <c r="D15" s="4" t="s">
        <v>13</v>
      </c>
      <c r="E15" s="4" t="s">
        <v>249</v>
      </c>
      <c r="F15" s="4" t="s">
        <v>250</v>
      </c>
      <c r="G15" s="14">
        <f>(C15-VLOOKUP(E15,Riders!$A$2:$C$213,2,FALSE))/365</f>
        <v>27.87945205479452</v>
      </c>
      <c r="H15" s="4">
        <v>14</v>
      </c>
      <c r="I15" s="4"/>
      <c r="J15" s="4"/>
      <c r="K15" s="4"/>
      <c r="L15" s="4"/>
      <c r="M15" s="4"/>
      <c r="N15" s="4"/>
      <c r="O15" s="4">
        <v>3</v>
      </c>
      <c r="P15" s="4"/>
      <c r="Q15" s="4"/>
      <c r="R15" s="4"/>
      <c r="S15" s="4"/>
      <c r="T15" s="4"/>
      <c r="U15" s="83">
        <v>3</v>
      </c>
      <c r="V15" s="88"/>
      <c r="W15" s="17"/>
    </row>
    <row r="16" spans="1:23" x14ac:dyDescent="0.35">
      <c r="A16" s="4" t="s">
        <v>12</v>
      </c>
      <c r="B16" s="4">
        <v>2022</v>
      </c>
      <c r="C16" s="5">
        <v>44850</v>
      </c>
      <c r="D16" s="4" t="s">
        <v>13</v>
      </c>
      <c r="E16" s="4" t="s">
        <v>229</v>
      </c>
      <c r="F16" s="4" t="s">
        <v>230</v>
      </c>
      <c r="G16" s="14">
        <f>(C16-VLOOKUP(E16,Riders!$A$2:$C$213,2,FALSE))/365</f>
        <v>22.852054794520548</v>
      </c>
      <c r="H16" s="4">
        <v>15</v>
      </c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83">
        <v>0</v>
      </c>
      <c r="V16" s="88"/>
      <c r="W16" s="17"/>
    </row>
    <row r="17" spans="1:23" x14ac:dyDescent="0.35">
      <c r="A17" s="4" t="s">
        <v>12</v>
      </c>
      <c r="B17" s="4">
        <v>2022</v>
      </c>
      <c r="C17" s="5">
        <v>44850</v>
      </c>
      <c r="D17" s="4" t="s">
        <v>13</v>
      </c>
      <c r="E17" s="4" t="s">
        <v>1506</v>
      </c>
      <c r="F17" s="4" t="s">
        <v>49</v>
      </c>
      <c r="G17" s="14" t="e">
        <f>(C17-VLOOKUP(E17,Riders!$A$2:$C$213,2,FALSE))/365</f>
        <v>#N/A</v>
      </c>
      <c r="H17" s="4">
        <v>16</v>
      </c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83">
        <v>0</v>
      </c>
      <c r="V17" s="88"/>
      <c r="W17" s="17"/>
    </row>
    <row r="18" spans="1:23" x14ac:dyDescent="0.35">
      <c r="A18" s="4" t="s">
        <v>12</v>
      </c>
      <c r="B18" s="4">
        <v>2022</v>
      </c>
      <c r="C18" s="5">
        <v>44850</v>
      </c>
      <c r="D18" s="4" t="s">
        <v>13</v>
      </c>
      <c r="E18" s="4" t="s">
        <v>300</v>
      </c>
      <c r="F18" s="4" t="s">
        <v>239</v>
      </c>
      <c r="G18" s="14" t="e">
        <f>(C18-VLOOKUP(E18,Riders!$A$2:$C$213,2,FALSE))/365</f>
        <v>#N/A</v>
      </c>
      <c r="H18" s="4">
        <v>17</v>
      </c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83">
        <v>0</v>
      </c>
      <c r="V18" s="88"/>
      <c r="W18" s="17"/>
    </row>
    <row r="19" spans="1:23" x14ac:dyDescent="0.35">
      <c r="A19" s="4" t="s">
        <v>12</v>
      </c>
      <c r="B19" s="4">
        <v>2022</v>
      </c>
      <c r="C19" s="5">
        <v>44850</v>
      </c>
      <c r="D19" s="4" t="s">
        <v>13</v>
      </c>
      <c r="E19" s="4" t="s">
        <v>490</v>
      </c>
      <c r="F19" s="4" t="s">
        <v>61</v>
      </c>
      <c r="G19" s="14">
        <f>(C19-VLOOKUP(E19,Riders!$A$2:$C$213,2,FALSE))/365</f>
        <v>27.216438356164385</v>
      </c>
      <c r="H19" s="4">
        <v>18</v>
      </c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83">
        <v>0</v>
      </c>
      <c r="V19" s="88"/>
      <c r="W19" s="17"/>
    </row>
    <row r="20" spans="1:23" x14ac:dyDescent="0.35">
      <c r="A20" s="4" t="s">
        <v>12</v>
      </c>
      <c r="B20" s="4">
        <v>2022</v>
      </c>
      <c r="C20" s="5">
        <v>44850</v>
      </c>
      <c r="D20" s="4" t="s">
        <v>13</v>
      </c>
      <c r="E20" s="4" t="s">
        <v>1507</v>
      </c>
      <c r="F20" s="4" t="s">
        <v>228</v>
      </c>
      <c r="G20" s="14" t="e">
        <f>(C20-VLOOKUP(E20,Riders!$A$2:$C$213,2,FALSE))/365</f>
        <v>#N/A</v>
      </c>
      <c r="H20" s="4">
        <v>19</v>
      </c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83">
        <v>0</v>
      </c>
      <c r="V20" s="88"/>
      <c r="W20" s="17"/>
    </row>
    <row r="21" spans="1:23" x14ac:dyDescent="0.35">
      <c r="A21" s="4" t="s">
        <v>12</v>
      </c>
      <c r="B21" s="4">
        <v>2022</v>
      </c>
      <c r="C21" s="5">
        <v>44850</v>
      </c>
      <c r="D21" s="4" t="s">
        <v>13</v>
      </c>
      <c r="E21" s="4" t="s">
        <v>476</v>
      </c>
      <c r="F21" s="4" t="s">
        <v>36</v>
      </c>
      <c r="G21" s="14" t="e">
        <f>(C21-VLOOKUP(E21,Riders!$A$2:$C$213,2,FALSE))/365</f>
        <v>#N/A</v>
      </c>
      <c r="H21" s="4">
        <v>20</v>
      </c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83">
        <v>0</v>
      </c>
      <c r="V21" s="88"/>
      <c r="W21" s="17"/>
    </row>
    <row r="22" spans="1:23" x14ac:dyDescent="0.35">
      <c r="A22" s="4" t="s">
        <v>12</v>
      </c>
      <c r="B22" s="4">
        <v>2022</v>
      </c>
      <c r="C22" s="5">
        <v>44850</v>
      </c>
      <c r="D22" s="4" t="s">
        <v>13</v>
      </c>
      <c r="E22" s="4" t="s">
        <v>298</v>
      </c>
      <c r="F22" s="4" t="s">
        <v>271</v>
      </c>
      <c r="G22" s="14" t="e">
        <f>(C22-VLOOKUP(E22,Riders!$A$2:$C$213,2,FALSE))/365</f>
        <v>#N/A</v>
      </c>
      <c r="H22" s="4">
        <v>21</v>
      </c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83">
        <v>0</v>
      </c>
      <c r="V22" s="88"/>
      <c r="W22" s="17"/>
    </row>
    <row r="23" spans="1:23" x14ac:dyDescent="0.35">
      <c r="A23" s="4" t="s">
        <v>12</v>
      </c>
      <c r="B23" s="4">
        <v>2022</v>
      </c>
      <c r="C23" s="5">
        <v>44850</v>
      </c>
      <c r="D23" s="4" t="s">
        <v>13</v>
      </c>
      <c r="E23" s="4" t="s">
        <v>285</v>
      </c>
      <c r="F23" s="4" t="s">
        <v>286</v>
      </c>
      <c r="G23" s="14">
        <f>(C23-VLOOKUP(E23,Riders!$A$2:$C$213,2,FALSE))/365</f>
        <v>24.6</v>
      </c>
      <c r="H23" s="4">
        <v>22</v>
      </c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>
        <v>40</v>
      </c>
      <c r="U23" s="83" t="s">
        <v>318</v>
      </c>
      <c r="V23" s="88"/>
      <c r="W23" s="17"/>
    </row>
    <row r="24" spans="1:23" x14ac:dyDescent="0.35">
      <c r="A24" s="4" t="s">
        <v>12</v>
      </c>
      <c r="B24" s="4">
        <v>2022</v>
      </c>
      <c r="C24" s="5">
        <v>44850</v>
      </c>
      <c r="D24" s="4" t="s">
        <v>13</v>
      </c>
      <c r="E24" s="4" t="s">
        <v>365</v>
      </c>
      <c r="F24" s="4" t="s">
        <v>273</v>
      </c>
      <c r="G24" s="14" t="e">
        <f>(C24-VLOOKUP(E24,Riders!$A$2:$C$213,2,FALSE))/365</f>
        <v>#N/A</v>
      </c>
      <c r="H24" s="4">
        <v>22</v>
      </c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>
        <v>40</v>
      </c>
      <c r="U24" s="83" t="s">
        <v>318</v>
      </c>
      <c r="V24" s="88"/>
      <c r="W24" s="17"/>
    </row>
    <row r="25" spans="1:23" x14ac:dyDescent="0.35">
      <c r="A25" s="4" t="s">
        <v>12</v>
      </c>
      <c r="B25" s="4">
        <v>2022</v>
      </c>
      <c r="C25" s="5">
        <v>44850</v>
      </c>
      <c r="D25" s="4" t="s">
        <v>13</v>
      </c>
      <c r="E25" s="4" t="s">
        <v>495</v>
      </c>
      <c r="F25" s="4" t="s">
        <v>70</v>
      </c>
      <c r="G25" s="14">
        <f>(C25-VLOOKUP(E25,Riders!$A$2:$C$2013,2,FALSE))/365</f>
        <v>20.93972602739726</v>
      </c>
      <c r="H25" s="4">
        <v>22</v>
      </c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>
        <v>40</v>
      </c>
      <c r="U25" s="83" t="s">
        <v>318</v>
      </c>
      <c r="V25" s="88"/>
      <c r="W25" s="17"/>
    </row>
    <row r="26" spans="1:23" x14ac:dyDescent="0.35">
      <c r="A26" s="1" t="s">
        <v>110</v>
      </c>
      <c r="B26" s="1">
        <v>2021</v>
      </c>
      <c r="C26" s="2">
        <v>44493</v>
      </c>
      <c r="D26" s="1" t="s">
        <v>13</v>
      </c>
      <c r="E26" s="1" t="s">
        <v>243</v>
      </c>
      <c r="F26" s="1" t="s">
        <v>51</v>
      </c>
      <c r="G26" s="1"/>
      <c r="H26" s="1">
        <v>1</v>
      </c>
      <c r="I26" s="1">
        <v>1</v>
      </c>
      <c r="J26" s="1">
        <v>3</v>
      </c>
      <c r="K26" s="1"/>
      <c r="L26" s="1">
        <v>3</v>
      </c>
      <c r="M26" s="1"/>
      <c r="N26" s="1"/>
      <c r="O26" s="1">
        <v>5</v>
      </c>
      <c r="P26" s="1">
        <v>1</v>
      </c>
      <c r="Q26" s="1">
        <v>3</v>
      </c>
      <c r="R26" s="1"/>
      <c r="S26" s="1">
        <v>60</v>
      </c>
      <c r="T26" s="1"/>
      <c r="U26" s="86">
        <v>76</v>
      </c>
      <c r="V26" s="87">
        <v>1.2847222222222221</v>
      </c>
      <c r="W26" s="17">
        <v>48.649000000000001</v>
      </c>
    </row>
    <row r="27" spans="1:23" x14ac:dyDescent="0.35">
      <c r="A27" s="1" t="s">
        <v>110</v>
      </c>
      <c r="B27" s="1">
        <v>2021</v>
      </c>
      <c r="C27" s="2">
        <v>44493</v>
      </c>
      <c r="D27" s="1" t="s">
        <v>13</v>
      </c>
      <c r="E27" s="1" t="s">
        <v>276</v>
      </c>
      <c r="F27" s="1" t="s">
        <v>25</v>
      </c>
      <c r="G27" s="1"/>
      <c r="H27" s="1">
        <v>2</v>
      </c>
      <c r="I27" s="1"/>
      <c r="J27" s="1"/>
      <c r="K27" s="1">
        <v>3</v>
      </c>
      <c r="L27" s="1">
        <v>5</v>
      </c>
      <c r="M27" s="1">
        <v>3</v>
      </c>
      <c r="N27" s="1">
        <v>3</v>
      </c>
      <c r="O27" s="1">
        <v>3</v>
      </c>
      <c r="P27" s="1"/>
      <c r="Q27" s="1">
        <v>5</v>
      </c>
      <c r="R27" s="1">
        <v>10</v>
      </c>
      <c r="S27" s="1">
        <v>40</v>
      </c>
      <c r="T27" s="1"/>
      <c r="U27" s="86">
        <v>72</v>
      </c>
      <c r="V27" s="88"/>
      <c r="W27" s="17"/>
    </row>
    <row r="28" spans="1:23" x14ac:dyDescent="0.35">
      <c r="A28" s="1" t="s">
        <v>110</v>
      </c>
      <c r="B28" s="1">
        <v>2021</v>
      </c>
      <c r="C28" s="2">
        <v>44493</v>
      </c>
      <c r="D28" s="1" t="s">
        <v>13</v>
      </c>
      <c r="E28" s="1" t="s">
        <v>316</v>
      </c>
      <c r="F28" s="1" t="s">
        <v>19</v>
      </c>
      <c r="G28" s="1"/>
      <c r="H28" s="1">
        <v>3</v>
      </c>
      <c r="I28" s="1">
        <v>2</v>
      </c>
      <c r="J28" s="1">
        <v>5</v>
      </c>
      <c r="K28" s="1"/>
      <c r="L28" s="1">
        <v>2</v>
      </c>
      <c r="M28" s="1">
        <v>5</v>
      </c>
      <c r="N28" s="1">
        <v>1</v>
      </c>
      <c r="O28" s="1"/>
      <c r="P28" s="1">
        <v>5</v>
      </c>
      <c r="Q28" s="1"/>
      <c r="R28" s="1"/>
      <c r="S28" s="1">
        <v>40</v>
      </c>
      <c r="T28" s="1"/>
      <c r="U28" s="86">
        <v>60</v>
      </c>
      <c r="V28" s="88"/>
      <c r="W28" s="17"/>
    </row>
    <row r="29" spans="1:23" x14ac:dyDescent="0.35">
      <c r="A29" s="1" t="s">
        <v>110</v>
      </c>
      <c r="B29" s="1">
        <v>2021</v>
      </c>
      <c r="C29" s="2">
        <v>44493</v>
      </c>
      <c r="D29" s="1" t="s">
        <v>13</v>
      </c>
      <c r="E29" s="1" t="s">
        <v>441</v>
      </c>
      <c r="F29" s="1" t="s">
        <v>17</v>
      </c>
      <c r="G29" s="1"/>
      <c r="H29" s="1">
        <v>4</v>
      </c>
      <c r="I29" s="1"/>
      <c r="J29" s="1"/>
      <c r="K29" s="1">
        <v>5</v>
      </c>
      <c r="L29" s="1"/>
      <c r="M29" s="1"/>
      <c r="N29" s="1"/>
      <c r="O29" s="1"/>
      <c r="P29" s="1">
        <v>3</v>
      </c>
      <c r="Q29" s="1"/>
      <c r="R29" s="1">
        <v>6</v>
      </c>
      <c r="S29" s="1">
        <v>40</v>
      </c>
      <c r="T29" s="1"/>
      <c r="U29" s="86">
        <v>54</v>
      </c>
      <c r="V29" s="88"/>
      <c r="W29" s="17"/>
    </row>
    <row r="30" spans="1:23" x14ac:dyDescent="0.35">
      <c r="A30" s="1" t="s">
        <v>110</v>
      </c>
      <c r="B30" s="1">
        <v>2021</v>
      </c>
      <c r="C30" s="2">
        <v>44493</v>
      </c>
      <c r="D30" s="1" t="s">
        <v>13</v>
      </c>
      <c r="E30" s="1" t="s">
        <v>452</v>
      </c>
      <c r="F30" s="1" t="s">
        <v>53</v>
      </c>
      <c r="G30" s="1"/>
      <c r="H30" s="1">
        <v>5</v>
      </c>
      <c r="I30" s="1"/>
      <c r="J30" s="1">
        <v>1</v>
      </c>
      <c r="K30" s="1"/>
      <c r="L30" s="1"/>
      <c r="M30" s="1">
        <v>2</v>
      </c>
      <c r="N30" s="1"/>
      <c r="O30" s="1">
        <v>2</v>
      </c>
      <c r="P30" s="1"/>
      <c r="Q30" s="1">
        <v>2</v>
      </c>
      <c r="R30" s="1">
        <v>4</v>
      </c>
      <c r="S30" s="1">
        <v>40</v>
      </c>
      <c r="T30" s="1"/>
      <c r="U30" s="86">
        <v>51</v>
      </c>
      <c r="V30" s="88"/>
      <c r="W30" s="17"/>
    </row>
    <row r="31" spans="1:23" x14ac:dyDescent="0.35">
      <c r="A31" s="1" t="s">
        <v>110</v>
      </c>
      <c r="B31" s="1">
        <v>2021</v>
      </c>
      <c r="C31" s="2">
        <v>44493</v>
      </c>
      <c r="D31" s="1" t="s">
        <v>13</v>
      </c>
      <c r="E31" s="1" t="s">
        <v>227</v>
      </c>
      <c r="F31" s="1" t="s">
        <v>228</v>
      </c>
      <c r="G31" s="1"/>
      <c r="H31" s="1">
        <v>6</v>
      </c>
      <c r="I31" s="1"/>
      <c r="J31" s="1"/>
      <c r="K31" s="1"/>
      <c r="L31" s="1"/>
      <c r="M31" s="1"/>
      <c r="N31" s="1"/>
      <c r="O31" s="1">
        <v>1</v>
      </c>
      <c r="P31" s="1"/>
      <c r="Q31" s="1"/>
      <c r="R31" s="1"/>
      <c r="S31" s="1">
        <v>40</v>
      </c>
      <c r="T31" s="1"/>
      <c r="U31" s="86">
        <v>41</v>
      </c>
      <c r="V31" s="88"/>
      <c r="W31" s="17"/>
    </row>
    <row r="32" spans="1:23" x14ac:dyDescent="0.35">
      <c r="A32" s="1" t="s">
        <v>110</v>
      </c>
      <c r="B32" s="1">
        <v>2021</v>
      </c>
      <c r="C32" s="2">
        <v>44493</v>
      </c>
      <c r="D32" s="1" t="s">
        <v>13</v>
      </c>
      <c r="E32" s="1" t="s">
        <v>219</v>
      </c>
      <c r="F32" s="1" t="s">
        <v>67</v>
      </c>
      <c r="G32" s="1"/>
      <c r="H32" s="1">
        <v>7</v>
      </c>
      <c r="I32" s="1">
        <v>5</v>
      </c>
      <c r="J32" s="1"/>
      <c r="K32" s="1"/>
      <c r="L32" s="1">
        <v>1</v>
      </c>
      <c r="M32" s="1">
        <v>1</v>
      </c>
      <c r="N32" s="1">
        <v>5</v>
      </c>
      <c r="O32" s="1"/>
      <c r="P32" s="1"/>
      <c r="Q32" s="1">
        <v>1</v>
      </c>
      <c r="R32" s="1"/>
      <c r="S32" s="1">
        <v>20</v>
      </c>
      <c r="T32" s="1"/>
      <c r="U32" s="86">
        <v>33</v>
      </c>
      <c r="V32" s="88"/>
      <c r="W32" s="17"/>
    </row>
    <row r="33" spans="1:23" x14ac:dyDescent="0.35">
      <c r="A33" s="1" t="s">
        <v>110</v>
      </c>
      <c r="B33" s="1">
        <v>2021</v>
      </c>
      <c r="C33" s="2">
        <v>44493</v>
      </c>
      <c r="D33" s="1" t="s">
        <v>13</v>
      </c>
      <c r="E33" s="1" t="s">
        <v>224</v>
      </c>
      <c r="F33" s="1" t="s">
        <v>225</v>
      </c>
      <c r="G33" s="1"/>
      <c r="H33" s="1">
        <v>8</v>
      </c>
      <c r="I33" s="1"/>
      <c r="J33" s="1"/>
      <c r="K33" s="1"/>
      <c r="L33" s="1"/>
      <c r="M33" s="1"/>
      <c r="N33" s="1">
        <v>2</v>
      </c>
      <c r="O33" s="1"/>
      <c r="P33" s="1"/>
      <c r="Q33" s="1"/>
      <c r="R33" s="1"/>
      <c r="S33" s="1">
        <v>20</v>
      </c>
      <c r="T33" s="1"/>
      <c r="U33" s="86">
        <v>22</v>
      </c>
      <c r="V33" s="88"/>
      <c r="W33" s="17"/>
    </row>
    <row r="34" spans="1:23" x14ac:dyDescent="0.35">
      <c r="A34" s="1" t="s">
        <v>110</v>
      </c>
      <c r="B34" s="1">
        <v>2021</v>
      </c>
      <c r="C34" s="2">
        <v>44493</v>
      </c>
      <c r="D34" s="1" t="s">
        <v>13</v>
      </c>
      <c r="E34" s="1" t="s">
        <v>247</v>
      </c>
      <c r="F34" s="1" t="s">
        <v>47</v>
      </c>
      <c r="G34" s="1"/>
      <c r="H34" s="1">
        <v>9</v>
      </c>
      <c r="I34" s="1"/>
      <c r="J34" s="1"/>
      <c r="K34" s="1"/>
      <c r="L34" s="1"/>
      <c r="M34" s="1"/>
      <c r="N34" s="1"/>
      <c r="O34" s="1"/>
      <c r="P34" s="1">
        <v>2</v>
      </c>
      <c r="Q34" s="1"/>
      <c r="R34" s="1"/>
      <c r="S34" s="1">
        <v>20</v>
      </c>
      <c r="T34" s="1"/>
      <c r="U34" s="86">
        <v>22</v>
      </c>
      <c r="V34" s="88"/>
      <c r="W34" s="17"/>
    </row>
    <row r="35" spans="1:23" x14ac:dyDescent="0.35">
      <c r="A35" s="1" t="s">
        <v>110</v>
      </c>
      <c r="B35" s="1">
        <v>2021</v>
      </c>
      <c r="C35" s="2">
        <v>44493</v>
      </c>
      <c r="D35" s="1" t="s">
        <v>13</v>
      </c>
      <c r="E35" s="1" t="s">
        <v>291</v>
      </c>
      <c r="F35" s="1" t="s">
        <v>31</v>
      </c>
      <c r="G35" s="1"/>
      <c r="H35" s="1">
        <v>10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v>20</v>
      </c>
      <c r="T35" s="1"/>
      <c r="U35" s="86">
        <v>20</v>
      </c>
      <c r="V35" s="88"/>
      <c r="W35" s="17"/>
    </row>
    <row r="36" spans="1:23" x14ac:dyDescent="0.35">
      <c r="A36" s="1" t="s">
        <v>110</v>
      </c>
      <c r="B36" s="1">
        <v>2021</v>
      </c>
      <c r="C36" s="2">
        <v>44493</v>
      </c>
      <c r="D36" s="1" t="s">
        <v>13</v>
      </c>
      <c r="E36" s="1" t="s">
        <v>249</v>
      </c>
      <c r="F36" s="1" t="s">
        <v>250</v>
      </c>
      <c r="G36" s="1"/>
      <c r="H36" s="1">
        <v>11</v>
      </c>
      <c r="I36" s="1"/>
      <c r="J36" s="1"/>
      <c r="K36" s="1"/>
      <c r="L36" s="1"/>
      <c r="M36" s="1"/>
      <c r="N36" s="1"/>
      <c r="O36" s="1"/>
      <c r="P36" s="1"/>
      <c r="Q36" s="1"/>
      <c r="R36" s="1">
        <v>2</v>
      </c>
      <c r="S36" s="1"/>
      <c r="T36" s="1"/>
      <c r="U36" s="86">
        <v>2</v>
      </c>
      <c r="V36" s="88"/>
      <c r="W36" s="17"/>
    </row>
    <row r="37" spans="1:23" x14ac:dyDescent="0.35">
      <c r="A37" s="1" t="s">
        <v>110</v>
      </c>
      <c r="B37" s="1">
        <v>2021</v>
      </c>
      <c r="C37" s="2">
        <v>44493</v>
      </c>
      <c r="D37" s="1" t="s">
        <v>13</v>
      </c>
      <c r="E37" s="1" t="s">
        <v>221</v>
      </c>
      <c r="F37" s="1" t="s">
        <v>27</v>
      </c>
      <c r="G37" s="1"/>
      <c r="H37" s="1">
        <v>12</v>
      </c>
      <c r="I37" s="1"/>
      <c r="J37" s="1">
        <v>2</v>
      </c>
      <c r="K37" s="1"/>
      <c r="L37" s="1"/>
      <c r="M37" s="1"/>
      <c r="N37" s="1"/>
      <c r="O37" s="1"/>
      <c r="P37" s="1"/>
      <c r="Q37" s="1"/>
      <c r="R37" s="1"/>
      <c r="S37" s="1"/>
      <c r="T37" s="1"/>
      <c r="U37" s="86">
        <v>2</v>
      </c>
      <c r="V37" s="88"/>
      <c r="W37" s="17"/>
    </row>
    <row r="38" spans="1:23" x14ac:dyDescent="0.35">
      <c r="A38" s="1" t="s">
        <v>110</v>
      </c>
      <c r="B38" s="1">
        <v>2021</v>
      </c>
      <c r="C38" s="2">
        <v>44493</v>
      </c>
      <c r="D38" s="1" t="s">
        <v>13</v>
      </c>
      <c r="E38" s="1" t="s">
        <v>523</v>
      </c>
      <c r="F38" s="1" t="s">
        <v>175</v>
      </c>
      <c r="G38" s="1"/>
      <c r="H38" s="1">
        <v>13</v>
      </c>
      <c r="I38" s="1"/>
      <c r="J38" s="1"/>
      <c r="K38" s="1">
        <v>1</v>
      </c>
      <c r="L38" s="1"/>
      <c r="M38" s="1"/>
      <c r="N38" s="1"/>
      <c r="O38" s="1"/>
      <c r="P38" s="1"/>
      <c r="Q38" s="1"/>
      <c r="R38" s="1"/>
      <c r="S38" s="1"/>
      <c r="T38" s="1"/>
      <c r="U38" s="86">
        <v>1</v>
      </c>
      <c r="V38" s="88"/>
      <c r="W38" s="17"/>
    </row>
    <row r="39" spans="1:23" x14ac:dyDescent="0.35">
      <c r="A39" s="1" t="s">
        <v>110</v>
      </c>
      <c r="B39" s="1">
        <v>2021</v>
      </c>
      <c r="C39" s="2">
        <v>44493</v>
      </c>
      <c r="D39" s="1" t="s">
        <v>13</v>
      </c>
      <c r="E39" s="1" t="s">
        <v>464</v>
      </c>
      <c r="F39" s="1" t="s">
        <v>44</v>
      </c>
      <c r="G39" s="1"/>
      <c r="H39" s="1">
        <v>14</v>
      </c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86">
        <v>0</v>
      </c>
      <c r="V39" s="88"/>
      <c r="W39" s="17"/>
    </row>
    <row r="40" spans="1:23" x14ac:dyDescent="0.35">
      <c r="A40" s="1" t="s">
        <v>110</v>
      </c>
      <c r="B40" s="1">
        <v>2021</v>
      </c>
      <c r="C40" s="2">
        <v>44493</v>
      </c>
      <c r="D40" s="1" t="s">
        <v>13</v>
      </c>
      <c r="E40" s="1" t="s">
        <v>300</v>
      </c>
      <c r="F40" s="1" t="s">
        <v>239</v>
      </c>
      <c r="G40" s="1"/>
      <c r="H40" s="1">
        <v>15</v>
      </c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86">
        <v>0</v>
      </c>
      <c r="V40" s="88"/>
      <c r="W40" s="17"/>
    </row>
    <row r="41" spans="1:23" x14ac:dyDescent="0.35">
      <c r="A41" s="1" t="s">
        <v>110</v>
      </c>
      <c r="B41" s="1">
        <v>2021</v>
      </c>
      <c r="C41" s="2">
        <v>44493</v>
      </c>
      <c r="D41" s="1" t="s">
        <v>13</v>
      </c>
      <c r="E41" s="1" t="s">
        <v>304</v>
      </c>
      <c r="F41" s="1" t="s">
        <v>305</v>
      </c>
      <c r="G41" s="1"/>
      <c r="H41" s="1">
        <v>16</v>
      </c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86">
        <v>0</v>
      </c>
      <c r="V41" s="88"/>
      <c r="W41" s="17"/>
    </row>
    <row r="42" spans="1:23" x14ac:dyDescent="0.35">
      <c r="A42" s="1" t="s">
        <v>110</v>
      </c>
      <c r="B42" s="1">
        <v>2021</v>
      </c>
      <c r="C42" s="2">
        <v>44493</v>
      </c>
      <c r="D42" s="1" t="s">
        <v>13</v>
      </c>
      <c r="E42" s="1" t="s">
        <v>337</v>
      </c>
      <c r="F42" s="1" t="s">
        <v>49</v>
      </c>
      <c r="G42" s="1"/>
      <c r="H42" s="1">
        <v>17</v>
      </c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86">
        <v>0</v>
      </c>
      <c r="V42" s="88"/>
      <c r="W42" s="17"/>
    </row>
    <row r="43" spans="1:23" x14ac:dyDescent="0.35">
      <c r="A43" s="1" t="s">
        <v>110</v>
      </c>
      <c r="B43" s="1">
        <v>2021</v>
      </c>
      <c r="C43" s="2">
        <v>44493</v>
      </c>
      <c r="D43" s="1" t="s">
        <v>13</v>
      </c>
      <c r="E43" s="1" t="s">
        <v>142</v>
      </c>
      <c r="F43" s="1" t="s">
        <v>61</v>
      </c>
      <c r="G43" s="1"/>
      <c r="H43" s="1">
        <v>18</v>
      </c>
      <c r="I43" s="1">
        <v>3</v>
      </c>
      <c r="J43" s="1"/>
      <c r="K43" s="1">
        <v>2</v>
      </c>
      <c r="L43" s="1"/>
      <c r="M43" s="1"/>
      <c r="N43" s="1"/>
      <c r="O43" s="1"/>
      <c r="P43" s="1"/>
      <c r="Q43" s="1"/>
      <c r="R43" s="1"/>
      <c r="S43" s="1"/>
      <c r="T43" s="1">
        <v>20</v>
      </c>
      <c r="U43" s="86">
        <v>-15</v>
      </c>
      <c r="V43" s="88"/>
      <c r="W43" s="17"/>
    </row>
    <row r="44" spans="1:23" x14ac:dyDescent="0.35">
      <c r="A44" s="1" t="s">
        <v>110</v>
      </c>
      <c r="B44" s="1">
        <v>2021</v>
      </c>
      <c r="C44" s="2">
        <v>44493</v>
      </c>
      <c r="D44" s="1" t="s">
        <v>13</v>
      </c>
      <c r="E44" s="1" t="s">
        <v>328</v>
      </c>
      <c r="F44" s="1" t="s">
        <v>237</v>
      </c>
      <c r="G44" s="1"/>
      <c r="H44" s="1">
        <v>19</v>
      </c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>
        <v>40</v>
      </c>
      <c r="U44" s="86">
        <v>-40</v>
      </c>
      <c r="V44" s="88"/>
      <c r="W44" s="17"/>
    </row>
    <row r="45" spans="1:23" x14ac:dyDescent="0.35">
      <c r="A45" s="1" t="s">
        <v>110</v>
      </c>
      <c r="B45" s="1">
        <v>2021</v>
      </c>
      <c r="C45" s="2">
        <v>44493</v>
      </c>
      <c r="D45" s="1" t="s">
        <v>13</v>
      </c>
      <c r="E45" s="1" t="s">
        <v>1512</v>
      </c>
      <c r="F45" s="1" t="s">
        <v>273</v>
      </c>
      <c r="G45" s="1"/>
      <c r="H45" s="1">
        <v>20</v>
      </c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>
        <v>40</v>
      </c>
      <c r="U45" s="86" t="s">
        <v>318</v>
      </c>
      <c r="V45" s="88"/>
      <c r="W45" s="17"/>
    </row>
    <row r="46" spans="1:23" x14ac:dyDescent="0.35">
      <c r="A46" s="4" t="s">
        <v>173</v>
      </c>
      <c r="B46" s="4">
        <v>2019</v>
      </c>
      <c r="C46" s="5">
        <v>43770</v>
      </c>
      <c r="D46" s="4" t="s">
        <v>72</v>
      </c>
      <c r="E46" s="4" t="s">
        <v>219</v>
      </c>
      <c r="F46" s="4" t="s">
        <v>67</v>
      </c>
      <c r="G46" s="4"/>
      <c r="H46" s="4"/>
      <c r="I46" s="4">
        <v>5</v>
      </c>
      <c r="J46" s="4">
        <v>3</v>
      </c>
      <c r="K46" s="4">
        <v>1</v>
      </c>
      <c r="L46" s="4">
        <v>5</v>
      </c>
      <c r="M46" s="4">
        <v>5</v>
      </c>
      <c r="N46" s="4">
        <v>1</v>
      </c>
      <c r="O46" s="4"/>
      <c r="P46" s="4">
        <v>1</v>
      </c>
      <c r="Q46" s="4">
        <v>5</v>
      </c>
      <c r="R46" s="4"/>
      <c r="S46" s="4">
        <v>40</v>
      </c>
      <c r="T46" s="4"/>
      <c r="U46" s="83">
        <v>66</v>
      </c>
      <c r="V46" s="87">
        <v>1.3062500000000001</v>
      </c>
      <c r="W46" s="17">
        <v>47.837000000000003</v>
      </c>
    </row>
    <row r="47" spans="1:23" x14ac:dyDescent="0.35">
      <c r="A47" s="4" t="s">
        <v>173</v>
      </c>
      <c r="B47" s="4">
        <v>2019</v>
      </c>
      <c r="C47" s="5">
        <v>43770</v>
      </c>
      <c r="D47" s="4" t="s">
        <v>72</v>
      </c>
      <c r="E47" s="4" t="s">
        <v>356</v>
      </c>
      <c r="F47" s="4" t="s">
        <v>53</v>
      </c>
      <c r="G47" s="4"/>
      <c r="H47" s="4"/>
      <c r="I47" s="4"/>
      <c r="J47" s="4">
        <v>2</v>
      </c>
      <c r="K47" s="4"/>
      <c r="L47" s="4"/>
      <c r="M47" s="4"/>
      <c r="N47" s="4"/>
      <c r="O47" s="4"/>
      <c r="P47" s="4">
        <v>5</v>
      </c>
      <c r="Q47" s="4">
        <v>1</v>
      </c>
      <c r="R47" s="4">
        <v>10</v>
      </c>
      <c r="S47" s="4">
        <v>20</v>
      </c>
      <c r="T47" s="4"/>
      <c r="U47" s="83">
        <v>38</v>
      </c>
      <c r="V47" s="88"/>
      <c r="W47" s="17"/>
    </row>
    <row r="48" spans="1:23" x14ac:dyDescent="0.35">
      <c r="A48" s="4" t="s">
        <v>173</v>
      </c>
      <c r="B48" s="4">
        <v>2019</v>
      </c>
      <c r="C48" s="5">
        <v>43770</v>
      </c>
      <c r="D48" s="4" t="s">
        <v>72</v>
      </c>
      <c r="E48" s="4" t="s">
        <v>315</v>
      </c>
      <c r="F48" s="4" t="s">
        <v>175</v>
      </c>
      <c r="G48" s="4"/>
      <c r="H48" s="4"/>
      <c r="I48" s="4"/>
      <c r="J48" s="4"/>
      <c r="K48" s="4">
        <v>5</v>
      </c>
      <c r="L48" s="4">
        <v>1</v>
      </c>
      <c r="M48" s="4"/>
      <c r="N48" s="4">
        <v>3</v>
      </c>
      <c r="O48" s="4"/>
      <c r="P48" s="4">
        <v>3</v>
      </c>
      <c r="Q48" s="4">
        <v>3</v>
      </c>
      <c r="R48" s="4"/>
      <c r="S48" s="4">
        <v>20</v>
      </c>
      <c r="T48" s="4"/>
      <c r="U48" s="83">
        <v>35</v>
      </c>
      <c r="V48" s="88"/>
      <c r="W48" s="17"/>
    </row>
    <row r="49" spans="1:23" x14ac:dyDescent="0.35">
      <c r="A49" s="4" t="s">
        <v>173</v>
      </c>
      <c r="B49" s="4">
        <v>2019</v>
      </c>
      <c r="C49" s="5">
        <v>43770</v>
      </c>
      <c r="D49" s="4" t="s">
        <v>72</v>
      </c>
      <c r="E49" s="4" t="s">
        <v>360</v>
      </c>
      <c r="F49" s="4" t="s">
        <v>19</v>
      </c>
      <c r="G49" s="4"/>
      <c r="H49" s="4"/>
      <c r="I49" s="4"/>
      <c r="J49" s="4"/>
      <c r="K49" s="4">
        <v>2</v>
      </c>
      <c r="L49" s="4"/>
      <c r="M49" s="4"/>
      <c r="N49" s="4">
        <v>2</v>
      </c>
      <c r="O49" s="4"/>
      <c r="P49" s="4"/>
      <c r="Q49" s="4">
        <v>2</v>
      </c>
      <c r="R49" s="4">
        <v>6</v>
      </c>
      <c r="S49" s="4">
        <v>20</v>
      </c>
      <c r="T49" s="4"/>
      <c r="U49" s="83">
        <v>32</v>
      </c>
      <c r="V49" s="88"/>
      <c r="W49" s="17"/>
    </row>
    <row r="50" spans="1:23" x14ac:dyDescent="0.35">
      <c r="A50" s="4" t="s">
        <v>173</v>
      </c>
      <c r="B50" s="4">
        <v>2019</v>
      </c>
      <c r="C50" s="5">
        <v>43770</v>
      </c>
      <c r="D50" s="4" t="s">
        <v>72</v>
      </c>
      <c r="E50" s="4" t="s">
        <v>224</v>
      </c>
      <c r="F50" s="4" t="s">
        <v>225</v>
      </c>
      <c r="G50" s="4"/>
      <c r="H50" s="4"/>
      <c r="I50" s="4"/>
      <c r="J50" s="4"/>
      <c r="K50" s="4"/>
      <c r="L50" s="4"/>
      <c r="M50" s="4">
        <v>3</v>
      </c>
      <c r="N50" s="4"/>
      <c r="O50" s="4">
        <v>1</v>
      </c>
      <c r="P50" s="4"/>
      <c r="Q50" s="4"/>
      <c r="R50" s="4">
        <v>4</v>
      </c>
      <c r="S50" s="4">
        <v>20</v>
      </c>
      <c r="T50" s="4"/>
      <c r="U50" s="83">
        <v>28</v>
      </c>
      <c r="V50" s="88"/>
      <c r="W50" s="17"/>
    </row>
    <row r="51" spans="1:23" x14ac:dyDescent="0.35">
      <c r="A51" s="4" t="s">
        <v>173</v>
      </c>
      <c r="B51" s="4">
        <v>2019</v>
      </c>
      <c r="C51" s="5">
        <v>43770</v>
      </c>
      <c r="D51" s="4" t="s">
        <v>72</v>
      </c>
      <c r="E51" s="4" t="s">
        <v>526</v>
      </c>
      <c r="F51" s="4" t="s">
        <v>15</v>
      </c>
      <c r="G51" s="4"/>
      <c r="H51" s="4"/>
      <c r="I51" s="4"/>
      <c r="J51" s="4"/>
      <c r="K51" s="4">
        <v>3</v>
      </c>
      <c r="L51" s="4"/>
      <c r="M51" s="4"/>
      <c r="N51" s="4"/>
      <c r="O51" s="4">
        <v>2</v>
      </c>
      <c r="P51" s="4">
        <v>2</v>
      </c>
      <c r="Q51" s="4"/>
      <c r="R51" s="4"/>
      <c r="S51" s="4">
        <v>20</v>
      </c>
      <c r="T51" s="4"/>
      <c r="U51" s="83">
        <v>27</v>
      </c>
      <c r="V51" s="88"/>
      <c r="W51" s="17"/>
    </row>
    <row r="52" spans="1:23" x14ac:dyDescent="0.35">
      <c r="A52" s="4" t="s">
        <v>173</v>
      </c>
      <c r="B52" s="4">
        <v>2019</v>
      </c>
      <c r="C52" s="5">
        <v>43770</v>
      </c>
      <c r="D52" s="4" t="s">
        <v>72</v>
      </c>
      <c r="E52" s="4" t="s">
        <v>491</v>
      </c>
      <c r="F52" s="4" t="s">
        <v>65</v>
      </c>
      <c r="G52" s="4"/>
      <c r="H52" s="4"/>
      <c r="I52" s="4"/>
      <c r="J52" s="4"/>
      <c r="K52" s="4"/>
      <c r="L52" s="4"/>
      <c r="M52" s="4">
        <v>2</v>
      </c>
      <c r="N52" s="4"/>
      <c r="O52" s="4"/>
      <c r="P52" s="4"/>
      <c r="Q52" s="4"/>
      <c r="R52" s="4"/>
      <c r="S52" s="4">
        <v>20</v>
      </c>
      <c r="T52" s="4"/>
      <c r="U52" s="83">
        <v>22</v>
      </c>
      <c r="V52" s="88"/>
      <c r="W52" s="17"/>
    </row>
    <row r="53" spans="1:23" x14ac:dyDescent="0.35">
      <c r="A53" s="4" t="s">
        <v>173</v>
      </c>
      <c r="B53" s="4">
        <v>2019</v>
      </c>
      <c r="C53" s="5">
        <v>43770</v>
      </c>
      <c r="D53" s="4" t="s">
        <v>72</v>
      </c>
      <c r="E53" s="4" t="s">
        <v>249</v>
      </c>
      <c r="F53" s="4" t="s">
        <v>250</v>
      </c>
      <c r="G53" s="4"/>
      <c r="H53" s="4"/>
      <c r="I53" s="4">
        <v>3</v>
      </c>
      <c r="J53" s="4"/>
      <c r="K53" s="4"/>
      <c r="L53" s="4">
        <v>3</v>
      </c>
      <c r="M53" s="4">
        <v>1</v>
      </c>
      <c r="N53" s="4">
        <v>5</v>
      </c>
      <c r="O53" s="4"/>
      <c r="P53" s="4"/>
      <c r="Q53" s="4"/>
      <c r="R53" s="4"/>
      <c r="S53" s="4"/>
      <c r="T53" s="4"/>
      <c r="U53" s="83">
        <v>12</v>
      </c>
      <c r="V53" s="88"/>
      <c r="W53" s="17"/>
    </row>
    <row r="54" spans="1:23" x14ac:dyDescent="0.35">
      <c r="A54" s="4" t="s">
        <v>173</v>
      </c>
      <c r="B54" s="4">
        <v>2019</v>
      </c>
      <c r="C54" s="5">
        <v>43770</v>
      </c>
      <c r="D54" s="4" t="s">
        <v>72</v>
      </c>
      <c r="E54" s="4" t="s">
        <v>329</v>
      </c>
      <c r="F54" s="4" t="s">
        <v>330</v>
      </c>
      <c r="G54" s="4"/>
      <c r="H54" s="4"/>
      <c r="I54" s="4">
        <v>2</v>
      </c>
      <c r="J54" s="4"/>
      <c r="K54" s="4"/>
      <c r="L54" s="4"/>
      <c r="M54" s="4"/>
      <c r="N54" s="4"/>
      <c r="O54" s="4">
        <v>5</v>
      </c>
      <c r="P54" s="4"/>
      <c r="Q54" s="4"/>
      <c r="R54" s="4"/>
      <c r="S54" s="4"/>
      <c r="T54" s="4"/>
      <c r="U54" s="83">
        <v>7</v>
      </c>
      <c r="V54" s="88"/>
      <c r="W54" s="17"/>
    </row>
    <row r="55" spans="1:23" x14ac:dyDescent="0.35">
      <c r="A55" s="4" t="s">
        <v>173</v>
      </c>
      <c r="B55" s="4">
        <v>2019</v>
      </c>
      <c r="C55" s="5">
        <v>43770</v>
      </c>
      <c r="D55" s="4" t="s">
        <v>72</v>
      </c>
      <c r="E55" s="4" t="s">
        <v>439</v>
      </c>
      <c r="F55" s="4" t="s">
        <v>17</v>
      </c>
      <c r="G55" s="4"/>
      <c r="H55" s="4"/>
      <c r="I55" s="4">
        <v>1</v>
      </c>
      <c r="J55" s="4">
        <v>1</v>
      </c>
      <c r="K55" s="4"/>
      <c r="L55" s="4"/>
      <c r="M55" s="4"/>
      <c r="N55" s="4"/>
      <c r="O55" s="4"/>
      <c r="P55" s="4"/>
      <c r="Q55" s="4"/>
      <c r="R55" s="4">
        <v>2</v>
      </c>
      <c r="S55" s="4"/>
      <c r="T55" s="4"/>
      <c r="U55" s="83">
        <v>4</v>
      </c>
      <c r="V55" s="88"/>
      <c r="W55" s="17"/>
    </row>
    <row r="56" spans="1:23" x14ac:dyDescent="0.35">
      <c r="A56" s="4" t="s">
        <v>173</v>
      </c>
      <c r="B56" s="4">
        <v>2019</v>
      </c>
      <c r="C56" s="5">
        <v>43770</v>
      </c>
      <c r="D56" s="4" t="s">
        <v>72</v>
      </c>
      <c r="E56" s="4" t="s">
        <v>652</v>
      </c>
      <c r="F56" s="4" t="s">
        <v>245</v>
      </c>
      <c r="G56" s="4"/>
      <c r="H56" s="4"/>
      <c r="I56" s="4"/>
      <c r="J56" s="4"/>
      <c r="K56" s="4"/>
      <c r="L56" s="4"/>
      <c r="M56" s="4"/>
      <c r="N56" s="4"/>
      <c r="O56" s="4">
        <v>3</v>
      </c>
      <c r="P56" s="4"/>
      <c r="Q56" s="4"/>
      <c r="R56" s="4"/>
      <c r="S56" s="4"/>
      <c r="T56" s="4"/>
      <c r="U56" s="83">
        <v>3</v>
      </c>
      <c r="V56" s="88"/>
      <c r="W56" s="17"/>
    </row>
    <row r="57" spans="1:23" x14ac:dyDescent="0.35">
      <c r="A57" s="4" t="s">
        <v>173</v>
      </c>
      <c r="B57" s="4">
        <v>2019</v>
      </c>
      <c r="C57" s="5">
        <v>43770</v>
      </c>
      <c r="D57" s="4" t="s">
        <v>72</v>
      </c>
      <c r="E57" s="4" t="s">
        <v>653</v>
      </c>
      <c r="F57" s="4" t="s">
        <v>44</v>
      </c>
      <c r="G57" s="4"/>
      <c r="H57" s="4"/>
      <c r="I57" s="4"/>
      <c r="J57" s="4"/>
      <c r="K57" s="4"/>
      <c r="L57" s="4">
        <v>2</v>
      </c>
      <c r="M57" s="4"/>
      <c r="N57" s="4"/>
      <c r="O57" s="4"/>
      <c r="P57" s="4"/>
      <c r="Q57" s="4"/>
      <c r="R57" s="4"/>
      <c r="S57" s="4"/>
      <c r="T57" s="4"/>
      <c r="U57" s="83">
        <v>2</v>
      </c>
      <c r="V57" s="88"/>
      <c r="W57" s="17"/>
    </row>
    <row r="58" spans="1:23" x14ac:dyDescent="0.35">
      <c r="A58" s="4" t="s">
        <v>173</v>
      </c>
      <c r="B58" s="4">
        <v>2019</v>
      </c>
      <c r="C58" s="5">
        <v>43770</v>
      </c>
      <c r="D58" s="4" t="s">
        <v>72</v>
      </c>
      <c r="E58" s="4" t="s">
        <v>227</v>
      </c>
      <c r="F58" s="4" t="s">
        <v>228</v>
      </c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83">
        <v>0</v>
      </c>
      <c r="V58" s="88"/>
      <c r="W58" s="17"/>
    </row>
    <row r="59" spans="1:23" x14ac:dyDescent="0.35">
      <c r="A59" s="4" t="s">
        <v>173</v>
      </c>
      <c r="B59" s="4">
        <v>2019</v>
      </c>
      <c r="C59" s="5">
        <v>43770</v>
      </c>
      <c r="D59" s="4" t="s">
        <v>72</v>
      </c>
      <c r="E59" s="4" t="s">
        <v>582</v>
      </c>
      <c r="F59" s="4" t="s">
        <v>51</v>
      </c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83">
        <v>0</v>
      </c>
      <c r="V59" s="88"/>
      <c r="W59" s="17"/>
    </row>
    <row r="60" spans="1:23" x14ac:dyDescent="0.35">
      <c r="A60" s="4" t="s">
        <v>173</v>
      </c>
      <c r="B60" s="4">
        <v>2019</v>
      </c>
      <c r="C60" s="5">
        <v>43770</v>
      </c>
      <c r="D60" s="4" t="s">
        <v>72</v>
      </c>
      <c r="E60" s="4" t="s">
        <v>595</v>
      </c>
      <c r="F60" s="4" t="s">
        <v>31</v>
      </c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83">
        <v>0</v>
      </c>
      <c r="V60" s="88"/>
      <c r="W60" s="17"/>
    </row>
    <row r="61" spans="1:23" x14ac:dyDescent="0.35">
      <c r="A61" s="4" t="s">
        <v>173</v>
      </c>
      <c r="B61" s="4">
        <v>2019</v>
      </c>
      <c r="C61" s="5">
        <v>43770</v>
      </c>
      <c r="D61" s="4" t="s">
        <v>72</v>
      </c>
      <c r="E61" s="4" t="s">
        <v>322</v>
      </c>
      <c r="F61" s="4" t="s">
        <v>1510</v>
      </c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83">
        <v>0</v>
      </c>
      <c r="V61" s="88"/>
      <c r="W61" s="17"/>
    </row>
    <row r="62" spans="1:23" x14ac:dyDescent="0.35">
      <c r="A62" s="4" t="s">
        <v>173</v>
      </c>
      <c r="B62" s="4">
        <v>2019</v>
      </c>
      <c r="C62" s="5">
        <v>43770</v>
      </c>
      <c r="D62" s="4" t="s">
        <v>72</v>
      </c>
      <c r="E62" s="4" t="s">
        <v>488</v>
      </c>
      <c r="F62" s="4" t="s">
        <v>47</v>
      </c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83">
        <v>0</v>
      </c>
      <c r="V62" s="88"/>
      <c r="W62" s="17"/>
    </row>
    <row r="63" spans="1:23" x14ac:dyDescent="0.35">
      <c r="A63" s="4" t="s">
        <v>173</v>
      </c>
      <c r="B63" s="4">
        <v>2019</v>
      </c>
      <c r="C63" s="5">
        <v>43770</v>
      </c>
      <c r="D63" s="4" t="s">
        <v>72</v>
      </c>
      <c r="E63" s="4" t="s">
        <v>302</v>
      </c>
      <c r="F63" s="4" t="s">
        <v>127</v>
      </c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83">
        <v>0</v>
      </c>
      <c r="V63" s="88"/>
      <c r="W63" s="17"/>
    </row>
    <row r="64" spans="1:23" x14ac:dyDescent="0.35">
      <c r="A64" s="4" t="s">
        <v>173</v>
      </c>
      <c r="B64" s="4">
        <v>2019</v>
      </c>
      <c r="C64" s="5">
        <v>43770</v>
      </c>
      <c r="D64" s="4" t="s">
        <v>72</v>
      </c>
      <c r="E64" s="4" t="s">
        <v>337</v>
      </c>
      <c r="F64" s="4" t="s">
        <v>49</v>
      </c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83">
        <v>0</v>
      </c>
      <c r="V64" s="88"/>
      <c r="W64" s="17"/>
    </row>
    <row r="65" spans="1:23" x14ac:dyDescent="0.35">
      <c r="A65" s="4" t="s">
        <v>173</v>
      </c>
      <c r="B65" s="4">
        <v>2019</v>
      </c>
      <c r="C65" s="5">
        <v>43770</v>
      </c>
      <c r="D65" s="4" t="s">
        <v>72</v>
      </c>
      <c r="E65" s="4" t="s">
        <v>229</v>
      </c>
      <c r="F65" s="4" t="s">
        <v>230</v>
      </c>
      <c r="G65" s="4"/>
      <c r="H65" s="4"/>
      <c r="I65" s="4"/>
      <c r="J65" s="4">
        <v>5</v>
      </c>
      <c r="K65" s="4"/>
      <c r="L65" s="4"/>
      <c r="M65" s="4"/>
      <c r="N65" s="4"/>
      <c r="O65" s="4"/>
      <c r="P65" s="4"/>
      <c r="Q65" s="4"/>
      <c r="R65" s="4"/>
      <c r="S65" s="4"/>
      <c r="T65" s="4">
        <v>20</v>
      </c>
      <c r="U65" s="83">
        <v>-15</v>
      </c>
      <c r="V65" s="88"/>
      <c r="W65" s="17"/>
    </row>
    <row r="66" spans="1:23" x14ac:dyDescent="0.35">
      <c r="A66" s="1" t="s">
        <v>176</v>
      </c>
      <c r="B66" s="1">
        <v>2019</v>
      </c>
      <c r="C66" s="2">
        <v>43524</v>
      </c>
      <c r="D66" s="1" t="s">
        <v>13</v>
      </c>
      <c r="E66" s="1" t="s">
        <v>263</v>
      </c>
      <c r="F66" s="1" t="s">
        <v>36</v>
      </c>
      <c r="G66" s="1"/>
      <c r="H66" s="1">
        <v>1</v>
      </c>
      <c r="I66" s="1">
        <v>3</v>
      </c>
      <c r="J66" s="1">
        <v>2</v>
      </c>
      <c r="K66" s="1"/>
      <c r="L66" s="1"/>
      <c r="M66" s="1"/>
      <c r="N66" s="1"/>
      <c r="O66" s="1"/>
      <c r="P66" s="1"/>
      <c r="Q66" s="1"/>
      <c r="R66" s="1">
        <v>4</v>
      </c>
      <c r="S66" s="1">
        <v>20</v>
      </c>
      <c r="T66" s="1"/>
      <c r="U66" s="1">
        <v>29</v>
      </c>
      <c r="V66" s="41">
        <v>1.2895833333333333</v>
      </c>
      <c r="W66">
        <v>48.439</v>
      </c>
    </row>
    <row r="67" spans="1:23" x14ac:dyDescent="0.35">
      <c r="A67" s="1" t="s">
        <v>176</v>
      </c>
      <c r="B67" s="1">
        <v>2019</v>
      </c>
      <c r="C67" s="2">
        <v>43527</v>
      </c>
      <c r="D67" s="1" t="s">
        <v>13</v>
      </c>
      <c r="E67" s="1" t="s">
        <v>310</v>
      </c>
      <c r="F67" s="1" t="s">
        <v>56</v>
      </c>
      <c r="G67" s="1"/>
      <c r="H67" s="1">
        <v>2</v>
      </c>
      <c r="I67" s="1"/>
      <c r="J67" s="1"/>
      <c r="K67" s="1">
        <v>5</v>
      </c>
      <c r="L67" s="1"/>
      <c r="M67" s="1"/>
      <c r="N67" s="1"/>
      <c r="O67" s="1"/>
      <c r="P67" s="1"/>
      <c r="Q67" s="1">
        <v>3</v>
      </c>
      <c r="R67" s="1"/>
      <c r="S67" s="1">
        <v>20</v>
      </c>
      <c r="T67" s="1"/>
      <c r="U67" s="1">
        <v>28</v>
      </c>
    </row>
    <row r="68" spans="1:23" x14ac:dyDescent="0.35">
      <c r="A68" s="1" t="s">
        <v>176</v>
      </c>
      <c r="B68" s="1">
        <v>2019</v>
      </c>
      <c r="C68" s="2">
        <v>43527</v>
      </c>
      <c r="D68" s="1" t="s">
        <v>13</v>
      </c>
      <c r="E68" s="1" t="s">
        <v>316</v>
      </c>
      <c r="F68" s="1" t="s">
        <v>19</v>
      </c>
      <c r="G68" s="1"/>
      <c r="H68" s="1">
        <v>3</v>
      </c>
      <c r="I68" s="1">
        <v>1</v>
      </c>
      <c r="J68" s="1">
        <v>3</v>
      </c>
      <c r="K68" s="1"/>
      <c r="L68" s="1">
        <v>5</v>
      </c>
      <c r="M68" s="1"/>
      <c r="N68" s="1">
        <v>2</v>
      </c>
      <c r="O68" s="1">
        <v>5</v>
      </c>
      <c r="P68" s="1"/>
      <c r="Q68" s="1"/>
      <c r="R68" s="1">
        <v>10</v>
      </c>
      <c r="S68" s="1"/>
      <c r="T68" s="1"/>
      <c r="U68" s="1">
        <v>26</v>
      </c>
    </row>
    <row r="69" spans="1:23" x14ac:dyDescent="0.35">
      <c r="A69" s="1" t="s">
        <v>176</v>
      </c>
      <c r="B69" s="1">
        <v>2019</v>
      </c>
      <c r="C69" s="2">
        <v>43527</v>
      </c>
      <c r="D69" s="1" t="s">
        <v>13</v>
      </c>
      <c r="E69" s="1" t="s">
        <v>347</v>
      </c>
      <c r="F69" s="1" t="s">
        <v>121</v>
      </c>
      <c r="G69" s="1"/>
      <c r="H69" s="1">
        <v>4</v>
      </c>
      <c r="I69" s="1"/>
      <c r="J69" s="1"/>
      <c r="K69" s="1"/>
      <c r="L69" s="1"/>
      <c r="M69" s="1">
        <v>1</v>
      </c>
      <c r="N69" s="1"/>
      <c r="O69" s="1"/>
      <c r="P69" s="1"/>
      <c r="Q69" s="1">
        <v>5</v>
      </c>
      <c r="R69" s="1"/>
      <c r="S69" s="1">
        <v>20</v>
      </c>
      <c r="T69" s="1"/>
      <c r="U69" s="1">
        <v>26</v>
      </c>
    </row>
    <row r="70" spans="1:23" x14ac:dyDescent="0.35">
      <c r="A70" s="1" t="s">
        <v>176</v>
      </c>
      <c r="B70" s="1">
        <v>2019</v>
      </c>
      <c r="C70" s="2">
        <v>43527</v>
      </c>
      <c r="D70" s="1" t="s">
        <v>13</v>
      </c>
      <c r="E70" s="1" t="s">
        <v>359</v>
      </c>
      <c r="F70" s="1" t="s">
        <v>65</v>
      </c>
      <c r="G70" s="1"/>
      <c r="H70" s="1">
        <v>5</v>
      </c>
      <c r="I70" s="1"/>
      <c r="J70" s="1"/>
      <c r="K70" s="1"/>
      <c r="L70" s="1"/>
      <c r="M70" s="1"/>
      <c r="N70" s="1"/>
      <c r="O70" s="1"/>
      <c r="P70" s="1"/>
      <c r="Q70" s="1"/>
      <c r="R70" s="1"/>
      <c r="S70" s="1">
        <v>20</v>
      </c>
      <c r="T70" s="1"/>
      <c r="U70" s="1">
        <v>20</v>
      </c>
    </row>
    <row r="71" spans="1:23" x14ac:dyDescent="0.35">
      <c r="A71" s="1" t="s">
        <v>176</v>
      </c>
      <c r="B71" s="1">
        <v>2019</v>
      </c>
      <c r="C71" s="2">
        <v>43527</v>
      </c>
      <c r="D71" s="1" t="s">
        <v>13</v>
      </c>
      <c r="E71" s="1" t="s">
        <v>356</v>
      </c>
      <c r="F71" s="1" t="s">
        <v>53</v>
      </c>
      <c r="G71" s="1"/>
      <c r="H71" s="1">
        <v>6</v>
      </c>
      <c r="I71" s="1"/>
      <c r="J71" s="1"/>
      <c r="K71" s="1"/>
      <c r="L71" s="1"/>
      <c r="M71" s="1">
        <v>5</v>
      </c>
      <c r="N71" s="1"/>
      <c r="O71" s="1">
        <v>3</v>
      </c>
      <c r="P71" s="1"/>
      <c r="Q71" s="1"/>
      <c r="R71" s="1">
        <v>6</v>
      </c>
      <c r="S71" s="1"/>
      <c r="T71" s="1"/>
      <c r="U71" s="1">
        <v>14</v>
      </c>
    </row>
    <row r="72" spans="1:23" x14ac:dyDescent="0.35">
      <c r="A72" s="1" t="s">
        <v>176</v>
      </c>
      <c r="B72" s="1">
        <v>2019</v>
      </c>
      <c r="C72" s="2">
        <v>43527</v>
      </c>
      <c r="D72" s="1" t="s">
        <v>13</v>
      </c>
      <c r="E72" s="1" t="s">
        <v>339</v>
      </c>
      <c r="F72" s="1" t="s">
        <v>25</v>
      </c>
      <c r="G72" s="1"/>
      <c r="H72" s="1">
        <v>7</v>
      </c>
      <c r="I72" s="1">
        <v>5</v>
      </c>
      <c r="J72" s="1"/>
      <c r="K72" s="1"/>
      <c r="L72" s="1">
        <v>3</v>
      </c>
      <c r="M72" s="1"/>
      <c r="N72" s="1"/>
      <c r="O72" s="1"/>
      <c r="P72" s="1">
        <v>2</v>
      </c>
      <c r="Q72" s="1"/>
      <c r="R72" s="1"/>
      <c r="S72" s="1"/>
      <c r="T72" s="1"/>
      <c r="U72" s="1">
        <v>10</v>
      </c>
    </row>
    <row r="73" spans="1:23" x14ac:dyDescent="0.35">
      <c r="A73" s="1" t="s">
        <v>176</v>
      </c>
      <c r="B73" s="1">
        <v>2019</v>
      </c>
      <c r="C73" s="2">
        <v>43527</v>
      </c>
      <c r="D73" s="1" t="s">
        <v>13</v>
      </c>
      <c r="E73" s="1" t="s">
        <v>219</v>
      </c>
      <c r="F73" s="1" t="s">
        <v>67</v>
      </c>
      <c r="G73" s="1"/>
      <c r="H73" s="1">
        <v>8</v>
      </c>
      <c r="I73" s="1"/>
      <c r="J73" s="1">
        <v>1</v>
      </c>
      <c r="K73" s="1">
        <v>3</v>
      </c>
      <c r="L73" s="1"/>
      <c r="M73" s="1">
        <v>3</v>
      </c>
      <c r="N73" s="1">
        <v>1</v>
      </c>
      <c r="O73" s="1">
        <v>1</v>
      </c>
      <c r="P73" s="1"/>
      <c r="Q73" s="1"/>
      <c r="R73" s="1"/>
      <c r="S73" s="1"/>
      <c r="T73" s="1"/>
      <c r="U73" s="1">
        <v>9</v>
      </c>
    </row>
    <row r="74" spans="1:23" x14ac:dyDescent="0.35">
      <c r="A74" s="1" t="s">
        <v>176</v>
      </c>
      <c r="B74" s="1">
        <v>2019</v>
      </c>
      <c r="C74" s="2">
        <v>43527</v>
      </c>
      <c r="D74" s="1" t="s">
        <v>13</v>
      </c>
      <c r="E74" s="1" t="s">
        <v>344</v>
      </c>
      <c r="F74" s="1" t="s">
        <v>175</v>
      </c>
      <c r="G74" s="1"/>
      <c r="H74" s="1">
        <v>9</v>
      </c>
      <c r="I74" s="1"/>
      <c r="J74" s="1"/>
      <c r="K74" s="1"/>
      <c r="L74" s="1"/>
      <c r="M74" s="1"/>
      <c r="N74" s="1">
        <v>3</v>
      </c>
      <c r="O74" s="1"/>
      <c r="P74" s="1">
        <v>5</v>
      </c>
      <c r="Q74" s="1">
        <v>1</v>
      </c>
      <c r="R74" s="1"/>
      <c r="S74" s="1"/>
      <c r="T74" s="1"/>
      <c r="U74" s="1">
        <v>9</v>
      </c>
    </row>
    <row r="75" spans="1:23" x14ac:dyDescent="0.35">
      <c r="A75" s="1" t="s">
        <v>176</v>
      </c>
      <c r="B75" s="1">
        <v>2019</v>
      </c>
      <c r="C75" s="2">
        <v>43527</v>
      </c>
      <c r="D75" s="1" t="s">
        <v>13</v>
      </c>
      <c r="E75" s="1" t="s">
        <v>243</v>
      </c>
      <c r="F75" s="1" t="s">
        <v>51</v>
      </c>
      <c r="G75" s="1"/>
      <c r="H75" s="1">
        <v>10</v>
      </c>
      <c r="I75" s="1"/>
      <c r="J75" s="1"/>
      <c r="K75" s="1"/>
      <c r="L75" s="1">
        <v>2</v>
      </c>
      <c r="M75" s="1"/>
      <c r="N75" s="1">
        <v>5</v>
      </c>
      <c r="O75" s="1"/>
      <c r="P75" s="1"/>
      <c r="Q75" s="1">
        <v>2</v>
      </c>
      <c r="R75" s="1"/>
      <c r="S75" s="1"/>
      <c r="T75" s="1"/>
      <c r="U75" s="1">
        <v>9</v>
      </c>
    </row>
    <row r="76" spans="1:23" x14ac:dyDescent="0.35">
      <c r="A76" s="1" t="s">
        <v>176</v>
      </c>
      <c r="B76" s="1">
        <v>2019</v>
      </c>
      <c r="C76" s="2">
        <v>43527</v>
      </c>
      <c r="D76" s="1" t="s">
        <v>13</v>
      </c>
      <c r="E76" s="1" t="s">
        <v>229</v>
      </c>
      <c r="F76" s="1" t="s">
        <v>230</v>
      </c>
      <c r="G76" s="1"/>
      <c r="H76" s="1">
        <v>11</v>
      </c>
      <c r="I76" s="1"/>
      <c r="J76" s="1">
        <v>5</v>
      </c>
      <c r="K76" s="1"/>
      <c r="L76" s="1"/>
      <c r="M76" s="1"/>
      <c r="N76" s="1"/>
      <c r="O76" s="1"/>
      <c r="P76" s="1"/>
      <c r="Q76" s="1"/>
      <c r="R76" s="1">
        <v>2</v>
      </c>
      <c r="S76" s="1"/>
      <c r="T76" s="1"/>
      <c r="U76" s="1">
        <v>7</v>
      </c>
    </row>
    <row r="77" spans="1:23" x14ac:dyDescent="0.35">
      <c r="A77" s="1" t="s">
        <v>176</v>
      </c>
      <c r="B77" s="1">
        <v>2019</v>
      </c>
      <c r="C77" s="2">
        <v>43527</v>
      </c>
      <c r="D77" s="1" t="s">
        <v>13</v>
      </c>
      <c r="E77" s="1" t="s">
        <v>653</v>
      </c>
      <c r="F77" s="1" t="s">
        <v>44</v>
      </c>
      <c r="G77" s="1"/>
      <c r="H77" s="1">
        <v>12</v>
      </c>
      <c r="I77" s="1"/>
      <c r="J77" s="1"/>
      <c r="K77" s="1"/>
      <c r="L77" s="1"/>
      <c r="M77" s="1">
        <v>2</v>
      </c>
      <c r="N77" s="1"/>
      <c r="O77" s="1">
        <v>2</v>
      </c>
      <c r="P77" s="1"/>
      <c r="Q77" s="1"/>
      <c r="R77" s="1"/>
      <c r="S77" s="1"/>
      <c r="T77" s="1"/>
      <c r="U77" s="1">
        <v>4</v>
      </c>
    </row>
    <row r="78" spans="1:23" x14ac:dyDescent="0.35">
      <c r="A78" s="1" t="s">
        <v>176</v>
      </c>
      <c r="B78" s="1">
        <v>2019</v>
      </c>
      <c r="C78" s="2">
        <v>43527</v>
      </c>
      <c r="D78" s="1" t="s">
        <v>13</v>
      </c>
      <c r="E78" s="1" t="s">
        <v>338</v>
      </c>
      <c r="F78" s="1" t="s">
        <v>17</v>
      </c>
      <c r="G78" s="1"/>
      <c r="H78" s="1">
        <v>13</v>
      </c>
      <c r="I78" s="1"/>
      <c r="J78" s="1"/>
      <c r="K78" s="1">
        <v>2</v>
      </c>
      <c r="L78" s="1"/>
      <c r="M78" s="1"/>
      <c r="N78" s="1"/>
      <c r="O78" s="1"/>
      <c r="P78" s="1">
        <v>1</v>
      </c>
      <c r="Q78" s="1"/>
      <c r="R78" s="1"/>
      <c r="S78" s="1"/>
      <c r="T78" s="1"/>
      <c r="U78" s="1">
        <v>3</v>
      </c>
    </row>
    <row r="79" spans="1:23" x14ac:dyDescent="0.35">
      <c r="A79" s="1" t="s">
        <v>176</v>
      </c>
      <c r="B79" s="1">
        <v>2019</v>
      </c>
      <c r="C79" s="2">
        <v>43527</v>
      </c>
      <c r="D79" s="1" t="s">
        <v>13</v>
      </c>
      <c r="E79" s="1" t="s">
        <v>249</v>
      </c>
      <c r="F79" s="1" t="s">
        <v>250</v>
      </c>
      <c r="G79" s="1"/>
      <c r="H79" s="1">
        <v>14</v>
      </c>
      <c r="I79" s="1"/>
      <c r="J79" s="1"/>
      <c r="K79" s="1"/>
      <c r="L79" s="1"/>
      <c r="M79" s="1"/>
      <c r="N79" s="1"/>
      <c r="O79" s="1"/>
      <c r="P79" s="1">
        <v>3</v>
      </c>
      <c r="Q79" s="1"/>
      <c r="R79" s="1"/>
      <c r="S79" s="1"/>
      <c r="T79" s="1"/>
      <c r="U79" s="1">
        <v>3</v>
      </c>
    </row>
    <row r="80" spans="1:23" x14ac:dyDescent="0.35">
      <c r="A80" s="1" t="s">
        <v>176</v>
      </c>
      <c r="B80" s="1">
        <v>2019</v>
      </c>
      <c r="C80" s="2">
        <v>43527</v>
      </c>
      <c r="D80" s="1" t="s">
        <v>13</v>
      </c>
      <c r="E80" s="1" t="s">
        <v>313</v>
      </c>
      <c r="F80" s="1" t="s">
        <v>239</v>
      </c>
      <c r="G80" s="1"/>
      <c r="H80" s="1">
        <v>15</v>
      </c>
      <c r="I80" s="1"/>
      <c r="J80" s="1"/>
      <c r="K80" s="1"/>
      <c r="L80" s="1">
        <v>1</v>
      </c>
      <c r="M80" s="1"/>
      <c r="N80" s="1"/>
      <c r="O80" s="1"/>
      <c r="P80" s="1"/>
      <c r="Q80" s="1"/>
      <c r="R80" s="1"/>
      <c r="S80" s="1"/>
      <c r="T80" s="1"/>
      <c r="U80" s="1">
        <v>1</v>
      </c>
    </row>
    <row r="81" spans="1:21" x14ac:dyDescent="0.35">
      <c r="A81" s="1" t="s">
        <v>176</v>
      </c>
      <c r="B81" s="1">
        <v>2019</v>
      </c>
      <c r="C81" s="2">
        <v>43527</v>
      </c>
      <c r="D81" s="1" t="s">
        <v>13</v>
      </c>
      <c r="E81" s="1" t="s">
        <v>291</v>
      </c>
      <c r="F81" s="1" t="s">
        <v>31</v>
      </c>
      <c r="G81" s="1"/>
      <c r="H81" s="1">
        <v>16</v>
      </c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>
        <v>0</v>
      </c>
    </row>
    <row r="82" spans="1:21" x14ac:dyDescent="0.35">
      <c r="A82" s="1" t="s">
        <v>176</v>
      </c>
      <c r="B82" s="1">
        <v>2019</v>
      </c>
      <c r="C82" s="2">
        <v>43527</v>
      </c>
      <c r="D82" s="1" t="s">
        <v>13</v>
      </c>
      <c r="E82" s="1" t="s">
        <v>652</v>
      </c>
      <c r="F82" s="1" t="s">
        <v>245</v>
      </c>
      <c r="G82" s="1"/>
      <c r="H82" s="1">
        <v>17</v>
      </c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>
        <v>0</v>
      </c>
    </row>
    <row r="83" spans="1:21" x14ac:dyDescent="0.35">
      <c r="A83" s="1" t="s">
        <v>176</v>
      </c>
      <c r="B83" s="1">
        <v>2019</v>
      </c>
      <c r="C83" s="2">
        <v>43527</v>
      </c>
      <c r="D83" s="1" t="s">
        <v>13</v>
      </c>
      <c r="E83" s="1" t="s">
        <v>335</v>
      </c>
      <c r="F83" s="1" t="s">
        <v>61</v>
      </c>
      <c r="G83" s="1"/>
      <c r="H83" s="1">
        <v>18</v>
      </c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>
        <v>0</v>
      </c>
    </row>
    <row r="84" spans="1:21" x14ac:dyDescent="0.35">
      <c r="A84" s="1" t="s">
        <v>176</v>
      </c>
      <c r="B84" s="1">
        <v>2019</v>
      </c>
      <c r="C84" s="2">
        <v>43527</v>
      </c>
      <c r="D84" s="1" t="s">
        <v>13</v>
      </c>
      <c r="E84" s="1" t="s">
        <v>337</v>
      </c>
      <c r="F84" s="1" t="s">
        <v>49</v>
      </c>
      <c r="G84" s="1"/>
      <c r="H84" s="1">
        <v>19</v>
      </c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>
        <v>0</v>
      </c>
    </row>
    <row r="85" spans="1:21" x14ac:dyDescent="0.35">
      <c r="A85" s="1" t="s">
        <v>176</v>
      </c>
      <c r="B85" s="1">
        <v>2019</v>
      </c>
      <c r="C85" s="2">
        <v>43527</v>
      </c>
      <c r="D85" s="1" t="s">
        <v>13</v>
      </c>
      <c r="E85" s="1" t="s">
        <v>283</v>
      </c>
      <c r="F85" s="1" t="s">
        <v>123</v>
      </c>
      <c r="G85" s="1"/>
      <c r="H85" s="1">
        <v>20</v>
      </c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 t="s">
        <v>318</v>
      </c>
    </row>
    <row r="86" spans="1:21" x14ac:dyDescent="0.35">
      <c r="A86" s="1" t="s">
        <v>176</v>
      </c>
      <c r="B86" s="1">
        <v>2019</v>
      </c>
      <c r="C86" s="2">
        <v>43527</v>
      </c>
      <c r="D86" s="1" t="s">
        <v>13</v>
      </c>
      <c r="E86" s="1" t="s">
        <v>526</v>
      </c>
      <c r="F86" s="1" t="s">
        <v>15</v>
      </c>
      <c r="G86" s="1"/>
      <c r="H86" s="1">
        <v>21</v>
      </c>
      <c r="I86" s="1"/>
      <c r="J86" s="1"/>
      <c r="K86" s="1">
        <v>1</v>
      </c>
      <c r="L86" s="1"/>
      <c r="M86" s="1"/>
      <c r="N86" s="1"/>
      <c r="O86" s="1"/>
      <c r="P86" s="1"/>
      <c r="Q86" s="1"/>
      <c r="R86" s="1"/>
      <c r="S86" s="1"/>
      <c r="T86" s="1"/>
      <c r="U86" s="1" t="s">
        <v>318</v>
      </c>
    </row>
    <row r="87" spans="1:21" x14ac:dyDescent="0.35">
      <c r="A87" s="1" t="s">
        <v>176</v>
      </c>
      <c r="B87" s="1">
        <v>2019</v>
      </c>
      <c r="C87" s="2">
        <v>43527</v>
      </c>
      <c r="D87" s="1" t="s">
        <v>13</v>
      </c>
      <c r="E87" s="1" t="s">
        <v>287</v>
      </c>
      <c r="F87" s="1" t="s">
        <v>47</v>
      </c>
      <c r="G87" s="1"/>
      <c r="H87" s="1">
        <v>22</v>
      </c>
      <c r="I87" s="1">
        <v>2</v>
      </c>
      <c r="J87" s="1"/>
      <c r="K87" s="1"/>
      <c r="L87" s="1"/>
      <c r="M87" s="1"/>
      <c r="N87" s="1"/>
      <c r="O87" s="1"/>
      <c r="P87" s="1"/>
      <c r="Q87" s="1"/>
      <c r="R87" s="1"/>
      <c r="S87" s="1"/>
      <c r="T87" s="1">
        <v>20</v>
      </c>
      <c r="U87" s="1" t="s">
        <v>318</v>
      </c>
    </row>
  </sheetData>
  <conditionalFormatting sqref="D26:D45">
    <cfRule type="expression" dxfId="32" priority="5">
      <formula>$E26="F"</formula>
    </cfRule>
    <cfRule type="expression" dxfId="31" priority="6">
      <formula>$E26="SF"</formula>
    </cfRule>
    <cfRule type="expression" dxfId="30" priority="7">
      <formula>$E26="QF"</formula>
    </cfRule>
    <cfRule type="expression" dxfId="29" priority="8">
      <formula>$E26="R16"</formula>
    </cfRule>
    <cfRule type="expression" dxfId="28" priority="9">
      <formula>$E26="R8"</formula>
    </cfRule>
  </conditionalFormatting>
  <conditionalFormatting sqref="I2:Q2000 S46:S52">
    <cfRule type="cellIs" dxfId="27" priority="18" operator="between">
      <formula>1</formula>
      <formula>1</formula>
    </cfRule>
    <cfRule type="cellIs" dxfId="26" priority="19" operator="between">
      <formula>2</formula>
      <formula>2</formula>
    </cfRule>
    <cfRule type="cellIs" dxfId="25" priority="20" operator="between">
      <formula>3</formula>
      <formula>3</formula>
    </cfRule>
    <cfRule type="cellIs" dxfId="24" priority="21" operator="between">
      <formula>5</formula>
      <formula>5</formula>
    </cfRule>
  </conditionalFormatting>
  <conditionalFormatting sqref="R2:R2000">
    <cfRule type="cellIs" dxfId="23" priority="10" operator="between">
      <formula>10</formula>
      <formula>10</formula>
    </cfRule>
    <cfRule type="cellIs" dxfId="22" priority="11" operator="between">
      <formula>6</formula>
      <formula>6</formula>
    </cfRule>
    <cfRule type="cellIs" dxfId="21" priority="12" operator="between">
      <formula>4</formula>
      <formula>4</formula>
    </cfRule>
    <cfRule type="cellIs" dxfId="20" priority="13" operator="between">
      <formula>2</formula>
      <formula>2</formula>
    </cfRule>
  </conditionalFormatting>
  <conditionalFormatting sqref="A46:B65 D46:D65">
    <cfRule type="expression" dxfId="19" priority="3">
      <formula>#REF!="F"</formula>
    </cfRule>
    <cfRule type="expression" dxfId="18" priority="4">
      <formula>#REF!="Q"</formula>
    </cfRule>
  </conditionalFormatting>
  <conditionalFormatting sqref="D66:D87 A66:B87">
    <cfRule type="expression" dxfId="17" priority="1">
      <formula>#REF!="F"</formula>
    </cfRule>
    <cfRule type="expression" dxfId="16" priority="2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210"/>
  <sheetViews>
    <sheetView zoomScale="55" zoomScaleNormal="55" workbookViewId="0">
      <pane ySplit="1" topLeftCell="A2" activePane="bottomLeft" state="frozen"/>
      <selection activeCell="G321" sqref="G321"/>
      <selection pane="bottomLeft" activeCell="A19" sqref="A19:D20"/>
    </sheetView>
  </sheetViews>
  <sheetFormatPr defaultRowHeight="14.5" x14ac:dyDescent="0.35"/>
  <cols>
    <col min="1" max="1" width="8.54296875" bestFit="1" customWidth="1"/>
    <col min="2" max="2" width="5.453125" bestFit="1" customWidth="1"/>
    <col min="3" max="3" width="11.453125" bestFit="1" customWidth="1"/>
    <col min="4" max="5" width="6" bestFit="1" customWidth="1"/>
    <col min="6" max="6" width="6" customWidth="1"/>
    <col min="7" max="7" width="24.453125" bestFit="1" customWidth="1"/>
    <col min="8" max="8" width="8.1796875" bestFit="1" customWidth="1"/>
    <col min="9" max="9" width="6.54296875" customWidth="1"/>
    <col min="10" max="10" width="8.1796875" customWidth="1"/>
    <col min="11" max="11" width="6" bestFit="1" customWidth="1"/>
    <col min="12" max="12" width="10.1796875" bestFit="1" customWidth="1"/>
  </cols>
  <sheetData>
    <row r="1" spans="1:12" x14ac:dyDescent="0.35">
      <c r="A1" t="s">
        <v>0</v>
      </c>
      <c r="B1" t="s">
        <v>1</v>
      </c>
      <c r="C1" t="s">
        <v>2</v>
      </c>
      <c r="D1" t="s">
        <v>3</v>
      </c>
      <c r="E1" t="s">
        <v>193</v>
      </c>
      <c r="F1" t="s">
        <v>194</v>
      </c>
      <c r="G1" t="s">
        <v>4</v>
      </c>
      <c r="H1" t="s">
        <v>5</v>
      </c>
      <c r="I1" t="s">
        <v>6</v>
      </c>
      <c r="J1" t="s">
        <v>7</v>
      </c>
      <c r="K1" t="s">
        <v>218</v>
      </c>
      <c r="L1" t="s">
        <v>11</v>
      </c>
    </row>
    <row r="2" spans="1:12" x14ac:dyDescent="0.35">
      <c r="A2" s="4" t="s">
        <v>1771</v>
      </c>
      <c r="B2" s="4">
        <v>2023</v>
      </c>
      <c r="C2" s="5">
        <v>45000</v>
      </c>
      <c r="D2" s="4" t="s">
        <v>72</v>
      </c>
      <c r="E2" s="4" t="s">
        <v>209</v>
      </c>
      <c r="F2" s="4" t="s">
        <v>209</v>
      </c>
      <c r="G2" s="4" t="s">
        <v>219</v>
      </c>
      <c r="H2" s="4" t="s">
        <v>67</v>
      </c>
      <c r="I2" s="4"/>
      <c r="J2" s="4">
        <v>1</v>
      </c>
    </row>
    <row r="3" spans="1:12" x14ac:dyDescent="0.35">
      <c r="A3" s="4" t="s">
        <v>1771</v>
      </c>
      <c r="B3" s="4">
        <v>2023</v>
      </c>
      <c r="C3" s="5">
        <v>45000</v>
      </c>
      <c r="D3" s="4" t="s">
        <v>72</v>
      </c>
      <c r="E3" s="4" t="s">
        <v>209</v>
      </c>
      <c r="F3" s="4" t="s">
        <v>209</v>
      </c>
      <c r="G3" s="4" t="s">
        <v>439</v>
      </c>
      <c r="H3" s="4" t="s">
        <v>17</v>
      </c>
      <c r="I3" s="4"/>
      <c r="J3" s="4">
        <v>2</v>
      </c>
    </row>
    <row r="4" spans="1:12" x14ac:dyDescent="0.35">
      <c r="A4" s="4" t="s">
        <v>1771</v>
      </c>
      <c r="B4" s="4">
        <v>2023</v>
      </c>
      <c r="C4" s="5">
        <v>45000</v>
      </c>
      <c r="D4" s="4" t="s">
        <v>72</v>
      </c>
      <c r="E4" s="4" t="s">
        <v>209</v>
      </c>
      <c r="F4" s="4" t="s">
        <v>209</v>
      </c>
      <c r="G4" s="4" t="s">
        <v>246</v>
      </c>
      <c r="H4" s="4" t="s">
        <v>25</v>
      </c>
      <c r="I4" s="4"/>
      <c r="J4" s="4">
        <v>3</v>
      </c>
    </row>
    <row r="5" spans="1:12" x14ac:dyDescent="0.35">
      <c r="A5" s="4" t="s">
        <v>1771</v>
      </c>
      <c r="B5" s="4">
        <v>2023</v>
      </c>
      <c r="C5" s="5">
        <v>45000</v>
      </c>
      <c r="D5" s="4" t="s">
        <v>72</v>
      </c>
      <c r="E5" s="4" t="s">
        <v>209</v>
      </c>
      <c r="F5" s="4" t="s">
        <v>209</v>
      </c>
      <c r="G5" s="4" t="s">
        <v>224</v>
      </c>
      <c r="H5" s="4" t="s">
        <v>225</v>
      </c>
      <c r="I5" s="4"/>
      <c r="J5" s="4">
        <v>4</v>
      </c>
    </row>
    <row r="6" spans="1:12" x14ac:dyDescent="0.35">
      <c r="A6" s="4" t="s">
        <v>1771</v>
      </c>
      <c r="B6" s="4">
        <v>2023</v>
      </c>
      <c r="C6" s="5">
        <v>45000</v>
      </c>
      <c r="D6" s="4" t="s">
        <v>72</v>
      </c>
      <c r="E6" s="4" t="s">
        <v>209</v>
      </c>
      <c r="F6" s="4" t="s">
        <v>209</v>
      </c>
      <c r="G6" s="4" t="s">
        <v>480</v>
      </c>
      <c r="H6" s="4" t="s">
        <v>19</v>
      </c>
      <c r="I6" s="4"/>
      <c r="J6" s="4">
        <v>5</v>
      </c>
    </row>
    <row r="7" spans="1:12" x14ac:dyDescent="0.35">
      <c r="A7" s="4" t="s">
        <v>1771</v>
      </c>
      <c r="B7" s="4">
        <v>2023</v>
      </c>
      <c r="C7" s="5">
        <v>45000</v>
      </c>
      <c r="D7" s="4" t="s">
        <v>72</v>
      </c>
      <c r="E7" s="4" t="s">
        <v>209</v>
      </c>
      <c r="F7" s="4" t="s">
        <v>209</v>
      </c>
      <c r="G7" s="4" t="s">
        <v>462</v>
      </c>
      <c r="H7" s="4" t="s">
        <v>61</v>
      </c>
      <c r="I7" s="4"/>
      <c r="J7" s="4">
        <v>6</v>
      </c>
    </row>
    <row r="8" spans="1:12" x14ac:dyDescent="0.35">
      <c r="A8" s="4" t="s">
        <v>1771</v>
      </c>
      <c r="B8" s="4">
        <v>2023</v>
      </c>
      <c r="C8" s="5">
        <v>45000</v>
      </c>
      <c r="D8" s="4" t="s">
        <v>72</v>
      </c>
      <c r="E8" s="4" t="s">
        <v>209</v>
      </c>
      <c r="F8" s="4" t="s">
        <v>209</v>
      </c>
      <c r="G8" s="4" t="s">
        <v>449</v>
      </c>
      <c r="H8" s="4" t="s">
        <v>98</v>
      </c>
      <c r="I8" s="4"/>
      <c r="J8" s="4">
        <v>7</v>
      </c>
    </row>
    <row r="9" spans="1:12" x14ac:dyDescent="0.35">
      <c r="A9" s="4" t="s">
        <v>1771</v>
      </c>
      <c r="B9" s="4">
        <v>2023</v>
      </c>
      <c r="C9" s="5">
        <v>45000</v>
      </c>
      <c r="D9" s="4" t="s">
        <v>72</v>
      </c>
      <c r="E9" s="4" t="s">
        <v>209</v>
      </c>
      <c r="F9" s="4" t="s">
        <v>209</v>
      </c>
      <c r="G9" s="4" t="s">
        <v>236</v>
      </c>
      <c r="H9" s="4" t="s">
        <v>237</v>
      </c>
      <c r="I9" s="4"/>
      <c r="J9" s="4">
        <v>8</v>
      </c>
    </row>
    <row r="10" spans="1:12" x14ac:dyDescent="0.35">
      <c r="A10" s="4" t="s">
        <v>1771</v>
      </c>
      <c r="B10" s="4">
        <v>2023</v>
      </c>
      <c r="C10" s="5">
        <v>45000</v>
      </c>
      <c r="D10" s="4" t="s">
        <v>72</v>
      </c>
      <c r="E10" s="4" t="s">
        <v>209</v>
      </c>
      <c r="F10" s="4" t="s">
        <v>209</v>
      </c>
      <c r="G10" s="4" t="s">
        <v>506</v>
      </c>
      <c r="H10" s="4" t="s">
        <v>239</v>
      </c>
      <c r="I10" s="4"/>
      <c r="J10" s="4">
        <v>9</v>
      </c>
    </row>
    <row r="11" spans="1:12" x14ac:dyDescent="0.35">
      <c r="A11" s="4" t="s">
        <v>1771</v>
      </c>
      <c r="B11" s="4">
        <v>2023</v>
      </c>
      <c r="C11" s="5">
        <v>45000</v>
      </c>
      <c r="D11" s="4" t="s">
        <v>72</v>
      </c>
      <c r="E11" s="4" t="s">
        <v>209</v>
      </c>
      <c r="F11" s="4" t="s">
        <v>209</v>
      </c>
      <c r="G11" s="4" t="s">
        <v>464</v>
      </c>
      <c r="H11" s="4" t="s">
        <v>44</v>
      </c>
      <c r="I11" s="4"/>
      <c r="J11" s="4">
        <v>10</v>
      </c>
    </row>
    <row r="12" spans="1:12" x14ac:dyDescent="0.35">
      <c r="A12" s="4" t="s">
        <v>1771</v>
      </c>
      <c r="B12" s="4">
        <v>2023</v>
      </c>
      <c r="C12" s="5">
        <v>45000</v>
      </c>
      <c r="D12" s="4" t="s">
        <v>72</v>
      </c>
      <c r="E12" s="4" t="s">
        <v>209</v>
      </c>
      <c r="F12" s="4" t="s">
        <v>209</v>
      </c>
      <c r="G12" s="4" t="s">
        <v>525</v>
      </c>
      <c r="H12" s="4" t="s">
        <v>47</v>
      </c>
      <c r="I12" s="4"/>
      <c r="J12" s="4">
        <v>11</v>
      </c>
    </row>
    <row r="13" spans="1:12" x14ac:dyDescent="0.35">
      <c r="A13" s="4" t="s">
        <v>1771</v>
      </c>
      <c r="B13" s="4">
        <v>2023</v>
      </c>
      <c r="C13" s="5">
        <v>45000</v>
      </c>
      <c r="D13" s="4" t="s">
        <v>72</v>
      </c>
      <c r="E13" s="4" t="s">
        <v>209</v>
      </c>
      <c r="F13" s="4" t="s">
        <v>209</v>
      </c>
      <c r="G13" s="4" t="s">
        <v>1768</v>
      </c>
      <c r="H13" s="4" t="s">
        <v>49</v>
      </c>
      <c r="I13" s="4"/>
      <c r="J13" s="4">
        <v>12</v>
      </c>
    </row>
    <row r="14" spans="1:12" x14ac:dyDescent="0.35">
      <c r="A14" s="4" t="s">
        <v>1771</v>
      </c>
      <c r="B14" s="4">
        <v>2023</v>
      </c>
      <c r="C14" s="5">
        <v>45000</v>
      </c>
      <c r="D14" s="4" t="s">
        <v>72</v>
      </c>
      <c r="E14" s="4" t="s">
        <v>209</v>
      </c>
      <c r="F14" s="4" t="s">
        <v>209</v>
      </c>
      <c r="G14" s="4" t="s">
        <v>232</v>
      </c>
      <c r="H14" s="4" t="s">
        <v>123</v>
      </c>
      <c r="I14" s="4"/>
      <c r="J14" s="4">
        <v>13</v>
      </c>
    </row>
    <row r="15" spans="1:12" x14ac:dyDescent="0.35">
      <c r="A15" s="4" t="s">
        <v>1771</v>
      </c>
      <c r="B15" s="4">
        <v>2023</v>
      </c>
      <c r="C15" s="5">
        <v>45000</v>
      </c>
      <c r="D15" s="4" t="s">
        <v>72</v>
      </c>
      <c r="E15" s="4" t="s">
        <v>209</v>
      </c>
      <c r="F15" s="4" t="s">
        <v>209</v>
      </c>
      <c r="G15" s="4" t="s">
        <v>285</v>
      </c>
      <c r="H15" s="4" t="s">
        <v>286</v>
      </c>
      <c r="I15" s="4"/>
      <c r="J15" s="4">
        <v>14</v>
      </c>
    </row>
    <row r="16" spans="1:12" x14ac:dyDescent="0.35">
      <c r="A16" s="4" t="s">
        <v>1771</v>
      </c>
      <c r="B16" s="4">
        <v>2023</v>
      </c>
      <c r="C16" s="5">
        <v>45000</v>
      </c>
      <c r="D16" s="4" t="s">
        <v>72</v>
      </c>
      <c r="E16" s="4" t="s">
        <v>209</v>
      </c>
      <c r="F16" s="4" t="s">
        <v>209</v>
      </c>
      <c r="G16" s="4" t="s">
        <v>241</v>
      </c>
      <c r="H16" s="4" t="s">
        <v>242</v>
      </c>
      <c r="I16" s="4"/>
      <c r="J16" s="4">
        <v>15</v>
      </c>
    </row>
    <row r="17" spans="1:10" x14ac:dyDescent="0.35">
      <c r="A17" s="4" t="s">
        <v>1771</v>
      </c>
      <c r="B17" s="4">
        <v>2023</v>
      </c>
      <c r="C17" s="5">
        <v>45000</v>
      </c>
      <c r="D17" s="4" t="s">
        <v>72</v>
      </c>
      <c r="E17" s="4" t="s">
        <v>209</v>
      </c>
      <c r="F17" s="4" t="s">
        <v>209</v>
      </c>
      <c r="G17" s="4" t="s">
        <v>1769</v>
      </c>
      <c r="H17" s="4" t="s">
        <v>56</v>
      </c>
      <c r="I17" s="4"/>
      <c r="J17" s="4">
        <v>16</v>
      </c>
    </row>
    <row r="18" spans="1:10" x14ac:dyDescent="0.35">
      <c r="A18" s="4" t="s">
        <v>1771</v>
      </c>
      <c r="B18" s="4">
        <v>2023</v>
      </c>
      <c r="C18" s="5">
        <v>45000</v>
      </c>
      <c r="D18" s="4" t="s">
        <v>72</v>
      </c>
      <c r="E18" s="4" t="s">
        <v>209</v>
      </c>
      <c r="F18" s="4" t="s">
        <v>209</v>
      </c>
      <c r="G18" s="4" t="s">
        <v>1770</v>
      </c>
      <c r="H18" s="4" t="s">
        <v>51</v>
      </c>
      <c r="I18" s="4"/>
      <c r="J18" s="4">
        <v>17</v>
      </c>
    </row>
    <row r="19" spans="1:10" x14ac:dyDescent="0.35">
      <c r="A19" s="4" t="s">
        <v>1771</v>
      </c>
      <c r="B19" s="4">
        <v>2023</v>
      </c>
      <c r="C19" s="5">
        <v>45000</v>
      </c>
      <c r="D19" s="4" t="s">
        <v>72</v>
      </c>
      <c r="E19" s="4" t="s">
        <v>209</v>
      </c>
      <c r="F19" s="4" t="s">
        <v>209</v>
      </c>
      <c r="G19" s="4" t="s">
        <v>636</v>
      </c>
      <c r="H19" s="4" t="s">
        <v>53</v>
      </c>
      <c r="I19" s="4"/>
      <c r="J19" s="4">
        <v>18</v>
      </c>
    </row>
    <row r="20" spans="1:10" x14ac:dyDescent="0.35">
      <c r="A20" s="4" t="s">
        <v>1771</v>
      </c>
      <c r="B20" s="4">
        <v>2023</v>
      </c>
      <c r="C20" s="5">
        <v>45000</v>
      </c>
      <c r="D20" s="4" t="s">
        <v>72</v>
      </c>
      <c r="E20" s="4" t="s">
        <v>209</v>
      </c>
      <c r="F20" s="4" t="s">
        <v>209</v>
      </c>
      <c r="G20" s="4" t="s">
        <v>458</v>
      </c>
      <c r="H20" s="4" t="s">
        <v>15</v>
      </c>
      <c r="I20" s="4"/>
      <c r="J20" s="4">
        <v>19</v>
      </c>
    </row>
    <row r="21" spans="1:10" x14ac:dyDescent="0.35">
      <c r="A21" s="4" t="s">
        <v>1771</v>
      </c>
      <c r="B21" s="4">
        <v>2023</v>
      </c>
      <c r="C21" s="5">
        <v>45000</v>
      </c>
      <c r="D21" s="4" t="s">
        <v>72</v>
      </c>
      <c r="E21" s="4" t="s">
        <v>209</v>
      </c>
      <c r="F21" s="4" t="s">
        <v>209</v>
      </c>
      <c r="G21" s="4" t="s">
        <v>494</v>
      </c>
      <c r="H21" s="4" t="s">
        <v>70</v>
      </c>
      <c r="I21" s="4"/>
      <c r="J21" s="4">
        <v>20</v>
      </c>
    </row>
    <row r="22" spans="1:10" x14ac:dyDescent="0.35">
      <c r="A22" s="4" t="s">
        <v>1771</v>
      </c>
      <c r="B22" s="4">
        <v>2023</v>
      </c>
      <c r="C22" s="5">
        <v>45000</v>
      </c>
      <c r="D22" s="4" t="s">
        <v>72</v>
      </c>
      <c r="E22" s="4" t="s">
        <v>209</v>
      </c>
      <c r="F22" s="4" t="s">
        <v>209</v>
      </c>
      <c r="G22" s="4" t="s">
        <v>251</v>
      </c>
      <c r="H22" s="4" t="s">
        <v>38</v>
      </c>
      <c r="I22" s="4"/>
      <c r="J22" s="4">
        <v>21</v>
      </c>
    </row>
    <row r="23" spans="1:10" x14ac:dyDescent="0.35">
      <c r="A23" s="4" t="s">
        <v>1771</v>
      </c>
      <c r="B23" s="4">
        <v>2023</v>
      </c>
      <c r="C23" s="5">
        <v>45000</v>
      </c>
      <c r="D23" s="4" t="s">
        <v>72</v>
      </c>
      <c r="E23" s="4" t="s">
        <v>209</v>
      </c>
      <c r="F23" s="4" t="s">
        <v>209</v>
      </c>
      <c r="G23" s="4" t="s">
        <v>249</v>
      </c>
      <c r="H23" s="4" t="s">
        <v>250</v>
      </c>
      <c r="I23" s="4"/>
      <c r="J23" s="4">
        <v>22</v>
      </c>
    </row>
    <row r="24" spans="1:10" x14ac:dyDescent="0.35">
      <c r="A24" s="4" t="s">
        <v>1771</v>
      </c>
      <c r="B24" s="4">
        <v>2023</v>
      </c>
      <c r="C24" s="5">
        <v>45000</v>
      </c>
      <c r="D24" s="4" t="s">
        <v>72</v>
      </c>
      <c r="E24" s="4" t="s">
        <v>209</v>
      </c>
      <c r="F24" s="4" t="s">
        <v>209</v>
      </c>
      <c r="G24" s="4" t="s">
        <v>253</v>
      </c>
      <c r="H24" s="4" t="s">
        <v>254</v>
      </c>
      <c r="I24" s="4"/>
      <c r="J24" s="4">
        <v>23</v>
      </c>
    </row>
    <row r="25" spans="1:10" x14ac:dyDescent="0.35">
      <c r="A25" s="4" t="s">
        <v>1771</v>
      </c>
      <c r="B25" s="4">
        <v>2023</v>
      </c>
      <c r="C25" s="5">
        <v>45000</v>
      </c>
      <c r="D25" s="4" t="s">
        <v>72</v>
      </c>
      <c r="E25" s="4" t="s">
        <v>209</v>
      </c>
      <c r="F25" s="4" t="s">
        <v>209</v>
      </c>
      <c r="G25" s="4" t="s">
        <v>578</v>
      </c>
      <c r="H25" s="4" t="s">
        <v>29</v>
      </c>
      <c r="I25" s="4"/>
      <c r="J25" s="4">
        <v>24</v>
      </c>
    </row>
    <row r="26" spans="1:10" x14ac:dyDescent="0.35">
      <c r="A26" s="1" t="s">
        <v>433</v>
      </c>
      <c r="B26" s="1">
        <v>2023</v>
      </c>
      <c r="C26" s="2">
        <v>44981</v>
      </c>
      <c r="D26" s="1" t="s">
        <v>72</v>
      </c>
      <c r="E26" s="1" t="s">
        <v>209</v>
      </c>
      <c r="F26" s="1" t="s">
        <v>209</v>
      </c>
      <c r="G26" s="1" t="s">
        <v>281</v>
      </c>
      <c r="H26" s="1" t="s">
        <v>29</v>
      </c>
      <c r="I26" s="1"/>
      <c r="J26" s="1">
        <v>1</v>
      </c>
    </row>
    <row r="27" spans="1:10" x14ac:dyDescent="0.35">
      <c r="A27" s="1" t="s">
        <v>433</v>
      </c>
      <c r="B27" s="1">
        <v>2023</v>
      </c>
      <c r="C27" s="2">
        <v>44981</v>
      </c>
      <c r="D27" s="1" t="s">
        <v>72</v>
      </c>
      <c r="E27" s="1" t="s">
        <v>209</v>
      </c>
      <c r="F27" s="1" t="s">
        <v>209</v>
      </c>
      <c r="G27" s="1" t="s">
        <v>339</v>
      </c>
      <c r="H27" s="1" t="s">
        <v>25</v>
      </c>
      <c r="I27" s="1"/>
      <c r="J27" s="1">
        <v>2</v>
      </c>
    </row>
    <row r="28" spans="1:10" x14ac:dyDescent="0.35">
      <c r="A28" s="1" t="s">
        <v>433</v>
      </c>
      <c r="B28" s="1">
        <v>2023</v>
      </c>
      <c r="C28" s="2">
        <v>44981</v>
      </c>
      <c r="D28" s="1" t="s">
        <v>72</v>
      </c>
      <c r="E28" s="1" t="s">
        <v>209</v>
      </c>
      <c r="F28" s="1" t="s">
        <v>209</v>
      </c>
      <c r="G28" s="1" t="s">
        <v>480</v>
      </c>
      <c r="H28" s="1" t="s">
        <v>19</v>
      </c>
      <c r="I28" s="1"/>
      <c r="J28" s="1">
        <v>3</v>
      </c>
    </row>
    <row r="29" spans="1:10" x14ac:dyDescent="0.35">
      <c r="A29" s="1" t="s">
        <v>433</v>
      </c>
      <c r="B29" s="1">
        <v>2023</v>
      </c>
      <c r="C29" s="2">
        <v>44981</v>
      </c>
      <c r="D29" s="1" t="s">
        <v>72</v>
      </c>
      <c r="E29" s="1" t="s">
        <v>209</v>
      </c>
      <c r="F29" s="1" t="s">
        <v>209</v>
      </c>
      <c r="G29" s="1" t="s">
        <v>405</v>
      </c>
      <c r="H29" s="1" t="s">
        <v>53</v>
      </c>
      <c r="I29" s="1"/>
      <c r="J29" s="1">
        <v>4</v>
      </c>
    </row>
    <row r="30" spans="1:10" x14ac:dyDescent="0.35">
      <c r="A30" s="1" t="s">
        <v>433</v>
      </c>
      <c r="B30" s="1">
        <v>2023</v>
      </c>
      <c r="C30" s="2">
        <v>44981</v>
      </c>
      <c r="D30" s="1" t="s">
        <v>72</v>
      </c>
      <c r="E30" s="1" t="s">
        <v>209</v>
      </c>
      <c r="F30" s="1" t="s">
        <v>209</v>
      </c>
      <c r="G30" s="1" t="s">
        <v>439</v>
      </c>
      <c r="H30" s="1" t="s">
        <v>17</v>
      </c>
      <c r="I30" s="1"/>
      <c r="J30" s="1">
        <v>5</v>
      </c>
    </row>
    <row r="31" spans="1:10" x14ac:dyDescent="0.35">
      <c r="A31" s="1" t="s">
        <v>433</v>
      </c>
      <c r="B31" s="1">
        <v>2023</v>
      </c>
      <c r="C31" s="2">
        <v>44981</v>
      </c>
      <c r="D31" s="1" t="s">
        <v>72</v>
      </c>
      <c r="E31" s="1" t="s">
        <v>209</v>
      </c>
      <c r="F31" s="1" t="s">
        <v>209</v>
      </c>
      <c r="G31" s="1" t="s">
        <v>236</v>
      </c>
      <c r="H31" s="1" t="s">
        <v>237</v>
      </c>
      <c r="I31" s="1"/>
      <c r="J31" s="1">
        <v>6</v>
      </c>
    </row>
    <row r="32" spans="1:10" x14ac:dyDescent="0.35">
      <c r="A32" s="1" t="s">
        <v>433</v>
      </c>
      <c r="B32" s="1">
        <v>2023</v>
      </c>
      <c r="C32" s="2">
        <v>44981</v>
      </c>
      <c r="D32" s="1" t="s">
        <v>72</v>
      </c>
      <c r="E32" s="1" t="s">
        <v>209</v>
      </c>
      <c r="F32" s="1" t="s">
        <v>209</v>
      </c>
      <c r="G32" s="1" t="s">
        <v>458</v>
      </c>
      <c r="H32" s="1" t="s">
        <v>15</v>
      </c>
      <c r="I32" s="1"/>
      <c r="J32" s="1">
        <v>7</v>
      </c>
    </row>
    <row r="33" spans="1:12" x14ac:dyDescent="0.35">
      <c r="A33" s="1" t="s">
        <v>433</v>
      </c>
      <c r="B33" s="1">
        <v>2023</v>
      </c>
      <c r="C33" s="2">
        <v>44981</v>
      </c>
      <c r="D33" s="1" t="s">
        <v>72</v>
      </c>
      <c r="E33" s="1" t="s">
        <v>209</v>
      </c>
      <c r="F33" s="1" t="s">
        <v>209</v>
      </c>
      <c r="G33" s="1" t="s">
        <v>449</v>
      </c>
      <c r="H33" s="1" t="s">
        <v>98</v>
      </c>
      <c r="I33" s="1"/>
      <c r="J33" s="1">
        <v>8</v>
      </c>
    </row>
    <row r="34" spans="1:12" x14ac:dyDescent="0.35">
      <c r="A34" s="1" t="s">
        <v>433</v>
      </c>
      <c r="B34" s="1">
        <v>2023</v>
      </c>
      <c r="C34" s="2">
        <v>44981</v>
      </c>
      <c r="D34" s="1" t="s">
        <v>72</v>
      </c>
      <c r="E34" s="1" t="s">
        <v>209</v>
      </c>
      <c r="F34" s="1" t="s">
        <v>209</v>
      </c>
      <c r="G34" s="1" t="s">
        <v>448</v>
      </c>
      <c r="H34" s="1" t="s">
        <v>40</v>
      </c>
      <c r="I34" s="1"/>
      <c r="J34" s="1">
        <v>9</v>
      </c>
    </row>
    <row r="35" spans="1:12" x14ac:dyDescent="0.35">
      <c r="A35" s="1" t="s">
        <v>433</v>
      </c>
      <c r="B35" s="1">
        <v>2023</v>
      </c>
      <c r="C35" s="2">
        <v>44981</v>
      </c>
      <c r="D35" s="1" t="s">
        <v>72</v>
      </c>
      <c r="E35" s="1" t="s">
        <v>209</v>
      </c>
      <c r="F35" s="1" t="s">
        <v>209</v>
      </c>
      <c r="G35" s="1" t="s">
        <v>300</v>
      </c>
      <c r="H35" s="1" t="s">
        <v>239</v>
      </c>
      <c r="I35" s="1"/>
      <c r="J35" s="1">
        <v>10</v>
      </c>
    </row>
    <row r="36" spans="1:12" x14ac:dyDescent="0.35">
      <c r="A36" s="1" t="s">
        <v>433</v>
      </c>
      <c r="B36" s="1">
        <v>2023</v>
      </c>
      <c r="C36" s="2">
        <v>44981</v>
      </c>
      <c r="D36" s="1" t="s">
        <v>72</v>
      </c>
      <c r="E36" s="1" t="s">
        <v>209</v>
      </c>
      <c r="F36" s="1" t="s">
        <v>209</v>
      </c>
      <c r="G36" s="1" t="s">
        <v>285</v>
      </c>
      <c r="H36" s="1" t="s">
        <v>286</v>
      </c>
      <c r="I36" s="1"/>
      <c r="J36" s="1">
        <v>11</v>
      </c>
    </row>
    <row r="37" spans="1:12" x14ac:dyDescent="0.35">
      <c r="A37" s="1" t="s">
        <v>433</v>
      </c>
      <c r="B37" s="1">
        <v>2023</v>
      </c>
      <c r="C37" s="2">
        <v>44981</v>
      </c>
      <c r="D37" s="1" t="s">
        <v>72</v>
      </c>
      <c r="E37" s="1" t="s">
        <v>209</v>
      </c>
      <c r="F37" s="1" t="s">
        <v>209</v>
      </c>
      <c r="G37" s="1" t="s">
        <v>241</v>
      </c>
      <c r="H37" s="1" t="s">
        <v>242</v>
      </c>
      <c r="I37" s="1"/>
      <c r="J37" s="1">
        <v>12</v>
      </c>
    </row>
    <row r="38" spans="1:12" x14ac:dyDescent="0.35">
      <c r="A38" s="1" t="s">
        <v>433</v>
      </c>
      <c r="B38" s="1">
        <v>2023</v>
      </c>
      <c r="C38" s="2">
        <v>44981</v>
      </c>
      <c r="D38" s="1" t="s">
        <v>72</v>
      </c>
      <c r="E38" s="1" t="s">
        <v>209</v>
      </c>
      <c r="F38" s="1" t="s">
        <v>209</v>
      </c>
      <c r="G38" s="1" t="s">
        <v>464</v>
      </c>
      <c r="H38" s="1" t="s">
        <v>44</v>
      </c>
      <c r="I38" s="1"/>
      <c r="J38" s="1">
        <v>13</v>
      </c>
    </row>
    <row r="39" spans="1:12" x14ac:dyDescent="0.35">
      <c r="A39" s="1" t="s">
        <v>433</v>
      </c>
      <c r="B39" s="1">
        <v>2023</v>
      </c>
      <c r="C39" s="2">
        <v>44981</v>
      </c>
      <c r="D39" s="1" t="s">
        <v>72</v>
      </c>
      <c r="E39" s="1" t="s">
        <v>209</v>
      </c>
      <c r="F39" s="1" t="s">
        <v>209</v>
      </c>
      <c r="G39" s="1" t="s">
        <v>455</v>
      </c>
      <c r="H39" s="1" t="s">
        <v>67</v>
      </c>
      <c r="I39" s="1"/>
      <c r="J39" s="1">
        <v>14</v>
      </c>
    </row>
    <row r="40" spans="1:12" x14ac:dyDescent="0.35">
      <c r="A40" s="1" t="s">
        <v>433</v>
      </c>
      <c r="B40" s="1">
        <v>2023</v>
      </c>
      <c r="C40" s="2">
        <v>44981</v>
      </c>
      <c r="D40" s="1" t="s">
        <v>72</v>
      </c>
      <c r="E40" s="1" t="s">
        <v>209</v>
      </c>
      <c r="F40" s="1" t="s">
        <v>209</v>
      </c>
      <c r="G40" s="1" t="s">
        <v>274</v>
      </c>
      <c r="H40" s="1" t="s">
        <v>56</v>
      </c>
      <c r="I40" s="1"/>
      <c r="J40" s="1">
        <v>15</v>
      </c>
    </row>
    <row r="41" spans="1:12" x14ac:dyDescent="0.35">
      <c r="A41" s="1" t="s">
        <v>433</v>
      </c>
      <c r="B41" s="1">
        <v>2023</v>
      </c>
      <c r="C41" s="2">
        <v>44981</v>
      </c>
      <c r="D41" s="1" t="s">
        <v>72</v>
      </c>
      <c r="E41" s="1" t="s">
        <v>209</v>
      </c>
      <c r="F41" s="1" t="s">
        <v>209</v>
      </c>
      <c r="G41" s="1" t="s">
        <v>462</v>
      </c>
      <c r="H41" s="1" t="s">
        <v>61</v>
      </c>
      <c r="I41" s="1"/>
      <c r="J41" s="1">
        <v>16</v>
      </c>
    </row>
    <row r="42" spans="1:12" x14ac:dyDescent="0.35">
      <c r="A42" s="1" t="s">
        <v>433</v>
      </c>
      <c r="B42" s="1">
        <v>2023</v>
      </c>
      <c r="C42" s="2">
        <v>44981</v>
      </c>
      <c r="D42" s="1" t="s">
        <v>72</v>
      </c>
      <c r="E42" s="1" t="s">
        <v>209</v>
      </c>
      <c r="F42" s="1" t="s">
        <v>209</v>
      </c>
      <c r="G42" s="1" t="s">
        <v>227</v>
      </c>
      <c r="H42" s="1" t="s">
        <v>228</v>
      </c>
      <c r="I42" s="1"/>
      <c r="J42" s="1">
        <v>17</v>
      </c>
    </row>
    <row r="43" spans="1:12" x14ac:dyDescent="0.35">
      <c r="A43" s="1" t="s">
        <v>433</v>
      </c>
      <c r="B43" s="1">
        <v>2023</v>
      </c>
      <c r="C43" s="2">
        <v>44981</v>
      </c>
      <c r="D43" s="1" t="s">
        <v>72</v>
      </c>
      <c r="E43" s="1" t="s">
        <v>209</v>
      </c>
      <c r="F43" s="1" t="s">
        <v>209</v>
      </c>
      <c r="G43" s="1" t="s">
        <v>1506</v>
      </c>
      <c r="H43" s="1" t="s">
        <v>49</v>
      </c>
      <c r="I43" s="1"/>
      <c r="J43" s="1" t="s">
        <v>318</v>
      </c>
    </row>
    <row r="44" spans="1:12" x14ac:dyDescent="0.35">
      <c r="A44" s="1" t="s">
        <v>433</v>
      </c>
      <c r="B44" s="1">
        <v>2023</v>
      </c>
      <c r="C44" s="2">
        <v>44981</v>
      </c>
      <c r="D44" s="1" t="s">
        <v>72</v>
      </c>
      <c r="E44" s="1" t="s">
        <v>209</v>
      </c>
      <c r="F44" s="1" t="s">
        <v>209</v>
      </c>
      <c r="G44" s="1" t="s">
        <v>232</v>
      </c>
      <c r="H44" s="1" t="s">
        <v>123</v>
      </c>
      <c r="I44" s="1"/>
      <c r="J44" s="1" t="s">
        <v>318</v>
      </c>
    </row>
    <row r="45" spans="1:12" x14ac:dyDescent="0.35">
      <c r="A45" s="1" t="s">
        <v>433</v>
      </c>
      <c r="B45" s="1">
        <v>2023</v>
      </c>
      <c r="C45" s="2">
        <v>44981</v>
      </c>
      <c r="D45" s="1" t="s">
        <v>72</v>
      </c>
      <c r="E45" s="1" t="s">
        <v>209</v>
      </c>
      <c r="F45" s="1" t="s">
        <v>209</v>
      </c>
      <c r="G45" s="1" t="s">
        <v>473</v>
      </c>
      <c r="H45" s="1" t="s">
        <v>36</v>
      </c>
      <c r="I45" s="1"/>
      <c r="J45" s="1" t="s">
        <v>318</v>
      </c>
    </row>
    <row r="46" spans="1:12" x14ac:dyDescent="0.35">
      <c r="A46" s="1" t="s">
        <v>433</v>
      </c>
      <c r="B46" s="1">
        <v>2023</v>
      </c>
      <c r="C46" s="2">
        <v>44981</v>
      </c>
      <c r="D46" s="1" t="s">
        <v>72</v>
      </c>
      <c r="E46" s="1" t="s">
        <v>209</v>
      </c>
      <c r="F46" s="1" t="s">
        <v>209</v>
      </c>
      <c r="G46" s="1" t="s">
        <v>224</v>
      </c>
      <c r="H46" s="1" t="s">
        <v>225</v>
      </c>
      <c r="I46" s="1"/>
      <c r="J46" s="1" t="s">
        <v>318</v>
      </c>
    </row>
    <row r="47" spans="1:12" x14ac:dyDescent="0.35">
      <c r="A47" s="4" t="s">
        <v>12</v>
      </c>
      <c r="B47" s="4">
        <v>2022</v>
      </c>
      <c r="C47" s="5">
        <v>44847</v>
      </c>
      <c r="D47" s="4" t="s">
        <v>13</v>
      </c>
      <c r="E47" s="4" t="s">
        <v>209</v>
      </c>
      <c r="F47" s="4" t="s">
        <v>209</v>
      </c>
      <c r="G47" s="4" t="s">
        <v>243</v>
      </c>
      <c r="H47" s="4" t="s">
        <v>51</v>
      </c>
      <c r="I47" s="14">
        <f>(C47-VLOOKUP(G47,Riders!$A$2:$C$213,2,FALSE))/365</f>
        <v>26.942465753424656</v>
      </c>
      <c r="J47" s="4">
        <v>1</v>
      </c>
      <c r="K47" s="6">
        <v>0.61041666666666672</v>
      </c>
      <c r="L47">
        <v>48.122999999999998</v>
      </c>
    </row>
    <row r="48" spans="1:12" x14ac:dyDescent="0.35">
      <c r="A48" s="4" t="s">
        <v>12</v>
      </c>
      <c r="B48" s="4">
        <v>2022</v>
      </c>
      <c r="C48" s="5">
        <v>44847</v>
      </c>
      <c r="D48" s="4" t="s">
        <v>13</v>
      </c>
      <c r="E48" s="4" t="s">
        <v>209</v>
      </c>
      <c r="F48" s="4" t="s">
        <v>209</v>
      </c>
      <c r="G48" s="4" t="s">
        <v>279</v>
      </c>
      <c r="H48" s="4" t="s">
        <v>53</v>
      </c>
      <c r="I48" s="14">
        <f>(C48-VLOOKUP(G48,Riders!$A$2:$C$213,2,FALSE))/365</f>
        <v>25.657534246575342</v>
      </c>
      <c r="J48" s="4">
        <v>2</v>
      </c>
    </row>
    <row r="49" spans="1:10" x14ac:dyDescent="0.35">
      <c r="A49" s="4" t="s">
        <v>12</v>
      </c>
      <c r="B49" s="4">
        <v>2022</v>
      </c>
      <c r="C49" s="5">
        <v>44847</v>
      </c>
      <c r="D49" s="4" t="s">
        <v>13</v>
      </c>
      <c r="E49" s="4" t="s">
        <v>209</v>
      </c>
      <c r="F49" s="4" t="s">
        <v>209</v>
      </c>
      <c r="G49" s="4" t="s">
        <v>219</v>
      </c>
      <c r="H49" s="4" t="s">
        <v>67</v>
      </c>
      <c r="I49" s="14" t="e">
        <f>(C49-VLOOKUP(G49,Riders!$A$2:$C$213,2,FALSE))/365</f>
        <v>#N/A</v>
      </c>
      <c r="J49" s="4">
        <v>3</v>
      </c>
    </row>
    <row r="50" spans="1:10" x14ac:dyDescent="0.35">
      <c r="A50" s="4" t="s">
        <v>12</v>
      </c>
      <c r="B50" s="4">
        <v>2022</v>
      </c>
      <c r="C50" s="5">
        <v>44847</v>
      </c>
      <c r="D50" s="4" t="s">
        <v>13</v>
      </c>
      <c r="E50" s="4" t="s">
        <v>209</v>
      </c>
      <c r="F50" s="4" t="s">
        <v>209</v>
      </c>
      <c r="G50" s="4" t="s">
        <v>234</v>
      </c>
      <c r="H50" s="4" t="s">
        <v>15</v>
      </c>
      <c r="I50" s="14">
        <f>(C50-VLOOKUP(G50,Riders!$A$2:$C$213,2,FALSE))/365</f>
        <v>23.298630136986301</v>
      </c>
      <c r="J50" s="4">
        <v>4</v>
      </c>
    </row>
    <row r="51" spans="1:10" x14ac:dyDescent="0.35">
      <c r="A51" s="4" t="s">
        <v>12</v>
      </c>
      <c r="B51" s="4">
        <v>2022</v>
      </c>
      <c r="C51" s="5">
        <v>44847</v>
      </c>
      <c r="D51" s="4" t="s">
        <v>13</v>
      </c>
      <c r="E51" s="4" t="s">
        <v>209</v>
      </c>
      <c r="F51" s="4" t="s">
        <v>209</v>
      </c>
      <c r="G51" s="4" t="s">
        <v>252</v>
      </c>
      <c r="H51" s="4" t="s">
        <v>19</v>
      </c>
      <c r="I51" s="14">
        <f>(C51-VLOOKUP(G51,Riders!$A$2:$C$213,2,FALSE))/365</f>
        <v>23.791780821917808</v>
      </c>
      <c r="J51" s="4">
        <v>5</v>
      </c>
    </row>
    <row r="52" spans="1:10" x14ac:dyDescent="0.35">
      <c r="A52" s="4" t="s">
        <v>12</v>
      </c>
      <c r="B52" s="4">
        <v>2022</v>
      </c>
      <c r="C52" s="5">
        <v>44847</v>
      </c>
      <c r="D52" s="4" t="s">
        <v>13</v>
      </c>
      <c r="E52" s="4" t="s">
        <v>209</v>
      </c>
      <c r="F52" s="4" t="s">
        <v>209</v>
      </c>
      <c r="G52" s="4" t="s">
        <v>246</v>
      </c>
      <c r="H52" s="4" t="s">
        <v>25</v>
      </c>
      <c r="I52" s="14">
        <f>(C52-VLOOKUP(G52,Riders!$A$2:$C$213,2,FALSE))/365</f>
        <v>20.336986301369862</v>
      </c>
      <c r="J52" s="4">
        <v>6</v>
      </c>
    </row>
    <row r="53" spans="1:10" x14ac:dyDescent="0.35">
      <c r="A53" s="4" t="s">
        <v>12</v>
      </c>
      <c r="B53" s="4">
        <v>2022</v>
      </c>
      <c r="C53" s="5">
        <v>44847</v>
      </c>
      <c r="D53" s="4" t="s">
        <v>13</v>
      </c>
      <c r="E53" s="4" t="s">
        <v>209</v>
      </c>
      <c r="F53" s="4" t="s">
        <v>209</v>
      </c>
      <c r="G53" s="4" t="s">
        <v>142</v>
      </c>
      <c r="H53" s="4" t="s">
        <v>61</v>
      </c>
      <c r="I53" s="14">
        <f>(C53-VLOOKUP(G53,Riders!$A$2:$C$213,2,FALSE))/365</f>
        <v>30.345205479452055</v>
      </c>
      <c r="J53" s="4">
        <v>7</v>
      </c>
    </row>
    <row r="54" spans="1:10" x14ac:dyDescent="0.35">
      <c r="A54" s="4" t="s">
        <v>12</v>
      </c>
      <c r="B54" s="4">
        <v>2022</v>
      </c>
      <c r="C54" s="5">
        <v>44847</v>
      </c>
      <c r="D54" s="4" t="s">
        <v>13</v>
      </c>
      <c r="E54" s="4" t="s">
        <v>209</v>
      </c>
      <c r="F54" s="4" t="s">
        <v>209</v>
      </c>
      <c r="G54" s="4" t="s">
        <v>481</v>
      </c>
      <c r="H54" s="4" t="s">
        <v>27</v>
      </c>
      <c r="I54" s="14">
        <f>(C54-VLOOKUP(G54,Riders!$A$2:$C$213,2,FALSE))/365</f>
        <v>20.87123287671233</v>
      </c>
      <c r="J54" s="4">
        <v>8</v>
      </c>
    </row>
    <row r="55" spans="1:10" x14ac:dyDescent="0.35">
      <c r="A55" s="4" t="s">
        <v>12</v>
      </c>
      <c r="B55" s="4">
        <v>2022</v>
      </c>
      <c r="C55" s="5">
        <v>44847</v>
      </c>
      <c r="D55" s="4" t="s">
        <v>13</v>
      </c>
      <c r="E55" s="4" t="s">
        <v>209</v>
      </c>
      <c r="F55" s="4" t="s">
        <v>209</v>
      </c>
      <c r="G55" s="4" t="s">
        <v>640</v>
      </c>
      <c r="H55" s="4" t="s">
        <v>36</v>
      </c>
      <c r="I55" s="14" t="e">
        <f>(C55-VLOOKUP(G55,Riders!$A$2:$C$213,2,FALSE))/365</f>
        <v>#N/A</v>
      </c>
      <c r="J55" s="4">
        <v>9</v>
      </c>
    </row>
    <row r="56" spans="1:10" x14ac:dyDescent="0.35">
      <c r="A56" s="40" t="s">
        <v>12</v>
      </c>
      <c r="B56" s="40">
        <v>2022</v>
      </c>
      <c r="C56" s="50">
        <v>44847</v>
      </c>
      <c r="D56" s="40" t="s">
        <v>13</v>
      </c>
      <c r="E56" s="40" t="s">
        <v>209</v>
      </c>
      <c r="F56" s="40" t="s">
        <v>209</v>
      </c>
      <c r="G56" s="79" t="s">
        <v>281</v>
      </c>
      <c r="H56" s="40" t="s">
        <v>29</v>
      </c>
      <c r="I56" s="159" t="e">
        <f>(C56-VLOOKUP(G56,Riders!$A$2:$C$213,2,FALSE))/365</f>
        <v>#N/A</v>
      </c>
      <c r="J56" s="40">
        <v>10</v>
      </c>
    </row>
    <row r="57" spans="1:10" x14ac:dyDescent="0.35">
      <c r="A57" s="4" t="s">
        <v>12</v>
      </c>
      <c r="B57" s="4">
        <v>2022</v>
      </c>
      <c r="C57" s="5">
        <v>44847</v>
      </c>
      <c r="D57" s="4" t="s">
        <v>13</v>
      </c>
      <c r="E57" s="4" t="s">
        <v>209</v>
      </c>
      <c r="F57" s="4" t="s">
        <v>209</v>
      </c>
      <c r="G57" s="4" t="s">
        <v>445</v>
      </c>
      <c r="H57" s="4" t="s">
        <v>56</v>
      </c>
      <c r="I57" s="14">
        <f>(C57-VLOOKUP(G57,Riders!$A$2:$C$213,2,FALSE))/365</f>
        <v>28.465753424657535</v>
      </c>
      <c r="J57" s="4">
        <v>11</v>
      </c>
    </row>
    <row r="58" spans="1:10" x14ac:dyDescent="0.35">
      <c r="A58" s="4" t="s">
        <v>12</v>
      </c>
      <c r="B58" s="4">
        <v>2022</v>
      </c>
      <c r="C58" s="5">
        <v>44847</v>
      </c>
      <c r="D58" s="4" t="s">
        <v>13</v>
      </c>
      <c r="E58" s="4" t="s">
        <v>209</v>
      </c>
      <c r="F58" s="4" t="s">
        <v>209</v>
      </c>
      <c r="G58" s="4" t="s">
        <v>232</v>
      </c>
      <c r="H58" s="4" t="s">
        <v>123</v>
      </c>
      <c r="I58" s="14" t="e">
        <f>(C58-VLOOKUP(G58,Riders!$A$2:$C$213,2,FALSE))/365</f>
        <v>#N/A</v>
      </c>
      <c r="J58" s="4">
        <v>12</v>
      </c>
    </row>
    <row r="59" spans="1:10" x14ac:dyDescent="0.35">
      <c r="A59" s="4" t="s">
        <v>12</v>
      </c>
      <c r="B59" s="4">
        <v>2022</v>
      </c>
      <c r="C59" s="5">
        <v>44847</v>
      </c>
      <c r="D59" s="4" t="s">
        <v>13</v>
      </c>
      <c r="E59" s="4" t="s">
        <v>209</v>
      </c>
      <c r="F59" s="4" t="s">
        <v>209</v>
      </c>
      <c r="G59" s="4" t="s">
        <v>1506</v>
      </c>
      <c r="H59" s="4" t="s">
        <v>49</v>
      </c>
      <c r="I59" s="14" t="e">
        <f>(C59-VLOOKUP(G59,Riders!$A$2:$C$213,2,FALSE))/365</f>
        <v>#N/A</v>
      </c>
      <c r="J59" s="4">
        <v>13</v>
      </c>
    </row>
    <row r="60" spans="1:10" x14ac:dyDescent="0.35">
      <c r="A60" s="4" t="s">
        <v>12</v>
      </c>
      <c r="B60" s="4">
        <v>2022</v>
      </c>
      <c r="C60" s="5">
        <v>44847</v>
      </c>
      <c r="D60" s="4" t="s">
        <v>13</v>
      </c>
      <c r="E60" s="4" t="s">
        <v>209</v>
      </c>
      <c r="F60" s="4" t="s">
        <v>209</v>
      </c>
      <c r="G60" s="4" t="s">
        <v>236</v>
      </c>
      <c r="H60" s="4" t="s">
        <v>237</v>
      </c>
      <c r="I60" s="14" t="e">
        <f>(C60-VLOOKUP(G60,Riders!$A$2:$C$213,2,FALSE))/365</f>
        <v>#N/A</v>
      </c>
      <c r="J60" s="4">
        <v>14</v>
      </c>
    </row>
    <row r="61" spans="1:10" x14ac:dyDescent="0.35">
      <c r="A61" s="4" t="s">
        <v>12</v>
      </c>
      <c r="B61" s="4">
        <v>2022</v>
      </c>
      <c r="C61" s="5">
        <v>44847</v>
      </c>
      <c r="D61" s="4" t="s">
        <v>13</v>
      </c>
      <c r="E61" s="4" t="s">
        <v>209</v>
      </c>
      <c r="F61" s="4" t="s">
        <v>209</v>
      </c>
      <c r="G61" s="4" t="s">
        <v>241</v>
      </c>
      <c r="H61" s="4" t="s">
        <v>242</v>
      </c>
      <c r="I61" s="14" t="e">
        <f>(C61-VLOOKUP(G61,Riders!$A$2:$C$213,2,FALSE))/365</f>
        <v>#N/A</v>
      </c>
      <c r="J61" s="4">
        <v>15</v>
      </c>
    </row>
    <row r="62" spans="1:10" x14ac:dyDescent="0.35">
      <c r="A62" s="4" t="s">
        <v>12</v>
      </c>
      <c r="B62" s="4">
        <v>2022</v>
      </c>
      <c r="C62" s="5">
        <v>44847</v>
      </c>
      <c r="D62" s="4" t="s">
        <v>13</v>
      </c>
      <c r="E62" s="4" t="s">
        <v>209</v>
      </c>
      <c r="F62" s="4" t="s">
        <v>209</v>
      </c>
      <c r="G62" s="4" t="s">
        <v>253</v>
      </c>
      <c r="H62" s="4" t="s">
        <v>254</v>
      </c>
      <c r="I62" s="14" t="e">
        <f>(C62-VLOOKUP(G62,Riders!$A$2:$C$213,2,FALSE))/365</f>
        <v>#N/A</v>
      </c>
      <c r="J62" s="4">
        <v>16</v>
      </c>
    </row>
    <row r="63" spans="1:10" x14ac:dyDescent="0.35">
      <c r="A63" s="4" t="s">
        <v>12</v>
      </c>
      <c r="B63" s="4">
        <v>2022</v>
      </c>
      <c r="C63" s="5">
        <v>44847</v>
      </c>
      <c r="D63" s="4" t="s">
        <v>13</v>
      </c>
      <c r="E63" s="4" t="s">
        <v>209</v>
      </c>
      <c r="F63" s="4" t="s">
        <v>209</v>
      </c>
      <c r="G63" s="4" t="s">
        <v>511</v>
      </c>
      <c r="H63" s="4" t="s">
        <v>17</v>
      </c>
      <c r="I63" s="14" t="e">
        <f>(C63-VLOOKUP(G63,Riders!$A$2:$C$213,2,FALSE))/365</f>
        <v>#N/A</v>
      </c>
      <c r="J63" s="4">
        <v>17</v>
      </c>
    </row>
    <row r="64" spans="1:10" x14ac:dyDescent="0.35">
      <c r="A64" s="4" t="s">
        <v>12</v>
      </c>
      <c r="B64" s="4">
        <v>2022</v>
      </c>
      <c r="C64" s="5">
        <v>44847</v>
      </c>
      <c r="D64" s="4" t="s">
        <v>13</v>
      </c>
      <c r="E64" s="4" t="s">
        <v>209</v>
      </c>
      <c r="F64" s="4" t="s">
        <v>209</v>
      </c>
      <c r="G64" s="4" t="s">
        <v>464</v>
      </c>
      <c r="H64" s="4" t="s">
        <v>44</v>
      </c>
      <c r="I64" s="14">
        <f>(C64-VLOOKUP(G64,Riders!$A$2:$C$213,2,FALSE))/365</f>
        <v>21.221917808219178</v>
      </c>
      <c r="J64" s="4">
        <v>18</v>
      </c>
    </row>
    <row r="65" spans="1:12" x14ac:dyDescent="0.35">
      <c r="A65" s="4" t="s">
        <v>12</v>
      </c>
      <c r="B65" s="4">
        <v>2022</v>
      </c>
      <c r="C65" s="5">
        <v>44847</v>
      </c>
      <c r="D65" s="4" t="s">
        <v>13</v>
      </c>
      <c r="E65" s="4" t="s">
        <v>209</v>
      </c>
      <c r="F65" s="4" t="s">
        <v>209</v>
      </c>
      <c r="G65" s="4" t="s">
        <v>226</v>
      </c>
      <c r="H65" s="4" t="s">
        <v>40</v>
      </c>
      <c r="I65" s="14">
        <f>(C65-VLOOKUP(G65,Riders!$A$2:$C$213,2,FALSE))/365</f>
        <v>25.526027397260275</v>
      </c>
      <c r="J65" s="4">
        <v>19</v>
      </c>
    </row>
    <row r="66" spans="1:12" x14ac:dyDescent="0.35">
      <c r="A66" s="4" t="s">
        <v>12</v>
      </c>
      <c r="B66" s="4">
        <v>2022</v>
      </c>
      <c r="C66" s="5">
        <v>44847</v>
      </c>
      <c r="D66" s="4" t="s">
        <v>13</v>
      </c>
      <c r="E66" s="4" t="s">
        <v>209</v>
      </c>
      <c r="F66" s="4" t="s">
        <v>209</v>
      </c>
      <c r="G66" s="4" t="s">
        <v>506</v>
      </c>
      <c r="H66" s="4" t="s">
        <v>239</v>
      </c>
      <c r="I66" s="14" t="e">
        <f>(C66-VLOOKUP(G66,Riders!$A$2:$C$213,2,FALSE))/365</f>
        <v>#N/A</v>
      </c>
      <c r="J66" s="4">
        <v>19</v>
      </c>
    </row>
    <row r="67" spans="1:12" x14ac:dyDescent="0.35">
      <c r="A67" s="4" t="s">
        <v>12</v>
      </c>
      <c r="B67" s="4">
        <v>2022</v>
      </c>
      <c r="C67" s="5">
        <v>44847</v>
      </c>
      <c r="D67" s="4" t="s">
        <v>13</v>
      </c>
      <c r="E67" s="4" t="s">
        <v>209</v>
      </c>
      <c r="F67" s="4" t="s">
        <v>209</v>
      </c>
      <c r="G67" s="4" t="s">
        <v>285</v>
      </c>
      <c r="H67" s="4" t="s">
        <v>286</v>
      </c>
      <c r="I67" s="14">
        <f>(C67-VLOOKUP(G67,Riders!$A$2:$C$213,2,FALSE))/365</f>
        <v>24.591780821917808</v>
      </c>
      <c r="J67" s="4">
        <v>21</v>
      </c>
    </row>
    <row r="68" spans="1:12" x14ac:dyDescent="0.35">
      <c r="A68" s="4" t="s">
        <v>12</v>
      </c>
      <c r="B68" s="4">
        <v>2022</v>
      </c>
      <c r="C68" s="5">
        <v>44847</v>
      </c>
      <c r="D68" s="4" t="s">
        <v>13</v>
      </c>
      <c r="E68" s="4" t="s">
        <v>209</v>
      </c>
      <c r="F68" s="4" t="s">
        <v>209</v>
      </c>
      <c r="G68" s="4" t="s">
        <v>1507</v>
      </c>
      <c r="H68" s="4" t="s">
        <v>228</v>
      </c>
      <c r="I68" s="14" t="e">
        <f>(C68-VLOOKUP(G68,Riders!$A$2:$C$213,2,FALSE))/365</f>
        <v>#N/A</v>
      </c>
      <c r="J68" s="4">
        <v>22</v>
      </c>
    </row>
    <row r="69" spans="1:12" x14ac:dyDescent="0.35">
      <c r="A69" s="4" t="s">
        <v>12</v>
      </c>
      <c r="B69" s="4">
        <v>2022</v>
      </c>
      <c r="C69" s="5">
        <v>44847</v>
      </c>
      <c r="D69" s="4" t="s">
        <v>13</v>
      </c>
      <c r="E69" s="4" t="s">
        <v>209</v>
      </c>
      <c r="F69" s="4" t="s">
        <v>209</v>
      </c>
      <c r="G69" s="4" t="s">
        <v>287</v>
      </c>
      <c r="H69" s="4" t="s">
        <v>47</v>
      </c>
      <c r="I69" s="14" t="e">
        <f>(C69-VLOOKUP(G69,Riders!$A$2:$C$213,2,FALSE))/365</f>
        <v>#N/A</v>
      </c>
      <c r="J69" s="4">
        <v>23</v>
      </c>
    </row>
    <row r="70" spans="1:12" x14ac:dyDescent="0.35">
      <c r="A70" s="4" t="s">
        <v>12</v>
      </c>
      <c r="B70" s="4">
        <v>2022</v>
      </c>
      <c r="C70" s="5">
        <v>44847</v>
      </c>
      <c r="D70" s="4" t="s">
        <v>13</v>
      </c>
      <c r="E70" s="4" t="s">
        <v>209</v>
      </c>
      <c r="F70" s="4" t="s">
        <v>209</v>
      </c>
      <c r="G70" s="4" t="s">
        <v>494</v>
      </c>
      <c r="H70" s="4" t="s">
        <v>70</v>
      </c>
      <c r="I70" s="14">
        <f>(C70-VLOOKUP(G70,Riders!$A$2:$C$213,2,FALSE))/365</f>
        <v>21.213698630136985</v>
      </c>
      <c r="J70" s="4">
        <v>24</v>
      </c>
    </row>
    <row r="71" spans="1:12" x14ac:dyDescent="0.35">
      <c r="A71" s="1" t="s">
        <v>71</v>
      </c>
      <c r="B71" s="1">
        <v>2022</v>
      </c>
      <c r="C71" s="2">
        <v>44750</v>
      </c>
      <c r="D71" s="1" t="s">
        <v>72</v>
      </c>
      <c r="E71" s="1" t="s">
        <v>209</v>
      </c>
      <c r="F71" s="4" t="s">
        <v>209</v>
      </c>
      <c r="G71" s="1" t="s">
        <v>219</v>
      </c>
      <c r="H71" s="1" t="s">
        <v>67</v>
      </c>
      <c r="I71" s="12" t="e">
        <f>(C71-VLOOKUP(G71,Riders!$A$2:$C$213,2,FALSE))/365</f>
        <v>#N/A</v>
      </c>
      <c r="J71" s="1">
        <v>1</v>
      </c>
      <c r="K71" s="6">
        <v>0.4055555555555555</v>
      </c>
      <c r="L71">
        <v>46.232999999999997</v>
      </c>
    </row>
    <row r="72" spans="1:12" x14ac:dyDescent="0.35">
      <c r="A72" s="1" t="s">
        <v>71</v>
      </c>
      <c r="B72" s="1">
        <v>2022</v>
      </c>
      <c r="C72" s="2">
        <v>44750</v>
      </c>
      <c r="D72" s="1" t="s">
        <v>72</v>
      </c>
      <c r="E72" s="1" t="s">
        <v>209</v>
      </c>
      <c r="F72" s="4" t="s">
        <v>209</v>
      </c>
      <c r="G72" s="1" t="s">
        <v>308</v>
      </c>
      <c r="H72" s="1" t="s">
        <v>53</v>
      </c>
      <c r="I72" s="12">
        <f>(C72-VLOOKUP(G72,Riders!$A$2:$C$213,2,FALSE))/365</f>
        <v>22.978082191780821</v>
      </c>
      <c r="J72" s="1">
        <v>2</v>
      </c>
    </row>
    <row r="73" spans="1:12" x14ac:dyDescent="0.35">
      <c r="A73" s="1" t="s">
        <v>71</v>
      </c>
      <c r="B73" s="1">
        <v>2022</v>
      </c>
      <c r="C73" s="2">
        <v>44750</v>
      </c>
      <c r="D73" s="1" t="s">
        <v>72</v>
      </c>
      <c r="E73" s="1" t="s">
        <v>209</v>
      </c>
      <c r="F73" s="4" t="s">
        <v>209</v>
      </c>
      <c r="G73" s="1" t="s">
        <v>464</v>
      </c>
      <c r="H73" s="1" t="s">
        <v>44</v>
      </c>
      <c r="I73" s="12">
        <f>(C73-VLOOKUP(G73,Riders!$A$2:$C$213,2,FALSE))/365</f>
        <v>20.956164383561642</v>
      </c>
      <c r="J73" s="1">
        <v>3</v>
      </c>
    </row>
    <row r="74" spans="1:12" x14ac:dyDescent="0.35">
      <c r="A74" s="1" t="s">
        <v>71</v>
      </c>
      <c r="B74" s="1">
        <v>2022</v>
      </c>
      <c r="C74" s="2">
        <v>44750</v>
      </c>
      <c r="D74" s="1" t="s">
        <v>72</v>
      </c>
      <c r="E74" s="1" t="s">
        <v>209</v>
      </c>
      <c r="F74" s="4" t="s">
        <v>209</v>
      </c>
      <c r="G74" s="1" t="s">
        <v>252</v>
      </c>
      <c r="H74" s="1" t="s">
        <v>19</v>
      </c>
      <c r="I74" s="12">
        <f>(C74-VLOOKUP(G74,Riders!$A$2:$C$213,2,FALSE))/365</f>
        <v>23.526027397260275</v>
      </c>
      <c r="J74" s="1">
        <v>4</v>
      </c>
    </row>
    <row r="75" spans="1:12" x14ac:dyDescent="0.35">
      <c r="A75" s="1" t="s">
        <v>71</v>
      </c>
      <c r="B75" s="1">
        <v>2022</v>
      </c>
      <c r="C75" s="2">
        <v>44750</v>
      </c>
      <c r="D75" s="1" t="s">
        <v>72</v>
      </c>
      <c r="E75" s="1" t="s">
        <v>209</v>
      </c>
      <c r="F75" s="4" t="s">
        <v>209</v>
      </c>
      <c r="G75" s="1" t="s">
        <v>257</v>
      </c>
      <c r="H75" s="1" t="s">
        <v>21</v>
      </c>
      <c r="I75" s="12" t="e">
        <f>(C75-VLOOKUP(G75,Riders!$A$2:$C$213,2,FALSE))/365</f>
        <v>#N/A</v>
      </c>
      <c r="J75" s="1">
        <v>5</v>
      </c>
    </row>
    <row r="76" spans="1:12" x14ac:dyDescent="0.35">
      <c r="A76" s="1" t="s">
        <v>71</v>
      </c>
      <c r="B76" s="1">
        <v>2022</v>
      </c>
      <c r="C76" s="2">
        <v>44750</v>
      </c>
      <c r="D76" s="1" t="s">
        <v>72</v>
      </c>
      <c r="E76" s="1" t="s">
        <v>209</v>
      </c>
      <c r="F76" s="4" t="s">
        <v>209</v>
      </c>
      <c r="G76" s="1" t="s">
        <v>253</v>
      </c>
      <c r="H76" s="1" t="s">
        <v>254</v>
      </c>
      <c r="I76" s="12" t="e">
        <f>(C76-VLOOKUP(G76,Riders!$A$2:$C$213,2,FALSE))/365</f>
        <v>#N/A</v>
      </c>
      <c r="J76" s="1">
        <v>6</v>
      </c>
    </row>
    <row r="77" spans="1:12" x14ac:dyDescent="0.35">
      <c r="A77" s="1" t="s">
        <v>71</v>
      </c>
      <c r="B77" s="1">
        <v>2022</v>
      </c>
      <c r="C77" s="2">
        <v>44750</v>
      </c>
      <c r="D77" s="1" t="s">
        <v>72</v>
      </c>
      <c r="E77" s="1" t="s">
        <v>209</v>
      </c>
      <c r="F77" s="4" t="s">
        <v>209</v>
      </c>
      <c r="G77" s="1" t="s">
        <v>142</v>
      </c>
      <c r="H77" s="1" t="s">
        <v>61</v>
      </c>
      <c r="I77" s="12">
        <f>(C77-VLOOKUP(G77,Riders!$A$2:$C$213,2,FALSE))/365</f>
        <v>30.079452054794519</v>
      </c>
      <c r="J77" s="1">
        <v>7</v>
      </c>
    </row>
    <row r="78" spans="1:12" x14ac:dyDescent="0.35">
      <c r="A78" s="1" t="s">
        <v>71</v>
      </c>
      <c r="B78" s="1">
        <v>2022</v>
      </c>
      <c r="C78" s="2">
        <v>44750</v>
      </c>
      <c r="D78" s="1" t="s">
        <v>72</v>
      </c>
      <c r="E78" s="1" t="s">
        <v>209</v>
      </c>
      <c r="F78" s="4" t="s">
        <v>209</v>
      </c>
      <c r="G78" s="1" t="s">
        <v>241</v>
      </c>
      <c r="H78" s="1" t="s">
        <v>242</v>
      </c>
      <c r="I78" s="12" t="e">
        <f>(C78-VLOOKUP(G78,Riders!$A$2:$C$213,2,FALSE))/365</f>
        <v>#N/A</v>
      </c>
      <c r="J78" s="1">
        <v>8</v>
      </c>
    </row>
    <row r="79" spans="1:12" x14ac:dyDescent="0.35">
      <c r="A79" s="1" t="s">
        <v>71</v>
      </c>
      <c r="B79" s="1">
        <v>2022</v>
      </c>
      <c r="C79" s="2">
        <v>44750</v>
      </c>
      <c r="D79" s="1" t="s">
        <v>72</v>
      </c>
      <c r="E79" s="1" t="s">
        <v>209</v>
      </c>
      <c r="F79" s="4" t="s">
        <v>209</v>
      </c>
      <c r="G79" s="1" t="s">
        <v>351</v>
      </c>
      <c r="H79" s="1" t="s">
        <v>65</v>
      </c>
      <c r="I79" s="12">
        <f>(C79-VLOOKUP(G79,Riders!$A$2:$C$213,2,FALSE))/365</f>
        <v>27.134246575342466</v>
      </c>
      <c r="J79" s="1">
        <v>9</v>
      </c>
    </row>
    <row r="80" spans="1:12" x14ac:dyDescent="0.35">
      <c r="A80" s="1" t="s">
        <v>71</v>
      </c>
      <c r="B80" s="1">
        <v>2022</v>
      </c>
      <c r="C80" s="2">
        <v>44750</v>
      </c>
      <c r="D80" s="1" t="s">
        <v>72</v>
      </c>
      <c r="E80" s="1" t="s">
        <v>209</v>
      </c>
      <c r="F80" s="4" t="s">
        <v>209</v>
      </c>
      <c r="G80" s="1" t="s">
        <v>251</v>
      </c>
      <c r="H80" s="1" t="s">
        <v>38</v>
      </c>
      <c r="I80" s="12">
        <f>(C80-VLOOKUP(G80,Riders!$A$2:$C$213,2,FALSE))/365</f>
        <v>28.273972602739725</v>
      </c>
      <c r="J80" s="1">
        <v>10</v>
      </c>
    </row>
    <row r="81" spans="1:12" x14ac:dyDescent="0.35">
      <c r="A81" s="1" t="s">
        <v>71</v>
      </c>
      <c r="B81" s="1">
        <v>2022</v>
      </c>
      <c r="C81" s="2">
        <v>44750</v>
      </c>
      <c r="D81" s="1" t="s">
        <v>72</v>
      </c>
      <c r="E81" s="1" t="s">
        <v>209</v>
      </c>
      <c r="F81" s="4" t="s">
        <v>209</v>
      </c>
      <c r="G81" s="1" t="s">
        <v>502</v>
      </c>
      <c r="H81" s="1" t="s">
        <v>29</v>
      </c>
      <c r="I81" s="12" t="e">
        <f>(C81-VLOOKUP(G81,Riders!$A$2:$C$213,2,FALSE))/365</f>
        <v>#N/A</v>
      </c>
      <c r="J81" s="1">
        <v>11</v>
      </c>
    </row>
    <row r="82" spans="1:12" x14ac:dyDescent="0.35">
      <c r="A82" s="1" t="s">
        <v>71</v>
      </c>
      <c r="B82" s="1">
        <v>2022</v>
      </c>
      <c r="C82" s="2">
        <v>44750</v>
      </c>
      <c r="D82" s="1" t="s">
        <v>72</v>
      </c>
      <c r="E82" s="1" t="s">
        <v>209</v>
      </c>
      <c r="F82" s="4" t="s">
        <v>209</v>
      </c>
      <c r="G82" s="1" t="s">
        <v>232</v>
      </c>
      <c r="H82" s="1" t="s">
        <v>123</v>
      </c>
      <c r="I82" s="12" t="e">
        <f>(C82-VLOOKUP(G82,Riders!$A$2:$C$213,2,FALSE))/365</f>
        <v>#N/A</v>
      </c>
      <c r="J82" s="1">
        <v>12</v>
      </c>
    </row>
    <row r="83" spans="1:12" x14ac:dyDescent="0.35">
      <c r="A83" s="1" t="s">
        <v>71</v>
      </c>
      <c r="B83" s="1">
        <v>2022</v>
      </c>
      <c r="C83" s="2">
        <v>44750</v>
      </c>
      <c r="D83" s="1" t="s">
        <v>72</v>
      </c>
      <c r="E83" s="1" t="s">
        <v>209</v>
      </c>
      <c r="F83" s="4" t="s">
        <v>209</v>
      </c>
      <c r="G83" s="1" t="s">
        <v>637</v>
      </c>
      <c r="H83" s="1" t="s">
        <v>261</v>
      </c>
      <c r="I83" s="12">
        <f>(C83-VLOOKUP(G83,Riders!$A$2:$C$2000,2,FALSE))/365</f>
        <v>34.934246575342463</v>
      </c>
      <c r="J83" s="1">
        <v>13</v>
      </c>
    </row>
    <row r="84" spans="1:12" x14ac:dyDescent="0.35">
      <c r="A84" s="4" t="s">
        <v>94</v>
      </c>
      <c r="B84" s="4">
        <v>2022</v>
      </c>
      <c r="C84" s="5">
        <v>44694</v>
      </c>
      <c r="D84" s="4" t="s">
        <v>72</v>
      </c>
      <c r="E84" s="4" t="s">
        <v>209</v>
      </c>
      <c r="F84" s="4" t="s">
        <v>209</v>
      </c>
      <c r="G84" s="4" t="s">
        <v>219</v>
      </c>
      <c r="H84" s="4" t="s">
        <v>67</v>
      </c>
      <c r="I84" s="14">
        <f>(C84-VLOOKUP(G84,Riders!$A$2:$C$2000,2,FALSE))/365</f>
        <v>27.402739726027399</v>
      </c>
      <c r="J84" s="4">
        <v>1</v>
      </c>
      <c r="K84" s="6">
        <v>0.54236111111111118</v>
      </c>
      <c r="L84">
        <v>46.094999999999999</v>
      </c>
    </row>
    <row r="85" spans="1:12" x14ac:dyDescent="0.35">
      <c r="A85" s="4" t="s">
        <v>94</v>
      </c>
      <c r="B85" s="4">
        <v>2022</v>
      </c>
      <c r="C85" s="5">
        <v>44694</v>
      </c>
      <c r="D85" s="4" t="s">
        <v>72</v>
      </c>
      <c r="E85" s="4" t="s">
        <v>209</v>
      </c>
      <c r="F85" s="4" t="s">
        <v>209</v>
      </c>
      <c r="G85" s="4" t="s">
        <v>452</v>
      </c>
      <c r="H85" s="4" t="s">
        <v>53</v>
      </c>
      <c r="I85" s="14">
        <f>(C85-VLOOKUP(G85,Riders!$A$2:$C$2000,2,FALSE))/365</f>
        <v>22.208219178082192</v>
      </c>
      <c r="J85" s="4">
        <v>2</v>
      </c>
    </row>
    <row r="86" spans="1:12" x14ac:dyDescent="0.35">
      <c r="A86" s="4" t="s">
        <v>94</v>
      </c>
      <c r="B86" s="4">
        <v>2022</v>
      </c>
      <c r="C86" s="5">
        <v>44694</v>
      </c>
      <c r="D86" s="4" t="s">
        <v>72</v>
      </c>
      <c r="E86" s="4" t="s">
        <v>209</v>
      </c>
      <c r="F86" s="4" t="s">
        <v>209</v>
      </c>
      <c r="G86" s="4" t="s">
        <v>246</v>
      </c>
      <c r="H86" s="4" t="s">
        <v>25</v>
      </c>
      <c r="I86" s="14">
        <f>(C86-VLOOKUP(G86,Riders!$A$2:$C$2000,2,FALSE))/365</f>
        <v>19.917808219178081</v>
      </c>
      <c r="J86" s="4">
        <v>3</v>
      </c>
    </row>
    <row r="87" spans="1:12" x14ac:dyDescent="0.35">
      <c r="A87" s="4" t="s">
        <v>94</v>
      </c>
      <c r="B87" s="4">
        <v>2022</v>
      </c>
      <c r="C87" s="5">
        <v>44694</v>
      </c>
      <c r="D87" s="4" t="s">
        <v>72</v>
      </c>
      <c r="E87" s="4" t="s">
        <v>209</v>
      </c>
      <c r="F87" s="4" t="s">
        <v>209</v>
      </c>
      <c r="G87" s="4" t="s">
        <v>264</v>
      </c>
      <c r="H87" s="4" t="s">
        <v>19</v>
      </c>
      <c r="I87" s="14">
        <f>(C87-VLOOKUP(G87,Riders!$A$2:$C$2000,2,FALSE))/365</f>
        <v>22.210958904109589</v>
      </c>
      <c r="J87" s="4">
        <v>4</v>
      </c>
    </row>
    <row r="88" spans="1:12" x14ac:dyDescent="0.35">
      <c r="A88" s="4" t="s">
        <v>94</v>
      </c>
      <c r="B88" s="4">
        <v>2022</v>
      </c>
      <c r="C88" s="5">
        <v>44694</v>
      </c>
      <c r="D88" s="4" t="s">
        <v>72</v>
      </c>
      <c r="E88" s="4" t="s">
        <v>209</v>
      </c>
      <c r="F88" s="4" t="s">
        <v>209</v>
      </c>
      <c r="G88" s="4" t="s">
        <v>506</v>
      </c>
      <c r="H88" s="4" t="s">
        <v>239</v>
      </c>
      <c r="I88" s="14">
        <f>(C88-VLOOKUP(G88,Riders!$A$2:$C$2000,2,FALSE))/365</f>
        <v>24.980821917808218</v>
      </c>
      <c r="J88" s="4">
        <v>5</v>
      </c>
    </row>
    <row r="89" spans="1:12" x14ac:dyDescent="0.35">
      <c r="A89" s="4" t="s">
        <v>94</v>
      </c>
      <c r="B89" s="4">
        <v>2022</v>
      </c>
      <c r="C89" s="5">
        <v>44694</v>
      </c>
      <c r="D89" s="4" t="s">
        <v>72</v>
      </c>
      <c r="E89" s="4" t="s">
        <v>209</v>
      </c>
      <c r="F89" s="4" t="s">
        <v>209</v>
      </c>
      <c r="G89" s="4" t="s">
        <v>481</v>
      </c>
      <c r="H89" s="4" t="s">
        <v>27</v>
      </c>
      <c r="I89" s="14">
        <f>(C89-VLOOKUP(G89,Riders!$A$2:$C$2000,2,FALSE))/365</f>
        <v>20.452054794520549</v>
      </c>
      <c r="J89" s="4">
        <v>6</v>
      </c>
    </row>
    <row r="90" spans="1:12" x14ac:dyDescent="0.35">
      <c r="A90" s="4" t="s">
        <v>94</v>
      </c>
      <c r="B90" s="4">
        <v>2022</v>
      </c>
      <c r="C90" s="5">
        <v>44694</v>
      </c>
      <c r="D90" s="4" t="s">
        <v>72</v>
      </c>
      <c r="E90" s="4" t="s">
        <v>209</v>
      </c>
      <c r="F90" s="4" t="s">
        <v>209</v>
      </c>
      <c r="G90" s="4" t="s">
        <v>504</v>
      </c>
      <c r="H90" s="4" t="s">
        <v>36</v>
      </c>
      <c r="I90" s="14">
        <f>(C90-VLOOKUP(G90,Riders!$A$2:$C$2000,2,FALSE))/365</f>
        <v>19.287671232876711</v>
      </c>
      <c r="J90" s="4">
        <v>7</v>
      </c>
    </row>
    <row r="91" spans="1:12" x14ac:dyDescent="0.35">
      <c r="A91" s="4" t="s">
        <v>94</v>
      </c>
      <c r="B91" s="4">
        <v>2022</v>
      </c>
      <c r="C91" s="5">
        <v>44694</v>
      </c>
      <c r="D91" s="4" t="s">
        <v>72</v>
      </c>
      <c r="E91" s="4" t="s">
        <v>209</v>
      </c>
      <c r="F91" s="4" t="s">
        <v>209</v>
      </c>
      <c r="G91" s="4" t="s">
        <v>462</v>
      </c>
      <c r="H91" s="4" t="s">
        <v>61</v>
      </c>
      <c r="I91" s="14">
        <f>(C91-VLOOKUP(G91,Riders!$A$2:$C$2000,2,FALSE))/365</f>
        <v>22.832876712328765</v>
      </c>
      <c r="J91" s="4">
        <v>8</v>
      </c>
    </row>
    <row r="92" spans="1:12" x14ac:dyDescent="0.35">
      <c r="A92" s="4" t="s">
        <v>94</v>
      </c>
      <c r="B92" s="4">
        <v>2022</v>
      </c>
      <c r="C92" s="5">
        <v>44694</v>
      </c>
      <c r="D92" s="4" t="s">
        <v>72</v>
      </c>
      <c r="E92" s="4" t="s">
        <v>209</v>
      </c>
      <c r="F92" s="4" t="s">
        <v>209</v>
      </c>
      <c r="G92" s="4" t="s">
        <v>445</v>
      </c>
      <c r="H92" s="4" t="s">
        <v>56</v>
      </c>
      <c r="I92" s="14">
        <f>(C92-VLOOKUP(G92,Riders!$A$2:$C$2000,2,FALSE))/365</f>
        <v>28.046575342465754</v>
      </c>
      <c r="J92" s="4">
        <v>9</v>
      </c>
    </row>
    <row r="93" spans="1:12" x14ac:dyDescent="0.35">
      <c r="A93" s="4" t="s">
        <v>94</v>
      </c>
      <c r="B93" s="4">
        <v>2022</v>
      </c>
      <c r="C93" s="5">
        <v>44694</v>
      </c>
      <c r="D93" s="4" t="s">
        <v>72</v>
      </c>
      <c r="E93" s="4" t="s">
        <v>209</v>
      </c>
      <c r="F93" s="4" t="s">
        <v>209</v>
      </c>
      <c r="G93" s="4" t="s">
        <v>448</v>
      </c>
      <c r="H93" s="4" t="s">
        <v>40</v>
      </c>
      <c r="I93" s="14">
        <f>(C93-VLOOKUP(G93,Riders!$A$2:$C$2000,2,FALSE))/365</f>
        <v>20.342465753424658</v>
      </c>
      <c r="J93" s="4">
        <v>10</v>
      </c>
    </row>
    <row r="94" spans="1:12" x14ac:dyDescent="0.35">
      <c r="A94" s="4" t="s">
        <v>94</v>
      </c>
      <c r="B94" s="4">
        <v>2022</v>
      </c>
      <c r="C94" s="5">
        <v>44694</v>
      </c>
      <c r="D94" s="4" t="s">
        <v>72</v>
      </c>
      <c r="E94" s="4" t="s">
        <v>209</v>
      </c>
      <c r="F94" s="4" t="s">
        <v>209</v>
      </c>
      <c r="G94" s="4" t="s">
        <v>458</v>
      </c>
      <c r="H94" s="4" t="s">
        <v>15</v>
      </c>
      <c r="I94" s="14" t="e">
        <f>(C94-VLOOKUP(G94,Riders!$A$2:$C$2000,2,FALSE))/365</f>
        <v>#N/A</v>
      </c>
      <c r="J94" s="4">
        <v>11</v>
      </c>
    </row>
    <row r="95" spans="1:12" x14ac:dyDescent="0.35">
      <c r="A95" s="4" t="s">
        <v>94</v>
      </c>
      <c r="B95" s="4">
        <v>2022</v>
      </c>
      <c r="C95" s="5">
        <v>44694</v>
      </c>
      <c r="D95" s="4" t="s">
        <v>72</v>
      </c>
      <c r="E95" s="4" t="s">
        <v>209</v>
      </c>
      <c r="F95" s="4" t="s">
        <v>209</v>
      </c>
      <c r="G95" s="4" t="s">
        <v>236</v>
      </c>
      <c r="H95" s="4" t="s">
        <v>237</v>
      </c>
      <c r="I95" s="14" t="e">
        <f>(C95-VLOOKUP(G95,Riders!$A$2:$C$2000,2,FALSE))/365</f>
        <v>#N/A</v>
      </c>
      <c r="J95" s="4">
        <v>12</v>
      </c>
    </row>
    <row r="96" spans="1:12" x14ac:dyDescent="0.35">
      <c r="A96" s="4" t="s">
        <v>94</v>
      </c>
      <c r="B96" s="4">
        <v>2022</v>
      </c>
      <c r="C96" s="5">
        <v>44694</v>
      </c>
      <c r="D96" s="4" t="s">
        <v>72</v>
      </c>
      <c r="E96" s="4" t="s">
        <v>209</v>
      </c>
      <c r="F96" s="4" t="s">
        <v>209</v>
      </c>
      <c r="G96" s="4" t="s">
        <v>579</v>
      </c>
      <c r="H96" s="4" t="s">
        <v>38</v>
      </c>
      <c r="I96" s="14">
        <f>(C96-VLOOKUP(G96,Riders!$A$2:$C$2000,2,FALSE))/365</f>
        <v>27.13150684931507</v>
      </c>
      <c r="J96" s="4">
        <v>13</v>
      </c>
    </row>
    <row r="97" spans="1:12" x14ac:dyDescent="0.35">
      <c r="A97" s="4" t="s">
        <v>94</v>
      </c>
      <c r="B97" s="4">
        <v>2022</v>
      </c>
      <c r="C97" s="5">
        <v>44694</v>
      </c>
      <c r="D97" s="4" t="s">
        <v>72</v>
      </c>
      <c r="E97" s="4" t="s">
        <v>209</v>
      </c>
      <c r="F97" s="4" t="s">
        <v>209</v>
      </c>
      <c r="G97" s="4" t="s">
        <v>639</v>
      </c>
      <c r="H97" s="4" t="s">
        <v>49</v>
      </c>
      <c r="I97" s="14">
        <f>(C97-VLOOKUP(G97,Riders!$A$2:$C$2000,2,FALSE))/365</f>
        <v>20.147945205479452</v>
      </c>
      <c r="J97" s="4">
        <v>14</v>
      </c>
    </row>
    <row r="98" spans="1:12" x14ac:dyDescent="0.35">
      <c r="A98" s="4" t="s">
        <v>94</v>
      </c>
      <c r="B98" s="4">
        <v>2022</v>
      </c>
      <c r="C98" s="5">
        <v>44694</v>
      </c>
      <c r="D98" s="4" t="s">
        <v>72</v>
      </c>
      <c r="E98" s="4" t="s">
        <v>209</v>
      </c>
      <c r="F98" s="4" t="s">
        <v>209</v>
      </c>
      <c r="G98" s="4" t="s">
        <v>265</v>
      </c>
      <c r="H98" s="4" t="s">
        <v>51</v>
      </c>
      <c r="I98" s="14">
        <f>(C98-VLOOKUP(G98,Riders!$A$2:$C$2000,2,FALSE))/365</f>
        <v>20.279452054794522</v>
      </c>
      <c r="J98" s="4">
        <v>15</v>
      </c>
    </row>
    <row r="99" spans="1:12" x14ac:dyDescent="0.35">
      <c r="A99" s="4" t="s">
        <v>94</v>
      </c>
      <c r="B99" s="4">
        <v>2022</v>
      </c>
      <c r="C99" s="5">
        <v>44694</v>
      </c>
      <c r="D99" s="4" t="s">
        <v>72</v>
      </c>
      <c r="E99" s="4" t="s">
        <v>209</v>
      </c>
      <c r="F99" s="4" t="s">
        <v>209</v>
      </c>
      <c r="G99" s="4" t="s">
        <v>267</v>
      </c>
      <c r="H99" s="4" t="s">
        <v>268</v>
      </c>
      <c r="I99" s="14">
        <f>(C99-VLOOKUP(G99,Riders!$A$2:$C$2000,2,FALSE))/365</f>
        <v>28.350684931506848</v>
      </c>
      <c r="J99" s="4">
        <v>16</v>
      </c>
    </row>
    <row r="100" spans="1:12" x14ac:dyDescent="0.35">
      <c r="A100" s="4" t="s">
        <v>94</v>
      </c>
      <c r="B100" s="4">
        <v>2022</v>
      </c>
      <c r="C100" s="5">
        <v>44694</v>
      </c>
      <c r="D100" s="4" t="s">
        <v>72</v>
      </c>
      <c r="E100" s="4" t="s">
        <v>209</v>
      </c>
      <c r="F100" s="4" t="s">
        <v>209</v>
      </c>
      <c r="G100" s="4" t="s">
        <v>464</v>
      </c>
      <c r="H100" s="4" t="s">
        <v>44</v>
      </c>
      <c r="I100" s="14">
        <f>(C100-VLOOKUP(G100,Riders!$A$2:$C$2000,2,FALSE))/365</f>
        <v>20.802739726027397</v>
      </c>
      <c r="J100" s="4">
        <v>17</v>
      </c>
    </row>
    <row r="101" spans="1:12" x14ac:dyDescent="0.35">
      <c r="A101" s="4" t="s">
        <v>94</v>
      </c>
      <c r="B101" s="4">
        <v>2022</v>
      </c>
      <c r="C101" s="5">
        <v>44694</v>
      </c>
      <c r="D101" s="4" t="s">
        <v>72</v>
      </c>
      <c r="E101" s="4" t="s">
        <v>209</v>
      </c>
      <c r="F101" s="4" t="s">
        <v>209</v>
      </c>
      <c r="G101" s="3" t="s">
        <v>468</v>
      </c>
      <c r="H101" s="4" t="s">
        <v>271</v>
      </c>
      <c r="I101" s="14">
        <f>(C101-VLOOKUP(G101,Riders!$A$2:$C$2000,2,FALSE))/365</f>
        <v>23.8</v>
      </c>
      <c r="J101" s="4">
        <v>18</v>
      </c>
    </row>
    <row r="102" spans="1:12" x14ac:dyDescent="0.35">
      <c r="A102" s="1" t="s">
        <v>103</v>
      </c>
      <c r="B102" s="1">
        <v>2022</v>
      </c>
      <c r="C102" s="2">
        <v>44673</v>
      </c>
      <c r="D102" s="1" t="s">
        <v>72</v>
      </c>
      <c r="E102" s="1" t="s">
        <v>395</v>
      </c>
      <c r="F102" s="1">
        <v>1</v>
      </c>
      <c r="G102" s="1" t="s">
        <v>331</v>
      </c>
      <c r="H102" s="1" t="s">
        <v>98</v>
      </c>
      <c r="I102" s="1"/>
      <c r="J102" s="1">
        <v>1</v>
      </c>
      <c r="K102" s="6">
        <v>0.26666666666666666</v>
      </c>
      <c r="L102">
        <v>46.875</v>
      </c>
    </row>
    <row r="103" spans="1:12" x14ac:dyDescent="0.35">
      <c r="A103" s="1" t="s">
        <v>103</v>
      </c>
      <c r="B103" s="1">
        <v>2022</v>
      </c>
      <c r="C103" s="2">
        <v>44673</v>
      </c>
      <c r="D103" s="1" t="s">
        <v>72</v>
      </c>
      <c r="E103" s="1" t="s">
        <v>395</v>
      </c>
      <c r="F103" s="1">
        <v>1</v>
      </c>
      <c r="G103" s="1" t="s">
        <v>506</v>
      </c>
      <c r="H103" s="1" t="s">
        <v>239</v>
      </c>
      <c r="I103" s="1"/>
      <c r="J103" s="1">
        <v>2</v>
      </c>
    </row>
    <row r="104" spans="1:12" x14ac:dyDescent="0.35">
      <c r="A104" s="1" t="s">
        <v>103</v>
      </c>
      <c r="B104" s="1">
        <v>2022</v>
      </c>
      <c r="C104" s="2">
        <v>44673</v>
      </c>
      <c r="D104" s="1" t="s">
        <v>72</v>
      </c>
      <c r="E104" s="1" t="s">
        <v>395</v>
      </c>
      <c r="F104" s="1">
        <v>1</v>
      </c>
      <c r="G104" s="1" t="s">
        <v>339</v>
      </c>
      <c r="H104" s="1" t="s">
        <v>25</v>
      </c>
      <c r="I104" s="1"/>
      <c r="J104" s="1">
        <v>3</v>
      </c>
    </row>
    <row r="105" spans="1:12" x14ac:dyDescent="0.35">
      <c r="A105" s="1" t="s">
        <v>103</v>
      </c>
      <c r="B105" s="1">
        <v>2022</v>
      </c>
      <c r="C105" s="2">
        <v>44673</v>
      </c>
      <c r="D105" s="1" t="s">
        <v>72</v>
      </c>
      <c r="E105" s="1" t="s">
        <v>395</v>
      </c>
      <c r="F105" s="1">
        <v>1</v>
      </c>
      <c r="G105" s="1" t="s">
        <v>440</v>
      </c>
      <c r="H105" s="1" t="s">
        <v>17</v>
      </c>
      <c r="I105" s="1"/>
      <c r="J105" s="1">
        <v>4</v>
      </c>
    </row>
    <row r="106" spans="1:12" x14ac:dyDescent="0.35">
      <c r="A106" s="1" t="s">
        <v>103</v>
      </c>
      <c r="B106" s="1">
        <v>2022</v>
      </c>
      <c r="C106" s="2">
        <v>44673</v>
      </c>
      <c r="D106" s="1" t="s">
        <v>72</v>
      </c>
      <c r="E106" s="1" t="s">
        <v>395</v>
      </c>
      <c r="F106" s="1">
        <v>1</v>
      </c>
      <c r="G106" s="1" t="s">
        <v>257</v>
      </c>
      <c r="H106" s="1" t="s">
        <v>21</v>
      </c>
      <c r="I106" s="1"/>
      <c r="J106" s="1">
        <v>5</v>
      </c>
    </row>
    <row r="107" spans="1:12" x14ac:dyDescent="0.35">
      <c r="A107" s="1" t="s">
        <v>103</v>
      </c>
      <c r="B107" s="1">
        <v>2022</v>
      </c>
      <c r="C107" s="2">
        <v>44673</v>
      </c>
      <c r="D107" s="1" t="s">
        <v>72</v>
      </c>
      <c r="E107" s="1" t="s">
        <v>395</v>
      </c>
      <c r="F107" s="1">
        <v>1</v>
      </c>
      <c r="G107" s="1" t="s">
        <v>455</v>
      </c>
      <c r="H107" s="1" t="s">
        <v>67</v>
      </c>
      <c r="I107" s="1"/>
      <c r="J107" s="1">
        <v>6</v>
      </c>
    </row>
    <row r="108" spans="1:12" x14ac:dyDescent="0.35">
      <c r="A108" s="1" t="s">
        <v>103</v>
      </c>
      <c r="B108" s="1">
        <v>2022</v>
      </c>
      <c r="C108" s="2">
        <v>44673</v>
      </c>
      <c r="D108" s="1" t="s">
        <v>72</v>
      </c>
      <c r="E108" s="1" t="s">
        <v>395</v>
      </c>
      <c r="F108" s="1">
        <v>1</v>
      </c>
      <c r="G108" s="1" t="s">
        <v>281</v>
      </c>
      <c r="H108" s="1" t="s">
        <v>29</v>
      </c>
      <c r="I108" s="1"/>
      <c r="J108" s="1">
        <v>7</v>
      </c>
    </row>
    <row r="109" spans="1:12" x14ac:dyDescent="0.35">
      <c r="A109" s="1" t="s">
        <v>103</v>
      </c>
      <c r="B109" s="1">
        <v>2022</v>
      </c>
      <c r="C109" s="2">
        <v>44673</v>
      </c>
      <c r="D109" s="1" t="s">
        <v>72</v>
      </c>
      <c r="E109" s="1" t="s">
        <v>395</v>
      </c>
      <c r="F109" s="1">
        <v>1</v>
      </c>
      <c r="G109" s="1" t="s">
        <v>227</v>
      </c>
      <c r="H109" s="1" t="s">
        <v>228</v>
      </c>
      <c r="I109" s="1"/>
      <c r="J109" s="1">
        <v>8</v>
      </c>
    </row>
    <row r="110" spans="1:12" x14ac:dyDescent="0.35">
      <c r="A110" s="1" t="s">
        <v>103</v>
      </c>
      <c r="B110" s="1">
        <v>2022</v>
      </c>
      <c r="C110" s="2">
        <v>44673</v>
      </c>
      <c r="D110" s="1" t="s">
        <v>72</v>
      </c>
      <c r="E110" s="1" t="s">
        <v>395</v>
      </c>
      <c r="F110" s="1">
        <v>1</v>
      </c>
      <c r="G110" s="1" t="s">
        <v>287</v>
      </c>
      <c r="H110" s="1" t="s">
        <v>47</v>
      </c>
      <c r="I110" s="1"/>
      <c r="J110" s="1">
        <v>9</v>
      </c>
    </row>
    <row r="111" spans="1:12" x14ac:dyDescent="0.35">
      <c r="A111" s="1" t="s">
        <v>103</v>
      </c>
      <c r="B111" s="1">
        <v>2022</v>
      </c>
      <c r="C111" s="2">
        <v>44673</v>
      </c>
      <c r="D111" s="1" t="s">
        <v>72</v>
      </c>
      <c r="E111" s="1" t="s">
        <v>395</v>
      </c>
      <c r="F111" s="1">
        <v>1</v>
      </c>
      <c r="G111" s="1" t="s">
        <v>285</v>
      </c>
      <c r="H111" s="1" t="s">
        <v>286</v>
      </c>
      <c r="I111" s="1"/>
      <c r="J111" s="1">
        <v>10</v>
      </c>
    </row>
    <row r="112" spans="1:12" x14ac:dyDescent="0.35">
      <c r="A112" s="1" t="s">
        <v>103</v>
      </c>
      <c r="B112" s="1">
        <v>2022</v>
      </c>
      <c r="C112" s="2">
        <v>44673</v>
      </c>
      <c r="D112" s="1" t="s">
        <v>72</v>
      </c>
      <c r="E112" s="1" t="s">
        <v>395</v>
      </c>
      <c r="F112" s="1">
        <v>1</v>
      </c>
      <c r="G112" s="1" t="s">
        <v>480</v>
      </c>
      <c r="H112" s="1" t="s">
        <v>19</v>
      </c>
      <c r="I112" s="1"/>
      <c r="J112" s="1">
        <v>11</v>
      </c>
    </row>
    <row r="113" spans="1:12" x14ac:dyDescent="0.35">
      <c r="A113" s="1" t="s">
        <v>103</v>
      </c>
      <c r="B113" s="1">
        <v>2022</v>
      </c>
      <c r="C113" s="2">
        <v>44673</v>
      </c>
      <c r="D113" s="1" t="s">
        <v>72</v>
      </c>
      <c r="E113" s="1" t="s">
        <v>395</v>
      </c>
      <c r="F113" s="1">
        <v>1</v>
      </c>
      <c r="G113" s="1" t="s">
        <v>642</v>
      </c>
      <c r="H113" s="1" t="s">
        <v>49</v>
      </c>
      <c r="I113" s="1"/>
      <c r="J113" s="1">
        <v>12</v>
      </c>
    </row>
    <row r="114" spans="1:12" x14ac:dyDescent="0.35">
      <c r="A114" s="1" t="s">
        <v>103</v>
      </c>
      <c r="B114" s="1">
        <v>2022</v>
      </c>
      <c r="C114" s="2">
        <v>44673</v>
      </c>
      <c r="D114" s="1" t="s">
        <v>72</v>
      </c>
      <c r="E114" s="1" t="s">
        <v>395</v>
      </c>
      <c r="F114" s="1">
        <v>1</v>
      </c>
      <c r="G114" s="1" t="s">
        <v>304</v>
      </c>
      <c r="H114" s="1" t="s">
        <v>305</v>
      </c>
      <c r="I114" s="1"/>
      <c r="J114" s="1">
        <v>13</v>
      </c>
    </row>
    <row r="115" spans="1:12" x14ac:dyDescent="0.35">
      <c r="A115" s="1" t="s">
        <v>103</v>
      </c>
      <c r="B115" s="1">
        <v>2022</v>
      </c>
      <c r="C115" s="2">
        <v>44673</v>
      </c>
      <c r="D115" s="1" t="s">
        <v>72</v>
      </c>
      <c r="E115" s="1" t="s">
        <v>395</v>
      </c>
      <c r="F115" s="1">
        <v>1</v>
      </c>
      <c r="G115" s="1" t="s">
        <v>267</v>
      </c>
      <c r="H115" s="1" t="s">
        <v>268</v>
      </c>
      <c r="I115" s="1"/>
      <c r="J115" s="1">
        <v>14</v>
      </c>
    </row>
    <row r="116" spans="1:12" x14ac:dyDescent="0.35">
      <c r="A116" s="4" t="s">
        <v>103</v>
      </c>
      <c r="B116" s="4">
        <v>2022</v>
      </c>
      <c r="C116" s="5">
        <v>44673</v>
      </c>
      <c r="D116" s="4" t="s">
        <v>72</v>
      </c>
      <c r="E116" s="4" t="s">
        <v>395</v>
      </c>
      <c r="F116" s="4">
        <v>2</v>
      </c>
      <c r="G116" s="4" t="s">
        <v>226</v>
      </c>
      <c r="H116" s="4" t="s">
        <v>40</v>
      </c>
      <c r="I116" s="4"/>
      <c r="J116" s="4">
        <v>1</v>
      </c>
      <c r="K116" s="6">
        <v>0.27152777777777776</v>
      </c>
      <c r="L116">
        <v>46.036000000000001</v>
      </c>
    </row>
    <row r="117" spans="1:12" x14ac:dyDescent="0.35">
      <c r="A117" s="4" t="s">
        <v>103</v>
      </c>
      <c r="B117" s="4">
        <v>2022</v>
      </c>
      <c r="C117" s="5">
        <v>44673</v>
      </c>
      <c r="D117" s="4" t="s">
        <v>72</v>
      </c>
      <c r="E117" s="4" t="s">
        <v>395</v>
      </c>
      <c r="F117" s="4">
        <v>2</v>
      </c>
      <c r="G117" s="4" t="s">
        <v>279</v>
      </c>
      <c r="H117" s="4" t="s">
        <v>53</v>
      </c>
      <c r="I117" s="4"/>
      <c r="J117" s="4">
        <v>2</v>
      </c>
    </row>
    <row r="118" spans="1:12" x14ac:dyDescent="0.35">
      <c r="A118" s="4" t="s">
        <v>103</v>
      </c>
      <c r="B118" s="4">
        <v>2022</v>
      </c>
      <c r="C118" s="5">
        <v>44673</v>
      </c>
      <c r="D118" s="4" t="s">
        <v>72</v>
      </c>
      <c r="E118" s="4" t="s">
        <v>395</v>
      </c>
      <c r="F118" s="4">
        <v>2</v>
      </c>
      <c r="G118" s="4" t="s">
        <v>240</v>
      </c>
      <c r="H118" s="4" t="s">
        <v>56</v>
      </c>
      <c r="I118" s="4"/>
      <c r="J118" s="4">
        <v>3</v>
      </c>
    </row>
    <row r="119" spans="1:12" x14ac:dyDescent="0.35">
      <c r="A119" s="4" t="s">
        <v>103</v>
      </c>
      <c r="B119" s="4">
        <v>2022</v>
      </c>
      <c r="C119" s="5">
        <v>44673</v>
      </c>
      <c r="D119" s="4" t="s">
        <v>72</v>
      </c>
      <c r="E119" s="4" t="s">
        <v>395</v>
      </c>
      <c r="F119" s="4">
        <v>2</v>
      </c>
      <c r="G119" s="4" t="s">
        <v>142</v>
      </c>
      <c r="H119" s="4" t="s">
        <v>61</v>
      </c>
      <c r="I119" s="4"/>
      <c r="J119" s="4">
        <v>4</v>
      </c>
    </row>
    <row r="120" spans="1:12" x14ac:dyDescent="0.35">
      <c r="A120" s="4" t="s">
        <v>103</v>
      </c>
      <c r="B120" s="4">
        <v>2022</v>
      </c>
      <c r="C120" s="5">
        <v>44673</v>
      </c>
      <c r="D120" s="4" t="s">
        <v>72</v>
      </c>
      <c r="E120" s="4" t="s">
        <v>395</v>
      </c>
      <c r="F120" s="4">
        <v>2</v>
      </c>
      <c r="G120" s="4" t="s">
        <v>221</v>
      </c>
      <c r="H120" s="4" t="s">
        <v>27</v>
      </c>
      <c r="I120" s="4"/>
      <c r="J120" s="4">
        <v>5</v>
      </c>
    </row>
    <row r="121" spans="1:12" x14ac:dyDescent="0.35">
      <c r="A121" s="4" t="s">
        <v>103</v>
      </c>
      <c r="B121" s="4">
        <v>2022</v>
      </c>
      <c r="C121" s="5">
        <v>44673</v>
      </c>
      <c r="D121" s="4" t="s">
        <v>72</v>
      </c>
      <c r="E121" s="4" t="s">
        <v>395</v>
      </c>
      <c r="F121" s="4">
        <v>2</v>
      </c>
      <c r="G121" s="4" t="s">
        <v>236</v>
      </c>
      <c r="H121" s="4" t="s">
        <v>237</v>
      </c>
      <c r="I121" s="4"/>
      <c r="J121" s="4">
        <v>6</v>
      </c>
    </row>
    <row r="122" spans="1:12" x14ac:dyDescent="0.35">
      <c r="A122" s="4" t="s">
        <v>103</v>
      </c>
      <c r="B122" s="4">
        <v>2022</v>
      </c>
      <c r="C122" s="5">
        <v>44673</v>
      </c>
      <c r="D122" s="4" t="s">
        <v>72</v>
      </c>
      <c r="E122" s="4" t="s">
        <v>395</v>
      </c>
      <c r="F122" s="4">
        <v>2</v>
      </c>
      <c r="G122" s="4" t="s">
        <v>266</v>
      </c>
      <c r="H122" s="4" t="s">
        <v>106</v>
      </c>
      <c r="I122" s="4"/>
      <c r="J122" s="4">
        <v>7</v>
      </c>
    </row>
    <row r="123" spans="1:12" x14ac:dyDescent="0.35">
      <c r="A123" s="4" t="s">
        <v>103</v>
      </c>
      <c r="B123" s="4">
        <v>2022</v>
      </c>
      <c r="C123" s="5">
        <v>44673</v>
      </c>
      <c r="D123" s="4" t="s">
        <v>72</v>
      </c>
      <c r="E123" s="4" t="s">
        <v>395</v>
      </c>
      <c r="F123" s="4">
        <v>2</v>
      </c>
      <c r="G123" s="4" t="s">
        <v>458</v>
      </c>
      <c r="H123" s="4" t="s">
        <v>15</v>
      </c>
      <c r="I123" s="4"/>
      <c r="J123" s="4">
        <v>8</v>
      </c>
    </row>
    <row r="124" spans="1:12" x14ac:dyDescent="0.35">
      <c r="A124" s="4" t="s">
        <v>103</v>
      </c>
      <c r="B124" s="4">
        <v>2022</v>
      </c>
      <c r="C124" s="5">
        <v>44673</v>
      </c>
      <c r="D124" s="4" t="s">
        <v>72</v>
      </c>
      <c r="E124" s="4" t="s">
        <v>395</v>
      </c>
      <c r="F124" s="4">
        <v>2</v>
      </c>
      <c r="G124" s="4" t="s">
        <v>265</v>
      </c>
      <c r="H124" s="4" t="s">
        <v>51</v>
      </c>
      <c r="I124" s="4"/>
      <c r="J124" s="4">
        <v>9</v>
      </c>
    </row>
    <row r="125" spans="1:12" x14ac:dyDescent="0.35">
      <c r="A125" s="4" t="s">
        <v>103</v>
      </c>
      <c r="B125" s="4">
        <v>2022</v>
      </c>
      <c r="C125" s="5">
        <v>44673</v>
      </c>
      <c r="D125" s="4" t="s">
        <v>72</v>
      </c>
      <c r="E125" s="4" t="s">
        <v>395</v>
      </c>
      <c r="F125" s="4">
        <v>2</v>
      </c>
      <c r="G125" s="4" t="s">
        <v>224</v>
      </c>
      <c r="H125" s="4" t="s">
        <v>225</v>
      </c>
      <c r="I125" s="4"/>
      <c r="J125" s="4">
        <v>10</v>
      </c>
    </row>
    <row r="126" spans="1:12" x14ac:dyDescent="0.35">
      <c r="A126" s="4" t="s">
        <v>103</v>
      </c>
      <c r="B126" s="4">
        <v>2022</v>
      </c>
      <c r="C126" s="5">
        <v>44673</v>
      </c>
      <c r="D126" s="4" t="s">
        <v>72</v>
      </c>
      <c r="E126" s="4" t="s">
        <v>395</v>
      </c>
      <c r="F126" s="4">
        <v>2</v>
      </c>
      <c r="G126" s="4" t="s">
        <v>253</v>
      </c>
      <c r="H126" s="4" t="s">
        <v>254</v>
      </c>
      <c r="I126" s="4"/>
      <c r="J126" s="4">
        <v>11</v>
      </c>
    </row>
    <row r="127" spans="1:12" x14ac:dyDescent="0.35">
      <c r="A127" s="4" t="s">
        <v>103</v>
      </c>
      <c r="B127" s="4">
        <v>2022</v>
      </c>
      <c r="C127" s="5">
        <v>44673</v>
      </c>
      <c r="D127" s="4" t="s">
        <v>72</v>
      </c>
      <c r="E127" s="4" t="s">
        <v>395</v>
      </c>
      <c r="F127" s="4">
        <v>2</v>
      </c>
      <c r="G127" s="4" t="s">
        <v>641</v>
      </c>
      <c r="H127" s="4" t="s">
        <v>250</v>
      </c>
      <c r="I127" s="4"/>
      <c r="J127" s="4">
        <v>12</v>
      </c>
    </row>
    <row r="128" spans="1:12" x14ac:dyDescent="0.35">
      <c r="A128" s="4" t="s">
        <v>103</v>
      </c>
      <c r="B128" s="4">
        <v>2022</v>
      </c>
      <c r="C128" s="5">
        <v>44673</v>
      </c>
      <c r="D128" s="4" t="s">
        <v>72</v>
      </c>
      <c r="E128" s="4" t="s">
        <v>395</v>
      </c>
      <c r="F128" s="4">
        <v>2</v>
      </c>
      <c r="G128" s="4" t="s">
        <v>493</v>
      </c>
      <c r="H128" s="4" t="s">
        <v>271</v>
      </c>
      <c r="I128" s="4"/>
      <c r="J128" s="4">
        <v>13</v>
      </c>
    </row>
    <row r="129" spans="1:12" x14ac:dyDescent="0.35">
      <c r="A129" s="4" t="s">
        <v>103</v>
      </c>
      <c r="B129" s="4">
        <v>2022</v>
      </c>
      <c r="C129" s="5">
        <v>44673</v>
      </c>
      <c r="D129" s="4" t="s">
        <v>72</v>
      </c>
      <c r="E129" s="4" t="s">
        <v>395</v>
      </c>
      <c r="F129" s="4">
        <v>2</v>
      </c>
      <c r="G129" s="4" t="s">
        <v>272</v>
      </c>
      <c r="H129" s="4" t="s">
        <v>273</v>
      </c>
      <c r="I129" s="4"/>
      <c r="J129" s="4">
        <v>14</v>
      </c>
    </row>
    <row r="130" spans="1:12" x14ac:dyDescent="0.35">
      <c r="A130" s="4" t="s">
        <v>103</v>
      </c>
      <c r="B130" s="4">
        <v>2022</v>
      </c>
      <c r="C130" s="5">
        <v>44673</v>
      </c>
      <c r="D130" s="4" t="s">
        <v>72</v>
      </c>
      <c r="E130" s="4" t="s">
        <v>395</v>
      </c>
      <c r="F130" s="4">
        <v>2</v>
      </c>
      <c r="G130" s="4" t="s">
        <v>494</v>
      </c>
      <c r="H130" s="4" t="s">
        <v>70</v>
      </c>
      <c r="I130" s="4"/>
      <c r="J130" s="4">
        <v>15</v>
      </c>
    </row>
    <row r="131" spans="1:12" x14ac:dyDescent="0.35">
      <c r="A131" s="1" t="s">
        <v>103</v>
      </c>
      <c r="B131" s="1">
        <v>2022</v>
      </c>
      <c r="C131" s="2">
        <v>44673</v>
      </c>
      <c r="D131" s="1" t="s">
        <v>72</v>
      </c>
      <c r="E131" s="1" t="s">
        <v>209</v>
      </c>
      <c r="F131" s="1" t="s">
        <v>209</v>
      </c>
      <c r="G131" s="1" t="s">
        <v>226</v>
      </c>
      <c r="H131" s="1" t="s">
        <v>40</v>
      </c>
      <c r="I131" s="1"/>
      <c r="J131" s="1">
        <v>1</v>
      </c>
      <c r="K131" s="6">
        <v>0.88611111111111107</v>
      </c>
      <c r="L131">
        <v>37.381999999999998</v>
      </c>
    </row>
    <row r="132" spans="1:12" x14ac:dyDescent="0.35">
      <c r="A132" s="1" t="s">
        <v>103</v>
      </c>
      <c r="B132" s="1">
        <v>2022</v>
      </c>
      <c r="C132" s="2">
        <v>44673</v>
      </c>
      <c r="D132" s="1" t="s">
        <v>72</v>
      </c>
      <c r="E132" s="1" t="s">
        <v>209</v>
      </c>
      <c r="F132" s="1" t="s">
        <v>209</v>
      </c>
      <c r="G132" s="1" t="s">
        <v>440</v>
      </c>
      <c r="H132" s="1" t="s">
        <v>17</v>
      </c>
      <c r="I132" s="1"/>
      <c r="J132" s="1">
        <v>2</v>
      </c>
    </row>
    <row r="133" spans="1:12" x14ac:dyDescent="0.35">
      <c r="A133" s="1" t="s">
        <v>103</v>
      </c>
      <c r="B133" s="1">
        <v>2022</v>
      </c>
      <c r="C133" s="2">
        <v>44673</v>
      </c>
      <c r="D133" s="1" t="s">
        <v>72</v>
      </c>
      <c r="E133" s="1" t="s">
        <v>209</v>
      </c>
      <c r="F133" s="1" t="s">
        <v>209</v>
      </c>
      <c r="G133" s="1" t="s">
        <v>281</v>
      </c>
      <c r="H133" s="1" t="s">
        <v>29</v>
      </c>
      <c r="I133" s="1"/>
      <c r="J133" s="1">
        <v>3</v>
      </c>
    </row>
    <row r="134" spans="1:12" x14ac:dyDescent="0.35">
      <c r="A134" s="1" t="s">
        <v>103</v>
      </c>
      <c r="B134" s="1">
        <v>2022</v>
      </c>
      <c r="C134" s="2">
        <v>44673</v>
      </c>
      <c r="D134" s="1" t="s">
        <v>72</v>
      </c>
      <c r="E134" s="1" t="s">
        <v>209</v>
      </c>
      <c r="F134" s="1" t="s">
        <v>209</v>
      </c>
      <c r="G134" s="1" t="s">
        <v>279</v>
      </c>
      <c r="H134" s="1" t="s">
        <v>53</v>
      </c>
      <c r="I134" s="1"/>
      <c r="J134" s="1">
        <v>4</v>
      </c>
    </row>
    <row r="135" spans="1:12" x14ac:dyDescent="0.35">
      <c r="A135" s="1" t="s">
        <v>103</v>
      </c>
      <c r="B135" s="1">
        <v>2022</v>
      </c>
      <c r="C135" s="2">
        <v>44673</v>
      </c>
      <c r="D135" s="1" t="s">
        <v>72</v>
      </c>
      <c r="E135" s="1" t="s">
        <v>209</v>
      </c>
      <c r="F135" s="1" t="s">
        <v>209</v>
      </c>
      <c r="G135" s="1" t="s">
        <v>339</v>
      </c>
      <c r="H135" s="1" t="s">
        <v>25</v>
      </c>
      <c r="I135" s="1"/>
      <c r="J135" s="1">
        <v>5</v>
      </c>
    </row>
    <row r="136" spans="1:12" x14ac:dyDescent="0.35">
      <c r="A136" s="1" t="s">
        <v>103</v>
      </c>
      <c r="B136" s="1">
        <v>2022</v>
      </c>
      <c r="C136" s="2">
        <v>44673</v>
      </c>
      <c r="D136" s="1" t="s">
        <v>72</v>
      </c>
      <c r="E136" s="1" t="s">
        <v>209</v>
      </c>
      <c r="F136" s="1" t="s">
        <v>209</v>
      </c>
      <c r="G136" s="1" t="s">
        <v>221</v>
      </c>
      <c r="H136" s="1" t="s">
        <v>27</v>
      </c>
      <c r="I136" s="1"/>
      <c r="J136" s="1">
        <v>6</v>
      </c>
    </row>
    <row r="137" spans="1:12" x14ac:dyDescent="0.35">
      <c r="A137" s="1" t="s">
        <v>103</v>
      </c>
      <c r="B137" s="1">
        <v>2022</v>
      </c>
      <c r="C137" s="2">
        <v>44673</v>
      </c>
      <c r="D137" s="1" t="s">
        <v>72</v>
      </c>
      <c r="E137" s="1" t="s">
        <v>209</v>
      </c>
      <c r="F137" s="1" t="s">
        <v>209</v>
      </c>
      <c r="G137" s="1" t="s">
        <v>506</v>
      </c>
      <c r="H137" s="1" t="s">
        <v>239</v>
      </c>
      <c r="I137" s="1"/>
      <c r="J137" s="1">
        <v>7</v>
      </c>
    </row>
    <row r="138" spans="1:12" x14ac:dyDescent="0.35">
      <c r="A138" s="1" t="s">
        <v>103</v>
      </c>
      <c r="B138" s="1">
        <v>2022</v>
      </c>
      <c r="C138" s="2">
        <v>44673</v>
      </c>
      <c r="D138" s="1" t="s">
        <v>72</v>
      </c>
      <c r="E138" s="1" t="s">
        <v>209</v>
      </c>
      <c r="F138" s="1" t="s">
        <v>209</v>
      </c>
      <c r="G138" s="1" t="s">
        <v>142</v>
      </c>
      <c r="H138" s="1" t="s">
        <v>61</v>
      </c>
      <c r="I138" s="1"/>
      <c r="J138" s="1">
        <v>8</v>
      </c>
    </row>
    <row r="139" spans="1:12" x14ac:dyDescent="0.35">
      <c r="A139" s="1" t="s">
        <v>103</v>
      </c>
      <c r="B139" s="1">
        <v>2022</v>
      </c>
      <c r="C139" s="2">
        <v>44673</v>
      </c>
      <c r="D139" s="1" t="s">
        <v>72</v>
      </c>
      <c r="E139" s="1" t="s">
        <v>209</v>
      </c>
      <c r="F139" s="1" t="s">
        <v>209</v>
      </c>
      <c r="G139" s="1" t="s">
        <v>227</v>
      </c>
      <c r="H139" s="1" t="s">
        <v>228</v>
      </c>
      <c r="I139" s="1"/>
      <c r="J139" s="1">
        <v>9</v>
      </c>
    </row>
    <row r="140" spans="1:12" x14ac:dyDescent="0.35">
      <c r="A140" s="1" t="s">
        <v>103</v>
      </c>
      <c r="B140" s="1">
        <v>2022</v>
      </c>
      <c r="C140" s="2">
        <v>44673</v>
      </c>
      <c r="D140" s="1" t="s">
        <v>72</v>
      </c>
      <c r="E140" s="1" t="s">
        <v>209</v>
      </c>
      <c r="F140" s="1" t="s">
        <v>209</v>
      </c>
      <c r="G140" s="1" t="s">
        <v>331</v>
      </c>
      <c r="H140" s="1" t="s">
        <v>98</v>
      </c>
      <c r="I140" s="1"/>
      <c r="J140" s="1">
        <v>10</v>
      </c>
    </row>
    <row r="141" spans="1:12" x14ac:dyDescent="0.35">
      <c r="A141" s="1" t="s">
        <v>103</v>
      </c>
      <c r="B141" s="1">
        <v>2022</v>
      </c>
      <c r="C141" s="2">
        <v>44673</v>
      </c>
      <c r="D141" s="1" t="s">
        <v>72</v>
      </c>
      <c r="E141" s="1" t="s">
        <v>209</v>
      </c>
      <c r="F141" s="1" t="s">
        <v>209</v>
      </c>
      <c r="G141" s="1" t="s">
        <v>458</v>
      </c>
      <c r="H141" s="1" t="s">
        <v>15</v>
      </c>
      <c r="I141" s="1"/>
      <c r="J141" s="1">
        <v>11</v>
      </c>
    </row>
    <row r="142" spans="1:12" x14ac:dyDescent="0.35">
      <c r="A142" s="1" t="s">
        <v>103</v>
      </c>
      <c r="B142" s="1">
        <v>2022</v>
      </c>
      <c r="C142" s="2">
        <v>44673</v>
      </c>
      <c r="D142" s="1" t="s">
        <v>72</v>
      </c>
      <c r="E142" s="1" t="s">
        <v>209</v>
      </c>
      <c r="F142" s="1" t="s">
        <v>209</v>
      </c>
      <c r="G142" s="1" t="s">
        <v>240</v>
      </c>
      <c r="H142" s="1" t="s">
        <v>56</v>
      </c>
      <c r="I142" s="1"/>
      <c r="J142" s="1">
        <v>12</v>
      </c>
    </row>
    <row r="143" spans="1:12" x14ac:dyDescent="0.35">
      <c r="A143" s="1" t="s">
        <v>103</v>
      </c>
      <c r="B143" s="1">
        <v>2022</v>
      </c>
      <c r="C143" s="2">
        <v>44673</v>
      </c>
      <c r="D143" s="1" t="s">
        <v>72</v>
      </c>
      <c r="E143" s="1" t="s">
        <v>209</v>
      </c>
      <c r="F143" s="1" t="s">
        <v>209</v>
      </c>
      <c r="G143" s="1" t="s">
        <v>236</v>
      </c>
      <c r="H143" s="1" t="s">
        <v>237</v>
      </c>
      <c r="I143" s="1"/>
      <c r="J143" s="1">
        <v>13</v>
      </c>
    </row>
    <row r="144" spans="1:12" x14ac:dyDescent="0.35">
      <c r="A144" s="1" t="s">
        <v>103</v>
      </c>
      <c r="B144" s="1">
        <v>2022</v>
      </c>
      <c r="C144" s="2">
        <v>44673</v>
      </c>
      <c r="D144" s="1" t="s">
        <v>72</v>
      </c>
      <c r="E144" s="1" t="s">
        <v>209</v>
      </c>
      <c r="F144" s="1" t="s">
        <v>209</v>
      </c>
      <c r="G144" s="1" t="s">
        <v>265</v>
      </c>
      <c r="H144" s="1" t="s">
        <v>51</v>
      </c>
      <c r="I144" s="1"/>
      <c r="J144" s="1">
        <v>14</v>
      </c>
    </row>
    <row r="145" spans="1:12" x14ac:dyDescent="0.35">
      <c r="A145" s="1" t="s">
        <v>103</v>
      </c>
      <c r="B145" s="1">
        <v>2022</v>
      </c>
      <c r="C145" s="2">
        <v>44673</v>
      </c>
      <c r="D145" s="1" t="s">
        <v>72</v>
      </c>
      <c r="E145" s="1" t="s">
        <v>209</v>
      </c>
      <c r="F145" s="1" t="s">
        <v>209</v>
      </c>
      <c r="G145" s="1" t="s">
        <v>285</v>
      </c>
      <c r="H145" s="1" t="s">
        <v>286</v>
      </c>
      <c r="I145" s="1"/>
      <c r="J145" s="1">
        <v>15</v>
      </c>
    </row>
    <row r="146" spans="1:12" x14ac:dyDescent="0.35">
      <c r="A146" s="1" t="s">
        <v>103</v>
      </c>
      <c r="B146" s="1">
        <v>2022</v>
      </c>
      <c r="C146" s="2">
        <v>44673</v>
      </c>
      <c r="D146" s="1" t="s">
        <v>72</v>
      </c>
      <c r="E146" s="1" t="s">
        <v>209</v>
      </c>
      <c r="F146" s="1" t="s">
        <v>209</v>
      </c>
      <c r="G146" s="1" t="s">
        <v>287</v>
      </c>
      <c r="H146" s="1" t="s">
        <v>47</v>
      </c>
      <c r="I146" s="1"/>
      <c r="J146" s="1">
        <v>16</v>
      </c>
    </row>
    <row r="147" spans="1:12" x14ac:dyDescent="0.35">
      <c r="A147" s="1" t="s">
        <v>103</v>
      </c>
      <c r="B147" s="1">
        <v>2022</v>
      </c>
      <c r="C147" s="2">
        <v>44673</v>
      </c>
      <c r="D147" s="1" t="s">
        <v>72</v>
      </c>
      <c r="E147" s="1" t="s">
        <v>209</v>
      </c>
      <c r="F147" s="1" t="s">
        <v>209</v>
      </c>
      <c r="G147" s="1" t="s">
        <v>455</v>
      </c>
      <c r="H147" s="1" t="s">
        <v>67</v>
      </c>
      <c r="I147" s="1"/>
      <c r="J147" s="1">
        <v>17</v>
      </c>
    </row>
    <row r="148" spans="1:12" x14ac:dyDescent="0.35">
      <c r="A148" s="1" t="s">
        <v>103</v>
      </c>
      <c r="B148" s="1">
        <v>2022</v>
      </c>
      <c r="C148" s="2">
        <v>44673</v>
      </c>
      <c r="D148" s="1" t="s">
        <v>72</v>
      </c>
      <c r="E148" s="1" t="s">
        <v>209</v>
      </c>
      <c r="F148" s="1" t="s">
        <v>209</v>
      </c>
      <c r="G148" s="1" t="s">
        <v>266</v>
      </c>
      <c r="H148" s="1" t="s">
        <v>106</v>
      </c>
      <c r="I148" s="1"/>
      <c r="J148" s="1">
        <v>18</v>
      </c>
    </row>
    <row r="149" spans="1:12" x14ac:dyDescent="0.35">
      <c r="A149" s="1" t="s">
        <v>103</v>
      </c>
      <c r="B149" s="1">
        <v>2022</v>
      </c>
      <c r="C149" s="2">
        <v>44673</v>
      </c>
      <c r="D149" s="1" t="s">
        <v>72</v>
      </c>
      <c r="E149" s="1" t="s">
        <v>209</v>
      </c>
      <c r="F149" s="1" t="s">
        <v>209</v>
      </c>
      <c r="G149" s="1" t="s">
        <v>253</v>
      </c>
      <c r="H149" s="1" t="s">
        <v>254</v>
      </c>
      <c r="I149" s="1"/>
      <c r="J149" s="1">
        <v>19</v>
      </c>
    </row>
    <row r="150" spans="1:12" x14ac:dyDescent="0.35">
      <c r="A150" s="1" t="s">
        <v>103</v>
      </c>
      <c r="B150" s="1">
        <v>2022</v>
      </c>
      <c r="C150" s="2">
        <v>44673</v>
      </c>
      <c r="D150" s="1" t="s">
        <v>72</v>
      </c>
      <c r="E150" s="1" t="s">
        <v>209</v>
      </c>
      <c r="F150" s="1" t="s">
        <v>209</v>
      </c>
      <c r="G150" s="1" t="s">
        <v>257</v>
      </c>
      <c r="H150" s="1" t="s">
        <v>21</v>
      </c>
      <c r="I150" s="1"/>
      <c r="J150" s="1">
        <v>20</v>
      </c>
    </row>
    <row r="151" spans="1:12" x14ac:dyDescent="0.35">
      <c r="A151" s="1" t="s">
        <v>103</v>
      </c>
      <c r="B151" s="1">
        <v>2022</v>
      </c>
      <c r="C151" s="2">
        <v>44673</v>
      </c>
      <c r="D151" s="1" t="s">
        <v>72</v>
      </c>
      <c r="E151" s="1" t="s">
        <v>209</v>
      </c>
      <c r="F151" s="1" t="s">
        <v>209</v>
      </c>
      <c r="G151" s="1" t="s">
        <v>224</v>
      </c>
      <c r="H151" s="1" t="s">
        <v>225</v>
      </c>
      <c r="I151" s="1"/>
      <c r="J151" s="1">
        <v>21</v>
      </c>
    </row>
    <row r="152" spans="1:12" x14ac:dyDescent="0.35">
      <c r="A152" s="1" t="s">
        <v>103</v>
      </c>
      <c r="B152" s="1">
        <v>2022</v>
      </c>
      <c r="C152" s="2">
        <v>44673</v>
      </c>
      <c r="D152" s="1" t="s">
        <v>72</v>
      </c>
      <c r="E152" s="1" t="s">
        <v>209</v>
      </c>
      <c r="F152" s="1" t="s">
        <v>209</v>
      </c>
      <c r="G152" s="1" t="s">
        <v>641</v>
      </c>
      <c r="H152" s="1" t="s">
        <v>250</v>
      </c>
      <c r="I152" s="1"/>
      <c r="J152" s="1">
        <v>22</v>
      </c>
    </row>
    <row r="153" spans="1:12" x14ac:dyDescent="0.35">
      <c r="A153" s="1" t="s">
        <v>103</v>
      </c>
      <c r="B153" s="1">
        <v>2022</v>
      </c>
      <c r="C153" s="2">
        <v>44673</v>
      </c>
      <c r="D153" s="1" t="s">
        <v>72</v>
      </c>
      <c r="E153" s="1" t="s">
        <v>209</v>
      </c>
      <c r="F153" s="1" t="s">
        <v>209</v>
      </c>
      <c r="G153" s="1" t="s">
        <v>480</v>
      </c>
      <c r="H153" s="1" t="s">
        <v>19</v>
      </c>
      <c r="I153" s="1"/>
      <c r="J153" s="1">
        <v>23</v>
      </c>
    </row>
    <row r="154" spans="1:12" x14ac:dyDescent="0.35">
      <c r="A154" s="4" t="s">
        <v>110</v>
      </c>
      <c r="B154" s="4">
        <v>2021</v>
      </c>
      <c r="C154" s="5">
        <v>44490</v>
      </c>
      <c r="D154" s="4" t="s">
        <v>13</v>
      </c>
      <c r="E154" s="4" t="s">
        <v>209</v>
      </c>
      <c r="F154" s="4" t="s">
        <v>209</v>
      </c>
      <c r="G154" s="4" t="s">
        <v>308</v>
      </c>
      <c r="H154" s="4" t="s">
        <v>53</v>
      </c>
      <c r="I154" s="4"/>
      <c r="J154" s="4">
        <v>1</v>
      </c>
      <c r="K154" s="6">
        <v>0.51666666666666672</v>
      </c>
      <c r="L154">
        <v>47.177</v>
      </c>
    </row>
    <row r="155" spans="1:12" x14ac:dyDescent="0.35">
      <c r="A155" s="4" t="s">
        <v>110</v>
      </c>
      <c r="B155" s="4">
        <v>2021</v>
      </c>
      <c r="C155" s="5">
        <v>44490</v>
      </c>
      <c r="D155" s="4" t="s">
        <v>13</v>
      </c>
      <c r="E155" s="4" t="s">
        <v>209</v>
      </c>
      <c r="F155" s="4" t="s">
        <v>209</v>
      </c>
      <c r="G155" s="4" t="s">
        <v>243</v>
      </c>
      <c r="H155" s="4" t="s">
        <v>51</v>
      </c>
      <c r="I155" s="4"/>
      <c r="J155" s="4">
        <v>2</v>
      </c>
    </row>
    <row r="156" spans="1:12" x14ac:dyDescent="0.35">
      <c r="A156" s="4" t="s">
        <v>110</v>
      </c>
      <c r="B156" s="4">
        <v>2021</v>
      </c>
      <c r="C156" s="5">
        <v>44490</v>
      </c>
      <c r="D156" s="4" t="s">
        <v>13</v>
      </c>
      <c r="E156" s="4" t="s">
        <v>209</v>
      </c>
      <c r="F156" s="4" t="s">
        <v>209</v>
      </c>
      <c r="G156" s="4" t="s">
        <v>219</v>
      </c>
      <c r="H156" s="4" t="s">
        <v>67</v>
      </c>
      <c r="I156" s="4"/>
      <c r="J156" s="4">
        <v>3</v>
      </c>
    </row>
    <row r="157" spans="1:12" x14ac:dyDescent="0.35">
      <c r="A157" s="4" t="s">
        <v>110</v>
      </c>
      <c r="B157" s="4">
        <v>2021</v>
      </c>
      <c r="C157" s="5">
        <v>44490</v>
      </c>
      <c r="D157" s="4" t="s">
        <v>13</v>
      </c>
      <c r="E157" s="4" t="s">
        <v>209</v>
      </c>
      <c r="F157" s="4" t="s">
        <v>209</v>
      </c>
      <c r="G157" s="4" t="s">
        <v>643</v>
      </c>
      <c r="H157" s="4" t="s">
        <v>112</v>
      </c>
      <c r="I157" s="4"/>
      <c r="J157" s="4">
        <v>4</v>
      </c>
    </row>
    <row r="158" spans="1:12" x14ac:dyDescent="0.35">
      <c r="A158" s="4" t="s">
        <v>110</v>
      </c>
      <c r="B158" s="4">
        <v>2021</v>
      </c>
      <c r="C158" s="5">
        <v>44490</v>
      </c>
      <c r="D158" s="4" t="s">
        <v>13</v>
      </c>
      <c r="E158" s="4" t="s">
        <v>209</v>
      </c>
      <c r="F158" s="4" t="s">
        <v>209</v>
      </c>
      <c r="G158" s="4" t="s">
        <v>283</v>
      </c>
      <c r="H158" s="4" t="s">
        <v>123</v>
      </c>
      <c r="I158" s="4"/>
      <c r="J158" s="4">
        <v>5</v>
      </c>
    </row>
    <row r="159" spans="1:12" x14ac:dyDescent="0.35">
      <c r="A159" s="4" t="s">
        <v>110</v>
      </c>
      <c r="B159" s="4">
        <v>2021</v>
      </c>
      <c r="C159" s="5">
        <v>44490</v>
      </c>
      <c r="D159" s="4" t="s">
        <v>13</v>
      </c>
      <c r="E159" s="4" t="s">
        <v>209</v>
      </c>
      <c r="F159" s="4" t="s">
        <v>209</v>
      </c>
      <c r="G159" s="4" t="s">
        <v>303</v>
      </c>
      <c r="H159" s="4" t="s">
        <v>175</v>
      </c>
      <c r="I159" s="4"/>
      <c r="J159" s="4">
        <v>6</v>
      </c>
    </row>
    <row r="160" spans="1:12" x14ac:dyDescent="0.35">
      <c r="A160" s="4" t="s">
        <v>110</v>
      </c>
      <c r="B160" s="4">
        <v>2021</v>
      </c>
      <c r="C160" s="5">
        <v>44490</v>
      </c>
      <c r="D160" s="4" t="s">
        <v>13</v>
      </c>
      <c r="E160" s="4" t="s">
        <v>209</v>
      </c>
      <c r="F160" s="4" t="s">
        <v>209</v>
      </c>
      <c r="G160" s="4" t="s">
        <v>440</v>
      </c>
      <c r="H160" s="4" t="s">
        <v>17</v>
      </c>
      <c r="I160" s="4"/>
      <c r="J160" s="4">
        <v>7</v>
      </c>
    </row>
    <row r="161" spans="1:12" x14ac:dyDescent="0.35">
      <c r="A161" s="4" t="s">
        <v>110</v>
      </c>
      <c r="B161" s="4">
        <v>2021</v>
      </c>
      <c r="C161" s="5">
        <v>44490</v>
      </c>
      <c r="D161" s="4" t="s">
        <v>13</v>
      </c>
      <c r="E161" s="4" t="s">
        <v>209</v>
      </c>
      <c r="F161" s="4" t="s">
        <v>209</v>
      </c>
      <c r="G161" s="4" t="s">
        <v>506</v>
      </c>
      <c r="H161" s="4" t="s">
        <v>239</v>
      </c>
      <c r="I161" s="4"/>
      <c r="J161" s="4">
        <v>8</v>
      </c>
    </row>
    <row r="162" spans="1:12" x14ac:dyDescent="0.35">
      <c r="A162" s="4" t="s">
        <v>110</v>
      </c>
      <c r="B162" s="4">
        <v>2021</v>
      </c>
      <c r="C162" s="5">
        <v>44490</v>
      </c>
      <c r="D162" s="4" t="s">
        <v>13</v>
      </c>
      <c r="E162" s="4" t="s">
        <v>209</v>
      </c>
      <c r="F162" s="4" t="s">
        <v>209</v>
      </c>
      <c r="G162" s="4" t="s">
        <v>235</v>
      </c>
      <c r="H162" s="4" t="s">
        <v>61</v>
      </c>
      <c r="I162" s="4"/>
      <c r="J162" s="4">
        <v>9</v>
      </c>
    </row>
    <row r="163" spans="1:12" x14ac:dyDescent="0.35">
      <c r="A163" s="4" t="s">
        <v>110</v>
      </c>
      <c r="B163" s="4">
        <v>2021</v>
      </c>
      <c r="C163" s="5">
        <v>44490</v>
      </c>
      <c r="D163" s="4" t="s">
        <v>13</v>
      </c>
      <c r="E163" s="4" t="s">
        <v>209</v>
      </c>
      <c r="F163" s="4" t="s">
        <v>209</v>
      </c>
      <c r="G163" s="4" t="s">
        <v>285</v>
      </c>
      <c r="H163" s="4" t="s">
        <v>286</v>
      </c>
      <c r="I163" s="4"/>
      <c r="J163" s="4">
        <v>10</v>
      </c>
    </row>
    <row r="164" spans="1:12" x14ac:dyDescent="0.35">
      <c r="A164" s="4" t="s">
        <v>110</v>
      </c>
      <c r="B164" s="4">
        <v>2021</v>
      </c>
      <c r="C164" s="5">
        <v>44490</v>
      </c>
      <c r="D164" s="4" t="s">
        <v>13</v>
      </c>
      <c r="E164" s="4" t="s">
        <v>209</v>
      </c>
      <c r="F164" s="4" t="s">
        <v>209</v>
      </c>
      <c r="G164" s="4" t="s">
        <v>530</v>
      </c>
      <c r="H164" s="4" t="s">
        <v>21</v>
      </c>
      <c r="I164" s="4"/>
      <c r="J164" s="4">
        <v>11</v>
      </c>
    </row>
    <row r="165" spans="1:12" x14ac:dyDescent="0.35">
      <c r="A165" s="4" t="s">
        <v>110</v>
      </c>
      <c r="B165" s="4">
        <v>2021</v>
      </c>
      <c r="C165" s="5">
        <v>44490</v>
      </c>
      <c r="D165" s="4" t="s">
        <v>13</v>
      </c>
      <c r="E165" s="4" t="s">
        <v>209</v>
      </c>
      <c r="F165" s="4" t="s">
        <v>209</v>
      </c>
      <c r="G165" s="4" t="s">
        <v>290</v>
      </c>
      <c r="H165" s="4" t="s">
        <v>237</v>
      </c>
      <c r="I165" s="4"/>
      <c r="J165" s="4">
        <v>12</v>
      </c>
    </row>
    <row r="166" spans="1:12" x14ac:dyDescent="0.35">
      <c r="A166" s="4" t="s">
        <v>110</v>
      </c>
      <c r="B166" s="4">
        <v>2021</v>
      </c>
      <c r="C166" s="5">
        <v>44490</v>
      </c>
      <c r="D166" s="4" t="s">
        <v>13</v>
      </c>
      <c r="E166" s="4" t="s">
        <v>209</v>
      </c>
      <c r="F166" s="4" t="s">
        <v>209</v>
      </c>
      <c r="G166" s="4" t="s">
        <v>226</v>
      </c>
      <c r="H166" s="4" t="s">
        <v>40</v>
      </c>
      <c r="I166" s="4"/>
      <c r="J166" s="4">
        <v>13</v>
      </c>
    </row>
    <row r="167" spans="1:12" x14ac:dyDescent="0.35">
      <c r="A167" s="4" t="s">
        <v>110</v>
      </c>
      <c r="B167" s="4">
        <v>2021</v>
      </c>
      <c r="C167" s="5">
        <v>44490</v>
      </c>
      <c r="D167" s="4" t="s">
        <v>13</v>
      </c>
      <c r="E167" s="4" t="s">
        <v>209</v>
      </c>
      <c r="F167" s="4" t="s">
        <v>209</v>
      </c>
      <c r="G167" s="4" t="s">
        <v>595</v>
      </c>
      <c r="H167" s="4" t="s">
        <v>31</v>
      </c>
      <c r="I167" s="4"/>
      <c r="J167" s="4">
        <v>14</v>
      </c>
    </row>
    <row r="168" spans="1:12" x14ac:dyDescent="0.35">
      <c r="A168" s="4" t="s">
        <v>110</v>
      </c>
      <c r="B168" s="4">
        <v>2021</v>
      </c>
      <c r="C168" s="5">
        <v>44490</v>
      </c>
      <c r="D168" s="4" t="s">
        <v>13</v>
      </c>
      <c r="E168" s="4" t="s">
        <v>209</v>
      </c>
      <c r="F168" s="4" t="s">
        <v>209</v>
      </c>
      <c r="G168" s="4" t="s">
        <v>287</v>
      </c>
      <c r="H168" s="4" t="s">
        <v>47</v>
      </c>
      <c r="I168" s="4"/>
      <c r="J168" s="4">
        <v>15</v>
      </c>
    </row>
    <row r="169" spans="1:12" x14ac:dyDescent="0.35">
      <c r="A169" s="4" t="s">
        <v>110</v>
      </c>
      <c r="B169" s="4">
        <v>2021</v>
      </c>
      <c r="C169" s="5">
        <v>44490</v>
      </c>
      <c r="D169" s="4" t="s">
        <v>13</v>
      </c>
      <c r="E169" s="4" t="s">
        <v>209</v>
      </c>
      <c r="F169" s="4" t="s">
        <v>209</v>
      </c>
      <c r="G169" s="4" t="s">
        <v>266</v>
      </c>
      <c r="H169" s="4" t="s">
        <v>25</v>
      </c>
      <c r="I169" s="4"/>
      <c r="J169" s="4">
        <v>16</v>
      </c>
    </row>
    <row r="170" spans="1:12" x14ac:dyDescent="0.35">
      <c r="A170" s="4" t="s">
        <v>110</v>
      </c>
      <c r="B170" s="4">
        <v>2021</v>
      </c>
      <c r="C170" s="5">
        <v>44490</v>
      </c>
      <c r="D170" s="4" t="s">
        <v>13</v>
      </c>
      <c r="E170" s="4" t="s">
        <v>209</v>
      </c>
      <c r="F170" s="4" t="s">
        <v>209</v>
      </c>
      <c r="G170" s="4" t="s">
        <v>224</v>
      </c>
      <c r="H170" s="4" t="s">
        <v>225</v>
      </c>
      <c r="I170" s="4"/>
      <c r="J170" s="4">
        <v>17</v>
      </c>
    </row>
    <row r="171" spans="1:12" x14ac:dyDescent="0.35">
      <c r="A171" s="4" t="s">
        <v>110</v>
      </c>
      <c r="B171" s="4">
        <v>2021</v>
      </c>
      <c r="C171" s="5">
        <v>44490</v>
      </c>
      <c r="D171" s="4" t="s">
        <v>13</v>
      </c>
      <c r="E171" s="4" t="s">
        <v>209</v>
      </c>
      <c r="F171" s="4" t="s">
        <v>209</v>
      </c>
      <c r="G171" s="4" t="s">
        <v>464</v>
      </c>
      <c r="H171" s="4" t="s">
        <v>44</v>
      </c>
      <c r="I171" s="4"/>
      <c r="J171" s="4">
        <v>18</v>
      </c>
    </row>
    <row r="172" spans="1:12" x14ac:dyDescent="0.35">
      <c r="A172" s="4" t="s">
        <v>110</v>
      </c>
      <c r="B172" s="4">
        <v>2021</v>
      </c>
      <c r="C172" s="5">
        <v>44490</v>
      </c>
      <c r="D172" s="4" t="s">
        <v>13</v>
      </c>
      <c r="E172" s="4" t="s">
        <v>209</v>
      </c>
      <c r="F172" s="4" t="s">
        <v>209</v>
      </c>
      <c r="G172" s="4" t="s">
        <v>284</v>
      </c>
      <c r="H172" s="4" t="s">
        <v>49</v>
      </c>
      <c r="I172" s="4"/>
      <c r="J172" s="4">
        <v>19</v>
      </c>
    </row>
    <row r="173" spans="1:12" x14ac:dyDescent="0.35">
      <c r="A173" s="4" t="s">
        <v>110</v>
      </c>
      <c r="B173" s="4">
        <v>2021</v>
      </c>
      <c r="C173" s="5">
        <v>44490</v>
      </c>
      <c r="D173" s="4" t="s">
        <v>13</v>
      </c>
      <c r="E173" s="4" t="s">
        <v>209</v>
      </c>
      <c r="F173" s="4" t="s">
        <v>209</v>
      </c>
      <c r="G173" s="4" t="s">
        <v>481</v>
      </c>
      <c r="H173" s="4" t="s">
        <v>27</v>
      </c>
      <c r="I173" s="4"/>
      <c r="J173" s="4">
        <v>20</v>
      </c>
    </row>
    <row r="174" spans="1:12" x14ac:dyDescent="0.35">
      <c r="A174" s="4" t="s">
        <v>110</v>
      </c>
      <c r="B174" s="4">
        <v>2021</v>
      </c>
      <c r="C174" s="5">
        <v>44490</v>
      </c>
      <c r="D174" s="4" t="s">
        <v>13</v>
      </c>
      <c r="E174" s="4" t="s">
        <v>209</v>
      </c>
      <c r="F174" s="4" t="s">
        <v>209</v>
      </c>
      <c r="G174" s="4" t="s">
        <v>494</v>
      </c>
      <c r="H174" s="4" t="s">
        <v>70</v>
      </c>
      <c r="I174" s="4"/>
      <c r="J174" s="4">
        <v>21</v>
      </c>
    </row>
    <row r="175" spans="1:12" x14ac:dyDescent="0.35">
      <c r="A175" s="1" t="s">
        <v>71</v>
      </c>
      <c r="B175" s="1">
        <v>2021</v>
      </c>
      <c r="C175" s="2">
        <v>44449</v>
      </c>
      <c r="D175" s="1" t="s">
        <v>72</v>
      </c>
      <c r="E175" s="1" t="s">
        <v>209</v>
      </c>
      <c r="F175" s="1" t="s">
        <v>209</v>
      </c>
      <c r="G175" s="1" t="s">
        <v>464</v>
      </c>
      <c r="H175" s="1" t="s">
        <v>44</v>
      </c>
      <c r="I175" s="1"/>
      <c r="J175" s="1">
        <v>1</v>
      </c>
      <c r="K175" s="6">
        <v>0.42638888888888887</v>
      </c>
      <c r="L175">
        <v>43.96</v>
      </c>
    </row>
    <row r="176" spans="1:12" x14ac:dyDescent="0.35">
      <c r="A176" s="1" t="s">
        <v>71</v>
      </c>
      <c r="B176" s="1">
        <v>2021</v>
      </c>
      <c r="C176" s="2">
        <v>44449</v>
      </c>
      <c r="D176" s="1" t="s">
        <v>72</v>
      </c>
      <c r="E176" s="1" t="s">
        <v>209</v>
      </c>
      <c r="F176" s="1" t="s">
        <v>209</v>
      </c>
      <c r="G176" s="1" t="s">
        <v>595</v>
      </c>
      <c r="H176" s="1" t="s">
        <v>31</v>
      </c>
      <c r="I176" s="1"/>
      <c r="J176" s="1">
        <v>2</v>
      </c>
    </row>
    <row r="177" spans="1:12" x14ac:dyDescent="0.35">
      <c r="A177" s="1" t="s">
        <v>71</v>
      </c>
      <c r="B177" s="1">
        <v>2021</v>
      </c>
      <c r="C177" s="2">
        <v>44449</v>
      </c>
      <c r="D177" s="1" t="s">
        <v>72</v>
      </c>
      <c r="E177" s="1" t="s">
        <v>209</v>
      </c>
      <c r="F177" s="1" t="s">
        <v>209</v>
      </c>
      <c r="G177" s="1" t="s">
        <v>287</v>
      </c>
      <c r="H177" s="1" t="s">
        <v>47</v>
      </c>
      <c r="I177" s="1"/>
      <c r="J177" s="1">
        <v>3</v>
      </c>
    </row>
    <row r="178" spans="1:12" x14ac:dyDescent="0.35">
      <c r="A178" s="1" t="s">
        <v>71</v>
      </c>
      <c r="B178" s="1">
        <v>2021</v>
      </c>
      <c r="C178" s="2">
        <v>44449</v>
      </c>
      <c r="D178" s="1" t="s">
        <v>72</v>
      </c>
      <c r="E178" s="1" t="s">
        <v>209</v>
      </c>
      <c r="F178" s="1" t="s">
        <v>209</v>
      </c>
      <c r="G178" s="1" t="s">
        <v>528</v>
      </c>
      <c r="H178" s="1" t="s">
        <v>27</v>
      </c>
      <c r="I178" s="1"/>
      <c r="J178" s="1">
        <v>4</v>
      </c>
    </row>
    <row r="179" spans="1:12" x14ac:dyDescent="0.35">
      <c r="A179" s="1" t="s">
        <v>71</v>
      </c>
      <c r="B179" s="1">
        <v>2021</v>
      </c>
      <c r="C179" s="2">
        <v>44449</v>
      </c>
      <c r="D179" s="1" t="s">
        <v>72</v>
      </c>
      <c r="E179" s="1" t="s">
        <v>209</v>
      </c>
      <c r="F179" s="1" t="s">
        <v>209</v>
      </c>
      <c r="G179" s="1" t="s">
        <v>646</v>
      </c>
      <c r="H179" s="1" t="s">
        <v>261</v>
      </c>
      <c r="I179" s="1"/>
      <c r="J179" s="1">
        <v>5</v>
      </c>
    </row>
    <row r="180" spans="1:12" x14ac:dyDescent="0.35">
      <c r="A180" s="1" t="s">
        <v>71</v>
      </c>
      <c r="B180" s="1">
        <v>2021</v>
      </c>
      <c r="C180" s="2">
        <v>44449</v>
      </c>
      <c r="D180" s="1" t="s">
        <v>72</v>
      </c>
      <c r="E180" s="1" t="s">
        <v>209</v>
      </c>
      <c r="F180" s="1" t="s">
        <v>209</v>
      </c>
      <c r="G180" s="1" t="s">
        <v>530</v>
      </c>
      <c r="H180" s="1" t="s">
        <v>21</v>
      </c>
      <c r="I180" s="1"/>
      <c r="J180" s="1">
        <v>6</v>
      </c>
    </row>
    <row r="181" spans="1:12" x14ac:dyDescent="0.35">
      <c r="A181" s="1" t="s">
        <v>71</v>
      </c>
      <c r="B181" s="1">
        <v>2021</v>
      </c>
      <c r="C181" s="2">
        <v>44449</v>
      </c>
      <c r="D181" s="1" t="s">
        <v>72</v>
      </c>
      <c r="E181" s="1" t="s">
        <v>209</v>
      </c>
      <c r="F181" s="1" t="s">
        <v>209</v>
      </c>
      <c r="G181" s="1" t="s">
        <v>293</v>
      </c>
      <c r="H181" s="1" t="s">
        <v>51</v>
      </c>
      <c r="I181" s="1"/>
      <c r="J181" s="1">
        <v>7</v>
      </c>
    </row>
    <row r="182" spans="1:12" x14ac:dyDescent="0.35">
      <c r="A182" s="1" t="s">
        <v>71</v>
      </c>
      <c r="B182" s="1">
        <v>2021</v>
      </c>
      <c r="C182" s="2">
        <v>44449</v>
      </c>
      <c r="D182" s="1" t="s">
        <v>72</v>
      </c>
      <c r="E182" s="1" t="s">
        <v>209</v>
      </c>
      <c r="F182" s="1" t="s">
        <v>209</v>
      </c>
      <c r="G182" s="1" t="s">
        <v>576</v>
      </c>
      <c r="H182" s="1" t="s">
        <v>67</v>
      </c>
      <c r="I182" s="1"/>
      <c r="J182" s="1">
        <v>8</v>
      </c>
    </row>
    <row r="183" spans="1:12" x14ac:dyDescent="0.35">
      <c r="A183" s="1" t="s">
        <v>71</v>
      </c>
      <c r="B183" s="1">
        <v>2021</v>
      </c>
      <c r="C183" s="2">
        <v>44449</v>
      </c>
      <c r="D183" s="1" t="s">
        <v>72</v>
      </c>
      <c r="E183" s="1" t="s">
        <v>209</v>
      </c>
      <c r="F183" s="1" t="s">
        <v>209</v>
      </c>
      <c r="G183" s="1" t="s">
        <v>255</v>
      </c>
      <c r="H183" s="1" t="s">
        <v>92</v>
      </c>
      <c r="I183" s="1"/>
      <c r="J183" s="1">
        <v>9</v>
      </c>
    </row>
    <row r="184" spans="1:12" x14ac:dyDescent="0.35">
      <c r="A184" s="1" t="s">
        <v>71</v>
      </c>
      <c r="B184" s="1">
        <v>2021</v>
      </c>
      <c r="C184" s="2">
        <v>44449</v>
      </c>
      <c r="D184" s="1" t="s">
        <v>72</v>
      </c>
      <c r="E184" s="1" t="s">
        <v>209</v>
      </c>
      <c r="F184" s="1" t="s">
        <v>209</v>
      </c>
      <c r="G184" s="1" t="s">
        <v>647</v>
      </c>
      <c r="H184" s="1" t="s">
        <v>49</v>
      </c>
      <c r="I184" s="1"/>
      <c r="J184" s="1">
        <v>10</v>
      </c>
    </row>
    <row r="185" spans="1:12" x14ac:dyDescent="0.35">
      <c r="A185" s="1" t="s">
        <v>71</v>
      </c>
      <c r="B185" s="1">
        <v>2021</v>
      </c>
      <c r="C185" s="2">
        <v>44449</v>
      </c>
      <c r="D185" s="1" t="s">
        <v>72</v>
      </c>
      <c r="E185" s="1" t="s">
        <v>209</v>
      </c>
      <c r="F185" s="1" t="s">
        <v>209</v>
      </c>
      <c r="G185" s="1" t="s">
        <v>294</v>
      </c>
      <c r="H185" s="1" t="s">
        <v>295</v>
      </c>
      <c r="I185" s="1"/>
      <c r="J185" s="1">
        <v>11</v>
      </c>
    </row>
    <row r="186" spans="1:12" x14ac:dyDescent="0.35">
      <c r="A186" s="1" t="s">
        <v>71</v>
      </c>
      <c r="B186" s="1">
        <v>2021</v>
      </c>
      <c r="C186" s="2">
        <v>44449</v>
      </c>
      <c r="D186" s="1" t="s">
        <v>72</v>
      </c>
      <c r="E186" s="1" t="s">
        <v>209</v>
      </c>
      <c r="F186" s="1" t="s">
        <v>209</v>
      </c>
      <c r="G186" s="1" t="s">
        <v>527</v>
      </c>
      <c r="H186" s="1" t="s">
        <v>15</v>
      </c>
      <c r="I186" s="1"/>
      <c r="J186" s="1">
        <v>12</v>
      </c>
    </row>
    <row r="187" spans="1:12" x14ac:dyDescent="0.35">
      <c r="A187" s="1" t="s">
        <v>71</v>
      </c>
      <c r="B187" s="1">
        <v>2021</v>
      </c>
      <c r="C187" s="2">
        <v>44449</v>
      </c>
      <c r="D187" s="1" t="s">
        <v>72</v>
      </c>
      <c r="E187" s="1" t="s">
        <v>209</v>
      </c>
      <c r="F187" s="1" t="s">
        <v>209</v>
      </c>
      <c r="G187" s="1" t="s">
        <v>648</v>
      </c>
      <c r="H187" s="1" t="s">
        <v>59</v>
      </c>
      <c r="I187" s="1"/>
      <c r="J187" s="1">
        <v>13</v>
      </c>
    </row>
    <row r="188" spans="1:12" x14ac:dyDescent="0.35">
      <c r="A188" s="1" t="s">
        <v>71</v>
      </c>
      <c r="B188" s="1">
        <v>2021</v>
      </c>
      <c r="C188" s="2">
        <v>44449</v>
      </c>
      <c r="D188" s="1" t="s">
        <v>72</v>
      </c>
      <c r="E188" s="1" t="s">
        <v>209</v>
      </c>
      <c r="F188" s="1" t="s">
        <v>209</v>
      </c>
      <c r="G188" s="1" t="s">
        <v>494</v>
      </c>
      <c r="H188" s="1" t="s">
        <v>70</v>
      </c>
      <c r="I188" s="1"/>
      <c r="J188" s="1">
        <v>14</v>
      </c>
    </row>
    <row r="189" spans="1:12" x14ac:dyDescent="0.35">
      <c r="A189" s="1" t="s">
        <v>71</v>
      </c>
      <c r="B189" s="1">
        <v>2021</v>
      </c>
      <c r="C189" s="2">
        <v>44449</v>
      </c>
      <c r="D189" s="1" t="s">
        <v>72</v>
      </c>
      <c r="E189" s="1" t="s">
        <v>209</v>
      </c>
      <c r="F189" s="1" t="s">
        <v>209</v>
      </c>
      <c r="G189" s="1" t="s">
        <v>270</v>
      </c>
      <c r="H189" s="1" t="s">
        <v>271</v>
      </c>
      <c r="I189" s="1"/>
      <c r="J189" s="1">
        <v>15</v>
      </c>
    </row>
    <row r="190" spans="1:12" x14ac:dyDescent="0.35">
      <c r="A190" s="4" t="s">
        <v>120</v>
      </c>
      <c r="B190" s="4">
        <v>2021</v>
      </c>
      <c r="C190" s="5">
        <v>44386</v>
      </c>
      <c r="D190" s="4" t="s">
        <v>72</v>
      </c>
      <c r="E190" s="4" t="s">
        <v>209</v>
      </c>
      <c r="F190" s="4" t="s">
        <v>209</v>
      </c>
      <c r="G190" s="4" t="s">
        <v>227</v>
      </c>
      <c r="H190" s="4" t="s">
        <v>228</v>
      </c>
      <c r="I190" s="4"/>
      <c r="J190" s="4">
        <v>1</v>
      </c>
      <c r="K190" s="6">
        <v>0.48472222222222222</v>
      </c>
      <c r="L190">
        <v>43.820999999999998</v>
      </c>
    </row>
    <row r="191" spans="1:12" x14ac:dyDescent="0.35">
      <c r="A191" s="4" t="s">
        <v>120</v>
      </c>
      <c r="B191" s="4">
        <v>2021</v>
      </c>
      <c r="C191" s="5">
        <v>44386</v>
      </c>
      <c r="D191" s="4" t="s">
        <v>72</v>
      </c>
      <c r="E191" s="4" t="s">
        <v>209</v>
      </c>
      <c r="F191" s="4" t="s">
        <v>209</v>
      </c>
      <c r="G191" s="4" t="s">
        <v>325</v>
      </c>
      <c r="H191" s="4" t="s">
        <v>127</v>
      </c>
      <c r="I191" s="4"/>
      <c r="J191" s="4">
        <v>2</v>
      </c>
    </row>
    <row r="192" spans="1:12" x14ac:dyDescent="0.35">
      <c r="A192" s="4" t="s">
        <v>120</v>
      </c>
      <c r="B192" s="4">
        <v>2021</v>
      </c>
      <c r="C192" s="5">
        <v>44386</v>
      </c>
      <c r="D192" s="4" t="s">
        <v>72</v>
      </c>
      <c r="E192" s="4" t="s">
        <v>209</v>
      </c>
      <c r="F192" s="4" t="s">
        <v>209</v>
      </c>
      <c r="G192" s="4" t="s">
        <v>283</v>
      </c>
      <c r="H192" s="4" t="s">
        <v>123</v>
      </c>
      <c r="I192" s="4"/>
      <c r="J192" s="4">
        <v>3</v>
      </c>
    </row>
    <row r="193" spans="1:12" x14ac:dyDescent="0.35">
      <c r="A193" s="4" t="s">
        <v>120</v>
      </c>
      <c r="B193" s="4">
        <v>2021</v>
      </c>
      <c r="C193" s="5">
        <v>44386</v>
      </c>
      <c r="D193" s="4" t="s">
        <v>72</v>
      </c>
      <c r="E193" s="4" t="s">
        <v>209</v>
      </c>
      <c r="F193" s="4" t="s">
        <v>209</v>
      </c>
      <c r="G193" s="4" t="s">
        <v>303</v>
      </c>
      <c r="H193" s="4" t="s">
        <v>175</v>
      </c>
      <c r="I193" s="4"/>
      <c r="J193" s="4">
        <v>4</v>
      </c>
    </row>
    <row r="194" spans="1:12" x14ac:dyDescent="0.35">
      <c r="A194" s="4" t="s">
        <v>120</v>
      </c>
      <c r="B194" s="4">
        <v>2021</v>
      </c>
      <c r="C194" s="5">
        <v>44386</v>
      </c>
      <c r="D194" s="4" t="s">
        <v>72</v>
      </c>
      <c r="E194" s="4" t="s">
        <v>209</v>
      </c>
      <c r="F194" s="4" t="s">
        <v>209</v>
      </c>
      <c r="G194" s="4" t="s">
        <v>506</v>
      </c>
      <c r="H194" s="4" t="s">
        <v>239</v>
      </c>
      <c r="I194" s="4"/>
      <c r="J194" s="4">
        <v>5</v>
      </c>
    </row>
    <row r="195" spans="1:12" x14ac:dyDescent="0.35">
      <c r="A195" s="4" t="s">
        <v>120</v>
      </c>
      <c r="B195" s="4">
        <v>2021</v>
      </c>
      <c r="C195" s="5">
        <v>44386</v>
      </c>
      <c r="D195" s="4" t="s">
        <v>72</v>
      </c>
      <c r="E195" s="4" t="s">
        <v>209</v>
      </c>
      <c r="F195" s="4" t="s">
        <v>209</v>
      </c>
      <c r="G195" s="4" t="s">
        <v>290</v>
      </c>
      <c r="H195" s="4" t="s">
        <v>237</v>
      </c>
      <c r="I195" s="4"/>
      <c r="J195" s="4">
        <v>6</v>
      </c>
    </row>
    <row r="196" spans="1:12" x14ac:dyDescent="0.35">
      <c r="A196" s="4" t="s">
        <v>120</v>
      </c>
      <c r="B196" s="4">
        <v>2021</v>
      </c>
      <c r="C196" s="5">
        <v>44386</v>
      </c>
      <c r="D196" s="4" t="s">
        <v>72</v>
      </c>
      <c r="E196" s="4" t="s">
        <v>209</v>
      </c>
      <c r="F196" s="4" t="s">
        <v>209</v>
      </c>
      <c r="G196" s="4" t="s">
        <v>285</v>
      </c>
      <c r="H196" s="4" t="s">
        <v>286</v>
      </c>
      <c r="I196" s="4"/>
      <c r="J196" s="4">
        <v>7</v>
      </c>
    </row>
    <row r="197" spans="1:12" x14ac:dyDescent="0.35">
      <c r="A197" s="4" t="s">
        <v>120</v>
      </c>
      <c r="B197" s="4">
        <v>2021</v>
      </c>
      <c r="C197" s="5">
        <v>44386</v>
      </c>
      <c r="D197" s="4" t="s">
        <v>72</v>
      </c>
      <c r="E197" s="4" t="s">
        <v>209</v>
      </c>
      <c r="F197" s="4" t="s">
        <v>209</v>
      </c>
      <c r="G197" s="4" t="s">
        <v>445</v>
      </c>
      <c r="H197" s="4" t="s">
        <v>56</v>
      </c>
      <c r="I197" s="4"/>
      <c r="J197" s="4">
        <v>8</v>
      </c>
    </row>
    <row r="198" spans="1:12" x14ac:dyDescent="0.35">
      <c r="A198" s="4" t="s">
        <v>120</v>
      </c>
      <c r="B198" s="4">
        <v>2021</v>
      </c>
      <c r="C198" s="5">
        <v>44386</v>
      </c>
      <c r="D198" s="4" t="s">
        <v>72</v>
      </c>
      <c r="E198" s="4" t="s">
        <v>209</v>
      </c>
      <c r="F198" s="4" t="s">
        <v>209</v>
      </c>
      <c r="G198" s="4" t="s">
        <v>647</v>
      </c>
      <c r="H198" s="4" t="s">
        <v>49</v>
      </c>
      <c r="I198" s="4"/>
      <c r="J198" s="4">
        <v>9</v>
      </c>
    </row>
    <row r="199" spans="1:12" x14ac:dyDescent="0.35">
      <c r="A199" s="4" t="s">
        <v>120</v>
      </c>
      <c r="B199" s="4">
        <v>2021</v>
      </c>
      <c r="C199" s="5">
        <v>44386</v>
      </c>
      <c r="D199" s="4" t="s">
        <v>72</v>
      </c>
      <c r="E199" s="4" t="s">
        <v>209</v>
      </c>
      <c r="F199" s="4" t="s">
        <v>209</v>
      </c>
      <c r="G199" s="4" t="s">
        <v>241</v>
      </c>
      <c r="H199" s="4" t="s">
        <v>242</v>
      </c>
      <c r="I199" s="4"/>
      <c r="J199" s="4">
        <v>10</v>
      </c>
    </row>
    <row r="200" spans="1:12" x14ac:dyDescent="0.35">
      <c r="A200" s="4" t="s">
        <v>120</v>
      </c>
      <c r="B200" s="4">
        <v>2021</v>
      </c>
      <c r="C200" s="5">
        <v>44386</v>
      </c>
      <c r="D200" s="4" t="s">
        <v>72</v>
      </c>
      <c r="E200" s="4" t="s">
        <v>209</v>
      </c>
      <c r="F200" s="4" t="s">
        <v>209</v>
      </c>
      <c r="G200" s="4" t="s">
        <v>249</v>
      </c>
      <c r="H200" s="4" t="s">
        <v>250</v>
      </c>
      <c r="I200" s="4"/>
      <c r="J200" s="4">
        <v>11</v>
      </c>
    </row>
    <row r="201" spans="1:12" x14ac:dyDescent="0.35">
      <c r="A201" s="4" t="s">
        <v>120</v>
      </c>
      <c r="B201" s="4">
        <v>2021</v>
      </c>
      <c r="C201" s="5">
        <v>44386</v>
      </c>
      <c r="D201" s="4" t="s">
        <v>72</v>
      </c>
      <c r="E201" s="4" t="s">
        <v>209</v>
      </c>
      <c r="F201" s="4" t="s">
        <v>209</v>
      </c>
      <c r="G201" s="4" t="s">
        <v>540</v>
      </c>
      <c r="H201" s="4" t="s">
        <v>121</v>
      </c>
      <c r="I201" s="4"/>
      <c r="J201" s="4">
        <v>12</v>
      </c>
    </row>
    <row r="202" spans="1:12" x14ac:dyDescent="0.35">
      <c r="A202" s="4" t="s">
        <v>120</v>
      </c>
      <c r="B202" s="4">
        <v>2021</v>
      </c>
      <c r="C202" s="5">
        <v>44386</v>
      </c>
      <c r="D202" s="4" t="s">
        <v>72</v>
      </c>
      <c r="E202" s="4" t="s">
        <v>209</v>
      </c>
      <c r="F202" s="4" t="s">
        <v>209</v>
      </c>
      <c r="G202" s="4" t="s">
        <v>637</v>
      </c>
      <c r="H202" s="4" t="s">
        <v>261</v>
      </c>
      <c r="I202" s="4"/>
      <c r="J202" s="4">
        <v>13</v>
      </c>
    </row>
    <row r="203" spans="1:12" x14ac:dyDescent="0.35">
      <c r="A203" s="4" t="s">
        <v>120</v>
      </c>
      <c r="B203" s="4">
        <v>2021</v>
      </c>
      <c r="C203" s="5">
        <v>44386</v>
      </c>
      <c r="D203" s="4" t="s">
        <v>72</v>
      </c>
      <c r="E203" s="4" t="s">
        <v>209</v>
      </c>
      <c r="F203" s="4" t="s">
        <v>209</v>
      </c>
      <c r="G203" s="4" t="s">
        <v>304</v>
      </c>
      <c r="H203" s="4" t="s">
        <v>305</v>
      </c>
      <c r="I203" s="4"/>
      <c r="J203" s="4">
        <v>14</v>
      </c>
    </row>
    <row r="204" spans="1:12" x14ac:dyDescent="0.35">
      <c r="A204" s="4" t="s">
        <v>120</v>
      </c>
      <c r="B204" s="4">
        <v>2021</v>
      </c>
      <c r="C204" s="5">
        <v>44386</v>
      </c>
      <c r="D204" s="4" t="s">
        <v>72</v>
      </c>
      <c r="E204" s="4" t="s">
        <v>209</v>
      </c>
      <c r="F204" s="4" t="s">
        <v>209</v>
      </c>
      <c r="G204" s="4" t="s">
        <v>307</v>
      </c>
      <c r="H204" s="4" t="s">
        <v>31</v>
      </c>
      <c r="I204" s="4"/>
      <c r="J204" s="4">
        <v>15</v>
      </c>
    </row>
    <row r="205" spans="1:12" x14ac:dyDescent="0.35">
      <c r="A205" s="1" t="s">
        <v>130</v>
      </c>
      <c r="B205" s="1">
        <v>2021</v>
      </c>
      <c r="C205" s="2">
        <v>44330</v>
      </c>
      <c r="D205" s="1" t="s">
        <v>72</v>
      </c>
      <c r="E205" s="1" t="s">
        <v>209</v>
      </c>
      <c r="F205" s="1" t="s">
        <v>209</v>
      </c>
      <c r="G205" s="1" t="s">
        <v>226</v>
      </c>
      <c r="H205" s="1"/>
      <c r="I205" s="1"/>
      <c r="J205" s="1">
        <v>1</v>
      </c>
      <c r="K205" s="6">
        <v>0.13472222222222222</v>
      </c>
      <c r="L205">
        <v>41.604999999999997</v>
      </c>
    </row>
    <row r="206" spans="1:12" x14ac:dyDescent="0.35">
      <c r="A206" s="1" t="s">
        <v>130</v>
      </c>
      <c r="B206" s="1">
        <v>2021</v>
      </c>
      <c r="C206" s="2">
        <v>44330</v>
      </c>
      <c r="D206" s="1" t="s">
        <v>72</v>
      </c>
      <c r="E206" s="1" t="s">
        <v>209</v>
      </c>
      <c r="F206" s="1" t="s">
        <v>209</v>
      </c>
      <c r="G206" s="1" t="s">
        <v>249</v>
      </c>
      <c r="H206" s="1"/>
      <c r="I206" s="1"/>
      <c r="J206" s="1">
        <v>2</v>
      </c>
    </row>
    <row r="207" spans="1:12" x14ac:dyDescent="0.35">
      <c r="A207" s="1" t="s">
        <v>130</v>
      </c>
      <c r="B207" s="1">
        <v>2021</v>
      </c>
      <c r="C207" s="2">
        <v>44330</v>
      </c>
      <c r="D207" s="1" t="s">
        <v>72</v>
      </c>
      <c r="E207" s="1" t="s">
        <v>209</v>
      </c>
      <c r="F207" s="1" t="s">
        <v>209</v>
      </c>
      <c r="G207" s="1" t="s">
        <v>235</v>
      </c>
      <c r="H207" s="1"/>
      <c r="I207" s="1"/>
      <c r="J207" s="1">
        <v>3</v>
      </c>
    </row>
    <row r="208" spans="1:12" x14ac:dyDescent="0.35">
      <c r="A208" s="1" t="s">
        <v>130</v>
      </c>
      <c r="B208" s="1">
        <v>2021</v>
      </c>
      <c r="C208" s="2">
        <v>44330</v>
      </c>
      <c r="D208" s="1" t="s">
        <v>72</v>
      </c>
      <c r="E208" s="1" t="s">
        <v>209</v>
      </c>
      <c r="F208" s="1" t="s">
        <v>209</v>
      </c>
      <c r="G208" s="1" t="s">
        <v>224</v>
      </c>
      <c r="H208" s="1"/>
      <c r="I208" s="1"/>
      <c r="J208" s="1">
        <v>4</v>
      </c>
    </row>
    <row r="209" spans="1:10" x14ac:dyDescent="0.35">
      <c r="A209" s="1" t="s">
        <v>130</v>
      </c>
      <c r="B209" s="1">
        <v>2021</v>
      </c>
      <c r="C209" s="2">
        <v>44330</v>
      </c>
      <c r="D209" s="1" t="s">
        <v>72</v>
      </c>
      <c r="E209" s="1" t="s">
        <v>209</v>
      </c>
      <c r="F209" s="1" t="s">
        <v>209</v>
      </c>
      <c r="G209" s="1" t="s">
        <v>331</v>
      </c>
      <c r="H209" s="1"/>
      <c r="I209" s="1"/>
      <c r="J209" s="1">
        <v>5</v>
      </c>
    </row>
    <row r="210" spans="1:10" x14ac:dyDescent="0.35">
      <c r="A210" s="1" t="s">
        <v>130</v>
      </c>
      <c r="B210" s="1">
        <v>2021</v>
      </c>
      <c r="C210" s="2">
        <v>44330</v>
      </c>
      <c r="D210" s="1" t="s">
        <v>72</v>
      </c>
      <c r="E210" s="1" t="s">
        <v>209</v>
      </c>
      <c r="F210" s="1" t="s">
        <v>209</v>
      </c>
      <c r="G210" s="1" t="s">
        <v>344</v>
      </c>
      <c r="H210" s="1"/>
      <c r="I210" s="1"/>
      <c r="J210" s="1">
        <v>6</v>
      </c>
    </row>
  </sheetData>
  <autoFilter ref="A1:L186" xr:uid="{5012E146-B698-4143-B8F5-51475341D5CC}">
    <sortState xmlns:xlrd2="http://schemas.microsoft.com/office/spreadsheetml/2017/richdata2" ref="A2:L210">
      <sortCondition descending="1" ref="C1:C186"/>
    </sortState>
  </autoFilter>
  <conditionalFormatting sqref="D109:D129">
    <cfRule type="expression" dxfId="15" priority="3">
      <formula>$E109="F"</formula>
    </cfRule>
    <cfRule type="expression" dxfId="14" priority="4">
      <formula>$E109="SF"</formula>
    </cfRule>
    <cfRule type="expression" dxfId="13" priority="5">
      <formula>$E109="QF"</formula>
    </cfRule>
    <cfRule type="expression" dxfId="12" priority="6">
      <formula>$E109="R16"</formula>
    </cfRule>
    <cfRule type="expression" dxfId="11" priority="7">
      <formula>$E109="R8"</formula>
    </cfRule>
  </conditionalFormatting>
  <conditionalFormatting sqref="D166:D210 A166:B210">
    <cfRule type="expression" dxfId="10" priority="1">
      <formula>#REF!="F"</formula>
    </cfRule>
    <cfRule type="expression" dxfId="9" priority="2">
      <formula>#REF!="Q"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dimension ref="A1:D527"/>
  <sheetViews>
    <sheetView tabSelected="1" topLeftCell="A490" workbookViewId="0">
      <selection activeCell="F501" sqref="F501"/>
    </sheetView>
  </sheetViews>
  <sheetFormatPr defaultRowHeight="14.5" x14ac:dyDescent="0.35"/>
  <cols>
    <col min="1" max="1" width="35.1796875" bestFit="1" customWidth="1"/>
    <col min="2" max="2" width="11.81640625" bestFit="1" customWidth="1"/>
    <col min="3" max="3" width="13.26953125" style="180" bestFit="1" customWidth="1"/>
    <col min="5" max="6" width="10.453125" bestFit="1" customWidth="1"/>
  </cols>
  <sheetData>
    <row r="1" spans="1:4" x14ac:dyDescent="0.35">
      <c r="A1" t="s">
        <v>216</v>
      </c>
      <c r="B1" t="s">
        <v>1513</v>
      </c>
      <c r="C1" s="180" t="s">
        <v>1514</v>
      </c>
      <c r="D1" t="s">
        <v>5</v>
      </c>
    </row>
    <row r="2" spans="1:4" x14ac:dyDescent="0.35">
      <c r="A2" t="s">
        <v>553</v>
      </c>
      <c r="C2" s="180">
        <v>10006289018</v>
      </c>
      <c r="D2" t="s">
        <v>36</v>
      </c>
    </row>
    <row r="3" spans="1:4" x14ac:dyDescent="0.35">
      <c r="A3" t="s">
        <v>277</v>
      </c>
      <c r="B3" s="9">
        <v>34598</v>
      </c>
      <c r="C3" s="180">
        <v>10007808682</v>
      </c>
      <c r="D3" t="s">
        <v>36</v>
      </c>
    </row>
    <row r="4" spans="1:4" x14ac:dyDescent="0.35">
      <c r="A4" t="s">
        <v>357</v>
      </c>
      <c r="C4" s="180">
        <v>10006274668</v>
      </c>
      <c r="D4" t="s">
        <v>36</v>
      </c>
    </row>
    <row r="5" spans="1:4" x14ac:dyDescent="0.35">
      <c r="A5" t="s">
        <v>326</v>
      </c>
      <c r="B5" s="9">
        <v>33584</v>
      </c>
      <c r="C5" s="180">
        <v>10006180193</v>
      </c>
      <c r="D5" t="s">
        <v>36</v>
      </c>
    </row>
    <row r="6" spans="1:4" x14ac:dyDescent="0.35">
      <c r="A6" t="s">
        <v>263</v>
      </c>
      <c r="B6" s="9">
        <v>35123</v>
      </c>
      <c r="C6" s="180">
        <v>10009115253</v>
      </c>
      <c r="D6" t="s">
        <v>36</v>
      </c>
    </row>
    <row r="7" spans="1:4" x14ac:dyDescent="0.35">
      <c r="A7" t="s">
        <v>135</v>
      </c>
      <c r="C7" s="180">
        <v>10006289624</v>
      </c>
      <c r="D7" t="s">
        <v>36</v>
      </c>
    </row>
    <row r="8" spans="1:4" x14ac:dyDescent="0.35">
      <c r="A8" t="s">
        <v>443</v>
      </c>
      <c r="B8" s="9">
        <v>36349</v>
      </c>
      <c r="C8" s="180">
        <v>10011147203</v>
      </c>
      <c r="D8" t="s">
        <v>36</v>
      </c>
    </row>
    <row r="9" spans="1:4" x14ac:dyDescent="0.35">
      <c r="A9" t="s">
        <v>164</v>
      </c>
      <c r="C9" s="180">
        <v>10007904369</v>
      </c>
      <c r="D9" t="s">
        <v>36</v>
      </c>
    </row>
    <row r="10" spans="1:4" x14ac:dyDescent="0.35">
      <c r="A10" t="s">
        <v>35</v>
      </c>
      <c r="C10" s="180">
        <v>10010775973</v>
      </c>
      <c r="D10" t="s">
        <v>36</v>
      </c>
    </row>
    <row r="11" spans="1:4" x14ac:dyDescent="0.35">
      <c r="A11" t="s">
        <v>473</v>
      </c>
      <c r="C11" s="180">
        <v>10055223696</v>
      </c>
      <c r="D11" t="s">
        <v>36</v>
      </c>
    </row>
    <row r="12" spans="1:4" x14ac:dyDescent="0.35">
      <c r="A12" t="s">
        <v>585</v>
      </c>
      <c r="C12" s="180">
        <v>10055348382</v>
      </c>
      <c r="D12" t="s">
        <v>36</v>
      </c>
    </row>
    <row r="13" spans="1:4" x14ac:dyDescent="0.35">
      <c r="A13" t="s">
        <v>586</v>
      </c>
      <c r="C13" s="180">
        <v>10009135663</v>
      </c>
      <c r="D13" t="s">
        <v>36</v>
      </c>
    </row>
    <row r="14" spans="1:4" x14ac:dyDescent="0.35">
      <c r="A14" t="s">
        <v>249</v>
      </c>
      <c r="B14" s="9">
        <v>34674</v>
      </c>
      <c r="C14" s="180">
        <v>10008670770</v>
      </c>
      <c r="D14" t="s">
        <v>250</v>
      </c>
    </row>
    <row r="15" spans="1:4" x14ac:dyDescent="0.35">
      <c r="A15" t="s">
        <v>229</v>
      </c>
      <c r="B15" s="9">
        <v>36509</v>
      </c>
      <c r="C15" s="180">
        <v>10061870927</v>
      </c>
      <c r="D15" t="s">
        <v>230</v>
      </c>
    </row>
    <row r="16" spans="1:4" x14ac:dyDescent="0.35">
      <c r="A16" t="s">
        <v>34</v>
      </c>
      <c r="C16" s="180">
        <v>10010579448</v>
      </c>
      <c r="D16" t="s">
        <v>74</v>
      </c>
    </row>
    <row r="17" spans="1:4" x14ac:dyDescent="0.35">
      <c r="A17" t="s">
        <v>556</v>
      </c>
      <c r="B17" s="9">
        <v>36774</v>
      </c>
      <c r="C17" s="180">
        <v>10015334872</v>
      </c>
      <c r="D17" t="s">
        <v>51</v>
      </c>
    </row>
    <row r="18" spans="1:4" x14ac:dyDescent="0.35">
      <c r="A18" t="s">
        <v>265</v>
      </c>
      <c r="B18" s="9">
        <v>37292</v>
      </c>
      <c r="C18" s="180">
        <v>10064418993</v>
      </c>
      <c r="D18" t="s">
        <v>51</v>
      </c>
    </row>
    <row r="19" spans="1:4" x14ac:dyDescent="0.35">
      <c r="A19" t="s">
        <v>50</v>
      </c>
      <c r="B19" s="9">
        <v>35349</v>
      </c>
      <c r="C19" s="180">
        <v>10009134956</v>
      </c>
      <c r="D19" t="s">
        <v>51</v>
      </c>
    </row>
    <row r="20" spans="1:4" x14ac:dyDescent="0.35">
      <c r="A20" t="s">
        <v>243</v>
      </c>
      <c r="B20" s="9">
        <v>35013</v>
      </c>
      <c r="C20" s="180">
        <v>10007350459</v>
      </c>
      <c r="D20" t="s">
        <v>51</v>
      </c>
    </row>
    <row r="21" spans="1:4" x14ac:dyDescent="0.35">
      <c r="A21" t="s">
        <v>557</v>
      </c>
      <c r="C21" s="180">
        <v>10007077647</v>
      </c>
      <c r="D21" t="s">
        <v>51</v>
      </c>
    </row>
    <row r="22" spans="1:4" x14ac:dyDescent="0.35">
      <c r="A22" t="s">
        <v>311</v>
      </c>
      <c r="C22" s="180">
        <v>10004779050</v>
      </c>
      <c r="D22" t="s">
        <v>51</v>
      </c>
    </row>
    <row r="23" spans="1:4" x14ac:dyDescent="0.35">
      <c r="A23" t="s">
        <v>582</v>
      </c>
      <c r="C23" s="180">
        <v>10007860014</v>
      </c>
      <c r="D23" t="s">
        <v>51</v>
      </c>
    </row>
    <row r="24" spans="1:4" x14ac:dyDescent="0.35">
      <c r="A24" t="s">
        <v>523</v>
      </c>
      <c r="B24" s="9">
        <v>36382</v>
      </c>
      <c r="C24" s="180">
        <v>10015981944</v>
      </c>
      <c r="D24" t="s">
        <v>175</v>
      </c>
    </row>
    <row r="25" spans="1:4" x14ac:dyDescent="0.35">
      <c r="A25" t="s">
        <v>524</v>
      </c>
      <c r="B25" s="9">
        <v>34961</v>
      </c>
      <c r="C25" s="180">
        <v>10009049171</v>
      </c>
      <c r="D25" t="s">
        <v>175</v>
      </c>
    </row>
    <row r="26" spans="1:4" x14ac:dyDescent="0.35">
      <c r="A26" t="s">
        <v>303</v>
      </c>
      <c r="B26" s="9">
        <v>36343</v>
      </c>
      <c r="C26" s="180">
        <v>10015326990</v>
      </c>
      <c r="D26" t="s">
        <v>175</v>
      </c>
    </row>
    <row r="27" spans="1:4" x14ac:dyDescent="0.35">
      <c r="A27" t="s">
        <v>288</v>
      </c>
      <c r="B27" s="9">
        <v>36045</v>
      </c>
      <c r="C27" s="180">
        <v>10010177910</v>
      </c>
      <c r="D27" t="s">
        <v>175</v>
      </c>
    </row>
    <row r="28" spans="1:4" x14ac:dyDescent="0.35">
      <c r="A28" t="s">
        <v>560</v>
      </c>
      <c r="C28" s="180">
        <v>10008920950</v>
      </c>
      <c r="D28" t="s">
        <v>175</v>
      </c>
    </row>
    <row r="29" spans="1:4" x14ac:dyDescent="0.35">
      <c r="A29" t="s">
        <v>344</v>
      </c>
      <c r="C29" s="180">
        <v>10008946717</v>
      </c>
      <c r="D29" t="s">
        <v>175</v>
      </c>
    </row>
    <row r="30" spans="1:4" x14ac:dyDescent="0.35">
      <c r="A30" t="s">
        <v>413</v>
      </c>
      <c r="B30" s="9">
        <v>36231</v>
      </c>
      <c r="C30" s="180">
        <v>10051239222</v>
      </c>
      <c r="D30" t="s">
        <v>27</v>
      </c>
    </row>
    <row r="31" spans="1:4" x14ac:dyDescent="0.35">
      <c r="A31" t="s">
        <v>262</v>
      </c>
      <c r="B31" s="9">
        <v>37457</v>
      </c>
      <c r="C31" s="180">
        <v>10073852548</v>
      </c>
      <c r="D31" t="s">
        <v>27</v>
      </c>
    </row>
    <row r="32" spans="1:4" x14ac:dyDescent="0.35">
      <c r="A32" t="s">
        <v>317</v>
      </c>
      <c r="C32" s="180">
        <v>10007211528</v>
      </c>
      <c r="D32" t="s">
        <v>27</v>
      </c>
    </row>
    <row r="33" spans="1:4" x14ac:dyDescent="0.35">
      <c r="A33" t="s">
        <v>450</v>
      </c>
      <c r="B33" s="9">
        <v>34791</v>
      </c>
      <c r="C33" s="180">
        <v>10008664811</v>
      </c>
      <c r="D33" t="s">
        <v>27</v>
      </c>
    </row>
    <row r="34" spans="1:4" x14ac:dyDescent="0.35">
      <c r="A34" t="s">
        <v>221</v>
      </c>
      <c r="B34" s="9">
        <v>36203</v>
      </c>
      <c r="C34" s="180">
        <v>10010998568</v>
      </c>
      <c r="D34" t="s">
        <v>27</v>
      </c>
    </row>
    <row r="35" spans="1:4" x14ac:dyDescent="0.35">
      <c r="A35" t="s">
        <v>323</v>
      </c>
      <c r="B35" s="9">
        <v>35996</v>
      </c>
      <c r="C35" s="180">
        <v>10015447939</v>
      </c>
      <c r="D35" t="s">
        <v>27</v>
      </c>
    </row>
    <row r="36" spans="1:4" x14ac:dyDescent="0.35">
      <c r="A36" t="s">
        <v>548</v>
      </c>
      <c r="C36" s="180">
        <v>10053708678</v>
      </c>
      <c r="D36" t="s">
        <v>27</v>
      </c>
    </row>
    <row r="37" spans="1:4" x14ac:dyDescent="0.35">
      <c r="A37" t="s">
        <v>549</v>
      </c>
      <c r="C37" s="180">
        <v>10008173040</v>
      </c>
      <c r="D37" t="s">
        <v>27</v>
      </c>
    </row>
    <row r="38" spans="1:4" x14ac:dyDescent="0.35">
      <c r="A38" t="s">
        <v>26</v>
      </c>
      <c r="B38" s="9">
        <v>35943</v>
      </c>
      <c r="C38" s="180">
        <v>10011157206</v>
      </c>
      <c r="D38" t="s">
        <v>27</v>
      </c>
    </row>
    <row r="39" spans="1:4" x14ac:dyDescent="0.35">
      <c r="A39" t="s">
        <v>33</v>
      </c>
      <c r="B39" s="9">
        <v>34299</v>
      </c>
      <c r="C39" s="180">
        <v>10075047668</v>
      </c>
      <c r="D39" t="s">
        <v>27</v>
      </c>
    </row>
    <row r="40" spans="1:4" x14ac:dyDescent="0.35">
      <c r="A40" t="s">
        <v>41</v>
      </c>
      <c r="B40" s="9">
        <v>34994</v>
      </c>
      <c r="C40" s="180">
        <v>10082509796</v>
      </c>
      <c r="D40" t="s">
        <v>27</v>
      </c>
    </row>
    <row r="41" spans="1:4" x14ac:dyDescent="0.35">
      <c r="A41" t="s">
        <v>41</v>
      </c>
      <c r="B41" s="9">
        <v>34982</v>
      </c>
      <c r="C41" s="180">
        <v>10117804864</v>
      </c>
      <c r="D41" t="s">
        <v>27</v>
      </c>
    </row>
    <row r="42" spans="1:4" x14ac:dyDescent="0.35">
      <c r="A42" t="s">
        <v>550</v>
      </c>
      <c r="C42" s="180">
        <v>10010580559</v>
      </c>
      <c r="D42" t="s">
        <v>27</v>
      </c>
    </row>
    <row r="43" spans="1:4" x14ac:dyDescent="0.35">
      <c r="A43" t="s">
        <v>481</v>
      </c>
      <c r="B43" s="9">
        <v>37229</v>
      </c>
      <c r="C43" s="180">
        <v>10048875553</v>
      </c>
      <c r="D43" t="s">
        <v>27</v>
      </c>
    </row>
    <row r="44" spans="1:4" x14ac:dyDescent="0.35">
      <c r="A44" t="s">
        <v>329</v>
      </c>
      <c r="C44" s="180">
        <v>10003100849</v>
      </c>
      <c r="D44" t="s">
        <v>330</v>
      </c>
    </row>
    <row r="45" spans="1:4" x14ac:dyDescent="0.35">
      <c r="A45" t="s">
        <v>1508</v>
      </c>
      <c r="C45" s="180">
        <v>10053554791</v>
      </c>
      <c r="D45" t="s">
        <v>92</v>
      </c>
    </row>
    <row r="46" spans="1:4" x14ac:dyDescent="0.35">
      <c r="A46" t="s">
        <v>1515</v>
      </c>
      <c r="B46" s="9">
        <v>35504</v>
      </c>
      <c r="C46" s="180">
        <v>10010716864</v>
      </c>
      <c r="D46" t="s">
        <v>38</v>
      </c>
    </row>
    <row r="47" spans="1:4" x14ac:dyDescent="0.35">
      <c r="A47" t="s">
        <v>483</v>
      </c>
      <c r="B47" s="9">
        <v>35442</v>
      </c>
      <c r="C47" s="180">
        <v>10023483680</v>
      </c>
      <c r="D47" t="s">
        <v>38</v>
      </c>
    </row>
    <row r="48" spans="1:4" x14ac:dyDescent="0.35">
      <c r="A48" t="s">
        <v>157</v>
      </c>
      <c r="C48" s="180">
        <v>10006401172</v>
      </c>
      <c r="D48" t="s">
        <v>38</v>
      </c>
    </row>
    <row r="49" spans="1:4" x14ac:dyDescent="0.35">
      <c r="A49" t="s">
        <v>251</v>
      </c>
      <c r="B49" s="9">
        <v>34430</v>
      </c>
      <c r="C49" s="180">
        <v>10010915110</v>
      </c>
      <c r="D49" t="s">
        <v>38</v>
      </c>
    </row>
    <row r="50" spans="1:4" x14ac:dyDescent="0.35">
      <c r="A50" t="s">
        <v>309</v>
      </c>
      <c r="C50" s="180">
        <v>10062018851</v>
      </c>
      <c r="D50" t="s">
        <v>38</v>
      </c>
    </row>
    <row r="51" spans="1:4" x14ac:dyDescent="0.35">
      <c r="A51" t="s">
        <v>401</v>
      </c>
      <c r="B51" s="9">
        <v>35613</v>
      </c>
      <c r="C51" s="180">
        <v>10010914807</v>
      </c>
      <c r="D51" t="s">
        <v>38</v>
      </c>
    </row>
    <row r="52" spans="1:4" x14ac:dyDescent="0.35">
      <c r="A52" t="s">
        <v>581</v>
      </c>
      <c r="C52" s="180">
        <v>10015997708</v>
      </c>
      <c r="D52" t="s">
        <v>38</v>
      </c>
    </row>
    <row r="53" spans="1:4" x14ac:dyDescent="0.35">
      <c r="A53" t="s">
        <v>137</v>
      </c>
      <c r="C53" s="180">
        <v>10006899613</v>
      </c>
      <c r="D53" t="s">
        <v>38</v>
      </c>
    </row>
    <row r="54" spans="1:4" x14ac:dyDescent="0.35">
      <c r="A54" t="s">
        <v>1516</v>
      </c>
      <c r="C54" s="180">
        <v>10010914908</v>
      </c>
      <c r="D54" t="s">
        <v>38</v>
      </c>
    </row>
    <row r="55" spans="1:4" x14ac:dyDescent="0.35">
      <c r="A55" t="s">
        <v>20</v>
      </c>
      <c r="B55" s="9">
        <v>34923</v>
      </c>
      <c r="C55" s="180">
        <v>10009040279</v>
      </c>
      <c r="D55" t="s">
        <v>21</v>
      </c>
    </row>
    <row r="56" spans="1:4" x14ac:dyDescent="0.35">
      <c r="A56" t="s">
        <v>119</v>
      </c>
      <c r="B56" s="9">
        <v>35210</v>
      </c>
      <c r="C56" s="180">
        <v>10007737146</v>
      </c>
      <c r="D56" t="s">
        <v>21</v>
      </c>
    </row>
    <row r="57" spans="1:4" x14ac:dyDescent="0.35">
      <c r="A57" t="s">
        <v>282</v>
      </c>
      <c r="B57" s="9">
        <v>36164</v>
      </c>
      <c r="C57" s="180">
        <v>10059063583</v>
      </c>
      <c r="D57" t="s">
        <v>21</v>
      </c>
    </row>
    <row r="58" spans="1:4" x14ac:dyDescent="0.35">
      <c r="A58" t="s">
        <v>117</v>
      </c>
      <c r="B58" s="9">
        <v>37238</v>
      </c>
      <c r="C58" s="180">
        <v>10082764525</v>
      </c>
      <c r="D58" t="s">
        <v>21</v>
      </c>
    </row>
    <row r="59" spans="1:4" x14ac:dyDescent="0.35">
      <c r="A59" t="s">
        <v>529</v>
      </c>
      <c r="B59" s="9">
        <v>34921</v>
      </c>
      <c r="C59" s="180">
        <v>10009038360</v>
      </c>
      <c r="D59" t="s">
        <v>21</v>
      </c>
    </row>
    <row r="60" spans="1:4" x14ac:dyDescent="0.35">
      <c r="A60" t="s">
        <v>530</v>
      </c>
      <c r="B60" s="9">
        <v>36829</v>
      </c>
      <c r="C60" s="180">
        <v>10035447420</v>
      </c>
      <c r="D60" t="s">
        <v>21</v>
      </c>
    </row>
    <row r="61" spans="1:4" x14ac:dyDescent="0.35">
      <c r="A61" t="s">
        <v>86</v>
      </c>
      <c r="B61" s="9">
        <v>36234</v>
      </c>
      <c r="C61" s="180">
        <v>10080656490</v>
      </c>
      <c r="D61" t="s">
        <v>21</v>
      </c>
    </row>
    <row r="62" spans="1:4" x14ac:dyDescent="0.35">
      <c r="A62" t="s">
        <v>95</v>
      </c>
      <c r="C62" s="180">
        <v>10010717268</v>
      </c>
      <c r="D62" t="s">
        <v>155</v>
      </c>
    </row>
    <row r="63" spans="1:4" x14ac:dyDescent="0.35">
      <c r="A63" t="s">
        <v>76</v>
      </c>
      <c r="C63" s="180">
        <v>10062787474</v>
      </c>
      <c r="D63" t="s">
        <v>155</v>
      </c>
    </row>
    <row r="64" spans="1:4" x14ac:dyDescent="0.35">
      <c r="A64" t="s">
        <v>116</v>
      </c>
      <c r="B64" s="9">
        <v>36924</v>
      </c>
      <c r="C64" s="180">
        <v>10047201594</v>
      </c>
      <c r="D64" t="s">
        <v>49</v>
      </c>
    </row>
    <row r="65" spans="1:4" x14ac:dyDescent="0.35">
      <c r="A65" t="s">
        <v>337</v>
      </c>
      <c r="B65" s="9">
        <v>31421</v>
      </c>
      <c r="C65" s="180">
        <v>10004738937</v>
      </c>
      <c r="D65" t="s">
        <v>49</v>
      </c>
    </row>
    <row r="66" spans="1:4" x14ac:dyDescent="0.35">
      <c r="A66" t="s">
        <v>284</v>
      </c>
      <c r="B66" s="9">
        <v>36770</v>
      </c>
      <c r="C66" s="180">
        <v>10015336791</v>
      </c>
      <c r="D66" t="s">
        <v>49</v>
      </c>
    </row>
    <row r="67" spans="1:4" x14ac:dyDescent="0.35">
      <c r="A67" t="s">
        <v>169</v>
      </c>
      <c r="C67" s="180">
        <v>10010167402</v>
      </c>
      <c r="D67" t="s">
        <v>49</v>
      </c>
    </row>
    <row r="68" spans="1:4" x14ac:dyDescent="0.35">
      <c r="A68" t="s">
        <v>306</v>
      </c>
      <c r="C68" s="180">
        <v>10010777791</v>
      </c>
      <c r="D68" t="s">
        <v>49</v>
      </c>
    </row>
    <row r="69" spans="1:4" x14ac:dyDescent="0.35">
      <c r="A69" t="s">
        <v>1733</v>
      </c>
      <c r="C69" s="180">
        <v>10047309712</v>
      </c>
      <c r="D69" t="s">
        <v>49</v>
      </c>
    </row>
    <row r="70" spans="1:4" x14ac:dyDescent="0.35">
      <c r="A70" t="s">
        <v>244</v>
      </c>
      <c r="B70" s="9">
        <v>35209</v>
      </c>
      <c r="C70" s="180">
        <v>10009487085</v>
      </c>
      <c r="D70" t="s">
        <v>245</v>
      </c>
    </row>
    <row r="71" spans="1:4" x14ac:dyDescent="0.35">
      <c r="A71" t="s">
        <v>336</v>
      </c>
      <c r="B71" s="9">
        <v>33798</v>
      </c>
      <c r="C71" s="180">
        <v>10006324279</v>
      </c>
      <c r="D71" t="s">
        <v>245</v>
      </c>
    </row>
    <row r="72" spans="1:4" x14ac:dyDescent="0.35">
      <c r="A72" t="s">
        <v>652</v>
      </c>
      <c r="C72" s="180">
        <v>10004631732</v>
      </c>
      <c r="D72" t="s">
        <v>245</v>
      </c>
    </row>
    <row r="73" spans="1:4" x14ac:dyDescent="0.35">
      <c r="A73" t="s">
        <v>97</v>
      </c>
      <c r="B73" s="9">
        <v>34352</v>
      </c>
      <c r="C73" s="180">
        <v>10009840733</v>
      </c>
      <c r="D73" t="s">
        <v>153</v>
      </c>
    </row>
    <row r="74" spans="1:4" x14ac:dyDescent="0.35">
      <c r="A74" t="s">
        <v>14</v>
      </c>
      <c r="C74" s="180">
        <v>10015171184</v>
      </c>
      <c r="D74" t="s">
        <v>172</v>
      </c>
    </row>
    <row r="75" spans="1:4" x14ac:dyDescent="0.35">
      <c r="A75" t="s">
        <v>22</v>
      </c>
      <c r="C75" s="180">
        <v>10010169624</v>
      </c>
      <c r="D75" t="s">
        <v>172</v>
      </c>
    </row>
    <row r="76" spans="1:4" x14ac:dyDescent="0.35">
      <c r="A76" t="s">
        <v>142</v>
      </c>
      <c r="B76" s="9">
        <v>33771</v>
      </c>
      <c r="C76" s="180">
        <v>10006604771</v>
      </c>
      <c r="D76" t="s">
        <v>61</v>
      </c>
    </row>
    <row r="77" spans="1:4" x14ac:dyDescent="0.35">
      <c r="A77" t="s">
        <v>60</v>
      </c>
      <c r="B77" s="9">
        <v>32348</v>
      </c>
      <c r="C77" s="180">
        <v>10004616877</v>
      </c>
      <c r="D77" t="s">
        <v>61</v>
      </c>
    </row>
    <row r="78" spans="1:4" x14ac:dyDescent="0.35">
      <c r="A78" t="s">
        <v>490</v>
      </c>
      <c r="B78" s="9">
        <v>34916</v>
      </c>
      <c r="C78" s="180">
        <v>10009515983</v>
      </c>
      <c r="D78" t="s">
        <v>61</v>
      </c>
    </row>
    <row r="79" spans="1:4" x14ac:dyDescent="0.35">
      <c r="A79" t="s">
        <v>235</v>
      </c>
      <c r="B79" s="9">
        <v>36051</v>
      </c>
      <c r="C79" s="180">
        <v>10011153667</v>
      </c>
      <c r="D79" t="s">
        <v>61</v>
      </c>
    </row>
    <row r="80" spans="1:4" x14ac:dyDescent="0.35">
      <c r="A80" t="s">
        <v>322</v>
      </c>
      <c r="C80" s="180">
        <v>10005979123</v>
      </c>
      <c r="D80" t="s">
        <v>61</v>
      </c>
    </row>
    <row r="81" spans="1:4" x14ac:dyDescent="0.35">
      <c r="A81" t="s">
        <v>335</v>
      </c>
      <c r="C81" s="180">
        <v>10007502023</v>
      </c>
      <c r="D81" t="s">
        <v>61</v>
      </c>
    </row>
    <row r="82" spans="1:4" x14ac:dyDescent="0.35">
      <c r="A82" t="s">
        <v>439</v>
      </c>
      <c r="B82" s="9">
        <v>36754</v>
      </c>
      <c r="C82" s="180">
        <v>10015338916</v>
      </c>
      <c r="D82" t="s">
        <v>17</v>
      </c>
    </row>
    <row r="83" spans="1:4" x14ac:dyDescent="0.35">
      <c r="A83" t="s">
        <v>441</v>
      </c>
      <c r="B83" s="9">
        <v>35758</v>
      </c>
      <c r="C83" s="180">
        <v>10009989970</v>
      </c>
      <c r="D83" t="s">
        <v>17</v>
      </c>
    </row>
    <row r="84" spans="1:4" x14ac:dyDescent="0.35">
      <c r="A84" t="s">
        <v>220</v>
      </c>
      <c r="B84" s="9">
        <v>36172</v>
      </c>
      <c r="C84" s="180">
        <v>10015328711</v>
      </c>
      <c r="D84" t="s">
        <v>17</v>
      </c>
    </row>
    <row r="85" spans="1:4" x14ac:dyDescent="0.35">
      <c r="A85" t="s">
        <v>440</v>
      </c>
      <c r="B85" s="9">
        <v>36274</v>
      </c>
      <c r="C85" s="180">
        <v>10015339017</v>
      </c>
      <c r="D85" t="s">
        <v>17</v>
      </c>
    </row>
    <row r="86" spans="1:4" x14ac:dyDescent="0.35">
      <c r="A86" t="s">
        <v>16</v>
      </c>
      <c r="B86" s="9">
        <v>36277</v>
      </c>
      <c r="C86" s="180">
        <v>10015528367</v>
      </c>
      <c r="D86" t="s">
        <v>17</v>
      </c>
    </row>
    <row r="87" spans="1:4" x14ac:dyDescent="0.35">
      <c r="A87" t="s">
        <v>555</v>
      </c>
      <c r="B87" s="9">
        <v>36550</v>
      </c>
      <c r="C87" s="180">
        <v>10023522278</v>
      </c>
      <c r="D87" t="s">
        <v>17</v>
      </c>
    </row>
    <row r="88" spans="1:4" x14ac:dyDescent="0.35">
      <c r="A88" t="s">
        <v>338</v>
      </c>
      <c r="C88" s="180">
        <v>10007773825</v>
      </c>
      <c r="D88" t="s">
        <v>17</v>
      </c>
    </row>
    <row r="89" spans="1:4" x14ac:dyDescent="0.35">
      <c r="A89" t="s">
        <v>276</v>
      </c>
      <c r="B89" s="9">
        <v>34405</v>
      </c>
      <c r="C89" s="180">
        <v>10008789695</v>
      </c>
      <c r="D89" t="s">
        <v>25</v>
      </c>
    </row>
    <row r="90" spans="1:4" x14ac:dyDescent="0.35">
      <c r="A90" t="s">
        <v>475</v>
      </c>
      <c r="B90" s="9">
        <v>35657</v>
      </c>
      <c r="C90" s="180">
        <v>10009968146</v>
      </c>
      <c r="D90" t="s">
        <v>25</v>
      </c>
    </row>
    <row r="91" spans="1:4" x14ac:dyDescent="0.35">
      <c r="A91" t="s">
        <v>266</v>
      </c>
      <c r="B91" s="9">
        <v>36905</v>
      </c>
      <c r="C91" s="180">
        <v>10023913110</v>
      </c>
      <c r="D91" t="s">
        <v>25</v>
      </c>
    </row>
    <row r="92" spans="1:4" x14ac:dyDescent="0.35">
      <c r="A92" t="s">
        <v>186</v>
      </c>
      <c r="B92" s="9">
        <v>36457</v>
      </c>
      <c r="C92" s="180">
        <v>10014178552</v>
      </c>
      <c r="D92" t="s">
        <v>25</v>
      </c>
    </row>
    <row r="93" spans="1:4" x14ac:dyDescent="0.35">
      <c r="A93" t="s">
        <v>24</v>
      </c>
      <c r="B93" s="9">
        <v>36042</v>
      </c>
      <c r="C93" s="180">
        <v>10010171442</v>
      </c>
      <c r="D93" t="s">
        <v>25</v>
      </c>
    </row>
    <row r="94" spans="1:4" x14ac:dyDescent="0.35">
      <c r="A94" t="s">
        <v>339</v>
      </c>
      <c r="B94" s="9">
        <v>33086</v>
      </c>
      <c r="C94" s="180">
        <v>10010781532</v>
      </c>
      <c r="D94" t="s">
        <v>25</v>
      </c>
    </row>
    <row r="95" spans="1:4" x14ac:dyDescent="0.35">
      <c r="A95" t="s">
        <v>1517</v>
      </c>
      <c r="B95">
        <v>37469</v>
      </c>
      <c r="C95" s="180">
        <v>10058506340</v>
      </c>
      <c r="D95" t="s">
        <v>25</v>
      </c>
    </row>
    <row r="96" spans="1:4" x14ac:dyDescent="0.35">
      <c r="A96" t="s">
        <v>436</v>
      </c>
      <c r="B96" s="9">
        <v>35518</v>
      </c>
      <c r="C96" s="180">
        <v>10009762224</v>
      </c>
      <c r="D96" t="s">
        <v>25</v>
      </c>
    </row>
    <row r="97" spans="1:4" x14ac:dyDescent="0.35">
      <c r="A97" t="s">
        <v>515</v>
      </c>
      <c r="B97">
        <v>37745</v>
      </c>
      <c r="C97" s="180">
        <v>10082684804</v>
      </c>
      <c r="D97" t="s">
        <v>25</v>
      </c>
    </row>
    <row r="98" spans="1:4" x14ac:dyDescent="0.35">
      <c r="A98" t="s">
        <v>246</v>
      </c>
      <c r="B98" s="9">
        <v>37424</v>
      </c>
      <c r="C98" s="180">
        <v>10086136283</v>
      </c>
      <c r="D98" t="s">
        <v>25</v>
      </c>
    </row>
    <row r="99" spans="1:4" x14ac:dyDescent="0.35">
      <c r="A99" t="s">
        <v>114</v>
      </c>
      <c r="B99" s="9">
        <v>36287</v>
      </c>
      <c r="C99" s="180">
        <v>10011100420</v>
      </c>
      <c r="D99" t="s">
        <v>25</v>
      </c>
    </row>
    <row r="100" spans="1:4" x14ac:dyDescent="0.35">
      <c r="A100" t="s">
        <v>408</v>
      </c>
      <c r="B100" s="9">
        <v>36170</v>
      </c>
      <c r="C100" s="180">
        <v>10064452844</v>
      </c>
      <c r="D100" t="s">
        <v>25</v>
      </c>
    </row>
    <row r="101" spans="1:4" x14ac:dyDescent="0.35">
      <c r="A101" t="s">
        <v>354</v>
      </c>
      <c r="C101" s="180">
        <v>10008091194</v>
      </c>
      <c r="D101" t="s">
        <v>25</v>
      </c>
    </row>
    <row r="102" spans="1:4" x14ac:dyDescent="0.35">
      <c r="A102" t="s">
        <v>1518</v>
      </c>
      <c r="C102" s="180">
        <v>10009367150</v>
      </c>
      <c r="D102" t="s">
        <v>25</v>
      </c>
    </row>
    <row r="103" spans="1:4" x14ac:dyDescent="0.35">
      <c r="A103" t="s">
        <v>1519</v>
      </c>
      <c r="C103" s="180">
        <v>10009568931</v>
      </c>
      <c r="D103" t="s">
        <v>25</v>
      </c>
    </row>
    <row r="104" spans="1:4" x14ac:dyDescent="0.35">
      <c r="A104" t="s">
        <v>547</v>
      </c>
      <c r="C104" s="180">
        <v>10010170634</v>
      </c>
      <c r="D104" t="s">
        <v>25</v>
      </c>
    </row>
    <row r="105" spans="1:4" x14ac:dyDescent="0.35">
      <c r="A105" t="s">
        <v>1520</v>
      </c>
      <c r="C105" s="180">
        <v>10008441105</v>
      </c>
      <c r="D105" t="s">
        <v>25</v>
      </c>
    </row>
    <row r="106" spans="1:4" x14ac:dyDescent="0.35">
      <c r="A106" t="s">
        <v>1521</v>
      </c>
      <c r="C106" s="180">
        <v>10009901054</v>
      </c>
      <c r="D106" t="s">
        <v>25</v>
      </c>
    </row>
    <row r="107" spans="1:4" x14ac:dyDescent="0.35">
      <c r="A107" t="s">
        <v>1522</v>
      </c>
      <c r="C107" s="180">
        <v>10006241124</v>
      </c>
      <c r="D107" t="s">
        <v>25</v>
      </c>
    </row>
    <row r="108" spans="1:4" x14ac:dyDescent="0.35">
      <c r="A108" t="s">
        <v>619</v>
      </c>
      <c r="C108" s="180">
        <v>10015483911</v>
      </c>
      <c r="D108" t="s">
        <v>25</v>
      </c>
    </row>
    <row r="109" spans="1:4" x14ac:dyDescent="0.35">
      <c r="A109" t="s">
        <v>1523</v>
      </c>
      <c r="C109" s="180">
        <v>10008435344</v>
      </c>
      <c r="D109" t="s">
        <v>25</v>
      </c>
    </row>
    <row r="110" spans="1:4" x14ac:dyDescent="0.35">
      <c r="A110" t="s">
        <v>136</v>
      </c>
      <c r="C110" s="180">
        <v>10009195883</v>
      </c>
      <c r="D110" t="s">
        <v>25</v>
      </c>
    </row>
    <row r="111" spans="1:4" x14ac:dyDescent="0.35">
      <c r="A111" t="s">
        <v>1524</v>
      </c>
      <c r="C111" s="180">
        <v>10016055096</v>
      </c>
      <c r="D111" t="s">
        <v>25</v>
      </c>
    </row>
    <row r="112" spans="1:4" x14ac:dyDescent="0.35">
      <c r="A112" t="s">
        <v>1525</v>
      </c>
      <c r="C112" s="180">
        <v>10009368766</v>
      </c>
      <c r="D112" t="s">
        <v>25</v>
      </c>
    </row>
    <row r="113" spans="1:4" x14ac:dyDescent="0.35">
      <c r="A113" t="s">
        <v>519</v>
      </c>
      <c r="B113" s="9">
        <v>36119</v>
      </c>
      <c r="C113" s="180">
        <v>10010169220</v>
      </c>
      <c r="D113" t="s">
        <v>15</v>
      </c>
    </row>
    <row r="114" spans="1:4" x14ac:dyDescent="0.35">
      <c r="A114" t="s">
        <v>520</v>
      </c>
      <c r="B114" s="9">
        <v>32302</v>
      </c>
      <c r="C114" s="180">
        <v>10004602935</v>
      </c>
      <c r="D114" t="s">
        <v>15</v>
      </c>
    </row>
    <row r="115" spans="1:4" x14ac:dyDescent="0.35">
      <c r="A115" t="s">
        <v>23</v>
      </c>
      <c r="B115" s="9">
        <v>35690</v>
      </c>
      <c r="C115" s="180">
        <v>10010652196</v>
      </c>
      <c r="D115" t="s">
        <v>15</v>
      </c>
    </row>
    <row r="116" spans="1:4" x14ac:dyDescent="0.35">
      <c r="A116" t="s">
        <v>521</v>
      </c>
      <c r="B116" s="9">
        <v>34168</v>
      </c>
      <c r="C116" s="180">
        <v>10007520110</v>
      </c>
      <c r="D116" t="s">
        <v>15</v>
      </c>
    </row>
    <row r="117" spans="1:4" x14ac:dyDescent="0.35">
      <c r="A117" t="s">
        <v>411</v>
      </c>
      <c r="B117" s="9">
        <v>36954</v>
      </c>
      <c r="C117" s="180">
        <v>10036279596</v>
      </c>
      <c r="D117" t="s">
        <v>15</v>
      </c>
    </row>
    <row r="118" spans="1:4" x14ac:dyDescent="0.35">
      <c r="A118" t="s">
        <v>527</v>
      </c>
      <c r="B118" s="9">
        <v>36844</v>
      </c>
      <c r="C118" s="180">
        <v>10036438537</v>
      </c>
      <c r="D118" t="s">
        <v>15</v>
      </c>
    </row>
    <row r="119" spans="1:4" x14ac:dyDescent="0.35">
      <c r="A119" t="s">
        <v>522</v>
      </c>
      <c r="B119" s="9">
        <v>35484</v>
      </c>
      <c r="C119" s="180">
        <v>10009081204</v>
      </c>
      <c r="D119" t="s">
        <v>15</v>
      </c>
    </row>
    <row r="120" spans="1:4" x14ac:dyDescent="0.35">
      <c r="A120" t="s">
        <v>234</v>
      </c>
      <c r="B120" s="9">
        <v>36343</v>
      </c>
      <c r="C120" s="180">
        <v>10016000536</v>
      </c>
      <c r="D120" t="s">
        <v>15</v>
      </c>
    </row>
    <row r="121" spans="1:4" x14ac:dyDescent="0.35">
      <c r="A121" t="s">
        <v>1526</v>
      </c>
      <c r="C121" s="180">
        <v>10086443350</v>
      </c>
      <c r="D121" t="s">
        <v>15</v>
      </c>
    </row>
    <row r="122" spans="1:4" x14ac:dyDescent="0.35">
      <c r="A122" t="s">
        <v>1527</v>
      </c>
      <c r="C122" s="180">
        <v>10083173036</v>
      </c>
      <c r="D122" t="s">
        <v>15</v>
      </c>
    </row>
    <row r="123" spans="1:4" x14ac:dyDescent="0.35">
      <c r="A123" t="s">
        <v>509</v>
      </c>
      <c r="C123" s="180">
        <v>10008965814</v>
      </c>
      <c r="D123" t="s">
        <v>15</v>
      </c>
    </row>
    <row r="124" spans="1:4" x14ac:dyDescent="0.35">
      <c r="A124" t="s">
        <v>1528</v>
      </c>
      <c r="C124" s="180">
        <v>10008964703</v>
      </c>
      <c r="D124" t="s">
        <v>15</v>
      </c>
    </row>
    <row r="125" spans="1:4" x14ac:dyDescent="0.35">
      <c r="A125" t="s">
        <v>348</v>
      </c>
      <c r="C125" s="180">
        <v>10008696234</v>
      </c>
      <c r="D125" t="s">
        <v>15</v>
      </c>
    </row>
    <row r="126" spans="1:4" x14ac:dyDescent="0.35">
      <c r="A126" t="s">
        <v>108</v>
      </c>
      <c r="B126" s="9">
        <v>35656</v>
      </c>
      <c r="C126" s="180">
        <v>10015279605</v>
      </c>
      <c r="D126" t="s">
        <v>63</v>
      </c>
    </row>
    <row r="127" spans="1:4" x14ac:dyDescent="0.35">
      <c r="A127" t="s">
        <v>132</v>
      </c>
      <c r="C127" s="180">
        <v>10066087191</v>
      </c>
      <c r="D127" t="s">
        <v>65</v>
      </c>
    </row>
    <row r="128" spans="1:4" x14ac:dyDescent="0.35">
      <c r="A128" t="s">
        <v>258</v>
      </c>
      <c r="B128" s="9">
        <v>37016</v>
      </c>
      <c r="C128" s="180">
        <v>10045966058</v>
      </c>
      <c r="D128" t="s">
        <v>65</v>
      </c>
    </row>
    <row r="129" spans="1:4" x14ac:dyDescent="0.35">
      <c r="A129" t="s">
        <v>491</v>
      </c>
      <c r="B129" s="9">
        <v>34294</v>
      </c>
      <c r="C129" s="180">
        <v>10006278510</v>
      </c>
      <c r="D129" t="s">
        <v>65</v>
      </c>
    </row>
    <row r="130" spans="1:4" x14ac:dyDescent="0.35">
      <c r="A130" t="s">
        <v>351</v>
      </c>
      <c r="B130" s="9">
        <v>34846</v>
      </c>
      <c r="C130" s="180">
        <v>10008689059</v>
      </c>
      <c r="D130" t="s">
        <v>65</v>
      </c>
    </row>
    <row r="131" spans="1:4" x14ac:dyDescent="0.35">
      <c r="A131" t="s">
        <v>359</v>
      </c>
      <c r="B131" s="9">
        <v>38455</v>
      </c>
      <c r="C131" s="180">
        <v>10008999055</v>
      </c>
      <c r="D131" t="s">
        <v>65</v>
      </c>
    </row>
    <row r="132" spans="1:4" x14ac:dyDescent="0.35">
      <c r="A132" t="s">
        <v>80</v>
      </c>
      <c r="C132" s="180">
        <v>10004875747</v>
      </c>
      <c r="D132" t="s">
        <v>65</v>
      </c>
    </row>
    <row r="133" spans="1:4" x14ac:dyDescent="0.35">
      <c r="A133" t="s">
        <v>171</v>
      </c>
      <c r="C133" s="180">
        <v>10010797696</v>
      </c>
      <c r="D133" t="s">
        <v>156</v>
      </c>
    </row>
    <row r="134" spans="1:4" x14ac:dyDescent="0.35">
      <c r="A134" t="s">
        <v>304</v>
      </c>
      <c r="B134" s="9">
        <v>35722</v>
      </c>
      <c r="C134" s="180">
        <v>10010663415</v>
      </c>
      <c r="D134" t="s">
        <v>305</v>
      </c>
    </row>
    <row r="135" spans="1:4" x14ac:dyDescent="0.35">
      <c r="A135" t="s">
        <v>1529</v>
      </c>
      <c r="B135">
        <v>36378</v>
      </c>
      <c r="C135" s="180">
        <v>10014673858</v>
      </c>
      <c r="D135" t="s">
        <v>305</v>
      </c>
    </row>
    <row r="136" spans="1:4" x14ac:dyDescent="0.35">
      <c r="A136" t="s">
        <v>147</v>
      </c>
      <c r="C136" s="180">
        <v>10015346895</v>
      </c>
      <c r="D136" t="s">
        <v>148</v>
      </c>
    </row>
    <row r="137" spans="1:4" x14ac:dyDescent="0.35">
      <c r="A137" t="s">
        <v>1530</v>
      </c>
      <c r="C137" s="180">
        <v>10007428362</v>
      </c>
      <c r="D137" t="s">
        <v>148</v>
      </c>
    </row>
    <row r="138" spans="1:4" x14ac:dyDescent="0.35">
      <c r="A138" t="s">
        <v>1736</v>
      </c>
      <c r="C138" s="180">
        <v>10056072650</v>
      </c>
      <c r="D138" t="s">
        <v>148</v>
      </c>
    </row>
    <row r="139" spans="1:4" x14ac:dyDescent="0.35">
      <c r="A139" t="s">
        <v>1740</v>
      </c>
      <c r="C139" s="180">
        <v>10119038178</v>
      </c>
      <c r="D139" t="s">
        <v>148</v>
      </c>
    </row>
    <row r="140" spans="1:4" x14ac:dyDescent="0.35">
      <c r="A140" t="s">
        <v>469</v>
      </c>
      <c r="C140" s="180">
        <v>10056073357</v>
      </c>
      <c r="D140" t="s">
        <v>148</v>
      </c>
    </row>
    <row r="141" spans="1:4" x14ac:dyDescent="0.35">
      <c r="A141" t="s">
        <v>1551</v>
      </c>
      <c r="C141" s="180">
        <v>10087566126</v>
      </c>
      <c r="D141" t="s">
        <v>190</v>
      </c>
    </row>
    <row r="142" spans="1:4" x14ac:dyDescent="0.35">
      <c r="A142" t="s">
        <v>1553</v>
      </c>
      <c r="C142" s="180">
        <v>10050942562</v>
      </c>
      <c r="D142" t="s">
        <v>190</v>
      </c>
    </row>
    <row r="143" spans="1:4" x14ac:dyDescent="0.35">
      <c r="A143" t="s">
        <v>1739</v>
      </c>
      <c r="C143" s="180">
        <v>10050942663</v>
      </c>
      <c r="D143" t="s">
        <v>190</v>
      </c>
    </row>
    <row r="144" spans="1:4" x14ac:dyDescent="0.35">
      <c r="A144" t="s">
        <v>310</v>
      </c>
      <c r="C144" s="180">
        <v>10008975716</v>
      </c>
      <c r="D144" t="s">
        <v>56</v>
      </c>
    </row>
    <row r="145" spans="1:4" x14ac:dyDescent="0.35">
      <c r="A145" t="s">
        <v>274</v>
      </c>
      <c r="B145" s="9">
        <v>36159</v>
      </c>
      <c r="C145" s="180">
        <v>10062151116</v>
      </c>
      <c r="D145" t="s">
        <v>56</v>
      </c>
    </row>
    <row r="146" spans="1:4" x14ac:dyDescent="0.35">
      <c r="A146" t="s">
        <v>651</v>
      </c>
      <c r="C146" s="180">
        <v>10010751119</v>
      </c>
      <c r="D146" t="s">
        <v>56</v>
      </c>
    </row>
    <row r="147" spans="1:4" x14ac:dyDescent="0.35">
      <c r="A147" t="s">
        <v>240</v>
      </c>
      <c r="B147" s="9">
        <v>34949</v>
      </c>
      <c r="C147" s="180">
        <v>10008678551</v>
      </c>
      <c r="D147" t="s">
        <v>56</v>
      </c>
    </row>
    <row r="148" spans="1:4" x14ac:dyDescent="0.35">
      <c r="A148" t="s">
        <v>446</v>
      </c>
      <c r="B148" s="9">
        <v>32815</v>
      </c>
      <c r="C148" s="180">
        <v>10015835030</v>
      </c>
      <c r="D148" t="s">
        <v>56</v>
      </c>
    </row>
    <row r="149" spans="1:4" x14ac:dyDescent="0.35">
      <c r="A149" t="s">
        <v>445</v>
      </c>
      <c r="B149" s="9">
        <v>34457</v>
      </c>
      <c r="C149" s="180">
        <v>10016236063</v>
      </c>
      <c r="D149" t="s">
        <v>56</v>
      </c>
    </row>
    <row r="150" spans="1:4" x14ac:dyDescent="0.35">
      <c r="A150" t="s">
        <v>149</v>
      </c>
      <c r="C150" s="180">
        <v>10018638431</v>
      </c>
      <c r="D150" t="s">
        <v>56</v>
      </c>
    </row>
    <row r="151" spans="1:4" x14ac:dyDescent="0.35">
      <c r="A151" t="s">
        <v>301</v>
      </c>
      <c r="C151" s="180">
        <v>10016636692</v>
      </c>
      <c r="D151" t="s">
        <v>56</v>
      </c>
    </row>
    <row r="152" spans="1:4" x14ac:dyDescent="0.35">
      <c r="A152" t="s">
        <v>496</v>
      </c>
      <c r="B152" s="9">
        <v>35471</v>
      </c>
      <c r="C152" s="180">
        <v>10010713228</v>
      </c>
      <c r="D152" t="s">
        <v>53</v>
      </c>
    </row>
    <row r="153" spans="1:4" x14ac:dyDescent="0.35">
      <c r="A153" t="s">
        <v>233</v>
      </c>
      <c r="B153" s="9">
        <v>35853</v>
      </c>
      <c r="C153" s="180">
        <v>10010182657</v>
      </c>
      <c r="D153" t="s">
        <v>53</v>
      </c>
    </row>
    <row r="154" spans="1:4" x14ac:dyDescent="0.35">
      <c r="A154" t="s">
        <v>279</v>
      </c>
      <c r="B154" s="9">
        <v>35482</v>
      </c>
      <c r="C154" s="180">
        <v>10010714743</v>
      </c>
      <c r="D154" t="s">
        <v>53</v>
      </c>
    </row>
    <row r="155" spans="1:4" x14ac:dyDescent="0.35">
      <c r="A155" t="s">
        <v>1531</v>
      </c>
      <c r="B155">
        <v>35440</v>
      </c>
      <c r="C155" s="180">
        <v>10010713935</v>
      </c>
      <c r="D155" t="s">
        <v>53</v>
      </c>
    </row>
    <row r="156" spans="1:4" x14ac:dyDescent="0.35">
      <c r="A156" t="s">
        <v>474</v>
      </c>
      <c r="B156" s="9">
        <v>36335</v>
      </c>
      <c r="C156" s="180">
        <v>10015660026</v>
      </c>
      <c r="D156" t="s">
        <v>53</v>
      </c>
    </row>
    <row r="157" spans="1:4" x14ac:dyDescent="0.35">
      <c r="A157" t="s">
        <v>405</v>
      </c>
      <c r="B157" s="9">
        <v>36469</v>
      </c>
      <c r="C157" s="180">
        <v>10015662349</v>
      </c>
      <c r="D157" t="s">
        <v>53</v>
      </c>
    </row>
    <row r="158" spans="1:4" x14ac:dyDescent="0.35">
      <c r="A158" t="s">
        <v>327</v>
      </c>
      <c r="B158" s="9">
        <v>36886</v>
      </c>
      <c r="C158" s="180">
        <v>10015339118</v>
      </c>
      <c r="D158" t="s">
        <v>53</v>
      </c>
    </row>
    <row r="159" spans="1:4" x14ac:dyDescent="0.35">
      <c r="A159" t="s">
        <v>308</v>
      </c>
      <c r="B159" s="9">
        <v>36363</v>
      </c>
      <c r="C159" s="180">
        <v>10015336387</v>
      </c>
      <c r="D159" t="s">
        <v>53</v>
      </c>
    </row>
    <row r="160" spans="1:4" x14ac:dyDescent="0.35">
      <c r="A160" t="s">
        <v>52</v>
      </c>
      <c r="B160" s="9">
        <v>35505</v>
      </c>
      <c r="C160" s="180">
        <v>10010714137</v>
      </c>
      <c r="D160" t="s">
        <v>53</v>
      </c>
    </row>
    <row r="161" spans="1:4" x14ac:dyDescent="0.35">
      <c r="A161" t="s">
        <v>452</v>
      </c>
      <c r="B161" s="9">
        <v>36588</v>
      </c>
      <c r="C161" s="180">
        <v>10030159607</v>
      </c>
      <c r="D161" t="s">
        <v>53</v>
      </c>
    </row>
    <row r="162" spans="1:4" x14ac:dyDescent="0.35">
      <c r="A162" t="s">
        <v>584</v>
      </c>
      <c r="C162" s="180">
        <v>10005497254</v>
      </c>
      <c r="D162" t="s">
        <v>53</v>
      </c>
    </row>
    <row r="163" spans="1:4" x14ac:dyDescent="0.35">
      <c r="A163" t="s">
        <v>554</v>
      </c>
      <c r="C163" s="180">
        <v>10002526125</v>
      </c>
      <c r="D163" t="s">
        <v>53</v>
      </c>
    </row>
    <row r="164" spans="1:4" x14ac:dyDescent="0.35">
      <c r="A164" t="s">
        <v>84</v>
      </c>
      <c r="C164" s="180">
        <v>10045952924</v>
      </c>
      <c r="D164" t="s">
        <v>85</v>
      </c>
    </row>
    <row r="165" spans="1:4" x14ac:dyDescent="0.35">
      <c r="A165" t="s">
        <v>331</v>
      </c>
      <c r="B165" s="9">
        <v>35632</v>
      </c>
      <c r="C165" s="180">
        <v>10010800124</v>
      </c>
      <c r="D165" t="s">
        <v>40</v>
      </c>
    </row>
    <row r="166" spans="1:4" x14ac:dyDescent="0.35">
      <c r="A166" t="s">
        <v>226</v>
      </c>
      <c r="B166" s="9">
        <v>35530</v>
      </c>
      <c r="C166" s="180">
        <v>10009668658</v>
      </c>
      <c r="D166" t="s">
        <v>40</v>
      </c>
    </row>
    <row r="167" spans="1:4" x14ac:dyDescent="0.35">
      <c r="A167" t="s">
        <v>39</v>
      </c>
      <c r="B167" s="9">
        <v>34563</v>
      </c>
      <c r="C167" s="180">
        <v>10020981585</v>
      </c>
      <c r="D167" t="s">
        <v>40</v>
      </c>
    </row>
    <row r="168" spans="1:4" x14ac:dyDescent="0.35">
      <c r="A168" t="s">
        <v>42</v>
      </c>
      <c r="B168" s="9">
        <v>36136</v>
      </c>
      <c r="C168" s="180">
        <v>10020784353</v>
      </c>
      <c r="D168" t="s">
        <v>40</v>
      </c>
    </row>
    <row r="169" spans="1:4" x14ac:dyDescent="0.35">
      <c r="A169" t="s">
        <v>573</v>
      </c>
      <c r="B169" s="9">
        <v>35470</v>
      </c>
      <c r="C169" s="180">
        <v>10009808805</v>
      </c>
      <c r="D169" t="s">
        <v>40</v>
      </c>
    </row>
    <row r="170" spans="1:4" x14ac:dyDescent="0.35">
      <c r="A170" t="s">
        <v>45</v>
      </c>
      <c r="B170" s="9">
        <v>33298</v>
      </c>
      <c r="C170" s="180">
        <v>10020982696</v>
      </c>
      <c r="D170" t="s">
        <v>40</v>
      </c>
    </row>
    <row r="171" spans="1:4" x14ac:dyDescent="0.35">
      <c r="A171" t="s">
        <v>574</v>
      </c>
      <c r="C171" s="180">
        <v>10006552130</v>
      </c>
      <c r="D171" t="s">
        <v>40</v>
      </c>
    </row>
    <row r="172" spans="1:4" x14ac:dyDescent="0.35">
      <c r="A172" t="s">
        <v>575</v>
      </c>
      <c r="C172" s="180">
        <v>10009021081</v>
      </c>
      <c r="D172" t="s">
        <v>40</v>
      </c>
    </row>
    <row r="173" spans="1:4" x14ac:dyDescent="0.35">
      <c r="A173" t="s">
        <v>324</v>
      </c>
      <c r="C173" s="180">
        <v>10009020677</v>
      </c>
      <c r="D173" t="s">
        <v>40</v>
      </c>
    </row>
    <row r="174" spans="1:4" x14ac:dyDescent="0.35">
      <c r="A174" t="s">
        <v>285</v>
      </c>
      <c r="B174" s="9">
        <v>35871</v>
      </c>
      <c r="C174" s="180">
        <v>10010114252</v>
      </c>
      <c r="D174" t="s">
        <v>286</v>
      </c>
    </row>
    <row r="175" spans="1:4" x14ac:dyDescent="0.35">
      <c r="A175" t="s">
        <v>565</v>
      </c>
      <c r="C175" s="180">
        <v>10063606823</v>
      </c>
      <c r="D175" t="s">
        <v>159</v>
      </c>
    </row>
    <row r="176" spans="1:4" x14ac:dyDescent="0.35">
      <c r="A176" t="s">
        <v>566</v>
      </c>
      <c r="C176" s="180">
        <v>10009914693</v>
      </c>
      <c r="D176" t="s">
        <v>159</v>
      </c>
    </row>
    <row r="177" spans="1:4" x14ac:dyDescent="0.35">
      <c r="A177" t="s">
        <v>569</v>
      </c>
      <c r="C177" s="180">
        <v>10007416339</v>
      </c>
      <c r="D177" t="s">
        <v>159</v>
      </c>
    </row>
    <row r="178" spans="1:4" x14ac:dyDescent="0.35">
      <c r="A178" t="s">
        <v>158</v>
      </c>
      <c r="C178" s="180">
        <v>10010801134</v>
      </c>
      <c r="D178" t="s">
        <v>159</v>
      </c>
    </row>
    <row r="179" spans="1:4" x14ac:dyDescent="0.35">
      <c r="A179" t="s">
        <v>178</v>
      </c>
      <c r="C179" s="180">
        <v>10007209609</v>
      </c>
      <c r="D179" t="s">
        <v>159</v>
      </c>
    </row>
    <row r="180" spans="1:4" x14ac:dyDescent="0.35">
      <c r="A180" t="s">
        <v>568</v>
      </c>
      <c r="C180" s="180">
        <v>10005601732</v>
      </c>
      <c r="D180" t="s">
        <v>159</v>
      </c>
    </row>
    <row r="181" spans="1:4" x14ac:dyDescent="0.35">
      <c r="A181" t="s">
        <v>572</v>
      </c>
      <c r="C181" s="180">
        <v>10006136646</v>
      </c>
      <c r="D181" t="s">
        <v>159</v>
      </c>
    </row>
    <row r="182" spans="1:4" x14ac:dyDescent="0.35">
      <c r="A182" t="s">
        <v>1734</v>
      </c>
      <c r="C182" s="180">
        <v>10124023170</v>
      </c>
      <c r="D182" t="s">
        <v>159</v>
      </c>
    </row>
    <row r="183" spans="1:4" x14ac:dyDescent="0.35">
      <c r="A183" t="s">
        <v>1512</v>
      </c>
      <c r="B183" s="9">
        <v>36902</v>
      </c>
      <c r="C183" s="180">
        <v>10069708729</v>
      </c>
      <c r="D183" t="s">
        <v>273</v>
      </c>
    </row>
    <row r="184" spans="1:4" x14ac:dyDescent="0.35">
      <c r="A184" t="s">
        <v>283</v>
      </c>
      <c r="B184" s="9">
        <v>36041</v>
      </c>
      <c r="C184" s="180">
        <v>10010807905</v>
      </c>
      <c r="D184" t="s">
        <v>123</v>
      </c>
    </row>
    <row r="185" spans="1:4" x14ac:dyDescent="0.35">
      <c r="A185" t="s">
        <v>122</v>
      </c>
      <c r="C185" s="180">
        <v>10002501368</v>
      </c>
      <c r="D185" t="s">
        <v>123</v>
      </c>
    </row>
    <row r="186" spans="1:4" x14ac:dyDescent="0.35">
      <c r="A186" t="s">
        <v>124</v>
      </c>
      <c r="C186" s="180">
        <v>10010640880</v>
      </c>
      <c r="D186" t="s">
        <v>123</v>
      </c>
    </row>
    <row r="187" spans="1:4" x14ac:dyDescent="0.35">
      <c r="A187" t="s">
        <v>58</v>
      </c>
      <c r="B187" s="9">
        <v>35815</v>
      </c>
      <c r="C187" s="180">
        <v>10010798003</v>
      </c>
      <c r="D187" t="s">
        <v>59</v>
      </c>
    </row>
    <row r="188" spans="1:4" x14ac:dyDescent="0.35">
      <c r="A188" t="s">
        <v>464</v>
      </c>
      <c r="B188" s="9">
        <v>37101</v>
      </c>
      <c r="C188" s="180">
        <v>10083581446</v>
      </c>
      <c r="D188" t="s">
        <v>44</v>
      </c>
    </row>
    <row r="189" spans="1:4" x14ac:dyDescent="0.35">
      <c r="A189" t="s">
        <v>43</v>
      </c>
      <c r="B189" s="9">
        <v>33933</v>
      </c>
      <c r="C189" s="180">
        <v>10006904461</v>
      </c>
      <c r="D189" t="s">
        <v>44</v>
      </c>
    </row>
    <row r="190" spans="1:4" x14ac:dyDescent="0.35">
      <c r="A190" t="s">
        <v>141</v>
      </c>
      <c r="B190" s="9">
        <v>33070</v>
      </c>
      <c r="C190" s="180">
        <v>10008167986</v>
      </c>
      <c r="D190" t="s">
        <v>44</v>
      </c>
    </row>
    <row r="191" spans="1:4" x14ac:dyDescent="0.35">
      <c r="A191" t="s">
        <v>320</v>
      </c>
      <c r="C191" s="180">
        <v>10009196590</v>
      </c>
      <c r="D191" t="s">
        <v>44</v>
      </c>
    </row>
    <row r="192" spans="1:4" x14ac:dyDescent="0.35">
      <c r="A192" t="s">
        <v>248</v>
      </c>
      <c r="B192" s="9">
        <v>37473</v>
      </c>
      <c r="C192" s="180">
        <v>10064106977</v>
      </c>
      <c r="D192" t="s">
        <v>44</v>
      </c>
    </row>
    <row r="193" spans="1:4" x14ac:dyDescent="0.35">
      <c r="A193" t="s">
        <v>54</v>
      </c>
      <c r="B193" s="9">
        <v>35610</v>
      </c>
      <c r="C193" s="180">
        <v>10009727767</v>
      </c>
      <c r="D193" t="s">
        <v>44</v>
      </c>
    </row>
    <row r="194" spans="1:4" x14ac:dyDescent="0.35">
      <c r="A194" t="s">
        <v>78</v>
      </c>
      <c r="B194" s="9">
        <v>33376</v>
      </c>
      <c r="C194" s="180">
        <v>10007618524</v>
      </c>
      <c r="D194" t="s">
        <v>19</v>
      </c>
    </row>
    <row r="195" spans="1:4" x14ac:dyDescent="0.35">
      <c r="A195" t="s">
        <v>252</v>
      </c>
      <c r="B195" s="9">
        <v>36163</v>
      </c>
      <c r="C195" s="180">
        <v>10015509977</v>
      </c>
      <c r="D195" t="s">
        <v>19</v>
      </c>
    </row>
    <row r="196" spans="1:4" x14ac:dyDescent="0.35">
      <c r="A196" t="s">
        <v>479</v>
      </c>
      <c r="B196" s="9">
        <v>37577</v>
      </c>
      <c r="C196" s="180">
        <v>10023161560</v>
      </c>
      <c r="D196" t="s">
        <v>19</v>
      </c>
    </row>
    <row r="197" spans="1:4" x14ac:dyDescent="0.35">
      <c r="A197" t="s">
        <v>396</v>
      </c>
      <c r="B197" s="9">
        <v>35170</v>
      </c>
      <c r="C197" s="180">
        <v>10009125458</v>
      </c>
      <c r="D197" t="s">
        <v>19</v>
      </c>
    </row>
    <row r="198" spans="1:4" x14ac:dyDescent="0.35">
      <c r="A198" t="s">
        <v>360</v>
      </c>
      <c r="B198" s="9">
        <v>33390</v>
      </c>
      <c r="C198" s="180">
        <v>10004779252</v>
      </c>
      <c r="D198" t="s">
        <v>19</v>
      </c>
    </row>
    <row r="199" spans="1:4" x14ac:dyDescent="0.35">
      <c r="A199" t="s">
        <v>480</v>
      </c>
      <c r="B199" s="9">
        <v>36313</v>
      </c>
      <c r="C199" s="180">
        <v>10015510078</v>
      </c>
      <c r="D199" t="s">
        <v>19</v>
      </c>
    </row>
    <row r="200" spans="1:4" x14ac:dyDescent="0.35">
      <c r="A200" t="s">
        <v>264</v>
      </c>
      <c r="B200" s="9">
        <v>36587</v>
      </c>
      <c r="C200" s="180">
        <v>10022750322</v>
      </c>
      <c r="D200" t="s">
        <v>19</v>
      </c>
    </row>
    <row r="201" spans="1:4" x14ac:dyDescent="0.35">
      <c r="A201" t="s">
        <v>223</v>
      </c>
      <c r="B201" s="9">
        <v>37146</v>
      </c>
      <c r="C201" s="180">
        <v>10022697475</v>
      </c>
      <c r="D201" t="s">
        <v>19</v>
      </c>
    </row>
    <row r="202" spans="1:4" x14ac:dyDescent="0.35">
      <c r="A202" t="s">
        <v>400</v>
      </c>
      <c r="B202" s="9">
        <v>36413</v>
      </c>
      <c r="C202" s="180">
        <v>10014699726</v>
      </c>
      <c r="D202" t="s">
        <v>19</v>
      </c>
    </row>
    <row r="203" spans="1:4" x14ac:dyDescent="0.35">
      <c r="A203" t="s">
        <v>18</v>
      </c>
      <c r="B203" s="9">
        <v>35944</v>
      </c>
      <c r="C203" s="180">
        <v>10010644015</v>
      </c>
      <c r="D203" t="s">
        <v>19</v>
      </c>
    </row>
    <row r="204" spans="1:4" x14ac:dyDescent="0.35">
      <c r="A204" t="s">
        <v>316</v>
      </c>
      <c r="B204" s="9">
        <v>30239</v>
      </c>
      <c r="C204" s="180">
        <v>10002919175</v>
      </c>
      <c r="D204" t="s">
        <v>19</v>
      </c>
    </row>
    <row r="205" spans="1:4" x14ac:dyDescent="0.35">
      <c r="A205" t="s">
        <v>410</v>
      </c>
      <c r="B205" s="9">
        <v>37563</v>
      </c>
      <c r="C205" s="180">
        <v>10076778716</v>
      </c>
      <c r="D205" t="s">
        <v>70</v>
      </c>
    </row>
    <row r="206" spans="1:4" x14ac:dyDescent="0.35">
      <c r="A206" t="s">
        <v>409</v>
      </c>
      <c r="B206" s="9">
        <v>37132</v>
      </c>
      <c r="C206" s="180">
        <v>10083748972</v>
      </c>
      <c r="D206" t="s">
        <v>70</v>
      </c>
    </row>
    <row r="207" spans="1:4" x14ac:dyDescent="0.35">
      <c r="A207" t="s">
        <v>299</v>
      </c>
      <c r="B207" s="9">
        <v>36240</v>
      </c>
      <c r="C207" s="180">
        <v>10096621579</v>
      </c>
      <c r="D207" t="s">
        <v>70</v>
      </c>
    </row>
    <row r="208" spans="1:4" x14ac:dyDescent="0.35">
      <c r="A208" t="s">
        <v>494</v>
      </c>
      <c r="B208" s="9">
        <v>37104</v>
      </c>
      <c r="C208" s="180">
        <v>10083749376</v>
      </c>
      <c r="D208" t="s">
        <v>70</v>
      </c>
    </row>
    <row r="209" spans="1:4" x14ac:dyDescent="0.35">
      <c r="A209" t="s">
        <v>224</v>
      </c>
      <c r="B209" s="9">
        <v>33844</v>
      </c>
      <c r="C209" s="180">
        <v>10008956114</v>
      </c>
      <c r="D209" t="s">
        <v>225</v>
      </c>
    </row>
    <row r="210" spans="1:4" x14ac:dyDescent="0.35">
      <c r="A210" t="s">
        <v>28</v>
      </c>
      <c r="B210" s="9">
        <v>36525</v>
      </c>
      <c r="C210" s="180">
        <v>10015442077</v>
      </c>
      <c r="D210" t="s">
        <v>29</v>
      </c>
    </row>
    <row r="211" spans="1:4" x14ac:dyDescent="0.35">
      <c r="A211" t="s">
        <v>434</v>
      </c>
      <c r="B211" s="9">
        <v>35738</v>
      </c>
      <c r="C211" s="180">
        <v>10009808906</v>
      </c>
      <c r="D211" t="s">
        <v>29</v>
      </c>
    </row>
    <row r="212" spans="1:4" x14ac:dyDescent="0.35">
      <c r="A212" t="s">
        <v>333</v>
      </c>
      <c r="C212" s="180">
        <v>10004616271</v>
      </c>
      <c r="D212" t="s">
        <v>29</v>
      </c>
    </row>
    <row r="213" spans="1:4" x14ac:dyDescent="0.35">
      <c r="A213" t="s">
        <v>222</v>
      </c>
      <c r="B213" s="9">
        <v>35890</v>
      </c>
      <c r="C213" s="180">
        <v>10010747277</v>
      </c>
      <c r="D213" t="s">
        <v>29</v>
      </c>
    </row>
    <row r="214" spans="1:4" x14ac:dyDescent="0.35">
      <c r="A214" t="s">
        <v>314</v>
      </c>
      <c r="C214" s="180">
        <v>10009115758</v>
      </c>
      <c r="D214" t="s">
        <v>29</v>
      </c>
    </row>
    <row r="215" spans="1:4" x14ac:dyDescent="0.35">
      <c r="A215" t="s">
        <v>138</v>
      </c>
      <c r="C215" s="180">
        <v>10005968918</v>
      </c>
      <c r="D215" t="s">
        <v>29</v>
      </c>
    </row>
    <row r="216" spans="1:4" x14ac:dyDescent="0.35">
      <c r="A216" t="s">
        <v>578</v>
      </c>
      <c r="C216" s="180">
        <v>10015781779</v>
      </c>
      <c r="D216" t="s">
        <v>29</v>
      </c>
    </row>
    <row r="217" spans="1:4" x14ac:dyDescent="0.35">
      <c r="A217" t="s">
        <v>551</v>
      </c>
      <c r="C217" s="180">
        <v>10009139404</v>
      </c>
      <c r="D217" t="s">
        <v>29</v>
      </c>
    </row>
    <row r="218" spans="1:4" x14ac:dyDescent="0.35">
      <c r="A218" t="s">
        <v>552</v>
      </c>
      <c r="C218" s="180">
        <v>10006789576</v>
      </c>
      <c r="D218" t="s">
        <v>29</v>
      </c>
    </row>
    <row r="219" spans="1:4" x14ac:dyDescent="0.35">
      <c r="A219" t="s">
        <v>140</v>
      </c>
      <c r="C219" s="180">
        <v>10010598141</v>
      </c>
      <c r="D219" t="s">
        <v>29</v>
      </c>
    </row>
    <row r="220" spans="1:4" x14ac:dyDescent="0.35">
      <c r="A220" t="s">
        <v>435</v>
      </c>
      <c r="B220" s="9">
        <v>37856</v>
      </c>
      <c r="C220" s="180">
        <v>10015442279</v>
      </c>
      <c r="D220" t="s">
        <v>29</v>
      </c>
    </row>
    <row r="221" spans="1:4" x14ac:dyDescent="0.35">
      <c r="A221" t="s">
        <v>346</v>
      </c>
      <c r="C221" s="180">
        <v>10007809086</v>
      </c>
      <c r="D221" t="s">
        <v>29</v>
      </c>
    </row>
    <row r="222" spans="1:4" x14ac:dyDescent="0.35">
      <c r="A222" t="s">
        <v>577</v>
      </c>
      <c r="C222" s="180">
        <v>10015441875</v>
      </c>
      <c r="D222" t="s">
        <v>29</v>
      </c>
    </row>
    <row r="223" spans="1:4" x14ac:dyDescent="0.35">
      <c r="A223" t="s">
        <v>281</v>
      </c>
      <c r="B223" s="9">
        <v>36895</v>
      </c>
      <c r="C223" s="180">
        <v>10022056265</v>
      </c>
      <c r="D223" t="s">
        <v>29</v>
      </c>
    </row>
    <row r="224" spans="1:4" x14ac:dyDescent="0.35">
      <c r="A224" t="s">
        <v>1732</v>
      </c>
      <c r="C224" s="180">
        <v>10010028770</v>
      </c>
      <c r="D224" t="s">
        <v>29</v>
      </c>
    </row>
    <row r="225" spans="1:4" x14ac:dyDescent="0.35">
      <c r="A225" t="s">
        <v>1552</v>
      </c>
      <c r="C225" s="180">
        <v>10021769713</v>
      </c>
      <c r="D225" t="s">
        <v>29</v>
      </c>
    </row>
    <row r="226" spans="1:4" x14ac:dyDescent="0.35">
      <c r="A226" t="s">
        <v>247</v>
      </c>
      <c r="B226" s="9">
        <v>33808</v>
      </c>
      <c r="C226" s="180">
        <v>10006902643</v>
      </c>
      <c r="D226" t="s">
        <v>47</v>
      </c>
    </row>
    <row r="227" spans="1:4" x14ac:dyDescent="0.35">
      <c r="A227" t="s">
        <v>100</v>
      </c>
      <c r="B227" s="9">
        <v>35481</v>
      </c>
      <c r="C227" s="180">
        <v>10010098589</v>
      </c>
      <c r="D227" t="s">
        <v>47</v>
      </c>
    </row>
    <row r="228" spans="1:4" x14ac:dyDescent="0.35">
      <c r="A228" t="s">
        <v>487</v>
      </c>
      <c r="B228" s="9">
        <v>36266</v>
      </c>
      <c r="C228" s="180">
        <v>10051439282</v>
      </c>
      <c r="D228" t="s">
        <v>47</v>
      </c>
    </row>
    <row r="229" spans="1:4" x14ac:dyDescent="0.35">
      <c r="A229" t="s">
        <v>525</v>
      </c>
      <c r="B229" s="9">
        <v>36133</v>
      </c>
      <c r="C229" s="180">
        <v>10009882967</v>
      </c>
      <c r="D229" t="s">
        <v>47</v>
      </c>
    </row>
    <row r="230" spans="1:4" x14ac:dyDescent="0.35">
      <c r="A230" t="s">
        <v>101</v>
      </c>
      <c r="B230" s="9">
        <v>34383</v>
      </c>
      <c r="C230" s="180">
        <v>10007793326</v>
      </c>
      <c r="D230" t="s">
        <v>47</v>
      </c>
    </row>
    <row r="231" spans="1:4" x14ac:dyDescent="0.35">
      <c r="A231" t="s">
        <v>558</v>
      </c>
      <c r="C231" s="180">
        <v>10006436336</v>
      </c>
      <c r="D231" t="s">
        <v>47</v>
      </c>
    </row>
    <row r="232" spans="1:4" x14ac:dyDescent="0.35">
      <c r="A232" t="s">
        <v>559</v>
      </c>
      <c r="C232" s="180">
        <v>10008690271</v>
      </c>
      <c r="D232" t="s">
        <v>47</v>
      </c>
    </row>
    <row r="233" spans="1:4" x14ac:dyDescent="0.35">
      <c r="A233" t="s">
        <v>275</v>
      </c>
      <c r="B233" s="9">
        <v>35436</v>
      </c>
      <c r="C233" s="180">
        <v>10009988556</v>
      </c>
      <c r="D233" t="s">
        <v>47</v>
      </c>
    </row>
    <row r="234" spans="1:4" x14ac:dyDescent="0.35">
      <c r="A234" t="s">
        <v>488</v>
      </c>
      <c r="B234" s="9">
        <v>35961</v>
      </c>
      <c r="C234" s="180">
        <v>10010201148</v>
      </c>
      <c r="D234" t="s">
        <v>47</v>
      </c>
    </row>
    <row r="235" spans="1:4" x14ac:dyDescent="0.35">
      <c r="A235" t="s">
        <v>287</v>
      </c>
      <c r="B235" s="9">
        <v>35207</v>
      </c>
      <c r="C235" s="180">
        <v>10009232966</v>
      </c>
      <c r="D235" t="s">
        <v>47</v>
      </c>
    </row>
    <row r="236" spans="1:4" x14ac:dyDescent="0.35">
      <c r="A236" t="s">
        <v>46</v>
      </c>
      <c r="B236" s="9">
        <v>36698</v>
      </c>
      <c r="C236" s="180">
        <v>10016111983</v>
      </c>
      <c r="D236" t="s">
        <v>47</v>
      </c>
    </row>
    <row r="237" spans="1:4" x14ac:dyDescent="0.35">
      <c r="A237" t="s">
        <v>518</v>
      </c>
      <c r="B237" s="9">
        <v>37594</v>
      </c>
      <c r="C237" s="180">
        <v>10053580659</v>
      </c>
      <c r="D237" t="s">
        <v>47</v>
      </c>
    </row>
    <row r="238" spans="1:4" x14ac:dyDescent="0.35">
      <c r="A238" t="s">
        <v>1507</v>
      </c>
      <c r="B238" s="9">
        <v>37346</v>
      </c>
      <c r="C238" s="180">
        <v>10044087793</v>
      </c>
      <c r="D238" t="s">
        <v>228</v>
      </c>
    </row>
    <row r="239" spans="1:4" x14ac:dyDescent="0.35">
      <c r="A239" t="s">
        <v>227</v>
      </c>
      <c r="B239" s="9">
        <v>36350</v>
      </c>
      <c r="C239" s="180">
        <v>10015577574</v>
      </c>
      <c r="D239" t="s">
        <v>228</v>
      </c>
    </row>
    <row r="240" spans="1:4" x14ac:dyDescent="0.35">
      <c r="A240" t="s">
        <v>416</v>
      </c>
      <c r="B240" s="9">
        <v>34844</v>
      </c>
      <c r="C240" s="180">
        <v>10009045636</v>
      </c>
      <c r="D240" t="s">
        <v>112</v>
      </c>
    </row>
    <row r="241" spans="1:4" x14ac:dyDescent="0.35">
      <c r="A241" t="s">
        <v>289</v>
      </c>
      <c r="B241" s="9">
        <v>34445</v>
      </c>
      <c r="C241" s="180">
        <v>10007739974</v>
      </c>
      <c r="D241" t="s">
        <v>112</v>
      </c>
    </row>
    <row r="242" spans="1:4" x14ac:dyDescent="0.35">
      <c r="A242" t="s">
        <v>544</v>
      </c>
      <c r="B242" s="9">
        <v>37088</v>
      </c>
      <c r="C242" s="180">
        <v>10036070644</v>
      </c>
      <c r="D242" t="s">
        <v>112</v>
      </c>
    </row>
    <row r="243" spans="1:4" x14ac:dyDescent="0.35">
      <c r="A243" t="s">
        <v>643</v>
      </c>
      <c r="B243" s="9">
        <v>36369</v>
      </c>
      <c r="C243" s="180">
        <v>10014629705</v>
      </c>
      <c r="D243" t="s">
        <v>112</v>
      </c>
    </row>
    <row r="244" spans="1:4" x14ac:dyDescent="0.35">
      <c r="A244" t="s">
        <v>113</v>
      </c>
      <c r="B244" s="9">
        <v>34633</v>
      </c>
      <c r="C244" s="180">
        <v>10007272455</v>
      </c>
      <c r="D244" t="s">
        <v>112</v>
      </c>
    </row>
    <row r="245" spans="1:4" x14ac:dyDescent="0.35">
      <c r="A245" t="s">
        <v>125</v>
      </c>
      <c r="B245" s="9">
        <v>36739</v>
      </c>
      <c r="C245" s="180">
        <v>10034919778</v>
      </c>
      <c r="D245" t="s">
        <v>112</v>
      </c>
    </row>
    <row r="246" spans="1:4" x14ac:dyDescent="0.35">
      <c r="A246" t="s">
        <v>111</v>
      </c>
      <c r="B246" s="9">
        <v>34005</v>
      </c>
      <c r="C246" s="180">
        <v>10007498484</v>
      </c>
      <c r="D246" t="s">
        <v>112</v>
      </c>
    </row>
    <row r="247" spans="1:4" x14ac:dyDescent="0.35">
      <c r="A247" t="s">
        <v>420</v>
      </c>
      <c r="C247" s="180">
        <v>10009143949</v>
      </c>
      <c r="D247" t="s">
        <v>145</v>
      </c>
    </row>
    <row r="248" spans="1:4" x14ac:dyDescent="0.35">
      <c r="A248" t="s">
        <v>537</v>
      </c>
      <c r="B248">
        <v>37700</v>
      </c>
      <c r="C248" s="180">
        <v>10036076809</v>
      </c>
      <c r="D248" t="s">
        <v>121</v>
      </c>
    </row>
    <row r="249" spans="1:4" x14ac:dyDescent="0.35">
      <c r="A249" t="s">
        <v>539</v>
      </c>
      <c r="B249">
        <v>37941</v>
      </c>
      <c r="C249" s="180">
        <v>10054263400</v>
      </c>
      <c r="D249" t="s">
        <v>121</v>
      </c>
    </row>
    <row r="250" spans="1:4" x14ac:dyDescent="0.35">
      <c r="A250" t="s">
        <v>540</v>
      </c>
      <c r="B250">
        <v>37678</v>
      </c>
      <c r="C250" s="180">
        <v>10049916685</v>
      </c>
      <c r="D250" t="s">
        <v>121</v>
      </c>
    </row>
    <row r="251" spans="1:4" x14ac:dyDescent="0.35">
      <c r="A251" t="s">
        <v>334</v>
      </c>
      <c r="C251" s="180">
        <v>10007272253</v>
      </c>
      <c r="D251" t="s">
        <v>121</v>
      </c>
    </row>
    <row r="252" spans="1:4" x14ac:dyDescent="0.35">
      <c r="A252" t="s">
        <v>325</v>
      </c>
      <c r="C252" s="180">
        <v>10009183557</v>
      </c>
      <c r="D252" t="s">
        <v>121</v>
      </c>
    </row>
    <row r="253" spans="1:4" x14ac:dyDescent="0.35">
      <c r="A253" t="s">
        <v>143</v>
      </c>
      <c r="C253" s="180">
        <v>10050548094</v>
      </c>
      <c r="D253" t="s">
        <v>121</v>
      </c>
    </row>
    <row r="254" spans="1:4" x14ac:dyDescent="0.35">
      <c r="A254" t="s">
        <v>341</v>
      </c>
      <c r="C254" s="180">
        <v>10014629604</v>
      </c>
      <c r="D254" t="s">
        <v>121</v>
      </c>
    </row>
    <row r="255" spans="1:4" x14ac:dyDescent="0.35">
      <c r="A255" t="s">
        <v>349</v>
      </c>
      <c r="B255" s="9">
        <v>32891</v>
      </c>
      <c r="C255" s="180">
        <v>10015954157</v>
      </c>
      <c r="D255" t="s">
        <v>350</v>
      </c>
    </row>
    <row r="256" spans="1:4" x14ac:dyDescent="0.35">
      <c r="A256" t="s">
        <v>506</v>
      </c>
      <c r="B256" s="9">
        <v>35576</v>
      </c>
      <c r="C256" s="180">
        <v>10009445154</v>
      </c>
      <c r="D256" t="s">
        <v>239</v>
      </c>
    </row>
    <row r="257" spans="1:4" x14ac:dyDescent="0.35">
      <c r="A257" t="s">
        <v>507</v>
      </c>
      <c r="B257" s="9">
        <v>36236</v>
      </c>
      <c r="C257" s="180">
        <v>10015529478</v>
      </c>
      <c r="D257" t="s">
        <v>239</v>
      </c>
    </row>
    <row r="258" spans="1:4" x14ac:dyDescent="0.35">
      <c r="A258" t="s">
        <v>300</v>
      </c>
      <c r="B258" s="9">
        <v>36046</v>
      </c>
      <c r="C258" s="180">
        <v>10009998357</v>
      </c>
      <c r="D258" t="s">
        <v>239</v>
      </c>
    </row>
    <row r="259" spans="1:4" x14ac:dyDescent="0.35">
      <c r="A259" t="s">
        <v>418</v>
      </c>
      <c r="B259" s="9">
        <v>35108</v>
      </c>
      <c r="C259" s="180">
        <v>10115741087</v>
      </c>
      <c r="D259" t="s">
        <v>239</v>
      </c>
    </row>
    <row r="260" spans="1:4" x14ac:dyDescent="0.35">
      <c r="A260" t="s">
        <v>238</v>
      </c>
      <c r="B260" s="9">
        <v>35478</v>
      </c>
      <c r="C260" s="180">
        <v>10009548319</v>
      </c>
      <c r="D260" t="s">
        <v>239</v>
      </c>
    </row>
    <row r="261" spans="1:4" x14ac:dyDescent="0.35">
      <c r="A261" t="s">
        <v>290</v>
      </c>
      <c r="B261" s="9">
        <v>32910</v>
      </c>
      <c r="C261" s="180">
        <v>10006065716</v>
      </c>
      <c r="D261" t="s">
        <v>237</v>
      </c>
    </row>
    <row r="262" spans="1:4" x14ac:dyDescent="0.35">
      <c r="A262" t="s">
        <v>328</v>
      </c>
      <c r="B262" s="9">
        <v>35151</v>
      </c>
      <c r="C262" s="180">
        <v>10008625607</v>
      </c>
      <c r="D262" t="s">
        <v>237</v>
      </c>
    </row>
    <row r="263" spans="1:4" x14ac:dyDescent="0.35">
      <c r="A263" t="s">
        <v>1532</v>
      </c>
      <c r="C263" s="180">
        <v>10045991825</v>
      </c>
      <c r="D263" t="s">
        <v>161</v>
      </c>
    </row>
    <row r="264" spans="1:4" x14ac:dyDescent="0.35">
      <c r="A264" t="s">
        <v>321</v>
      </c>
      <c r="C264" s="180">
        <v>10005968009</v>
      </c>
      <c r="D264" t="s">
        <v>161</v>
      </c>
    </row>
    <row r="265" spans="1:4" x14ac:dyDescent="0.35">
      <c r="A265" t="s">
        <v>160</v>
      </c>
      <c r="C265" s="180">
        <v>10011088393</v>
      </c>
      <c r="D265" t="s">
        <v>161</v>
      </c>
    </row>
    <row r="266" spans="1:4" x14ac:dyDescent="0.35">
      <c r="A266" t="s">
        <v>1735</v>
      </c>
      <c r="C266" s="180">
        <v>10011163973</v>
      </c>
      <c r="D266" t="s">
        <v>161</v>
      </c>
    </row>
    <row r="267" spans="1:4" x14ac:dyDescent="0.35">
      <c r="A267" t="s">
        <v>1741</v>
      </c>
      <c r="C267" s="180">
        <v>10004866653</v>
      </c>
      <c r="D267" t="s">
        <v>161</v>
      </c>
    </row>
    <row r="268" spans="1:4" x14ac:dyDescent="0.35">
      <c r="A268" t="s">
        <v>150</v>
      </c>
      <c r="B268" s="9">
        <v>32340</v>
      </c>
      <c r="C268" s="180">
        <v>10004594447</v>
      </c>
      <c r="D268" t="s">
        <v>31</v>
      </c>
    </row>
    <row r="269" spans="1:4" x14ac:dyDescent="0.35">
      <c r="A269" t="s">
        <v>115</v>
      </c>
      <c r="B269" s="9">
        <v>37760</v>
      </c>
      <c r="C269" s="180">
        <v>10075826193</v>
      </c>
      <c r="D269" t="s">
        <v>31</v>
      </c>
    </row>
    <row r="270" spans="1:4" x14ac:dyDescent="0.35">
      <c r="A270" t="s">
        <v>595</v>
      </c>
      <c r="B270" s="9">
        <v>35794</v>
      </c>
      <c r="C270" s="180">
        <v>10010179930</v>
      </c>
      <c r="D270" t="s">
        <v>31</v>
      </c>
    </row>
    <row r="271" spans="1:4" x14ac:dyDescent="0.35">
      <c r="A271" t="s">
        <v>597</v>
      </c>
      <c r="C271" s="180">
        <v>10010746570</v>
      </c>
      <c r="D271" t="s">
        <v>31</v>
      </c>
    </row>
    <row r="272" spans="1:4" x14ac:dyDescent="0.35">
      <c r="A272" t="s">
        <v>292</v>
      </c>
      <c r="B272" s="9">
        <v>34462</v>
      </c>
      <c r="C272" s="180">
        <v>10009073827</v>
      </c>
      <c r="D272" t="s">
        <v>31</v>
      </c>
    </row>
    <row r="273" spans="1:4" x14ac:dyDescent="0.35">
      <c r="A273" t="s">
        <v>1533</v>
      </c>
      <c r="B273" s="9">
        <v>37142</v>
      </c>
      <c r="C273" s="180">
        <v>10034884921</v>
      </c>
      <c r="D273" t="s">
        <v>31</v>
      </c>
    </row>
    <row r="274" spans="1:4" x14ac:dyDescent="0.35">
      <c r="A274" t="s">
        <v>358</v>
      </c>
      <c r="C274" s="180">
        <v>10005510994</v>
      </c>
      <c r="D274" t="s">
        <v>31</v>
      </c>
    </row>
    <row r="275" spans="1:4" x14ac:dyDescent="0.35">
      <c r="A275" t="s">
        <v>291</v>
      </c>
      <c r="B275" s="9">
        <v>33634</v>
      </c>
      <c r="C275" s="180">
        <v>10006645995</v>
      </c>
      <c r="D275" t="s">
        <v>31</v>
      </c>
    </row>
    <row r="276" spans="1:4" x14ac:dyDescent="0.35">
      <c r="A276" t="s">
        <v>30</v>
      </c>
      <c r="B276" s="9">
        <v>35177</v>
      </c>
      <c r="C276" s="180">
        <v>10009233370</v>
      </c>
      <c r="D276" t="s">
        <v>31</v>
      </c>
    </row>
    <row r="277" spans="1:4" x14ac:dyDescent="0.35">
      <c r="A277" t="s">
        <v>307</v>
      </c>
      <c r="B277" s="9">
        <v>36353</v>
      </c>
      <c r="C277" s="180">
        <v>10075346853</v>
      </c>
      <c r="D277" t="s">
        <v>31</v>
      </c>
    </row>
    <row r="278" spans="1:4" x14ac:dyDescent="0.35">
      <c r="A278" t="s">
        <v>340</v>
      </c>
      <c r="C278" s="180">
        <v>10008991678</v>
      </c>
      <c r="D278" t="s">
        <v>67</v>
      </c>
    </row>
    <row r="279" spans="1:4" x14ac:dyDescent="0.35">
      <c r="A279" t="s">
        <v>83</v>
      </c>
      <c r="B279" s="9">
        <v>36775</v>
      </c>
      <c r="C279" s="180">
        <v>10007242648</v>
      </c>
      <c r="D279" t="s">
        <v>67</v>
      </c>
    </row>
    <row r="280" spans="1:4" x14ac:dyDescent="0.35">
      <c r="A280" t="s">
        <v>99</v>
      </c>
      <c r="B280" s="9">
        <v>33457</v>
      </c>
      <c r="C280" s="180">
        <v>10006669439</v>
      </c>
      <c r="D280" t="s">
        <v>67</v>
      </c>
    </row>
    <row r="281" spans="1:4" x14ac:dyDescent="0.35">
      <c r="A281" t="s">
        <v>576</v>
      </c>
      <c r="B281" s="9">
        <v>33826</v>
      </c>
      <c r="C281" s="180">
        <v>10006655392</v>
      </c>
      <c r="D281" t="s">
        <v>67</v>
      </c>
    </row>
    <row r="282" spans="1:4" x14ac:dyDescent="0.35">
      <c r="A282" t="s">
        <v>219</v>
      </c>
      <c r="B282" s="9">
        <v>34692</v>
      </c>
      <c r="C282" s="180">
        <v>10007895881</v>
      </c>
      <c r="D282" t="s">
        <v>67</v>
      </c>
    </row>
    <row r="283" spans="1:4" x14ac:dyDescent="0.35">
      <c r="A283" t="s">
        <v>546</v>
      </c>
      <c r="C283" s="180">
        <v>10009354319</v>
      </c>
      <c r="D283" t="s">
        <v>67</v>
      </c>
    </row>
    <row r="284" spans="1:4" x14ac:dyDescent="0.35">
      <c r="A284" t="s">
        <v>278</v>
      </c>
      <c r="B284" s="9">
        <v>34509</v>
      </c>
      <c r="C284" s="180">
        <v>10045969492</v>
      </c>
      <c r="D284" t="s">
        <v>67</v>
      </c>
    </row>
    <row r="285" spans="1:4" x14ac:dyDescent="0.35">
      <c r="A285" t="s">
        <v>312</v>
      </c>
      <c r="C285" s="180">
        <v>10001441139</v>
      </c>
      <c r="D285" t="s">
        <v>271</v>
      </c>
    </row>
    <row r="286" spans="1:4" x14ac:dyDescent="0.35">
      <c r="A286" t="s">
        <v>1511</v>
      </c>
      <c r="C286" s="180">
        <v>10009403627</v>
      </c>
      <c r="D286" t="s">
        <v>106</v>
      </c>
    </row>
    <row r="287" spans="1:4" x14ac:dyDescent="0.35">
      <c r="A287" t="s">
        <v>399</v>
      </c>
      <c r="B287" s="9">
        <v>37823</v>
      </c>
      <c r="C287" s="180">
        <v>10056177128</v>
      </c>
    </row>
    <row r="288" spans="1:4" x14ac:dyDescent="0.35">
      <c r="A288" t="s">
        <v>102</v>
      </c>
      <c r="B288" s="9">
        <v>36439</v>
      </c>
      <c r="C288" s="180">
        <v>10064452743</v>
      </c>
    </row>
    <row r="289" spans="1:3" x14ac:dyDescent="0.35">
      <c r="A289" t="s">
        <v>465</v>
      </c>
      <c r="B289" s="9">
        <v>35168</v>
      </c>
      <c r="C289" s="180">
        <v>10009196489</v>
      </c>
    </row>
    <row r="290" spans="1:3" x14ac:dyDescent="0.35">
      <c r="A290" t="s">
        <v>118</v>
      </c>
      <c r="B290" s="9">
        <v>35649</v>
      </c>
      <c r="C290" s="180">
        <v>10094501121</v>
      </c>
    </row>
    <row r="291" spans="1:3" x14ac:dyDescent="0.35">
      <c r="A291" t="s">
        <v>639</v>
      </c>
      <c r="B291" s="9">
        <v>37340</v>
      </c>
      <c r="C291" s="180">
        <v>10047208365</v>
      </c>
    </row>
    <row r="292" spans="1:3" x14ac:dyDescent="0.35">
      <c r="A292" t="s">
        <v>658</v>
      </c>
      <c r="B292" s="9">
        <v>31855</v>
      </c>
      <c r="C292" s="180">
        <v>10009387358</v>
      </c>
    </row>
    <row r="293" spans="1:3" x14ac:dyDescent="0.35">
      <c r="A293" t="s">
        <v>579</v>
      </c>
      <c r="B293" s="9">
        <v>34791</v>
      </c>
      <c r="C293" s="180">
        <v>10023482064</v>
      </c>
    </row>
    <row r="294" spans="1:3" x14ac:dyDescent="0.35">
      <c r="A294" t="s">
        <v>91</v>
      </c>
      <c r="B294" s="9">
        <v>35737</v>
      </c>
      <c r="C294" s="180">
        <v>10053568131</v>
      </c>
    </row>
    <row r="295" spans="1:3" x14ac:dyDescent="0.35">
      <c r="A295" t="s">
        <v>508</v>
      </c>
      <c r="B295" s="9">
        <v>37631</v>
      </c>
      <c r="C295" s="180">
        <v>10090759345</v>
      </c>
    </row>
    <row r="296" spans="1:3" x14ac:dyDescent="0.35">
      <c r="A296" t="s">
        <v>255</v>
      </c>
      <c r="B296" s="9">
        <v>36234</v>
      </c>
      <c r="C296" s="180">
        <v>10060036617</v>
      </c>
    </row>
    <row r="297" spans="1:3" x14ac:dyDescent="0.35">
      <c r="A297" t="s">
        <v>495</v>
      </c>
      <c r="B297" s="9">
        <v>37207</v>
      </c>
      <c r="C297" s="180">
        <v>10121012837</v>
      </c>
    </row>
    <row r="298" spans="1:3" x14ac:dyDescent="0.35">
      <c r="A298" t="s">
        <v>659</v>
      </c>
      <c r="B298" s="9">
        <v>37366</v>
      </c>
      <c r="C298" s="180">
        <v>10050409567</v>
      </c>
    </row>
    <row r="299" spans="1:3" x14ac:dyDescent="0.35">
      <c r="A299" t="s">
        <v>497</v>
      </c>
      <c r="B299" s="9">
        <v>36903</v>
      </c>
      <c r="C299" s="180">
        <v>10109519246</v>
      </c>
    </row>
    <row r="300" spans="1:3" x14ac:dyDescent="0.35">
      <c r="A300" t="s">
        <v>260</v>
      </c>
      <c r="B300" s="9">
        <v>36509</v>
      </c>
      <c r="C300" s="180">
        <v>10008691887</v>
      </c>
    </row>
    <row r="301" spans="1:3" x14ac:dyDescent="0.35">
      <c r="A301" t="s">
        <v>461</v>
      </c>
      <c r="B301" s="9">
        <v>37953</v>
      </c>
      <c r="C301" s="180">
        <v>10048395304</v>
      </c>
    </row>
    <row r="302" spans="1:3" x14ac:dyDescent="0.35">
      <c r="A302" t="s">
        <v>489</v>
      </c>
      <c r="B302" s="9">
        <v>37803</v>
      </c>
      <c r="C302" s="180">
        <v>10064556110</v>
      </c>
    </row>
    <row r="303" spans="1:3" x14ac:dyDescent="0.35">
      <c r="A303" t="s">
        <v>1534</v>
      </c>
      <c r="B303" s="9">
        <v>35417</v>
      </c>
      <c r="C303" s="180">
        <v>10107054941</v>
      </c>
    </row>
    <row r="304" spans="1:3" x14ac:dyDescent="0.35">
      <c r="A304" t="s">
        <v>397</v>
      </c>
      <c r="B304" s="9">
        <v>37612</v>
      </c>
      <c r="C304" s="180">
        <v>10058497650</v>
      </c>
    </row>
    <row r="305" spans="1:3" x14ac:dyDescent="0.35">
      <c r="A305" t="s">
        <v>498</v>
      </c>
      <c r="B305" s="9">
        <v>37752</v>
      </c>
      <c r="C305" s="180">
        <v>10021733438</v>
      </c>
    </row>
    <row r="306" spans="1:3" x14ac:dyDescent="0.35">
      <c r="A306" t="s">
        <v>466</v>
      </c>
      <c r="B306" s="9">
        <v>35570</v>
      </c>
      <c r="C306" s="180">
        <v>10009690381</v>
      </c>
    </row>
    <row r="307" spans="1:3" x14ac:dyDescent="0.35">
      <c r="A307" t="s">
        <v>69</v>
      </c>
      <c r="B307" s="9">
        <v>34221</v>
      </c>
      <c r="C307" s="180">
        <v>10053184070</v>
      </c>
    </row>
    <row r="308" spans="1:3" x14ac:dyDescent="0.35">
      <c r="A308" t="s">
        <v>657</v>
      </c>
      <c r="B308" s="9">
        <v>34994</v>
      </c>
      <c r="C308" s="180">
        <v>10015326283</v>
      </c>
    </row>
    <row r="309" spans="1:3" x14ac:dyDescent="0.35">
      <c r="A309" t="s">
        <v>503</v>
      </c>
      <c r="B309" s="9">
        <v>33148</v>
      </c>
      <c r="C309" s="180">
        <v>10005886365</v>
      </c>
    </row>
    <row r="310" spans="1:3" x14ac:dyDescent="0.35">
      <c r="A310" t="s">
        <v>455</v>
      </c>
      <c r="B310" s="9">
        <v>33355</v>
      </c>
      <c r="C310" s="180">
        <v>10004742876</v>
      </c>
    </row>
    <row r="311" spans="1:3" x14ac:dyDescent="0.35">
      <c r="A311" t="s">
        <v>499</v>
      </c>
      <c r="B311" s="9">
        <v>35463</v>
      </c>
      <c r="C311" s="180">
        <v>10006285176</v>
      </c>
    </row>
    <row r="312" spans="1:3" x14ac:dyDescent="0.35">
      <c r="A312" t="s">
        <v>66</v>
      </c>
      <c r="B312" s="9">
        <v>37563</v>
      </c>
      <c r="C312" s="180">
        <v>10064643309</v>
      </c>
    </row>
    <row r="313" spans="1:3" x14ac:dyDescent="0.35">
      <c r="A313" t="s">
        <v>257</v>
      </c>
      <c r="B313" s="9">
        <v>35622</v>
      </c>
      <c r="C313" s="180">
        <v>10051986930</v>
      </c>
    </row>
    <row r="314" spans="1:3" x14ac:dyDescent="0.35">
      <c r="A314" t="s">
        <v>482</v>
      </c>
      <c r="B314" s="9">
        <v>37285</v>
      </c>
      <c r="C314" s="180">
        <v>10064643410</v>
      </c>
    </row>
    <row r="315" spans="1:3" x14ac:dyDescent="0.35">
      <c r="A315" t="s">
        <v>1535</v>
      </c>
      <c r="B315" s="9">
        <v>37416</v>
      </c>
      <c r="C315" s="180">
        <v>10093733306</v>
      </c>
    </row>
    <row r="316" spans="1:3" x14ac:dyDescent="0.35">
      <c r="A316" t="s">
        <v>493</v>
      </c>
      <c r="B316" s="9">
        <v>38034</v>
      </c>
      <c r="C316" s="180">
        <v>10064778196</v>
      </c>
    </row>
    <row r="317" spans="1:3" x14ac:dyDescent="0.35">
      <c r="A317" t="s">
        <v>319</v>
      </c>
      <c r="B317" s="9">
        <v>33718</v>
      </c>
      <c r="C317" s="180">
        <v>10007189300</v>
      </c>
    </row>
    <row r="318" spans="1:3" x14ac:dyDescent="0.35">
      <c r="A318" t="s">
        <v>404</v>
      </c>
      <c r="B318" s="9">
        <v>34207</v>
      </c>
      <c r="C318" s="180">
        <v>10007476963</v>
      </c>
    </row>
    <row r="319" spans="1:3" x14ac:dyDescent="0.35">
      <c r="A319" t="s">
        <v>32</v>
      </c>
      <c r="B319" s="9">
        <v>37467</v>
      </c>
      <c r="C319" s="180">
        <v>10066161458</v>
      </c>
    </row>
    <row r="320" spans="1:3" x14ac:dyDescent="0.35">
      <c r="A320" t="s">
        <v>468</v>
      </c>
      <c r="B320" s="9">
        <v>36007</v>
      </c>
      <c r="C320" s="180">
        <v>10015504523</v>
      </c>
    </row>
    <row r="321" spans="1:3" x14ac:dyDescent="0.35">
      <c r="A321" t="s">
        <v>298</v>
      </c>
      <c r="B321" s="9">
        <v>37230</v>
      </c>
      <c r="C321" s="180">
        <v>10064779715</v>
      </c>
    </row>
    <row r="322" spans="1:3" x14ac:dyDescent="0.35">
      <c r="A322" t="s">
        <v>511</v>
      </c>
      <c r="B322" s="9">
        <v>37822</v>
      </c>
      <c r="C322" s="180">
        <v>10069724186</v>
      </c>
    </row>
    <row r="323" spans="1:3" x14ac:dyDescent="0.35">
      <c r="A323" t="s">
        <v>637</v>
      </c>
      <c r="B323" s="9">
        <v>31999</v>
      </c>
      <c r="C323" s="180">
        <v>10071427750</v>
      </c>
    </row>
    <row r="324" spans="1:3" x14ac:dyDescent="0.35">
      <c r="A324" t="s">
        <v>492</v>
      </c>
      <c r="B324" s="9">
        <v>35367</v>
      </c>
      <c r="C324" s="180">
        <v>10007771906</v>
      </c>
    </row>
    <row r="325" spans="1:3" x14ac:dyDescent="0.35">
      <c r="A325" t="s">
        <v>89</v>
      </c>
      <c r="B325" s="9">
        <v>37652</v>
      </c>
      <c r="C325" s="180">
        <v>10061978132</v>
      </c>
    </row>
    <row r="326" spans="1:3" x14ac:dyDescent="0.35">
      <c r="A326" t="s">
        <v>505</v>
      </c>
      <c r="B326" s="9">
        <v>35739</v>
      </c>
      <c r="C326" s="180">
        <v>10088130746</v>
      </c>
    </row>
    <row r="327" spans="1:3" x14ac:dyDescent="0.35">
      <c r="A327" t="s">
        <v>68</v>
      </c>
      <c r="B327" s="9">
        <v>37919</v>
      </c>
      <c r="C327" s="180">
        <v>10083968537</v>
      </c>
    </row>
    <row r="328" spans="1:3" x14ac:dyDescent="0.35">
      <c r="A328" t="s">
        <v>81</v>
      </c>
      <c r="B328" s="9">
        <v>37299</v>
      </c>
      <c r="C328" s="180">
        <v>10081958819</v>
      </c>
    </row>
    <row r="329" spans="1:3" x14ac:dyDescent="0.35">
      <c r="A329" t="s">
        <v>253</v>
      </c>
      <c r="B329" s="9">
        <v>33788</v>
      </c>
      <c r="C329" s="180">
        <v>10008928226</v>
      </c>
    </row>
    <row r="330" spans="1:3" x14ac:dyDescent="0.35">
      <c r="A330" t="s">
        <v>270</v>
      </c>
      <c r="B330" s="9">
        <v>37727</v>
      </c>
      <c r="C330" s="180">
        <v>10064777994</v>
      </c>
    </row>
    <row r="331" spans="1:3" x14ac:dyDescent="0.35">
      <c r="A331" t="s">
        <v>109</v>
      </c>
      <c r="B331" s="9">
        <v>37875</v>
      </c>
      <c r="C331" s="180">
        <v>10053232065</v>
      </c>
    </row>
    <row r="332" spans="1:3" x14ac:dyDescent="0.35">
      <c r="A332" t="s">
        <v>476</v>
      </c>
      <c r="B332" s="9">
        <v>36115</v>
      </c>
      <c r="C332" s="180">
        <v>10010666142</v>
      </c>
    </row>
    <row r="333" spans="1:3" x14ac:dyDescent="0.35">
      <c r="A333" t="s">
        <v>437</v>
      </c>
      <c r="B333" s="9">
        <v>34863</v>
      </c>
      <c r="C333" s="180">
        <v>10018660053</v>
      </c>
    </row>
    <row r="334" spans="1:3" x14ac:dyDescent="0.35">
      <c r="A334" t="s">
        <v>403</v>
      </c>
      <c r="B334" s="9">
        <v>36975</v>
      </c>
      <c r="C334" s="180">
        <v>10045965149</v>
      </c>
    </row>
    <row r="335" spans="1:3" x14ac:dyDescent="0.35">
      <c r="A335" t="s">
        <v>267</v>
      </c>
      <c r="B335" s="9">
        <v>34346</v>
      </c>
      <c r="C335" s="180">
        <v>10008688150</v>
      </c>
    </row>
    <row r="336" spans="1:3" x14ac:dyDescent="0.35">
      <c r="A336" t="s">
        <v>442</v>
      </c>
      <c r="B336" s="9">
        <v>34810</v>
      </c>
      <c r="C336" s="180">
        <v>10097134063</v>
      </c>
    </row>
    <row r="337" spans="1:3" x14ac:dyDescent="0.35">
      <c r="A337" t="s">
        <v>57</v>
      </c>
      <c r="B337" s="9">
        <v>36559</v>
      </c>
      <c r="C337" s="180">
        <v>10053771225</v>
      </c>
    </row>
    <row r="338" spans="1:3" x14ac:dyDescent="0.35">
      <c r="A338" t="s">
        <v>414</v>
      </c>
      <c r="B338" s="9">
        <v>37056</v>
      </c>
      <c r="C338" s="180">
        <v>10058538268</v>
      </c>
    </row>
    <row r="339" spans="1:3" x14ac:dyDescent="0.35">
      <c r="A339" t="s">
        <v>504</v>
      </c>
      <c r="B339" s="9">
        <v>37654</v>
      </c>
      <c r="C339" s="180">
        <v>10099945245</v>
      </c>
    </row>
    <row r="340" spans="1:3" x14ac:dyDescent="0.35">
      <c r="A340" t="s">
        <v>457</v>
      </c>
      <c r="B340" s="9">
        <v>34342</v>
      </c>
      <c r="C340" s="180">
        <v>10007708955</v>
      </c>
    </row>
    <row r="341" spans="1:3" x14ac:dyDescent="0.35">
      <c r="A341" t="s">
        <v>259</v>
      </c>
      <c r="B341" s="9">
        <v>37858</v>
      </c>
      <c r="C341" s="180">
        <v>10009914996</v>
      </c>
    </row>
    <row r="342" spans="1:3" x14ac:dyDescent="0.35">
      <c r="A342" t="s">
        <v>402</v>
      </c>
      <c r="B342" s="9">
        <v>33328</v>
      </c>
      <c r="C342" s="180">
        <v>10016294465</v>
      </c>
    </row>
    <row r="343" spans="1:3" x14ac:dyDescent="0.35">
      <c r="A343" t="s">
        <v>87</v>
      </c>
      <c r="B343" s="9">
        <v>35547</v>
      </c>
      <c r="C343" s="180">
        <v>10016297293</v>
      </c>
    </row>
    <row r="344" spans="1:3" x14ac:dyDescent="0.35">
      <c r="A344" t="s">
        <v>438</v>
      </c>
      <c r="B344" s="9">
        <v>36261</v>
      </c>
      <c r="C344" s="180">
        <v>10015331438</v>
      </c>
    </row>
    <row r="345" spans="1:3" x14ac:dyDescent="0.35">
      <c r="A345" t="s">
        <v>462</v>
      </c>
      <c r="B345" s="9">
        <v>36360</v>
      </c>
      <c r="C345" s="180">
        <v>10011184484</v>
      </c>
    </row>
    <row r="346" spans="1:3" x14ac:dyDescent="0.35">
      <c r="A346" t="s">
        <v>640</v>
      </c>
      <c r="B346" s="9">
        <v>36107</v>
      </c>
      <c r="C346" s="180">
        <v>10011138311</v>
      </c>
    </row>
    <row r="347" spans="1:3" x14ac:dyDescent="0.35">
      <c r="A347" t="s">
        <v>1536</v>
      </c>
      <c r="B347" s="9">
        <v>37470</v>
      </c>
      <c r="C347" s="180">
        <v>10060603055</v>
      </c>
    </row>
    <row r="348" spans="1:3" x14ac:dyDescent="0.35">
      <c r="A348" t="s">
        <v>500</v>
      </c>
      <c r="B348" s="9">
        <v>35442</v>
      </c>
      <c r="C348" s="180">
        <v>10084206488</v>
      </c>
    </row>
    <row r="349" spans="1:3" x14ac:dyDescent="0.35">
      <c r="A349" t="s">
        <v>256</v>
      </c>
      <c r="B349" s="9">
        <v>35054</v>
      </c>
      <c r="C349" s="180">
        <v>10005978820</v>
      </c>
    </row>
    <row r="350" spans="1:3" x14ac:dyDescent="0.35">
      <c r="A350" t="s">
        <v>636</v>
      </c>
      <c r="B350" s="9">
        <v>35613</v>
      </c>
      <c r="C350" s="180">
        <v>10015473908</v>
      </c>
    </row>
    <row r="351" spans="1:3" x14ac:dyDescent="0.35">
      <c r="A351" t="s">
        <v>181</v>
      </c>
      <c r="B351" s="9">
        <v>36053</v>
      </c>
      <c r="C351" s="180">
        <v>10010716965</v>
      </c>
    </row>
    <row r="352" spans="1:3" x14ac:dyDescent="0.35">
      <c r="A352" t="s">
        <v>448</v>
      </c>
      <c r="B352" s="9">
        <v>37269</v>
      </c>
      <c r="C352" s="180">
        <v>10082954077</v>
      </c>
    </row>
    <row r="353" spans="1:3" x14ac:dyDescent="0.35">
      <c r="A353" t="s">
        <v>501</v>
      </c>
      <c r="B353" s="9">
        <v>34430</v>
      </c>
      <c r="C353" s="180">
        <v>10009809310</v>
      </c>
    </row>
    <row r="354" spans="1:3" x14ac:dyDescent="0.35">
      <c r="A354" t="s">
        <v>638</v>
      </c>
      <c r="B354" s="9">
        <v>37687</v>
      </c>
      <c r="C354" s="180">
        <v>10065016454</v>
      </c>
    </row>
    <row r="355" spans="1:3" x14ac:dyDescent="0.35">
      <c r="A355" t="s">
        <v>93</v>
      </c>
      <c r="B355" s="9">
        <v>36323</v>
      </c>
      <c r="C355" s="180">
        <v>10016191708</v>
      </c>
    </row>
    <row r="356" spans="1:3" x14ac:dyDescent="0.35">
      <c r="A356" t="s">
        <v>269</v>
      </c>
      <c r="B356" s="9">
        <v>34900</v>
      </c>
      <c r="C356" s="180">
        <v>10056232092</v>
      </c>
    </row>
    <row r="357" spans="1:3" x14ac:dyDescent="0.35">
      <c r="A357" t="s">
        <v>55</v>
      </c>
      <c r="B357" s="9">
        <v>32637</v>
      </c>
      <c r="C357" s="180">
        <v>10016235255</v>
      </c>
    </row>
    <row r="358" spans="1:3" x14ac:dyDescent="0.35">
      <c r="A358" t="s">
        <v>484</v>
      </c>
      <c r="B358" s="9">
        <v>35246</v>
      </c>
      <c r="C358" s="180">
        <v>10015341845</v>
      </c>
    </row>
    <row r="359" spans="1:3" x14ac:dyDescent="0.35">
      <c r="A359" t="s">
        <v>485</v>
      </c>
      <c r="B359" s="9">
        <v>36975</v>
      </c>
      <c r="C359" s="180">
        <v>10097466388</v>
      </c>
    </row>
    <row r="360" spans="1:3" x14ac:dyDescent="0.35">
      <c r="A360" t="s">
        <v>635</v>
      </c>
      <c r="B360" s="9">
        <v>37787</v>
      </c>
      <c r="C360" s="180">
        <v>10059182209</v>
      </c>
    </row>
    <row r="361" spans="1:3" x14ac:dyDescent="0.35">
      <c r="A361" t="s">
        <v>451</v>
      </c>
      <c r="B361" s="9">
        <v>36348</v>
      </c>
      <c r="C361" s="180">
        <v>10010939055</v>
      </c>
    </row>
    <row r="362" spans="1:3" x14ac:dyDescent="0.35">
      <c r="A362" t="s">
        <v>502</v>
      </c>
      <c r="B362" s="9">
        <v>35479</v>
      </c>
      <c r="C362" s="180">
        <v>10022042828</v>
      </c>
    </row>
    <row r="363" spans="1:3" x14ac:dyDescent="0.35">
      <c r="A363" t="s">
        <v>64</v>
      </c>
      <c r="B363" s="9">
        <v>36888</v>
      </c>
      <c r="C363" s="180">
        <v>10045965957</v>
      </c>
    </row>
    <row r="364" spans="1:3" x14ac:dyDescent="0.35">
      <c r="A364" t="s">
        <v>37</v>
      </c>
      <c r="B364" s="9">
        <v>38455</v>
      </c>
      <c r="C364" s="180">
        <v>10129788913</v>
      </c>
    </row>
    <row r="365" spans="1:3" x14ac:dyDescent="0.35">
      <c r="A365" t="s">
        <v>241</v>
      </c>
      <c r="B365" s="9">
        <v>35333</v>
      </c>
      <c r="C365" s="180">
        <v>10053580255</v>
      </c>
    </row>
    <row r="366" spans="1:3" x14ac:dyDescent="0.35">
      <c r="A366" t="s">
        <v>82</v>
      </c>
      <c r="B366" s="9">
        <v>36395</v>
      </c>
      <c r="C366" s="180">
        <v>10095118786</v>
      </c>
    </row>
    <row r="367" spans="1:3" x14ac:dyDescent="0.35">
      <c r="A367" t="s">
        <v>486</v>
      </c>
      <c r="B367" s="9">
        <v>35054</v>
      </c>
      <c r="C367" s="180">
        <v>10015340936</v>
      </c>
    </row>
    <row r="368" spans="1:3" x14ac:dyDescent="0.35">
      <c r="C368" s="180">
        <v>10133175627</v>
      </c>
    </row>
    <row r="369" spans="3:3" x14ac:dyDescent="0.35">
      <c r="C369" s="180">
        <v>10119724252</v>
      </c>
    </row>
    <row r="370" spans="3:3" x14ac:dyDescent="0.35">
      <c r="C370" s="180">
        <v>10016292748</v>
      </c>
    </row>
    <row r="371" spans="3:3" x14ac:dyDescent="0.35">
      <c r="C371" s="180">
        <v>10110977983</v>
      </c>
    </row>
    <row r="372" spans="3:3" x14ac:dyDescent="0.35">
      <c r="C372" s="180">
        <v>10030483848</v>
      </c>
    </row>
    <row r="373" spans="3:3" x14ac:dyDescent="0.35">
      <c r="C373" s="180">
        <v>10028734212</v>
      </c>
    </row>
    <row r="374" spans="3:3" x14ac:dyDescent="0.35">
      <c r="C374" s="180">
        <v>10062331372</v>
      </c>
    </row>
    <row r="375" spans="3:3" x14ac:dyDescent="0.35">
      <c r="C375" s="180">
        <v>10117937230</v>
      </c>
    </row>
    <row r="376" spans="3:3" x14ac:dyDescent="0.35">
      <c r="C376" s="180">
        <v>10117669872</v>
      </c>
    </row>
    <row r="377" spans="3:3" x14ac:dyDescent="0.35">
      <c r="C377" s="180">
        <v>10010180233</v>
      </c>
    </row>
    <row r="378" spans="3:3" x14ac:dyDescent="0.35">
      <c r="C378" s="180">
        <v>10084026333</v>
      </c>
    </row>
    <row r="379" spans="3:3" x14ac:dyDescent="0.35">
      <c r="C379" s="180">
        <v>10023845210</v>
      </c>
    </row>
    <row r="380" spans="3:3" x14ac:dyDescent="0.35">
      <c r="C380" s="180">
        <v>10006191816</v>
      </c>
    </row>
    <row r="381" spans="3:3" x14ac:dyDescent="0.35">
      <c r="C381" s="180">
        <v>10056227749</v>
      </c>
    </row>
    <row r="382" spans="3:3" x14ac:dyDescent="0.35">
      <c r="C382" s="180">
        <v>10060945686</v>
      </c>
    </row>
    <row r="383" spans="3:3" x14ac:dyDescent="0.35">
      <c r="C383" s="180">
        <v>10015781476</v>
      </c>
    </row>
    <row r="384" spans="3:3" x14ac:dyDescent="0.35">
      <c r="C384" s="180">
        <v>10110977478</v>
      </c>
    </row>
    <row r="385" spans="3:3" x14ac:dyDescent="0.35">
      <c r="C385" s="180">
        <v>10022169029</v>
      </c>
    </row>
    <row r="386" spans="3:3" x14ac:dyDescent="0.35">
      <c r="C386" s="180">
        <v>10021847313</v>
      </c>
    </row>
    <row r="387" spans="3:3" x14ac:dyDescent="0.35">
      <c r="C387" s="180">
        <v>10021917940</v>
      </c>
    </row>
    <row r="388" spans="3:3" x14ac:dyDescent="0.35">
      <c r="C388" s="180">
        <v>10021932084</v>
      </c>
    </row>
    <row r="389" spans="3:3" x14ac:dyDescent="0.35">
      <c r="C389" s="180">
        <v>10021931579</v>
      </c>
    </row>
    <row r="390" spans="3:3" x14ac:dyDescent="0.35">
      <c r="C390" s="180">
        <v>10021677258</v>
      </c>
    </row>
    <row r="391" spans="3:3" x14ac:dyDescent="0.35">
      <c r="C391" s="180" t="s">
        <v>1797</v>
      </c>
    </row>
    <row r="392" spans="3:3" x14ac:dyDescent="0.35">
      <c r="C392" s="180" t="s">
        <v>1798</v>
      </c>
    </row>
    <row r="393" spans="3:3" x14ac:dyDescent="0.35">
      <c r="C393" s="180">
        <v>10005511503</v>
      </c>
    </row>
    <row r="394" spans="3:3" x14ac:dyDescent="0.35">
      <c r="C394" s="180">
        <v>10029804040</v>
      </c>
    </row>
    <row r="395" spans="3:3" x14ac:dyDescent="0.35">
      <c r="C395" s="180">
        <v>10015171386</v>
      </c>
    </row>
    <row r="396" spans="3:3" x14ac:dyDescent="0.35">
      <c r="C396" s="180">
        <v>10015483507</v>
      </c>
    </row>
    <row r="397" spans="3:3" x14ac:dyDescent="0.35">
      <c r="C397" s="180">
        <v>10014739435</v>
      </c>
    </row>
    <row r="398" spans="3:3" x14ac:dyDescent="0.35">
      <c r="C398" s="180">
        <v>10016450776</v>
      </c>
    </row>
    <row r="399" spans="3:3" x14ac:dyDescent="0.35">
      <c r="C399" s="180">
        <v>10036578478</v>
      </c>
    </row>
    <row r="400" spans="3:3" x14ac:dyDescent="0.35">
      <c r="C400" s="180">
        <v>10036578276</v>
      </c>
    </row>
    <row r="401" spans="3:3" x14ac:dyDescent="0.35">
      <c r="C401" s="180">
        <v>10009062006</v>
      </c>
    </row>
    <row r="402" spans="3:3" x14ac:dyDescent="0.35">
      <c r="C402" s="180">
        <v>10009190227</v>
      </c>
    </row>
    <row r="403" spans="3:3" x14ac:dyDescent="0.35">
      <c r="C403" s="180">
        <v>10018749474</v>
      </c>
    </row>
    <row r="404" spans="3:3" x14ac:dyDescent="0.35">
      <c r="C404" s="180">
        <v>10010640981</v>
      </c>
    </row>
    <row r="405" spans="3:3" x14ac:dyDescent="0.35">
      <c r="C405" s="180">
        <v>10008918122</v>
      </c>
    </row>
    <row r="406" spans="3:3" x14ac:dyDescent="0.35">
      <c r="C406" s="180">
        <v>10110181344</v>
      </c>
    </row>
    <row r="407" spans="3:3" x14ac:dyDescent="0.35">
      <c r="C407" s="180">
        <v>10110640880</v>
      </c>
    </row>
    <row r="408" spans="3:3" x14ac:dyDescent="0.35">
      <c r="C408" s="180">
        <v>10009073221</v>
      </c>
    </row>
    <row r="409" spans="3:3" x14ac:dyDescent="0.35">
      <c r="C409" s="180">
        <v>10009118384</v>
      </c>
    </row>
    <row r="410" spans="3:3" x14ac:dyDescent="0.35">
      <c r="C410" s="180">
        <v>10010641082</v>
      </c>
    </row>
    <row r="411" spans="3:3" x14ac:dyDescent="0.35">
      <c r="C411" s="180">
        <v>10004617988</v>
      </c>
    </row>
    <row r="412" spans="3:3" x14ac:dyDescent="0.35">
      <c r="C412" s="180">
        <v>10010747681</v>
      </c>
    </row>
    <row r="413" spans="3:3" x14ac:dyDescent="0.35">
      <c r="C413" s="180">
        <v>10009884033</v>
      </c>
    </row>
    <row r="414" spans="3:3" x14ac:dyDescent="0.35">
      <c r="C414" s="180" t="s">
        <v>1799</v>
      </c>
    </row>
    <row r="415" spans="3:3" x14ac:dyDescent="0.35">
      <c r="C415" s="180">
        <v>10003100950</v>
      </c>
    </row>
    <row r="416" spans="3:3" x14ac:dyDescent="0.35">
      <c r="C416" s="180" t="s">
        <v>1800</v>
      </c>
    </row>
    <row r="417" spans="3:3" x14ac:dyDescent="0.35">
      <c r="C417" s="180">
        <v>10015442380</v>
      </c>
    </row>
    <row r="418" spans="3:3" x14ac:dyDescent="0.35">
      <c r="C418" s="180">
        <v>10021855595</v>
      </c>
    </row>
    <row r="419" spans="3:3" x14ac:dyDescent="0.35">
      <c r="C419" s="180">
        <v>10073485059</v>
      </c>
    </row>
    <row r="420" spans="3:3" x14ac:dyDescent="0.35">
      <c r="C420" s="180">
        <v>10084687852</v>
      </c>
    </row>
    <row r="421" spans="3:3" x14ac:dyDescent="0.35">
      <c r="C421" s="180">
        <v>10021956740</v>
      </c>
    </row>
    <row r="422" spans="3:3" x14ac:dyDescent="0.35">
      <c r="C422" s="180">
        <v>10010181344</v>
      </c>
    </row>
    <row r="423" spans="3:3" x14ac:dyDescent="0.35">
      <c r="C423" s="180">
        <v>10061655608</v>
      </c>
    </row>
    <row r="424" spans="3:3" x14ac:dyDescent="0.35">
      <c r="C424" s="180" t="s">
        <v>1801</v>
      </c>
    </row>
    <row r="425" spans="3:3" x14ac:dyDescent="0.35">
      <c r="C425" s="180" t="s">
        <v>1802</v>
      </c>
    </row>
    <row r="426" spans="3:3" x14ac:dyDescent="0.35">
      <c r="C426" s="180">
        <v>10075682010</v>
      </c>
    </row>
    <row r="427" spans="3:3" x14ac:dyDescent="0.35">
      <c r="C427" s="180">
        <v>10021886921</v>
      </c>
    </row>
    <row r="428" spans="3:3" x14ac:dyDescent="0.35">
      <c r="C428" s="180">
        <v>10035198149</v>
      </c>
    </row>
    <row r="429" spans="3:3" x14ac:dyDescent="0.35">
      <c r="C429" s="180">
        <v>10022063844</v>
      </c>
    </row>
    <row r="430" spans="3:3" x14ac:dyDescent="0.35">
      <c r="C430" s="180">
        <v>10022140636</v>
      </c>
    </row>
    <row r="431" spans="3:3" x14ac:dyDescent="0.35">
      <c r="C431" s="180">
        <v>10086404146</v>
      </c>
    </row>
    <row r="432" spans="3:3" x14ac:dyDescent="0.35">
      <c r="C432" s="180">
        <v>10067881893</v>
      </c>
    </row>
    <row r="433" spans="3:3" x14ac:dyDescent="0.35">
      <c r="C433" s="180">
        <v>10022095166</v>
      </c>
    </row>
    <row r="434" spans="3:3" x14ac:dyDescent="0.35">
      <c r="C434" s="180">
        <v>10022235919</v>
      </c>
    </row>
    <row r="435" spans="3:3" x14ac:dyDescent="0.35">
      <c r="C435" s="180">
        <v>10109711529</v>
      </c>
    </row>
    <row r="436" spans="3:3" x14ac:dyDescent="0.35">
      <c r="C436" s="180" t="s">
        <v>1803</v>
      </c>
    </row>
    <row r="437" spans="3:3" x14ac:dyDescent="0.35">
      <c r="C437" s="180" t="s">
        <v>1804</v>
      </c>
    </row>
    <row r="438" spans="3:3" x14ac:dyDescent="0.35">
      <c r="C438" s="180" t="s">
        <v>1805</v>
      </c>
    </row>
    <row r="439" spans="3:3" x14ac:dyDescent="0.35">
      <c r="C439" s="180" t="s">
        <v>1806</v>
      </c>
    </row>
    <row r="440" spans="3:3" x14ac:dyDescent="0.35">
      <c r="C440" s="180" t="s">
        <v>1807</v>
      </c>
    </row>
    <row r="441" spans="3:3" x14ac:dyDescent="0.35">
      <c r="C441" s="180">
        <v>10106899613</v>
      </c>
    </row>
    <row r="442" spans="3:3" x14ac:dyDescent="0.35">
      <c r="C442" s="180" t="s">
        <v>1808</v>
      </c>
    </row>
    <row r="443" spans="3:3" x14ac:dyDescent="0.35">
      <c r="C443" s="180" t="s">
        <v>1809</v>
      </c>
    </row>
    <row r="444" spans="3:3" x14ac:dyDescent="0.35">
      <c r="C444" s="180">
        <v>10022075968</v>
      </c>
    </row>
    <row r="445" spans="3:3" x14ac:dyDescent="0.35">
      <c r="C445" s="180">
        <v>10010792242</v>
      </c>
    </row>
    <row r="446" spans="3:3" x14ac:dyDescent="0.35">
      <c r="C446" s="180">
        <v>10088894016</v>
      </c>
    </row>
    <row r="447" spans="3:3" x14ac:dyDescent="0.35">
      <c r="C447" s="180" t="s">
        <v>1810</v>
      </c>
    </row>
    <row r="448" spans="3:3" x14ac:dyDescent="0.35">
      <c r="C448" s="180">
        <v>10106669439</v>
      </c>
    </row>
    <row r="449" spans="3:3" x14ac:dyDescent="0.35">
      <c r="C449" s="180" t="s">
        <v>1811</v>
      </c>
    </row>
    <row r="450" spans="3:3" x14ac:dyDescent="0.35">
      <c r="C450" s="180" t="s">
        <v>1812</v>
      </c>
    </row>
    <row r="451" spans="3:3" x14ac:dyDescent="0.35">
      <c r="C451" s="180" t="s">
        <v>1813</v>
      </c>
    </row>
    <row r="452" spans="3:3" x14ac:dyDescent="0.35">
      <c r="C452" s="180" t="s">
        <v>1814</v>
      </c>
    </row>
    <row r="453" spans="3:3" x14ac:dyDescent="0.35">
      <c r="C453" s="180" t="s">
        <v>1815</v>
      </c>
    </row>
    <row r="454" spans="3:3" x14ac:dyDescent="0.35">
      <c r="C454" s="180" t="s">
        <v>1816</v>
      </c>
    </row>
    <row r="455" spans="3:3" x14ac:dyDescent="0.35">
      <c r="C455" s="180" t="s">
        <v>1817</v>
      </c>
    </row>
    <row r="456" spans="3:3" x14ac:dyDescent="0.35">
      <c r="C456" s="180" t="s">
        <v>1818</v>
      </c>
    </row>
    <row r="457" spans="3:3" x14ac:dyDescent="0.35">
      <c r="C457" s="180">
        <v>10104770791</v>
      </c>
    </row>
    <row r="458" spans="3:3" x14ac:dyDescent="0.35">
      <c r="C458" s="180">
        <v>10099752558</v>
      </c>
    </row>
    <row r="459" spans="3:3" x14ac:dyDescent="0.35">
      <c r="C459" s="180">
        <v>10099016267</v>
      </c>
    </row>
    <row r="460" spans="3:3" x14ac:dyDescent="0.35">
      <c r="C460" s="180">
        <v>10064763648</v>
      </c>
    </row>
    <row r="461" spans="3:3" x14ac:dyDescent="0.35">
      <c r="C461" s="180">
        <v>10083758672</v>
      </c>
    </row>
    <row r="462" spans="3:3" x14ac:dyDescent="0.35">
      <c r="C462" s="180">
        <v>10111098730</v>
      </c>
    </row>
    <row r="463" spans="3:3" x14ac:dyDescent="0.35">
      <c r="C463" s="180">
        <v>10099016570</v>
      </c>
    </row>
    <row r="464" spans="3:3" x14ac:dyDescent="0.35">
      <c r="C464" s="180">
        <v>10022180749</v>
      </c>
    </row>
    <row r="465" spans="3:3" x14ac:dyDescent="0.35">
      <c r="C465" s="180">
        <v>10022031512</v>
      </c>
    </row>
    <row r="466" spans="3:3" x14ac:dyDescent="0.35">
      <c r="C466" s="180">
        <v>10099753770</v>
      </c>
    </row>
    <row r="467" spans="3:3" x14ac:dyDescent="0.35">
      <c r="C467" s="180">
        <v>10084364621</v>
      </c>
    </row>
    <row r="468" spans="3:3" x14ac:dyDescent="0.35">
      <c r="C468" s="180">
        <v>10059070960</v>
      </c>
    </row>
    <row r="469" spans="3:3" x14ac:dyDescent="0.35">
      <c r="C469" s="180">
        <v>10083950450</v>
      </c>
    </row>
    <row r="470" spans="3:3" x14ac:dyDescent="0.35">
      <c r="C470" s="180">
        <v>10009118990</v>
      </c>
    </row>
    <row r="471" spans="3:3" x14ac:dyDescent="0.35">
      <c r="C471" s="180">
        <v>10015578382</v>
      </c>
    </row>
    <row r="472" spans="3:3" x14ac:dyDescent="0.35">
      <c r="C472" s="180">
        <v>10063745855</v>
      </c>
    </row>
    <row r="473" spans="3:3" x14ac:dyDescent="0.35">
      <c r="C473" s="180">
        <v>10084486980</v>
      </c>
    </row>
    <row r="474" spans="3:3" x14ac:dyDescent="0.35">
      <c r="C474" s="180">
        <v>10109991718</v>
      </c>
    </row>
    <row r="475" spans="3:3" x14ac:dyDescent="0.35">
      <c r="C475" s="180">
        <v>10097392125</v>
      </c>
    </row>
    <row r="476" spans="3:3" x14ac:dyDescent="0.35">
      <c r="C476" s="180">
        <v>10085002700</v>
      </c>
    </row>
    <row r="477" spans="3:3" x14ac:dyDescent="0.35">
      <c r="C477" s="180">
        <v>10115010961</v>
      </c>
    </row>
    <row r="478" spans="3:3" x14ac:dyDescent="0.35">
      <c r="C478" s="180">
        <v>10108942174</v>
      </c>
    </row>
    <row r="479" spans="3:3" x14ac:dyDescent="0.35">
      <c r="C479" s="180">
        <v>10128740808</v>
      </c>
    </row>
    <row r="480" spans="3:3" x14ac:dyDescent="0.35">
      <c r="C480" s="180" t="s">
        <v>1819</v>
      </c>
    </row>
    <row r="481" spans="3:3" x14ac:dyDescent="0.35">
      <c r="C481" s="180" t="s">
        <v>1820</v>
      </c>
    </row>
    <row r="482" spans="3:3" x14ac:dyDescent="0.35">
      <c r="C482" s="180">
        <v>10065045049</v>
      </c>
    </row>
    <row r="483" spans="3:3" x14ac:dyDescent="0.35">
      <c r="C483" s="180">
        <v>10126099677</v>
      </c>
    </row>
    <row r="484" spans="3:3" x14ac:dyDescent="0.35">
      <c r="C484" s="180" t="s">
        <v>1821</v>
      </c>
    </row>
    <row r="485" spans="3:3" x14ac:dyDescent="0.35">
      <c r="C485" s="180" t="s">
        <v>1822</v>
      </c>
    </row>
    <row r="486" spans="3:3" x14ac:dyDescent="0.35">
      <c r="C486" s="180">
        <v>10108985847</v>
      </c>
    </row>
    <row r="487" spans="3:3" x14ac:dyDescent="0.35">
      <c r="C487" s="180" t="s">
        <v>1823</v>
      </c>
    </row>
    <row r="488" spans="3:3" x14ac:dyDescent="0.35">
      <c r="C488" s="180">
        <v>10112266265</v>
      </c>
    </row>
    <row r="489" spans="3:3" x14ac:dyDescent="0.35">
      <c r="C489" s="180" t="s">
        <v>1824</v>
      </c>
    </row>
    <row r="490" spans="3:3" x14ac:dyDescent="0.35">
      <c r="C490" s="180">
        <v>10009181234</v>
      </c>
    </row>
    <row r="491" spans="3:3" x14ac:dyDescent="0.35">
      <c r="C491" s="180" t="s">
        <v>1825</v>
      </c>
    </row>
    <row r="492" spans="3:3" x14ac:dyDescent="0.35">
      <c r="C492" s="180" t="s">
        <v>1826</v>
      </c>
    </row>
    <row r="493" spans="3:3" x14ac:dyDescent="0.35">
      <c r="C493" s="180" t="s">
        <v>1827</v>
      </c>
    </row>
    <row r="494" spans="3:3" x14ac:dyDescent="0.35">
      <c r="C494" s="180" t="s">
        <v>1828</v>
      </c>
    </row>
    <row r="495" spans="3:3" x14ac:dyDescent="0.35">
      <c r="C495" s="180" t="s">
        <v>1829</v>
      </c>
    </row>
    <row r="496" spans="3:3" x14ac:dyDescent="0.35">
      <c r="C496" s="180" t="s">
        <v>1830</v>
      </c>
    </row>
    <row r="497" spans="3:3" x14ac:dyDescent="0.35">
      <c r="C497" s="180">
        <v>10122805317</v>
      </c>
    </row>
    <row r="498" spans="3:3" x14ac:dyDescent="0.35">
      <c r="C498" s="180" t="s">
        <v>1831</v>
      </c>
    </row>
    <row r="499" spans="3:3" x14ac:dyDescent="0.35">
      <c r="C499" s="180">
        <v>10110071439</v>
      </c>
    </row>
    <row r="500" spans="3:3" x14ac:dyDescent="0.35">
      <c r="C500" s="180" t="s">
        <v>1832</v>
      </c>
    </row>
    <row r="501" spans="3:3" x14ac:dyDescent="0.35">
      <c r="C501" s="180" t="s">
        <v>1833</v>
      </c>
    </row>
    <row r="502" spans="3:3" x14ac:dyDescent="0.35">
      <c r="C502" s="180" t="s">
        <v>1834</v>
      </c>
    </row>
    <row r="503" spans="3:3" x14ac:dyDescent="0.35">
      <c r="C503" s="180" t="s">
        <v>1835</v>
      </c>
    </row>
    <row r="504" spans="3:3" x14ac:dyDescent="0.35">
      <c r="C504" s="180" t="s">
        <v>1836</v>
      </c>
    </row>
    <row r="505" spans="3:3" x14ac:dyDescent="0.35">
      <c r="C505" s="180" t="s">
        <v>1837</v>
      </c>
    </row>
    <row r="506" spans="3:3" x14ac:dyDescent="0.35">
      <c r="C506" s="180" t="s">
        <v>1838</v>
      </c>
    </row>
    <row r="507" spans="3:3" x14ac:dyDescent="0.35">
      <c r="C507" s="180">
        <v>10128713021</v>
      </c>
    </row>
    <row r="508" spans="3:3" x14ac:dyDescent="0.35">
      <c r="C508" s="180">
        <v>10097290475</v>
      </c>
    </row>
    <row r="509" spans="3:3" x14ac:dyDescent="0.35">
      <c r="C509" s="180">
        <v>10136962364</v>
      </c>
    </row>
    <row r="510" spans="3:3" x14ac:dyDescent="0.35">
      <c r="C510" s="180" t="s">
        <v>1839</v>
      </c>
    </row>
    <row r="511" spans="3:3" x14ac:dyDescent="0.35">
      <c r="C511" s="180">
        <v>10133008202</v>
      </c>
    </row>
    <row r="512" spans="3:3" x14ac:dyDescent="0.35">
      <c r="C512" s="180" t="s">
        <v>1840</v>
      </c>
    </row>
    <row r="513" spans="3:3" x14ac:dyDescent="0.35">
      <c r="C513" s="180" t="s">
        <v>1841</v>
      </c>
    </row>
    <row r="514" spans="3:3" x14ac:dyDescent="0.35">
      <c r="C514" s="180" t="s">
        <v>1842</v>
      </c>
    </row>
    <row r="515" spans="3:3" x14ac:dyDescent="0.35">
      <c r="C515" s="180">
        <v>10140070307</v>
      </c>
    </row>
    <row r="516" spans="3:3" x14ac:dyDescent="0.35">
      <c r="C516" s="180">
        <v>10133008303</v>
      </c>
    </row>
    <row r="517" spans="3:3" x14ac:dyDescent="0.35">
      <c r="C517" s="180">
        <v>10124541718</v>
      </c>
    </row>
    <row r="518" spans="3:3" x14ac:dyDescent="0.35">
      <c r="C518" s="180" t="s">
        <v>1843</v>
      </c>
    </row>
    <row r="519" spans="3:3" x14ac:dyDescent="0.35">
      <c r="C519" s="180" t="s">
        <v>1844</v>
      </c>
    </row>
    <row r="520" spans="3:3" x14ac:dyDescent="0.35">
      <c r="C520" s="180" t="s">
        <v>1845</v>
      </c>
    </row>
    <row r="521" spans="3:3" x14ac:dyDescent="0.35">
      <c r="C521" s="180" t="s">
        <v>1846</v>
      </c>
    </row>
    <row r="522" spans="3:3" x14ac:dyDescent="0.35">
      <c r="C522" s="180" t="s">
        <v>1847</v>
      </c>
    </row>
    <row r="523" spans="3:3" x14ac:dyDescent="0.35">
      <c r="C523" s="180" t="s">
        <v>1848</v>
      </c>
    </row>
    <row r="524" spans="3:3" x14ac:dyDescent="0.35">
      <c r="C524" s="180" t="s">
        <v>1849</v>
      </c>
    </row>
    <row r="525" spans="3:3" x14ac:dyDescent="0.35">
      <c r="C525" s="180" t="s">
        <v>1850</v>
      </c>
    </row>
    <row r="526" spans="3:3" x14ac:dyDescent="0.35">
      <c r="C526" s="180">
        <v>10010797292</v>
      </c>
    </row>
    <row r="527" spans="3:3" x14ac:dyDescent="0.35">
      <c r="C527" s="180" t="s">
        <v>1851</v>
      </c>
    </row>
  </sheetData>
  <autoFilter ref="A1:D527" xr:uid="{E4515A8B-3CB7-47D4-94E6-ED6FCE8A7D60}">
    <sortState xmlns:xlrd2="http://schemas.microsoft.com/office/spreadsheetml/2017/richdata2" ref="A2:D527">
      <sortCondition ref="D1:D313"/>
    </sortState>
  </autoFilter>
  <sortState xmlns:xlrd2="http://schemas.microsoft.com/office/spreadsheetml/2017/richdata2" ref="A2:D356">
    <sortCondition ref="D2:D356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DCCEC-EE09-49A0-97DD-A6C0AF0DD5DE}">
  <dimension ref="A1:V204"/>
  <sheetViews>
    <sheetView zoomScale="70" zoomScaleNormal="70" workbookViewId="0">
      <pane ySplit="1" topLeftCell="A91" activePane="bottomLeft" state="frozen"/>
      <selection pane="bottomLeft" activeCell="M111" sqref="M111"/>
    </sheetView>
  </sheetViews>
  <sheetFormatPr defaultColWidth="7.54296875" defaultRowHeight="14.5" x14ac:dyDescent="0.35"/>
  <cols>
    <col min="1" max="1" width="12.1796875" bestFit="1" customWidth="1"/>
    <col min="2" max="2" width="5.1796875" bestFit="1" customWidth="1"/>
    <col min="3" max="3" width="11" bestFit="1" customWidth="1"/>
    <col min="4" max="4" width="5.54296875" bestFit="1" customWidth="1"/>
    <col min="5" max="5" width="6.26953125" bestFit="1" customWidth="1"/>
    <col min="6" max="6" width="4.81640625" bestFit="1" customWidth="1"/>
    <col min="8" max="8" width="28" bestFit="1" customWidth="1"/>
    <col min="9" max="9" width="28.54296875" bestFit="1" customWidth="1"/>
    <col min="10" max="10" width="25.81640625" bestFit="1" customWidth="1"/>
    <col min="11" max="13" width="5.7265625" bestFit="1" customWidth="1"/>
    <col min="14" max="14" width="5" bestFit="1" customWidth="1"/>
    <col min="15" max="15" width="9.26953125" bestFit="1" customWidth="1"/>
    <col min="16" max="21" width="7.453125" bestFit="1" customWidth="1"/>
    <col min="22" max="22" width="9.54296875" bestFit="1" customWidth="1"/>
  </cols>
  <sheetData>
    <row r="1" spans="1:22" x14ac:dyDescent="0.35">
      <c r="A1" s="23" t="s">
        <v>0</v>
      </c>
      <c r="B1" s="23" t="s">
        <v>1</v>
      </c>
      <c r="C1" s="23" t="s">
        <v>2</v>
      </c>
      <c r="D1" s="23" t="s">
        <v>3</v>
      </c>
      <c r="E1" s="23" t="s">
        <v>193</v>
      </c>
      <c r="F1" s="23" t="s">
        <v>194</v>
      </c>
      <c r="G1" s="23" t="s">
        <v>5</v>
      </c>
      <c r="H1" s="23" t="s">
        <v>425</v>
      </c>
      <c r="I1" s="23" t="s">
        <v>426</v>
      </c>
      <c r="J1" s="23" t="s">
        <v>427</v>
      </c>
      <c r="K1" s="23" t="s">
        <v>429</v>
      </c>
      <c r="L1" s="23" t="s">
        <v>430</v>
      </c>
      <c r="M1" s="23" t="s">
        <v>431</v>
      </c>
      <c r="N1" s="23" t="s">
        <v>7</v>
      </c>
      <c r="O1" s="23" t="s">
        <v>195</v>
      </c>
      <c r="P1" s="23">
        <v>125</v>
      </c>
      <c r="Q1" s="23">
        <v>250</v>
      </c>
      <c r="R1" s="23">
        <v>375</v>
      </c>
      <c r="S1" s="23">
        <v>500</v>
      </c>
      <c r="T1" s="23">
        <v>625</v>
      </c>
      <c r="U1" s="23">
        <v>750</v>
      </c>
      <c r="V1" s="23" t="s">
        <v>11</v>
      </c>
    </row>
    <row r="2" spans="1:22" x14ac:dyDescent="0.35">
      <c r="A2" s="1" t="s">
        <v>433</v>
      </c>
      <c r="B2" s="1">
        <v>2023</v>
      </c>
      <c r="C2" s="2">
        <v>44981</v>
      </c>
      <c r="D2" s="1" t="s">
        <v>72</v>
      </c>
      <c r="E2" s="53" t="s">
        <v>395</v>
      </c>
      <c r="F2" s="53" t="s">
        <v>395</v>
      </c>
      <c r="G2" s="3" t="s">
        <v>25</v>
      </c>
      <c r="H2" s="3" t="s">
        <v>102</v>
      </c>
      <c r="I2" s="3" t="s">
        <v>24</v>
      </c>
      <c r="J2" s="3" t="s">
        <v>397</v>
      </c>
      <c r="K2" s="3"/>
      <c r="L2" s="3"/>
      <c r="M2" s="3"/>
      <c r="N2" s="53">
        <v>1</v>
      </c>
      <c r="O2" s="1">
        <v>3</v>
      </c>
      <c r="P2" s="60">
        <v>11.707000000000001</v>
      </c>
      <c r="Q2" s="3">
        <v>19.042000000000002</v>
      </c>
      <c r="R2" s="3">
        <v>25.986999999999998</v>
      </c>
      <c r="S2" s="3">
        <v>32.997</v>
      </c>
      <c r="T2" s="3">
        <v>39.960999999999999</v>
      </c>
      <c r="U2" s="3">
        <v>46.987000000000002</v>
      </c>
      <c r="V2" s="37">
        <f t="shared" ref="V2:V28" si="0">3.6*750/U2</f>
        <v>57.462702449613722</v>
      </c>
    </row>
    <row r="3" spans="1:22" x14ac:dyDescent="0.35">
      <c r="A3" s="1" t="s">
        <v>433</v>
      </c>
      <c r="B3" s="1">
        <v>2023</v>
      </c>
      <c r="C3" s="2">
        <v>44981</v>
      </c>
      <c r="D3" s="1" t="s">
        <v>72</v>
      </c>
      <c r="E3" s="53" t="s">
        <v>395</v>
      </c>
      <c r="F3" s="53" t="s">
        <v>395</v>
      </c>
      <c r="G3" s="3" t="s">
        <v>38</v>
      </c>
      <c r="H3" s="3" t="s">
        <v>95</v>
      </c>
      <c r="I3" s="3" t="s">
        <v>37</v>
      </c>
      <c r="J3" s="3" t="s">
        <v>1516</v>
      </c>
      <c r="K3" s="3"/>
      <c r="L3" s="3"/>
      <c r="M3" s="3"/>
      <c r="N3" s="53">
        <v>2</v>
      </c>
      <c r="O3" s="1">
        <v>2</v>
      </c>
      <c r="P3" s="60">
        <v>11.702</v>
      </c>
      <c r="Q3" s="3">
        <v>19.03</v>
      </c>
      <c r="R3" s="3">
        <v>25.876000000000001</v>
      </c>
      <c r="S3" s="3">
        <v>32.915999999999997</v>
      </c>
      <c r="T3" s="3">
        <v>39.951999999999998</v>
      </c>
      <c r="U3" s="3">
        <v>47.131999999999998</v>
      </c>
      <c r="V3" s="37">
        <f t="shared" si="0"/>
        <v>57.285920393787663</v>
      </c>
    </row>
    <row r="4" spans="1:22" x14ac:dyDescent="0.35">
      <c r="A4" s="1" t="s">
        <v>433</v>
      </c>
      <c r="B4" s="1">
        <v>2023</v>
      </c>
      <c r="C4" s="2">
        <v>44981</v>
      </c>
      <c r="D4" s="1" t="s">
        <v>72</v>
      </c>
      <c r="E4" s="53" t="s">
        <v>395</v>
      </c>
      <c r="F4" s="53" t="s">
        <v>395</v>
      </c>
      <c r="G4" s="3" t="s">
        <v>19</v>
      </c>
      <c r="H4" s="3" t="s">
        <v>396</v>
      </c>
      <c r="I4" s="3" t="s">
        <v>400</v>
      </c>
      <c r="J4" s="3" t="s">
        <v>18</v>
      </c>
      <c r="K4" s="3"/>
      <c r="L4" s="3"/>
      <c r="M4" s="3"/>
      <c r="N4" s="53">
        <v>3</v>
      </c>
      <c r="O4" s="1">
        <v>4</v>
      </c>
      <c r="P4" s="60">
        <v>11.833</v>
      </c>
      <c r="Q4" s="3">
        <v>19.187000000000001</v>
      </c>
      <c r="R4" s="3">
        <v>26.047999999999998</v>
      </c>
      <c r="S4" s="3">
        <v>32.959000000000003</v>
      </c>
      <c r="T4" s="3">
        <v>39.953000000000003</v>
      </c>
      <c r="U4" s="3">
        <v>47.136000000000003</v>
      </c>
      <c r="V4" s="37">
        <f t="shared" si="0"/>
        <v>57.281059063136453</v>
      </c>
    </row>
    <row r="5" spans="1:22" x14ac:dyDescent="0.35">
      <c r="A5" s="1" t="s">
        <v>433</v>
      </c>
      <c r="B5" s="1">
        <v>2023</v>
      </c>
      <c r="C5" s="2">
        <v>44981</v>
      </c>
      <c r="D5" s="1" t="s">
        <v>72</v>
      </c>
      <c r="E5" s="53" t="s">
        <v>395</v>
      </c>
      <c r="F5" s="53" t="s">
        <v>395</v>
      </c>
      <c r="G5" s="3" t="s">
        <v>17</v>
      </c>
      <c r="H5" s="3" t="s">
        <v>16</v>
      </c>
      <c r="I5" s="3" t="s">
        <v>32</v>
      </c>
      <c r="J5" s="3" t="s">
        <v>81</v>
      </c>
      <c r="K5" s="3"/>
      <c r="L5" s="3"/>
      <c r="M5" s="3"/>
      <c r="N5" s="53">
        <v>4</v>
      </c>
      <c r="O5" s="1">
        <v>6</v>
      </c>
      <c r="P5" s="60">
        <v>12.087999999999999</v>
      </c>
      <c r="Q5" s="3">
        <v>19.405000000000001</v>
      </c>
      <c r="R5" s="3">
        <v>26.574000000000002</v>
      </c>
      <c r="S5" s="3">
        <v>33.731000000000002</v>
      </c>
      <c r="T5" s="3">
        <v>40.548000000000002</v>
      </c>
      <c r="U5" s="3">
        <v>47.433</v>
      </c>
      <c r="V5" s="37">
        <f t="shared" si="0"/>
        <v>56.922395800392131</v>
      </c>
    </row>
    <row r="6" spans="1:22" x14ac:dyDescent="0.35">
      <c r="A6" s="1" t="s">
        <v>433</v>
      </c>
      <c r="B6" s="1">
        <v>2023</v>
      </c>
      <c r="C6" s="2">
        <v>44981</v>
      </c>
      <c r="D6" s="1" t="s">
        <v>72</v>
      </c>
      <c r="E6" s="53" t="s">
        <v>395</v>
      </c>
      <c r="F6" s="53" t="s">
        <v>395</v>
      </c>
      <c r="G6" s="3" t="s">
        <v>15</v>
      </c>
      <c r="H6" s="3" t="s">
        <v>22</v>
      </c>
      <c r="I6" s="3" t="s">
        <v>23</v>
      </c>
      <c r="J6" s="3" t="s">
        <v>398</v>
      </c>
      <c r="K6" s="3"/>
      <c r="L6" s="3"/>
      <c r="M6" s="3"/>
      <c r="N6" s="53">
        <v>5</v>
      </c>
      <c r="O6" s="1">
        <v>1</v>
      </c>
      <c r="P6" s="60">
        <v>11.706</v>
      </c>
      <c r="Q6" s="3">
        <v>19.103999999999999</v>
      </c>
      <c r="R6" s="3">
        <v>25.917000000000002</v>
      </c>
      <c r="S6" s="3">
        <v>32.758000000000003</v>
      </c>
      <c r="T6" s="3">
        <v>39.987000000000002</v>
      </c>
      <c r="U6" s="3">
        <v>47.548999999999999</v>
      </c>
      <c r="V6" s="37">
        <f t="shared" si="0"/>
        <v>56.783528570527245</v>
      </c>
    </row>
    <row r="7" spans="1:22" x14ac:dyDescent="0.35">
      <c r="A7" s="1" t="s">
        <v>433</v>
      </c>
      <c r="B7" s="1">
        <v>2023</v>
      </c>
      <c r="C7" s="2">
        <v>44981</v>
      </c>
      <c r="D7" s="1" t="s">
        <v>72</v>
      </c>
      <c r="E7" s="53" t="s">
        <v>395</v>
      </c>
      <c r="F7" s="53" t="s">
        <v>395</v>
      </c>
      <c r="G7" s="3" t="s">
        <v>47</v>
      </c>
      <c r="H7" s="3" t="s">
        <v>100</v>
      </c>
      <c r="I7" s="3" t="s">
        <v>101</v>
      </c>
      <c r="J7" s="3" t="s">
        <v>46</v>
      </c>
      <c r="K7" s="3"/>
      <c r="L7" s="3"/>
      <c r="M7" s="3"/>
      <c r="N7" s="53">
        <v>6</v>
      </c>
      <c r="O7" s="1">
        <v>5</v>
      </c>
      <c r="P7" s="60">
        <v>11.548</v>
      </c>
      <c r="Q7" s="3">
        <v>19.003</v>
      </c>
      <c r="R7" s="3">
        <v>25.936</v>
      </c>
      <c r="S7" s="3">
        <v>33.006999999999998</v>
      </c>
      <c r="T7" s="3">
        <v>40.247999999999998</v>
      </c>
      <c r="U7" s="3">
        <v>47.71</v>
      </c>
      <c r="V7" s="37">
        <f t="shared" si="0"/>
        <v>56.591909452944876</v>
      </c>
    </row>
    <row r="8" spans="1:22" x14ac:dyDescent="0.35">
      <c r="A8" s="1" t="s">
        <v>433</v>
      </c>
      <c r="B8" s="1">
        <v>2023</v>
      </c>
      <c r="C8" s="2">
        <v>44981</v>
      </c>
      <c r="D8" s="1" t="s">
        <v>72</v>
      </c>
      <c r="E8" s="53" t="s">
        <v>395</v>
      </c>
      <c r="F8" s="53" t="s">
        <v>395</v>
      </c>
      <c r="G8" s="3" t="s">
        <v>44</v>
      </c>
      <c r="H8" s="3" t="s">
        <v>43</v>
      </c>
      <c r="I8" s="3" t="s">
        <v>141</v>
      </c>
      <c r="J8" s="3" t="s">
        <v>54</v>
      </c>
      <c r="K8" s="3"/>
      <c r="L8" s="3"/>
      <c r="M8" s="3"/>
      <c r="N8" s="53">
        <v>7</v>
      </c>
      <c r="O8" s="1">
        <v>7</v>
      </c>
      <c r="P8" s="60">
        <v>11.856</v>
      </c>
      <c r="Q8" s="3">
        <v>19.454000000000001</v>
      </c>
      <c r="R8" s="3">
        <v>26.402999999999999</v>
      </c>
      <c r="S8" s="3">
        <v>33.444000000000003</v>
      </c>
      <c r="T8" s="3">
        <v>40.567</v>
      </c>
      <c r="U8" s="3">
        <v>47.936</v>
      </c>
      <c r="V8" s="37">
        <f t="shared" si="0"/>
        <v>56.325100133511349</v>
      </c>
    </row>
    <row r="9" spans="1:22" x14ac:dyDescent="0.35">
      <c r="A9" s="1" t="s">
        <v>433</v>
      </c>
      <c r="B9" s="1">
        <v>2023</v>
      </c>
      <c r="C9" s="2">
        <v>44981</v>
      </c>
      <c r="D9" s="1" t="s">
        <v>72</v>
      </c>
      <c r="E9" s="53" t="s">
        <v>395</v>
      </c>
      <c r="F9" s="53" t="s">
        <v>395</v>
      </c>
      <c r="G9" s="3" t="s">
        <v>29</v>
      </c>
      <c r="H9" s="3" t="s">
        <v>28</v>
      </c>
      <c r="I9" s="3" t="s">
        <v>1552</v>
      </c>
      <c r="J9" s="3" t="s">
        <v>1732</v>
      </c>
      <c r="K9" s="3"/>
      <c r="L9" s="3"/>
      <c r="M9" s="3"/>
      <c r="N9" s="53">
        <v>8</v>
      </c>
      <c r="O9" s="1">
        <v>8</v>
      </c>
      <c r="P9" s="60">
        <v>12.048999999999999</v>
      </c>
      <c r="Q9" s="3">
        <v>19.489999999999998</v>
      </c>
      <c r="R9" s="3">
        <v>26.474</v>
      </c>
      <c r="S9" s="3">
        <v>33.662999999999997</v>
      </c>
      <c r="T9" s="3">
        <v>40.790999999999997</v>
      </c>
      <c r="U9" s="3">
        <v>48.253999999999998</v>
      </c>
      <c r="V9" s="37">
        <f t="shared" si="0"/>
        <v>55.953910556637794</v>
      </c>
    </row>
    <row r="10" spans="1:22" x14ac:dyDescent="0.35">
      <c r="A10" s="1" t="s">
        <v>433</v>
      </c>
      <c r="B10" s="1">
        <v>2023</v>
      </c>
      <c r="C10" s="2">
        <v>44981</v>
      </c>
      <c r="D10" s="1" t="s">
        <v>72</v>
      </c>
      <c r="E10" s="53" t="s">
        <v>395</v>
      </c>
      <c r="F10" s="53" t="s">
        <v>395</v>
      </c>
      <c r="G10" s="3" t="s">
        <v>40</v>
      </c>
      <c r="H10" s="3" t="s">
        <v>39</v>
      </c>
      <c r="I10" s="3" t="s">
        <v>42</v>
      </c>
      <c r="J10" s="3" t="s">
        <v>45</v>
      </c>
      <c r="K10" s="3"/>
      <c r="L10" s="3"/>
      <c r="M10" s="3"/>
      <c r="N10" s="53">
        <v>9</v>
      </c>
      <c r="O10" s="1">
        <v>9</v>
      </c>
      <c r="P10" s="60">
        <v>12.185</v>
      </c>
      <c r="Q10" s="3">
        <v>19.937999999999999</v>
      </c>
      <c r="R10" s="3">
        <v>27.015000000000001</v>
      </c>
      <c r="S10" s="3">
        <v>34.094999999999999</v>
      </c>
      <c r="T10" s="3">
        <v>41.173000000000002</v>
      </c>
      <c r="U10" s="3">
        <v>48.442</v>
      </c>
      <c r="V10" s="37">
        <f t="shared" si="0"/>
        <v>55.736757359316293</v>
      </c>
    </row>
    <row r="11" spans="1:22" x14ac:dyDescent="0.35">
      <c r="A11" s="1" t="s">
        <v>433</v>
      </c>
      <c r="B11" s="1">
        <v>2023</v>
      </c>
      <c r="C11" s="2">
        <v>44981</v>
      </c>
      <c r="D11" s="1" t="s">
        <v>72</v>
      </c>
      <c r="E11" s="53" t="s">
        <v>395</v>
      </c>
      <c r="F11" s="53" t="s">
        <v>395</v>
      </c>
      <c r="G11" s="3" t="s">
        <v>27</v>
      </c>
      <c r="H11" s="3" t="s">
        <v>118</v>
      </c>
      <c r="I11" s="3" t="s">
        <v>26</v>
      </c>
      <c r="J11" s="3" t="s">
        <v>41</v>
      </c>
      <c r="K11" s="3"/>
      <c r="L11" s="3"/>
      <c r="M11" s="3"/>
      <c r="N11" s="53">
        <v>10</v>
      </c>
      <c r="O11" s="1">
        <v>10</v>
      </c>
      <c r="P11" s="60">
        <v>11.704000000000001</v>
      </c>
      <c r="Q11" s="3">
        <v>19.221</v>
      </c>
      <c r="R11" s="3">
        <v>26.466999999999999</v>
      </c>
      <c r="S11" s="3">
        <v>33.874000000000002</v>
      </c>
      <c r="T11" s="3">
        <v>41.274000000000001</v>
      </c>
      <c r="U11" s="3">
        <v>48.530999999999999</v>
      </c>
      <c r="V11" s="37">
        <f t="shared" si="0"/>
        <v>55.634542869506092</v>
      </c>
    </row>
    <row r="12" spans="1:22" x14ac:dyDescent="0.35">
      <c r="A12" s="1" t="s">
        <v>433</v>
      </c>
      <c r="B12" s="1">
        <v>2023</v>
      </c>
      <c r="C12" s="2">
        <v>44981</v>
      </c>
      <c r="D12" s="1" t="s">
        <v>72</v>
      </c>
      <c r="E12" s="53" t="s">
        <v>395</v>
      </c>
      <c r="F12" s="53" t="s">
        <v>395</v>
      </c>
      <c r="G12" s="3" t="s">
        <v>67</v>
      </c>
      <c r="H12" s="3" t="s">
        <v>66</v>
      </c>
      <c r="I12" s="3" t="s">
        <v>99</v>
      </c>
      <c r="J12" s="3" t="s">
        <v>68</v>
      </c>
      <c r="K12" s="3"/>
      <c r="L12" s="3"/>
      <c r="M12" s="3"/>
      <c r="N12" s="53">
        <v>11</v>
      </c>
      <c r="O12" s="1">
        <v>11</v>
      </c>
      <c r="P12" s="61">
        <v>12.077</v>
      </c>
      <c r="Q12" s="8">
        <v>19.599</v>
      </c>
      <c r="R12" s="8">
        <v>27.109000000000002</v>
      </c>
      <c r="S12" s="8">
        <v>34.503999999999998</v>
      </c>
      <c r="T12" s="8">
        <v>42.054000000000002</v>
      </c>
      <c r="U12" s="8">
        <v>49.762999999999998</v>
      </c>
      <c r="V12" s="37">
        <f t="shared" si="0"/>
        <v>54.257179028595544</v>
      </c>
    </row>
    <row r="13" spans="1:22" x14ac:dyDescent="0.35">
      <c r="A13" s="1" t="s">
        <v>433</v>
      </c>
      <c r="B13" s="1">
        <v>2023</v>
      </c>
      <c r="C13" s="2">
        <v>44981</v>
      </c>
      <c r="D13" s="1" t="s">
        <v>72</v>
      </c>
      <c r="E13" s="53" t="s">
        <v>395</v>
      </c>
      <c r="F13" s="53" t="s">
        <v>395</v>
      </c>
      <c r="G13" s="3" t="s">
        <v>59</v>
      </c>
      <c r="H13" s="3" t="s">
        <v>399</v>
      </c>
      <c r="I13" s="3" t="s">
        <v>109</v>
      </c>
      <c r="J13" s="3" t="s">
        <v>58</v>
      </c>
      <c r="K13" s="3"/>
      <c r="L13" s="3"/>
      <c r="M13" s="3"/>
      <c r="N13" s="53">
        <v>12</v>
      </c>
      <c r="O13" s="1">
        <v>12</v>
      </c>
      <c r="P13" s="60">
        <v>12.959</v>
      </c>
      <c r="Q13" s="3">
        <v>20.861000000000001</v>
      </c>
      <c r="R13" s="3">
        <v>28.050999999999998</v>
      </c>
      <c r="S13" s="3">
        <v>35.223999999999997</v>
      </c>
      <c r="T13" s="3">
        <v>42.607999999999997</v>
      </c>
      <c r="U13" s="3">
        <v>50.387999999999998</v>
      </c>
      <c r="V13" s="37">
        <f t="shared" si="0"/>
        <v>53.584186711121696</v>
      </c>
    </row>
    <row r="14" spans="1:22" x14ac:dyDescent="0.35">
      <c r="A14" s="1" t="s">
        <v>433</v>
      </c>
      <c r="B14" s="1">
        <v>2023</v>
      </c>
      <c r="C14" s="2">
        <v>44981</v>
      </c>
      <c r="D14" s="1" t="s">
        <v>72</v>
      </c>
      <c r="E14" s="53" t="s">
        <v>395</v>
      </c>
      <c r="F14" s="53" t="s">
        <v>395</v>
      </c>
      <c r="G14" s="3" t="s">
        <v>161</v>
      </c>
      <c r="H14" s="3" t="s">
        <v>1735</v>
      </c>
      <c r="I14" s="3" t="s">
        <v>160</v>
      </c>
      <c r="J14" s="3" t="s">
        <v>1741</v>
      </c>
      <c r="K14" s="3"/>
      <c r="L14" s="3"/>
      <c r="M14" s="3"/>
      <c r="N14" s="53">
        <v>13</v>
      </c>
      <c r="O14" s="1">
        <v>13</v>
      </c>
      <c r="P14" s="60">
        <v>12.353999999999999</v>
      </c>
      <c r="Q14" s="3">
        <v>20.013000000000002</v>
      </c>
      <c r="R14" s="3">
        <v>27.459</v>
      </c>
      <c r="S14" s="3">
        <v>34.972000000000001</v>
      </c>
      <c r="T14" s="3">
        <v>42.750999999999998</v>
      </c>
      <c r="U14" s="3">
        <v>50.686999999999998</v>
      </c>
      <c r="V14" s="37">
        <f t="shared" si="0"/>
        <v>53.26809635606763</v>
      </c>
    </row>
    <row r="15" spans="1:22" x14ac:dyDescent="0.35">
      <c r="A15" s="1" t="s">
        <v>433</v>
      </c>
      <c r="B15" s="1">
        <v>2023</v>
      </c>
      <c r="C15" s="2">
        <v>44981</v>
      </c>
      <c r="D15" s="1" t="s">
        <v>72</v>
      </c>
      <c r="E15" s="53" t="s">
        <v>395</v>
      </c>
      <c r="F15" s="53" t="s">
        <v>395</v>
      </c>
      <c r="G15" s="3" t="s">
        <v>190</v>
      </c>
      <c r="H15" s="3" t="s">
        <v>1553</v>
      </c>
      <c r="I15" s="3" t="s">
        <v>1739</v>
      </c>
      <c r="J15" s="3" t="s">
        <v>1551</v>
      </c>
      <c r="K15" s="3"/>
      <c r="L15" s="3"/>
      <c r="M15" s="3"/>
      <c r="N15" s="53">
        <v>14</v>
      </c>
      <c r="O15" s="1">
        <v>14</v>
      </c>
      <c r="P15" s="60">
        <v>12.952</v>
      </c>
      <c r="Q15" s="3">
        <v>20.87</v>
      </c>
      <c r="R15" s="3">
        <v>28.27</v>
      </c>
      <c r="S15" s="3">
        <v>35.646999999999998</v>
      </c>
      <c r="T15" s="3">
        <v>43.314</v>
      </c>
      <c r="U15" s="3">
        <v>51.366999999999997</v>
      </c>
      <c r="V15" s="37">
        <f t="shared" si="0"/>
        <v>52.562929507271207</v>
      </c>
    </row>
    <row r="16" spans="1:22" x14ac:dyDescent="0.35">
      <c r="A16" s="1" t="s">
        <v>433</v>
      </c>
      <c r="B16" s="1">
        <v>2023</v>
      </c>
      <c r="C16" s="2">
        <v>44981</v>
      </c>
      <c r="D16" s="1" t="s">
        <v>72</v>
      </c>
      <c r="E16" s="53" t="s">
        <v>395</v>
      </c>
      <c r="F16" s="53" t="s">
        <v>395</v>
      </c>
      <c r="G16" s="3" t="s">
        <v>148</v>
      </c>
      <c r="H16" s="3" t="s">
        <v>1736</v>
      </c>
      <c r="I16" s="3" t="s">
        <v>1740</v>
      </c>
      <c r="J16" s="3" t="s">
        <v>469</v>
      </c>
      <c r="K16" s="3"/>
      <c r="L16" s="3"/>
      <c r="M16" s="3"/>
      <c r="N16" s="53">
        <v>15</v>
      </c>
      <c r="O16" s="1">
        <v>15</v>
      </c>
      <c r="P16" s="60">
        <v>13.663</v>
      </c>
      <c r="Q16" s="3">
        <v>22.294</v>
      </c>
      <c r="R16" s="3">
        <v>30.283000000000001</v>
      </c>
      <c r="S16" s="3">
        <v>38.063000000000002</v>
      </c>
      <c r="T16" s="3">
        <v>45.664000000000001</v>
      </c>
      <c r="U16" s="3">
        <v>53.406999999999996</v>
      </c>
      <c r="V16" s="37">
        <f t="shared" si="0"/>
        <v>50.555170670511359</v>
      </c>
    </row>
    <row r="17" spans="1:22" x14ac:dyDescent="0.35">
      <c r="A17" s="1" t="s">
        <v>433</v>
      </c>
      <c r="B17" s="1">
        <v>2023</v>
      </c>
      <c r="C17" s="2">
        <v>44981</v>
      </c>
      <c r="D17" s="1" t="s">
        <v>72</v>
      </c>
      <c r="E17" s="53" t="s">
        <v>472</v>
      </c>
      <c r="F17" s="3">
        <v>1</v>
      </c>
      <c r="G17" s="3" t="s">
        <v>15</v>
      </c>
      <c r="H17" s="3" t="s">
        <v>14</v>
      </c>
      <c r="I17" s="3" t="s">
        <v>22</v>
      </c>
      <c r="J17" s="3" t="s">
        <v>23</v>
      </c>
      <c r="K17" s="3"/>
      <c r="L17" s="3"/>
      <c r="M17" s="3"/>
      <c r="N17" s="53">
        <v>1</v>
      </c>
      <c r="O17" s="10">
        <v>1</v>
      </c>
      <c r="P17" s="60">
        <v>11.53</v>
      </c>
      <c r="Q17" s="3">
        <v>18.881</v>
      </c>
      <c r="R17" s="3">
        <v>25.625</v>
      </c>
      <c r="S17" s="3">
        <v>32.356000000000002</v>
      </c>
      <c r="T17" s="3">
        <v>39.29</v>
      </c>
      <c r="U17" s="3">
        <v>46.399000000000001</v>
      </c>
      <c r="V17" s="37">
        <f t="shared" si="0"/>
        <v>58.190909286838078</v>
      </c>
    </row>
    <row r="18" spans="1:22" x14ac:dyDescent="0.35">
      <c r="A18" s="1" t="s">
        <v>433</v>
      </c>
      <c r="B18" s="1">
        <v>2023</v>
      </c>
      <c r="C18" s="2">
        <v>44981</v>
      </c>
      <c r="D18" s="1" t="s">
        <v>72</v>
      </c>
      <c r="E18" s="53" t="s">
        <v>472</v>
      </c>
      <c r="F18" s="3">
        <v>1</v>
      </c>
      <c r="G18" s="3" t="s">
        <v>17</v>
      </c>
      <c r="H18" s="3" t="s">
        <v>16</v>
      </c>
      <c r="I18" s="3" t="s">
        <v>32</v>
      </c>
      <c r="J18" s="3" t="s">
        <v>81</v>
      </c>
      <c r="K18" s="3"/>
      <c r="L18" s="3"/>
      <c r="M18" s="3"/>
      <c r="N18" s="53">
        <v>2</v>
      </c>
      <c r="O18" s="10">
        <v>6</v>
      </c>
      <c r="P18" s="60">
        <v>12.032</v>
      </c>
      <c r="Q18" s="3">
        <v>19.312000000000001</v>
      </c>
      <c r="R18" s="3">
        <v>26.75</v>
      </c>
      <c r="S18" s="3">
        <v>33.896999999999998</v>
      </c>
      <c r="T18" s="3">
        <v>40.744999999999997</v>
      </c>
      <c r="U18" s="3">
        <v>47.691000000000003</v>
      </c>
      <c r="V18" s="37">
        <f t="shared" si="0"/>
        <v>56.614455557652384</v>
      </c>
    </row>
    <row r="19" spans="1:22" x14ac:dyDescent="0.35">
      <c r="A19" s="1" t="s">
        <v>433</v>
      </c>
      <c r="B19" s="1">
        <v>2023</v>
      </c>
      <c r="C19" s="2">
        <v>44981</v>
      </c>
      <c r="D19" s="1" t="s">
        <v>72</v>
      </c>
      <c r="E19" s="53" t="s">
        <v>472</v>
      </c>
      <c r="F19" s="3">
        <v>2</v>
      </c>
      <c r="G19" s="3" t="s">
        <v>19</v>
      </c>
      <c r="H19" s="3" t="s">
        <v>396</v>
      </c>
      <c r="I19" s="3" t="s">
        <v>400</v>
      </c>
      <c r="J19" s="3" t="s">
        <v>18</v>
      </c>
      <c r="K19" s="3"/>
      <c r="L19" s="3"/>
      <c r="M19" s="3"/>
      <c r="N19" s="53">
        <v>1</v>
      </c>
      <c r="O19" s="10">
        <v>4</v>
      </c>
      <c r="P19" s="60">
        <v>11.798</v>
      </c>
      <c r="Q19" s="3">
        <v>19.181999999999999</v>
      </c>
      <c r="R19" s="3">
        <v>26.016999999999999</v>
      </c>
      <c r="S19" s="3">
        <v>32.886000000000003</v>
      </c>
      <c r="T19" s="3">
        <v>39.819000000000003</v>
      </c>
      <c r="U19" s="3">
        <v>46.975999999999999</v>
      </c>
      <c r="V19" s="37">
        <f t="shared" si="0"/>
        <v>57.47615803814714</v>
      </c>
    </row>
    <row r="20" spans="1:22" x14ac:dyDescent="0.35">
      <c r="A20" s="1" t="s">
        <v>433</v>
      </c>
      <c r="B20" s="1">
        <v>2023</v>
      </c>
      <c r="C20" s="2">
        <v>44981</v>
      </c>
      <c r="D20" s="1" t="s">
        <v>72</v>
      </c>
      <c r="E20" s="53" t="s">
        <v>472</v>
      </c>
      <c r="F20" s="3">
        <v>2</v>
      </c>
      <c r="G20" s="3" t="s">
        <v>47</v>
      </c>
      <c r="H20" s="3" t="s">
        <v>100</v>
      </c>
      <c r="I20" s="3" t="s">
        <v>101</v>
      </c>
      <c r="J20" s="3" t="s">
        <v>46</v>
      </c>
      <c r="K20" s="3"/>
      <c r="L20" s="3"/>
      <c r="M20" s="3"/>
      <c r="N20" s="53">
        <v>2</v>
      </c>
      <c r="O20" s="10">
        <v>5</v>
      </c>
      <c r="P20" s="60">
        <v>11.587999999999999</v>
      </c>
      <c r="Q20" s="3">
        <v>19.02</v>
      </c>
      <c r="R20" s="3">
        <v>25.975000000000001</v>
      </c>
      <c r="S20" s="3">
        <v>32.993000000000002</v>
      </c>
      <c r="T20" s="3">
        <v>40.179000000000002</v>
      </c>
      <c r="U20" s="3">
        <v>47.607999999999997</v>
      </c>
      <c r="V20" s="37">
        <f t="shared" si="0"/>
        <v>56.713157452528989</v>
      </c>
    </row>
    <row r="21" spans="1:22" x14ac:dyDescent="0.35">
      <c r="A21" s="1" t="s">
        <v>433</v>
      </c>
      <c r="B21" s="1">
        <v>2023</v>
      </c>
      <c r="C21" s="2">
        <v>44981</v>
      </c>
      <c r="D21" s="1" t="s">
        <v>72</v>
      </c>
      <c r="E21" s="53" t="s">
        <v>472</v>
      </c>
      <c r="F21" s="3">
        <v>3</v>
      </c>
      <c r="G21" s="3" t="s">
        <v>38</v>
      </c>
      <c r="H21" s="3" t="s">
        <v>95</v>
      </c>
      <c r="I21" s="3" t="s">
        <v>76</v>
      </c>
      <c r="J21" s="3" t="s">
        <v>37</v>
      </c>
      <c r="K21" s="3"/>
      <c r="L21" s="3"/>
      <c r="M21" s="3"/>
      <c r="N21" s="53">
        <v>1</v>
      </c>
      <c r="O21" s="10">
        <v>2</v>
      </c>
      <c r="P21">
        <v>11.423</v>
      </c>
      <c r="Q21">
        <v>18.670999999999999</v>
      </c>
      <c r="R21">
        <v>25.498999999999999</v>
      </c>
      <c r="S21">
        <v>32.503999999999998</v>
      </c>
      <c r="T21">
        <v>39.536999999999999</v>
      </c>
      <c r="U21">
        <v>46.762999999999998</v>
      </c>
      <c r="V21" s="37">
        <f t="shared" si="0"/>
        <v>57.737955221008065</v>
      </c>
    </row>
    <row r="22" spans="1:22" x14ac:dyDescent="0.35">
      <c r="A22" s="1" t="s">
        <v>433</v>
      </c>
      <c r="B22" s="1">
        <v>2023</v>
      </c>
      <c r="C22" s="2">
        <v>44981</v>
      </c>
      <c r="D22" s="1" t="s">
        <v>72</v>
      </c>
      <c r="E22" s="53" t="s">
        <v>472</v>
      </c>
      <c r="F22" s="3">
        <v>3</v>
      </c>
      <c r="G22" s="3" t="s">
        <v>44</v>
      </c>
      <c r="H22" s="3" t="s">
        <v>43</v>
      </c>
      <c r="I22" s="3" t="s">
        <v>141</v>
      </c>
      <c r="J22" s="3" t="s">
        <v>54</v>
      </c>
      <c r="K22" s="3"/>
      <c r="L22" s="3"/>
      <c r="M22" s="3"/>
      <c r="N22" s="53">
        <v>2</v>
      </c>
      <c r="O22" s="10">
        <v>7</v>
      </c>
      <c r="P22">
        <v>11.878</v>
      </c>
      <c r="Q22">
        <v>19.501000000000001</v>
      </c>
      <c r="R22">
        <v>26.492000000000001</v>
      </c>
      <c r="S22">
        <v>33.484000000000002</v>
      </c>
      <c r="T22">
        <v>40.429000000000002</v>
      </c>
      <c r="U22">
        <v>47.756999999999998</v>
      </c>
      <c r="V22" s="37">
        <f t="shared" si="0"/>
        <v>56.536214586343362</v>
      </c>
    </row>
    <row r="23" spans="1:22" x14ac:dyDescent="0.35">
      <c r="A23" s="1" t="s">
        <v>433</v>
      </c>
      <c r="B23" s="1">
        <v>2023</v>
      </c>
      <c r="C23" s="2">
        <v>44981</v>
      </c>
      <c r="D23" s="1" t="s">
        <v>72</v>
      </c>
      <c r="E23" s="53" t="s">
        <v>472</v>
      </c>
      <c r="F23" s="3">
        <v>4</v>
      </c>
      <c r="G23" s="3" t="s">
        <v>25</v>
      </c>
      <c r="H23" s="3" t="s">
        <v>102</v>
      </c>
      <c r="I23" s="3" t="s">
        <v>24</v>
      </c>
      <c r="J23" s="3" t="s">
        <v>397</v>
      </c>
      <c r="K23" s="3"/>
      <c r="L23" s="3"/>
      <c r="M23" s="3"/>
      <c r="N23" s="53">
        <v>1</v>
      </c>
      <c r="O23" s="10">
        <v>3</v>
      </c>
      <c r="P23" s="60">
        <v>11.683999999999999</v>
      </c>
      <c r="Q23" s="3">
        <v>19.047000000000001</v>
      </c>
      <c r="R23" s="3">
        <v>25.904</v>
      </c>
      <c r="S23" s="3">
        <v>32.802</v>
      </c>
      <c r="T23" s="3">
        <v>39.715000000000003</v>
      </c>
      <c r="U23" s="3">
        <v>46.802999999999997</v>
      </c>
      <c r="V23" s="37">
        <f t="shared" si="0"/>
        <v>57.688609704506128</v>
      </c>
    </row>
    <row r="24" spans="1:22" x14ac:dyDescent="0.35">
      <c r="A24" s="1" t="s">
        <v>433</v>
      </c>
      <c r="B24" s="1">
        <v>2023</v>
      </c>
      <c r="C24" s="2">
        <v>44981</v>
      </c>
      <c r="D24" s="1" t="s">
        <v>72</v>
      </c>
      <c r="E24" s="53" t="s">
        <v>472</v>
      </c>
      <c r="F24" s="3">
        <v>4</v>
      </c>
      <c r="G24" s="3" t="s">
        <v>29</v>
      </c>
      <c r="H24" s="3" t="s">
        <v>28</v>
      </c>
      <c r="I24" s="3" t="s">
        <v>1552</v>
      </c>
      <c r="J24" s="3" t="s">
        <v>1732</v>
      </c>
      <c r="K24" s="3"/>
      <c r="L24" s="3"/>
      <c r="M24" s="3"/>
      <c r="N24" s="53">
        <v>2</v>
      </c>
      <c r="O24" s="10">
        <v>8</v>
      </c>
      <c r="P24" s="60">
        <v>11.961</v>
      </c>
      <c r="Q24" s="3">
        <v>19.388999999999999</v>
      </c>
      <c r="R24" s="3">
        <v>26.285</v>
      </c>
      <c r="S24" s="3">
        <v>33.406999999999996</v>
      </c>
      <c r="T24" s="3">
        <v>40.462000000000003</v>
      </c>
      <c r="U24" s="3">
        <v>47.81</v>
      </c>
      <c r="V24" s="37">
        <f t="shared" si="0"/>
        <v>56.473541100188243</v>
      </c>
    </row>
    <row r="25" spans="1:22" x14ac:dyDescent="0.35">
      <c r="A25" s="1" t="s">
        <v>433</v>
      </c>
      <c r="B25" s="1">
        <v>2023</v>
      </c>
      <c r="C25" s="2">
        <v>44981</v>
      </c>
      <c r="D25" s="1" t="s">
        <v>72</v>
      </c>
      <c r="E25" s="53" t="s">
        <v>209</v>
      </c>
      <c r="F25" s="3" t="s">
        <v>210</v>
      </c>
      <c r="G25" s="3" t="s">
        <v>15</v>
      </c>
      <c r="H25" s="3" t="s">
        <v>14</v>
      </c>
      <c r="I25" s="3" t="s">
        <v>22</v>
      </c>
      <c r="J25" s="3" t="s">
        <v>23</v>
      </c>
      <c r="K25" s="3"/>
      <c r="L25" s="3"/>
      <c r="M25" s="3"/>
      <c r="N25" s="53">
        <v>1</v>
      </c>
      <c r="O25" s="4">
        <v>1</v>
      </c>
      <c r="P25" s="60">
        <v>11.617000000000001</v>
      </c>
      <c r="Q25" s="3">
        <v>18.936</v>
      </c>
      <c r="R25" s="3">
        <v>25.837</v>
      </c>
      <c r="S25" s="3">
        <v>32.591999999999999</v>
      </c>
      <c r="T25" s="3">
        <v>39.5</v>
      </c>
      <c r="U25" s="3">
        <v>46.613</v>
      </c>
      <c r="V25" s="37">
        <f t="shared" si="0"/>
        <v>57.923755175594792</v>
      </c>
    </row>
    <row r="26" spans="1:22" x14ac:dyDescent="0.35">
      <c r="A26" s="1" t="s">
        <v>433</v>
      </c>
      <c r="B26" s="1">
        <v>2023</v>
      </c>
      <c r="C26" s="2">
        <v>44981</v>
      </c>
      <c r="D26" s="1" t="s">
        <v>72</v>
      </c>
      <c r="E26" s="53" t="s">
        <v>209</v>
      </c>
      <c r="F26" s="3" t="s">
        <v>210</v>
      </c>
      <c r="G26" s="3" t="s">
        <v>38</v>
      </c>
      <c r="H26" s="3" t="s">
        <v>95</v>
      </c>
      <c r="I26" s="3" t="s">
        <v>76</v>
      </c>
      <c r="J26" s="3" t="s">
        <v>37</v>
      </c>
      <c r="K26" s="3"/>
      <c r="L26" s="3"/>
      <c r="M26" s="3"/>
      <c r="N26" s="53">
        <v>2</v>
      </c>
      <c r="O26" s="4">
        <v>2</v>
      </c>
      <c r="P26" s="60">
        <v>11.401999999999999</v>
      </c>
      <c r="Q26" s="3">
        <v>18.646999999999998</v>
      </c>
      <c r="R26" s="3">
        <v>25.498999999999999</v>
      </c>
      <c r="S26" s="3">
        <v>32.531999999999996</v>
      </c>
      <c r="T26" s="3">
        <v>39.564999999999998</v>
      </c>
      <c r="U26" s="3">
        <v>46.755000000000003</v>
      </c>
      <c r="V26" s="37">
        <f t="shared" si="0"/>
        <v>57.74783445620789</v>
      </c>
    </row>
    <row r="27" spans="1:22" x14ac:dyDescent="0.35">
      <c r="A27" s="1" t="s">
        <v>433</v>
      </c>
      <c r="B27" s="1">
        <v>2023</v>
      </c>
      <c r="C27" s="2">
        <v>44981</v>
      </c>
      <c r="D27" s="1" t="s">
        <v>72</v>
      </c>
      <c r="E27" s="53" t="s">
        <v>209</v>
      </c>
      <c r="F27" s="3" t="s">
        <v>211</v>
      </c>
      <c r="G27" s="3" t="s">
        <v>25</v>
      </c>
      <c r="H27" s="3" t="s">
        <v>102</v>
      </c>
      <c r="I27" s="3" t="s">
        <v>24</v>
      </c>
      <c r="J27" s="3" t="s">
        <v>397</v>
      </c>
      <c r="K27" s="3"/>
      <c r="L27" s="3"/>
      <c r="M27" s="3"/>
      <c r="N27" s="53">
        <v>3</v>
      </c>
      <c r="O27" s="4">
        <v>3</v>
      </c>
      <c r="P27" s="60">
        <v>11.696</v>
      </c>
      <c r="Q27" s="3">
        <v>19.093</v>
      </c>
      <c r="R27" s="3">
        <v>25.928999999999998</v>
      </c>
      <c r="S27" s="3">
        <v>32.786999999999999</v>
      </c>
      <c r="T27" s="3">
        <v>39.67</v>
      </c>
      <c r="U27" s="3">
        <v>46.683999999999997</v>
      </c>
      <c r="V27" s="37">
        <f t="shared" si="0"/>
        <v>57.83566104018508</v>
      </c>
    </row>
    <row r="28" spans="1:22" x14ac:dyDescent="0.35">
      <c r="A28" s="1" t="s">
        <v>433</v>
      </c>
      <c r="B28" s="1">
        <v>2023</v>
      </c>
      <c r="C28" s="2">
        <v>44981</v>
      </c>
      <c r="D28" s="1" t="s">
        <v>72</v>
      </c>
      <c r="E28" s="53" t="s">
        <v>209</v>
      </c>
      <c r="F28" s="3" t="s">
        <v>211</v>
      </c>
      <c r="G28" s="3" t="s">
        <v>19</v>
      </c>
      <c r="H28" s="3" t="s">
        <v>396</v>
      </c>
      <c r="I28" s="3" t="s">
        <v>400</v>
      </c>
      <c r="J28" s="3" t="s">
        <v>18</v>
      </c>
      <c r="K28" s="3"/>
      <c r="L28" s="3"/>
      <c r="M28" s="3"/>
      <c r="N28" s="53">
        <v>4</v>
      </c>
      <c r="O28" s="4">
        <v>4</v>
      </c>
      <c r="P28" s="60">
        <v>12.021000000000001</v>
      </c>
      <c r="Q28" s="3">
        <v>19.469000000000001</v>
      </c>
      <c r="R28" s="3">
        <v>26.259</v>
      </c>
      <c r="S28" s="3">
        <v>33.021000000000001</v>
      </c>
      <c r="T28" s="3">
        <v>39.905000000000001</v>
      </c>
      <c r="U28" s="3">
        <v>47.034999999999997</v>
      </c>
      <c r="V28" s="37">
        <f t="shared" si="0"/>
        <v>57.404060805782933</v>
      </c>
    </row>
    <row r="29" spans="1:22" x14ac:dyDescent="0.35">
      <c r="A29" s="55" t="s">
        <v>12</v>
      </c>
      <c r="B29" s="55">
        <v>2022</v>
      </c>
      <c r="C29" s="56">
        <v>44846</v>
      </c>
      <c r="D29" s="55" t="s">
        <v>13</v>
      </c>
      <c r="E29" s="55" t="s">
        <v>395</v>
      </c>
      <c r="F29" s="55" t="s">
        <v>395</v>
      </c>
      <c r="G29" s="57" t="s">
        <v>15</v>
      </c>
      <c r="H29" s="53" t="s">
        <v>14</v>
      </c>
      <c r="I29" s="53" t="s">
        <v>22</v>
      </c>
      <c r="J29" s="53" t="s">
        <v>23</v>
      </c>
      <c r="K29" s="58">
        <f>(C29-VLOOKUP(H29,Riders!$A$2:$C$213,2,FALSE))/365</f>
        <v>122.86575342465754</v>
      </c>
      <c r="L29" s="58">
        <f>(C29-VLOOKUP(I29,Riders!$A$2:$C$213,2,FALSE))/365</f>
        <v>122.86575342465754</v>
      </c>
      <c r="M29" s="58">
        <f>(C29-VLOOKUP(J29,Riders!$A$2:$C$213,2,FALSE))/365</f>
        <v>25.084931506849315</v>
      </c>
      <c r="N29" s="53">
        <v>1</v>
      </c>
      <c r="O29" s="53">
        <v>1</v>
      </c>
      <c r="P29" s="60">
        <v>11.532</v>
      </c>
      <c r="Q29" s="3">
        <v>18.91</v>
      </c>
      <c r="R29" s="3">
        <v>25.693000000000001</v>
      </c>
      <c r="S29" s="3">
        <v>32.432000000000002</v>
      </c>
      <c r="T29" s="3">
        <v>39.384</v>
      </c>
      <c r="U29" s="3">
        <v>46.573</v>
      </c>
      <c r="V29" s="37">
        <f t="shared" ref="V29:V51" si="1">3.6*750/U29</f>
        <v>57.973503961522773</v>
      </c>
    </row>
    <row r="30" spans="1:22" x14ac:dyDescent="0.35">
      <c r="A30" s="55" t="s">
        <v>12</v>
      </c>
      <c r="B30" s="55">
        <v>2022</v>
      </c>
      <c r="C30" s="56">
        <v>44846</v>
      </c>
      <c r="D30" s="55" t="s">
        <v>13</v>
      </c>
      <c r="E30" s="55" t="s">
        <v>395</v>
      </c>
      <c r="F30" s="55" t="s">
        <v>395</v>
      </c>
      <c r="G30" s="57" t="s">
        <v>19</v>
      </c>
      <c r="H30" s="53" t="s">
        <v>78</v>
      </c>
      <c r="I30" s="53" t="s">
        <v>396</v>
      </c>
      <c r="J30" s="53" t="s">
        <v>400</v>
      </c>
      <c r="K30" s="58">
        <f>(C30-VLOOKUP(H30,Riders!$A$2:$C$213,2,FALSE))/365</f>
        <v>31.424657534246574</v>
      </c>
      <c r="L30" s="58">
        <f>(C30-VLOOKUP(I30,Riders!$A$2:$C$213,2,FALSE))/365</f>
        <v>26.509589041095889</v>
      </c>
      <c r="M30" s="58">
        <f>(C30-VLOOKUP(J30,Riders!$A$2:$C$213,2,FALSE))/365</f>
        <v>23.104109589041094</v>
      </c>
      <c r="N30" s="53">
        <v>2</v>
      </c>
      <c r="O30" s="53">
        <v>4</v>
      </c>
      <c r="P30" s="60">
        <v>11.445</v>
      </c>
      <c r="Q30" s="3">
        <v>18.776</v>
      </c>
      <c r="R30" s="3">
        <v>25.690999999999999</v>
      </c>
      <c r="S30" s="3">
        <v>32.630000000000003</v>
      </c>
      <c r="T30" s="3">
        <v>39.555999999999997</v>
      </c>
      <c r="U30" s="3">
        <v>46.643000000000001</v>
      </c>
      <c r="V30" s="37">
        <f t="shared" si="1"/>
        <v>57.886499581930835</v>
      </c>
    </row>
    <row r="31" spans="1:22" x14ac:dyDescent="0.35">
      <c r="A31" s="55" t="s">
        <v>12</v>
      </c>
      <c r="B31" s="55">
        <v>2022</v>
      </c>
      <c r="C31" s="56">
        <v>44846</v>
      </c>
      <c r="D31" s="55" t="s">
        <v>13</v>
      </c>
      <c r="E31" s="55" t="s">
        <v>395</v>
      </c>
      <c r="F31" s="55" t="s">
        <v>395</v>
      </c>
      <c r="G31" s="57" t="s">
        <v>25</v>
      </c>
      <c r="H31" s="53" t="s">
        <v>102</v>
      </c>
      <c r="I31" s="53" t="s">
        <v>24</v>
      </c>
      <c r="J31" s="53" t="s">
        <v>397</v>
      </c>
      <c r="K31" s="58" t="e">
        <f>(C31-VLOOKUP(H31,Riders!$A$2:$C$213,2,FALSE))/365</f>
        <v>#N/A</v>
      </c>
      <c r="L31" s="58">
        <f>(C31-VLOOKUP(I31,Riders!$A$2:$C$213,2,FALSE))/365</f>
        <v>24.12054794520548</v>
      </c>
      <c r="M31" s="58" t="e">
        <f>(C31-VLOOKUP(J31,Riders!$A$2:$C$213,2,FALSE))/365</f>
        <v>#N/A</v>
      </c>
      <c r="N31" s="53">
        <v>3</v>
      </c>
      <c r="O31" s="53">
        <v>3</v>
      </c>
      <c r="P31" s="60">
        <v>11.478999999999999</v>
      </c>
      <c r="Q31" s="3">
        <v>18.888000000000002</v>
      </c>
      <c r="R31" s="3">
        <v>25.78</v>
      </c>
      <c r="S31" s="3">
        <v>32.723999999999997</v>
      </c>
      <c r="T31" s="3">
        <v>39.765999999999998</v>
      </c>
      <c r="U31" s="3">
        <v>46.985999999999997</v>
      </c>
      <c r="V31" s="37">
        <f t="shared" si="1"/>
        <v>57.463925424594564</v>
      </c>
    </row>
    <row r="32" spans="1:22" x14ac:dyDescent="0.35">
      <c r="A32" s="55" t="s">
        <v>12</v>
      </c>
      <c r="B32" s="55">
        <v>2022</v>
      </c>
      <c r="C32" s="56">
        <v>44846</v>
      </c>
      <c r="D32" s="55" t="s">
        <v>13</v>
      </c>
      <c r="E32" s="55" t="s">
        <v>395</v>
      </c>
      <c r="F32" s="55" t="s">
        <v>395</v>
      </c>
      <c r="G32" s="57" t="s">
        <v>38</v>
      </c>
      <c r="H32" s="53" t="s">
        <v>95</v>
      </c>
      <c r="I32" s="53" t="s">
        <v>76</v>
      </c>
      <c r="J32" s="53" t="s">
        <v>37</v>
      </c>
      <c r="K32" s="58">
        <f>(C32-VLOOKUP(H32,Riders!$A$2:$C$213,2,FALSE))/365</f>
        <v>122.86575342465754</v>
      </c>
      <c r="L32" s="58">
        <f>(C32-VLOOKUP(I32,Riders!$A$2:$C$213,2,FALSE))/365</f>
        <v>122.86575342465754</v>
      </c>
      <c r="M32" s="58" t="e">
        <f>(C32-VLOOKUP(J32,Riders!$A$2:$C$213,2,FALSE))/365</f>
        <v>#N/A</v>
      </c>
      <c r="N32" s="53">
        <v>4</v>
      </c>
      <c r="O32" s="53">
        <v>2</v>
      </c>
      <c r="P32" s="60">
        <v>11.548999999999999</v>
      </c>
      <c r="Q32" s="3">
        <v>18.856999999999999</v>
      </c>
      <c r="R32" s="3">
        <v>25.683</v>
      </c>
      <c r="S32" s="3">
        <v>32.758000000000003</v>
      </c>
      <c r="T32" s="3">
        <v>39.847000000000001</v>
      </c>
      <c r="U32" s="3">
        <v>47.174999999999997</v>
      </c>
      <c r="V32" s="37">
        <f t="shared" si="1"/>
        <v>57.233704292527825</v>
      </c>
    </row>
    <row r="33" spans="1:22" x14ac:dyDescent="0.35">
      <c r="A33" s="55" t="s">
        <v>12</v>
      </c>
      <c r="B33" s="55">
        <v>2022</v>
      </c>
      <c r="C33" s="56">
        <v>44846</v>
      </c>
      <c r="D33" s="55" t="s">
        <v>13</v>
      </c>
      <c r="E33" s="55" t="s">
        <v>395</v>
      </c>
      <c r="F33" s="55" t="s">
        <v>395</v>
      </c>
      <c r="G33" s="57" t="s">
        <v>17</v>
      </c>
      <c r="H33" s="53" t="s">
        <v>16</v>
      </c>
      <c r="I33" s="53" t="s">
        <v>32</v>
      </c>
      <c r="J33" s="53" t="s">
        <v>81</v>
      </c>
      <c r="K33" s="58">
        <f>(C33-VLOOKUP(H33,Riders!$A$2:$C$213,2,FALSE))/365</f>
        <v>23.476712328767125</v>
      </c>
      <c r="L33" s="58" t="e">
        <f>(C33-VLOOKUP(I33,Riders!$A$2:$C$213,2,FALSE))/365</f>
        <v>#N/A</v>
      </c>
      <c r="M33" s="58" t="e">
        <f>(C33-VLOOKUP(J33,Riders!$A$2:$C$213,2,FALSE))/365</f>
        <v>#N/A</v>
      </c>
      <c r="N33" s="53">
        <v>5</v>
      </c>
      <c r="O33" s="53">
        <v>5</v>
      </c>
      <c r="P33" s="60">
        <v>11.829000000000001</v>
      </c>
      <c r="Q33" s="3">
        <v>19.079999999999998</v>
      </c>
      <c r="R33" s="3">
        <v>26.393000000000001</v>
      </c>
      <c r="S33" s="3">
        <v>33.643999999999998</v>
      </c>
      <c r="T33" s="3">
        <v>40.616</v>
      </c>
      <c r="U33" s="3">
        <v>47.624000000000002</v>
      </c>
      <c r="V33" s="37">
        <f t="shared" si="1"/>
        <v>56.694103813203427</v>
      </c>
    </row>
    <row r="34" spans="1:22" x14ac:dyDescent="0.35">
      <c r="A34" s="55" t="s">
        <v>12</v>
      </c>
      <c r="B34" s="55">
        <v>2022</v>
      </c>
      <c r="C34" s="56">
        <v>44846</v>
      </c>
      <c r="D34" s="55" t="s">
        <v>13</v>
      </c>
      <c r="E34" s="55" t="s">
        <v>395</v>
      </c>
      <c r="F34" s="55" t="s">
        <v>395</v>
      </c>
      <c r="G34" s="57" t="s">
        <v>47</v>
      </c>
      <c r="H34" s="53" t="s">
        <v>100</v>
      </c>
      <c r="I34" s="53" t="s">
        <v>101</v>
      </c>
      <c r="J34" s="53" t="s">
        <v>46</v>
      </c>
      <c r="K34" s="58" t="e">
        <f>(C34-VLOOKUP(H34,Riders!$A$2:$C$213,2,FALSE))/365</f>
        <v>#N/A</v>
      </c>
      <c r="L34" s="58" t="e">
        <f>(C34-VLOOKUP(I34,Riders!$A$2:$C$213,2,FALSE))/365</f>
        <v>#N/A</v>
      </c>
      <c r="M34" s="58" t="e">
        <f>(C34-VLOOKUP(J34,Riders!$A$2:$C$213,2,FALSE))/365</f>
        <v>#N/A</v>
      </c>
      <c r="N34" s="53">
        <v>6</v>
      </c>
      <c r="O34" s="53">
        <v>6</v>
      </c>
      <c r="P34" s="60">
        <v>11.507</v>
      </c>
      <c r="Q34" s="3">
        <v>18.988</v>
      </c>
      <c r="R34" s="3">
        <v>25.943000000000001</v>
      </c>
      <c r="S34" s="3">
        <v>32.957999999999998</v>
      </c>
      <c r="T34" s="3">
        <v>40.174999999999997</v>
      </c>
      <c r="U34" s="3">
        <v>47.746000000000002</v>
      </c>
      <c r="V34" s="37">
        <f t="shared" si="1"/>
        <v>56.549239726888111</v>
      </c>
    </row>
    <row r="35" spans="1:22" x14ac:dyDescent="0.35">
      <c r="A35" s="55" t="s">
        <v>12</v>
      </c>
      <c r="B35" s="55">
        <v>2022</v>
      </c>
      <c r="C35" s="56">
        <v>44846</v>
      </c>
      <c r="D35" s="55" t="s">
        <v>13</v>
      </c>
      <c r="E35" s="55" t="s">
        <v>395</v>
      </c>
      <c r="F35" s="55" t="s">
        <v>395</v>
      </c>
      <c r="G35" s="57" t="s">
        <v>40</v>
      </c>
      <c r="H35" s="53" t="s">
        <v>39</v>
      </c>
      <c r="I35" s="53" t="s">
        <v>42</v>
      </c>
      <c r="J35" s="53" t="s">
        <v>45</v>
      </c>
      <c r="K35" s="58">
        <f>(C35-VLOOKUP(H35,Riders!$A$2:$C$213,2,FALSE))/365</f>
        <v>28.172602739726027</v>
      </c>
      <c r="L35" s="58">
        <f>(C35-VLOOKUP(I35,Riders!$A$2:$C$213,2,FALSE))/365</f>
        <v>23.863013698630137</v>
      </c>
      <c r="M35" s="58">
        <f>(C35-VLOOKUP(J35,Riders!$A$2:$C$213,2,FALSE))/365</f>
        <v>31.638356164383563</v>
      </c>
      <c r="N35" s="53">
        <v>7</v>
      </c>
      <c r="O35" s="53">
        <v>7</v>
      </c>
      <c r="P35" s="60">
        <v>12.085000000000001</v>
      </c>
      <c r="Q35" s="3">
        <v>19.754999999999999</v>
      </c>
      <c r="R35" s="3">
        <v>26.859000000000002</v>
      </c>
      <c r="S35" s="3">
        <v>34.094999999999999</v>
      </c>
      <c r="T35" s="3">
        <v>41.289000000000001</v>
      </c>
      <c r="U35" s="3">
        <v>48.709000000000003</v>
      </c>
      <c r="V35" s="37">
        <f t="shared" si="1"/>
        <v>55.431234474121823</v>
      </c>
    </row>
    <row r="36" spans="1:22" x14ac:dyDescent="0.35">
      <c r="A36" s="55" t="s">
        <v>12</v>
      </c>
      <c r="B36" s="55">
        <v>2022</v>
      </c>
      <c r="C36" s="56">
        <v>44846</v>
      </c>
      <c r="D36" s="55" t="s">
        <v>13</v>
      </c>
      <c r="E36" s="55" t="s">
        <v>395</v>
      </c>
      <c r="F36" s="55" t="s">
        <v>395</v>
      </c>
      <c r="G36" s="57" t="s">
        <v>27</v>
      </c>
      <c r="H36" s="53" t="s">
        <v>118</v>
      </c>
      <c r="I36" s="53" t="s">
        <v>33</v>
      </c>
      <c r="J36" s="53" t="s">
        <v>41</v>
      </c>
      <c r="K36" s="58" t="e">
        <f>(C36-VLOOKUP(H36,Riders!$A$2:$C$213,2,FALSE))/365</f>
        <v>#N/A</v>
      </c>
      <c r="L36" s="58">
        <f>(C36-VLOOKUP(I36,Riders!$A$2:$C$213,2,FALSE))/365</f>
        <v>28.895890410958906</v>
      </c>
      <c r="M36" s="58">
        <f>(C36-VLOOKUP(J36,Riders!$A$2:$C$213,2,FALSE))/365</f>
        <v>26.991780821917807</v>
      </c>
      <c r="N36" s="53">
        <v>8</v>
      </c>
      <c r="O36" s="53">
        <v>8</v>
      </c>
      <c r="P36" s="60">
        <v>11.958</v>
      </c>
      <c r="Q36" s="3">
        <v>19.547999999999998</v>
      </c>
      <c r="R36" s="3">
        <v>26.5</v>
      </c>
      <c r="S36" s="3">
        <v>33.591000000000001</v>
      </c>
      <c r="T36" s="3">
        <v>40.959000000000003</v>
      </c>
      <c r="U36" s="3">
        <v>48.73</v>
      </c>
      <c r="V36" s="37">
        <f t="shared" si="1"/>
        <v>55.407346603734872</v>
      </c>
    </row>
    <row r="37" spans="1:22" x14ac:dyDescent="0.35">
      <c r="A37" s="55" t="s">
        <v>12</v>
      </c>
      <c r="B37" s="55">
        <v>2022</v>
      </c>
      <c r="C37" s="56">
        <v>44846</v>
      </c>
      <c r="D37" s="55" t="s">
        <v>13</v>
      </c>
      <c r="E37" s="55" t="s">
        <v>395</v>
      </c>
      <c r="F37" s="55" t="s">
        <v>395</v>
      </c>
      <c r="G37" s="57" t="s">
        <v>67</v>
      </c>
      <c r="H37" s="53" t="s">
        <v>66</v>
      </c>
      <c r="I37" s="53" t="s">
        <v>404</v>
      </c>
      <c r="J37" s="53" t="s">
        <v>68</v>
      </c>
      <c r="K37" s="58" t="e">
        <f>(C37-VLOOKUP(H37,Riders!$A$2:$C$213,2,FALSE))/365</f>
        <v>#N/A</v>
      </c>
      <c r="L37" s="58" t="e">
        <f>(C37-VLOOKUP(I37,Riders!$A$2:$C$213,2,FALSE))/365</f>
        <v>#N/A</v>
      </c>
      <c r="M37" s="58" t="e">
        <f>(C37-VLOOKUP(J37,Riders!$A$2:$C$213,2,FALSE))/365</f>
        <v>#N/A</v>
      </c>
      <c r="N37" s="53">
        <v>9</v>
      </c>
      <c r="O37" s="53">
        <v>9</v>
      </c>
      <c r="P37" s="60">
        <v>12.121</v>
      </c>
      <c r="Q37" s="3">
        <v>19.888999999999999</v>
      </c>
      <c r="R37" s="3">
        <v>27.152000000000001</v>
      </c>
      <c r="S37" s="3">
        <v>34.552999999999997</v>
      </c>
      <c r="T37" s="3">
        <v>42.112000000000002</v>
      </c>
      <c r="U37" s="3">
        <v>49.872999999999998</v>
      </c>
      <c r="V37" s="37">
        <f t="shared" si="1"/>
        <v>54.137509273554834</v>
      </c>
    </row>
    <row r="38" spans="1:22" x14ac:dyDescent="0.35">
      <c r="A38" s="55" t="s">
        <v>12</v>
      </c>
      <c r="B38" s="55">
        <v>2022</v>
      </c>
      <c r="C38" s="56">
        <v>44846</v>
      </c>
      <c r="D38" s="55" t="s">
        <v>13</v>
      </c>
      <c r="E38" s="55" t="s">
        <v>395</v>
      </c>
      <c r="F38" s="55" t="s">
        <v>395</v>
      </c>
      <c r="G38" s="57" t="s">
        <v>59</v>
      </c>
      <c r="H38" s="53" t="s">
        <v>399</v>
      </c>
      <c r="I38" s="53" t="s">
        <v>109</v>
      </c>
      <c r="J38" s="53" t="s">
        <v>58</v>
      </c>
      <c r="K38" s="58" t="e">
        <f>(C38-VLOOKUP(H38,Riders!$A$2:$C$213,2,FALSE))/365</f>
        <v>#N/A</v>
      </c>
      <c r="L38" s="58" t="e">
        <f>(C38-VLOOKUP(I38,Riders!$A$2:$C$213,2,FALSE))/365</f>
        <v>#N/A</v>
      </c>
      <c r="M38" s="58">
        <f>(C38-VLOOKUP(J38,Riders!$A$2:$C$213,2,FALSE))/365</f>
        <v>24.742465753424657</v>
      </c>
      <c r="N38" s="53">
        <v>10</v>
      </c>
      <c r="O38" s="53">
        <v>10</v>
      </c>
      <c r="P38" s="60">
        <v>13.122999999999999</v>
      </c>
      <c r="Q38" s="3">
        <v>20.975999999999999</v>
      </c>
      <c r="R38" s="3">
        <v>28.321999999999999</v>
      </c>
      <c r="S38" s="3">
        <v>35.841000000000001</v>
      </c>
      <c r="T38" s="3">
        <v>43.337000000000003</v>
      </c>
      <c r="U38" s="3">
        <v>51.064</v>
      </c>
      <c r="V38" s="37">
        <f t="shared" si="1"/>
        <v>52.874823750587495</v>
      </c>
    </row>
    <row r="39" spans="1:22" x14ac:dyDescent="0.35">
      <c r="A39" s="55" t="s">
        <v>12</v>
      </c>
      <c r="B39" s="55">
        <v>2022</v>
      </c>
      <c r="C39" s="56">
        <v>44846</v>
      </c>
      <c r="D39" s="55" t="s">
        <v>13</v>
      </c>
      <c r="E39" s="55" t="s">
        <v>395</v>
      </c>
      <c r="F39" s="55" t="s">
        <v>395</v>
      </c>
      <c r="G39" s="57" t="s">
        <v>70</v>
      </c>
      <c r="H39" s="53" t="s">
        <v>494</v>
      </c>
      <c r="I39" s="53" t="s">
        <v>69</v>
      </c>
      <c r="J39" s="53" t="s">
        <v>409</v>
      </c>
      <c r="K39" s="58">
        <f>(C39-VLOOKUP(H39,Riders!$A$2:$C$213,2,FALSE))/365</f>
        <v>21.210958904109589</v>
      </c>
      <c r="L39" s="58" t="e">
        <f>(C39-VLOOKUP(I39,Riders!$A$2:$C$213,2,FALSE))/365</f>
        <v>#N/A</v>
      </c>
      <c r="M39" s="58">
        <f>(C39-VLOOKUP(J39,Riders!$A$2:$C$213,2,FALSE))/365</f>
        <v>21.134246575342466</v>
      </c>
      <c r="N39" s="53">
        <v>11</v>
      </c>
      <c r="O39" s="53">
        <v>11</v>
      </c>
      <c r="P39" s="60">
        <v>14.282</v>
      </c>
      <c r="Q39" s="3">
        <v>23.582999999999998</v>
      </c>
      <c r="R39" s="3">
        <v>31.628</v>
      </c>
      <c r="S39" s="3">
        <v>39.945</v>
      </c>
      <c r="T39" s="3">
        <v>48.334000000000003</v>
      </c>
      <c r="U39" s="3">
        <v>56.920999999999999</v>
      </c>
      <c r="V39" s="37">
        <f t="shared" si="1"/>
        <v>47.434163138384783</v>
      </c>
    </row>
    <row r="40" spans="1:22" x14ac:dyDescent="0.35">
      <c r="A40" s="55" t="s">
        <v>12</v>
      </c>
      <c r="B40" s="55">
        <v>2022</v>
      </c>
      <c r="C40" s="56">
        <v>44846</v>
      </c>
      <c r="D40" s="55" t="s">
        <v>13</v>
      </c>
      <c r="E40" s="55" t="s">
        <v>472</v>
      </c>
      <c r="F40" s="55">
        <v>4</v>
      </c>
      <c r="G40" s="53" t="s">
        <v>15</v>
      </c>
      <c r="H40" s="53" t="s">
        <v>14</v>
      </c>
      <c r="I40" s="53" t="s">
        <v>22</v>
      </c>
      <c r="J40" s="53" t="s">
        <v>23</v>
      </c>
      <c r="K40" s="58">
        <f>(C40-VLOOKUP(H40,Riders!$A$2:$C$213,2,FALSE))/365</f>
        <v>122.86575342465754</v>
      </c>
      <c r="L40" s="58">
        <f>(C40-VLOOKUP(I40,Riders!$A$2:$C$213,2,FALSE))/365</f>
        <v>122.86575342465754</v>
      </c>
      <c r="M40" s="58">
        <f>(C40-VLOOKUP(J40,Riders!$A$2:$C$213,2,FALSE))/365</f>
        <v>25.084931506849315</v>
      </c>
      <c r="N40" s="53">
        <v>1</v>
      </c>
      <c r="O40" s="53">
        <v>1</v>
      </c>
      <c r="P40" s="62">
        <v>11.478999999999999</v>
      </c>
      <c r="Q40" s="10">
        <v>18.827999999999999</v>
      </c>
      <c r="R40" s="10">
        <v>25.501000000000001</v>
      </c>
      <c r="S40" s="10">
        <v>32.136000000000003</v>
      </c>
      <c r="T40" s="10">
        <v>38.959000000000003</v>
      </c>
      <c r="U40" s="10">
        <v>45.982999999999997</v>
      </c>
      <c r="V40" s="36">
        <f t="shared" si="1"/>
        <v>58.717352064893554</v>
      </c>
    </row>
    <row r="41" spans="1:22" x14ac:dyDescent="0.35">
      <c r="A41" s="55" t="s">
        <v>12</v>
      </c>
      <c r="B41" s="55">
        <v>2022</v>
      </c>
      <c r="C41" s="56">
        <v>44846</v>
      </c>
      <c r="D41" s="55" t="s">
        <v>13</v>
      </c>
      <c r="E41" s="55" t="s">
        <v>472</v>
      </c>
      <c r="F41" s="55">
        <v>1</v>
      </c>
      <c r="G41" s="53" t="s">
        <v>38</v>
      </c>
      <c r="H41" s="53" t="s">
        <v>95</v>
      </c>
      <c r="I41" s="53" t="s">
        <v>76</v>
      </c>
      <c r="J41" s="53" t="s">
        <v>37</v>
      </c>
      <c r="K41" s="58">
        <f>(C41-VLOOKUP(H41,Riders!$A$2:$C$213,2,FALSE))/365</f>
        <v>122.86575342465754</v>
      </c>
      <c r="L41" s="58">
        <f>(C41-VLOOKUP(I41,Riders!$A$2:$C$213,2,FALSE))/365</f>
        <v>122.86575342465754</v>
      </c>
      <c r="M41" s="58" t="e">
        <f>(C41-VLOOKUP(J41,Riders!$A$2:$C$213,2,FALSE))/365</f>
        <v>#N/A</v>
      </c>
      <c r="N41" s="53">
        <v>1</v>
      </c>
      <c r="O41" s="53">
        <v>2</v>
      </c>
      <c r="P41" s="62">
        <v>11.246</v>
      </c>
      <c r="Q41" s="10">
        <v>18.47</v>
      </c>
      <c r="R41" s="10">
        <v>25.251000000000001</v>
      </c>
      <c r="S41" s="10">
        <v>32.183999999999997</v>
      </c>
      <c r="T41" s="10">
        <v>39.215000000000003</v>
      </c>
      <c r="U41" s="10">
        <v>46.457999999999998</v>
      </c>
      <c r="V41" s="36">
        <f t="shared" si="1"/>
        <v>58.117008911274702</v>
      </c>
    </row>
    <row r="42" spans="1:22" x14ac:dyDescent="0.35">
      <c r="A42" s="55" t="s">
        <v>12</v>
      </c>
      <c r="B42" s="55">
        <v>2022</v>
      </c>
      <c r="C42" s="56">
        <v>44846</v>
      </c>
      <c r="D42" s="55" t="s">
        <v>13</v>
      </c>
      <c r="E42" s="55" t="s">
        <v>472</v>
      </c>
      <c r="F42" s="55">
        <v>3</v>
      </c>
      <c r="G42" s="53" t="s">
        <v>19</v>
      </c>
      <c r="H42" s="53" t="s">
        <v>78</v>
      </c>
      <c r="I42" s="53" t="s">
        <v>396</v>
      </c>
      <c r="J42" s="53" t="s">
        <v>400</v>
      </c>
      <c r="K42" s="58">
        <f>(C42-VLOOKUP(H42,Riders!$A$2:$C$213,2,FALSE))/365</f>
        <v>31.424657534246574</v>
      </c>
      <c r="L42" s="58">
        <f>(C42-VLOOKUP(I42,Riders!$A$2:$C$213,2,FALSE))/365</f>
        <v>26.509589041095889</v>
      </c>
      <c r="M42" s="58">
        <f>(C42-VLOOKUP(J42,Riders!$A$2:$C$213,2,FALSE))/365</f>
        <v>23.104109589041094</v>
      </c>
      <c r="N42" s="53">
        <v>1</v>
      </c>
      <c r="O42" s="53">
        <v>4</v>
      </c>
      <c r="P42" s="62">
        <v>11.545999999999999</v>
      </c>
      <c r="Q42" s="10">
        <v>18.895</v>
      </c>
      <c r="R42" s="10">
        <v>25.669</v>
      </c>
      <c r="S42" s="10">
        <v>32.582000000000001</v>
      </c>
      <c r="T42" s="10">
        <v>39.456000000000003</v>
      </c>
      <c r="U42" s="10">
        <v>46.529000000000003</v>
      </c>
      <c r="V42" s="36">
        <f t="shared" si="1"/>
        <v>58.028326420082095</v>
      </c>
    </row>
    <row r="43" spans="1:22" x14ac:dyDescent="0.35">
      <c r="A43" s="55" t="s">
        <v>12</v>
      </c>
      <c r="B43" s="55">
        <v>2022</v>
      </c>
      <c r="C43" s="56">
        <v>44846</v>
      </c>
      <c r="D43" s="55" t="s">
        <v>13</v>
      </c>
      <c r="E43" s="55" t="s">
        <v>472</v>
      </c>
      <c r="F43" s="55">
        <v>2</v>
      </c>
      <c r="G43" s="53" t="s">
        <v>25</v>
      </c>
      <c r="H43" s="53" t="s">
        <v>102</v>
      </c>
      <c r="I43" s="53" t="s">
        <v>24</v>
      </c>
      <c r="J43" s="53" t="s">
        <v>397</v>
      </c>
      <c r="K43" s="58" t="e">
        <f>(C43-VLOOKUP(H43,Riders!$A$2:$C$213,2,FALSE))/365</f>
        <v>#N/A</v>
      </c>
      <c r="L43" s="58">
        <f>(C43-VLOOKUP(I43,Riders!$A$2:$C$213,2,FALSE))/365</f>
        <v>24.12054794520548</v>
      </c>
      <c r="M43" s="58" t="e">
        <f>(C43-VLOOKUP(J43,Riders!$A$2:$C$213,2,FALSE))/365</f>
        <v>#N/A</v>
      </c>
      <c r="N43" s="53">
        <v>1</v>
      </c>
      <c r="O43" s="53">
        <v>3</v>
      </c>
      <c r="P43" s="62">
        <v>11.525</v>
      </c>
      <c r="Q43" s="10">
        <v>18.931999999999999</v>
      </c>
      <c r="R43" s="10">
        <v>25.718</v>
      </c>
      <c r="S43" s="10">
        <v>32.578000000000003</v>
      </c>
      <c r="T43" s="10">
        <v>39.533000000000001</v>
      </c>
      <c r="U43" s="10">
        <v>46.698999999999998</v>
      </c>
      <c r="V43" s="36">
        <f t="shared" si="1"/>
        <v>57.817083877599096</v>
      </c>
    </row>
    <row r="44" spans="1:22" x14ac:dyDescent="0.35">
      <c r="A44" s="55" t="s">
        <v>12</v>
      </c>
      <c r="B44" s="55">
        <v>2022</v>
      </c>
      <c r="C44" s="56">
        <v>44846</v>
      </c>
      <c r="D44" s="55" t="s">
        <v>13</v>
      </c>
      <c r="E44" s="55" t="s">
        <v>472</v>
      </c>
      <c r="F44" s="55">
        <v>1</v>
      </c>
      <c r="G44" s="53" t="s">
        <v>17</v>
      </c>
      <c r="H44" s="53" t="s">
        <v>16</v>
      </c>
      <c r="I44" s="53" t="s">
        <v>32</v>
      </c>
      <c r="J44" s="53" t="s">
        <v>81</v>
      </c>
      <c r="K44" s="58">
        <f>(C44-VLOOKUP(H44,Riders!$A$2:$C$213,2,FALSE))/365</f>
        <v>23.476712328767125</v>
      </c>
      <c r="L44" s="58" t="e">
        <f>(C44-VLOOKUP(I44,Riders!$A$2:$C$213,2,FALSE))/365</f>
        <v>#N/A</v>
      </c>
      <c r="M44" s="58" t="e">
        <f>(C44-VLOOKUP(J44,Riders!$A$2:$C$213,2,FALSE))/365</f>
        <v>#N/A</v>
      </c>
      <c r="N44" s="53">
        <v>2</v>
      </c>
      <c r="O44" s="53">
        <v>5</v>
      </c>
      <c r="P44" s="62">
        <v>11.816000000000001</v>
      </c>
      <c r="Q44" s="10">
        <v>18.992000000000001</v>
      </c>
      <c r="R44" s="10">
        <v>26.184999999999999</v>
      </c>
      <c r="S44" s="10">
        <v>33.323</v>
      </c>
      <c r="T44" s="10">
        <v>40.186999999999998</v>
      </c>
      <c r="U44" s="10">
        <v>47.118000000000002</v>
      </c>
      <c r="V44" s="36">
        <f t="shared" si="1"/>
        <v>57.302941550999613</v>
      </c>
    </row>
    <row r="45" spans="1:22" x14ac:dyDescent="0.35">
      <c r="A45" s="55" t="s">
        <v>12</v>
      </c>
      <c r="B45" s="55">
        <v>2022</v>
      </c>
      <c r="C45" s="56">
        <v>44846</v>
      </c>
      <c r="D45" s="55" t="s">
        <v>13</v>
      </c>
      <c r="E45" s="55" t="s">
        <v>472</v>
      </c>
      <c r="F45" s="55">
        <v>2</v>
      </c>
      <c r="G45" s="53" t="s">
        <v>47</v>
      </c>
      <c r="H45" s="53" t="s">
        <v>100</v>
      </c>
      <c r="I45" s="53" t="s">
        <v>101</v>
      </c>
      <c r="J45" s="53" t="s">
        <v>46</v>
      </c>
      <c r="K45" s="58" t="e">
        <f>(C45-VLOOKUP(H45,Riders!$A$2:$C$213,2,FALSE))/365</f>
        <v>#N/A</v>
      </c>
      <c r="L45" s="58" t="e">
        <f>(C45-VLOOKUP(I45,Riders!$A$2:$C$213,2,FALSE))/365</f>
        <v>#N/A</v>
      </c>
      <c r="M45" s="58" t="e">
        <f>(C45-VLOOKUP(J45,Riders!$A$2:$C$213,2,FALSE))/365</f>
        <v>#N/A</v>
      </c>
      <c r="N45" s="53">
        <v>2</v>
      </c>
      <c r="O45" s="53">
        <v>6</v>
      </c>
      <c r="P45" s="72">
        <v>11.487</v>
      </c>
      <c r="Q45" s="72">
        <v>18.908000000000001</v>
      </c>
      <c r="R45" s="72">
        <v>25.763999999999999</v>
      </c>
      <c r="S45" s="72">
        <v>32.689</v>
      </c>
      <c r="T45" s="72">
        <v>39.834000000000003</v>
      </c>
      <c r="U45" s="72">
        <v>47.347000000000001</v>
      </c>
      <c r="V45" s="107">
        <f t="shared" si="1"/>
        <v>57.025788328721987</v>
      </c>
    </row>
    <row r="46" spans="1:22" x14ac:dyDescent="0.35">
      <c r="A46" s="55" t="s">
        <v>12</v>
      </c>
      <c r="B46" s="55">
        <v>2022</v>
      </c>
      <c r="C46" s="56">
        <v>44846</v>
      </c>
      <c r="D46" s="55" t="s">
        <v>13</v>
      </c>
      <c r="E46" s="55" t="s">
        <v>472</v>
      </c>
      <c r="F46" s="55">
        <v>3</v>
      </c>
      <c r="G46" s="53" t="s">
        <v>40</v>
      </c>
      <c r="H46" s="53" t="s">
        <v>39</v>
      </c>
      <c r="I46" s="53" t="s">
        <v>42</v>
      </c>
      <c r="J46" s="53" t="s">
        <v>45</v>
      </c>
      <c r="K46" s="58">
        <f>(C46-VLOOKUP(H46,Riders!$A$2:$C$213,2,FALSE))/365</f>
        <v>28.172602739726027</v>
      </c>
      <c r="L46" s="58">
        <f>(C46-VLOOKUP(I46,Riders!$A$2:$C$213,2,FALSE))/365</f>
        <v>23.863013698630137</v>
      </c>
      <c r="M46" s="58">
        <f>(C46-VLOOKUP(J46,Riders!$A$2:$C$213,2,FALSE))/365</f>
        <v>31.638356164383563</v>
      </c>
      <c r="N46" s="53">
        <v>2</v>
      </c>
      <c r="O46" s="53">
        <v>7</v>
      </c>
      <c r="P46" s="72">
        <v>12.090999999999999</v>
      </c>
      <c r="Q46" s="72">
        <v>19.725000000000001</v>
      </c>
      <c r="R46" s="72">
        <v>26.73</v>
      </c>
      <c r="S46" s="72">
        <v>33.784999999999997</v>
      </c>
      <c r="T46" s="72">
        <v>40.845999999999997</v>
      </c>
      <c r="U46" s="72">
        <v>48.073999999999998</v>
      </c>
      <c r="V46" s="107">
        <f t="shared" si="1"/>
        <v>56.16341473561593</v>
      </c>
    </row>
    <row r="47" spans="1:22" x14ac:dyDescent="0.35">
      <c r="A47" s="55" t="s">
        <v>12</v>
      </c>
      <c r="B47" s="55">
        <v>2022</v>
      </c>
      <c r="C47" s="56">
        <v>44846</v>
      </c>
      <c r="D47" s="55" t="s">
        <v>13</v>
      </c>
      <c r="E47" s="55" t="s">
        <v>472</v>
      </c>
      <c r="F47" s="55">
        <v>4</v>
      </c>
      <c r="G47" s="53" t="s">
        <v>27</v>
      </c>
      <c r="H47" s="53" t="s">
        <v>118</v>
      </c>
      <c r="I47" s="53" t="s">
        <v>26</v>
      </c>
      <c r="J47" s="53" t="s">
        <v>41</v>
      </c>
      <c r="K47" s="58" t="e">
        <f>(C47-VLOOKUP(H47,Riders!$A$2:$C$213,2,FALSE))/365</f>
        <v>#N/A</v>
      </c>
      <c r="L47" s="58">
        <f>(C47-VLOOKUP(I47,Riders!$A$2:$C$213,2,FALSE))/365</f>
        <v>24.391780821917809</v>
      </c>
      <c r="M47" s="58">
        <f>(C47-VLOOKUP(J47,Riders!$A$2:$C$213,2,FALSE))/365</f>
        <v>26.991780821917807</v>
      </c>
      <c r="N47" s="53">
        <v>2</v>
      </c>
      <c r="O47" s="53">
        <v>8</v>
      </c>
      <c r="P47" s="72">
        <v>12.064</v>
      </c>
      <c r="Q47" s="72">
        <v>19.565000000000001</v>
      </c>
      <c r="R47" s="72">
        <v>26.661000000000001</v>
      </c>
      <c r="S47" s="72">
        <v>33.898000000000003</v>
      </c>
      <c r="T47" s="72">
        <v>40.993000000000002</v>
      </c>
      <c r="U47" s="72">
        <v>48.173000000000002</v>
      </c>
      <c r="V47" s="107">
        <f t="shared" si="1"/>
        <v>56.047993689411079</v>
      </c>
    </row>
    <row r="48" spans="1:22" x14ac:dyDescent="0.35">
      <c r="A48" s="55" t="s">
        <v>12</v>
      </c>
      <c r="B48" s="55">
        <v>2022</v>
      </c>
      <c r="C48" s="56">
        <v>44846</v>
      </c>
      <c r="D48" s="55" t="s">
        <v>13</v>
      </c>
      <c r="E48" s="55" t="s">
        <v>209</v>
      </c>
      <c r="F48" s="55" t="s">
        <v>210</v>
      </c>
      <c r="G48" s="53" t="s">
        <v>15</v>
      </c>
      <c r="H48" s="53" t="s">
        <v>14</v>
      </c>
      <c r="I48" s="53" t="s">
        <v>22</v>
      </c>
      <c r="J48" s="53" t="s">
        <v>23</v>
      </c>
      <c r="K48" s="58">
        <f>(C48-VLOOKUP(H48,Riders!$A$2:$C$213,2,FALSE))/365</f>
        <v>122.86575342465754</v>
      </c>
      <c r="L48" s="58">
        <f>(C48-VLOOKUP(I48,Riders!$A$2:$C$213,2,FALSE))/365</f>
        <v>122.86575342465754</v>
      </c>
      <c r="M48" s="58">
        <f>(C48-VLOOKUP(J48,Riders!$A$2:$C$213,2,FALSE))/365</f>
        <v>25.084931506849315</v>
      </c>
      <c r="N48" s="53">
        <v>1</v>
      </c>
      <c r="O48" s="53">
        <v>1</v>
      </c>
      <c r="P48">
        <v>11.394</v>
      </c>
      <c r="Q48">
        <v>18.602</v>
      </c>
      <c r="R48">
        <v>25.356000000000002</v>
      </c>
      <c r="S48">
        <v>32.243000000000002</v>
      </c>
      <c r="T48">
        <v>39.292000000000002</v>
      </c>
      <c r="U48">
        <v>46.631</v>
      </c>
      <c r="V48" s="107">
        <f t="shared" si="1"/>
        <v>57.90139606699406</v>
      </c>
    </row>
    <row r="49" spans="1:22" x14ac:dyDescent="0.35">
      <c r="A49" s="55" t="s">
        <v>12</v>
      </c>
      <c r="B49" s="55">
        <v>2022</v>
      </c>
      <c r="C49" s="56">
        <v>44846</v>
      </c>
      <c r="D49" s="55" t="s">
        <v>13</v>
      </c>
      <c r="E49" s="55" t="s">
        <v>209</v>
      </c>
      <c r="F49" s="55" t="s">
        <v>210</v>
      </c>
      <c r="G49" s="53" t="s">
        <v>38</v>
      </c>
      <c r="H49" s="53" t="s">
        <v>95</v>
      </c>
      <c r="I49" s="53" t="s">
        <v>76</v>
      </c>
      <c r="J49" s="53" t="s">
        <v>37</v>
      </c>
      <c r="K49" s="58">
        <f>(C49-VLOOKUP(H49,Riders!$A$2:$C$213,2,FALSE))/365</f>
        <v>122.86575342465754</v>
      </c>
      <c r="L49" s="58">
        <f>(C49-VLOOKUP(I49,Riders!$A$2:$C$213,2,FALSE))/365</f>
        <v>122.86575342465754</v>
      </c>
      <c r="M49" s="58" t="e">
        <f>(C49-VLOOKUP(J49,Riders!$A$2:$C$213,2,FALSE))/365</f>
        <v>#N/A</v>
      </c>
      <c r="N49" s="53">
        <v>2</v>
      </c>
      <c r="O49" s="53">
        <v>2</v>
      </c>
      <c r="P49">
        <v>11.478</v>
      </c>
      <c r="Q49">
        <v>18.809000000000001</v>
      </c>
      <c r="R49">
        <v>25.498000000000001</v>
      </c>
      <c r="S49">
        <v>32.148000000000003</v>
      </c>
      <c r="T49">
        <v>38.939</v>
      </c>
      <c r="U49">
        <v>45.966999999999999</v>
      </c>
      <c r="V49" s="107">
        <f t="shared" si="1"/>
        <v>58.737790153805996</v>
      </c>
    </row>
    <row r="50" spans="1:22" x14ac:dyDescent="0.35">
      <c r="A50" s="55" t="s">
        <v>12</v>
      </c>
      <c r="B50" s="55">
        <v>2022</v>
      </c>
      <c r="C50" s="56">
        <v>44846</v>
      </c>
      <c r="D50" s="55" t="s">
        <v>13</v>
      </c>
      <c r="E50" s="55" t="s">
        <v>209</v>
      </c>
      <c r="F50" s="55" t="s">
        <v>211</v>
      </c>
      <c r="G50" s="53" t="s">
        <v>25</v>
      </c>
      <c r="H50" s="53" t="s">
        <v>102</v>
      </c>
      <c r="I50" s="53" t="s">
        <v>24</v>
      </c>
      <c r="J50" s="53" t="s">
        <v>397</v>
      </c>
      <c r="K50" s="58" t="e">
        <f>(C50-VLOOKUP(H50,Riders!$A$2:$C$213,2,FALSE))/365</f>
        <v>#N/A</v>
      </c>
      <c r="L50" s="58">
        <f>(C50-VLOOKUP(I50,Riders!$A$2:$C$213,2,FALSE))/365</f>
        <v>24.12054794520548</v>
      </c>
      <c r="M50" s="58" t="e">
        <f>(C50-VLOOKUP(J50,Riders!$A$2:$C$213,2,FALSE))/365</f>
        <v>#N/A</v>
      </c>
      <c r="N50" s="53">
        <v>1</v>
      </c>
      <c r="O50" s="53">
        <v>3</v>
      </c>
      <c r="P50">
        <v>11.599</v>
      </c>
      <c r="Q50">
        <v>18.974</v>
      </c>
      <c r="R50">
        <v>25.709</v>
      </c>
      <c r="S50">
        <v>32.512</v>
      </c>
      <c r="T50">
        <v>39.451000000000001</v>
      </c>
      <c r="U50">
        <v>46.595999999999997</v>
      </c>
      <c r="V50" s="107">
        <f t="shared" si="1"/>
        <v>57.944887973216588</v>
      </c>
    </row>
    <row r="51" spans="1:22" x14ac:dyDescent="0.35">
      <c r="A51" s="55" t="s">
        <v>12</v>
      </c>
      <c r="B51" s="55">
        <v>2022</v>
      </c>
      <c r="C51" s="56">
        <v>44846</v>
      </c>
      <c r="D51" s="55" t="s">
        <v>13</v>
      </c>
      <c r="E51" s="55" t="s">
        <v>209</v>
      </c>
      <c r="F51" s="55" t="s">
        <v>211</v>
      </c>
      <c r="G51" s="53" t="s">
        <v>19</v>
      </c>
      <c r="H51" s="53" t="s">
        <v>78</v>
      </c>
      <c r="I51" s="53" t="s">
        <v>396</v>
      </c>
      <c r="J51" s="53" t="s">
        <v>400</v>
      </c>
      <c r="K51" s="58">
        <f>(C51-VLOOKUP(H51,Riders!$A$2:$C$213,2,FALSE))/365</f>
        <v>31.424657534246574</v>
      </c>
      <c r="L51" s="58">
        <f>(C51-VLOOKUP(I51,Riders!$A$2:$C$213,2,FALSE))/365</f>
        <v>26.509589041095889</v>
      </c>
      <c r="M51" s="58">
        <f>(C51-VLOOKUP(J51,Riders!$A$2:$C$213,2,FALSE))/365</f>
        <v>23.104109589041094</v>
      </c>
      <c r="N51" s="53">
        <v>2</v>
      </c>
      <c r="O51" s="53">
        <v>4</v>
      </c>
      <c r="P51">
        <v>11.531000000000001</v>
      </c>
      <c r="Q51">
        <v>18.905999999999999</v>
      </c>
      <c r="R51">
        <v>25.776</v>
      </c>
      <c r="S51">
        <v>32.636000000000003</v>
      </c>
      <c r="T51">
        <v>39.524999999999999</v>
      </c>
      <c r="U51">
        <v>46.603999999999999</v>
      </c>
      <c r="V51" s="107">
        <f t="shared" si="1"/>
        <v>57.934941206763369</v>
      </c>
    </row>
    <row r="52" spans="1:22" x14ac:dyDescent="0.35">
      <c r="A52" s="55" t="s">
        <v>71</v>
      </c>
      <c r="B52" s="55">
        <v>2022</v>
      </c>
      <c r="C52" s="59">
        <v>44749</v>
      </c>
      <c r="D52" s="55" t="s">
        <v>72</v>
      </c>
      <c r="E52" s="55" t="s">
        <v>395</v>
      </c>
      <c r="F52" s="55" t="s">
        <v>395</v>
      </c>
      <c r="G52" s="53" t="s">
        <v>38</v>
      </c>
      <c r="H52" s="53" t="s">
        <v>76</v>
      </c>
      <c r="I52" s="53" t="s">
        <v>37</v>
      </c>
      <c r="J52" s="53" t="s">
        <v>401</v>
      </c>
      <c r="K52" s="58">
        <f>(C52-VLOOKUP(H52,Riders!$A$2:$C$213,2,FALSE))/365</f>
        <v>122.6</v>
      </c>
      <c r="L52" s="58" t="e">
        <f>(C52-VLOOKUP(I52,Riders!$A$2:$C$213,2,FALSE))/365</f>
        <v>#N/A</v>
      </c>
      <c r="M52" s="58">
        <f>(C52-VLOOKUP(J52,Riders!$A$2:$C$213,2,FALSE))/365</f>
        <v>25.030136986301368</v>
      </c>
      <c r="N52" s="53">
        <v>1</v>
      </c>
      <c r="O52" s="53">
        <v>1</v>
      </c>
      <c r="P52">
        <v>11.435</v>
      </c>
      <c r="Q52">
        <v>18.661000000000001</v>
      </c>
      <c r="R52">
        <v>25.635999999999999</v>
      </c>
      <c r="S52">
        <v>32.801000000000002</v>
      </c>
      <c r="T52">
        <v>39.932000000000002</v>
      </c>
      <c r="U52">
        <v>47.218000000000004</v>
      </c>
      <c r="V52" s="107">
        <f t="shared" ref="V52:V115" si="2">3.6*750/U52</f>
        <v>57.181583294506325</v>
      </c>
    </row>
    <row r="53" spans="1:22" x14ac:dyDescent="0.35">
      <c r="A53" s="55" t="s">
        <v>71</v>
      </c>
      <c r="B53" s="55">
        <v>2022</v>
      </c>
      <c r="C53" s="59">
        <v>44749</v>
      </c>
      <c r="D53" s="55" t="s">
        <v>72</v>
      </c>
      <c r="E53" s="55" t="s">
        <v>395</v>
      </c>
      <c r="F53" s="55" t="s">
        <v>395</v>
      </c>
      <c r="G53" s="53" t="s">
        <v>19</v>
      </c>
      <c r="H53" s="53" t="s">
        <v>34</v>
      </c>
      <c r="I53" s="53" t="s">
        <v>78</v>
      </c>
      <c r="J53" s="53" t="s">
        <v>18</v>
      </c>
      <c r="K53" s="58">
        <f>(C53-VLOOKUP(H53,Riders!$A$2:$C$213,2,FALSE))/365</f>
        <v>122.6</v>
      </c>
      <c r="L53" s="58">
        <f>(C53-VLOOKUP(I53,Riders!$A$2:$C$213,2,FALSE))/365</f>
        <v>31.158904109589042</v>
      </c>
      <c r="M53" s="58">
        <f>(C53-VLOOKUP(J53,Riders!$A$2:$C$213,2,FALSE))/365</f>
        <v>24.123287671232877</v>
      </c>
      <c r="N53" s="53">
        <v>2</v>
      </c>
      <c r="O53" s="53">
        <v>2</v>
      </c>
      <c r="P53">
        <v>11.926</v>
      </c>
      <c r="Q53">
        <v>19.276</v>
      </c>
      <c r="R53">
        <v>26.167999999999999</v>
      </c>
      <c r="S53">
        <v>33.139000000000003</v>
      </c>
      <c r="T53">
        <v>40.152999999999999</v>
      </c>
      <c r="U53">
        <v>47.390999999999998</v>
      </c>
      <c r="V53" s="107">
        <f t="shared" si="2"/>
        <v>56.972842944862954</v>
      </c>
    </row>
    <row r="54" spans="1:22" x14ac:dyDescent="0.35">
      <c r="A54" s="55" t="s">
        <v>71</v>
      </c>
      <c r="B54" s="55">
        <v>2022</v>
      </c>
      <c r="C54" s="59">
        <v>44749</v>
      </c>
      <c r="D54" s="55" t="s">
        <v>72</v>
      </c>
      <c r="E54" s="55" t="s">
        <v>395</v>
      </c>
      <c r="F54" s="55" t="s">
        <v>395</v>
      </c>
      <c r="G54" s="53" t="s">
        <v>17</v>
      </c>
      <c r="H54" s="53" t="s">
        <v>16</v>
      </c>
      <c r="I54" s="53" t="s">
        <v>32</v>
      </c>
      <c r="J54" s="53" t="s">
        <v>81</v>
      </c>
      <c r="K54" s="58">
        <f>(C54-VLOOKUP(H54,Riders!$A$2:$C$213,2,FALSE))/365</f>
        <v>23.210958904109589</v>
      </c>
      <c r="L54" s="58" t="e">
        <f>(C54-VLOOKUP(I54,Riders!$A$2:$C$213,2,FALSE))/365</f>
        <v>#N/A</v>
      </c>
      <c r="M54" s="58" t="e">
        <f>(C54-VLOOKUP(J54,Riders!$A$2:$C$213,2,FALSE))/365</f>
        <v>#N/A</v>
      </c>
      <c r="N54" s="53">
        <v>3</v>
      </c>
      <c r="O54" s="53">
        <v>3</v>
      </c>
      <c r="P54">
        <v>11.895</v>
      </c>
      <c r="Q54">
        <v>19.317</v>
      </c>
      <c r="R54">
        <v>26.626999999999999</v>
      </c>
      <c r="S54">
        <v>33.822000000000003</v>
      </c>
      <c r="T54">
        <v>40.747999999999998</v>
      </c>
      <c r="U54">
        <v>47.722999999999999</v>
      </c>
      <c r="V54" s="107">
        <f t="shared" si="2"/>
        <v>56.576493514657507</v>
      </c>
    </row>
    <row r="55" spans="1:22" x14ac:dyDescent="0.35">
      <c r="A55" s="55" t="s">
        <v>71</v>
      </c>
      <c r="B55" s="55">
        <v>2022</v>
      </c>
      <c r="C55" s="59">
        <v>44749</v>
      </c>
      <c r="D55" s="55" t="s">
        <v>72</v>
      </c>
      <c r="E55" s="55" t="s">
        <v>395</v>
      </c>
      <c r="F55" s="55" t="s">
        <v>395</v>
      </c>
      <c r="G55" s="53" t="s">
        <v>44</v>
      </c>
      <c r="H55" s="53" t="s">
        <v>43</v>
      </c>
      <c r="I55" s="53" t="s">
        <v>141</v>
      </c>
      <c r="J55" s="53" t="s">
        <v>54</v>
      </c>
      <c r="K55" s="58">
        <f>(C55-VLOOKUP(H55,Riders!$A$2:$C$213,2,FALSE))/365</f>
        <v>29.632876712328766</v>
      </c>
      <c r="L55" s="58">
        <f>(C55-VLOOKUP(I55,Riders!$A$2:$C$213,2,FALSE))/365</f>
        <v>31.997260273972604</v>
      </c>
      <c r="M55" s="58">
        <f>(C55-VLOOKUP(J55,Riders!$A$2:$C$213,2,FALSE))/365</f>
        <v>25.038356164383561</v>
      </c>
      <c r="N55" s="53">
        <v>4</v>
      </c>
      <c r="O55" s="53">
        <v>5</v>
      </c>
      <c r="P55">
        <v>11.888999999999999</v>
      </c>
      <c r="Q55">
        <v>19.422999999999998</v>
      </c>
      <c r="R55">
        <v>26.382999999999999</v>
      </c>
      <c r="S55">
        <v>33.430999999999997</v>
      </c>
      <c r="T55">
        <v>40.597999999999999</v>
      </c>
      <c r="U55">
        <v>48.051000000000002</v>
      </c>
      <c r="V55" s="107">
        <f t="shared" si="2"/>
        <v>56.190297808578386</v>
      </c>
    </row>
    <row r="56" spans="1:22" x14ac:dyDescent="0.35">
      <c r="A56" s="55" t="s">
        <v>71</v>
      </c>
      <c r="B56" s="55">
        <v>2022</v>
      </c>
      <c r="C56" s="59">
        <v>44749</v>
      </c>
      <c r="D56" s="55" t="s">
        <v>72</v>
      </c>
      <c r="E56" s="55" t="s">
        <v>395</v>
      </c>
      <c r="F56" s="55" t="s">
        <v>395</v>
      </c>
      <c r="G56" s="53" t="s">
        <v>21</v>
      </c>
      <c r="H56" s="53" t="s">
        <v>20</v>
      </c>
      <c r="I56" s="53" t="s">
        <v>119</v>
      </c>
      <c r="J56" s="53" t="s">
        <v>86</v>
      </c>
      <c r="K56" s="58">
        <f>(C56-VLOOKUP(H56,Riders!$A$2:$C$213,2,FALSE))/365</f>
        <v>26.920547945205481</v>
      </c>
      <c r="L56" s="58">
        <f>(C56-VLOOKUP(I56,Riders!$A$2:$C$213,2,FALSE))/365</f>
        <v>26.134246575342466</v>
      </c>
      <c r="M56" s="58">
        <f>(C56-VLOOKUP(J56,Riders!$A$2:$C$213,2,FALSE))/365</f>
        <v>23.328767123287673</v>
      </c>
      <c r="N56" s="53">
        <v>5</v>
      </c>
      <c r="O56" s="53">
        <v>4</v>
      </c>
      <c r="P56">
        <v>11.954000000000001</v>
      </c>
      <c r="Q56">
        <v>19.43</v>
      </c>
      <c r="R56">
        <v>27.14</v>
      </c>
      <c r="S56">
        <v>34.459000000000003</v>
      </c>
      <c r="T56">
        <v>41.454999999999998</v>
      </c>
      <c r="U56">
        <v>48.487000000000002</v>
      </c>
      <c r="V56" s="107">
        <f t="shared" si="2"/>
        <v>55.685028976839149</v>
      </c>
    </row>
    <row r="57" spans="1:22" x14ac:dyDescent="0.35">
      <c r="A57" s="55" t="s">
        <v>71</v>
      </c>
      <c r="B57" s="55">
        <v>2022</v>
      </c>
      <c r="C57" s="59">
        <v>44749</v>
      </c>
      <c r="D57" s="55" t="s">
        <v>72</v>
      </c>
      <c r="E57" s="55" t="s">
        <v>395</v>
      </c>
      <c r="F57" s="55" t="s">
        <v>395</v>
      </c>
      <c r="G57" s="53" t="s">
        <v>65</v>
      </c>
      <c r="H57" s="53" t="s">
        <v>80</v>
      </c>
      <c r="I57" s="53" t="s">
        <v>403</v>
      </c>
      <c r="J57" s="53" t="s">
        <v>64</v>
      </c>
      <c r="K57" s="58">
        <f>(C57-VLOOKUP(H57,Riders!$A$2:$C$213,2,FALSE))/365</f>
        <v>122.6</v>
      </c>
      <c r="L57" s="58" t="e">
        <f>(C57-VLOOKUP(I57,Riders!$A$2:$C$213,2,FALSE))/365</f>
        <v>#N/A</v>
      </c>
      <c r="M57" s="58" t="e">
        <f>(C57-VLOOKUP(J57,Riders!$A$2:$C$213,2,FALSE))/365</f>
        <v>#N/A</v>
      </c>
      <c r="N57" s="53">
        <v>6</v>
      </c>
      <c r="O57" s="53">
        <v>6</v>
      </c>
      <c r="P57">
        <v>11.938000000000001</v>
      </c>
      <c r="Q57">
        <v>19.643999999999998</v>
      </c>
      <c r="R57">
        <v>27.975000000000001</v>
      </c>
      <c r="S57">
        <v>35.970999999999997</v>
      </c>
      <c r="T57">
        <v>43.572000000000003</v>
      </c>
      <c r="U57">
        <v>51.18</v>
      </c>
      <c r="V57" s="107">
        <f t="shared" si="2"/>
        <v>52.754982415005863</v>
      </c>
    </row>
    <row r="58" spans="1:22" x14ac:dyDescent="0.35">
      <c r="A58" s="55" t="s">
        <v>71</v>
      </c>
      <c r="B58" s="55">
        <v>2022</v>
      </c>
      <c r="C58" s="59">
        <v>44749</v>
      </c>
      <c r="D58" s="55" t="s">
        <v>72</v>
      </c>
      <c r="E58" s="55" t="s">
        <v>395</v>
      </c>
      <c r="F58" s="55" t="s">
        <v>395</v>
      </c>
      <c r="G58" s="53" t="s">
        <v>90</v>
      </c>
      <c r="H58" s="53" t="s">
        <v>89</v>
      </c>
      <c r="I58" s="53" t="s">
        <v>1536</v>
      </c>
      <c r="J58" s="53" t="s">
        <v>93</v>
      </c>
      <c r="K58" s="58" t="e">
        <f>(C58-VLOOKUP(H58,Riders!$A$2:$C$213,2,FALSE))/365</f>
        <v>#N/A</v>
      </c>
      <c r="L58" s="58" t="e">
        <f>(C58-VLOOKUP(I58,Riders!$A$2:$C$213,2,FALSE))/365</f>
        <v>#N/A</v>
      </c>
      <c r="M58" s="58" t="e">
        <f>(C58-VLOOKUP(J58,Riders!$A$2:$C$213,2,FALSE))/365</f>
        <v>#N/A</v>
      </c>
      <c r="N58" s="53">
        <v>7</v>
      </c>
      <c r="O58" s="53">
        <v>7</v>
      </c>
      <c r="P58">
        <v>13.141999999999999</v>
      </c>
      <c r="Q58">
        <v>21.277999999999999</v>
      </c>
      <c r="R58">
        <v>28.803999999999998</v>
      </c>
      <c r="S58">
        <v>36.165999999999997</v>
      </c>
      <c r="T58">
        <v>43.710999999999999</v>
      </c>
      <c r="U58">
        <v>51.581000000000003</v>
      </c>
      <c r="V58" s="107">
        <f t="shared" si="2"/>
        <v>52.344855663907246</v>
      </c>
    </row>
    <row r="59" spans="1:22" x14ac:dyDescent="0.35">
      <c r="A59" s="55" t="s">
        <v>71</v>
      </c>
      <c r="B59" s="55">
        <v>2022</v>
      </c>
      <c r="C59" s="59">
        <v>44749</v>
      </c>
      <c r="D59" s="55" t="s">
        <v>72</v>
      </c>
      <c r="E59" s="55" t="s">
        <v>395</v>
      </c>
      <c r="F59" s="55" t="s">
        <v>395</v>
      </c>
      <c r="G59" s="53" t="s">
        <v>29</v>
      </c>
      <c r="H59" s="53" t="s">
        <v>28</v>
      </c>
      <c r="I59" s="53" t="s">
        <v>498</v>
      </c>
      <c r="J59" s="53" t="s">
        <v>435</v>
      </c>
      <c r="K59" s="58">
        <f>(C59-VLOOKUP(H59,Riders!$A$2:$C$213,2,FALSE))/365</f>
        <v>22.531506849315068</v>
      </c>
      <c r="L59" s="58" t="e">
        <f>(C59-VLOOKUP(I59,Riders!$A$2:$C$213,2,FALSE))/365</f>
        <v>#N/A</v>
      </c>
      <c r="M59" s="58" t="e">
        <f>(C59-VLOOKUP(J59,Riders!$A$2:$C$213,2,FALSE))/365</f>
        <v>#N/A</v>
      </c>
      <c r="N59" s="53">
        <v>8</v>
      </c>
      <c r="O59" s="53">
        <v>8</v>
      </c>
      <c r="P59">
        <v>13.643000000000001</v>
      </c>
      <c r="Q59">
        <v>21.670999999999999</v>
      </c>
      <c r="R59">
        <v>29.725000000000001</v>
      </c>
      <c r="S59">
        <v>37.491999999999997</v>
      </c>
      <c r="T59">
        <v>45.545000000000002</v>
      </c>
      <c r="U59">
        <v>53.718000000000004</v>
      </c>
      <c r="V59" s="107">
        <f t="shared" si="2"/>
        <v>50.262481849659331</v>
      </c>
    </row>
    <row r="60" spans="1:22" x14ac:dyDescent="0.35">
      <c r="A60" s="55" t="s">
        <v>71</v>
      </c>
      <c r="B60" s="55">
        <v>2022</v>
      </c>
      <c r="C60" s="59">
        <v>44749</v>
      </c>
      <c r="D60" s="55" t="s">
        <v>72</v>
      </c>
      <c r="E60" s="55" t="s">
        <v>472</v>
      </c>
      <c r="F60" s="53">
        <v>4</v>
      </c>
      <c r="G60" s="53" t="s">
        <v>38</v>
      </c>
      <c r="H60" s="53" t="s">
        <v>76</v>
      </c>
      <c r="I60" s="53" t="s">
        <v>37</v>
      </c>
      <c r="J60" s="53" t="s">
        <v>401</v>
      </c>
      <c r="K60" s="58">
        <f>(C60-VLOOKUP(H60,Riders!$A$2:$C$213,2,FALSE))/365</f>
        <v>122.6</v>
      </c>
      <c r="L60" s="58" t="e">
        <f>(C60-VLOOKUP(I60,Riders!$A$2:$C$213,2,FALSE))/365</f>
        <v>#N/A</v>
      </c>
      <c r="M60" s="58">
        <f>(C60-VLOOKUP(J60,Riders!$A$2:$C$213,2,FALSE))/365</f>
        <v>25.030136986301368</v>
      </c>
      <c r="N60" s="53">
        <v>1</v>
      </c>
      <c r="O60" s="53">
        <v>1</v>
      </c>
      <c r="P60">
        <v>11.346</v>
      </c>
      <c r="Q60">
        <v>18.564</v>
      </c>
      <c r="R60">
        <v>25.609000000000002</v>
      </c>
      <c r="S60">
        <v>32.673000000000002</v>
      </c>
      <c r="T60">
        <v>39.707999999999998</v>
      </c>
      <c r="U60">
        <v>46.871000000000002</v>
      </c>
      <c r="V60" s="107">
        <f t="shared" si="2"/>
        <v>57.60491561946619</v>
      </c>
    </row>
    <row r="61" spans="1:22" x14ac:dyDescent="0.35">
      <c r="A61" s="55" t="s">
        <v>71</v>
      </c>
      <c r="B61" s="55">
        <v>2022</v>
      </c>
      <c r="C61" s="59">
        <v>44749</v>
      </c>
      <c r="D61" s="55" t="s">
        <v>72</v>
      </c>
      <c r="E61" s="55" t="s">
        <v>472</v>
      </c>
      <c r="F61" s="53">
        <v>3</v>
      </c>
      <c r="G61" s="53" t="s">
        <v>19</v>
      </c>
      <c r="H61" s="53" t="s">
        <v>34</v>
      </c>
      <c r="I61" s="53" t="s">
        <v>78</v>
      </c>
      <c r="J61" s="53" t="s">
        <v>18</v>
      </c>
      <c r="K61" s="58">
        <f>(C61-VLOOKUP(H61,Riders!$A$2:$C$213,2,FALSE))/365</f>
        <v>122.6</v>
      </c>
      <c r="L61" s="58">
        <f>(C61-VLOOKUP(I61,Riders!$A$2:$C$213,2,FALSE))/365</f>
        <v>31.158904109589042</v>
      </c>
      <c r="M61" s="58">
        <f>(C61-VLOOKUP(J61,Riders!$A$2:$C$213,2,FALSE))/365</f>
        <v>24.123287671232877</v>
      </c>
      <c r="N61" s="53">
        <v>1</v>
      </c>
      <c r="O61" s="53">
        <v>2</v>
      </c>
      <c r="P61">
        <v>11.894</v>
      </c>
      <c r="Q61">
        <v>19.204000000000001</v>
      </c>
      <c r="R61">
        <v>26.033999999999999</v>
      </c>
      <c r="S61">
        <v>32.841999999999999</v>
      </c>
      <c r="T61">
        <v>39.814999999999998</v>
      </c>
      <c r="U61">
        <v>47.024999999999999</v>
      </c>
      <c r="V61" s="107">
        <f t="shared" si="2"/>
        <v>57.416267942583737</v>
      </c>
    </row>
    <row r="62" spans="1:22" x14ac:dyDescent="0.35">
      <c r="A62" s="55" t="s">
        <v>71</v>
      </c>
      <c r="B62" s="55">
        <v>2022</v>
      </c>
      <c r="C62" s="59">
        <v>44749</v>
      </c>
      <c r="D62" s="55" t="s">
        <v>72</v>
      </c>
      <c r="E62" s="55" t="s">
        <v>472</v>
      </c>
      <c r="F62" s="53">
        <v>2</v>
      </c>
      <c r="G62" s="53" t="s">
        <v>17</v>
      </c>
      <c r="H62" s="53" t="s">
        <v>16</v>
      </c>
      <c r="I62" s="53" t="s">
        <v>32</v>
      </c>
      <c r="J62" s="53" t="s">
        <v>81</v>
      </c>
      <c r="K62" s="58">
        <f>(C62-VLOOKUP(H62,Riders!$A$2:$C$213,2,FALSE))/365</f>
        <v>23.210958904109589</v>
      </c>
      <c r="L62" s="58" t="e">
        <f>(C62-VLOOKUP(I62,Riders!$A$2:$C$213,2,FALSE))/365</f>
        <v>#N/A</v>
      </c>
      <c r="M62" s="58" t="e">
        <f>(C62-VLOOKUP(J62,Riders!$A$2:$C$213,2,FALSE))/365</f>
        <v>#N/A</v>
      </c>
      <c r="N62" s="53">
        <v>1</v>
      </c>
      <c r="O62" s="53">
        <v>3</v>
      </c>
      <c r="P62">
        <v>11.88</v>
      </c>
      <c r="Q62">
        <v>19.297000000000001</v>
      </c>
      <c r="R62">
        <v>26.417999999999999</v>
      </c>
      <c r="S62">
        <v>33.53</v>
      </c>
      <c r="T62">
        <v>40.414999999999999</v>
      </c>
      <c r="U62">
        <v>47.414000000000001</v>
      </c>
      <c r="V62" s="107">
        <f t="shared" si="2"/>
        <v>56.945206057282654</v>
      </c>
    </row>
    <row r="63" spans="1:22" x14ac:dyDescent="0.35">
      <c r="A63" s="55" t="s">
        <v>71</v>
      </c>
      <c r="B63" s="55">
        <v>2022</v>
      </c>
      <c r="C63" s="59">
        <v>44749</v>
      </c>
      <c r="D63" s="55" t="s">
        <v>72</v>
      </c>
      <c r="E63" s="55" t="s">
        <v>472</v>
      </c>
      <c r="F63" s="53">
        <v>1</v>
      </c>
      <c r="G63" s="53" t="s">
        <v>21</v>
      </c>
      <c r="H63" s="53" t="s">
        <v>20</v>
      </c>
      <c r="I63" s="53" t="s">
        <v>119</v>
      </c>
      <c r="J63" s="53" t="s">
        <v>86</v>
      </c>
      <c r="K63" s="58">
        <f>(C63-VLOOKUP(H63,Riders!$A$2:$C$213,2,FALSE))/365</f>
        <v>26.920547945205481</v>
      </c>
      <c r="L63" s="58">
        <f>(C63-VLOOKUP(I63,Riders!$A$2:$C$213,2,FALSE))/365</f>
        <v>26.134246575342466</v>
      </c>
      <c r="M63" s="58">
        <f>(C63-VLOOKUP(J63,Riders!$A$2:$C$213,2,FALSE))/365</f>
        <v>23.328767123287673</v>
      </c>
      <c r="N63" s="53">
        <v>1</v>
      </c>
      <c r="O63" s="53">
        <v>4</v>
      </c>
      <c r="P63">
        <v>11.988</v>
      </c>
      <c r="Q63">
        <v>19.504000000000001</v>
      </c>
      <c r="R63">
        <v>27.088000000000001</v>
      </c>
      <c r="S63">
        <v>34.33</v>
      </c>
      <c r="T63">
        <v>41.253</v>
      </c>
      <c r="U63">
        <v>48.201000000000001</v>
      </c>
      <c r="V63" s="107">
        <f t="shared" si="2"/>
        <v>56.015435364411523</v>
      </c>
    </row>
    <row r="64" spans="1:22" x14ac:dyDescent="0.35">
      <c r="A64" s="55" t="s">
        <v>71</v>
      </c>
      <c r="B64" s="55">
        <v>2022</v>
      </c>
      <c r="C64" s="59">
        <v>44749</v>
      </c>
      <c r="D64" s="55" t="s">
        <v>72</v>
      </c>
      <c r="E64" s="55" t="s">
        <v>472</v>
      </c>
      <c r="F64" s="53">
        <v>1</v>
      </c>
      <c r="G64" s="53" t="s">
        <v>44</v>
      </c>
      <c r="H64" s="53" t="s">
        <v>43</v>
      </c>
      <c r="I64" s="53" t="s">
        <v>141</v>
      </c>
      <c r="J64" s="53" t="s">
        <v>54</v>
      </c>
      <c r="K64" s="58">
        <f>(C64-VLOOKUP(H64,Riders!$A$2:$C$213,2,FALSE))/365</f>
        <v>29.632876712328766</v>
      </c>
      <c r="L64" s="58">
        <f>(C64-VLOOKUP(I64,Riders!$A$2:$C$213,2,FALSE))/365</f>
        <v>31.997260273972604</v>
      </c>
      <c r="M64" s="58">
        <f>(C64-VLOOKUP(J64,Riders!$A$2:$C$213,2,FALSE))/365</f>
        <v>25.038356164383561</v>
      </c>
      <c r="N64" s="53">
        <v>2</v>
      </c>
      <c r="O64" s="53">
        <v>5</v>
      </c>
      <c r="P64">
        <v>11.917999999999999</v>
      </c>
      <c r="Q64">
        <v>19.407</v>
      </c>
      <c r="R64">
        <v>26.327000000000002</v>
      </c>
      <c r="S64">
        <v>33.322000000000003</v>
      </c>
      <c r="T64">
        <v>41.02</v>
      </c>
      <c r="U64">
        <v>48.639000000000003</v>
      </c>
      <c r="V64" s="107">
        <f t="shared" si="2"/>
        <v>55.51100968358724</v>
      </c>
    </row>
    <row r="65" spans="1:22" x14ac:dyDescent="0.35">
      <c r="A65" s="55" t="s">
        <v>71</v>
      </c>
      <c r="B65" s="55">
        <v>2022</v>
      </c>
      <c r="C65" s="59">
        <v>44749</v>
      </c>
      <c r="D65" s="55" t="s">
        <v>72</v>
      </c>
      <c r="E65" s="55" t="s">
        <v>472</v>
      </c>
      <c r="F65" s="53">
        <v>2</v>
      </c>
      <c r="G65" s="53" t="s">
        <v>65</v>
      </c>
      <c r="H65" s="53" t="s">
        <v>80</v>
      </c>
      <c r="I65" s="53" t="s">
        <v>403</v>
      </c>
      <c r="J65" s="53" t="s">
        <v>64</v>
      </c>
      <c r="K65" s="58">
        <f>(C65-VLOOKUP(H65,Riders!$A$2:$C$213,2,FALSE))/365</f>
        <v>122.6</v>
      </c>
      <c r="L65" s="58" t="e">
        <f>(C65-VLOOKUP(I65,Riders!$A$2:$C$213,2,FALSE))/365</f>
        <v>#N/A</v>
      </c>
      <c r="M65" s="58" t="e">
        <f>(C65-VLOOKUP(J65,Riders!$A$2:$C$213,2,FALSE))/365</f>
        <v>#N/A</v>
      </c>
      <c r="N65" s="53">
        <v>2</v>
      </c>
      <c r="O65" s="53">
        <v>6</v>
      </c>
      <c r="P65">
        <v>11.93</v>
      </c>
      <c r="Q65">
        <v>19.588999999999999</v>
      </c>
      <c r="R65">
        <v>28.184000000000001</v>
      </c>
      <c r="S65">
        <v>36.191000000000003</v>
      </c>
      <c r="T65">
        <v>43.664000000000001</v>
      </c>
      <c r="U65">
        <v>51.164000000000001</v>
      </c>
      <c r="V65" s="107">
        <f t="shared" si="2"/>
        <v>52.771479946837616</v>
      </c>
    </row>
    <row r="66" spans="1:22" x14ac:dyDescent="0.35">
      <c r="A66" s="55" t="s">
        <v>71</v>
      </c>
      <c r="B66" s="55">
        <v>2022</v>
      </c>
      <c r="C66" s="59">
        <v>44749</v>
      </c>
      <c r="D66" s="55" t="s">
        <v>72</v>
      </c>
      <c r="E66" s="55" t="s">
        <v>472</v>
      </c>
      <c r="F66" s="53">
        <v>3</v>
      </c>
      <c r="G66" s="53" t="s">
        <v>90</v>
      </c>
      <c r="H66" s="53" t="s">
        <v>89</v>
      </c>
      <c r="I66" s="53" t="s">
        <v>1536</v>
      </c>
      <c r="J66" s="53" t="s">
        <v>93</v>
      </c>
      <c r="K66" s="58" t="e">
        <f>(C66-VLOOKUP(H66,Riders!$A$2:$C$213,2,FALSE))/365</f>
        <v>#N/A</v>
      </c>
      <c r="L66" s="58" t="e">
        <f>(C66-VLOOKUP(I66,Riders!$A$2:$C$213,2,FALSE))/365</f>
        <v>#N/A</v>
      </c>
      <c r="M66" s="58" t="e">
        <f>(C66-VLOOKUP(J66,Riders!$A$2:$C$213,2,FALSE))/365</f>
        <v>#N/A</v>
      </c>
      <c r="N66" s="53">
        <v>2</v>
      </c>
      <c r="O66" s="53">
        <v>7</v>
      </c>
      <c r="P66">
        <v>13.015000000000001</v>
      </c>
      <c r="Q66">
        <v>21.181000000000001</v>
      </c>
      <c r="R66">
        <v>28.64</v>
      </c>
      <c r="S66">
        <v>35.987000000000002</v>
      </c>
      <c r="T66">
        <v>43.552999999999997</v>
      </c>
      <c r="U66">
        <v>51.399000000000001</v>
      </c>
      <c r="V66" s="107">
        <f t="shared" si="2"/>
        <v>52.530204867798986</v>
      </c>
    </row>
    <row r="67" spans="1:22" x14ac:dyDescent="0.35">
      <c r="A67" s="55" t="s">
        <v>71</v>
      </c>
      <c r="B67" s="55">
        <v>2022</v>
      </c>
      <c r="C67" s="59">
        <v>44749</v>
      </c>
      <c r="D67" s="55" t="s">
        <v>72</v>
      </c>
      <c r="E67" s="55" t="s">
        <v>472</v>
      </c>
      <c r="F67" s="53">
        <v>4</v>
      </c>
      <c r="G67" s="53" t="s">
        <v>29</v>
      </c>
      <c r="H67" s="53" t="s">
        <v>28</v>
      </c>
      <c r="I67" s="53" t="s">
        <v>498</v>
      </c>
      <c r="J67" s="53" t="s">
        <v>435</v>
      </c>
      <c r="K67" s="58">
        <f>(C67-VLOOKUP(H67,Riders!$A$2:$C$213,2,FALSE))/365</f>
        <v>22.531506849315068</v>
      </c>
      <c r="L67" s="58" t="e">
        <f>(C67-VLOOKUP(I67,Riders!$A$2:$C$213,2,FALSE))/365</f>
        <v>#N/A</v>
      </c>
      <c r="M67" s="58" t="e">
        <f>(C67-VLOOKUP(J67,Riders!$A$2:$C$213,2,FALSE))/365</f>
        <v>#N/A</v>
      </c>
      <c r="N67" s="53">
        <v>2</v>
      </c>
      <c r="O67" s="53">
        <v>8</v>
      </c>
      <c r="P67">
        <v>14.077</v>
      </c>
      <c r="Q67">
        <v>22.442</v>
      </c>
      <c r="R67">
        <v>30.262</v>
      </c>
      <c r="S67">
        <v>37.823</v>
      </c>
      <c r="T67">
        <v>44.844999999999999</v>
      </c>
      <c r="U67">
        <v>51.948999999999998</v>
      </c>
      <c r="V67" s="107">
        <f t="shared" si="2"/>
        <v>51.974051473560607</v>
      </c>
    </row>
    <row r="68" spans="1:22" x14ac:dyDescent="0.35">
      <c r="A68" s="55" t="s">
        <v>71</v>
      </c>
      <c r="B68" s="55">
        <v>2022</v>
      </c>
      <c r="C68" s="59">
        <v>44749</v>
      </c>
      <c r="D68" s="55" t="s">
        <v>72</v>
      </c>
      <c r="E68" s="55" t="s">
        <v>209</v>
      </c>
      <c r="F68" s="53" t="s">
        <v>210</v>
      </c>
      <c r="G68" s="53" t="s">
        <v>38</v>
      </c>
      <c r="H68" s="53" t="s">
        <v>76</v>
      </c>
      <c r="I68" s="53" t="s">
        <v>37</v>
      </c>
      <c r="J68" s="53" t="s">
        <v>401</v>
      </c>
      <c r="K68" s="58">
        <f>(C68-VLOOKUP(H68,Riders!$A$2:$C$213,2,FALSE))/365</f>
        <v>122.6</v>
      </c>
      <c r="L68" s="58" t="e">
        <f>(C68-VLOOKUP(I68,Riders!$A$2:$C$213,2,FALSE))/365</f>
        <v>#N/A</v>
      </c>
      <c r="M68" s="58">
        <f>(C68-VLOOKUP(J68,Riders!$A$2:$C$213,2,FALSE))/365</f>
        <v>25.030136986301368</v>
      </c>
      <c r="N68" s="53">
        <v>1</v>
      </c>
      <c r="O68" s="53">
        <v>1</v>
      </c>
      <c r="P68">
        <v>11.317</v>
      </c>
      <c r="Q68">
        <v>18.608000000000001</v>
      </c>
      <c r="R68">
        <v>25.678000000000001</v>
      </c>
      <c r="S68">
        <v>32.838999999999999</v>
      </c>
      <c r="T68">
        <v>39.875999999999998</v>
      </c>
      <c r="U68">
        <v>47.143999999999998</v>
      </c>
      <c r="V68" s="107">
        <f t="shared" si="2"/>
        <v>57.271338876633294</v>
      </c>
    </row>
    <row r="69" spans="1:22" x14ac:dyDescent="0.35">
      <c r="A69" s="55" t="s">
        <v>71</v>
      </c>
      <c r="B69" s="55">
        <v>2022</v>
      </c>
      <c r="C69" s="59">
        <v>44749</v>
      </c>
      <c r="D69" s="55" t="s">
        <v>72</v>
      </c>
      <c r="E69" s="55" t="s">
        <v>209</v>
      </c>
      <c r="F69" s="53" t="s">
        <v>210</v>
      </c>
      <c r="G69" s="53" t="s">
        <v>19</v>
      </c>
      <c r="H69" s="53" t="s">
        <v>34</v>
      </c>
      <c r="I69" s="53" t="s">
        <v>78</v>
      </c>
      <c r="J69" s="53" t="s">
        <v>18</v>
      </c>
      <c r="K69" s="58">
        <f>(C69-VLOOKUP(H69,Riders!$A$2:$C$213,2,FALSE))/365</f>
        <v>122.6</v>
      </c>
      <c r="L69" s="58">
        <f>(C69-VLOOKUP(I69,Riders!$A$2:$C$213,2,FALSE))/365</f>
        <v>31.158904109589042</v>
      </c>
      <c r="M69" s="58">
        <f>(C69-VLOOKUP(J69,Riders!$A$2:$C$213,2,FALSE))/365</f>
        <v>24.123287671232877</v>
      </c>
      <c r="N69" s="53">
        <v>2</v>
      </c>
      <c r="O69" s="53">
        <v>2</v>
      </c>
      <c r="P69">
        <v>12.048</v>
      </c>
      <c r="Q69">
        <v>19.359000000000002</v>
      </c>
      <c r="R69">
        <v>26.257000000000001</v>
      </c>
      <c r="S69">
        <v>33.151000000000003</v>
      </c>
      <c r="T69">
        <v>40.109000000000002</v>
      </c>
      <c r="U69">
        <v>47.265000000000001</v>
      </c>
      <c r="V69" s="107">
        <f t="shared" si="2"/>
        <v>57.124722310377656</v>
      </c>
    </row>
    <row r="70" spans="1:22" x14ac:dyDescent="0.35">
      <c r="A70" s="55" t="s">
        <v>71</v>
      </c>
      <c r="B70" s="55">
        <v>2022</v>
      </c>
      <c r="C70" s="59">
        <v>44749</v>
      </c>
      <c r="D70" s="55" t="s">
        <v>72</v>
      </c>
      <c r="E70" s="55" t="s">
        <v>209</v>
      </c>
      <c r="F70" s="53" t="s">
        <v>211</v>
      </c>
      <c r="G70" s="53" t="s">
        <v>17</v>
      </c>
      <c r="H70" s="53" t="s">
        <v>16</v>
      </c>
      <c r="I70" s="53" t="s">
        <v>32</v>
      </c>
      <c r="J70" s="53" t="s">
        <v>81</v>
      </c>
      <c r="K70" s="58">
        <f>(C70-VLOOKUP(H70,Riders!$A$2:$C$213,2,FALSE))/365</f>
        <v>23.210958904109589</v>
      </c>
      <c r="L70" s="58" t="e">
        <f>(C70-VLOOKUP(I70,Riders!$A$2:$C$213,2,FALSE))/365</f>
        <v>#N/A</v>
      </c>
      <c r="M70" s="58" t="e">
        <f>(C70-VLOOKUP(J70,Riders!$A$2:$C$213,2,FALSE))/365</f>
        <v>#N/A</v>
      </c>
      <c r="N70" s="53">
        <v>1</v>
      </c>
      <c r="O70" s="53">
        <v>3</v>
      </c>
      <c r="P70">
        <v>12.054</v>
      </c>
      <c r="Q70">
        <v>19.552</v>
      </c>
      <c r="R70">
        <v>26.667999999999999</v>
      </c>
      <c r="S70">
        <v>33.774999999999999</v>
      </c>
      <c r="T70">
        <v>40.637</v>
      </c>
      <c r="U70">
        <v>47.593000000000004</v>
      </c>
      <c r="V70" s="107">
        <f t="shared" si="2"/>
        <v>56.73103187443531</v>
      </c>
    </row>
    <row r="71" spans="1:22" x14ac:dyDescent="0.35">
      <c r="A71" s="55" t="s">
        <v>71</v>
      </c>
      <c r="B71" s="55">
        <v>2022</v>
      </c>
      <c r="C71" s="59">
        <v>44749</v>
      </c>
      <c r="D71" s="55" t="s">
        <v>72</v>
      </c>
      <c r="E71" s="55" t="s">
        <v>209</v>
      </c>
      <c r="F71" s="53" t="s">
        <v>211</v>
      </c>
      <c r="G71" s="53" t="s">
        <v>21</v>
      </c>
      <c r="H71" s="53" t="s">
        <v>20</v>
      </c>
      <c r="I71" s="53" t="s">
        <v>119</v>
      </c>
      <c r="J71" s="53" t="s">
        <v>86</v>
      </c>
      <c r="K71" s="58">
        <f>(C71-VLOOKUP(H71,Riders!$A$2:$C$213,2,FALSE))/365</f>
        <v>26.920547945205481</v>
      </c>
      <c r="L71" s="58">
        <f>(C71-VLOOKUP(I71,Riders!$A$2:$C$213,2,FALSE))/365</f>
        <v>26.134246575342466</v>
      </c>
      <c r="M71" s="58">
        <f>(C71-VLOOKUP(J71,Riders!$A$2:$C$213,2,FALSE))/365</f>
        <v>23.328767123287673</v>
      </c>
      <c r="N71" s="53">
        <v>2</v>
      </c>
      <c r="O71" s="53">
        <v>4</v>
      </c>
      <c r="P71">
        <v>12.05</v>
      </c>
      <c r="Q71">
        <v>19.61</v>
      </c>
      <c r="R71">
        <v>27.074000000000002</v>
      </c>
      <c r="S71">
        <v>34.337000000000003</v>
      </c>
      <c r="T71">
        <v>41.256</v>
      </c>
      <c r="U71">
        <v>48.3</v>
      </c>
      <c r="V71" s="107">
        <f t="shared" si="2"/>
        <v>55.900621118012424</v>
      </c>
    </row>
    <row r="72" spans="1:22" x14ac:dyDescent="0.35">
      <c r="A72" s="53" t="s">
        <v>94</v>
      </c>
      <c r="B72" s="53">
        <v>2022</v>
      </c>
      <c r="C72" s="59">
        <v>44693</v>
      </c>
      <c r="D72" s="53" t="s">
        <v>72</v>
      </c>
      <c r="E72" s="55" t="s">
        <v>395</v>
      </c>
      <c r="F72" s="53" t="s">
        <v>395</v>
      </c>
      <c r="G72" s="53" t="s">
        <v>15</v>
      </c>
      <c r="H72" s="53" t="s">
        <v>14</v>
      </c>
      <c r="I72" s="53" t="s">
        <v>22</v>
      </c>
      <c r="J72" s="53" t="s">
        <v>23</v>
      </c>
      <c r="K72" s="58">
        <f>(C72-VLOOKUP(H72,Riders!$A$2:$C$213,2,FALSE))/365</f>
        <v>122.44657534246575</v>
      </c>
      <c r="L72" s="58">
        <f>(C72-VLOOKUP(I72,Riders!$A$2:$C$213,2,FALSE))/365</f>
        <v>122.44657534246575</v>
      </c>
      <c r="M72" s="58">
        <f>(C72-VLOOKUP(J72,Riders!$A$2:$C$213,2,FALSE))/365</f>
        <v>24.665753424657535</v>
      </c>
      <c r="N72" s="53">
        <v>8</v>
      </c>
      <c r="O72" s="53">
        <v>1</v>
      </c>
      <c r="P72">
        <v>11.669</v>
      </c>
      <c r="Q72">
        <v>19.167000000000002</v>
      </c>
      <c r="R72">
        <v>26.032</v>
      </c>
      <c r="S72">
        <v>32.823999999999998</v>
      </c>
      <c r="T72">
        <v>39.838999999999999</v>
      </c>
      <c r="U72">
        <v>47.103000000000002</v>
      </c>
      <c r="V72" s="107">
        <f t="shared" si="2"/>
        <v>57.321189733138013</v>
      </c>
    </row>
    <row r="73" spans="1:22" x14ac:dyDescent="0.35">
      <c r="A73" s="53" t="s">
        <v>94</v>
      </c>
      <c r="B73" s="53">
        <v>2022</v>
      </c>
      <c r="C73" s="59">
        <v>44693</v>
      </c>
      <c r="D73" s="53" t="s">
        <v>72</v>
      </c>
      <c r="E73" s="55" t="s">
        <v>395</v>
      </c>
      <c r="F73" s="53" t="s">
        <v>395</v>
      </c>
      <c r="G73" s="53" t="s">
        <v>19</v>
      </c>
      <c r="H73" s="57" t="s">
        <v>34</v>
      </c>
      <c r="I73" s="53" t="s">
        <v>396</v>
      </c>
      <c r="J73" s="53" t="s">
        <v>400</v>
      </c>
      <c r="K73" s="58">
        <f>(C73-VLOOKUP(H73,Riders!$A$2:$C$213,2,FALSE))/365</f>
        <v>122.44657534246575</v>
      </c>
      <c r="L73" s="58">
        <f>(C73-VLOOKUP(I73,Riders!$A$2:$C$213,2,FALSE))/365</f>
        <v>26.090410958904108</v>
      </c>
      <c r="M73" s="58">
        <f>(C73-VLOOKUP(J73,Riders!$A$2:$C$213,2,FALSE))/365</f>
        <v>22.684931506849313</v>
      </c>
      <c r="N73" s="53">
        <v>6</v>
      </c>
      <c r="O73" s="53">
        <v>2</v>
      </c>
      <c r="P73">
        <v>11.58</v>
      </c>
      <c r="Q73">
        <v>18.986999999999998</v>
      </c>
      <c r="R73">
        <v>26.155999999999999</v>
      </c>
      <c r="S73">
        <v>33.247</v>
      </c>
      <c r="T73">
        <v>40.406999999999996</v>
      </c>
      <c r="U73">
        <v>47.731000000000002</v>
      </c>
      <c r="V73" s="107">
        <f t="shared" si="2"/>
        <v>56.567010957239525</v>
      </c>
    </row>
    <row r="74" spans="1:22" x14ac:dyDescent="0.35">
      <c r="A74" s="53" t="s">
        <v>94</v>
      </c>
      <c r="B74" s="53">
        <v>2022</v>
      </c>
      <c r="C74" s="59">
        <v>44693</v>
      </c>
      <c r="D74" s="53" t="s">
        <v>72</v>
      </c>
      <c r="E74" s="55" t="s">
        <v>395</v>
      </c>
      <c r="F74" s="53" t="s">
        <v>395</v>
      </c>
      <c r="G74" s="53" t="s">
        <v>27</v>
      </c>
      <c r="H74" s="57" t="s">
        <v>26</v>
      </c>
      <c r="I74" s="53" t="s">
        <v>33</v>
      </c>
      <c r="J74" s="53" t="s">
        <v>41</v>
      </c>
      <c r="K74" s="58">
        <f>(C74-VLOOKUP(H74,Riders!$A$2:$C$213,2,FALSE))/365</f>
        <v>23.972602739726028</v>
      </c>
      <c r="L74" s="58">
        <f>(C74-VLOOKUP(I74,Riders!$A$2:$C$213,2,FALSE))/365</f>
        <v>28.476712328767125</v>
      </c>
      <c r="M74" s="58">
        <f>(C74-VLOOKUP(J74,Riders!$A$2:$C$213,2,FALSE))/365</f>
        <v>26.572602739726026</v>
      </c>
      <c r="N74" s="53">
        <v>5</v>
      </c>
      <c r="O74" s="53">
        <v>3</v>
      </c>
      <c r="P74">
        <v>12.154999999999999</v>
      </c>
      <c r="Q74">
        <v>19.754999999999999</v>
      </c>
      <c r="R74">
        <v>26.637</v>
      </c>
      <c r="S74">
        <v>33.493000000000002</v>
      </c>
      <c r="T74">
        <v>40.566000000000003</v>
      </c>
      <c r="U74">
        <v>47.906999999999996</v>
      </c>
      <c r="V74" s="107">
        <f t="shared" si="2"/>
        <v>56.359195942137895</v>
      </c>
    </row>
    <row r="75" spans="1:22" x14ac:dyDescent="0.35">
      <c r="A75" s="53" t="s">
        <v>94</v>
      </c>
      <c r="B75" s="53">
        <v>2022</v>
      </c>
      <c r="C75" s="59">
        <v>44693</v>
      </c>
      <c r="D75" s="53" t="s">
        <v>72</v>
      </c>
      <c r="E75" s="55" t="s">
        <v>395</v>
      </c>
      <c r="F75" s="53" t="s">
        <v>395</v>
      </c>
      <c r="G75" s="53" t="s">
        <v>25</v>
      </c>
      <c r="H75" s="57" t="s">
        <v>102</v>
      </c>
      <c r="I75" s="53" t="s">
        <v>397</v>
      </c>
      <c r="J75" s="53" t="s">
        <v>186</v>
      </c>
      <c r="K75" s="58" t="e">
        <f>(C75-VLOOKUP(H75,Riders!$A$2:$C$213,2,FALSE))/365</f>
        <v>#N/A</v>
      </c>
      <c r="L75" s="58" t="e">
        <f>(C75-VLOOKUP(I75,Riders!$A$2:$C$213,2,FALSE))/365</f>
        <v>#N/A</v>
      </c>
      <c r="M75" s="58">
        <f>(C75-VLOOKUP(J75,Riders!$A$2:$C$213,2,FALSE))/365</f>
        <v>22.564383561643837</v>
      </c>
      <c r="N75" s="53">
        <v>7</v>
      </c>
      <c r="O75" s="53">
        <v>4</v>
      </c>
      <c r="P75">
        <v>11.715999999999999</v>
      </c>
      <c r="Q75">
        <v>19.22</v>
      </c>
      <c r="R75">
        <v>26.28</v>
      </c>
      <c r="S75">
        <v>33.518000000000001</v>
      </c>
      <c r="T75">
        <v>40.774000000000001</v>
      </c>
      <c r="U75">
        <v>48.249000000000002</v>
      </c>
      <c r="V75" s="107">
        <f t="shared" si="2"/>
        <v>55.959709009513148</v>
      </c>
    </row>
    <row r="76" spans="1:22" x14ac:dyDescent="0.35">
      <c r="A76" s="53" t="s">
        <v>94</v>
      </c>
      <c r="B76" s="53">
        <v>2022</v>
      </c>
      <c r="C76" s="59">
        <v>44693</v>
      </c>
      <c r="D76" s="53" t="s">
        <v>72</v>
      </c>
      <c r="E76" s="55" t="s">
        <v>395</v>
      </c>
      <c r="F76" s="53" t="s">
        <v>395</v>
      </c>
      <c r="G76" s="53" t="s">
        <v>44</v>
      </c>
      <c r="H76" s="57" t="s">
        <v>43</v>
      </c>
      <c r="I76" s="53" t="s">
        <v>141</v>
      </c>
      <c r="J76" s="53" t="s">
        <v>54</v>
      </c>
      <c r="K76" s="58">
        <f>(C76-VLOOKUP(H76,Riders!$A$2:$C$213,2,FALSE))/365</f>
        <v>29.479452054794521</v>
      </c>
      <c r="L76" s="58">
        <f>(C76-VLOOKUP(I76,Riders!$A$2:$C$213,2,FALSE))/365</f>
        <v>31.843835616438355</v>
      </c>
      <c r="M76" s="58">
        <f>(C76-VLOOKUP(J76,Riders!$A$2:$C$213,2,FALSE))/365</f>
        <v>24.884931506849316</v>
      </c>
      <c r="N76" s="53">
        <v>3</v>
      </c>
      <c r="O76" s="53">
        <v>5</v>
      </c>
      <c r="P76">
        <v>11.864000000000001</v>
      </c>
      <c r="Q76">
        <v>19.506</v>
      </c>
      <c r="R76">
        <v>26.602</v>
      </c>
      <c r="S76">
        <v>33.780999999999999</v>
      </c>
      <c r="T76">
        <v>41.055</v>
      </c>
      <c r="U76">
        <v>48.575000000000003</v>
      </c>
      <c r="V76" s="107">
        <f t="shared" si="2"/>
        <v>55.584148224395264</v>
      </c>
    </row>
    <row r="77" spans="1:22" x14ac:dyDescent="0.35">
      <c r="A77" s="53" t="s">
        <v>94</v>
      </c>
      <c r="B77" s="53">
        <v>2022</v>
      </c>
      <c r="C77" s="59">
        <v>44693</v>
      </c>
      <c r="D77" s="53" t="s">
        <v>72</v>
      </c>
      <c r="E77" s="55" t="s">
        <v>395</v>
      </c>
      <c r="F77" s="53" t="s">
        <v>395</v>
      </c>
      <c r="G77" s="53" t="s">
        <v>47</v>
      </c>
      <c r="H77" s="57" t="s">
        <v>100</v>
      </c>
      <c r="I77" s="53" t="s">
        <v>101</v>
      </c>
      <c r="J77" s="53" t="s">
        <v>57</v>
      </c>
      <c r="K77" s="58" t="e">
        <f>(C77-VLOOKUP(H77,Riders!$A$2:$C$213,2,FALSE))/365</f>
        <v>#N/A</v>
      </c>
      <c r="L77" s="58" t="e">
        <f>(C77-VLOOKUP(I77,Riders!$A$2:$C$213,2,FALSE))/365</f>
        <v>#N/A</v>
      </c>
      <c r="M77" s="58" t="e">
        <f>(C77-VLOOKUP(J77,Riders!$A$2:$C$213,2,FALSE))/365</f>
        <v>#N/A</v>
      </c>
      <c r="N77" s="53">
        <v>4</v>
      </c>
      <c r="O77" s="53">
        <v>7</v>
      </c>
      <c r="P77">
        <v>11.798</v>
      </c>
      <c r="Q77">
        <v>19.370999999999999</v>
      </c>
      <c r="R77">
        <v>26.416</v>
      </c>
      <c r="S77">
        <v>33.557000000000002</v>
      </c>
      <c r="T77">
        <v>41.027000000000001</v>
      </c>
      <c r="U77">
        <v>48.747999999999998</v>
      </c>
      <c r="V77" s="107">
        <f t="shared" si="2"/>
        <v>55.38688766718635</v>
      </c>
    </row>
    <row r="78" spans="1:22" x14ac:dyDescent="0.35">
      <c r="A78" s="53" t="s">
        <v>94</v>
      </c>
      <c r="B78" s="53">
        <v>2022</v>
      </c>
      <c r="C78" s="59">
        <v>44693</v>
      </c>
      <c r="D78" s="53" t="s">
        <v>72</v>
      </c>
      <c r="E78" s="55" t="s">
        <v>395</v>
      </c>
      <c r="F78" s="53" t="s">
        <v>395</v>
      </c>
      <c r="G78" s="53" t="s">
        <v>40</v>
      </c>
      <c r="H78" s="53" t="s">
        <v>39</v>
      </c>
      <c r="I78" s="53" t="s">
        <v>42</v>
      </c>
      <c r="J78" s="53" t="s">
        <v>45</v>
      </c>
      <c r="K78" s="58">
        <f>(C78-VLOOKUP(H78,Riders!$A$2:$C$213,2,FALSE))/365</f>
        <v>27.753424657534246</v>
      </c>
      <c r="L78" s="58">
        <f>(C78-VLOOKUP(I78,Riders!$A$2:$C$213,2,FALSE))/365</f>
        <v>23.443835616438356</v>
      </c>
      <c r="M78" s="58">
        <f>(C78-VLOOKUP(J78,Riders!$A$2:$C$213,2,FALSE))/365</f>
        <v>31.219178082191782</v>
      </c>
      <c r="N78" s="53">
        <v>2</v>
      </c>
      <c r="O78" s="53">
        <v>6</v>
      </c>
      <c r="P78">
        <v>12.503</v>
      </c>
      <c r="Q78">
        <v>20.309999999999999</v>
      </c>
      <c r="R78">
        <v>27.475999999999999</v>
      </c>
      <c r="S78">
        <v>34.677999999999997</v>
      </c>
      <c r="T78">
        <v>41.963000000000001</v>
      </c>
      <c r="U78">
        <v>49.51</v>
      </c>
      <c r="V78" s="107">
        <f t="shared" si="2"/>
        <v>54.534437487376287</v>
      </c>
    </row>
    <row r="79" spans="1:22" x14ac:dyDescent="0.35">
      <c r="A79" s="53" t="s">
        <v>94</v>
      </c>
      <c r="B79" s="53">
        <v>2022</v>
      </c>
      <c r="C79" s="59">
        <v>44693</v>
      </c>
      <c r="D79" s="53" t="s">
        <v>72</v>
      </c>
      <c r="E79" s="55" t="s">
        <v>395</v>
      </c>
      <c r="F79" s="53" t="s">
        <v>395</v>
      </c>
      <c r="G79" s="53" t="s">
        <v>67</v>
      </c>
      <c r="H79" s="53" t="s">
        <v>66</v>
      </c>
      <c r="I79" s="53" t="s">
        <v>404</v>
      </c>
      <c r="J79" s="53" t="s">
        <v>99</v>
      </c>
      <c r="K79" s="58" t="e">
        <f>(C79-VLOOKUP(H79,Riders!$A$2:$C$213,2,FALSE))/365</f>
        <v>#N/A</v>
      </c>
      <c r="L79" s="58" t="e">
        <f>(C79-VLOOKUP(I79,Riders!$A$2:$C$213,2,FALSE))/365</f>
        <v>#N/A</v>
      </c>
      <c r="M79" s="58" t="e">
        <f>(C79-VLOOKUP(J79,Riders!$A$2:$C$213,2,FALSE))/365</f>
        <v>#N/A</v>
      </c>
      <c r="N79" s="53">
        <v>1</v>
      </c>
      <c r="O79" s="53">
        <v>8</v>
      </c>
      <c r="P79">
        <v>12.148</v>
      </c>
      <c r="Q79">
        <v>19.954000000000001</v>
      </c>
      <c r="R79">
        <v>27.103999999999999</v>
      </c>
      <c r="S79">
        <v>34.253</v>
      </c>
      <c r="T79">
        <v>41.917000000000002</v>
      </c>
      <c r="U79">
        <v>50.034999999999997</v>
      </c>
      <c r="V79" s="107">
        <f t="shared" si="2"/>
        <v>53.962226441490962</v>
      </c>
    </row>
    <row r="80" spans="1:22" x14ac:dyDescent="0.35">
      <c r="A80" s="53" t="s">
        <v>94</v>
      </c>
      <c r="B80" s="53">
        <v>2022</v>
      </c>
      <c r="C80" s="59">
        <v>44693</v>
      </c>
      <c r="D80" s="53" t="s">
        <v>72</v>
      </c>
      <c r="E80" s="55" t="s">
        <v>472</v>
      </c>
      <c r="F80" s="53">
        <v>1</v>
      </c>
      <c r="G80" s="53" t="s">
        <v>25</v>
      </c>
      <c r="H80" s="57" t="s">
        <v>102</v>
      </c>
      <c r="I80" s="53" t="s">
        <v>397</v>
      </c>
      <c r="J80" s="53" t="s">
        <v>186</v>
      </c>
      <c r="K80" s="58" t="e">
        <f>(C80-VLOOKUP(H80,Riders!$A$2:$C$213,2,FALSE))/365</f>
        <v>#N/A</v>
      </c>
      <c r="L80" s="58" t="e">
        <f>(C80-VLOOKUP(I80,Riders!$A$2:$C$213,2,FALSE))/365</f>
        <v>#N/A</v>
      </c>
      <c r="M80" s="58">
        <f>(C80-VLOOKUP(J80,Riders!$A$2:$C$213,2,FALSE))/365</f>
        <v>22.564383561643837</v>
      </c>
      <c r="N80" s="53">
        <v>1</v>
      </c>
      <c r="O80" s="53">
        <v>4</v>
      </c>
      <c r="P80">
        <v>11.62</v>
      </c>
      <c r="Q80">
        <v>19.091000000000001</v>
      </c>
      <c r="R80">
        <v>26.123000000000001</v>
      </c>
      <c r="S80">
        <v>33.329000000000001</v>
      </c>
      <c r="T80">
        <v>40.567999999999998</v>
      </c>
      <c r="U80">
        <v>48.006</v>
      </c>
      <c r="V80" s="107">
        <f t="shared" si="2"/>
        <v>56.242969628796402</v>
      </c>
    </row>
    <row r="81" spans="1:22" x14ac:dyDescent="0.35">
      <c r="A81" s="53" t="s">
        <v>94</v>
      </c>
      <c r="B81" s="53">
        <v>2022</v>
      </c>
      <c r="C81" s="59">
        <v>44693</v>
      </c>
      <c r="D81" s="53" t="s">
        <v>72</v>
      </c>
      <c r="E81" s="55" t="s">
        <v>472</v>
      </c>
      <c r="F81" s="53">
        <v>1</v>
      </c>
      <c r="G81" s="53" t="s">
        <v>44</v>
      </c>
      <c r="H81" s="57" t="s">
        <v>43</v>
      </c>
      <c r="I81" s="53" t="s">
        <v>141</v>
      </c>
      <c r="J81" s="53" t="s">
        <v>54</v>
      </c>
      <c r="K81" s="58">
        <f>(C81-VLOOKUP(H81,Riders!$A$2:$C$213,2,FALSE))/365</f>
        <v>29.479452054794521</v>
      </c>
      <c r="L81" s="58">
        <f>(C81-VLOOKUP(I81,Riders!$A$2:$C$213,2,FALSE))/365</f>
        <v>31.843835616438355</v>
      </c>
      <c r="M81" s="58">
        <f>(C81-VLOOKUP(J81,Riders!$A$2:$C$213,2,FALSE))/365</f>
        <v>24.884931506849316</v>
      </c>
      <c r="N81" s="53">
        <v>2</v>
      </c>
      <c r="O81" s="53">
        <v>5</v>
      </c>
      <c r="P81">
        <v>11.927</v>
      </c>
      <c r="Q81">
        <v>19.481000000000002</v>
      </c>
      <c r="R81">
        <v>26.481999999999999</v>
      </c>
      <c r="S81">
        <v>33.576999999999998</v>
      </c>
      <c r="T81">
        <v>40.686</v>
      </c>
      <c r="U81">
        <v>48.052999999999997</v>
      </c>
      <c r="V81" s="107">
        <f t="shared" si="2"/>
        <v>56.187959128462325</v>
      </c>
    </row>
    <row r="82" spans="1:22" x14ac:dyDescent="0.35">
      <c r="A82" s="53" t="s">
        <v>94</v>
      </c>
      <c r="B82" s="53">
        <v>2022</v>
      </c>
      <c r="C82" s="59">
        <v>44693</v>
      </c>
      <c r="D82" s="53" t="s">
        <v>72</v>
      </c>
      <c r="E82" s="55" t="s">
        <v>472</v>
      </c>
      <c r="F82" s="53">
        <v>2</v>
      </c>
      <c r="G82" s="53" t="s">
        <v>27</v>
      </c>
      <c r="H82" s="53" t="s">
        <v>118</v>
      </c>
      <c r="I82" s="53" t="s">
        <v>26</v>
      </c>
      <c r="J82" s="53" t="s">
        <v>33</v>
      </c>
      <c r="K82" s="58" t="e">
        <f>(C82-VLOOKUP(H82,Riders!$A$2:$C$213,2,FALSE))/365</f>
        <v>#N/A</v>
      </c>
      <c r="L82" s="58">
        <f>(C82-VLOOKUP(I82,Riders!$A$2:$C$213,2,FALSE))/365</f>
        <v>23.972602739726028</v>
      </c>
      <c r="M82" s="58">
        <f>(C82-VLOOKUP(J82,Riders!$A$2:$C$213,2,FALSE))/365</f>
        <v>28.476712328767125</v>
      </c>
      <c r="N82" s="53">
        <v>1</v>
      </c>
      <c r="O82" s="53">
        <v>3</v>
      </c>
      <c r="P82">
        <v>12.148</v>
      </c>
      <c r="Q82">
        <v>19.719000000000001</v>
      </c>
      <c r="R82">
        <v>26.693000000000001</v>
      </c>
      <c r="S82">
        <v>33.518000000000001</v>
      </c>
      <c r="T82">
        <v>40.530999999999999</v>
      </c>
      <c r="U82">
        <v>47.847999999999999</v>
      </c>
      <c r="V82" s="107">
        <f t="shared" si="2"/>
        <v>56.428690854372178</v>
      </c>
    </row>
    <row r="83" spans="1:22" x14ac:dyDescent="0.35">
      <c r="A83" s="53" t="s">
        <v>94</v>
      </c>
      <c r="B83" s="53">
        <v>2022</v>
      </c>
      <c r="C83" s="59">
        <v>44693</v>
      </c>
      <c r="D83" s="53" t="s">
        <v>72</v>
      </c>
      <c r="E83" s="55" t="s">
        <v>472</v>
      </c>
      <c r="F83" s="53">
        <v>2</v>
      </c>
      <c r="G83" s="53" t="s">
        <v>47</v>
      </c>
      <c r="H83" s="53" t="s">
        <v>100</v>
      </c>
      <c r="I83" s="53" t="s">
        <v>101</v>
      </c>
      <c r="J83" s="53" t="s">
        <v>46</v>
      </c>
      <c r="K83" s="58" t="e">
        <f>(C83-VLOOKUP(H83,Riders!$A$2:$C$213,2,FALSE))/365</f>
        <v>#N/A</v>
      </c>
      <c r="L83" s="58" t="e">
        <f>(C83-VLOOKUP(I83,Riders!$A$2:$C$213,2,FALSE))/365</f>
        <v>#N/A</v>
      </c>
      <c r="M83" s="58" t="e">
        <f>(C83-VLOOKUP(J83,Riders!$A$2:$C$213,2,FALSE))/365</f>
        <v>#N/A</v>
      </c>
      <c r="N83" s="53">
        <v>2</v>
      </c>
      <c r="O83" s="53">
        <v>7</v>
      </c>
      <c r="P83">
        <v>11.647</v>
      </c>
      <c r="Q83">
        <v>19.126000000000001</v>
      </c>
      <c r="R83">
        <v>26.052</v>
      </c>
      <c r="S83">
        <v>33.128</v>
      </c>
      <c r="T83">
        <v>41.609000000000002</v>
      </c>
      <c r="U83">
        <v>49.811</v>
      </c>
      <c r="V83" s="107">
        <f t="shared" si="2"/>
        <v>54.204894501214589</v>
      </c>
    </row>
    <row r="84" spans="1:22" x14ac:dyDescent="0.35">
      <c r="A84" s="53" t="s">
        <v>94</v>
      </c>
      <c r="B84" s="53">
        <v>2022</v>
      </c>
      <c r="C84" s="59">
        <v>44693</v>
      </c>
      <c r="D84" s="53" t="s">
        <v>72</v>
      </c>
      <c r="E84" s="55" t="s">
        <v>472</v>
      </c>
      <c r="F84" s="53">
        <v>3</v>
      </c>
      <c r="G84" s="53" t="s">
        <v>19</v>
      </c>
      <c r="H84" s="53" t="s">
        <v>396</v>
      </c>
      <c r="I84" s="53" t="s">
        <v>400</v>
      </c>
      <c r="J84" s="53" t="s">
        <v>18</v>
      </c>
      <c r="K84" s="58">
        <f>(C84-VLOOKUP(H84,Riders!$A$2:$C$213,2,FALSE))/365</f>
        <v>26.090410958904108</v>
      </c>
      <c r="L84" s="58">
        <f>(C84-VLOOKUP(I84,Riders!$A$2:$C$213,2,FALSE))/365</f>
        <v>22.684931506849313</v>
      </c>
      <c r="M84" s="58">
        <f>(C84-VLOOKUP(J84,Riders!$A$2:$C$213,2,FALSE))/365</f>
        <v>23.969863013698632</v>
      </c>
      <c r="N84" s="53">
        <v>1</v>
      </c>
      <c r="O84" s="53">
        <v>2</v>
      </c>
      <c r="P84">
        <v>11.647</v>
      </c>
      <c r="Q84">
        <v>18.989000000000001</v>
      </c>
      <c r="R84">
        <v>25.896999999999998</v>
      </c>
      <c r="S84">
        <v>32.960999999999999</v>
      </c>
      <c r="T84">
        <v>40.006</v>
      </c>
      <c r="U84">
        <v>47.228999999999999</v>
      </c>
      <c r="V84" s="107">
        <f t="shared" si="2"/>
        <v>57.168265260750807</v>
      </c>
    </row>
    <row r="85" spans="1:22" x14ac:dyDescent="0.35">
      <c r="A85" s="53" t="s">
        <v>94</v>
      </c>
      <c r="B85" s="53">
        <v>2022</v>
      </c>
      <c r="C85" s="59">
        <v>44693</v>
      </c>
      <c r="D85" s="53" t="s">
        <v>72</v>
      </c>
      <c r="E85" s="55" t="s">
        <v>472</v>
      </c>
      <c r="F85" s="53">
        <v>3</v>
      </c>
      <c r="G85" s="53" t="s">
        <v>40</v>
      </c>
      <c r="H85" s="53" t="s">
        <v>39</v>
      </c>
      <c r="I85" s="53" t="s">
        <v>42</v>
      </c>
      <c r="J85" s="53" t="s">
        <v>45</v>
      </c>
      <c r="K85" s="58">
        <f>(C85-VLOOKUP(H85,Riders!$A$2:$C$213,2,FALSE))/365</f>
        <v>27.753424657534246</v>
      </c>
      <c r="L85" s="58">
        <f>(C85-VLOOKUP(I85,Riders!$A$2:$C$213,2,FALSE))/365</f>
        <v>23.443835616438356</v>
      </c>
      <c r="M85" s="58">
        <f>(C85-VLOOKUP(J85,Riders!$A$2:$C$213,2,FALSE))/365</f>
        <v>31.219178082191782</v>
      </c>
      <c r="N85" s="53">
        <v>2</v>
      </c>
      <c r="O85" s="53">
        <v>6</v>
      </c>
      <c r="P85">
        <v>12.395</v>
      </c>
      <c r="Q85">
        <v>20.167000000000002</v>
      </c>
      <c r="R85">
        <v>27.283999999999999</v>
      </c>
      <c r="S85">
        <v>34.369</v>
      </c>
      <c r="T85">
        <v>41.563000000000002</v>
      </c>
      <c r="U85">
        <v>48.985999999999997</v>
      </c>
      <c r="V85" s="107">
        <f t="shared" si="2"/>
        <v>55.117788755971098</v>
      </c>
    </row>
    <row r="86" spans="1:22" x14ac:dyDescent="0.35">
      <c r="A86" s="53" t="s">
        <v>94</v>
      </c>
      <c r="B86" s="53">
        <v>2022</v>
      </c>
      <c r="C86" s="59">
        <v>44693</v>
      </c>
      <c r="D86" s="53" t="s">
        <v>72</v>
      </c>
      <c r="E86" s="55" t="s">
        <v>472</v>
      </c>
      <c r="F86" s="53">
        <v>4</v>
      </c>
      <c r="G86" s="53" t="s">
        <v>15</v>
      </c>
      <c r="H86" s="53" t="s">
        <v>14</v>
      </c>
      <c r="I86" s="53" t="s">
        <v>22</v>
      </c>
      <c r="J86" s="53" t="s">
        <v>23</v>
      </c>
      <c r="K86" s="58">
        <f>(C86-VLOOKUP(H86,Riders!$A$2:$C$213,2,FALSE))/365</f>
        <v>122.44657534246575</v>
      </c>
      <c r="L86" s="58">
        <f>(C86-VLOOKUP(I86,Riders!$A$2:$C$213,2,FALSE))/365</f>
        <v>122.44657534246575</v>
      </c>
      <c r="M86" s="58">
        <f>(C86-VLOOKUP(J86,Riders!$A$2:$C$213,2,FALSE))/365</f>
        <v>24.665753424657535</v>
      </c>
      <c r="N86" s="53">
        <v>1</v>
      </c>
      <c r="O86" s="53">
        <v>1</v>
      </c>
      <c r="P86">
        <v>11.733000000000001</v>
      </c>
      <c r="Q86">
        <v>19.155000000000001</v>
      </c>
      <c r="R86">
        <v>25.975999999999999</v>
      </c>
      <c r="S86">
        <v>32.707000000000001</v>
      </c>
      <c r="T86">
        <v>39.659999999999997</v>
      </c>
      <c r="U86">
        <v>46.834000000000003</v>
      </c>
      <c r="V86" s="107">
        <f t="shared" si="2"/>
        <v>57.650424904983552</v>
      </c>
    </row>
    <row r="87" spans="1:22" x14ac:dyDescent="0.35">
      <c r="A87" s="53" t="s">
        <v>94</v>
      </c>
      <c r="B87" s="53">
        <v>2022</v>
      </c>
      <c r="C87" s="59">
        <v>44693</v>
      </c>
      <c r="D87" s="53" t="s">
        <v>72</v>
      </c>
      <c r="E87" s="55" t="s">
        <v>472</v>
      </c>
      <c r="F87" s="53">
        <v>4</v>
      </c>
      <c r="G87" s="53" t="s">
        <v>67</v>
      </c>
      <c r="H87" s="53" t="s">
        <v>66</v>
      </c>
      <c r="I87" s="53" t="s">
        <v>404</v>
      </c>
      <c r="J87" s="53" t="s">
        <v>99</v>
      </c>
      <c r="K87" s="58" t="e">
        <f>(C87-VLOOKUP(H87,Riders!$A$2:$C$213,2,FALSE))/365</f>
        <v>#N/A</v>
      </c>
      <c r="L87" s="58" t="e">
        <f>(C87-VLOOKUP(I87,Riders!$A$2:$C$213,2,FALSE))/365</f>
        <v>#N/A</v>
      </c>
      <c r="M87" s="58" t="e">
        <f>(C87-VLOOKUP(J87,Riders!$A$2:$C$213,2,FALSE))/365</f>
        <v>#N/A</v>
      </c>
      <c r="N87" s="53">
        <v>2</v>
      </c>
      <c r="O87" s="53">
        <v>8</v>
      </c>
      <c r="P87">
        <v>12.157999999999999</v>
      </c>
      <c r="Q87">
        <v>19.95</v>
      </c>
      <c r="R87">
        <v>27.122</v>
      </c>
      <c r="S87">
        <v>34.198</v>
      </c>
      <c r="T87">
        <v>41.920999999999999</v>
      </c>
      <c r="U87">
        <v>49.988999999999997</v>
      </c>
      <c r="V87" s="107">
        <f t="shared" si="2"/>
        <v>54.011882614175121</v>
      </c>
    </row>
    <row r="88" spans="1:22" x14ac:dyDescent="0.35">
      <c r="A88" s="53" t="s">
        <v>94</v>
      </c>
      <c r="B88" s="53">
        <v>2022</v>
      </c>
      <c r="C88" s="59">
        <v>44693</v>
      </c>
      <c r="D88" s="53" t="s">
        <v>72</v>
      </c>
      <c r="E88" s="55" t="s">
        <v>209</v>
      </c>
      <c r="F88" s="53" t="s">
        <v>210</v>
      </c>
      <c r="G88" s="53" t="s">
        <v>15</v>
      </c>
      <c r="H88" s="53" t="s">
        <v>14</v>
      </c>
      <c r="I88" s="53" t="s">
        <v>22</v>
      </c>
      <c r="J88" s="53" t="s">
        <v>23</v>
      </c>
      <c r="K88" s="58">
        <f>(C88-VLOOKUP(H88,Riders!$A$2:$C$213,2,FALSE))/365</f>
        <v>122.44657534246575</v>
      </c>
      <c r="L88" s="58">
        <f>(C88-VLOOKUP(I88,Riders!$A$2:$C$213,2,FALSE))/365</f>
        <v>122.44657534246575</v>
      </c>
      <c r="M88" s="58">
        <f>(C88-VLOOKUP(J88,Riders!$A$2:$C$213,2,FALSE))/365</f>
        <v>24.665753424657535</v>
      </c>
      <c r="N88" s="53">
        <v>1</v>
      </c>
      <c r="O88" s="53">
        <v>1</v>
      </c>
      <c r="P88">
        <v>11.68</v>
      </c>
      <c r="Q88">
        <v>19.108000000000001</v>
      </c>
      <c r="R88">
        <v>25.88</v>
      </c>
      <c r="S88">
        <v>32.610999999999997</v>
      </c>
      <c r="T88">
        <v>39.584000000000003</v>
      </c>
      <c r="U88">
        <v>46.807000000000002</v>
      </c>
      <c r="V88" s="107">
        <f t="shared" si="2"/>
        <v>57.683679791484174</v>
      </c>
    </row>
    <row r="89" spans="1:22" x14ac:dyDescent="0.35">
      <c r="A89" s="53" t="s">
        <v>94</v>
      </c>
      <c r="B89" s="53">
        <v>2022</v>
      </c>
      <c r="C89" s="59">
        <v>44693</v>
      </c>
      <c r="D89" s="53" t="s">
        <v>72</v>
      </c>
      <c r="E89" s="55" t="s">
        <v>209</v>
      </c>
      <c r="F89" s="53" t="s">
        <v>210</v>
      </c>
      <c r="G89" s="53" t="s">
        <v>19</v>
      </c>
      <c r="H89" s="53" t="s">
        <v>34</v>
      </c>
      <c r="I89" s="53" t="s">
        <v>396</v>
      </c>
      <c r="J89" s="53" t="s">
        <v>18</v>
      </c>
      <c r="K89" s="58">
        <f>(C89-VLOOKUP(H89,Riders!$A$2:$C$213,2,FALSE))/365</f>
        <v>122.44657534246575</v>
      </c>
      <c r="L89" s="58">
        <f>(C89-VLOOKUP(I89,Riders!$A$2:$C$213,2,FALSE))/365</f>
        <v>26.090410958904108</v>
      </c>
      <c r="M89" s="58">
        <f>(C89-VLOOKUP(J89,Riders!$A$2:$C$213,2,FALSE))/365</f>
        <v>23.969863013698632</v>
      </c>
      <c r="N89" s="53">
        <v>2</v>
      </c>
      <c r="O89" s="53">
        <v>2</v>
      </c>
      <c r="P89">
        <v>11.571</v>
      </c>
      <c r="Q89">
        <v>18.916</v>
      </c>
      <c r="R89">
        <v>25.849</v>
      </c>
      <c r="S89">
        <v>32.926000000000002</v>
      </c>
      <c r="T89">
        <v>40.06</v>
      </c>
      <c r="U89">
        <v>47.420999999999999</v>
      </c>
      <c r="V89" s="107">
        <f t="shared" si="2"/>
        <v>56.93680015183147</v>
      </c>
    </row>
    <row r="90" spans="1:22" x14ac:dyDescent="0.35">
      <c r="A90" s="53" t="s">
        <v>94</v>
      </c>
      <c r="B90" s="53">
        <v>2022</v>
      </c>
      <c r="C90" s="59">
        <v>44693</v>
      </c>
      <c r="D90" s="53" t="s">
        <v>72</v>
      </c>
      <c r="E90" s="55" t="s">
        <v>209</v>
      </c>
      <c r="F90" s="53" t="s">
        <v>211</v>
      </c>
      <c r="G90" s="53" t="s">
        <v>27</v>
      </c>
      <c r="H90" s="53" t="s">
        <v>26</v>
      </c>
      <c r="I90" s="53" t="s">
        <v>33</v>
      </c>
      <c r="J90" s="53" t="s">
        <v>41</v>
      </c>
      <c r="K90" s="58">
        <f>(C90-VLOOKUP(H90,Riders!$A$2:$C$213,2,FALSE))/365</f>
        <v>23.972602739726028</v>
      </c>
      <c r="L90" s="58">
        <f>(C90-VLOOKUP(I90,Riders!$A$2:$C$213,2,FALSE))/365</f>
        <v>28.476712328767125</v>
      </c>
      <c r="M90" s="58">
        <f>(C90-VLOOKUP(J90,Riders!$A$2:$C$213,2,FALSE))/365</f>
        <v>26.572602739726026</v>
      </c>
      <c r="N90" s="53">
        <v>1</v>
      </c>
      <c r="O90" s="53">
        <v>3</v>
      </c>
      <c r="P90">
        <v>12.186999999999999</v>
      </c>
      <c r="Q90">
        <v>19.771999999999998</v>
      </c>
      <c r="R90">
        <v>26.739000000000001</v>
      </c>
      <c r="S90">
        <v>33.649000000000001</v>
      </c>
      <c r="T90">
        <v>40.627000000000002</v>
      </c>
      <c r="U90">
        <v>47.817</v>
      </c>
      <c r="V90" s="107">
        <f t="shared" si="2"/>
        <v>56.465273856578207</v>
      </c>
    </row>
    <row r="91" spans="1:22" x14ac:dyDescent="0.35">
      <c r="A91" s="53" t="s">
        <v>94</v>
      </c>
      <c r="B91" s="53">
        <v>2022</v>
      </c>
      <c r="C91" s="59">
        <v>44693</v>
      </c>
      <c r="D91" s="53" t="s">
        <v>72</v>
      </c>
      <c r="E91" s="55" t="s">
        <v>209</v>
      </c>
      <c r="F91" s="53" t="s">
        <v>211</v>
      </c>
      <c r="G91" s="53" t="s">
        <v>25</v>
      </c>
      <c r="H91" s="53" t="s">
        <v>102</v>
      </c>
      <c r="I91" s="53" t="s">
        <v>397</v>
      </c>
      <c r="J91" s="53" t="s">
        <v>186</v>
      </c>
      <c r="K91" s="58" t="e">
        <f>(C91-VLOOKUP(H91,Riders!$A$2:$C$213,2,FALSE))/365</f>
        <v>#N/A</v>
      </c>
      <c r="L91" s="58" t="e">
        <f>(C91-VLOOKUP(I91,Riders!$A$2:$C$213,2,FALSE))/365</f>
        <v>#N/A</v>
      </c>
      <c r="M91" s="58">
        <f>(C91-VLOOKUP(J91,Riders!$A$2:$C$213,2,FALSE))/365</f>
        <v>22.564383561643837</v>
      </c>
      <c r="N91" s="53">
        <v>2</v>
      </c>
      <c r="O91" s="53">
        <v>4</v>
      </c>
      <c r="P91">
        <v>11.771000000000001</v>
      </c>
      <c r="Q91">
        <v>19.306000000000001</v>
      </c>
      <c r="R91">
        <v>26.452999999999999</v>
      </c>
      <c r="S91">
        <v>33.738999999999997</v>
      </c>
      <c r="T91">
        <v>40.969000000000001</v>
      </c>
      <c r="U91">
        <v>48.387</v>
      </c>
      <c r="V91" s="107">
        <f t="shared" si="2"/>
        <v>55.800111600223197</v>
      </c>
    </row>
    <row r="92" spans="1:22" x14ac:dyDescent="0.35">
      <c r="A92" s="53" t="s">
        <v>103</v>
      </c>
      <c r="B92" s="53">
        <v>2022</v>
      </c>
      <c r="C92" s="59">
        <v>44672</v>
      </c>
      <c r="D92" s="53" t="s">
        <v>72</v>
      </c>
      <c r="E92" s="53" t="s">
        <v>395</v>
      </c>
      <c r="F92" s="53" t="s">
        <v>395</v>
      </c>
      <c r="G92" s="53" t="s">
        <v>27</v>
      </c>
      <c r="H92" s="53" t="s">
        <v>26</v>
      </c>
      <c r="I92" s="53" t="s">
        <v>33</v>
      </c>
      <c r="J92" s="53" t="s">
        <v>41</v>
      </c>
      <c r="K92" s="58">
        <f>(C92-VLOOKUP(H92,Riders!$A$2:$C$213,2,FALSE))/365</f>
        <v>23.915068493150685</v>
      </c>
      <c r="L92" s="58">
        <f>(C92-VLOOKUP(I92,Riders!$A$2:$C$213,2,FALSE))/365</f>
        <v>28.419178082191781</v>
      </c>
      <c r="M92" s="58">
        <f>(C92-VLOOKUP(J92,Riders!$A$2:$C$213,2,FALSE))/365</f>
        <v>26.515068493150686</v>
      </c>
      <c r="N92" s="53">
        <v>1</v>
      </c>
      <c r="O92" s="53">
        <v>2</v>
      </c>
      <c r="P92">
        <v>12.052</v>
      </c>
      <c r="Q92">
        <v>19.66</v>
      </c>
      <c r="R92">
        <v>26.617000000000001</v>
      </c>
      <c r="S92">
        <v>33.478000000000002</v>
      </c>
      <c r="T92">
        <v>40.503999999999998</v>
      </c>
      <c r="U92">
        <v>47.713999999999999</v>
      </c>
      <c r="V92" s="107">
        <f t="shared" si="2"/>
        <v>56.587165192605944</v>
      </c>
    </row>
    <row r="93" spans="1:22" x14ac:dyDescent="0.35">
      <c r="A93" s="53" t="s">
        <v>103</v>
      </c>
      <c r="B93" s="53">
        <v>2022</v>
      </c>
      <c r="C93" s="59">
        <v>44672</v>
      </c>
      <c r="D93" s="53" t="s">
        <v>72</v>
      </c>
      <c r="E93" s="53" t="s">
        <v>395</v>
      </c>
      <c r="F93" s="53" t="s">
        <v>395</v>
      </c>
      <c r="G93" s="53" t="s">
        <v>19</v>
      </c>
      <c r="H93" s="53" t="s">
        <v>34</v>
      </c>
      <c r="I93" s="53" t="s">
        <v>396</v>
      </c>
      <c r="J93" s="53" t="s">
        <v>18</v>
      </c>
      <c r="K93" s="58">
        <f>(C93-VLOOKUP(H93,Riders!$A$2:$C$213,2,FALSE))/365</f>
        <v>122.38904109589041</v>
      </c>
      <c r="L93" s="58">
        <f>(C93-VLOOKUP(I93,Riders!$A$2:$C$213,2,FALSE))/365</f>
        <v>26.032876712328768</v>
      </c>
      <c r="M93" s="58">
        <f>(C93-VLOOKUP(J93,Riders!$A$2:$C$213,2,FALSE))/365</f>
        <v>23.912328767123288</v>
      </c>
      <c r="N93" s="53">
        <v>2</v>
      </c>
      <c r="O93" s="53">
        <v>1</v>
      </c>
      <c r="P93">
        <v>11.677</v>
      </c>
      <c r="Q93">
        <v>19.084</v>
      </c>
      <c r="R93">
        <v>26.085000000000001</v>
      </c>
      <c r="S93">
        <v>33.302999999999997</v>
      </c>
      <c r="T93">
        <v>40.485999999999997</v>
      </c>
      <c r="U93">
        <v>47.847000000000001</v>
      </c>
      <c r="V93" s="107">
        <f t="shared" si="2"/>
        <v>56.429870211298514</v>
      </c>
    </row>
    <row r="94" spans="1:22" x14ac:dyDescent="0.35">
      <c r="A94" s="53" t="s">
        <v>103</v>
      </c>
      <c r="B94" s="53">
        <v>2022</v>
      </c>
      <c r="C94" s="59">
        <v>44672</v>
      </c>
      <c r="D94" s="53" t="s">
        <v>72</v>
      </c>
      <c r="E94" s="53" t="s">
        <v>395</v>
      </c>
      <c r="F94" s="53" t="s">
        <v>395</v>
      </c>
      <c r="G94" s="53" t="s">
        <v>106</v>
      </c>
      <c r="H94" s="53" t="s">
        <v>105</v>
      </c>
      <c r="I94" s="53" t="s">
        <v>397</v>
      </c>
      <c r="J94" s="53" t="s">
        <v>407</v>
      </c>
      <c r="K94" s="58" t="e">
        <f>(C94-VLOOKUP(H94,Riders!$A$2:$C$213,2,FALSE))/365</f>
        <v>#N/A</v>
      </c>
      <c r="L94" s="58" t="e">
        <f>(C94-VLOOKUP(I94,Riders!$A$2:$C$213,2,FALSE))/365</f>
        <v>#N/A</v>
      </c>
      <c r="M94" s="58" t="e">
        <f>(C94-VLOOKUP(J94,Riders!$A$2:$C$213,2,FALSE))/365</f>
        <v>#N/A</v>
      </c>
      <c r="N94" s="53">
        <v>3</v>
      </c>
      <c r="O94" s="53">
        <v>3</v>
      </c>
      <c r="P94">
        <v>11.894</v>
      </c>
      <c r="Q94">
        <v>19.411999999999999</v>
      </c>
      <c r="R94">
        <v>26.484000000000002</v>
      </c>
      <c r="S94">
        <v>33.627000000000002</v>
      </c>
      <c r="T94">
        <v>40.737000000000002</v>
      </c>
      <c r="U94">
        <v>48.042000000000002</v>
      </c>
      <c r="V94" s="107">
        <f t="shared" si="2"/>
        <v>56.200824278756087</v>
      </c>
    </row>
    <row r="95" spans="1:22" x14ac:dyDescent="0.35">
      <c r="A95" s="53" t="s">
        <v>103</v>
      </c>
      <c r="B95" s="53">
        <v>2022</v>
      </c>
      <c r="C95" s="59">
        <v>44672</v>
      </c>
      <c r="D95" s="53" t="s">
        <v>72</v>
      </c>
      <c r="E95" s="53" t="s">
        <v>395</v>
      </c>
      <c r="F95" s="53" t="s">
        <v>395</v>
      </c>
      <c r="G95" s="53" t="s">
        <v>25</v>
      </c>
      <c r="H95" s="53" t="s">
        <v>24</v>
      </c>
      <c r="I95" s="53" t="s">
        <v>114</v>
      </c>
      <c r="J95" s="53" t="s">
        <v>408</v>
      </c>
      <c r="K95" s="58">
        <f>(C95-VLOOKUP(H95,Riders!$A$2:$C$213,2,FALSE))/365</f>
        <v>23.643835616438356</v>
      </c>
      <c r="L95" s="58">
        <f>(C95-VLOOKUP(I95,Riders!$A$2:$C$213,2,FALSE))/365</f>
        <v>22.972602739726028</v>
      </c>
      <c r="M95" s="58">
        <f>(C95-VLOOKUP(J95,Riders!$A$2:$C$213,2,FALSE))/365</f>
        <v>23.293150684931508</v>
      </c>
      <c r="N95" s="53">
        <v>4</v>
      </c>
      <c r="O95" s="53">
        <v>4</v>
      </c>
      <c r="P95">
        <v>11.619</v>
      </c>
      <c r="Q95">
        <v>19.114999999999998</v>
      </c>
      <c r="R95">
        <v>26.117000000000001</v>
      </c>
      <c r="S95">
        <v>33.274000000000001</v>
      </c>
      <c r="T95">
        <v>40.662999999999997</v>
      </c>
      <c r="U95">
        <v>48.356999999999999</v>
      </c>
      <c r="V95" s="107">
        <f t="shared" si="2"/>
        <v>55.83472920156337</v>
      </c>
    </row>
    <row r="96" spans="1:22" x14ac:dyDescent="0.35">
      <c r="A96" s="53" t="s">
        <v>103</v>
      </c>
      <c r="B96" s="53">
        <v>2022</v>
      </c>
      <c r="C96" s="59">
        <v>44672</v>
      </c>
      <c r="D96" s="53" t="s">
        <v>72</v>
      </c>
      <c r="E96" s="53" t="s">
        <v>395</v>
      </c>
      <c r="F96" s="53" t="s">
        <v>395</v>
      </c>
      <c r="G96" s="53" t="s">
        <v>36</v>
      </c>
      <c r="H96" s="53" t="s">
        <v>35</v>
      </c>
      <c r="I96" s="53" t="s">
        <v>104</v>
      </c>
      <c r="J96" s="53" t="s">
        <v>406</v>
      </c>
      <c r="K96" s="58">
        <f>(C96-VLOOKUP(H96,Riders!$A$2:$C$213,2,FALSE))/365</f>
        <v>122.38904109589041</v>
      </c>
      <c r="L96" s="58" t="e">
        <f>(C96-VLOOKUP(I96,Riders!$A$2:$C$213,2,FALSE))/365</f>
        <v>#N/A</v>
      </c>
      <c r="M96" s="58" t="e">
        <f>(C96-VLOOKUP(J96,Riders!$A$2:$C$213,2,FALSE))/365</f>
        <v>#N/A</v>
      </c>
      <c r="N96" s="53">
        <v>5</v>
      </c>
      <c r="O96" s="53">
        <v>7</v>
      </c>
      <c r="P96">
        <v>12.135</v>
      </c>
      <c r="Q96">
        <v>19.684999999999999</v>
      </c>
      <c r="R96">
        <v>26.648</v>
      </c>
      <c r="S96">
        <v>33.634999999999998</v>
      </c>
      <c r="T96">
        <v>40.927999999999997</v>
      </c>
      <c r="U96">
        <v>48.493000000000002</v>
      </c>
      <c r="V96" s="107">
        <f t="shared" si="2"/>
        <v>55.678139112861651</v>
      </c>
    </row>
    <row r="97" spans="1:22" x14ac:dyDescent="0.35">
      <c r="A97" s="53" t="s">
        <v>103</v>
      </c>
      <c r="B97" s="53">
        <v>2022</v>
      </c>
      <c r="C97" s="59">
        <v>44672</v>
      </c>
      <c r="D97" s="53" t="s">
        <v>72</v>
      </c>
      <c r="E97" s="53" t="s">
        <v>395</v>
      </c>
      <c r="F97" s="53" t="s">
        <v>395</v>
      </c>
      <c r="G97" s="53" t="s">
        <v>25</v>
      </c>
      <c r="H97" s="53" t="s">
        <v>102</v>
      </c>
      <c r="I97" s="53" t="s">
        <v>1537</v>
      </c>
      <c r="J97" s="53" t="s">
        <v>1538</v>
      </c>
      <c r="K97" s="58" t="e">
        <f>(C97-VLOOKUP(H97,Riders!$A$2:$C$213,2,FALSE))/365</f>
        <v>#N/A</v>
      </c>
      <c r="L97" s="58" t="e">
        <f>(C97-VLOOKUP(I97,Riders!$A$2:$C$213,2,FALSE))/365</f>
        <v>#N/A</v>
      </c>
      <c r="M97" s="58" t="e">
        <f>(C97-VLOOKUP(J97,Riders!$A$2:$C$213,2,FALSE))/365</f>
        <v>#N/A</v>
      </c>
      <c r="N97" s="53">
        <v>6</v>
      </c>
      <c r="O97" s="53">
        <v>4</v>
      </c>
      <c r="P97">
        <v>11.659000000000001</v>
      </c>
      <c r="Q97">
        <v>19.100000000000001</v>
      </c>
      <c r="R97">
        <v>26.471</v>
      </c>
      <c r="S97">
        <v>33.843000000000004</v>
      </c>
      <c r="T97">
        <v>41.118000000000002</v>
      </c>
      <c r="U97">
        <v>48.593000000000004</v>
      </c>
      <c r="V97" s="107">
        <f t="shared" si="2"/>
        <v>55.563558537237867</v>
      </c>
    </row>
    <row r="98" spans="1:22" x14ac:dyDescent="0.35">
      <c r="A98" s="53" t="s">
        <v>103</v>
      </c>
      <c r="B98" s="53">
        <v>2022</v>
      </c>
      <c r="C98" s="59">
        <v>44672</v>
      </c>
      <c r="D98" s="53" t="s">
        <v>72</v>
      </c>
      <c r="E98" s="53" t="s">
        <v>395</v>
      </c>
      <c r="F98" s="53" t="s">
        <v>395</v>
      </c>
      <c r="G98" s="53" t="s">
        <v>47</v>
      </c>
      <c r="H98" s="53" t="s">
        <v>100</v>
      </c>
      <c r="I98" s="53" t="s">
        <v>101</v>
      </c>
      <c r="J98" s="53" t="s">
        <v>46</v>
      </c>
      <c r="K98" s="58" t="e">
        <f>(C98-VLOOKUP(H98,Riders!$A$2:$C$213,2,FALSE))/365</f>
        <v>#N/A</v>
      </c>
      <c r="L98" s="58" t="e">
        <f>(C98-VLOOKUP(I98,Riders!$A$2:$C$213,2,FALSE))/365</f>
        <v>#N/A</v>
      </c>
      <c r="M98" s="58" t="e">
        <f>(C98-VLOOKUP(J98,Riders!$A$2:$C$213,2,FALSE))/365</f>
        <v>#N/A</v>
      </c>
      <c r="N98" s="53">
        <v>7</v>
      </c>
      <c r="O98" s="53">
        <v>5</v>
      </c>
      <c r="P98">
        <v>11.606999999999999</v>
      </c>
      <c r="Q98">
        <v>19.161999999999999</v>
      </c>
      <c r="R98">
        <v>26.158000000000001</v>
      </c>
      <c r="S98">
        <v>33.356999999999999</v>
      </c>
      <c r="T98">
        <v>40.808999999999997</v>
      </c>
      <c r="U98">
        <v>48.664000000000001</v>
      </c>
      <c r="V98" s="107">
        <f t="shared" si="2"/>
        <v>55.482492191352947</v>
      </c>
    </row>
    <row r="99" spans="1:22" x14ac:dyDescent="0.35">
      <c r="A99" s="53" t="s">
        <v>103</v>
      </c>
      <c r="B99" s="53">
        <v>2022</v>
      </c>
      <c r="C99" s="59">
        <v>44672</v>
      </c>
      <c r="D99" s="53" t="s">
        <v>72</v>
      </c>
      <c r="E99" s="53" t="s">
        <v>395</v>
      </c>
      <c r="F99" s="53" t="s">
        <v>395</v>
      </c>
      <c r="G99" s="53" t="s">
        <v>21</v>
      </c>
      <c r="H99" s="53" t="s">
        <v>20</v>
      </c>
      <c r="I99" s="53" t="s">
        <v>119</v>
      </c>
      <c r="J99" s="53" t="s">
        <v>86</v>
      </c>
      <c r="K99" s="58">
        <f>(C99-VLOOKUP(H99,Riders!$A$2:$C$213,2,FALSE))/365</f>
        <v>26.709589041095889</v>
      </c>
      <c r="L99" s="58">
        <f>(C99-VLOOKUP(I99,Riders!$A$2:$C$213,2,FALSE))/365</f>
        <v>25.923287671232877</v>
      </c>
      <c r="M99" s="58">
        <f>(C99-VLOOKUP(J99,Riders!$A$2:$C$213,2,FALSE))/365</f>
        <v>23.117808219178084</v>
      </c>
      <c r="N99" s="53">
        <v>8</v>
      </c>
      <c r="O99" s="53">
        <v>6</v>
      </c>
      <c r="P99">
        <v>12.042</v>
      </c>
      <c r="Q99">
        <v>19.672000000000001</v>
      </c>
      <c r="R99">
        <v>27.1</v>
      </c>
      <c r="S99">
        <v>34.582999999999998</v>
      </c>
      <c r="T99">
        <v>41.633000000000003</v>
      </c>
      <c r="U99">
        <v>48.784999999999997</v>
      </c>
      <c r="V99" s="107">
        <f t="shared" si="2"/>
        <v>55.344880598544641</v>
      </c>
    </row>
    <row r="100" spans="1:22" x14ac:dyDescent="0.35">
      <c r="A100" s="53" t="s">
        <v>103</v>
      </c>
      <c r="B100" s="53">
        <v>2022</v>
      </c>
      <c r="C100" s="59">
        <v>44672</v>
      </c>
      <c r="D100" s="53" t="s">
        <v>72</v>
      </c>
      <c r="E100" s="53" t="s">
        <v>395</v>
      </c>
      <c r="F100" s="53" t="s">
        <v>395</v>
      </c>
      <c r="G100" s="53" t="s">
        <v>17</v>
      </c>
      <c r="H100" s="53" t="s">
        <v>16</v>
      </c>
      <c r="I100" s="53" t="s">
        <v>81</v>
      </c>
      <c r="J100" s="53" t="s">
        <v>32</v>
      </c>
      <c r="K100" s="58">
        <f>(C100-VLOOKUP(H100,Riders!$A$2:$C$213,2,FALSE))/365</f>
        <v>23</v>
      </c>
      <c r="L100" s="58" t="e">
        <f>(C100-VLOOKUP(I100,Riders!$A$2:$C$213,2,FALSE))/365</f>
        <v>#N/A</v>
      </c>
      <c r="M100" s="58" t="e">
        <f>(C100-VLOOKUP(J100,Riders!$A$2:$C$213,2,FALSE))/365</f>
        <v>#N/A</v>
      </c>
      <c r="N100" s="53">
        <v>9</v>
      </c>
      <c r="O100" s="53">
        <v>9</v>
      </c>
      <c r="P100">
        <v>12.111000000000001</v>
      </c>
      <c r="Q100">
        <v>19.698</v>
      </c>
      <c r="R100">
        <v>26.83</v>
      </c>
      <c r="S100">
        <v>33.753999999999998</v>
      </c>
      <c r="T100">
        <v>41.993000000000002</v>
      </c>
      <c r="U100">
        <v>49.878999999999998</v>
      </c>
      <c r="V100" s="107">
        <f t="shared" si="2"/>
        <v>54.130997012770905</v>
      </c>
    </row>
    <row r="101" spans="1:22" x14ac:dyDescent="0.35">
      <c r="A101" s="53" t="s">
        <v>103</v>
      </c>
      <c r="B101" s="53">
        <v>2022</v>
      </c>
      <c r="C101" s="59">
        <v>44672</v>
      </c>
      <c r="D101" s="53" t="s">
        <v>72</v>
      </c>
      <c r="E101" s="53" t="s">
        <v>395</v>
      </c>
      <c r="F101" s="53" t="s">
        <v>395</v>
      </c>
      <c r="G101" s="53" t="s">
        <v>59</v>
      </c>
      <c r="H101" s="53" t="s">
        <v>399</v>
      </c>
      <c r="I101" s="53" t="s">
        <v>109</v>
      </c>
      <c r="J101" s="53" t="s">
        <v>58</v>
      </c>
      <c r="K101" s="58" t="e">
        <f>(C101-VLOOKUP(H101,Riders!$A$2:$C$213,2,FALSE))/365</f>
        <v>#N/A</v>
      </c>
      <c r="L101" s="58" t="e">
        <f>(C101-VLOOKUP(I101,Riders!$A$2:$C$213,2,FALSE))/365</f>
        <v>#N/A</v>
      </c>
      <c r="M101" s="58">
        <f>(C101-VLOOKUP(J101,Riders!$A$2:$C$213,2,FALSE))/365</f>
        <v>24.265753424657536</v>
      </c>
      <c r="N101" s="53">
        <v>10</v>
      </c>
      <c r="O101" s="53">
        <v>10</v>
      </c>
      <c r="P101">
        <v>13.311</v>
      </c>
      <c r="Q101">
        <v>21.347999999999999</v>
      </c>
      <c r="R101">
        <v>29.077000000000002</v>
      </c>
      <c r="S101">
        <v>36.558</v>
      </c>
      <c r="T101">
        <v>44.204000000000001</v>
      </c>
      <c r="U101">
        <v>51.993000000000002</v>
      </c>
      <c r="V101" s="107">
        <f t="shared" si="2"/>
        <v>51.930067509087763</v>
      </c>
    </row>
    <row r="102" spans="1:22" x14ac:dyDescent="0.35">
      <c r="A102" s="53" t="s">
        <v>103</v>
      </c>
      <c r="B102" s="53">
        <v>2022</v>
      </c>
      <c r="C102" s="59">
        <v>44672</v>
      </c>
      <c r="D102" s="53" t="s">
        <v>72</v>
      </c>
      <c r="E102" s="53" t="s">
        <v>395</v>
      </c>
      <c r="F102" s="53" t="s">
        <v>395</v>
      </c>
      <c r="G102" s="53" t="s">
        <v>70</v>
      </c>
      <c r="H102" s="53" t="s">
        <v>299</v>
      </c>
      <c r="I102" s="53" t="s">
        <v>409</v>
      </c>
      <c r="J102" s="53" t="s">
        <v>494</v>
      </c>
      <c r="K102" s="58">
        <f>(C102-VLOOKUP(H102,Riders!$A$2:$C$213,2,FALSE))/365</f>
        <v>23.101369863013698</v>
      </c>
      <c r="L102" s="58">
        <f>(C102-VLOOKUP(I102,Riders!$A$2:$C$213,2,FALSE))/365</f>
        <v>20.657534246575342</v>
      </c>
      <c r="M102" s="58">
        <f>(C102-VLOOKUP(J102,Riders!$A$2:$C$213,2,FALSE))/365</f>
        <v>20.734246575342464</v>
      </c>
      <c r="N102" s="53">
        <v>11</v>
      </c>
      <c r="O102" s="53">
        <v>11</v>
      </c>
      <c r="P102">
        <v>13.962</v>
      </c>
      <c r="Q102">
        <v>22.548999999999999</v>
      </c>
      <c r="R102">
        <v>30.838000000000001</v>
      </c>
      <c r="S102">
        <v>39.012999999999998</v>
      </c>
      <c r="T102">
        <v>47.579000000000001</v>
      </c>
      <c r="U102">
        <v>56.46</v>
      </c>
      <c r="V102" s="107">
        <f t="shared" si="2"/>
        <v>47.821466524973431</v>
      </c>
    </row>
    <row r="103" spans="1:22" x14ac:dyDescent="0.35">
      <c r="A103" s="53" t="s">
        <v>103</v>
      </c>
      <c r="B103" s="53">
        <v>2022</v>
      </c>
      <c r="C103" s="59">
        <v>44672</v>
      </c>
      <c r="D103" s="53" t="s">
        <v>72</v>
      </c>
      <c r="E103" s="53" t="s">
        <v>472</v>
      </c>
      <c r="F103" s="53">
        <v>1</v>
      </c>
      <c r="G103" s="53" t="s">
        <v>25</v>
      </c>
      <c r="H103" s="53" t="s">
        <v>186</v>
      </c>
      <c r="I103" s="53" t="s">
        <v>24</v>
      </c>
      <c r="J103" s="53" t="s">
        <v>408</v>
      </c>
      <c r="K103" s="58">
        <f>(C103-VLOOKUP(H103,Riders!$A$2:$C$213,2,FALSE))/365</f>
        <v>22.506849315068493</v>
      </c>
      <c r="L103" s="58">
        <f>(C103-VLOOKUP(I103,Riders!$A$2:$C$213,2,FALSE))/365</f>
        <v>23.643835616438356</v>
      </c>
      <c r="M103" s="58">
        <f>(C103-VLOOKUP(J103,Riders!$A$2:$C$213,2,FALSE))/365</f>
        <v>23.293150684931508</v>
      </c>
      <c r="N103" s="53">
        <v>1</v>
      </c>
      <c r="O103" s="53">
        <v>4</v>
      </c>
      <c r="P103">
        <v>11.586</v>
      </c>
      <c r="Q103">
        <v>19.015999999999998</v>
      </c>
      <c r="R103">
        <v>25.972999999999999</v>
      </c>
      <c r="S103">
        <v>33.087000000000003</v>
      </c>
      <c r="T103">
        <v>40.256999999999998</v>
      </c>
      <c r="U103">
        <v>47.686999999999998</v>
      </c>
      <c r="V103" s="107">
        <f t="shared" si="2"/>
        <v>56.61920439532787</v>
      </c>
    </row>
    <row r="104" spans="1:22" x14ac:dyDescent="0.35">
      <c r="A104" s="53" t="s">
        <v>103</v>
      </c>
      <c r="B104" s="53">
        <v>2022</v>
      </c>
      <c r="C104" s="59">
        <v>44672</v>
      </c>
      <c r="D104" s="53" t="s">
        <v>72</v>
      </c>
      <c r="E104" s="53" t="s">
        <v>472</v>
      </c>
      <c r="F104" s="53">
        <v>1</v>
      </c>
      <c r="G104" s="53" t="s">
        <v>36</v>
      </c>
      <c r="H104" s="53" t="s">
        <v>35</v>
      </c>
      <c r="I104" s="53" t="s">
        <v>104</v>
      </c>
      <c r="J104" s="53" t="s">
        <v>406</v>
      </c>
      <c r="K104" s="58">
        <f>(C104-VLOOKUP(H104,Riders!$A$2:$C$213,2,FALSE))/365</f>
        <v>122.38904109589041</v>
      </c>
      <c r="L104" s="58" t="e">
        <f>(C104-VLOOKUP(I104,Riders!$A$2:$C$213,2,FALSE))/365</f>
        <v>#N/A</v>
      </c>
      <c r="M104" s="58" t="e">
        <f>(C104-VLOOKUP(J104,Riders!$A$2:$C$213,2,FALSE))/365</f>
        <v>#N/A</v>
      </c>
      <c r="N104" s="53">
        <v>2</v>
      </c>
      <c r="O104" s="53">
        <v>7</v>
      </c>
      <c r="P104">
        <v>12.19</v>
      </c>
      <c r="Q104">
        <v>19.773</v>
      </c>
      <c r="R104">
        <v>26.753</v>
      </c>
      <c r="S104">
        <v>33.701999999999998</v>
      </c>
      <c r="T104">
        <v>40.918999999999997</v>
      </c>
      <c r="U104">
        <v>48.366</v>
      </c>
      <c r="V104" s="107">
        <f t="shared" si="2"/>
        <v>55.824339411983622</v>
      </c>
    </row>
    <row r="105" spans="1:22" x14ac:dyDescent="0.35">
      <c r="A105" s="53" t="s">
        <v>103</v>
      </c>
      <c r="B105" s="53">
        <v>2022</v>
      </c>
      <c r="C105" s="59">
        <v>44672</v>
      </c>
      <c r="D105" s="53" t="s">
        <v>72</v>
      </c>
      <c r="E105" s="53" t="s">
        <v>472</v>
      </c>
      <c r="F105" s="53">
        <v>2</v>
      </c>
      <c r="G105" s="53" t="s">
        <v>106</v>
      </c>
      <c r="H105" s="53" t="s">
        <v>105</v>
      </c>
      <c r="I105" s="53" t="s">
        <v>397</v>
      </c>
      <c r="J105" s="53" t="s">
        <v>407</v>
      </c>
      <c r="K105" s="58" t="e">
        <f>(C105-VLOOKUP(H105,Riders!$A$2:$C$213,2,FALSE))/365</f>
        <v>#N/A</v>
      </c>
      <c r="L105" s="58" t="e">
        <f>(C105-VLOOKUP(I105,Riders!$A$2:$C$213,2,FALSE))/365</f>
        <v>#N/A</v>
      </c>
      <c r="M105" s="58" t="e">
        <f>(C105-VLOOKUP(J105,Riders!$A$2:$C$213,2,FALSE))/365</f>
        <v>#N/A</v>
      </c>
      <c r="N105" s="53">
        <v>1</v>
      </c>
      <c r="O105" s="53">
        <v>3</v>
      </c>
      <c r="P105">
        <v>11.785</v>
      </c>
      <c r="Q105">
        <v>19.239999999999998</v>
      </c>
      <c r="R105">
        <v>26.279</v>
      </c>
      <c r="S105">
        <v>33.335999999999999</v>
      </c>
      <c r="T105">
        <v>40.408999999999999</v>
      </c>
      <c r="U105">
        <v>47.63</v>
      </c>
      <c r="V105" s="107">
        <f t="shared" si="2"/>
        <v>56.686961998740287</v>
      </c>
    </row>
    <row r="106" spans="1:22" x14ac:dyDescent="0.35">
      <c r="A106" s="53" t="s">
        <v>103</v>
      </c>
      <c r="B106" s="53">
        <v>2022</v>
      </c>
      <c r="C106" s="59">
        <v>44672</v>
      </c>
      <c r="D106" s="53" t="s">
        <v>72</v>
      </c>
      <c r="E106" s="53" t="s">
        <v>472</v>
      </c>
      <c r="F106" s="53">
        <v>2</v>
      </c>
      <c r="G106" s="53" t="s">
        <v>25</v>
      </c>
      <c r="H106" s="53" t="s">
        <v>102</v>
      </c>
      <c r="I106" s="53" t="s">
        <v>1537</v>
      </c>
      <c r="J106" s="53" t="s">
        <v>1538</v>
      </c>
      <c r="K106" s="58" t="e">
        <f>(C106-VLOOKUP(H106,Riders!$A$2:$C$213,2,FALSE))/365</f>
        <v>#N/A</v>
      </c>
      <c r="L106" s="58" t="e">
        <f>(C106-VLOOKUP(I106,Riders!$A$2:$C$213,2,FALSE))/365</f>
        <v>#N/A</v>
      </c>
      <c r="M106" s="58" t="e">
        <f>(C106-VLOOKUP(J106,Riders!$A$2:$C$213,2,FALSE))/365</f>
        <v>#N/A</v>
      </c>
      <c r="N106" s="53">
        <v>2</v>
      </c>
      <c r="O106" s="53">
        <v>4</v>
      </c>
      <c r="P106">
        <v>11.962</v>
      </c>
      <c r="Q106">
        <v>19.451000000000001</v>
      </c>
      <c r="R106">
        <v>26.734000000000002</v>
      </c>
      <c r="S106">
        <v>33.954999999999998</v>
      </c>
      <c r="T106">
        <v>41.212000000000003</v>
      </c>
      <c r="U106">
        <v>48.744</v>
      </c>
      <c r="V106" s="107">
        <f t="shared" si="2"/>
        <v>55.391432791728214</v>
      </c>
    </row>
    <row r="107" spans="1:22" x14ac:dyDescent="0.35">
      <c r="A107" s="53" t="s">
        <v>103</v>
      </c>
      <c r="B107" s="53">
        <v>2022</v>
      </c>
      <c r="C107" s="59">
        <v>44672</v>
      </c>
      <c r="D107" s="53" t="s">
        <v>72</v>
      </c>
      <c r="E107" s="53" t="s">
        <v>472</v>
      </c>
      <c r="F107" s="53">
        <v>3</v>
      </c>
      <c r="G107" s="53" t="s">
        <v>19</v>
      </c>
      <c r="H107" s="53" t="s">
        <v>396</v>
      </c>
      <c r="I107" s="53" t="s">
        <v>400</v>
      </c>
      <c r="J107" s="53" t="s">
        <v>18</v>
      </c>
      <c r="K107" s="58">
        <f>(C107-VLOOKUP(H107,Riders!$A$2:$C$213,2,FALSE))/365</f>
        <v>26.032876712328768</v>
      </c>
      <c r="L107" s="58">
        <f>(C107-VLOOKUP(I107,Riders!$A$2:$C$213,2,FALSE))/365</f>
        <v>22.627397260273973</v>
      </c>
      <c r="M107" s="58">
        <f>(C107-VLOOKUP(J107,Riders!$A$2:$C$213,2,FALSE))/365</f>
        <v>23.912328767123288</v>
      </c>
      <c r="N107" s="53">
        <v>1</v>
      </c>
      <c r="O107" s="53">
        <v>1</v>
      </c>
      <c r="P107">
        <v>11.676</v>
      </c>
      <c r="Q107">
        <v>19.05</v>
      </c>
      <c r="R107">
        <v>25.963000000000001</v>
      </c>
      <c r="S107">
        <v>33.103000000000002</v>
      </c>
      <c r="T107">
        <v>40.183999999999997</v>
      </c>
      <c r="U107">
        <v>47.442</v>
      </c>
      <c r="V107" s="107">
        <f t="shared" si="2"/>
        <v>56.911597318831411</v>
      </c>
    </row>
    <row r="108" spans="1:22" x14ac:dyDescent="0.35">
      <c r="A108" s="53" t="s">
        <v>103</v>
      </c>
      <c r="B108" s="53">
        <v>2022</v>
      </c>
      <c r="C108" s="59">
        <v>44672</v>
      </c>
      <c r="D108" s="53" t="s">
        <v>72</v>
      </c>
      <c r="E108" s="53" t="s">
        <v>472</v>
      </c>
      <c r="F108" s="53">
        <v>3</v>
      </c>
      <c r="G108" s="53" t="s">
        <v>47</v>
      </c>
      <c r="H108" s="53" t="s">
        <v>100</v>
      </c>
      <c r="I108" s="53" t="s">
        <v>101</v>
      </c>
      <c r="J108" s="53" t="s">
        <v>57</v>
      </c>
      <c r="K108" s="58" t="e">
        <f>(C108-VLOOKUP(H108,Riders!$A$2:$C$213,2,FALSE))/365</f>
        <v>#N/A</v>
      </c>
      <c r="L108" s="58" t="e">
        <f>(C108-VLOOKUP(I108,Riders!$A$2:$C$213,2,FALSE))/365</f>
        <v>#N/A</v>
      </c>
      <c r="M108" s="58" t="e">
        <f>(C108-VLOOKUP(J108,Riders!$A$2:$C$213,2,FALSE))/365</f>
        <v>#N/A</v>
      </c>
      <c r="N108" s="53">
        <v>2</v>
      </c>
      <c r="O108" s="53">
        <v>5</v>
      </c>
      <c r="P108">
        <v>11.654999999999999</v>
      </c>
      <c r="Q108">
        <v>19.126999999999999</v>
      </c>
      <c r="R108">
        <v>26.045999999999999</v>
      </c>
      <c r="S108">
        <v>33.113999999999997</v>
      </c>
      <c r="T108">
        <v>40.380000000000003</v>
      </c>
      <c r="U108">
        <v>47.856999999999999</v>
      </c>
      <c r="V108" s="107">
        <f t="shared" si="2"/>
        <v>56.418078859936898</v>
      </c>
    </row>
    <row r="109" spans="1:22" x14ac:dyDescent="0.35">
      <c r="A109" s="53" t="s">
        <v>103</v>
      </c>
      <c r="B109" s="53">
        <v>2022</v>
      </c>
      <c r="C109" s="59">
        <v>44672</v>
      </c>
      <c r="D109" s="53" t="s">
        <v>72</v>
      </c>
      <c r="E109" s="53" t="s">
        <v>472</v>
      </c>
      <c r="F109" s="53">
        <v>4</v>
      </c>
      <c r="G109" s="53" t="s">
        <v>27</v>
      </c>
      <c r="H109" s="53" t="s">
        <v>26</v>
      </c>
      <c r="I109" s="53" t="s">
        <v>33</v>
      </c>
      <c r="J109" s="53" t="s">
        <v>41</v>
      </c>
      <c r="K109" s="58">
        <f>(C109-VLOOKUP(H109,Riders!$A$2:$C$213,2,FALSE))/365</f>
        <v>23.915068493150685</v>
      </c>
      <c r="L109" s="58">
        <f>(C109-VLOOKUP(I109,Riders!$A$2:$C$213,2,FALSE))/365</f>
        <v>28.419178082191781</v>
      </c>
      <c r="M109" s="58">
        <f>(C109-VLOOKUP(J109,Riders!$A$2:$C$213,2,FALSE))/365</f>
        <v>26.515068493150686</v>
      </c>
      <c r="N109" s="53">
        <v>1</v>
      </c>
      <c r="O109" s="53">
        <v>2</v>
      </c>
      <c r="P109">
        <v>12.013999999999999</v>
      </c>
      <c r="Q109">
        <v>19.577000000000002</v>
      </c>
      <c r="R109">
        <v>26.486000000000001</v>
      </c>
      <c r="S109">
        <v>33.287999999999997</v>
      </c>
      <c r="T109">
        <v>40.222000000000001</v>
      </c>
      <c r="U109">
        <v>47.405999999999999</v>
      </c>
      <c r="V109" s="107">
        <f t="shared" si="2"/>
        <v>56.954815846095435</v>
      </c>
    </row>
    <row r="110" spans="1:22" x14ac:dyDescent="0.35">
      <c r="A110" s="53" t="s">
        <v>103</v>
      </c>
      <c r="B110" s="53">
        <v>2022</v>
      </c>
      <c r="C110" s="59">
        <v>44672</v>
      </c>
      <c r="D110" s="53" t="s">
        <v>72</v>
      </c>
      <c r="E110" s="53" t="s">
        <v>472</v>
      </c>
      <c r="F110" s="53">
        <v>4</v>
      </c>
      <c r="G110" s="53" t="s">
        <v>21</v>
      </c>
      <c r="H110" s="53" t="s">
        <v>20</v>
      </c>
      <c r="I110" s="53" t="s">
        <v>119</v>
      </c>
      <c r="J110" s="53" t="s">
        <v>86</v>
      </c>
      <c r="K110" s="58">
        <f>(C110-VLOOKUP(H110,Riders!$A$2:$C$213,2,FALSE))/365</f>
        <v>26.709589041095889</v>
      </c>
      <c r="L110" s="58">
        <f>(C110-VLOOKUP(I110,Riders!$A$2:$C$213,2,FALSE))/365</f>
        <v>25.923287671232877</v>
      </c>
      <c r="M110" s="58">
        <f>(C110-VLOOKUP(J110,Riders!$A$2:$C$213,2,FALSE))/365</f>
        <v>23.117808219178084</v>
      </c>
      <c r="N110" s="53">
        <v>2</v>
      </c>
      <c r="O110" s="53">
        <v>6</v>
      </c>
      <c r="P110">
        <v>12.051</v>
      </c>
      <c r="Q110">
        <v>19.672999999999998</v>
      </c>
      <c r="R110">
        <v>26.812000000000001</v>
      </c>
      <c r="S110">
        <v>34.036999999999999</v>
      </c>
      <c r="T110">
        <v>40.988999999999997</v>
      </c>
      <c r="U110">
        <v>48.124000000000002</v>
      </c>
      <c r="V110" s="107">
        <f t="shared" si="2"/>
        <v>56.105061923364637</v>
      </c>
    </row>
    <row r="111" spans="1:22" x14ac:dyDescent="0.35">
      <c r="A111" s="53" t="s">
        <v>103</v>
      </c>
      <c r="B111" s="53">
        <v>2022</v>
      </c>
      <c r="C111" s="59">
        <v>44672</v>
      </c>
      <c r="D111" s="53" t="s">
        <v>72</v>
      </c>
      <c r="E111" s="53" t="s">
        <v>209</v>
      </c>
      <c r="F111" s="53" t="s">
        <v>210</v>
      </c>
      <c r="G111" s="53" t="s">
        <v>19</v>
      </c>
      <c r="H111" s="53" t="s">
        <v>396</v>
      </c>
      <c r="I111" s="53" t="s">
        <v>400</v>
      </c>
      <c r="J111" s="53" t="s">
        <v>18</v>
      </c>
      <c r="K111" s="58">
        <f>(C111-VLOOKUP(H111,Riders!$A$2:$C$213,2,FALSE))/365</f>
        <v>26.032876712328768</v>
      </c>
      <c r="L111" s="58">
        <f>(C111-VLOOKUP(I111,Riders!$A$2:$C$213,2,FALSE))/365</f>
        <v>22.627397260273973</v>
      </c>
      <c r="M111" s="58">
        <f>(C111-VLOOKUP(J111,Riders!$A$2:$C$213,2,FALSE))/365</f>
        <v>23.912328767123288</v>
      </c>
      <c r="N111" s="53">
        <v>1</v>
      </c>
      <c r="O111" s="53">
        <v>1</v>
      </c>
      <c r="P111">
        <v>11.557</v>
      </c>
      <c r="Q111">
        <v>18.908999999999999</v>
      </c>
      <c r="R111">
        <v>25.981000000000002</v>
      </c>
      <c r="S111">
        <v>33.152999999999999</v>
      </c>
      <c r="T111">
        <v>40.228000000000002</v>
      </c>
      <c r="U111">
        <v>47.460999999999999</v>
      </c>
      <c r="V111" s="107">
        <f t="shared" si="2"/>
        <v>56.888813973578308</v>
      </c>
    </row>
    <row r="112" spans="1:22" x14ac:dyDescent="0.35">
      <c r="A112" s="53" t="s">
        <v>103</v>
      </c>
      <c r="B112" s="53">
        <v>2022</v>
      </c>
      <c r="C112" s="59">
        <v>44672</v>
      </c>
      <c r="D112" s="53" t="s">
        <v>72</v>
      </c>
      <c r="E112" s="53" t="s">
        <v>209</v>
      </c>
      <c r="F112" s="53" t="s">
        <v>210</v>
      </c>
      <c r="G112" s="53" t="s">
        <v>27</v>
      </c>
      <c r="H112" s="53" t="s">
        <v>26</v>
      </c>
      <c r="I112" s="53" t="s">
        <v>33</v>
      </c>
      <c r="J112" s="53" t="s">
        <v>41</v>
      </c>
      <c r="K112" s="58">
        <f>(C112-VLOOKUP(H112,Riders!$A$2:$C$213,2,FALSE))/365</f>
        <v>23.915068493150685</v>
      </c>
      <c r="L112" s="58">
        <f>(C112-VLOOKUP(I112,Riders!$A$2:$C$213,2,FALSE))/365</f>
        <v>28.419178082191781</v>
      </c>
      <c r="M112" s="58">
        <f>(C112-VLOOKUP(J112,Riders!$A$2:$C$213,2,FALSE))/365</f>
        <v>26.515068493150686</v>
      </c>
      <c r="N112" s="53">
        <v>2</v>
      </c>
      <c r="O112" s="53">
        <v>2</v>
      </c>
      <c r="P112">
        <v>12.353999999999999</v>
      </c>
      <c r="Q112">
        <v>19.899000000000001</v>
      </c>
      <c r="R112">
        <v>26.812000000000001</v>
      </c>
      <c r="S112">
        <v>33.6</v>
      </c>
      <c r="T112">
        <v>40.573999999999998</v>
      </c>
      <c r="U112">
        <v>47.82</v>
      </c>
      <c r="V112" s="107">
        <f t="shared" si="2"/>
        <v>56.461731493099123</v>
      </c>
    </row>
    <row r="113" spans="1:22" x14ac:dyDescent="0.35">
      <c r="A113" s="53" t="s">
        <v>103</v>
      </c>
      <c r="B113" s="53">
        <v>2022</v>
      </c>
      <c r="C113" s="59">
        <v>44672</v>
      </c>
      <c r="D113" s="53" t="s">
        <v>72</v>
      </c>
      <c r="E113" s="53" t="s">
        <v>209</v>
      </c>
      <c r="F113" s="53" t="s">
        <v>211</v>
      </c>
      <c r="G113" s="53" t="s">
        <v>106</v>
      </c>
      <c r="H113" s="53" t="s">
        <v>105</v>
      </c>
      <c r="I113" s="53" t="s">
        <v>397</v>
      </c>
      <c r="J113" s="53" t="s">
        <v>407</v>
      </c>
      <c r="K113" s="58" t="e">
        <f>(C113-VLOOKUP(H113,Riders!$A$2:$C$213,2,FALSE))/365</f>
        <v>#N/A</v>
      </c>
      <c r="L113" s="58" t="e">
        <f>(C113-VLOOKUP(I113,Riders!$A$2:$C$213,2,FALSE))/365</f>
        <v>#N/A</v>
      </c>
      <c r="M113" s="58" t="e">
        <f>(C113-VLOOKUP(J113,Riders!$A$2:$C$213,2,FALSE))/365</f>
        <v>#N/A</v>
      </c>
      <c r="N113" s="53">
        <v>3</v>
      </c>
      <c r="O113" s="53">
        <v>3</v>
      </c>
      <c r="P113">
        <v>11.86</v>
      </c>
      <c r="Q113">
        <v>19.364999999999998</v>
      </c>
      <c r="R113">
        <v>26.437000000000001</v>
      </c>
      <c r="S113">
        <v>33.499000000000002</v>
      </c>
      <c r="T113">
        <v>40.582000000000001</v>
      </c>
      <c r="U113">
        <v>47.813000000000002</v>
      </c>
      <c r="V113" s="107">
        <f t="shared" si="2"/>
        <v>56.46999769937046</v>
      </c>
    </row>
    <row r="114" spans="1:22" x14ac:dyDescent="0.35">
      <c r="A114" s="53" t="s">
        <v>103</v>
      </c>
      <c r="B114" s="53">
        <v>2022</v>
      </c>
      <c r="C114" s="59">
        <v>44672</v>
      </c>
      <c r="D114" s="53" t="s">
        <v>72</v>
      </c>
      <c r="E114" s="53" t="s">
        <v>209</v>
      </c>
      <c r="F114" s="53" t="s">
        <v>211</v>
      </c>
      <c r="G114" s="53" t="s">
        <v>25</v>
      </c>
      <c r="H114" s="53" t="s">
        <v>186</v>
      </c>
      <c r="I114" s="53" t="s">
        <v>24</v>
      </c>
      <c r="J114" s="53" t="s">
        <v>408</v>
      </c>
      <c r="K114" s="58">
        <f>(C114-VLOOKUP(H114,Riders!$A$2:$C$213,2,FALSE))/365</f>
        <v>22.506849315068493</v>
      </c>
      <c r="L114" s="58">
        <f>(C114-VLOOKUP(I114,Riders!$A$2:$C$213,2,FALSE))/365</f>
        <v>23.643835616438356</v>
      </c>
      <c r="M114" s="58">
        <f>(C114-VLOOKUP(J114,Riders!$A$2:$C$213,2,FALSE))/365</f>
        <v>23.293150684931508</v>
      </c>
      <c r="N114" s="53">
        <v>4</v>
      </c>
      <c r="O114" s="53">
        <v>4</v>
      </c>
      <c r="P114">
        <v>11.659000000000001</v>
      </c>
      <c r="Q114">
        <v>19.143000000000001</v>
      </c>
      <c r="R114">
        <v>26.138999999999999</v>
      </c>
      <c r="S114">
        <v>33.262999999999998</v>
      </c>
      <c r="T114">
        <v>40.472000000000001</v>
      </c>
      <c r="U114">
        <v>48.015000000000001</v>
      </c>
      <c r="V114" s="107">
        <f t="shared" si="2"/>
        <v>56.232427366447986</v>
      </c>
    </row>
    <row r="115" spans="1:22" x14ac:dyDescent="0.35">
      <c r="A115" s="53" t="s">
        <v>110</v>
      </c>
      <c r="B115" s="53">
        <v>2021</v>
      </c>
      <c r="C115" s="59">
        <v>44489</v>
      </c>
      <c r="D115" s="53" t="s">
        <v>13</v>
      </c>
      <c r="E115" s="53" t="s">
        <v>395</v>
      </c>
      <c r="F115" s="53" t="s">
        <v>395</v>
      </c>
      <c r="G115" s="53" t="str">
        <f>VLOOKUP(J115,Riders!$A$2:$D$257,4,FALSE)</f>
        <v>GER</v>
      </c>
      <c r="H115" s="53" t="s">
        <v>14</v>
      </c>
      <c r="I115" s="53" t="s">
        <v>22</v>
      </c>
      <c r="J115" s="53" t="s">
        <v>23</v>
      </c>
      <c r="K115" s="58">
        <f>(C115-VLOOKUP(H115,Riders!$A$2:$C$213,2,FALSE))/365</f>
        <v>121.88767123287671</v>
      </c>
      <c r="L115" s="58">
        <f>(C115-VLOOKUP(I115,Riders!$A$2:$C$213,2,FALSE))/365</f>
        <v>121.88767123287671</v>
      </c>
      <c r="M115" s="58">
        <f>(C115-VLOOKUP(J115,Riders!$A$2:$C$213,2,FALSE))/365</f>
        <v>24.106849315068494</v>
      </c>
      <c r="N115" s="53">
        <v>1</v>
      </c>
      <c r="O115" s="53">
        <v>1</v>
      </c>
      <c r="P115">
        <v>11.667</v>
      </c>
      <c r="Q115">
        <v>19.033999999999999</v>
      </c>
      <c r="R115">
        <v>25.86</v>
      </c>
      <c r="S115">
        <v>32.715000000000003</v>
      </c>
      <c r="T115">
        <v>39.515999999999998</v>
      </c>
      <c r="U115">
        <v>46.511000000000003</v>
      </c>
      <c r="V115" s="107">
        <f t="shared" si="2"/>
        <v>58.050783685579752</v>
      </c>
    </row>
    <row r="116" spans="1:22" x14ac:dyDescent="0.35">
      <c r="A116" s="53" t="s">
        <v>110</v>
      </c>
      <c r="B116" s="53">
        <v>2021</v>
      </c>
      <c r="C116" s="59">
        <v>44489</v>
      </c>
      <c r="D116" s="53" t="s">
        <v>13</v>
      </c>
      <c r="E116" s="53" t="s">
        <v>395</v>
      </c>
      <c r="F116" s="53" t="s">
        <v>395</v>
      </c>
      <c r="G116" s="53" t="str">
        <f>VLOOKUP(J116,Riders!$A$2:$D$257,4,FALSE)</f>
        <v>RCF</v>
      </c>
      <c r="H116" s="53" t="s">
        <v>416</v>
      </c>
      <c r="I116" s="53" t="s">
        <v>125</v>
      </c>
      <c r="J116" s="53" t="s">
        <v>111</v>
      </c>
      <c r="K116" s="58" t="e">
        <f>(C116-VLOOKUP(H116,Riders!$A$2:$C$213,2,FALSE))/365</f>
        <v>#N/A</v>
      </c>
      <c r="L116" s="58" t="e">
        <f>(C116-VLOOKUP(I116,Riders!$A$2:$C$213,2,FALSE))/365</f>
        <v>#N/A</v>
      </c>
      <c r="M116" s="58" t="e">
        <f>(C116-VLOOKUP(J116,Riders!$A$2:$C$213,2,FALSE))/365</f>
        <v>#N/A</v>
      </c>
      <c r="N116" s="53">
        <v>2</v>
      </c>
      <c r="O116" s="53">
        <v>2</v>
      </c>
      <c r="P116">
        <v>11.448</v>
      </c>
      <c r="Q116">
        <v>18.634</v>
      </c>
      <c r="R116">
        <v>25.550999999999998</v>
      </c>
      <c r="S116">
        <v>32.484000000000002</v>
      </c>
      <c r="T116">
        <v>39.588999999999999</v>
      </c>
      <c r="U116">
        <v>47.030999999999999</v>
      </c>
      <c r="V116" s="107">
        <f t="shared" ref="V116:V179" si="3">3.6*750/U116</f>
        <v>57.408943037570964</v>
      </c>
    </row>
    <row r="117" spans="1:22" x14ac:dyDescent="0.35">
      <c r="A117" s="53" t="s">
        <v>110</v>
      </c>
      <c r="B117" s="53">
        <v>2021</v>
      </c>
      <c r="C117" s="59">
        <v>44489</v>
      </c>
      <c r="D117" s="53" t="s">
        <v>13</v>
      </c>
      <c r="E117" s="53" t="s">
        <v>395</v>
      </c>
      <c r="F117" s="53" t="s">
        <v>395</v>
      </c>
      <c r="G117" s="53" t="str">
        <f>VLOOKUP(J117,Riders!$A$2:$D$257,4,FALSE)</f>
        <v>CAN</v>
      </c>
      <c r="H117" s="53" t="s">
        <v>26</v>
      </c>
      <c r="I117" s="53" t="s">
        <v>33</v>
      </c>
      <c r="J117" s="53" t="s">
        <v>41</v>
      </c>
      <c r="K117" s="58">
        <f>(C117-VLOOKUP(H117,Riders!$A$2:$C$213,2,FALSE))/365</f>
        <v>23.413698630136988</v>
      </c>
      <c r="L117" s="58">
        <f>(C117-VLOOKUP(I117,Riders!$A$2:$C$213,2,FALSE))/365</f>
        <v>27.917808219178081</v>
      </c>
      <c r="M117" s="58">
        <f>(C117-VLOOKUP(J117,Riders!$A$2:$C$213,2,FALSE))/365</f>
        <v>26.013698630136986</v>
      </c>
      <c r="N117" s="53">
        <v>3</v>
      </c>
      <c r="O117" s="53">
        <v>5</v>
      </c>
      <c r="P117">
        <v>11.992000000000001</v>
      </c>
      <c r="Q117">
        <v>19.454999999999998</v>
      </c>
      <c r="R117">
        <v>26.370999999999999</v>
      </c>
      <c r="S117">
        <v>33.268000000000001</v>
      </c>
      <c r="T117">
        <v>40.584000000000003</v>
      </c>
      <c r="U117">
        <v>48.362000000000002</v>
      </c>
      <c r="V117" s="107">
        <f t="shared" si="3"/>
        <v>55.828956618832969</v>
      </c>
    </row>
    <row r="118" spans="1:22" x14ac:dyDescent="0.35">
      <c r="A118" s="53" t="s">
        <v>110</v>
      </c>
      <c r="B118" s="53">
        <v>2021</v>
      </c>
      <c r="C118" s="59">
        <v>44489</v>
      </c>
      <c r="D118" s="53" t="s">
        <v>13</v>
      </c>
      <c r="E118" s="53" t="s">
        <v>395</v>
      </c>
      <c r="F118" s="53" t="s">
        <v>395</v>
      </c>
      <c r="G118" s="53" t="str">
        <f>VLOOKUP(J118,Riders!$A$2:$D$257,4,FALSE)</f>
        <v>GBR</v>
      </c>
      <c r="H118" s="53" t="s">
        <v>186</v>
      </c>
      <c r="I118" s="53" t="s">
        <v>114</v>
      </c>
      <c r="J118" s="53" t="s">
        <v>408</v>
      </c>
      <c r="K118" s="58">
        <f>(C118-VLOOKUP(H118,Riders!$A$2:$C$213,2,FALSE))/365</f>
        <v>22.005479452054793</v>
      </c>
      <c r="L118" s="58">
        <f>(C118-VLOOKUP(I118,Riders!$A$2:$C$213,2,FALSE))/365</f>
        <v>22.471232876712328</v>
      </c>
      <c r="M118" s="58">
        <f>(C118-VLOOKUP(J118,Riders!$A$2:$C$213,2,FALSE))/365</f>
        <v>22.791780821917808</v>
      </c>
      <c r="N118" s="53">
        <v>4</v>
      </c>
      <c r="O118" s="53">
        <v>3</v>
      </c>
      <c r="P118">
        <v>11.676</v>
      </c>
      <c r="Q118">
        <v>19.138999999999999</v>
      </c>
      <c r="R118">
        <v>26.207999999999998</v>
      </c>
      <c r="S118">
        <v>33.451000000000001</v>
      </c>
      <c r="T118">
        <v>40.79</v>
      </c>
      <c r="U118">
        <v>48.387999999999998</v>
      </c>
      <c r="V118" s="107">
        <f t="shared" si="3"/>
        <v>55.79895841944284</v>
      </c>
    </row>
    <row r="119" spans="1:22" x14ac:dyDescent="0.35">
      <c r="A119" s="53" t="s">
        <v>110</v>
      </c>
      <c r="B119" s="53">
        <v>2021</v>
      </c>
      <c r="C119" s="59">
        <v>44489</v>
      </c>
      <c r="D119" s="53" t="s">
        <v>13</v>
      </c>
      <c r="E119" s="53" t="s">
        <v>395</v>
      </c>
      <c r="F119" s="53" t="s">
        <v>395</v>
      </c>
      <c r="G119" s="53" t="str">
        <f>VLOOKUP(J119,Riders!$A$2:$D$257,4,FALSE)</f>
        <v>POL</v>
      </c>
      <c r="H119" s="53" t="s">
        <v>100</v>
      </c>
      <c r="I119" s="53" t="s">
        <v>101</v>
      </c>
      <c r="J119" s="53" t="s">
        <v>46</v>
      </c>
      <c r="K119" s="58" t="e">
        <f>(C119-VLOOKUP(H119,Riders!$A$2:$C$213,2,FALSE))/365</f>
        <v>#N/A</v>
      </c>
      <c r="L119" s="58" t="e">
        <f>(C119-VLOOKUP(I119,Riders!$A$2:$C$213,2,FALSE))/365</f>
        <v>#N/A</v>
      </c>
      <c r="M119" s="58" t="e">
        <f>(C119-VLOOKUP(J119,Riders!$A$2:$C$213,2,FALSE))/365</f>
        <v>#N/A</v>
      </c>
      <c r="N119" s="53">
        <v>5</v>
      </c>
      <c r="O119" s="53">
        <v>6</v>
      </c>
      <c r="P119">
        <v>11.853999999999999</v>
      </c>
      <c r="Q119">
        <v>19.481999999999999</v>
      </c>
      <c r="R119">
        <v>26.553999999999998</v>
      </c>
      <c r="S119">
        <v>33.692999999999998</v>
      </c>
      <c r="T119">
        <v>41.095999999999997</v>
      </c>
      <c r="U119">
        <v>48.777999999999999</v>
      </c>
      <c r="V119" s="107">
        <f t="shared" si="3"/>
        <v>55.352822993972694</v>
      </c>
    </row>
    <row r="120" spans="1:22" x14ac:dyDescent="0.35">
      <c r="A120" s="53" t="s">
        <v>110</v>
      </c>
      <c r="B120" s="53">
        <v>2021</v>
      </c>
      <c r="C120" s="59">
        <v>44489</v>
      </c>
      <c r="D120" s="53" t="s">
        <v>13</v>
      </c>
      <c r="E120" s="53" t="s">
        <v>395</v>
      </c>
      <c r="F120" s="53" t="s">
        <v>395</v>
      </c>
      <c r="G120" s="53" t="str">
        <f>VLOOKUP(J120,Riders!$A$2:$D$257,4,FALSE)</f>
        <v>JPN</v>
      </c>
      <c r="H120" s="53" t="s">
        <v>39</v>
      </c>
      <c r="I120" s="53" t="s">
        <v>42</v>
      </c>
      <c r="J120" s="53" t="s">
        <v>45</v>
      </c>
      <c r="K120" s="58">
        <f>(C120-VLOOKUP(H120,Riders!$A$2:$C$213,2,FALSE))/365</f>
        <v>27.194520547945206</v>
      </c>
      <c r="L120" s="58">
        <f>(C120-VLOOKUP(I120,Riders!$A$2:$C$213,2,FALSE))/365</f>
        <v>22.884931506849316</v>
      </c>
      <c r="M120" s="58">
        <f>(C120-VLOOKUP(J120,Riders!$A$2:$C$213,2,FALSE))/365</f>
        <v>30.660273972602738</v>
      </c>
      <c r="N120" s="53">
        <v>6</v>
      </c>
      <c r="O120" s="53">
        <v>4</v>
      </c>
      <c r="P120">
        <v>12.539</v>
      </c>
      <c r="Q120">
        <v>20.408999999999999</v>
      </c>
      <c r="R120">
        <v>27.558</v>
      </c>
      <c r="S120">
        <v>34.665999999999997</v>
      </c>
      <c r="T120">
        <v>41.776000000000003</v>
      </c>
      <c r="U120">
        <v>49.177999999999997</v>
      </c>
      <c r="V120" s="107">
        <f t="shared" si="3"/>
        <v>54.902598723006228</v>
      </c>
    </row>
    <row r="121" spans="1:22" x14ac:dyDescent="0.35">
      <c r="A121" s="53" t="s">
        <v>110</v>
      </c>
      <c r="B121" s="53">
        <v>2021</v>
      </c>
      <c r="C121" s="59">
        <v>44489</v>
      </c>
      <c r="D121" s="53" t="s">
        <v>13</v>
      </c>
      <c r="E121" s="53" t="s">
        <v>395</v>
      </c>
      <c r="F121" s="53" t="s">
        <v>395</v>
      </c>
      <c r="G121" s="53" t="e">
        <f>VLOOKUP(J121,Riders!$A$2:$D$257,4,FALSE)</f>
        <v>#N/A</v>
      </c>
      <c r="H121" s="53" t="s">
        <v>150</v>
      </c>
      <c r="I121" s="53" t="s">
        <v>115</v>
      </c>
      <c r="J121" s="53" t="s">
        <v>1533</v>
      </c>
      <c r="K121" s="58" t="e">
        <f>(C121-VLOOKUP(H121,Riders!$A$2:$C$213,2,FALSE))/365</f>
        <v>#N/A</v>
      </c>
      <c r="L121" s="58" t="e">
        <f>(C121-VLOOKUP(I121,Riders!$A$2:$C$213,2,FALSE))/365</f>
        <v>#N/A</v>
      </c>
      <c r="M121" s="58" t="e">
        <f>(C121-VLOOKUP(J121,Riders!$A$2:$C$213,2,FALSE))/365</f>
        <v>#N/A</v>
      </c>
      <c r="N121" s="53">
        <v>7</v>
      </c>
      <c r="O121" s="53">
        <v>7</v>
      </c>
      <c r="P121">
        <v>12.176</v>
      </c>
      <c r="Q121">
        <v>19.780999999999999</v>
      </c>
      <c r="R121">
        <v>27.21</v>
      </c>
      <c r="S121">
        <v>34.982999999999997</v>
      </c>
      <c r="T121">
        <v>42.634</v>
      </c>
      <c r="U121">
        <v>50.23</v>
      </c>
      <c r="V121" s="107">
        <f t="shared" si="3"/>
        <v>53.752737407923554</v>
      </c>
    </row>
    <row r="122" spans="1:22" x14ac:dyDescent="0.35">
      <c r="A122" s="53" t="s">
        <v>110</v>
      </c>
      <c r="B122" s="53">
        <v>2021</v>
      </c>
      <c r="C122" s="59">
        <v>44489</v>
      </c>
      <c r="D122" s="53" t="s">
        <v>13</v>
      </c>
      <c r="E122" s="53" t="s">
        <v>395</v>
      </c>
      <c r="F122" s="53" t="s">
        <v>395</v>
      </c>
      <c r="G122" s="53" t="str">
        <f>VLOOKUP(J122,Riders!$A$2:$D$257,4,FALSE)</f>
        <v>NGR</v>
      </c>
      <c r="H122" s="53" t="s">
        <v>494</v>
      </c>
      <c r="I122" s="53" t="s">
        <v>409</v>
      </c>
      <c r="J122" s="53" t="s">
        <v>299</v>
      </c>
      <c r="K122" s="58">
        <f>(C122-VLOOKUP(H122,Riders!$A$2:$C$213,2,FALSE))/365</f>
        <v>20.232876712328768</v>
      </c>
      <c r="L122" s="58">
        <f>(C122-VLOOKUP(I122,Riders!$A$2:$C$213,2,FALSE))/365</f>
        <v>20.156164383561645</v>
      </c>
      <c r="M122" s="58">
        <f>(C122-VLOOKUP(J122,Riders!$A$2:$C$213,2,FALSE))/365</f>
        <v>22.6</v>
      </c>
      <c r="N122" s="53">
        <v>8</v>
      </c>
      <c r="O122" s="53">
        <v>8</v>
      </c>
      <c r="P122">
        <v>13.907999999999999</v>
      </c>
      <c r="Q122">
        <v>22.539000000000001</v>
      </c>
      <c r="R122">
        <v>30.981999999999999</v>
      </c>
      <c r="S122">
        <v>39.372</v>
      </c>
      <c r="T122">
        <v>47.56</v>
      </c>
      <c r="U122">
        <v>55.652999999999999</v>
      </c>
      <c r="V122" s="107">
        <f t="shared" si="3"/>
        <v>48.514904856881031</v>
      </c>
    </row>
    <row r="123" spans="1:22" x14ac:dyDescent="0.35">
      <c r="A123" s="53" t="s">
        <v>110</v>
      </c>
      <c r="B123" s="53">
        <v>2021</v>
      </c>
      <c r="C123" s="59">
        <v>44489</v>
      </c>
      <c r="D123" s="53" t="s">
        <v>13</v>
      </c>
      <c r="E123" s="53" t="s">
        <v>472</v>
      </c>
      <c r="F123" s="53">
        <v>1</v>
      </c>
      <c r="G123" s="53" t="str">
        <f>VLOOKUP(J123,Riders!$A$2:$D$257,4,FALSE)</f>
        <v>NGR</v>
      </c>
      <c r="H123" s="53" t="s">
        <v>494</v>
      </c>
      <c r="I123" s="53" t="s">
        <v>409</v>
      </c>
      <c r="J123" s="53" t="s">
        <v>299</v>
      </c>
      <c r="K123" s="58">
        <f>(C123-VLOOKUP(H123,Riders!$A$2:$C$213,2,FALSE))/365</f>
        <v>20.232876712328768</v>
      </c>
      <c r="L123" s="58">
        <f>(C123-VLOOKUP(I123,Riders!$A$2:$C$213,2,FALSE))/365</f>
        <v>20.156164383561645</v>
      </c>
      <c r="M123" s="58">
        <f>(C123-VLOOKUP(J123,Riders!$A$2:$C$213,2,FALSE))/365</f>
        <v>22.6</v>
      </c>
      <c r="N123" s="53">
        <v>1</v>
      </c>
      <c r="O123" s="53">
        <v>8</v>
      </c>
      <c r="P123">
        <v>14.159000000000001</v>
      </c>
      <c r="Q123">
        <v>22.759</v>
      </c>
      <c r="R123">
        <v>31.138000000000002</v>
      </c>
      <c r="S123">
        <v>39.459000000000003</v>
      </c>
      <c r="T123">
        <v>47.654000000000003</v>
      </c>
      <c r="U123">
        <v>55.734000000000002</v>
      </c>
      <c r="V123" s="107">
        <f t="shared" si="3"/>
        <v>48.444396598126815</v>
      </c>
    </row>
    <row r="124" spans="1:22" x14ac:dyDescent="0.35">
      <c r="A124" s="53" t="s">
        <v>110</v>
      </c>
      <c r="B124" s="53">
        <v>2021</v>
      </c>
      <c r="C124" s="59">
        <v>44489</v>
      </c>
      <c r="D124" s="53" t="s">
        <v>13</v>
      </c>
      <c r="E124" s="53" t="s">
        <v>472</v>
      </c>
      <c r="F124" s="53">
        <v>2</v>
      </c>
      <c r="G124" s="53" t="str">
        <f>VLOOKUP(J124,Riders!$A$2:$D$257,4,FALSE)</f>
        <v>GBR</v>
      </c>
      <c r="H124" s="53" t="s">
        <v>186</v>
      </c>
      <c r="I124" s="53" t="s">
        <v>114</v>
      </c>
      <c r="J124" s="53" t="s">
        <v>408</v>
      </c>
      <c r="K124" s="58">
        <f>(C124-VLOOKUP(H124,Riders!$A$2:$C$213,2,FALSE))/365</f>
        <v>22.005479452054793</v>
      </c>
      <c r="L124" s="58">
        <f>(C124-VLOOKUP(I124,Riders!$A$2:$C$213,2,FALSE))/365</f>
        <v>22.471232876712328</v>
      </c>
      <c r="M124" s="58">
        <f>(C124-VLOOKUP(J124,Riders!$A$2:$C$213,2,FALSE))/365</f>
        <v>22.791780821917808</v>
      </c>
      <c r="N124" s="53">
        <v>1</v>
      </c>
      <c r="O124" s="53">
        <v>3</v>
      </c>
      <c r="P124">
        <v>11.579000000000001</v>
      </c>
      <c r="Q124">
        <v>18.971</v>
      </c>
      <c r="R124">
        <v>26.088000000000001</v>
      </c>
      <c r="S124">
        <v>33.203000000000003</v>
      </c>
      <c r="T124">
        <v>40.491999999999997</v>
      </c>
      <c r="U124">
        <v>48.066000000000003</v>
      </c>
      <c r="V124" s="107">
        <f t="shared" si="3"/>
        <v>56.172762451629005</v>
      </c>
    </row>
    <row r="125" spans="1:22" x14ac:dyDescent="0.35">
      <c r="A125" s="53" t="s">
        <v>110</v>
      </c>
      <c r="B125" s="53">
        <v>2021</v>
      </c>
      <c r="C125" s="59">
        <v>44489</v>
      </c>
      <c r="D125" s="53" t="s">
        <v>13</v>
      </c>
      <c r="E125" s="53" t="s">
        <v>472</v>
      </c>
      <c r="F125" s="53">
        <v>2</v>
      </c>
      <c r="G125" s="53" t="str">
        <f>VLOOKUP(J125,Riders!$A$2:$D$257,4,FALSE)</f>
        <v>POL</v>
      </c>
      <c r="H125" s="53" t="s">
        <v>100</v>
      </c>
      <c r="I125" s="53" t="s">
        <v>101</v>
      </c>
      <c r="J125" s="53" t="s">
        <v>46</v>
      </c>
      <c r="K125" s="58" t="e">
        <f>(C125-VLOOKUP(H125,Riders!$A$2:$C$213,2,FALSE))/365</f>
        <v>#N/A</v>
      </c>
      <c r="L125" s="58" t="e">
        <f>(C125-VLOOKUP(I125,Riders!$A$2:$C$213,2,FALSE))/365</f>
        <v>#N/A</v>
      </c>
      <c r="M125" s="58" t="e">
        <f>(C125-VLOOKUP(J125,Riders!$A$2:$C$213,2,FALSE))/365</f>
        <v>#N/A</v>
      </c>
      <c r="N125" s="53">
        <v>2</v>
      </c>
      <c r="O125" s="53">
        <v>6</v>
      </c>
      <c r="P125">
        <v>11.827</v>
      </c>
      <c r="Q125">
        <v>19.391999999999999</v>
      </c>
      <c r="R125">
        <v>26.367999999999999</v>
      </c>
      <c r="S125">
        <v>33.387</v>
      </c>
      <c r="T125">
        <v>40.634</v>
      </c>
      <c r="U125">
        <v>48.155999999999999</v>
      </c>
      <c r="V125" s="107">
        <f t="shared" si="3"/>
        <v>56.067779715923251</v>
      </c>
    </row>
    <row r="126" spans="1:22" x14ac:dyDescent="0.35">
      <c r="A126" s="53" t="s">
        <v>110</v>
      </c>
      <c r="B126" s="53">
        <v>2021</v>
      </c>
      <c r="C126" s="59">
        <v>44489</v>
      </c>
      <c r="D126" s="53" t="s">
        <v>13</v>
      </c>
      <c r="E126" s="53" t="s">
        <v>472</v>
      </c>
      <c r="F126" s="53">
        <v>3</v>
      </c>
      <c r="G126" s="53" t="str">
        <f>VLOOKUP(J126,Riders!$A$2:$D$257,4,FALSE)</f>
        <v>JPN</v>
      </c>
      <c r="H126" s="53" t="s">
        <v>39</v>
      </c>
      <c r="I126" s="53" t="s">
        <v>42</v>
      </c>
      <c r="J126" s="53" t="s">
        <v>45</v>
      </c>
      <c r="K126" s="58">
        <f>(C126-VLOOKUP(H126,Riders!$A$2:$C$213,2,FALSE))/365</f>
        <v>27.194520547945206</v>
      </c>
      <c r="L126" s="58">
        <f>(C126-VLOOKUP(I126,Riders!$A$2:$C$213,2,FALSE))/365</f>
        <v>22.884931506849316</v>
      </c>
      <c r="M126" s="58">
        <f>(C126-VLOOKUP(J126,Riders!$A$2:$C$213,2,FALSE))/365</f>
        <v>30.660273972602738</v>
      </c>
      <c r="N126" s="53">
        <v>1</v>
      </c>
      <c r="O126" s="53">
        <v>4</v>
      </c>
      <c r="P126">
        <v>12.47</v>
      </c>
      <c r="Q126">
        <v>20.228000000000002</v>
      </c>
      <c r="R126">
        <v>27.22</v>
      </c>
      <c r="S126">
        <v>34.223999999999997</v>
      </c>
      <c r="T126">
        <v>41.295999999999999</v>
      </c>
      <c r="U126">
        <v>48.622</v>
      </c>
      <c r="V126" s="107">
        <f t="shared" si="3"/>
        <v>55.530418329151416</v>
      </c>
    </row>
    <row r="127" spans="1:22" x14ac:dyDescent="0.35">
      <c r="A127" s="53" t="s">
        <v>110</v>
      </c>
      <c r="B127" s="53">
        <v>2021</v>
      </c>
      <c r="C127" s="59">
        <v>44489</v>
      </c>
      <c r="D127" s="53" t="s">
        <v>13</v>
      </c>
      <c r="E127" s="53" t="s">
        <v>472</v>
      </c>
      <c r="F127" s="53">
        <v>3</v>
      </c>
      <c r="G127" s="53" t="str">
        <f>VLOOKUP(J127,Riders!$A$2:$D$257,4,FALSE)</f>
        <v>CAN</v>
      </c>
      <c r="H127" s="53" t="s">
        <v>26</v>
      </c>
      <c r="I127" s="53" t="s">
        <v>33</v>
      </c>
      <c r="J127" s="53" t="s">
        <v>41</v>
      </c>
      <c r="K127" s="58">
        <f>(C127-VLOOKUP(H127,Riders!$A$2:$C$213,2,FALSE))/365</f>
        <v>23.413698630136988</v>
      </c>
      <c r="L127" s="58">
        <f>(C127-VLOOKUP(I127,Riders!$A$2:$C$213,2,FALSE))/365</f>
        <v>27.917808219178081</v>
      </c>
      <c r="M127" s="58">
        <f>(C127-VLOOKUP(J127,Riders!$A$2:$C$213,2,FALSE))/365</f>
        <v>26.013698630136986</v>
      </c>
      <c r="N127" s="53">
        <v>2</v>
      </c>
      <c r="O127" s="53">
        <v>5</v>
      </c>
      <c r="P127" t="s">
        <v>212</v>
      </c>
      <c r="Q127" t="s">
        <v>212</v>
      </c>
      <c r="R127" t="s">
        <v>212</v>
      </c>
      <c r="S127" t="s">
        <v>212</v>
      </c>
      <c r="T127" t="s">
        <v>212</v>
      </c>
      <c r="U127" t="s">
        <v>212</v>
      </c>
      <c r="V127" s="107" t="e">
        <f t="shared" si="3"/>
        <v>#VALUE!</v>
      </c>
    </row>
    <row r="128" spans="1:22" x14ac:dyDescent="0.35">
      <c r="A128" s="53" t="s">
        <v>110</v>
      </c>
      <c r="B128" s="53">
        <v>2021</v>
      </c>
      <c r="C128" s="59">
        <v>44489</v>
      </c>
      <c r="D128" s="53" t="s">
        <v>13</v>
      </c>
      <c r="E128" s="53" t="s">
        <v>472</v>
      </c>
      <c r="F128" s="53">
        <v>4</v>
      </c>
      <c r="G128" s="53" t="str">
        <f>VLOOKUP(J128,Riders!$A$2:$D$257,4,FALSE)</f>
        <v>RCF</v>
      </c>
      <c r="H128" s="53" t="s">
        <v>416</v>
      </c>
      <c r="I128" s="53" t="s">
        <v>113</v>
      </c>
      <c r="J128" s="53" t="s">
        <v>111</v>
      </c>
      <c r="K128" s="58" t="e">
        <f>(C128-VLOOKUP(H128,Riders!$A$2:$C$213,2,FALSE))/365</f>
        <v>#N/A</v>
      </c>
      <c r="L128" s="58" t="e">
        <f>(C128-VLOOKUP(I128,Riders!$A$2:$C$213,2,FALSE))/365</f>
        <v>#N/A</v>
      </c>
      <c r="M128" s="58" t="e">
        <f>(C128-VLOOKUP(J128,Riders!$A$2:$C$213,2,FALSE))/365</f>
        <v>#N/A</v>
      </c>
      <c r="N128" s="53">
        <v>1</v>
      </c>
      <c r="O128" s="53">
        <v>2</v>
      </c>
      <c r="P128">
        <v>11.382</v>
      </c>
      <c r="Q128">
        <v>18.571999999999999</v>
      </c>
      <c r="R128">
        <v>25.393000000000001</v>
      </c>
      <c r="S128">
        <v>32.335999999999999</v>
      </c>
      <c r="T128">
        <v>39.552</v>
      </c>
      <c r="U128">
        <v>47.042999999999999</v>
      </c>
      <c r="V128" s="107">
        <f t="shared" si="3"/>
        <v>57.394298832982592</v>
      </c>
    </row>
    <row r="129" spans="1:22" x14ac:dyDescent="0.35">
      <c r="A129" s="53" t="s">
        <v>110</v>
      </c>
      <c r="B129" s="53">
        <v>2021</v>
      </c>
      <c r="C129" s="59">
        <v>44489</v>
      </c>
      <c r="D129" s="53" t="s">
        <v>13</v>
      </c>
      <c r="E129" s="53" t="s">
        <v>472</v>
      </c>
      <c r="F129" s="53">
        <v>4</v>
      </c>
      <c r="G129" s="53" t="e">
        <f>VLOOKUP(J129,Riders!$A$2:$D$257,4,FALSE)</f>
        <v>#N/A</v>
      </c>
      <c r="H129" s="53" t="s">
        <v>150</v>
      </c>
      <c r="I129" s="53" t="s">
        <v>115</v>
      </c>
      <c r="J129" s="53" t="s">
        <v>1533</v>
      </c>
      <c r="K129" s="58" t="e">
        <f>(C129-VLOOKUP(H129,Riders!$A$2:$C$213,2,FALSE))/365</f>
        <v>#N/A</v>
      </c>
      <c r="L129" s="58" t="e">
        <f>(C129-VLOOKUP(I129,Riders!$A$2:$C$213,2,FALSE))/365</f>
        <v>#N/A</v>
      </c>
      <c r="M129" s="58" t="e">
        <f>(C129-VLOOKUP(J129,Riders!$A$2:$C$213,2,FALSE))/365</f>
        <v>#N/A</v>
      </c>
      <c r="N129" s="53">
        <v>2</v>
      </c>
      <c r="O129" s="53">
        <v>7</v>
      </c>
      <c r="P129">
        <v>12.154999999999999</v>
      </c>
      <c r="Q129">
        <v>19.739999999999998</v>
      </c>
      <c r="R129">
        <v>27.088000000000001</v>
      </c>
      <c r="S129">
        <v>34.777000000000001</v>
      </c>
      <c r="T129">
        <v>42.433</v>
      </c>
      <c r="U129">
        <v>50.042999999999999</v>
      </c>
      <c r="V129" s="107">
        <f t="shared" si="3"/>
        <v>53.953599904082488</v>
      </c>
    </row>
    <row r="130" spans="1:22" x14ac:dyDescent="0.35">
      <c r="A130" s="53" t="s">
        <v>110</v>
      </c>
      <c r="B130" s="53">
        <v>2021</v>
      </c>
      <c r="C130" s="59">
        <v>44489</v>
      </c>
      <c r="D130" s="53" t="s">
        <v>13</v>
      </c>
      <c r="E130" s="53" t="s">
        <v>472</v>
      </c>
      <c r="F130" s="53">
        <v>5</v>
      </c>
      <c r="G130" s="53" t="str">
        <f>VLOOKUP(J130,Riders!$A$2:$D$257,4,FALSE)</f>
        <v>GER</v>
      </c>
      <c r="H130" s="53" t="s">
        <v>14</v>
      </c>
      <c r="I130" s="53" t="s">
        <v>22</v>
      </c>
      <c r="J130" s="53" t="s">
        <v>23</v>
      </c>
      <c r="K130" s="58">
        <f>(C130-VLOOKUP(H130,Riders!$A$2:$C$213,2,FALSE))/365</f>
        <v>121.88767123287671</v>
      </c>
      <c r="L130" s="58">
        <f>(C130-VLOOKUP(I130,Riders!$A$2:$C$213,2,FALSE))/365</f>
        <v>121.88767123287671</v>
      </c>
      <c r="M130" s="58">
        <f>(C130-VLOOKUP(J130,Riders!$A$2:$C$213,2,FALSE))/365</f>
        <v>24.106849315068494</v>
      </c>
      <c r="N130" s="53">
        <v>1</v>
      </c>
      <c r="O130" s="53">
        <v>1</v>
      </c>
      <c r="P130">
        <v>11.612</v>
      </c>
      <c r="Q130">
        <v>18.91</v>
      </c>
      <c r="R130">
        <v>25.728000000000002</v>
      </c>
      <c r="S130">
        <v>32.384999999999998</v>
      </c>
      <c r="T130">
        <v>39.256</v>
      </c>
      <c r="U130">
        <v>46.357999999999997</v>
      </c>
      <c r="V130" s="107">
        <f t="shared" si="3"/>
        <v>58.242374563182196</v>
      </c>
    </row>
    <row r="131" spans="1:22" x14ac:dyDescent="0.35">
      <c r="A131" s="53" t="s">
        <v>110</v>
      </c>
      <c r="B131" s="53">
        <v>2021</v>
      </c>
      <c r="C131" s="59">
        <v>44489</v>
      </c>
      <c r="D131" s="53" t="s">
        <v>13</v>
      </c>
      <c r="E131" s="53" t="s">
        <v>209</v>
      </c>
      <c r="F131" s="53" t="s">
        <v>210</v>
      </c>
      <c r="G131" s="53" t="str">
        <f>VLOOKUP(J131,Riders!$A$2:$D$257,4,FALSE)</f>
        <v>GER</v>
      </c>
      <c r="H131" s="53" t="s">
        <v>14</v>
      </c>
      <c r="I131" s="53" t="s">
        <v>22</v>
      </c>
      <c r="J131" s="53" t="s">
        <v>23</v>
      </c>
      <c r="K131" s="53"/>
      <c r="L131" s="53"/>
      <c r="M131" s="53"/>
      <c r="N131" s="53">
        <v>1</v>
      </c>
      <c r="O131" s="53">
        <v>1</v>
      </c>
      <c r="P131">
        <v>11.532999999999999</v>
      </c>
      <c r="Q131">
        <v>18.783999999999999</v>
      </c>
      <c r="R131">
        <v>25.579000000000001</v>
      </c>
      <c r="S131">
        <v>32.197000000000003</v>
      </c>
      <c r="T131">
        <v>39.018000000000001</v>
      </c>
      <c r="U131">
        <v>46.064</v>
      </c>
      <c r="V131" s="107">
        <f t="shared" si="3"/>
        <v>58.614102118791244</v>
      </c>
    </row>
    <row r="132" spans="1:22" x14ac:dyDescent="0.35">
      <c r="A132" s="53" t="s">
        <v>110</v>
      </c>
      <c r="B132" s="53">
        <v>2021</v>
      </c>
      <c r="C132" s="59">
        <v>44489</v>
      </c>
      <c r="D132" s="53" t="s">
        <v>13</v>
      </c>
      <c r="E132" s="53" t="s">
        <v>209</v>
      </c>
      <c r="F132" s="53" t="s">
        <v>210</v>
      </c>
      <c r="G132" s="53" t="str">
        <f>VLOOKUP(J132,Riders!$A$2:$D$257,4,FALSE)</f>
        <v>RCF</v>
      </c>
      <c r="H132" s="53" t="s">
        <v>416</v>
      </c>
      <c r="I132" s="53" t="s">
        <v>113</v>
      </c>
      <c r="J132" s="53" t="s">
        <v>125</v>
      </c>
      <c r="K132" s="53"/>
      <c r="L132" s="53"/>
      <c r="M132" s="53"/>
      <c r="N132" s="53">
        <v>2</v>
      </c>
      <c r="O132" s="53">
        <v>2</v>
      </c>
      <c r="P132">
        <v>11.381</v>
      </c>
      <c r="Q132">
        <v>18.669</v>
      </c>
      <c r="R132">
        <v>25.542999999999999</v>
      </c>
      <c r="S132">
        <v>32.521000000000001</v>
      </c>
      <c r="T132">
        <v>39.536999999999999</v>
      </c>
      <c r="U132">
        <v>46.718000000000004</v>
      </c>
      <c r="V132" s="107">
        <f t="shared" si="3"/>
        <v>57.793569930219611</v>
      </c>
    </row>
    <row r="133" spans="1:22" x14ac:dyDescent="0.35">
      <c r="A133" s="53" t="s">
        <v>110</v>
      </c>
      <c r="B133" s="53">
        <v>2021</v>
      </c>
      <c r="C133" s="59">
        <v>44489</v>
      </c>
      <c r="D133" s="53" t="s">
        <v>13</v>
      </c>
      <c r="E133" s="53" t="s">
        <v>209</v>
      </c>
      <c r="F133" s="53" t="s">
        <v>211</v>
      </c>
      <c r="G133" s="53" t="str">
        <f>VLOOKUP(J133,Riders!$A$2:$D$257,4,FALSE)</f>
        <v>GBR</v>
      </c>
      <c r="H133" s="53" t="s">
        <v>24</v>
      </c>
      <c r="I133" s="53" t="s">
        <v>114</v>
      </c>
      <c r="J133" s="53" t="s">
        <v>408</v>
      </c>
      <c r="K133" s="53"/>
      <c r="L133" s="53"/>
      <c r="M133" s="53"/>
      <c r="N133" s="53">
        <v>3</v>
      </c>
      <c r="O133" s="53">
        <v>3</v>
      </c>
      <c r="P133">
        <v>11.715</v>
      </c>
      <c r="Q133">
        <v>19.09</v>
      </c>
      <c r="R133">
        <v>26.091000000000001</v>
      </c>
      <c r="S133">
        <v>33.228000000000002</v>
      </c>
      <c r="T133">
        <v>40.51</v>
      </c>
      <c r="U133">
        <v>48.058999999999997</v>
      </c>
      <c r="V133" s="107">
        <f t="shared" si="3"/>
        <v>56.180944256018648</v>
      </c>
    </row>
    <row r="134" spans="1:22" x14ac:dyDescent="0.35">
      <c r="A134" s="53" t="s">
        <v>110</v>
      </c>
      <c r="B134" s="53">
        <v>2021</v>
      </c>
      <c r="C134" s="59">
        <v>44489</v>
      </c>
      <c r="D134" s="53" t="s">
        <v>13</v>
      </c>
      <c r="E134" s="53" t="s">
        <v>209</v>
      </c>
      <c r="F134" s="53" t="s">
        <v>211</v>
      </c>
      <c r="G134" s="53" t="str">
        <f>VLOOKUP(J134,Riders!$A$2:$D$257,4,FALSE)</f>
        <v>JPN</v>
      </c>
      <c r="H134" s="53" t="s">
        <v>39</v>
      </c>
      <c r="I134" s="53" t="s">
        <v>42</v>
      </c>
      <c r="J134" s="53" t="s">
        <v>45</v>
      </c>
      <c r="K134" s="53"/>
      <c r="L134" s="53"/>
      <c r="M134" s="53"/>
      <c r="N134" s="53">
        <v>4</v>
      </c>
      <c r="O134" s="53">
        <v>4</v>
      </c>
      <c r="P134">
        <v>12.473000000000001</v>
      </c>
      <c r="Q134">
        <v>20.221</v>
      </c>
      <c r="R134">
        <v>27.331</v>
      </c>
      <c r="S134">
        <v>34.35</v>
      </c>
      <c r="T134">
        <v>41.356999999999999</v>
      </c>
      <c r="U134">
        <v>48.612000000000002</v>
      </c>
      <c r="V134" s="107">
        <f t="shared" si="3"/>
        <v>55.541841520612195</v>
      </c>
    </row>
    <row r="135" spans="1:22" x14ac:dyDescent="0.35">
      <c r="A135" s="53" t="s">
        <v>71</v>
      </c>
      <c r="B135" s="53">
        <v>2021</v>
      </c>
      <c r="C135" s="59">
        <v>44448</v>
      </c>
      <c r="D135" s="53" t="s">
        <v>72</v>
      </c>
      <c r="E135" s="68" t="s">
        <v>395</v>
      </c>
      <c r="F135" s="68" t="s">
        <v>395</v>
      </c>
      <c r="G135" s="17" t="s">
        <v>21</v>
      </c>
      <c r="H135" s="17" t="s">
        <v>117</v>
      </c>
      <c r="I135" s="17" t="s">
        <v>119</v>
      </c>
      <c r="J135" s="17" t="s">
        <v>20</v>
      </c>
      <c r="K135" s="17"/>
      <c r="L135" s="17"/>
      <c r="M135" s="17"/>
      <c r="N135" s="68">
        <v>1</v>
      </c>
      <c r="O135" s="17">
        <v>1</v>
      </c>
      <c r="P135">
        <v>12.318</v>
      </c>
      <c r="Q135">
        <v>20.035</v>
      </c>
      <c r="R135">
        <v>27.132000000000001</v>
      </c>
      <c r="S135">
        <v>34.332999999999998</v>
      </c>
      <c r="T135">
        <v>41.170999999999999</v>
      </c>
      <c r="U135">
        <v>48.204999999999998</v>
      </c>
      <c r="V135" s="107">
        <f t="shared" si="3"/>
        <v>56.01078726273208</v>
      </c>
    </row>
    <row r="136" spans="1:22" x14ac:dyDescent="0.35">
      <c r="A136" s="53" t="s">
        <v>71</v>
      </c>
      <c r="B136" s="53">
        <v>2021</v>
      </c>
      <c r="C136" s="59">
        <v>44448</v>
      </c>
      <c r="D136" s="53" t="s">
        <v>72</v>
      </c>
      <c r="E136" s="68" t="s">
        <v>395</v>
      </c>
      <c r="F136" s="68" t="s">
        <v>395</v>
      </c>
      <c r="G136" s="17" t="s">
        <v>47</v>
      </c>
      <c r="H136" s="17" t="s">
        <v>100</v>
      </c>
      <c r="I136" s="17" t="s">
        <v>101</v>
      </c>
      <c r="J136" s="17" t="s">
        <v>46</v>
      </c>
      <c r="K136" s="17"/>
      <c r="L136" s="17"/>
      <c r="M136" s="17"/>
      <c r="N136" s="68">
        <v>2</v>
      </c>
      <c r="O136" s="17">
        <v>2</v>
      </c>
      <c r="P136">
        <v>11.680999999999999</v>
      </c>
      <c r="Q136">
        <v>19.370999999999999</v>
      </c>
      <c r="R136">
        <v>26.492999999999999</v>
      </c>
      <c r="S136">
        <v>33.747999999999998</v>
      </c>
      <c r="T136">
        <v>41.115000000000002</v>
      </c>
      <c r="U136">
        <v>48.765999999999998</v>
      </c>
      <c r="V136" s="107">
        <f t="shared" si="3"/>
        <v>55.366443833818643</v>
      </c>
    </row>
    <row r="137" spans="1:22" x14ac:dyDescent="0.35">
      <c r="A137" s="53" t="s">
        <v>71</v>
      </c>
      <c r="B137" s="53">
        <v>2021</v>
      </c>
      <c r="C137" s="59">
        <v>44448</v>
      </c>
      <c r="D137" s="53" t="s">
        <v>72</v>
      </c>
      <c r="E137" s="68" t="s">
        <v>395</v>
      </c>
      <c r="F137" s="68" t="s">
        <v>395</v>
      </c>
      <c r="G137" s="17" t="s">
        <v>27</v>
      </c>
      <c r="H137" s="17" t="s">
        <v>413</v>
      </c>
      <c r="I137" s="17" t="s">
        <v>41</v>
      </c>
      <c r="J137" s="17" t="s">
        <v>118</v>
      </c>
      <c r="K137" s="17"/>
      <c r="L137" s="17"/>
      <c r="M137" s="17"/>
      <c r="N137" s="68">
        <v>3</v>
      </c>
      <c r="O137" s="17">
        <v>3</v>
      </c>
      <c r="P137">
        <v>12.907</v>
      </c>
      <c r="Q137">
        <v>20.815000000000001</v>
      </c>
      <c r="R137">
        <v>27.734999999999999</v>
      </c>
      <c r="S137">
        <v>34.795000000000002</v>
      </c>
      <c r="T137">
        <v>41.768000000000001</v>
      </c>
      <c r="U137">
        <v>49.040999999999997</v>
      </c>
      <c r="V137" s="107">
        <f t="shared" si="3"/>
        <v>55.05597357313269</v>
      </c>
    </row>
    <row r="138" spans="1:22" x14ac:dyDescent="0.35">
      <c r="A138" s="53" t="s">
        <v>71</v>
      </c>
      <c r="B138" s="53">
        <v>2021</v>
      </c>
      <c r="C138" s="59">
        <v>44448</v>
      </c>
      <c r="D138" s="53" t="s">
        <v>72</v>
      </c>
      <c r="E138" s="68" t="s">
        <v>395</v>
      </c>
      <c r="F138" s="68" t="s">
        <v>395</v>
      </c>
      <c r="G138" s="17" t="s">
        <v>59</v>
      </c>
      <c r="H138" s="17" t="s">
        <v>648</v>
      </c>
      <c r="I138" s="17" t="s">
        <v>412</v>
      </c>
      <c r="J138" s="17" t="s">
        <v>296</v>
      </c>
      <c r="K138" s="17"/>
      <c r="L138" s="17"/>
      <c r="M138" s="17"/>
      <c r="N138" s="68">
        <v>4</v>
      </c>
      <c r="O138" s="17">
        <v>4</v>
      </c>
      <c r="P138">
        <v>13.007999999999999</v>
      </c>
      <c r="Q138">
        <v>20.783000000000001</v>
      </c>
      <c r="R138">
        <v>28.356000000000002</v>
      </c>
      <c r="S138">
        <v>35.994999999999997</v>
      </c>
      <c r="T138">
        <v>43.857999999999997</v>
      </c>
      <c r="U138">
        <v>51.843000000000004</v>
      </c>
      <c r="V138" s="107">
        <f t="shared" si="3"/>
        <v>52.080319425959139</v>
      </c>
    </row>
    <row r="139" spans="1:22" x14ac:dyDescent="0.35">
      <c r="A139" s="53" t="s">
        <v>71</v>
      </c>
      <c r="B139" s="53">
        <v>2021</v>
      </c>
      <c r="C139" s="59">
        <v>44448</v>
      </c>
      <c r="D139" s="53" t="s">
        <v>72</v>
      </c>
      <c r="E139" s="68" t="s">
        <v>395</v>
      </c>
      <c r="F139" s="68" t="s">
        <v>395</v>
      </c>
      <c r="G139" s="17" t="s">
        <v>70</v>
      </c>
      <c r="H139" s="17" t="s">
        <v>494</v>
      </c>
      <c r="I139" s="17" t="s">
        <v>409</v>
      </c>
      <c r="J139" s="17" t="s">
        <v>299</v>
      </c>
      <c r="K139" s="17"/>
      <c r="L139" s="17"/>
      <c r="M139" s="17"/>
      <c r="N139" s="68">
        <v>5</v>
      </c>
      <c r="O139" s="17">
        <v>5</v>
      </c>
      <c r="P139">
        <v>13.752000000000001</v>
      </c>
      <c r="Q139">
        <v>22.372</v>
      </c>
      <c r="R139">
        <v>31.381</v>
      </c>
      <c r="S139">
        <v>39.853000000000002</v>
      </c>
      <c r="T139">
        <v>47.945999999999998</v>
      </c>
      <c r="U139">
        <v>56.066000000000003</v>
      </c>
      <c r="V139" s="107">
        <f t="shared" si="3"/>
        <v>48.157528626975349</v>
      </c>
    </row>
    <row r="140" spans="1:22" x14ac:dyDescent="0.35">
      <c r="A140" s="53" t="s">
        <v>71</v>
      </c>
      <c r="B140" s="53">
        <v>2021</v>
      </c>
      <c r="C140" s="59">
        <v>44448</v>
      </c>
      <c r="D140" s="53" t="s">
        <v>72</v>
      </c>
      <c r="E140" s="68" t="s">
        <v>472</v>
      </c>
      <c r="F140" s="68">
        <v>1</v>
      </c>
      <c r="G140" s="17" t="s">
        <v>47</v>
      </c>
      <c r="H140" s="17" t="s">
        <v>100</v>
      </c>
      <c r="I140" s="17" t="s">
        <v>101</v>
      </c>
      <c r="J140" s="17" t="s">
        <v>46</v>
      </c>
      <c r="K140" s="17"/>
      <c r="L140" s="17"/>
      <c r="M140" s="17"/>
      <c r="N140" s="68">
        <v>1</v>
      </c>
      <c r="O140" s="17">
        <v>2</v>
      </c>
      <c r="P140">
        <v>11.727</v>
      </c>
      <c r="Q140">
        <v>19.417999999999999</v>
      </c>
      <c r="R140">
        <v>26.48</v>
      </c>
      <c r="S140">
        <v>33.707999999999998</v>
      </c>
      <c r="T140">
        <v>41.021999999999998</v>
      </c>
      <c r="U140">
        <v>48.575000000000003</v>
      </c>
      <c r="V140" s="107">
        <f t="shared" si="3"/>
        <v>55.584148224395264</v>
      </c>
    </row>
    <row r="141" spans="1:22" x14ac:dyDescent="0.35">
      <c r="A141" s="53" t="s">
        <v>71</v>
      </c>
      <c r="B141" s="53">
        <v>2021</v>
      </c>
      <c r="C141" s="59">
        <v>44448</v>
      </c>
      <c r="D141" s="53" t="s">
        <v>72</v>
      </c>
      <c r="E141" s="68" t="s">
        <v>472</v>
      </c>
      <c r="F141" s="68">
        <v>1</v>
      </c>
      <c r="G141" s="17" t="s">
        <v>27</v>
      </c>
      <c r="H141" s="17" t="s">
        <v>413</v>
      </c>
      <c r="I141" s="17" t="s">
        <v>41</v>
      </c>
      <c r="J141" s="17" t="s">
        <v>118</v>
      </c>
      <c r="K141" s="17"/>
      <c r="L141" s="17"/>
      <c r="M141" s="17"/>
      <c r="N141" s="68">
        <v>2</v>
      </c>
      <c r="O141" s="17">
        <v>3</v>
      </c>
      <c r="P141">
        <v>13.294</v>
      </c>
      <c r="Q141">
        <v>21.187999999999999</v>
      </c>
      <c r="R141">
        <v>28.259</v>
      </c>
      <c r="S141">
        <v>35.320999999999998</v>
      </c>
      <c r="T141">
        <v>42.45</v>
      </c>
      <c r="U141">
        <v>49.747999999999998</v>
      </c>
      <c r="V141" s="107">
        <f t="shared" si="3"/>
        <v>54.273538634718989</v>
      </c>
    </row>
    <row r="142" spans="1:22" x14ac:dyDescent="0.35">
      <c r="A142" s="53" t="s">
        <v>71</v>
      </c>
      <c r="B142" s="53">
        <v>2021</v>
      </c>
      <c r="C142" s="59">
        <v>44448</v>
      </c>
      <c r="D142" s="53" t="s">
        <v>72</v>
      </c>
      <c r="E142" s="68" t="s">
        <v>472</v>
      </c>
      <c r="F142" s="68">
        <v>2</v>
      </c>
      <c r="G142" s="17" t="s">
        <v>21</v>
      </c>
      <c r="H142" s="17" t="s">
        <v>117</v>
      </c>
      <c r="I142" s="17" t="s">
        <v>119</v>
      </c>
      <c r="J142" s="17" t="s">
        <v>20</v>
      </c>
      <c r="K142" s="17"/>
      <c r="L142" s="17"/>
      <c r="M142" s="17"/>
      <c r="N142" s="68">
        <v>1</v>
      </c>
      <c r="O142" s="17">
        <v>1</v>
      </c>
      <c r="P142">
        <v>12.191000000000001</v>
      </c>
      <c r="Q142">
        <v>19.792999999999999</v>
      </c>
      <c r="R142">
        <v>26.835000000000001</v>
      </c>
      <c r="S142">
        <v>33.951000000000001</v>
      </c>
      <c r="T142">
        <v>40.722000000000001</v>
      </c>
      <c r="U142">
        <v>47.683</v>
      </c>
      <c r="V142" s="107">
        <f t="shared" si="3"/>
        <v>56.623954029738059</v>
      </c>
    </row>
    <row r="143" spans="1:22" x14ac:dyDescent="0.35">
      <c r="A143" s="53" t="s">
        <v>71</v>
      </c>
      <c r="B143" s="53">
        <v>2021</v>
      </c>
      <c r="C143" s="59">
        <v>44448</v>
      </c>
      <c r="D143" s="53" t="s">
        <v>72</v>
      </c>
      <c r="E143" s="68" t="s">
        <v>472</v>
      </c>
      <c r="F143" s="68">
        <v>2</v>
      </c>
      <c r="G143" s="17" t="s">
        <v>59</v>
      </c>
      <c r="H143" s="17" t="s">
        <v>648</v>
      </c>
      <c r="I143" s="17" t="s">
        <v>412</v>
      </c>
      <c r="J143" s="17" t="s">
        <v>296</v>
      </c>
      <c r="K143" s="17"/>
      <c r="L143" s="17"/>
      <c r="M143" s="17"/>
      <c r="N143" s="68">
        <v>2</v>
      </c>
      <c r="O143" s="17">
        <v>4</v>
      </c>
      <c r="P143">
        <v>13.208</v>
      </c>
      <c r="Q143">
        <v>20.849</v>
      </c>
      <c r="R143">
        <v>28.643999999999998</v>
      </c>
      <c r="S143">
        <v>36.110999999999997</v>
      </c>
      <c r="T143">
        <v>43.823999999999998</v>
      </c>
      <c r="U143">
        <v>51.584000000000003</v>
      </c>
      <c r="V143" s="107">
        <f t="shared" si="3"/>
        <v>52.341811414392055</v>
      </c>
    </row>
    <row r="144" spans="1:22" x14ac:dyDescent="0.35">
      <c r="A144" s="53" t="s">
        <v>71</v>
      </c>
      <c r="B144" s="53">
        <v>2021</v>
      </c>
      <c r="C144" s="59">
        <v>44448</v>
      </c>
      <c r="D144" s="53" t="s">
        <v>72</v>
      </c>
      <c r="E144" s="68" t="s">
        <v>209</v>
      </c>
      <c r="F144" s="68" t="s">
        <v>210</v>
      </c>
      <c r="G144" s="17" t="s">
        <v>21</v>
      </c>
      <c r="H144" s="17" t="s">
        <v>117</v>
      </c>
      <c r="I144" s="17" t="s">
        <v>119</v>
      </c>
      <c r="J144" s="17" t="s">
        <v>20</v>
      </c>
      <c r="K144" s="17"/>
      <c r="L144" s="17"/>
      <c r="M144" s="17"/>
      <c r="N144" s="68">
        <v>1</v>
      </c>
      <c r="O144" s="17">
        <v>1</v>
      </c>
      <c r="P144">
        <v>12.121</v>
      </c>
      <c r="Q144">
        <v>19.707999999999998</v>
      </c>
      <c r="R144">
        <v>26.931999999999999</v>
      </c>
      <c r="S144">
        <v>34.121000000000002</v>
      </c>
      <c r="T144">
        <v>40.982999999999997</v>
      </c>
      <c r="U144">
        <v>47.969000000000001</v>
      </c>
      <c r="V144" s="107">
        <f t="shared" si="3"/>
        <v>56.286351602076337</v>
      </c>
    </row>
    <row r="145" spans="1:22" x14ac:dyDescent="0.35">
      <c r="A145" s="53" t="s">
        <v>71</v>
      </c>
      <c r="B145" s="53">
        <v>2021</v>
      </c>
      <c r="C145" s="59">
        <v>44448</v>
      </c>
      <c r="D145" s="53" t="s">
        <v>72</v>
      </c>
      <c r="E145" s="68" t="s">
        <v>209</v>
      </c>
      <c r="F145" s="68" t="s">
        <v>210</v>
      </c>
      <c r="G145" s="17" t="s">
        <v>47</v>
      </c>
      <c r="H145" s="17" t="s">
        <v>100</v>
      </c>
      <c r="I145" s="17" t="s">
        <v>101</v>
      </c>
      <c r="J145" s="17" t="s">
        <v>46</v>
      </c>
      <c r="K145" s="17"/>
      <c r="L145" s="17"/>
      <c r="M145" s="17"/>
      <c r="N145" s="68">
        <v>2</v>
      </c>
      <c r="O145" s="17">
        <v>2</v>
      </c>
      <c r="P145">
        <v>11.832000000000001</v>
      </c>
      <c r="Q145">
        <v>19.548999999999999</v>
      </c>
      <c r="R145">
        <v>26.64</v>
      </c>
      <c r="S145">
        <v>33.848999999999997</v>
      </c>
      <c r="T145">
        <v>41.14</v>
      </c>
      <c r="U145">
        <v>48.634</v>
      </c>
      <c r="V145" s="107">
        <f t="shared" si="3"/>
        <v>55.516716700250853</v>
      </c>
    </row>
    <row r="146" spans="1:22" x14ac:dyDescent="0.35">
      <c r="A146" s="53" t="s">
        <v>71</v>
      </c>
      <c r="B146" s="53">
        <v>2021</v>
      </c>
      <c r="C146" s="59">
        <v>44448</v>
      </c>
      <c r="D146" s="53" t="s">
        <v>72</v>
      </c>
      <c r="E146" s="68" t="s">
        <v>209</v>
      </c>
      <c r="F146" s="68" t="s">
        <v>211</v>
      </c>
      <c r="G146" s="17" t="s">
        <v>27</v>
      </c>
      <c r="H146" s="17" t="s">
        <v>413</v>
      </c>
      <c r="I146" s="17" t="s">
        <v>41</v>
      </c>
      <c r="J146" s="17" t="s">
        <v>118</v>
      </c>
      <c r="K146" s="17"/>
      <c r="L146" s="17"/>
      <c r="M146" s="17"/>
      <c r="N146" s="68">
        <v>3</v>
      </c>
      <c r="O146" s="17">
        <v>3</v>
      </c>
      <c r="P146">
        <v>13.083</v>
      </c>
      <c r="Q146">
        <v>20.908999999999999</v>
      </c>
      <c r="R146">
        <v>27.968</v>
      </c>
      <c r="S146">
        <v>35.030999999999999</v>
      </c>
      <c r="T146">
        <v>42.088000000000001</v>
      </c>
      <c r="U146">
        <v>49.360999999999997</v>
      </c>
      <c r="V146" s="107">
        <f t="shared" si="3"/>
        <v>54.699053908956465</v>
      </c>
    </row>
    <row r="147" spans="1:22" x14ac:dyDescent="0.35">
      <c r="A147" s="53" t="s">
        <v>71</v>
      </c>
      <c r="B147" s="53">
        <v>2021</v>
      </c>
      <c r="C147" s="59">
        <v>44448</v>
      </c>
      <c r="D147" s="53" t="s">
        <v>72</v>
      </c>
      <c r="E147" s="68" t="s">
        <v>209</v>
      </c>
      <c r="F147" s="68" t="s">
        <v>211</v>
      </c>
      <c r="G147" s="17" t="s">
        <v>59</v>
      </c>
      <c r="H147" s="17" t="s">
        <v>648</v>
      </c>
      <c r="I147" s="17" t="s">
        <v>412</v>
      </c>
      <c r="J147" s="17" t="s">
        <v>296</v>
      </c>
      <c r="K147" s="17"/>
      <c r="L147" s="17"/>
      <c r="M147" s="17"/>
      <c r="N147" s="68">
        <v>4</v>
      </c>
      <c r="O147" s="17">
        <v>4</v>
      </c>
      <c r="P147">
        <v>13.38</v>
      </c>
      <c r="Q147">
        <v>21.24</v>
      </c>
      <c r="R147">
        <v>28.763000000000002</v>
      </c>
      <c r="S147">
        <v>36.308999999999997</v>
      </c>
      <c r="T147">
        <v>43.935000000000002</v>
      </c>
      <c r="U147">
        <v>51.709000000000003</v>
      </c>
      <c r="V147" s="107">
        <f t="shared" si="3"/>
        <v>52.215281672436127</v>
      </c>
    </row>
    <row r="148" spans="1:22" x14ac:dyDescent="0.35">
      <c r="A148" s="53" t="s">
        <v>120</v>
      </c>
      <c r="B148" s="53">
        <v>2021</v>
      </c>
      <c r="C148" s="59">
        <v>44385</v>
      </c>
      <c r="D148" s="53" t="s">
        <v>72</v>
      </c>
      <c r="E148" s="68" t="s">
        <v>395</v>
      </c>
      <c r="F148" s="68" t="s">
        <v>395</v>
      </c>
      <c r="G148" s="17" t="s">
        <v>121</v>
      </c>
      <c r="H148" s="17" t="s">
        <v>416</v>
      </c>
      <c r="I148" s="17" t="s">
        <v>125</v>
      </c>
      <c r="J148" s="17" t="s">
        <v>111</v>
      </c>
      <c r="K148" s="17"/>
      <c r="L148" s="17"/>
      <c r="M148" s="17"/>
      <c r="N148" s="68">
        <v>1</v>
      </c>
      <c r="O148" s="17">
        <v>1</v>
      </c>
      <c r="P148">
        <v>11.303000000000001</v>
      </c>
      <c r="Q148">
        <v>18.702000000000002</v>
      </c>
      <c r="R148">
        <v>25.559000000000001</v>
      </c>
      <c r="S148">
        <v>32.603000000000002</v>
      </c>
      <c r="T148">
        <v>39.844999999999999</v>
      </c>
      <c r="U148">
        <v>47.374000000000002</v>
      </c>
      <c r="V148" s="107">
        <f t="shared" si="3"/>
        <v>56.993287457255029</v>
      </c>
    </row>
    <row r="149" spans="1:22" x14ac:dyDescent="0.35">
      <c r="A149" s="53" t="s">
        <v>120</v>
      </c>
      <c r="B149" s="53">
        <v>2021</v>
      </c>
      <c r="C149" s="59">
        <v>44385</v>
      </c>
      <c r="D149" s="53" t="s">
        <v>72</v>
      </c>
      <c r="E149" s="68" t="s">
        <v>395</v>
      </c>
      <c r="F149" s="68" t="s">
        <v>395</v>
      </c>
      <c r="G149" s="17" t="s">
        <v>121</v>
      </c>
      <c r="H149" s="17" t="s">
        <v>1539</v>
      </c>
      <c r="I149" s="17" t="s">
        <v>167</v>
      </c>
      <c r="J149" s="17" t="s">
        <v>415</v>
      </c>
      <c r="K149" s="17"/>
      <c r="L149" s="17"/>
      <c r="M149" s="17"/>
      <c r="N149" s="68">
        <v>2</v>
      </c>
      <c r="O149" s="17">
        <v>2</v>
      </c>
      <c r="P149">
        <v>11.878</v>
      </c>
      <c r="Q149">
        <v>19.292999999999999</v>
      </c>
      <c r="R149">
        <v>26.378</v>
      </c>
      <c r="S149">
        <v>33.723999999999997</v>
      </c>
      <c r="T149">
        <v>41.246000000000002</v>
      </c>
      <c r="U149">
        <v>48.938000000000002</v>
      </c>
      <c r="V149" s="107">
        <f t="shared" si="3"/>
        <v>55.171850096039883</v>
      </c>
    </row>
    <row r="150" spans="1:22" x14ac:dyDescent="0.35">
      <c r="A150" s="53" t="s">
        <v>120</v>
      </c>
      <c r="B150" s="53">
        <v>2021</v>
      </c>
      <c r="C150" s="59">
        <v>44385</v>
      </c>
      <c r="D150" s="53" t="s">
        <v>72</v>
      </c>
      <c r="E150" s="68" t="s">
        <v>395</v>
      </c>
      <c r="F150" s="17" t="s">
        <v>395</v>
      </c>
      <c r="G150" s="17" t="s">
        <v>15</v>
      </c>
      <c r="H150" s="17" t="s">
        <v>128</v>
      </c>
      <c r="I150" s="17" t="s">
        <v>107</v>
      </c>
      <c r="J150" s="17" t="s">
        <v>417</v>
      </c>
      <c r="K150" s="17"/>
      <c r="L150" s="17"/>
      <c r="M150" s="17"/>
      <c r="N150" s="68">
        <v>3</v>
      </c>
      <c r="O150" s="17">
        <v>3</v>
      </c>
      <c r="P150">
        <v>12.311999999999999</v>
      </c>
      <c r="Q150">
        <v>20.155999999999999</v>
      </c>
      <c r="R150">
        <v>27.402999999999999</v>
      </c>
      <c r="S150">
        <v>34.564999999999998</v>
      </c>
      <c r="T150">
        <v>42.021000000000001</v>
      </c>
      <c r="U150">
        <v>49.768999999999998</v>
      </c>
      <c r="V150" s="107">
        <f t="shared" si="3"/>
        <v>54.250637947316605</v>
      </c>
    </row>
    <row r="151" spans="1:22" x14ac:dyDescent="0.35">
      <c r="A151" s="53" t="s">
        <v>120</v>
      </c>
      <c r="B151" s="53">
        <v>2021</v>
      </c>
      <c r="C151" s="59">
        <v>44385</v>
      </c>
      <c r="D151" s="53" t="s">
        <v>72</v>
      </c>
      <c r="E151" s="68" t="s">
        <v>395</v>
      </c>
      <c r="F151" s="17" t="s">
        <v>395</v>
      </c>
      <c r="G151" s="17" t="s">
        <v>123</v>
      </c>
      <c r="H151" s="17" t="s">
        <v>283</v>
      </c>
      <c r="I151" s="17" t="s">
        <v>122</v>
      </c>
      <c r="J151" s="17" t="s">
        <v>124</v>
      </c>
      <c r="K151" s="17"/>
      <c r="L151" s="17"/>
      <c r="M151" s="17"/>
      <c r="N151" s="68">
        <v>4</v>
      </c>
      <c r="O151" s="17">
        <v>4</v>
      </c>
      <c r="P151">
        <v>11.663</v>
      </c>
      <c r="Q151">
        <v>19.175999999999998</v>
      </c>
      <c r="R151">
        <v>26.318000000000001</v>
      </c>
      <c r="S151">
        <v>33.567</v>
      </c>
      <c r="T151">
        <v>44.664000000000001</v>
      </c>
      <c r="U151">
        <v>53.195</v>
      </c>
      <c r="V151" s="107">
        <f t="shared" si="3"/>
        <v>50.756650061095968</v>
      </c>
    </row>
    <row r="152" spans="1:22" x14ac:dyDescent="0.35">
      <c r="A152" s="53" t="s">
        <v>120</v>
      </c>
      <c r="B152" s="53">
        <v>2021</v>
      </c>
      <c r="C152" s="59">
        <v>44385</v>
      </c>
      <c r="D152" s="53" t="s">
        <v>72</v>
      </c>
      <c r="E152" s="68" t="s">
        <v>395</v>
      </c>
      <c r="F152" s="17" t="s">
        <v>395</v>
      </c>
      <c r="G152" s="17" t="s">
        <v>31</v>
      </c>
      <c r="H152" s="17" t="s">
        <v>307</v>
      </c>
      <c r="I152" s="17" t="s">
        <v>115</v>
      </c>
      <c r="J152" s="17" t="s">
        <v>129</v>
      </c>
      <c r="K152" s="17"/>
      <c r="L152" s="17"/>
      <c r="M152" s="17"/>
      <c r="N152" s="68">
        <v>5</v>
      </c>
      <c r="O152" s="17">
        <v>5</v>
      </c>
      <c r="P152">
        <v>13.656000000000001</v>
      </c>
      <c r="Q152">
        <v>22.169</v>
      </c>
      <c r="R152">
        <v>30.116</v>
      </c>
      <c r="S152">
        <v>37.881999999999998</v>
      </c>
      <c r="T152">
        <v>45.518000000000001</v>
      </c>
      <c r="U152">
        <v>53.311999999999998</v>
      </c>
      <c r="V152" s="107">
        <f t="shared" si="3"/>
        <v>50.645258103241297</v>
      </c>
    </row>
    <row r="153" spans="1:22" x14ac:dyDescent="0.35">
      <c r="A153" s="53" t="s">
        <v>120</v>
      </c>
      <c r="B153" s="53">
        <v>2021</v>
      </c>
      <c r="C153" s="59">
        <v>44385</v>
      </c>
      <c r="D153" s="53" t="s">
        <v>72</v>
      </c>
      <c r="E153" s="68" t="s">
        <v>472</v>
      </c>
      <c r="F153" s="17">
        <v>1</v>
      </c>
      <c r="G153" s="17" t="s">
        <v>123</v>
      </c>
      <c r="H153" s="17" t="s">
        <v>283</v>
      </c>
      <c r="I153" s="17" t="s">
        <v>122</v>
      </c>
      <c r="J153" s="17" t="s">
        <v>124</v>
      </c>
      <c r="K153" s="17"/>
      <c r="L153" s="17"/>
      <c r="M153" s="17"/>
      <c r="N153" s="68">
        <v>1</v>
      </c>
      <c r="O153" s="17">
        <v>4</v>
      </c>
      <c r="P153">
        <v>11.656000000000001</v>
      </c>
      <c r="Q153">
        <v>19.102</v>
      </c>
      <c r="R153">
        <v>26.169</v>
      </c>
      <c r="S153">
        <v>33.305999999999997</v>
      </c>
      <c r="T153">
        <v>37.716000000000001</v>
      </c>
      <c r="U153">
        <v>52.716999999999999</v>
      </c>
      <c r="V153" s="107">
        <f t="shared" si="3"/>
        <v>51.216875011855763</v>
      </c>
    </row>
    <row r="154" spans="1:22" x14ac:dyDescent="0.35">
      <c r="A154" s="53" t="s">
        <v>120</v>
      </c>
      <c r="B154" s="53">
        <v>2021</v>
      </c>
      <c r="C154" s="59">
        <v>44385</v>
      </c>
      <c r="D154" s="53" t="s">
        <v>72</v>
      </c>
      <c r="E154" s="68" t="s">
        <v>472</v>
      </c>
      <c r="F154" s="17">
        <v>1</v>
      </c>
      <c r="G154" s="17" t="s">
        <v>31</v>
      </c>
      <c r="H154" s="17" t="s">
        <v>307</v>
      </c>
      <c r="I154" s="17" t="s">
        <v>115</v>
      </c>
      <c r="J154" s="17" t="s">
        <v>129</v>
      </c>
      <c r="K154" s="17"/>
      <c r="L154" s="17"/>
      <c r="M154" s="17"/>
      <c r="N154" s="68">
        <v>2</v>
      </c>
      <c r="O154" s="17">
        <v>5</v>
      </c>
      <c r="P154">
        <v>13.659000000000001</v>
      </c>
      <c r="Q154">
        <v>22.247</v>
      </c>
      <c r="R154">
        <v>29.949000000000002</v>
      </c>
      <c r="S154">
        <v>37.601999999999997</v>
      </c>
      <c r="T154">
        <v>45.131</v>
      </c>
      <c r="U154">
        <v>52.777999999999999</v>
      </c>
      <c r="V154" s="107">
        <f t="shared" si="3"/>
        <v>51.157679336087007</v>
      </c>
    </row>
    <row r="155" spans="1:22" x14ac:dyDescent="0.35">
      <c r="A155" s="53" t="s">
        <v>120</v>
      </c>
      <c r="B155" s="53">
        <v>2021</v>
      </c>
      <c r="C155" s="59">
        <v>44385</v>
      </c>
      <c r="D155" s="53" t="s">
        <v>72</v>
      </c>
      <c r="E155" s="68" t="s">
        <v>472</v>
      </c>
      <c r="F155" s="17">
        <v>2</v>
      </c>
      <c r="G155" s="17" t="s">
        <v>15</v>
      </c>
      <c r="H155" s="17" t="s">
        <v>128</v>
      </c>
      <c r="I155" s="17" t="s">
        <v>107</v>
      </c>
      <c r="J155" s="17" t="s">
        <v>417</v>
      </c>
      <c r="K155" s="17"/>
      <c r="L155" s="17"/>
      <c r="M155" s="17"/>
      <c r="N155" s="68">
        <v>1</v>
      </c>
      <c r="O155" s="17">
        <v>3</v>
      </c>
      <c r="P155">
        <v>12.218999999999999</v>
      </c>
      <c r="Q155">
        <v>20.021999999999998</v>
      </c>
      <c r="R155">
        <v>27.145</v>
      </c>
      <c r="S155">
        <v>34.289000000000001</v>
      </c>
      <c r="T155">
        <v>42.078000000000003</v>
      </c>
      <c r="U155">
        <v>49.853000000000002</v>
      </c>
      <c r="V155" s="107">
        <f t="shared" si="3"/>
        <v>54.159228130704271</v>
      </c>
    </row>
    <row r="156" spans="1:22" x14ac:dyDescent="0.35">
      <c r="A156" s="53" t="s">
        <v>120</v>
      </c>
      <c r="B156" s="53">
        <v>2021</v>
      </c>
      <c r="C156" s="59">
        <v>44385</v>
      </c>
      <c r="D156" s="53" t="s">
        <v>72</v>
      </c>
      <c r="E156" s="68" t="s">
        <v>472</v>
      </c>
      <c r="F156" s="17">
        <v>3</v>
      </c>
      <c r="G156" s="17" t="s">
        <v>121</v>
      </c>
      <c r="H156" s="17" t="s">
        <v>167</v>
      </c>
      <c r="I156" s="17" t="s">
        <v>415</v>
      </c>
      <c r="J156" s="17" t="s">
        <v>1540</v>
      </c>
      <c r="K156" s="17"/>
      <c r="L156" s="17"/>
      <c r="M156" s="17"/>
      <c r="N156" s="68">
        <v>1</v>
      </c>
      <c r="O156" s="17">
        <v>2</v>
      </c>
      <c r="P156">
        <v>11.923</v>
      </c>
      <c r="Q156">
        <v>19.523</v>
      </c>
      <c r="R156">
        <v>26.59</v>
      </c>
      <c r="S156">
        <v>33.840000000000003</v>
      </c>
      <c r="T156">
        <v>41.045999999999999</v>
      </c>
      <c r="U156">
        <v>48.381</v>
      </c>
      <c r="V156" s="107">
        <f t="shared" si="3"/>
        <v>55.807031685992435</v>
      </c>
    </row>
    <row r="157" spans="1:22" x14ac:dyDescent="0.35">
      <c r="A157" s="53" t="s">
        <v>120</v>
      </c>
      <c r="B157" s="53">
        <v>2021</v>
      </c>
      <c r="C157" s="59">
        <v>44385</v>
      </c>
      <c r="D157" s="53" t="s">
        <v>72</v>
      </c>
      <c r="E157" s="68" t="s">
        <v>472</v>
      </c>
      <c r="F157" s="17">
        <v>4</v>
      </c>
      <c r="G157" s="17" t="s">
        <v>121</v>
      </c>
      <c r="H157" s="17" t="s">
        <v>416</v>
      </c>
      <c r="I157" s="17" t="s">
        <v>125</v>
      </c>
      <c r="J157" s="17" t="s">
        <v>111</v>
      </c>
      <c r="K157" s="17"/>
      <c r="L157" s="17"/>
      <c r="M157" s="17"/>
      <c r="N157" s="68">
        <v>1</v>
      </c>
      <c r="O157" s="17">
        <v>1</v>
      </c>
      <c r="P157">
        <v>11.343999999999999</v>
      </c>
      <c r="Q157">
        <v>18.768999999999998</v>
      </c>
      <c r="R157">
        <v>25.47</v>
      </c>
      <c r="S157">
        <v>32.392000000000003</v>
      </c>
      <c r="T157">
        <v>39.64</v>
      </c>
      <c r="U157">
        <v>47.231999999999999</v>
      </c>
      <c r="V157" s="107">
        <f t="shared" si="3"/>
        <v>57.164634146341463</v>
      </c>
    </row>
    <row r="158" spans="1:22" x14ac:dyDescent="0.35">
      <c r="A158" s="53" t="s">
        <v>120</v>
      </c>
      <c r="B158" s="53">
        <v>2021</v>
      </c>
      <c r="C158" s="59">
        <v>44385</v>
      </c>
      <c r="D158" s="53" t="s">
        <v>72</v>
      </c>
      <c r="E158" s="68" t="s">
        <v>209</v>
      </c>
      <c r="F158" s="17" t="s">
        <v>210</v>
      </c>
      <c r="G158" s="17" t="s">
        <v>121</v>
      </c>
      <c r="H158" s="17" t="s">
        <v>416</v>
      </c>
      <c r="I158" s="17" t="s">
        <v>125</v>
      </c>
      <c r="J158" s="17" t="s">
        <v>111</v>
      </c>
      <c r="K158" s="17"/>
      <c r="L158" s="17"/>
      <c r="M158" s="17"/>
      <c r="N158" s="68">
        <v>1</v>
      </c>
      <c r="O158" s="17">
        <v>1</v>
      </c>
      <c r="P158">
        <v>11.364000000000001</v>
      </c>
      <c r="Q158">
        <v>18.763000000000002</v>
      </c>
      <c r="R158">
        <v>25.523</v>
      </c>
      <c r="S158">
        <v>32.44</v>
      </c>
      <c r="T158">
        <v>39.945999999999998</v>
      </c>
      <c r="U158">
        <v>47.639000000000003</v>
      </c>
      <c r="V158" s="107">
        <f t="shared" si="3"/>
        <v>56.676252650139588</v>
      </c>
    </row>
    <row r="159" spans="1:22" x14ac:dyDescent="0.35">
      <c r="A159" s="53" t="s">
        <v>120</v>
      </c>
      <c r="B159" s="53">
        <v>2021</v>
      </c>
      <c r="C159" s="59">
        <v>44385</v>
      </c>
      <c r="D159" s="53" t="s">
        <v>72</v>
      </c>
      <c r="E159" s="68" t="s">
        <v>209</v>
      </c>
      <c r="F159" s="17" t="s">
        <v>210</v>
      </c>
      <c r="G159" s="17" t="s">
        <v>121</v>
      </c>
      <c r="H159" s="17" t="s">
        <v>167</v>
      </c>
      <c r="I159" s="17" t="s">
        <v>415</v>
      </c>
      <c r="J159" s="17" t="s">
        <v>1540</v>
      </c>
      <c r="K159" s="17"/>
      <c r="L159" s="17"/>
      <c r="M159" s="17"/>
      <c r="N159" s="68">
        <v>2</v>
      </c>
      <c r="O159" s="17">
        <v>2</v>
      </c>
      <c r="P159">
        <v>11.704000000000001</v>
      </c>
      <c r="Q159">
        <v>19.196999999999999</v>
      </c>
      <c r="R159">
        <v>26.151</v>
      </c>
      <c r="S159">
        <v>33.231999999999999</v>
      </c>
      <c r="T159">
        <v>40.688000000000002</v>
      </c>
      <c r="U159">
        <v>48.542000000000002</v>
      </c>
      <c r="V159" s="107">
        <f t="shared" si="3"/>
        <v>55.621935643360388</v>
      </c>
    </row>
    <row r="160" spans="1:22" x14ac:dyDescent="0.35">
      <c r="A160" s="53" t="s">
        <v>120</v>
      </c>
      <c r="B160" s="53">
        <v>2021</v>
      </c>
      <c r="C160" s="59">
        <v>44385</v>
      </c>
      <c r="D160" s="53" t="s">
        <v>72</v>
      </c>
      <c r="E160" s="68" t="s">
        <v>209</v>
      </c>
      <c r="F160" s="17" t="s">
        <v>211</v>
      </c>
      <c r="G160" s="17" t="s">
        <v>15</v>
      </c>
      <c r="H160" s="17" t="s">
        <v>128</v>
      </c>
      <c r="I160" s="17" t="s">
        <v>107</v>
      </c>
      <c r="J160" s="17" t="s">
        <v>417</v>
      </c>
      <c r="K160" s="17"/>
      <c r="L160" s="17"/>
      <c r="M160" s="17"/>
      <c r="N160" s="68">
        <v>3</v>
      </c>
      <c r="O160" s="17">
        <v>3</v>
      </c>
      <c r="P160">
        <v>12.443</v>
      </c>
      <c r="Q160">
        <v>20.184999999999999</v>
      </c>
      <c r="R160">
        <v>27.283000000000001</v>
      </c>
      <c r="S160">
        <v>34.393000000000001</v>
      </c>
      <c r="T160">
        <v>42.101999999999997</v>
      </c>
      <c r="U160">
        <v>49.808999999999997</v>
      </c>
      <c r="V160" s="107">
        <f t="shared" si="3"/>
        <v>54.207071011263025</v>
      </c>
    </row>
    <row r="161" spans="1:22" x14ac:dyDescent="0.35">
      <c r="A161" s="53" t="s">
        <v>120</v>
      </c>
      <c r="B161" s="53">
        <v>2021</v>
      </c>
      <c r="C161" s="59">
        <v>44385</v>
      </c>
      <c r="D161" s="53" t="s">
        <v>72</v>
      </c>
      <c r="E161" s="68" t="s">
        <v>209</v>
      </c>
      <c r="F161" s="17" t="s">
        <v>211</v>
      </c>
      <c r="G161" s="17" t="s">
        <v>123</v>
      </c>
      <c r="H161" s="17" t="s">
        <v>283</v>
      </c>
      <c r="I161" s="17" t="s">
        <v>122</v>
      </c>
      <c r="J161" s="17" t="s">
        <v>124</v>
      </c>
      <c r="K161" s="17"/>
      <c r="L161" s="17"/>
      <c r="M161" s="17"/>
      <c r="N161" s="68">
        <v>4</v>
      </c>
      <c r="O161" s="17">
        <v>4</v>
      </c>
      <c r="P161">
        <v>11.683999999999999</v>
      </c>
      <c r="Q161">
        <v>19.088999999999999</v>
      </c>
      <c r="R161">
        <v>26.187000000000001</v>
      </c>
      <c r="S161">
        <v>33.35</v>
      </c>
      <c r="T161">
        <v>44.963999999999999</v>
      </c>
      <c r="U161">
        <v>53.427999999999997</v>
      </c>
      <c r="V161" s="107">
        <f t="shared" si="3"/>
        <v>50.535299842779068</v>
      </c>
    </row>
    <row r="162" spans="1:22" x14ac:dyDescent="0.35">
      <c r="A162" s="4" t="s">
        <v>1771</v>
      </c>
      <c r="B162" s="4">
        <v>2023</v>
      </c>
      <c r="C162" s="5">
        <v>45000</v>
      </c>
      <c r="D162" s="4" t="s">
        <v>72</v>
      </c>
      <c r="E162" s="68" t="s">
        <v>395</v>
      </c>
      <c r="F162" s="17" t="s">
        <v>395</v>
      </c>
      <c r="G162" t="s">
        <v>25</v>
      </c>
      <c r="H162" t="s">
        <v>24</v>
      </c>
      <c r="I162" t="s">
        <v>397</v>
      </c>
      <c r="J162" t="s">
        <v>407</v>
      </c>
      <c r="N162" s="68">
        <v>1</v>
      </c>
      <c r="O162">
        <v>4</v>
      </c>
      <c r="P162">
        <v>11.481999999999999</v>
      </c>
      <c r="Q162">
        <v>18.925999999999998</v>
      </c>
      <c r="R162">
        <v>25.81</v>
      </c>
      <c r="S162">
        <v>32.82</v>
      </c>
      <c r="T162">
        <v>39.78</v>
      </c>
      <c r="U162">
        <v>46.854999999999997</v>
      </c>
      <c r="V162" s="107">
        <f t="shared" si="3"/>
        <v>57.624586490235835</v>
      </c>
    </row>
    <row r="163" spans="1:22" x14ac:dyDescent="0.35">
      <c r="A163" s="4" t="s">
        <v>1771</v>
      </c>
      <c r="B163" s="4">
        <v>2023</v>
      </c>
      <c r="C163" s="5">
        <v>45000</v>
      </c>
      <c r="D163" s="4" t="s">
        <v>72</v>
      </c>
      <c r="E163" s="68" t="s">
        <v>395</v>
      </c>
      <c r="F163" s="17" t="s">
        <v>395</v>
      </c>
      <c r="G163" t="s">
        <v>38</v>
      </c>
      <c r="H163" t="s">
        <v>95</v>
      </c>
      <c r="I163" t="s">
        <v>76</v>
      </c>
      <c r="J163" t="s">
        <v>37</v>
      </c>
      <c r="N163" s="68">
        <v>2</v>
      </c>
      <c r="O163">
        <v>1</v>
      </c>
      <c r="P163">
        <v>11.595000000000001</v>
      </c>
      <c r="Q163">
        <v>18.954000000000001</v>
      </c>
      <c r="R163">
        <v>25.855</v>
      </c>
      <c r="S163">
        <v>32.871000000000002</v>
      </c>
      <c r="T163">
        <v>39.881999999999998</v>
      </c>
      <c r="U163">
        <v>47.097000000000001</v>
      </c>
      <c r="V163" s="107">
        <f t="shared" si="3"/>
        <v>57.32849226065354</v>
      </c>
    </row>
    <row r="164" spans="1:22" x14ac:dyDescent="0.35">
      <c r="A164" s="4" t="s">
        <v>1771</v>
      </c>
      <c r="B164" s="4">
        <v>2023</v>
      </c>
      <c r="C164" s="5">
        <v>45000</v>
      </c>
      <c r="D164" s="4" t="s">
        <v>72</v>
      </c>
      <c r="E164" s="68" t="s">
        <v>395</v>
      </c>
      <c r="F164" s="17" t="s">
        <v>395</v>
      </c>
      <c r="G164" t="s">
        <v>15</v>
      </c>
      <c r="H164" t="s">
        <v>14</v>
      </c>
      <c r="I164" t="s">
        <v>22</v>
      </c>
      <c r="J164" t="s">
        <v>23</v>
      </c>
      <c r="N164" s="68">
        <v>3</v>
      </c>
      <c r="O164">
        <v>2</v>
      </c>
      <c r="P164">
        <v>11.555</v>
      </c>
      <c r="Q164">
        <v>19.077000000000002</v>
      </c>
      <c r="R164">
        <v>25.922999999999998</v>
      </c>
      <c r="S164">
        <v>32.85</v>
      </c>
      <c r="T164">
        <v>39.951999999999998</v>
      </c>
      <c r="U164">
        <v>47.37</v>
      </c>
      <c r="V164" s="107">
        <f t="shared" si="3"/>
        <v>56.998100063331222</v>
      </c>
    </row>
    <row r="165" spans="1:22" x14ac:dyDescent="0.35">
      <c r="A165" s="4" t="s">
        <v>1771</v>
      </c>
      <c r="B165" s="4">
        <v>2023</v>
      </c>
      <c r="C165" s="5">
        <v>45000</v>
      </c>
      <c r="D165" s="4" t="s">
        <v>72</v>
      </c>
      <c r="E165" s="68" t="s">
        <v>395</v>
      </c>
      <c r="F165" s="17" t="s">
        <v>395</v>
      </c>
      <c r="G165" t="s">
        <v>19</v>
      </c>
      <c r="H165" t="s">
        <v>396</v>
      </c>
      <c r="I165" t="s">
        <v>400</v>
      </c>
      <c r="J165" t="s">
        <v>18</v>
      </c>
      <c r="N165" s="68">
        <v>4</v>
      </c>
      <c r="O165">
        <v>5</v>
      </c>
      <c r="P165">
        <v>11.693</v>
      </c>
      <c r="Q165">
        <v>19.256</v>
      </c>
      <c r="R165">
        <v>26.100999999999999</v>
      </c>
      <c r="S165">
        <v>33.097999999999999</v>
      </c>
      <c r="T165">
        <v>40.106999999999999</v>
      </c>
      <c r="U165">
        <v>47.42</v>
      </c>
      <c r="V165" s="107">
        <f t="shared" si="3"/>
        <v>56.938000843525934</v>
      </c>
    </row>
    <row r="166" spans="1:22" x14ac:dyDescent="0.35">
      <c r="A166" s="4" t="s">
        <v>1771</v>
      </c>
      <c r="B166" s="4">
        <v>2023</v>
      </c>
      <c r="C166" s="5">
        <v>45000</v>
      </c>
      <c r="D166" s="4" t="s">
        <v>72</v>
      </c>
      <c r="E166" s="68" t="s">
        <v>395</v>
      </c>
      <c r="F166" s="17" t="s">
        <v>395</v>
      </c>
      <c r="G166" t="s">
        <v>17</v>
      </c>
      <c r="H166" t="s">
        <v>16</v>
      </c>
      <c r="I166" t="s">
        <v>32</v>
      </c>
      <c r="J166" t="s">
        <v>81</v>
      </c>
      <c r="N166" s="68">
        <v>5</v>
      </c>
      <c r="O166">
        <v>3</v>
      </c>
      <c r="P166">
        <v>12.061</v>
      </c>
      <c r="Q166">
        <v>19.498999999999999</v>
      </c>
      <c r="R166">
        <v>26.664000000000001</v>
      </c>
      <c r="S166">
        <v>33.884999999999998</v>
      </c>
      <c r="T166">
        <v>40.953000000000003</v>
      </c>
      <c r="U166">
        <v>48.23</v>
      </c>
      <c r="V166" s="107">
        <f t="shared" si="3"/>
        <v>55.981754094961644</v>
      </c>
    </row>
    <row r="167" spans="1:22" x14ac:dyDescent="0.35">
      <c r="A167" s="4" t="s">
        <v>1771</v>
      </c>
      <c r="B167" s="4">
        <v>2023</v>
      </c>
      <c r="C167" s="5">
        <v>45000</v>
      </c>
      <c r="D167" s="4" t="s">
        <v>72</v>
      </c>
      <c r="E167" s="68" t="s">
        <v>395</v>
      </c>
      <c r="F167" s="17" t="s">
        <v>395</v>
      </c>
      <c r="G167" t="s">
        <v>47</v>
      </c>
      <c r="H167" t="s">
        <v>100</v>
      </c>
      <c r="I167" t="s">
        <v>101</v>
      </c>
      <c r="J167" t="s">
        <v>46</v>
      </c>
      <c r="N167" s="68">
        <v>6</v>
      </c>
      <c r="O167">
        <v>7</v>
      </c>
      <c r="P167">
        <v>11.599</v>
      </c>
      <c r="Q167">
        <v>19.146999999999998</v>
      </c>
      <c r="R167">
        <v>26.218</v>
      </c>
      <c r="S167">
        <v>33.493000000000002</v>
      </c>
      <c r="T167">
        <v>40.960999999999999</v>
      </c>
      <c r="U167">
        <v>48.667000000000002</v>
      </c>
      <c r="V167" s="107">
        <f t="shared" si="3"/>
        <v>55.479072061150262</v>
      </c>
    </row>
    <row r="168" spans="1:22" x14ac:dyDescent="0.35">
      <c r="A168" s="4" t="s">
        <v>1771</v>
      </c>
      <c r="B168" s="4">
        <v>2023</v>
      </c>
      <c r="C168" s="5">
        <v>45000</v>
      </c>
      <c r="D168" s="4" t="s">
        <v>72</v>
      </c>
      <c r="E168" s="68" t="s">
        <v>395</v>
      </c>
      <c r="F168" s="17" t="s">
        <v>395</v>
      </c>
      <c r="G168" t="s">
        <v>40</v>
      </c>
      <c r="H168" t="s">
        <v>39</v>
      </c>
      <c r="I168" t="s">
        <v>42</v>
      </c>
      <c r="J168" t="s">
        <v>45</v>
      </c>
      <c r="N168" s="68">
        <v>7</v>
      </c>
      <c r="O168">
        <v>8</v>
      </c>
      <c r="P168">
        <v>12.131</v>
      </c>
      <c r="Q168">
        <v>19.920999999999999</v>
      </c>
      <c r="R168">
        <v>27.134</v>
      </c>
      <c r="S168">
        <v>34.351999999999997</v>
      </c>
      <c r="T168">
        <v>41.518000000000001</v>
      </c>
      <c r="U168">
        <v>48.901000000000003</v>
      </c>
      <c r="V168" s="107">
        <f t="shared" si="3"/>
        <v>55.213594814011977</v>
      </c>
    </row>
    <row r="169" spans="1:22" x14ac:dyDescent="0.35">
      <c r="A169" s="4" t="s">
        <v>1771</v>
      </c>
      <c r="B169" s="4">
        <v>2023</v>
      </c>
      <c r="C169" s="5">
        <v>45000</v>
      </c>
      <c r="D169" s="4" t="s">
        <v>72</v>
      </c>
      <c r="E169" s="68" t="s">
        <v>395</v>
      </c>
      <c r="F169" s="17" t="s">
        <v>395</v>
      </c>
      <c r="G169" t="s">
        <v>44</v>
      </c>
      <c r="H169" t="s">
        <v>43</v>
      </c>
      <c r="I169" t="s">
        <v>141</v>
      </c>
      <c r="J169" t="s">
        <v>54</v>
      </c>
      <c r="N169" s="68">
        <v>8</v>
      </c>
      <c r="O169">
        <v>6</v>
      </c>
      <c r="P169">
        <v>11.804</v>
      </c>
      <c r="Q169">
        <v>19.529</v>
      </c>
      <c r="R169">
        <v>26.64</v>
      </c>
      <c r="S169">
        <v>33.887</v>
      </c>
      <c r="T169">
        <v>41.302999999999997</v>
      </c>
      <c r="U169">
        <v>49.045999999999999</v>
      </c>
      <c r="V169" s="107">
        <f t="shared" si="3"/>
        <v>55.050360885699142</v>
      </c>
    </row>
    <row r="170" spans="1:22" x14ac:dyDescent="0.35">
      <c r="A170" s="4" t="s">
        <v>1771</v>
      </c>
      <c r="B170" s="4">
        <v>2023</v>
      </c>
      <c r="C170" s="5">
        <v>45000</v>
      </c>
      <c r="D170" s="4" t="s">
        <v>72</v>
      </c>
      <c r="E170" s="68" t="s">
        <v>395</v>
      </c>
      <c r="F170" s="17" t="s">
        <v>395</v>
      </c>
      <c r="G170" t="s">
        <v>29</v>
      </c>
      <c r="H170" t="s">
        <v>28</v>
      </c>
      <c r="I170" t="s">
        <v>1552</v>
      </c>
      <c r="J170" t="s">
        <v>1732</v>
      </c>
      <c r="N170" s="68">
        <v>9</v>
      </c>
      <c r="O170">
        <v>9</v>
      </c>
      <c r="P170">
        <v>12.247</v>
      </c>
      <c r="Q170">
        <v>19.846</v>
      </c>
      <c r="R170">
        <v>26.904</v>
      </c>
      <c r="S170">
        <v>34.268999999999998</v>
      </c>
      <c r="T170">
        <v>41.625999999999998</v>
      </c>
      <c r="U170">
        <v>49.179000000000002</v>
      </c>
      <c r="V170" s="107">
        <f t="shared" si="3"/>
        <v>54.901482340023179</v>
      </c>
    </row>
    <row r="171" spans="1:22" x14ac:dyDescent="0.35">
      <c r="A171" s="4" t="s">
        <v>1771</v>
      </c>
      <c r="B171" s="4">
        <v>2023</v>
      </c>
      <c r="C171" s="5">
        <v>45000</v>
      </c>
      <c r="D171" s="4" t="s">
        <v>72</v>
      </c>
      <c r="E171" s="68" t="s">
        <v>395</v>
      </c>
      <c r="F171" s="17" t="s">
        <v>395</v>
      </c>
      <c r="G171" t="s">
        <v>51</v>
      </c>
      <c r="H171" t="s">
        <v>50</v>
      </c>
      <c r="I171" t="s">
        <v>1776</v>
      </c>
      <c r="J171" t="s">
        <v>1786</v>
      </c>
      <c r="N171" s="68">
        <v>10</v>
      </c>
      <c r="O171">
        <v>10</v>
      </c>
      <c r="P171">
        <v>11.957000000000001</v>
      </c>
      <c r="Q171">
        <v>19.768000000000001</v>
      </c>
      <c r="R171">
        <v>27.22</v>
      </c>
      <c r="S171">
        <v>34.784999999999997</v>
      </c>
      <c r="T171">
        <v>42.273000000000003</v>
      </c>
      <c r="U171">
        <v>49.862000000000002</v>
      </c>
      <c r="V171" s="107">
        <f t="shared" si="3"/>
        <v>54.149452488869279</v>
      </c>
    </row>
    <row r="172" spans="1:22" x14ac:dyDescent="0.35">
      <c r="A172" s="4" t="s">
        <v>1771</v>
      </c>
      <c r="B172" s="4">
        <v>2023</v>
      </c>
      <c r="C172" s="5">
        <v>45000</v>
      </c>
      <c r="D172" s="4" t="s">
        <v>72</v>
      </c>
      <c r="E172" s="68" t="s">
        <v>395</v>
      </c>
      <c r="F172" s="17" t="s">
        <v>395</v>
      </c>
      <c r="G172" t="s">
        <v>59</v>
      </c>
      <c r="H172" t="s">
        <v>399</v>
      </c>
      <c r="I172" t="s">
        <v>109</v>
      </c>
      <c r="J172" t="s">
        <v>58</v>
      </c>
      <c r="N172" s="68">
        <v>11</v>
      </c>
      <c r="O172">
        <v>11</v>
      </c>
      <c r="P172">
        <v>12.6</v>
      </c>
      <c r="Q172">
        <v>20.611000000000001</v>
      </c>
      <c r="R172">
        <v>27.86</v>
      </c>
      <c r="S172">
        <v>35.241999999999997</v>
      </c>
      <c r="T172">
        <v>42.773000000000003</v>
      </c>
      <c r="U172">
        <v>50.649000000000001</v>
      </c>
      <c r="V172" s="107">
        <f t="shared" si="3"/>
        <v>53.308061363501743</v>
      </c>
    </row>
    <row r="173" spans="1:22" x14ac:dyDescent="0.35">
      <c r="A173" s="4" t="s">
        <v>1771</v>
      </c>
      <c r="B173" s="4">
        <v>2023</v>
      </c>
      <c r="C173" s="5">
        <v>45000</v>
      </c>
      <c r="D173" s="4" t="s">
        <v>72</v>
      </c>
      <c r="E173" s="68" t="s">
        <v>395</v>
      </c>
      <c r="F173" s="17" t="s">
        <v>395</v>
      </c>
      <c r="G173" t="s">
        <v>49</v>
      </c>
      <c r="H173" t="s">
        <v>1733</v>
      </c>
      <c r="I173" t="s">
        <v>48</v>
      </c>
      <c r="J173" t="s">
        <v>1787</v>
      </c>
      <c r="N173" s="68">
        <v>12</v>
      </c>
      <c r="O173">
        <v>12</v>
      </c>
      <c r="P173">
        <v>12.273999999999999</v>
      </c>
      <c r="Q173">
        <v>20.361999999999998</v>
      </c>
      <c r="R173">
        <v>27.670999999999999</v>
      </c>
      <c r="S173">
        <v>35.037999999999997</v>
      </c>
      <c r="T173">
        <v>42.627000000000002</v>
      </c>
      <c r="U173">
        <v>50.671999999999997</v>
      </c>
      <c r="V173" s="107">
        <f t="shared" si="3"/>
        <v>53.283864856330915</v>
      </c>
    </row>
    <row r="174" spans="1:22" x14ac:dyDescent="0.35">
      <c r="A174" s="4" t="s">
        <v>1771</v>
      </c>
      <c r="B174" s="4">
        <v>2023</v>
      </c>
      <c r="C174" s="5">
        <v>45000</v>
      </c>
      <c r="D174" s="4" t="s">
        <v>72</v>
      </c>
      <c r="E174" s="68" t="s">
        <v>395</v>
      </c>
      <c r="F174" s="17" t="s">
        <v>395</v>
      </c>
      <c r="G174" t="s">
        <v>67</v>
      </c>
      <c r="H174" t="s">
        <v>66</v>
      </c>
      <c r="I174" t="s">
        <v>1788</v>
      </c>
      <c r="J174" t="s">
        <v>99</v>
      </c>
      <c r="N174" s="68">
        <v>13</v>
      </c>
      <c r="O174">
        <v>13</v>
      </c>
      <c r="P174">
        <v>12.346</v>
      </c>
      <c r="Q174">
        <v>20.248000000000001</v>
      </c>
      <c r="R174">
        <v>27.62</v>
      </c>
      <c r="S174">
        <v>35.176000000000002</v>
      </c>
      <c r="T174">
        <v>42.918999999999997</v>
      </c>
      <c r="U174">
        <v>51.107999999999997</v>
      </c>
      <c r="V174" s="107">
        <f t="shared" si="3"/>
        <v>52.829302653204984</v>
      </c>
    </row>
    <row r="175" spans="1:22" x14ac:dyDescent="0.35">
      <c r="A175" s="4" t="s">
        <v>1771</v>
      </c>
      <c r="B175" s="4">
        <v>2023</v>
      </c>
      <c r="C175" s="5">
        <v>45000</v>
      </c>
      <c r="D175" s="4" t="s">
        <v>72</v>
      </c>
      <c r="E175" s="68" t="s">
        <v>395</v>
      </c>
      <c r="F175" s="17" t="s">
        <v>395</v>
      </c>
      <c r="G175" t="s">
        <v>190</v>
      </c>
      <c r="H175" t="s">
        <v>1553</v>
      </c>
      <c r="I175" t="s">
        <v>1739</v>
      </c>
      <c r="J175" t="s">
        <v>1551</v>
      </c>
      <c r="N175" s="68">
        <v>14</v>
      </c>
      <c r="O175">
        <v>14</v>
      </c>
      <c r="P175">
        <v>12.584</v>
      </c>
      <c r="Q175">
        <v>20.308</v>
      </c>
      <c r="R175">
        <v>28.404</v>
      </c>
      <c r="S175">
        <v>36.273000000000003</v>
      </c>
      <c r="T175">
        <v>44.097999999999999</v>
      </c>
      <c r="U175">
        <v>52.145000000000003</v>
      </c>
      <c r="V175" s="107">
        <f t="shared" si="3"/>
        <v>51.778694026272888</v>
      </c>
    </row>
    <row r="176" spans="1:22" x14ac:dyDescent="0.35">
      <c r="A176" s="4" t="s">
        <v>1771</v>
      </c>
      <c r="B176" s="4">
        <v>2023</v>
      </c>
      <c r="C176" s="5">
        <v>45000</v>
      </c>
      <c r="D176" s="4" t="s">
        <v>72</v>
      </c>
      <c r="E176" s="68" t="s">
        <v>395</v>
      </c>
      <c r="F176" s="17" t="s">
        <v>395</v>
      </c>
      <c r="G176" t="s">
        <v>70</v>
      </c>
      <c r="H176" t="s">
        <v>494</v>
      </c>
      <c r="I176" t="s">
        <v>69</v>
      </c>
      <c r="J176" t="s">
        <v>299</v>
      </c>
      <c r="N176" s="68">
        <v>15</v>
      </c>
      <c r="O176">
        <v>15</v>
      </c>
      <c r="P176">
        <v>14.484</v>
      </c>
      <c r="Q176">
        <v>23.276</v>
      </c>
      <c r="R176">
        <v>31.683</v>
      </c>
      <c r="S176">
        <v>40.186</v>
      </c>
      <c r="T176">
        <v>48.529000000000003</v>
      </c>
      <c r="U176">
        <v>57.027000000000001</v>
      </c>
      <c r="V176" s="107">
        <f t="shared" si="3"/>
        <v>47.345994002840762</v>
      </c>
    </row>
    <row r="177" spans="1:22" x14ac:dyDescent="0.35">
      <c r="A177" s="4" t="s">
        <v>1771</v>
      </c>
      <c r="B177" s="4">
        <v>2023</v>
      </c>
      <c r="C177" s="5">
        <v>45000</v>
      </c>
      <c r="D177" s="4" t="s">
        <v>72</v>
      </c>
      <c r="E177" s="68" t="s">
        <v>472</v>
      </c>
      <c r="F177">
        <v>1</v>
      </c>
      <c r="G177" t="s">
        <v>17</v>
      </c>
      <c r="H177" t="s">
        <v>16</v>
      </c>
      <c r="I177" t="s">
        <v>32</v>
      </c>
      <c r="J177" t="s">
        <v>81</v>
      </c>
      <c r="N177" s="68">
        <v>1</v>
      </c>
      <c r="O177">
        <v>3</v>
      </c>
      <c r="P177">
        <v>11.821</v>
      </c>
      <c r="Q177">
        <v>19.225999999999999</v>
      </c>
      <c r="R177">
        <v>26.565999999999999</v>
      </c>
      <c r="S177">
        <v>33.848999999999997</v>
      </c>
      <c r="T177">
        <v>40.847000000000001</v>
      </c>
      <c r="U177">
        <v>47.978000000000002</v>
      </c>
      <c r="V177" s="107">
        <f t="shared" si="3"/>
        <v>56.275793071824587</v>
      </c>
    </row>
    <row r="178" spans="1:22" x14ac:dyDescent="0.35">
      <c r="A178" s="4" t="s">
        <v>1771</v>
      </c>
      <c r="B178" s="4">
        <v>2023</v>
      </c>
      <c r="C178" s="5">
        <v>45000</v>
      </c>
      <c r="D178" s="4" t="s">
        <v>72</v>
      </c>
      <c r="E178" s="68" t="s">
        <v>472</v>
      </c>
      <c r="F178">
        <v>1</v>
      </c>
      <c r="G178" t="s">
        <v>19</v>
      </c>
      <c r="H178" t="s">
        <v>396</v>
      </c>
      <c r="I178" t="s">
        <v>400</v>
      </c>
      <c r="J178" t="s">
        <v>18</v>
      </c>
      <c r="N178" s="68">
        <v>2</v>
      </c>
      <c r="O178">
        <v>5</v>
      </c>
      <c r="P178">
        <v>11.635999999999999</v>
      </c>
      <c r="Q178">
        <v>19.228000000000002</v>
      </c>
      <c r="R178">
        <v>26.148</v>
      </c>
      <c r="S178">
        <v>33.329000000000001</v>
      </c>
      <c r="T178">
        <v>40.558999999999997</v>
      </c>
      <c r="U178">
        <v>48.262</v>
      </c>
      <c r="V178" s="107">
        <f t="shared" si="3"/>
        <v>55.944635531059632</v>
      </c>
    </row>
    <row r="179" spans="1:22" x14ac:dyDescent="0.35">
      <c r="A179" s="4" t="s">
        <v>1771</v>
      </c>
      <c r="B179" s="4">
        <v>2023</v>
      </c>
      <c r="C179" s="5">
        <v>45000</v>
      </c>
      <c r="D179" s="4" t="s">
        <v>72</v>
      </c>
      <c r="E179" s="68" t="s">
        <v>472</v>
      </c>
      <c r="F179">
        <v>2</v>
      </c>
      <c r="G179" t="s">
        <v>15</v>
      </c>
      <c r="H179" t="s">
        <v>14</v>
      </c>
      <c r="I179" t="s">
        <v>22</v>
      </c>
      <c r="J179" t="s">
        <v>23</v>
      </c>
      <c r="N179" s="68">
        <v>1</v>
      </c>
      <c r="O179">
        <v>2</v>
      </c>
      <c r="P179">
        <v>11.619</v>
      </c>
      <c r="Q179">
        <v>19.164999999999999</v>
      </c>
      <c r="R179">
        <v>26.04</v>
      </c>
      <c r="S179">
        <v>32.941000000000003</v>
      </c>
      <c r="T179">
        <v>40.039000000000001</v>
      </c>
      <c r="U179">
        <v>47.404000000000003</v>
      </c>
      <c r="V179" s="107">
        <f t="shared" si="3"/>
        <v>56.957218800101252</v>
      </c>
    </row>
    <row r="180" spans="1:22" x14ac:dyDescent="0.35">
      <c r="A180" s="4" t="s">
        <v>1771</v>
      </c>
      <c r="B180" s="4">
        <v>2023</v>
      </c>
      <c r="C180" s="5">
        <v>45000</v>
      </c>
      <c r="D180" s="4" t="s">
        <v>72</v>
      </c>
      <c r="E180" s="68" t="s">
        <v>472</v>
      </c>
      <c r="F180">
        <v>2</v>
      </c>
      <c r="G180" t="s">
        <v>47</v>
      </c>
      <c r="H180" t="s">
        <v>100</v>
      </c>
      <c r="I180" t="s">
        <v>101</v>
      </c>
      <c r="J180" t="s">
        <v>46</v>
      </c>
      <c r="N180" s="68">
        <v>2</v>
      </c>
      <c r="O180">
        <v>7</v>
      </c>
      <c r="P180">
        <v>11.478999999999999</v>
      </c>
      <c r="Q180">
        <v>19.056000000000001</v>
      </c>
      <c r="R180">
        <v>26.111000000000001</v>
      </c>
      <c r="S180">
        <v>33.454000000000001</v>
      </c>
      <c r="T180">
        <v>40.895000000000003</v>
      </c>
      <c r="U180">
        <v>48.692</v>
      </c>
      <c r="V180" s="107">
        <f t="shared" ref="V180:V184" si="4">3.6*750/U180</f>
        <v>55.450587365480985</v>
      </c>
    </row>
    <row r="181" spans="1:22" x14ac:dyDescent="0.35">
      <c r="A181" s="4" t="s">
        <v>1771</v>
      </c>
      <c r="B181" s="4">
        <v>2023</v>
      </c>
      <c r="C181" s="5">
        <v>45000</v>
      </c>
      <c r="D181" s="4" t="s">
        <v>72</v>
      </c>
      <c r="E181" s="68" t="s">
        <v>472</v>
      </c>
      <c r="F181">
        <v>3</v>
      </c>
      <c r="G181" t="s">
        <v>38</v>
      </c>
      <c r="H181" t="s">
        <v>95</v>
      </c>
      <c r="I181" t="s">
        <v>76</v>
      </c>
      <c r="J181" t="s">
        <v>37</v>
      </c>
      <c r="N181" s="68">
        <v>1</v>
      </c>
      <c r="O181">
        <v>1</v>
      </c>
      <c r="P181">
        <v>11.571</v>
      </c>
      <c r="Q181">
        <v>18.992000000000001</v>
      </c>
      <c r="R181">
        <v>25.878</v>
      </c>
      <c r="S181">
        <v>32.933999999999997</v>
      </c>
      <c r="T181">
        <v>39.963000000000001</v>
      </c>
      <c r="U181">
        <v>47.164000000000001</v>
      </c>
      <c r="V181" s="107">
        <f t="shared" si="4"/>
        <v>57.247052836909504</v>
      </c>
    </row>
    <row r="182" spans="1:22" x14ac:dyDescent="0.35">
      <c r="A182" s="4" t="s">
        <v>1771</v>
      </c>
      <c r="B182" s="4">
        <v>2023</v>
      </c>
      <c r="C182" s="5">
        <v>45000</v>
      </c>
      <c r="D182" s="4" t="s">
        <v>72</v>
      </c>
      <c r="E182" s="68" t="s">
        <v>472</v>
      </c>
      <c r="F182">
        <v>3</v>
      </c>
      <c r="G182" t="s">
        <v>40</v>
      </c>
      <c r="H182" t="s">
        <v>39</v>
      </c>
      <c r="I182" t="s">
        <v>42</v>
      </c>
      <c r="J182" t="s">
        <v>45</v>
      </c>
      <c r="N182" s="68">
        <v>2</v>
      </c>
      <c r="O182">
        <v>8</v>
      </c>
      <c r="P182">
        <v>12.170999999999999</v>
      </c>
      <c r="Q182">
        <v>19.931999999999999</v>
      </c>
      <c r="R182">
        <v>26.988</v>
      </c>
      <c r="S182">
        <v>34.156999999999996</v>
      </c>
      <c r="T182">
        <v>41.344000000000001</v>
      </c>
      <c r="U182">
        <v>48.884999999999998</v>
      </c>
      <c r="V182" s="107">
        <f t="shared" si="4"/>
        <v>55.231666155262353</v>
      </c>
    </row>
    <row r="183" spans="1:22" x14ac:dyDescent="0.35">
      <c r="A183" s="4" t="s">
        <v>1771</v>
      </c>
      <c r="B183" s="4">
        <v>2023</v>
      </c>
      <c r="C183" s="5">
        <v>45000</v>
      </c>
      <c r="D183" s="4" t="s">
        <v>72</v>
      </c>
      <c r="E183" s="68" t="s">
        <v>472</v>
      </c>
      <c r="F183">
        <v>4</v>
      </c>
      <c r="G183" t="s">
        <v>25</v>
      </c>
      <c r="H183" t="s">
        <v>24</v>
      </c>
      <c r="I183" t="s">
        <v>397</v>
      </c>
      <c r="J183" t="s">
        <v>407</v>
      </c>
      <c r="N183" s="68">
        <v>1</v>
      </c>
      <c r="O183">
        <v>4</v>
      </c>
      <c r="P183">
        <v>11.738</v>
      </c>
      <c r="Q183">
        <v>19.244</v>
      </c>
      <c r="R183">
        <v>26.295999999999999</v>
      </c>
      <c r="S183">
        <v>33.375999999999998</v>
      </c>
      <c r="T183">
        <v>40.472999999999999</v>
      </c>
      <c r="U183">
        <v>47.680999999999997</v>
      </c>
      <c r="V183" s="107">
        <f t="shared" si="4"/>
        <v>56.626329145781341</v>
      </c>
    </row>
    <row r="184" spans="1:22" x14ac:dyDescent="0.35">
      <c r="A184" s="4" t="s">
        <v>1771</v>
      </c>
      <c r="B184" s="4">
        <v>2023</v>
      </c>
      <c r="C184" s="5">
        <v>45000</v>
      </c>
      <c r="D184" s="4" t="s">
        <v>72</v>
      </c>
      <c r="E184" s="68" t="s">
        <v>472</v>
      </c>
      <c r="F184">
        <v>4</v>
      </c>
      <c r="G184" t="s">
        <v>44</v>
      </c>
      <c r="H184" t="s">
        <v>43</v>
      </c>
      <c r="I184" t="s">
        <v>141</v>
      </c>
      <c r="J184" t="s">
        <v>54</v>
      </c>
      <c r="N184" s="68">
        <v>2</v>
      </c>
      <c r="O184">
        <v>6</v>
      </c>
      <c r="P184">
        <v>11.862</v>
      </c>
      <c r="Q184">
        <v>19.48</v>
      </c>
      <c r="R184">
        <v>26.54</v>
      </c>
      <c r="S184">
        <v>33.777999999999999</v>
      </c>
      <c r="T184">
        <v>40.987000000000002</v>
      </c>
      <c r="U184">
        <v>48.637</v>
      </c>
      <c r="V184" s="107">
        <f t="shared" si="4"/>
        <v>55.513292349445898</v>
      </c>
    </row>
    <row r="185" spans="1:22" x14ac:dyDescent="0.35">
      <c r="A185" s="4" t="s">
        <v>1771</v>
      </c>
      <c r="B185" s="4">
        <v>2023</v>
      </c>
      <c r="C185" s="5">
        <v>45000</v>
      </c>
      <c r="D185" s="4" t="s">
        <v>72</v>
      </c>
      <c r="E185" s="68" t="s">
        <v>209</v>
      </c>
      <c r="F185" t="s">
        <v>210</v>
      </c>
      <c r="G185" t="s">
        <v>38</v>
      </c>
      <c r="H185" t="s">
        <v>95</v>
      </c>
      <c r="I185" t="s">
        <v>76</v>
      </c>
      <c r="J185" t="s">
        <v>37</v>
      </c>
      <c r="N185" s="68">
        <v>1</v>
      </c>
      <c r="O185">
        <v>1</v>
      </c>
      <c r="V185" s="107"/>
    </row>
    <row r="186" spans="1:22" x14ac:dyDescent="0.35">
      <c r="A186" s="4" t="s">
        <v>1771</v>
      </c>
      <c r="B186" s="4">
        <v>2023</v>
      </c>
      <c r="C186" s="5">
        <v>45000</v>
      </c>
      <c r="D186" s="4" t="s">
        <v>72</v>
      </c>
      <c r="E186" s="68" t="s">
        <v>209</v>
      </c>
      <c r="F186" t="s">
        <v>210</v>
      </c>
      <c r="G186" t="s">
        <v>15</v>
      </c>
      <c r="H186" t="s">
        <v>14</v>
      </c>
      <c r="I186" t="s">
        <v>22</v>
      </c>
      <c r="J186" t="s">
        <v>23</v>
      </c>
      <c r="N186" s="68">
        <v>2</v>
      </c>
      <c r="O186">
        <v>2</v>
      </c>
      <c r="V186" s="107"/>
    </row>
    <row r="187" spans="1:22" x14ac:dyDescent="0.35">
      <c r="A187" s="4" t="s">
        <v>1771</v>
      </c>
      <c r="B187" s="4">
        <v>2023</v>
      </c>
      <c r="C187" s="5">
        <v>45000</v>
      </c>
      <c r="D187" s="4" t="s">
        <v>72</v>
      </c>
      <c r="E187" s="68" t="s">
        <v>209</v>
      </c>
      <c r="F187" t="s">
        <v>211</v>
      </c>
      <c r="G187" t="s">
        <v>17</v>
      </c>
      <c r="H187" t="s">
        <v>16</v>
      </c>
      <c r="I187" t="s">
        <v>32</v>
      </c>
      <c r="J187" t="s">
        <v>81</v>
      </c>
      <c r="N187" s="68">
        <v>3</v>
      </c>
      <c r="O187">
        <v>3</v>
      </c>
      <c r="V187" s="107"/>
    </row>
    <row r="188" spans="1:22" x14ac:dyDescent="0.35">
      <c r="A188" s="4" t="s">
        <v>1771</v>
      </c>
      <c r="B188" s="4">
        <v>2023</v>
      </c>
      <c r="C188" s="5">
        <v>45000</v>
      </c>
      <c r="D188" s="4" t="s">
        <v>72</v>
      </c>
      <c r="E188" s="68" t="s">
        <v>209</v>
      </c>
      <c r="F188" t="s">
        <v>211</v>
      </c>
      <c r="G188" t="s">
        <v>25</v>
      </c>
      <c r="H188" t="s">
        <v>24</v>
      </c>
      <c r="I188" t="s">
        <v>397</v>
      </c>
      <c r="J188" t="s">
        <v>407</v>
      </c>
      <c r="N188" s="68">
        <v>4</v>
      </c>
      <c r="O188">
        <v>4</v>
      </c>
      <c r="V188" s="107"/>
    </row>
    <row r="190" spans="1:22" x14ac:dyDescent="0.35">
      <c r="I190" t="s">
        <v>38</v>
      </c>
      <c r="J190">
        <v>1</v>
      </c>
    </row>
    <row r="191" spans="1:22" x14ac:dyDescent="0.35">
      <c r="I191" t="s">
        <v>15</v>
      </c>
      <c r="J191">
        <v>2</v>
      </c>
    </row>
    <row r="192" spans="1:22" x14ac:dyDescent="0.35">
      <c r="I192" t="s">
        <v>17</v>
      </c>
      <c r="J192">
        <v>3</v>
      </c>
    </row>
    <row r="193" spans="9:10" x14ac:dyDescent="0.35">
      <c r="I193" t="s">
        <v>25</v>
      </c>
      <c r="J193">
        <v>4</v>
      </c>
    </row>
    <row r="194" spans="9:10" x14ac:dyDescent="0.35">
      <c r="I194" t="s">
        <v>19</v>
      </c>
      <c r="J194">
        <v>5</v>
      </c>
    </row>
    <row r="195" spans="9:10" x14ac:dyDescent="0.35">
      <c r="I195" t="s">
        <v>44</v>
      </c>
      <c r="J195">
        <v>6</v>
      </c>
    </row>
    <row r="196" spans="9:10" x14ac:dyDescent="0.35">
      <c r="I196" t="s">
        <v>47</v>
      </c>
      <c r="J196">
        <v>7</v>
      </c>
    </row>
    <row r="197" spans="9:10" x14ac:dyDescent="0.35">
      <c r="I197" t="s">
        <v>40</v>
      </c>
      <c r="J197">
        <v>8</v>
      </c>
    </row>
    <row r="198" spans="9:10" x14ac:dyDescent="0.35">
      <c r="I198" t="s">
        <v>29</v>
      </c>
      <c r="J198">
        <v>9</v>
      </c>
    </row>
    <row r="199" spans="9:10" x14ac:dyDescent="0.35">
      <c r="I199" t="s">
        <v>51</v>
      </c>
      <c r="J199">
        <v>10</v>
      </c>
    </row>
    <row r="200" spans="9:10" x14ac:dyDescent="0.35">
      <c r="I200" t="s">
        <v>59</v>
      </c>
      <c r="J200">
        <v>11</v>
      </c>
    </row>
    <row r="201" spans="9:10" x14ac:dyDescent="0.35">
      <c r="I201" t="s">
        <v>49</v>
      </c>
      <c r="J201">
        <v>12</v>
      </c>
    </row>
    <row r="202" spans="9:10" x14ac:dyDescent="0.35">
      <c r="I202" t="s">
        <v>67</v>
      </c>
      <c r="J202">
        <v>13</v>
      </c>
    </row>
    <row r="203" spans="9:10" x14ac:dyDescent="0.35">
      <c r="I203" t="s">
        <v>190</v>
      </c>
      <c r="J203">
        <v>14</v>
      </c>
    </row>
    <row r="204" spans="9:10" x14ac:dyDescent="0.35">
      <c r="I204" t="s">
        <v>70</v>
      </c>
      <c r="J204">
        <v>15</v>
      </c>
    </row>
  </sheetData>
  <autoFilter ref="A1:V161" xr:uid="{3F7DCCEC-EE09-49A0-97DD-A6C0AF0DD5DE}">
    <sortState xmlns:xlrd2="http://schemas.microsoft.com/office/spreadsheetml/2017/richdata2" ref="A2:V161">
      <sortCondition descending="1" ref="B1:B161"/>
    </sortState>
  </autoFilter>
  <sortState xmlns:xlrd2="http://schemas.microsoft.com/office/spreadsheetml/2017/richdata2" ref="P162:U176">
    <sortCondition ref="U162:U176"/>
  </sortState>
  <phoneticPr fontId="2" type="noConversion"/>
  <conditionalFormatting sqref="P13:P2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13:Q2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13:R2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13:S2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13:T2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13:U2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12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1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12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12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12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12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1:P24">
    <cfRule type="colorScale" priority="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1:Q24">
    <cfRule type="colorScale" priority="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1:R24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1:S24">
    <cfRule type="colorScale" priority="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1:T24">
    <cfRule type="colorScale" priority="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1:U24">
    <cfRule type="colorScale" priority="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:O134 E135:N161 A189:O2000 E162:O188">
    <cfRule type="expression" dxfId="8" priority="6">
      <formula>$E2="R1"</formula>
    </cfRule>
    <cfRule type="expression" dxfId="7" priority="7">
      <formula>$E2="F"</formula>
    </cfRule>
    <cfRule type="expression" dxfId="6" priority="8">
      <formula>$E2="Q"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5680-08DB-4992-867A-86ECDD333AB8}">
  <dimension ref="A1:K3942"/>
  <sheetViews>
    <sheetView workbookViewId="0">
      <pane ySplit="1" topLeftCell="A1220" activePane="bottomLeft" state="frozen"/>
      <selection pane="bottomLeft" activeCell="M1145" sqref="M1145"/>
    </sheetView>
  </sheetViews>
  <sheetFormatPr defaultRowHeight="14.5" x14ac:dyDescent="0.35"/>
  <cols>
    <col min="1" max="1" width="17.81640625" bestFit="1" customWidth="1"/>
    <col min="2" max="2" width="4.81640625" bestFit="1" customWidth="1"/>
    <col min="3" max="3" width="10.453125" bestFit="1" customWidth="1"/>
    <col min="4" max="4" width="5.453125" bestFit="1" customWidth="1"/>
    <col min="5" max="5" width="6.26953125" bestFit="1" customWidth="1"/>
    <col min="6" max="6" width="4.7265625" bestFit="1" customWidth="1"/>
    <col min="7" max="7" width="4.81640625" bestFit="1" customWidth="1"/>
    <col min="8" max="8" width="35.81640625" bestFit="1" customWidth="1"/>
    <col min="9" max="9" width="7.453125" bestFit="1" customWidth="1"/>
    <col min="10" max="10" width="7.81640625" bestFit="1" customWidth="1"/>
    <col min="11" max="11" width="8.81640625" bestFit="1" customWidth="1"/>
  </cols>
  <sheetData>
    <row r="1" spans="1:11" x14ac:dyDescent="0.35">
      <c r="A1" s="3" t="s">
        <v>0</v>
      </c>
      <c r="B1" s="3" t="s">
        <v>1</v>
      </c>
      <c r="C1" s="3" t="s">
        <v>2</v>
      </c>
      <c r="D1" s="3" t="s">
        <v>3</v>
      </c>
      <c r="E1" s="3" t="s">
        <v>193</v>
      </c>
      <c r="F1" s="3" t="s">
        <v>194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1541</v>
      </c>
    </row>
    <row r="2" spans="1:11" x14ac:dyDescent="0.35">
      <c r="A2" s="3" t="s">
        <v>12</v>
      </c>
      <c r="B2" s="3">
        <v>2022</v>
      </c>
      <c r="C2" s="22">
        <v>44850</v>
      </c>
      <c r="D2" s="3" t="s">
        <v>1542</v>
      </c>
      <c r="E2" s="3" t="s">
        <v>472</v>
      </c>
      <c r="F2" s="3">
        <v>1</v>
      </c>
      <c r="G2" s="3">
        <v>1</v>
      </c>
      <c r="H2" s="3" t="s">
        <v>14</v>
      </c>
      <c r="I2" s="3" t="s">
        <v>15</v>
      </c>
      <c r="J2" s="12">
        <f>(C2-VLOOKUP(H2,Riders!$A$2:$C$213,2,FALSE))/365</f>
        <v>122.87671232876713</v>
      </c>
      <c r="K2" s="3">
        <v>1</v>
      </c>
    </row>
    <row r="3" spans="1:11" x14ac:dyDescent="0.35">
      <c r="A3" s="3" t="s">
        <v>12</v>
      </c>
      <c r="B3" s="3">
        <v>2022</v>
      </c>
      <c r="C3" s="22">
        <v>44850</v>
      </c>
      <c r="D3" s="3" t="s">
        <v>1542</v>
      </c>
      <c r="E3" s="3" t="s">
        <v>472</v>
      </c>
      <c r="F3" s="3">
        <v>1</v>
      </c>
      <c r="G3" s="3">
        <v>2</v>
      </c>
      <c r="H3" s="3" t="s">
        <v>60</v>
      </c>
      <c r="I3" s="3" t="s">
        <v>61</v>
      </c>
      <c r="J3" s="12">
        <f>(C3-VLOOKUP(H3,Riders!$A$2:$C$213,2,FALSE))/365</f>
        <v>34.252054794520546</v>
      </c>
      <c r="K3" s="3">
        <v>13</v>
      </c>
    </row>
    <row r="4" spans="1:11" x14ac:dyDescent="0.35">
      <c r="A4" s="3" t="s">
        <v>12</v>
      </c>
      <c r="B4" s="3">
        <v>2022</v>
      </c>
      <c r="C4" s="22">
        <v>44850</v>
      </c>
      <c r="D4" s="3" t="s">
        <v>1542</v>
      </c>
      <c r="E4" s="3" t="s">
        <v>472</v>
      </c>
      <c r="F4" s="3">
        <v>1</v>
      </c>
      <c r="G4" s="3">
        <v>3</v>
      </c>
      <c r="H4" s="3" t="s">
        <v>50</v>
      </c>
      <c r="I4" s="3" t="s">
        <v>51</v>
      </c>
      <c r="J4" s="12">
        <f>(C4-VLOOKUP(H4,Riders!$A$2:$C$213,2,FALSE))/365</f>
        <v>26.030136986301368</v>
      </c>
      <c r="K4" s="3">
        <v>19</v>
      </c>
    </row>
    <row r="5" spans="1:11" x14ac:dyDescent="0.35">
      <c r="A5" s="3" t="s">
        <v>12</v>
      </c>
      <c r="B5" s="3">
        <v>2022</v>
      </c>
      <c r="C5" s="22">
        <v>44850</v>
      </c>
      <c r="D5" s="3" t="s">
        <v>1542</v>
      </c>
      <c r="E5" s="3" t="s">
        <v>472</v>
      </c>
      <c r="F5" s="3">
        <v>1</v>
      </c>
      <c r="G5" s="3">
        <v>4</v>
      </c>
      <c r="H5" s="3" t="s">
        <v>400</v>
      </c>
      <c r="I5" s="3" t="s">
        <v>19</v>
      </c>
      <c r="J5" s="12">
        <f>(C5-VLOOKUP(H5,Riders!$A$2:$C$213,2,FALSE))/365</f>
        <v>23.115068493150684</v>
      </c>
      <c r="K5" s="3">
        <v>3</v>
      </c>
    </row>
    <row r="6" spans="1:11" x14ac:dyDescent="0.35">
      <c r="A6" s="3" t="s">
        <v>12</v>
      </c>
      <c r="B6" s="3">
        <v>2022</v>
      </c>
      <c r="C6" s="22">
        <v>44850</v>
      </c>
      <c r="D6" s="3" t="s">
        <v>1542</v>
      </c>
      <c r="E6" s="3" t="s">
        <v>472</v>
      </c>
      <c r="F6" s="3">
        <v>1</v>
      </c>
      <c r="G6" s="3">
        <v>5</v>
      </c>
      <c r="H6" s="3" t="s">
        <v>100</v>
      </c>
      <c r="I6" s="3" t="s">
        <v>47</v>
      </c>
      <c r="J6" s="12" t="e">
        <f>(C6-VLOOKUP(H6,Riders!$A$2:$C$213,2,FALSE))/365</f>
        <v>#N/A</v>
      </c>
      <c r="K6" s="3">
        <v>16</v>
      </c>
    </row>
    <row r="7" spans="1:11" x14ac:dyDescent="0.35">
      <c r="A7" s="3" t="s">
        <v>12</v>
      </c>
      <c r="B7" s="3">
        <v>2022</v>
      </c>
      <c r="C7" s="22">
        <v>44850</v>
      </c>
      <c r="D7" s="3" t="s">
        <v>1542</v>
      </c>
      <c r="E7" s="3" t="s">
        <v>472</v>
      </c>
      <c r="F7" s="3">
        <v>2</v>
      </c>
      <c r="G7" s="3">
        <v>1</v>
      </c>
      <c r="H7" s="3" t="s">
        <v>78</v>
      </c>
      <c r="I7" s="3" t="s">
        <v>19</v>
      </c>
      <c r="J7" s="12">
        <f>(C7-VLOOKUP(H7,Riders!$A$2:$C$213,2,FALSE))/365</f>
        <v>31.435616438356163</v>
      </c>
      <c r="K7" s="3">
        <v>6</v>
      </c>
    </row>
    <row r="8" spans="1:11" x14ac:dyDescent="0.35">
      <c r="A8" s="3" t="s">
        <v>12</v>
      </c>
      <c r="B8" s="3">
        <v>2022</v>
      </c>
      <c r="C8" s="22">
        <v>44850</v>
      </c>
      <c r="D8" s="3" t="s">
        <v>1542</v>
      </c>
      <c r="E8" s="3" t="s">
        <v>472</v>
      </c>
      <c r="F8" s="3">
        <v>2</v>
      </c>
      <c r="G8" s="3">
        <v>2</v>
      </c>
      <c r="H8" s="3" t="s">
        <v>30</v>
      </c>
      <c r="I8" s="3" t="s">
        <v>31</v>
      </c>
      <c r="J8" s="12" t="e">
        <f>(C8-VLOOKUP(H8,Riders!$A$2:$C$213,2,FALSE))/365</f>
        <v>#N/A</v>
      </c>
      <c r="K8" s="3">
        <v>16</v>
      </c>
    </row>
    <row r="9" spans="1:11" x14ac:dyDescent="0.35">
      <c r="A9" s="3" t="s">
        <v>12</v>
      </c>
      <c r="B9" s="3">
        <v>2022</v>
      </c>
      <c r="C9" s="22">
        <v>44850</v>
      </c>
      <c r="D9" s="3" t="s">
        <v>1542</v>
      </c>
      <c r="E9" s="3" t="s">
        <v>472</v>
      </c>
      <c r="F9" s="3">
        <v>2</v>
      </c>
      <c r="G9" s="3">
        <v>3</v>
      </c>
      <c r="H9" s="3" t="s">
        <v>42</v>
      </c>
      <c r="I9" s="3" t="s">
        <v>40</v>
      </c>
      <c r="J9" s="12">
        <f>(C9-VLOOKUP(H9,Riders!$A$2:$C$213,2,FALSE))/365</f>
        <v>23.873972602739727</v>
      </c>
      <c r="K9" s="3">
        <v>2</v>
      </c>
    </row>
    <row r="10" spans="1:11" x14ac:dyDescent="0.35">
      <c r="A10" s="3" t="s">
        <v>12</v>
      </c>
      <c r="B10" s="3">
        <v>2022</v>
      </c>
      <c r="C10" s="22">
        <v>44850</v>
      </c>
      <c r="D10" s="3" t="s">
        <v>1542</v>
      </c>
      <c r="E10" s="3" t="s">
        <v>472</v>
      </c>
      <c r="F10" s="3">
        <v>2</v>
      </c>
      <c r="G10" s="3">
        <v>4</v>
      </c>
      <c r="H10" s="3" t="s">
        <v>398</v>
      </c>
      <c r="I10" s="3" t="s">
        <v>15</v>
      </c>
      <c r="J10" s="12" t="e">
        <f>(C10-VLOOKUP(H10,Riders!$A$2:$C$213,2,FALSE))/365</f>
        <v>#N/A</v>
      </c>
      <c r="K10" s="3">
        <v>19</v>
      </c>
    </row>
    <row r="11" spans="1:11" x14ac:dyDescent="0.35">
      <c r="A11" s="3" t="s">
        <v>12</v>
      </c>
      <c r="B11" s="3">
        <v>2022</v>
      </c>
      <c r="C11" s="22">
        <v>44850</v>
      </c>
      <c r="D11" s="3" t="s">
        <v>1542</v>
      </c>
      <c r="E11" s="3" t="s">
        <v>472</v>
      </c>
      <c r="F11" s="3">
        <v>2</v>
      </c>
      <c r="G11" s="3">
        <v>5</v>
      </c>
      <c r="H11" s="3" t="s">
        <v>64</v>
      </c>
      <c r="I11" s="3" t="s">
        <v>65</v>
      </c>
      <c r="J11" s="12" t="e">
        <f>(C11-VLOOKUP(H11,Riders!$A$2:$C$213,2,FALSE))/365</f>
        <v>#N/A</v>
      </c>
      <c r="K11" s="3">
        <v>23</v>
      </c>
    </row>
    <row r="12" spans="1:11" x14ac:dyDescent="0.35">
      <c r="A12" s="3" t="s">
        <v>12</v>
      </c>
      <c r="B12" s="3">
        <v>2022</v>
      </c>
      <c r="C12" s="22">
        <v>44850</v>
      </c>
      <c r="D12" s="3" t="s">
        <v>1542</v>
      </c>
      <c r="E12" s="3" t="s">
        <v>472</v>
      </c>
      <c r="F12" s="3">
        <v>3</v>
      </c>
      <c r="G12" s="3">
        <v>1</v>
      </c>
      <c r="H12" s="3" t="s">
        <v>16</v>
      </c>
      <c r="I12" s="3" t="s">
        <v>17</v>
      </c>
      <c r="J12" s="12">
        <f>(C12-VLOOKUP(H12,Riders!$A$2:$C$213,2,FALSE))/365</f>
        <v>23.487671232876714</v>
      </c>
      <c r="K12" s="3">
        <v>4</v>
      </c>
    </row>
    <row r="13" spans="1:11" x14ac:dyDescent="0.35">
      <c r="A13" s="3" t="s">
        <v>12</v>
      </c>
      <c r="B13" s="3">
        <v>2022</v>
      </c>
      <c r="C13" s="22">
        <v>44850</v>
      </c>
      <c r="D13" s="3" t="s">
        <v>1542</v>
      </c>
      <c r="E13" s="3" t="s">
        <v>472</v>
      </c>
      <c r="F13" s="3">
        <v>3</v>
      </c>
      <c r="G13" s="3">
        <v>2</v>
      </c>
      <c r="H13" s="3" t="s">
        <v>39</v>
      </c>
      <c r="I13" s="3" t="s">
        <v>40</v>
      </c>
      <c r="J13" s="12">
        <f>(C13-VLOOKUP(H13,Riders!$A$2:$C$213,2,FALSE))/365</f>
        <v>28.183561643835617</v>
      </c>
      <c r="K13" s="3">
        <v>13</v>
      </c>
    </row>
    <row r="14" spans="1:11" x14ac:dyDescent="0.35">
      <c r="A14" s="3" t="s">
        <v>12</v>
      </c>
      <c r="B14" s="3">
        <v>2022</v>
      </c>
      <c r="C14" s="22">
        <v>44850</v>
      </c>
      <c r="D14" s="3" t="s">
        <v>1542</v>
      </c>
      <c r="E14" s="3" t="s">
        <v>472</v>
      </c>
      <c r="F14" s="3">
        <v>3</v>
      </c>
      <c r="G14" s="3">
        <v>3</v>
      </c>
      <c r="H14" s="3" t="s">
        <v>24</v>
      </c>
      <c r="I14" s="3" t="s">
        <v>25</v>
      </c>
      <c r="J14" s="12">
        <f>(C14-VLOOKUP(H14,Riders!$A$2:$C$213,2,FALSE))/365</f>
        <v>24.13150684931507</v>
      </c>
      <c r="K14" s="3">
        <v>12</v>
      </c>
    </row>
    <row r="15" spans="1:11" x14ac:dyDescent="0.35">
      <c r="A15" s="3" t="s">
        <v>12</v>
      </c>
      <c r="B15" s="3">
        <v>2022</v>
      </c>
      <c r="C15" s="22">
        <v>44850</v>
      </c>
      <c r="D15" s="3" t="s">
        <v>1542</v>
      </c>
      <c r="E15" s="3" t="s">
        <v>472</v>
      </c>
      <c r="F15" s="3">
        <v>3</v>
      </c>
      <c r="G15" s="3">
        <v>4</v>
      </c>
      <c r="H15" s="3" t="s">
        <v>52</v>
      </c>
      <c r="I15" s="3" t="s">
        <v>53</v>
      </c>
      <c r="J15" s="12">
        <f>(C15-VLOOKUP(H15,Riders!$A$2:$C$213,2,FALSE))/365</f>
        <v>25.602739726027398</v>
      </c>
      <c r="K15" s="3">
        <v>19</v>
      </c>
    </row>
    <row r="16" spans="1:11" x14ac:dyDescent="0.35">
      <c r="A16" s="3" t="s">
        <v>12</v>
      </c>
      <c r="B16" s="3">
        <v>2022</v>
      </c>
      <c r="C16" s="22">
        <v>44850</v>
      </c>
      <c r="D16" s="3" t="s">
        <v>1542</v>
      </c>
      <c r="E16" s="3" t="s">
        <v>472</v>
      </c>
      <c r="F16" s="3">
        <v>3</v>
      </c>
      <c r="G16" s="3">
        <v>5</v>
      </c>
      <c r="H16" s="3" t="s">
        <v>58</v>
      </c>
      <c r="I16" s="3" t="s">
        <v>59</v>
      </c>
      <c r="J16" s="12">
        <f>(C16-VLOOKUP(H16,Riders!$A$2:$C$213,2,FALSE))/365</f>
        <v>24.753424657534246</v>
      </c>
      <c r="K16" s="3">
        <v>19</v>
      </c>
    </row>
    <row r="17" spans="1:11" x14ac:dyDescent="0.35">
      <c r="A17" s="3" t="s">
        <v>12</v>
      </c>
      <c r="B17" s="3">
        <v>2022</v>
      </c>
      <c r="C17" s="22">
        <v>44850</v>
      </c>
      <c r="D17" s="3" t="s">
        <v>1542</v>
      </c>
      <c r="E17" s="3" t="s">
        <v>472</v>
      </c>
      <c r="F17" s="3">
        <v>3</v>
      </c>
      <c r="G17" s="3">
        <v>6</v>
      </c>
      <c r="H17" s="3" t="s">
        <v>118</v>
      </c>
      <c r="I17" s="3" t="s">
        <v>27</v>
      </c>
      <c r="J17" s="12" t="e">
        <f>(C17-VLOOKUP(H17,Riders!$A$2:$C$213,2,FALSE))/365</f>
        <v>#N/A</v>
      </c>
      <c r="K17" s="3">
        <v>16</v>
      </c>
    </row>
    <row r="18" spans="1:11" x14ac:dyDescent="0.35">
      <c r="A18" s="3" t="s">
        <v>12</v>
      </c>
      <c r="B18" s="3">
        <v>2022</v>
      </c>
      <c r="C18" s="22">
        <v>44850</v>
      </c>
      <c r="D18" s="3" t="s">
        <v>1542</v>
      </c>
      <c r="E18" s="3" t="s">
        <v>472</v>
      </c>
      <c r="F18" s="3">
        <v>4</v>
      </c>
      <c r="G18" s="3">
        <v>1</v>
      </c>
      <c r="H18" s="3" t="s">
        <v>33</v>
      </c>
      <c r="I18" s="3" t="s">
        <v>27</v>
      </c>
      <c r="J18" s="12">
        <f>(C18-VLOOKUP(H18,Riders!$A$2:$C$213,2,FALSE))/365</f>
        <v>28.906849315068492</v>
      </c>
      <c r="K18" s="3">
        <v>11</v>
      </c>
    </row>
    <row r="19" spans="1:11" x14ac:dyDescent="0.35">
      <c r="A19" s="3" t="s">
        <v>12</v>
      </c>
      <c r="B19" s="3">
        <v>2022</v>
      </c>
      <c r="C19" s="22">
        <v>44850</v>
      </c>
      <c r="D19" s="3" t="s">
        <v>1542</v>
      </c>
      <c r="E19" s="3" t="s">
        <v>472</v>
      </c>
      <c r="F19" s="3">
        <v>4</v>
      </c>
      <c r="G19" s="3">
        <v>2</v>
      </c>
      <c r="H19" s="3" t="s">
        <v>28</v>
      </c>
      <c r="I19" s="3" t="s">
        <v>29</v>
      </c>
      <c r="J19" s="12">
        <f>(C19-VLOOKUP(H19,Riders!$A$2:$C$213,2,FALSE))/365</f>
        <v>22.80821917808219</v>
      </c>
      <c r="K19" s="3">
        <v>5</v>
      </c>
    </row>
    <row r="20" spans="1:11" x14ac:dyDescent="0.35">
      <c r="A20" s="3" t="s">
        <v>12</v>
      </c>
      <c r="B20" s="3">
        <v>2022</v>
      </c>
      <c r="C20" s="22">
        <v>44850</v>
      </c>
      <c r="D20" s="3" t="s">
        <v>1542</v>
      </c>
      <c r="E20" s="3" t="s">
        <v>472</v>
      </c>
      <c r="F20" s="3">
        <v>4</v>
      </c>
      <c r="G20" s="3">
        <v>3</v>
      </c>
      <c r="H20" s="3" t="s">
        <v>35</v>
      </c>
      <c r="I20" s="3" t="s">
        <v>36</v>
      </c>
      <c r="J20" s="12">
        <f>(C20-VLOOKUP(H20,Riders!$A$2:$C$213,2,FALSE))/365</f>
        <v>122.87671232876713</v>
      </c>
      <c r="K20" s="3">
        <v>13</v>
      </c>
    </row>
    <row r="21" spans="1:11" x14ac:dyDescent="0.35">
      <c r="A21" s="3" t="s">
        <v>12</v>
      </c>
      <c r="B21" s="3">
        <v>2022</v>
      </c>
      <c r="C21" s="22">
        <v>44850</v>
      </c>
      <c r="D21" s="3" t="s">
        <v>1542</v>
      </c>
      <c r="E21" s="3" t="s">
        <v>472</v>
      </c>
      <c r="F21" s="3">
        <v>4</v>
      </c>
      <c r="G21" s="3">
        <v>4</v>
      </c>
      <c r="H21" s="3" t="s">
        <v>48</v>
      </c>
      <c r="I21" s="3" t="s">
        <v>49</v>
      </c>
      <c r="J21" s="12" t="e">
        <f>(C21-VLOOKUP(H21,Riders!$A$2:$C$213,2,FALSE))/365</f>
        <v>#N/A</v>
      </c>
      <c r="K21" s="3">
        <v>23</v>
      </c>
    </row>
    <row r="22" spans="1:11" x14ac:dyDescent="0.35">
      <c r="A22" s="3" t="s">
        <v>12</v>
      </c>
      <c r="B22" s="3">
        <v>2022</v>
      </c>
      <c r="C22" s="22">
        <v>44850</v>
      </c>
      <c r="D22" s="3" t="s">
        <v>1542</v>
      </c>
      <c r="E22" s="3" t="s">
        <v>472</v>
      </c>
      <c r="F22" s="3">
        <v>4</v>
      </c>
      <c r="G22" s="3">
        <v>5</v>
      </c>
      <c r="H22" s="3" t="s">
        <v>95</v>
      </c>
      <c r="I22" s="3" t="s">
        <v>38</v>
      </c>
      <c r="J22" s="12">
        <f>(C22-VLOOKUP(H22,Riders!$A$2:$C$213,2,FALSE))/365</f>
        <v>122.87671232876713</v>
      </c>
      <c r="K22" s="3">
        <v>27</v>
      </c>
    </row>
    <row r="23" spans="1:11" x14ac:dyDescent="0.35">
      <c r="A23" s="3" t="s">
        <v>12</v>
      </c>
      <c r="B23" s="3">
        <v>2022</v>
      </c>
      <c r="C23" s="22">
        <v>44850</v>
      </c>
      <c r="D23" s="3" t="s">
        <v>1542</v>
      </c>
      <c r="E23" s="3" t="s">
        <v>472</v>
      </c>
      <c r="F23" s="3">
        <v>5</v>
      </c>
      <c r="G23" s="3">
        <v>1</v>
      </c>
      <c r="H23" s="3" t="s">
        <v>32</v>
      </c>
      <c r="I23" s="3" t="s">
        <v>17</v>
      </c>
      <c r="J23" s="12" t="e">
        <f>(C23-VLOOKUP(H23,Riders!$A$2:$C$213,2,FALSE))/365</f>
        <v>#N/A</v>
      </c>
      <c r="K23" s="3">
        <v>8</v>
      </c>
    </row>
    <row r="24" spans="1:11" x14ac:dyDescent="0.35">
      <c r="A24" s="3" t="s">
        <v>12</v>
      </c>
      <c r="B24" s="3">
        <v>2022</v>
      </c>
      <c r="C24" s="22">
        <v>44850</v>
      </c>
      <c r="D24" s="3" t="s">
        <v>1542</v>
      </c>
      <c r="E24" s="3" t="s">
        <v>472</v>
      </c>
      <c r="F24" s="3">
        <v>5</v>
      </c>
      <c r="G24" s="3">
        <v>2</v>
      </c>
      <c r="H24" s="3" t="s">
        <v>20</v>
      </c>
      <c r="I24" s="3" t="s">
        <v>21</v>
      </c>
      <c r="J24" s="12">
        <f>(C24-VLOOKUP(H24,Riders!$A$2:$C$213,2,FALSE))/365</f>
        <v>27.197260273972603</v>
      </c>
      <c r="K24" s="3">
        <v>7</v>
      </c>
    </row>
    <row r="25" spans="1:11" x14ac:dyDescent="0.35">
      <c r="A25" s="3" t="s">
        <v>12</v>
      </c>
      <c r="B25" s="3">
        <v>2022</v>
      </c>
      <c r="C25" s="22">
        <v>44850</v>
      </c>
      <c r="D25" s="3" t="s">
        <v>1542</v>
      </c>
      <c r="E25" s="3" t="s">
        <v>472</v>
      </c>
      <c r="F25" s="3">
        <v>5</v>
      </c>
      <c r="G25" s="3">
        <v>3</v>
      </c>
      <c r="H25" s="3" t="s">
        <v>101</v>
      </c>
      <c r="I25" s="3" t="s">
        <v>47</v>
      </c>
      <c r="J25" s="12" t="e">
        <f>(C25-VLOOKUP(H25,Riders!$A$2:$C$213,2,FALSE))/365</f>
        <v>#N/A</v>
      </c>
      <c r="K25" s="3">
        <v>10</v>
      </c>
    </row>
    <row r="26" spans="1:11" x14ac:dyDescent="0.35">
      <c r="A26" s="3" t="s">
        <v>12</v>
      </c>
      <c r="B26" s="3">
        <v>2022</v>
      </c>
      <c r="C26" s="22">
        <v>44850</v>
      </c>
      <c r="D26" s="3" t="s">
        <v>1542</v>
      </c>
      <c r="E26" s="3" t="s">
        <v>472</v>
      </c>
      <c r="F26" s="3">
        <v>5</v>
      </c>
      <c r="G26" s="3">
        <v>4</v>
      </c>
      <c r="H26" s="3" t="s">
        <v>43</v>
      </c>
      <c r="I26" s="3" t="s">
        <v>44</v>
      </c>
      <c r="J26" s="12">
        <f>(C26-VLOOKUP(H26,Riders!$A$2:$C$213,2,FALSE))/365</f>
        <v>29.909589041095892</v>
      </c>
      <c r="K26" s="3">
        <v>9</v>
      </c>
    </row>
    <row r="27" spans="1:11" x14ac:dyDescent="0.35">
      <c r="A27" s="3" t="s">
        <v>12</v>
      </c>
      <c r="B27" s="3">
        <v>2022</v>
      </c>
      <c r="C27" s="22">
        <v>44850</v>
      </c>
      <c r="D27" s="3" t="s">
        <v>1542</v>
      </c>
      <c r="E27" s="3" t="s">
        <v>472</v>
      </c>
      <c r="F27" s="3">
        <v>5</v>
      </c>
      <c r="G27" s="3">
        <v>5</v>
      </c>
      <c r="H27" s="3" t="s">
        <v>45</v>
      </c>
      <c r="I27" s="3" t="s">
        <v>40</v>
      </c>
      <c r="J27" s="12">
        <f>(C27-VLOOKUP(H27,Riders!$A$2:$C$213,2,FALSE))/365</f>
        <v>31.649315068493152</v>
      </c>
      <c r="K27" s="3">
        <v>23</v>
      </c>
    </row>
    <row r="28" spans="1:11" x14ac:dyDescent="0.35">
      <c r="A28" s="3" t="s">
        <v>12</v>
      </c>
      <c r="B28" s="3">
        <v>2022</v>
      </c>
      <c r="C28" s="22">
        <v>44850</v>
      </c>
      <c r="D28" s="3" t="s">
        <v>1542</v>
      </c>
      <c r="E28" s="3" t="s">
        <v>472</v>
      </c>
      <c r="F28" s="3">
        <v>5</v>
      </c>
      <c r="G28" s="3">
        <v>6</v>
      </c>
      <c r="H28" s="3" t="s">
        <v>26</v>
      </c>
      <c r="I28" s="3" t="s">
        <v>27</v>
      </c>
      <c r="J28" s="12">
        <f>(C28-VLOOKUP(H28,Riders!$A$2:$C$213,2,FALSE))/365</f>
        <v>24.402739726027399</v>
      </c>
      <c r="K28" s="3">
        <v>23</v>
      </c>
    </row>
    <row r="29" spans="1:11" x14ac:dyDescent="0.35">
      <c r="A29" s="3" t="s">
        <v>12</v>
      </c>
      <c r="B29" s="3">
        <v>2022</v>
      </c>
      <c r="C29" s="22">
        <v>44850</v>
      </c>
      <c r="D29" s="3" t="s">
        <v>1542</v>
      </c>
      <c r="E29" s="3" t="s">
        <v>1543</v>
      </c>
      <c r="F29" s="3">
        <v>1</v>
      </c>
      <c r="G29" s="3">
        <v>1</v>
      </c>
      <c r="H29" s="3" t="s">
        <v>43</v>
      </c>
      <c r="I29" s="3" t="s">
        <v>44</v>
      </c>
      <c r="J29" s="12">
        <f>(C29-VLOOKUP(H29,Riders!$A$2:$C$213,2,FALSE))/365</f>
        <v>29.909589041095892</v>
      </c>
      <c r="K29" s="3">
        <v>9</v>
      </c>
    </row>
    <row r="30" spans="1:11" x14ac:dyDescent="0.35">
      <c r="A30" s="3" t="s">
        <v>12</v>
      </c>
      <c r="B30" s="3">
        <v>2022</v>
      </c>
      <c r="C30" s="22">
        <v>44850</v>
      </c>
      <c r="D30" s="3" t="s">
        <v>1542</v>
      </c>
      <c r="E30" s="3" t="s">
        <v>1543</v>
      </c>
      <c r="F30" s="3">
        <v>1</v>
      </c>
      <c r="G30" s="3">
        <v>2</v>
      </c>
      <c r="H30" s="3" t="s">
        <v>118</v>
      </c>
      <c r="I30" s="3" t="s">
        <v>27</v>
      </c>
      <c r="J30" s="12" t="e">
        <f>(C30-VLOOKUP(H30,Riders!$A$2:$C$213,2,FALSE))/365</f>
        <v>#N/A</v>
      </c>
      <c r="K30" s="3">
        <v>16</v>
      </c>
    </row>
    <row r="31" spans="1:11" x14ac:dyDescent="0.35">
      <c r="A31" s="3" t="s">
        <v>12</v>
      </c>
      <c r="B31" s="3">
        <v>2022</v>
      </c>
      <c r="C31" s="22">
        <v>44850</v>
      </c>
      <c r="D31" s="3" t="s">
        <v>1542</v>
      </c>
      <c r="E31" s="3" t="s">
        <v>1543</v>
      </c>
      <c r="F31" s="3">
        <v>1</v>
      </c>
      <c r="G31" s="3">
        <v>3</v>
      </c>
      <c r="H31" s="3" t="s">
        <v>50</v>
      </c>
      <c r="I31" s="3" t="s">
        <v>51</v>
      </c>
      <c r="J31" s="12">
        <f>(C31-VLOOKUP(H31,Riders!$A$2:$C$213,2,FALSE))/365</f>
        <v>26.030136986301368</v>
      </c>
      <c r="K31" s="3">
        <v>19</v>
      </c>
    </row>
    <row r="32" spans="1:11" x14ac:dyDescent="0.35">
      <c r="A32" s="3" t="s">
        <v>12</v>
      </c>
      <c r="B32" s="3">
        <v>2022</v>
      </c>
      <c r="C32" s="22">
        <v>44850</v>
      </c>
      <c r="D32" s="3" t="s">
        <v>1542</v>
      </c>
      <c r="E32" s="3" t="s">
        <v>1543</v>
      </c>
      <c r="F32" s="3">
        <v>1</v>
      </c>
      <c r="G32" s="3">
        <v>4</v>
      </c>
      <c r="H32" s="3" t="s">
        <v>48</v>
      </c>
      <c r="I32" s="3" t="s">
        <v>49</v>
      </c>
      <c r="J32" s="12" t="e">
        <f>(C32-VLOOKUP(H32,Riders!$A$2:$C$213,2,FALSE))/365</f>
        <v>#N/A</v>
      </c>
      <c r="K32" s="3">
        <v>23</v>
      </c>
    </row>
    <row r="33" spans="1:11" x14ac:dyDescent="0.35">
      <c r="A33" s="3" t="s">
        <v>12</v>
      </c>
      <c r="B33" s="3">
        <v>2022</v>
      </c>
      <c r="C33" s="22">
        <v>44850</v>
      </c>
      <c r="D33" s="3" t="s">
        <v>1542</v>
      </c>
      <c r="E33" s="3" t="s">
        <v>1543</v>
      </c>
      <c r="F33" s="3">
        <v>2</v>
      </c>
      <c r="G33" s="3">
        <v>1</v>
      </c>
      <c r="H33" s="3" t="s">
        <v>42</v>
      </c>
      <c r="I33" s="3" t="s">
        <v>40</v>
      </c>
      <c r="J33" s="12">
        <f>(C33-VLOOKUP(H33,Riders!$A$2:$C$213,2,FALSE))/365</f>
        <v>23.873972602739727</v>
      </c>
      <c r="K33" s="3">
        <v>2</v>
      </c>
    </row>
    <row r="34" spans="1:11" x14ac:dyDescent="0.35">
      <c r="A34" s="3" t="s">
        <v>12</v>
      </c>
      <c r="B34" s="3">
        <v>2022</v>
      </c>
      <c r="C34" s="22">
        <v>44850</v>
      </c>
      <c r="D34" s="3" t="s">
        <v>1542</v>
      </c>
      <c r="E34" s="3" t="s">
        <v>1543</v>
      </c>
      <c r="F34" s="3">
        <v>2</v>
      </c>
      <c r="G34" s="3">
        <v>2</v>
      </c>
      <c r="H34" s="3" t="s">
        <v>400</v>
      </c>
      <c r="I34" s="3" t="s">
        <v>19</v>
      </c>
      <c r="J34" s="12">
        <f>(C34-VLOOKUP(H34,Riders!$A$2:$C$213,2,FALSE))/365</f>
        <v>23.115068493150684</v>
      </c>
      <c r="K34" s="3">
        <v>3</v>
      </c>
    </row>
    <row r="35" spans="1:11" x14ac:dyDescent="0.35">
      <c r="A35" s="3" t="s">
        <v>12</v>
      </c>
      <c r="B35" s="3">
        <v>2022</v>
      </c>
      <c r="C35" s="22">
        <v>44850</v>
      </c>
      <c r="D35" s="3" t="s">
        <v>1542</v>
      </c>
      <c r="E35" s="3" t="s">
        <v>1543</v>
      </c>
      <c r="F35" s="3">
        <v>2</v>
      </c>
      <c r="G35" s="3">
        <v>3</v>
      </c>
      <c r="H35" s="3" t="s">
        <v>52</v>
      </c>
      <c r="I35" s="3" t="s">
        <v>53</v>
      </c>
      <c r="J35" s="12">
        <f>(C35-VLOOKUP(H35,Riders!$A$2:$C$213,2,FALSE))/365</f>
        <v>25.602739726027398</v>
      </c>
      <c r="K35" s="3">
        <v>19</v>
      </c>
    </row>
    <row r="36" spans="1:11" x14ac:dyDescent="0.35">
      <c r="A36" s="3" t="s">
        <v>12</v>
      </c>
      <c r="B36" s="3">
        <v>2022</v>
      </c>
      <c r="C36" s="22">
        <v>44850</v>
      </c>
      <c r="D36" s="3" t="s">
        <v>1542</v>
      </c>
      <c r="E36" s="3" t="s">
        <v>1543</v>
      </c>
      <c r="F36" s="3">
        <v>2</v>
      </c>
      <c r="G36" s="3">
        <v>4</v>
      </c>
      <c r="H36" s="3" t="s">
        <v>45</v>
      </c>
      <c r="I36" s="3" t="s">
        <v>40</v>
      </c>
      <c r="J36" s="12">
        <f>(C36-VLOOKUP(H36,Riders!$A$2:$C$213,2,FALSE))/365</f>
        <v>31.649315068493152</v>
      </c>
      <c r="K36" s="3">
        <v>23</v>
      </c>
    </row>
    <row r="37" spans="1:11" x14ac:dyDescent="0.35">
      <c r="A37" s="3" t="s">
        <v>12</v>
      </c>
      <c r="B37" s="3">
        <v>2022</v>
      </c>
      <c r="C37" s="22">
        <v>44850</v>
      </c>
      <c r="D37" s="3" t="s">
        <v>1542</v>
      </c>
      <c r="E37" s="3" t="s">
        <v>1543</v>
      </c>
      <c r="F37" s="3">
        <v>3</v>
      </c>
      <c r="G37" s="3">
        <v>1</v>
      </c>
      <c r="H37" s="3" t="s">
        <v>24</v>
      </c>
      <c r="I37" s="3" t="s">
        <v>25</v>
      </c>
      <c r="J37" s="12">
        <f>(C37-VLOOKUP(H37,Riders!$A$2:$C$213,2,FALSE))/365</f>
        <v>24.13150684931507</v>
      </c>
      <c r="K37" s="3">
        <v>12</v>
      </c>
    </row>
    <row r="38" spans="1:11" x14ac:dyDescent="0.35">
      <c r="A38" s="3" t="s">
        <v>12</v>
      </c>
      <c r="B38" s="3">
        <v>2022</v>
      </c>
      <c r="C38" s="22">
        <v>44850</v>
      </c>
      <c r="D38" s="3" t="s">
        <v>1542</v>
      </c>
      <c r="E38" s="3" t="s">
        <v>1543</v>
      </c>
      <c r="F38" s="3">
        <v>3</v>
      </c>
      <c r="G38" s="3">
        <v>2</v>
      </c>
      <c r="H38" s="3" t="s">
        <v>100</v>
      </c>
      <c r="I38" s="3" t="s">
        <v>47</v>
      </c>
      <c r="J38" s="12" t="e">
        <f>(C38-VLOOKUP(H38,Riders!$A$2:$C$213,2,FALSE))/365</f>
        <v>#N/A</v>
      </c>
      <c r="K38" s="3">
        <v>16</v>
      </c>
    </row>
    <row r="39" spans="1:11" x14ac:dyDescent="0.35">
      <c r="A39" s="3" t="s">
        <v>12</v>
      </c>
      <c r="B39" s="3">
        <v>2022</v>
      </c>
      <c r="C39" s="22">
        <v>44850</v>
      </c>
      <c r="D39" s="3" t="s">
        <v>1542</v>
      </c>
      <c r="E39" s="3" t="s">
        <v>1543</v>
      </c>
      <c r="F39" s="3">
        <v>3</v>
      </c>
      <c r="G39" s="3">
        <v>3</v>
      </c>
      <c r="H39" s="3" t="s">
        <v>398</v>
      </c>
      <c r="I39" s="3" t="s">
        <v>15</v>
      </c>
      <c r="J39" s="12" t="e">
        <f>(C39-VLOOKUP(H39,Riders!$A$2:$C$213,2,FALSE))/365</f>
        <v>#N/A</v>
      </c>
      <c r="K39" s="3">
        <v>19</v>
      </c>
    </row>
    <row r="40" spans="1:11" x14ac:dyDescent="0.35">
      <c r="A40" s="3" t="s">
        <v>12</v>
      </c>
      <c r="B40" s="3">
        <v>2022</v>
      </c>
      <c r="C40" s="22">
        <v>44850</v>
      </c>
      <c r="D40" s="3" t="s">
        <v>1542</v>
      </c>
      <c r="E40" s="3" t="s">
        <v>1543</v>
      </c>
      <c r="F40" s="3">
        <v>3</v>
      </c>
      <c r="G40" s="3">
        <v>4</v>
      </c>
      <c r="H40" s="3" t="s">
        <v>26</v>
      </c>
      <c r="I40" s="3" t="s">
        <v>27</v>
      </c>
      <c r="J40" s="12">
        <f>(C40-VLOOKUP(H40,Riders!$A$2:$C$213,2,FALSE))/365</f>
        <v>24.402739726027399</v>
      </c>
      <c r="K40" s="3">
        <v>23</v>
      </c>
    </row>
    <row r="41" spans="1:11" x14ac:dyDescent="0.35">
      <c r="A41" s="3" t="s">
        <v>12</v>
      </c>
      <c r="B41" s="3">
        <v>2022</v>
      </c>
      <c r="C41" s="22">
        <v>44850</v>
      </c>
      <c r="D41" s="3" t="s">
        <v>1542</v>
      </c>
      <c r="E41" s="3" t="s">
        <v>1543</v>
      </c>
      <c r="F41" s="3">
        <v>3</v>
      </c>
      <c r="G41" s="3">
        <v>5</v>
      </c>
      <c r="H41" s="3" t="s">
        <v>95</v>
      </c>
      <c r="I41" s="3" t="s">
        <v>38</v>
      </c>
      <c r="J41" s="12">
        <f>(C41-VLOOKUP(H41,Riders!$A$2:$C$213,2,FALSE))/365</f>
        <v>122.87671232876713</v>
      </c>
      <c r="K41" s="3">
        <v>27</v>
      </c>
    </row>
    <row r="42" spans="1:11" x14ac:dyDescent="0.35">
      <c r="A42" s="3" t="s">
        <v>12</v>
      </c>
      <c r="B42" s="3">
        <v>2022</v>
      </c>
      <c r="C42" s="22">
        <v>44850</v>
      </c>
      <c r="D42" s="3" t="s">
        <v>1542</v>
      </c>
      <c r="E42" s="3" t="s">
        <v>1543</v>
      </c>
      <c r="F42" s="3">
        <v>4</v>
      </c>
      <c r="G42" s="3">
        <v>1</v>
      </c>
      <c r="H42" s="3" t="s">
        <v>101</v>
      </c>
      <c r="I42" s="3" t="s">
        <v>47</v>
      </c>
      <c r="J42" s="12" t="e">
        <f>(C42-VLOOKUP(H42,Riders!$A$2:$C$213,2,FALSE))/365</f>
        <v>#N/A</v>
      </c>
      <c r="K42" s="3">
        <v>10</v>
      </c>
    </row>
    <row r="43" spans="1:11" x14ac:dyDescent="0.35">
      <c r="A43" s="3" t="s">
        <v>12</v>
      </c>
      <c r="B43" s="3">
        <v>2022</v>
      </c>
      <c r="C43" s="22">
        <v>44850</v>
      </c>
      <c r="D43" s="3" t="s">
        <v>1542</v>
      </c>
      <c r="E43" s="3" t="s">
        <v>1543</v>
      </c>
      <c r="F43" s="3">
        <v>4</v>
      </c>
      <c r="G43" s="3">
        <v>2</v>
      </c>
      <c r="H43" s="3" t="s">
        <v>35</v>
      </c>
      <c r="I43" s="3" t="s">
        <v>36</v>
      </c>
      <c r="J43" s="12">
        <f>(C43-VLOOKUP(H43,Riders!$A$2:$C$213,2,FALSE))/365</f>
        <v>122.87671232876713</v>
      </c>
      <c r="K43" s="3">
        <v>13</v>
      </c>
    </row>
    <row r="44" spans="1:11" x14ac:dyDescent="0.35">
      <c r="A44" s="3" t="s">
        <v>12</v>
      </c>
      <c r="B44" s="3">
        <v>2022</v>
      </c>
      <c r="C44" s="22">
        <v>44850</v>
      </c>
      <c r="D44" s="3" t="s">
        <v>1542</v>
      </c>
      <c r="E44" s="3" t="s">
        <v>1543</v>
      </c>
      <c r="F44" s="3">
        <v>4</v>
      </c>
      <c r="G44" s="3">
        <v>3</v>
      </c>
      <c r="H44" s="3" t="s">
        <v>58</v>
      </c>
      <c r="I44" s="3" t="s">
        <v>59</v>
      </c>
      <c r="J44" s="12">
        <f>(C44-VLOOKUP(H44,Riders!$A$2:$C$213,2,FALSE))/365</f>
        <v>24.753424657534246</v>
      </c>
      <c r="K44" s="3">
        <v>19</v>
      </c>
    </row>
    <row r="45" spans="1:11" x14ac:dyDescent="0.35">
      <c r="A45" s="3" t="s">
        <v>12</v>
      </c>
      <c r="B45" s="3">
        <v>2022</v>
      </c>
      <c r="C45" s="22">
        <v>44850</v>
      </c>
      <c r="D45" s="3" t="s">
        <v>1542</v>
      </c>
      <c r="E45" s="3" t="s">
        <v>1543</v>
      </c>
      <c r="F45" s="3">
        <v>4</v>
      </c>
      <c r="G45" s="3">
        <v>4</v>
      </c>
      <c r="H45" s="3" t="s">
        <v>64</v>
      </c>
      <c r="I45" s="3" t="s">
        <v>65</v>
      </c>
      <c r="J45" s="12" t="e">
        <f>(C45-VLOOKUP(H45,Riders!$A$2:$C$213,2,FALSE))/365</f>
        <v>#N/A</v>
      </c>
      <c r="K45" s="3">
        <v>23</v>
      </c>
    </row>
    <row r="46" spans="1:11" x14ac:dyDescent="0.35">
      <c r="A46" s="3" t="s">
        <v>12</v>
      </c>
      <c r="B46" s="3">
        <v>2022</v>
      </c>
      <c r="C46" s="22">
        <v>44850</v>
      </c>
      <c r="D46" s="3" t="s">
        <v>1542</v>
      </c>
      <c r="E46" s="3" t="s">
        <v>1544</v>
      </c>
      <c r="F46" s="3">
        <v>1</v>
      </c>
      <c r="G46" s="3">
        <v>1</v>
      </c>
      <c r="H46" s="3" t="s">
        <v>42</v>
      </c>
      <c r="I46" s="3" t="s">
        <v>40</v>
      </c>
      <c r="J46" s="12">
        <f>(C46-VLOOKUP(H46,Riders!$A$2:$C$213,2,FALSE))/365</f>
        <v>23.873972602739727</v>
      </c>
      <c r="K46" s="3">
        <v>2</v>
      </c>
    </row>
    <row r="47" spans="1:11" x14ac:dyDescent="0.35">
      <c r="A47" s="3" t="s">
        <v>12</v>
      </c>
      <c r="B47" s="3">
        <v>2022</v>
      </c>
      <c r="C47" s="22">
        <v>44850</v>
      </c>
      <c r="D47" s="3" t="s">
        <v>1542</v>
      </c>
      <c r="E47" s="3" t="s">
        <v>1544</v>
      </c>
      <c r="F47" s="3">
        <v>1</v>
      </c>
      <c r="G47" s="3">
        <v>2</v>
      </c>
      <c r="H47" s="3" t="s">
        <v>24</v>
      </c>
      <c r="I47" s="3" t="s">
        <v>25</v>
      </c>
      <c r="J47" s="12">
        <f>(C47-VLOOKUP(H47,Riders!$A$2:$C$213,2,FALSE))/365</f>
        <v>24.13150684931507</v>
      </c>
      <c r="K47" s="3">
        <v>12</v>
      </c>
    </row>
    <row r="48" spans="1:11" x14ac:dyDescent="0.35">
      <c r="A48" s="3" t="s">
        <v>12</v>
      </c>
      <c r="B48" s="3">
        <v>2022</v>
      </c>
      <c r="C48" s="22">
        <v>44850</v>
      </c>
      <c r="D48" s="3" t="s">
        <v>1542</v>
      </c>
      <c r="E48" s="3" t="s">
        <v>1544</v>
      </c>
      <c r="F48" s="3">
        <v>1</v>
      </c>
      <c r="G48" s="3">
        <v>3</v>
      </c>
      <c r="H48" s="3" t="s">
        <v>14</v>
      </c>
      <c r="I48" s="3" t="s">
        <v>15</v>
      </c>
      <c r="J48" s="12">
        <f>(C48-VLOOKUP(H48,Riders!$A$2:$C$213,2,FALSE))/365</f>
        <v>122.87671232876713</v>
      </c>
      <c r="K48" s="3">
        <v>1</v>
      </c>
    </row>
    <row r="49" spans="1:11" x14ac:dyDescent="0.35">
      <c r="A49" s="3" t="s">
        <v>12</v>
      </c>
      <c r="B49" s="3">
        <v>2022</v>
      </c>
      <c r="C49" s="22">
        <v>44850</v>
      </c>
      <c r="D49" s="3" t="s">
        <v>1542</v>
      </c>
      <c r="E49" s="3" t="s">
        <v>1544</v>
      </c>
      <c r="F49" s="3">
        <v>1</v>
      </c>
      <c r="G49" s="3">
        <v>4</v>
      </c>
      <c r="H49" s="3" t="s">
        <v>33</v>
      </c>
      <c r="I49" s="3" t="s">
        <v>27</v>
      </c>
      <c r="J49" s="12">
        <f>(C49-VLOOKUP(H49,Riders!$A$2:$C$213,2,FALSE))/365</f>
        <v>28.906849315068492</v>
      </c>
      <c r="K49" s="3">
        <v>11</v>
      </c>
    </row>
    <row r="50" spans="1:11" x14ac:dyDescent="0.35">
      <c r="A50" s="3" t="s">
        <v>12</v>
      </c>
      <c r="B50" s="3">
        <v>2022</v>
      </c>
      <c r="C50" s="22">
        <v>44850</v>
      </c>
      <c r="D50" s="3" t="s">
        <v>1542</v>
      </c>
      <c r="E50" s="3" t="s">
        <v>1544</v>
      </c>
      <c r="F50" s="3">
        <v>1</v>
      </c>
      <c r="G50" s="3">
        <v>5</v>
      </c>
      <c r="H50" s="3" t="s">
        <v>35</v>
      </c>
      <c r="I50" s="3" t="s">
        <v>36</v>
      </c>
      <c r="J50" s="12">
        <f>(C50-VLOOKUP(H50,Riders!$A$2:$C$213,2,FALSE))/365</f>
        <v>122.87671232876713</v>
      </c>
      <c r="K50" s="3">
        <v>13</v>
      </c>
    </row>
    <row r="51" spans="1:11" x14ac:dyDescent="0.35">
      <c r="A51" s="3" t="s">
        <v>12</v>
      </c>
      <c r="B51" s="3">
        <v>2022</v>
      </c>
      <c r="C51" s="22">
        <v>44850</v>
      </c>
      <c r="D51" s="3" t="s">
        <v>1542</v>
      </c>
      <c r="E51" s="3" t="s">
        <v>1544</v>
      </c>
      <c r="F51" s="3">
        <v>1</v>
      </c>
      <c r="G51" s="3">
        <v>6</v>
      </c>
      <c r="H51" s="3" t="s">
        <v>30</v>
      </c>
      <c r="I51" s="3" t="s">
        <v>31</v>
      </c>
      <c r="J51" s="12" t="e">
        <f>(C51-VLOOKUP(H51,Riders!$A$2:$C$213,2,FALSE))/365</f>
        <v>#N/A</v>
      </c>
      <c r="K51" s="3">
        <v>16</v>
      </c>
    </row>
    <row r="52" spans="1:11" x14ac:dyDescent="0.35">
      <c r="A52" s="3" t="s">
        <v>12</v>
      </c>
      <c r="B52" s="3">
        <v>2022</v>
      </c>
      <c r="C52" s="22">
        <v>44850</v>
      </c>
      <c r="D52" s="3" t="s">
        <v>1542</v>
      </c>
      <c r="E52" s="3" t="s">
        <v>1544</v>
      </c>
      <c r="F52" s="3">
        <v>2</v>
      </c>
      <c r="G52" s="3">
        <v>1</v>
      </c>
      <c r="H52" s="3" t="s">
        <v>78</v>
      </c>
      <c r="I52" s="3" t="s">
        <v>19</v>
      </c>
      <c r="J52" s="12">
        <f>(C52-VLOOKUP(H52,Riders!$A$2:$C$213,2,FALSE))/365</f>
        <v>31.435616438356163</v>
      </c>
      <c r="K52" s="3">
        <v>6</v>
      </c>
    </row>
    <row r="53" spans="1:11" x14ac:dyDescent="0.35">
      <c r="A53" s="3" t="s">
        <v>12</v>
      </c>
      <c r="B53" s="3">
        <v>2022</v>
      </c>
      <c r="C53" s="22">
        <v>44850</v>
      </c>
      <c r="D53" s="3" t="s">
        <v>1542</v>
      </c>
      <c r="E53" s="3" t="s">
        <v>1544</v>
      </c>
      <c r="F53" s="3">
        <v>2</v>
      </c>
      <c r="G53" s="3">
        <v>2</v>
      </c>
      <c r="H53" s="3" t="s">
        <v>43</v>
      </c>
      <c r="I53" s="3" t="s">
        <v>44</v>
      </c>
      <c r="J53" s="12">
        <f>(C53-VLOOKUP(H53,Riders!$A$2:$C$213,2,FALSE))/365</f>
        <v>29.909589041095892</v>
      </c>
      <c r="K53" s="3">
        <v>9</v>
      </c>
    </row>
    <row r="54" spans="1:11" x14ac:dyDescent="0.35">
      <c r="A54" s="3" t="s">
        <v>12</v>
      </c>
      <c r="B54" s="3">
        <v>2022</v>
      </c>
      <c r="C54" s="22">
        <v>44850</v>
      </c>
      <c r="D54" s="3" t="s">
        <v>1542</v>
      </c>
      <c r="E54" s="3" t="s">
        <v>1544</v>
      </c>
      <c r="F54" s="3">
        <v>2</v>
      </c>
      <c r="G54" s="3">
        <v>3</v>
      </c>
      <c r="H54" s="3" t="s">
        <v>32</v>
      </c>
      <c r="I54" s="3" t="s">
        <v>17</v>
      </c>
      <c r="J54" s="12" t="e">
        <f>(C54-VLOOKUP(H54,Riders!$A$2:$C$213,2,FALSE))/365</f>
        <v>#N/A</v>
      </c>
      <c r="K54" s="3">
        <v>8</v>
      </c>
    </row>
    <row r="55" spans="1:11" x14ac:dyDescent="0.35">
      <c r="A55" s="3" t="s">
        <v>12</v>
      </c>
      <c r="B55" s="3">
        <v>2022</v>
      </c>
      <c r="C55" s="22">
        <v>44850</v>
      </c>
      <c r="D55" s="3" t="s">
        <v>1542</v>
      </c>
      <c r="E55" s="3" t="s">
        <v>1544</v>
      </c>
      <c r="F55" s="3">
        <v>2</v>
      </c>
      <c r="G55" s="3">
        <v>4</v>
      </c>
      <c r="H55" s="3" t="s">
        <v>101</v>
      </c>
      <c r="I55" s="3" t="s">
        <v>47</v>
      </c>
      <c r="J55" s="12" t="e">
        <f>(C55-VLOOKUP(H55,Riders!$A$2:$C$213,2,FALSE))/365</f>
        <v>#N/A</v>
      </c>
      <c r="K55" s="3">
        <v>10</v>
      </c>
    </row>
    <row r="56" spans="1:11" x14ac:dyDescent="0.35">
      <c r="A56" s="3" t="s">
        <v>12</v>
      </c>
      <c r="B56" s="3">
        <v>2022</v>
      </c>
      <c r="C56" s="22">
        <v>44850</v>
      </c>
      <c r="D56" s="3" t="s">
        <v>1542</v>
      </c>
      <c r="E56" s="3" t="s">
        <v>1544</v>
      </c>
      <c r="F56" s="3">
        <v>2</v>
      </c>
      <c r="G56" s="3">
        <v>5</v>
      </c>
      <c r="H56" s="3" t="s">
        <v>39</v>
      </c>
      <c r="I56" s="3" t="s">
        <v>40</v>
      </c>
      <c r="J56" s="12">
        <f>(C56-VLOOKUP(H56,Riders!$A$2:$C$213,2,FALSE))/365</f>
        <v>28.183561643835617</v>
      </c>
      <c r="K56" s="3">
        <v>13</v>
      </c>
    </row>
    <row r="57" spans="1:11" x14ac:dyDescent="0.35">
      <c r="A57" s="3" t="s">
        <v>12</v>
      </c>
      <c r="B57" s="3">
        <v>2022</v>
      </c>
      <c r="C57" s="22">
        <v>44850</v>
      </c>
      <c r="D57" s="3" t="s">
        <v>1542</v>
      </c>
      <c r="E57" s="3" t="s">
        <v>1544</v>
      </c>
      <c r="F57" s="3">
        <v>2</v>
      </c>
      <c r="G57" s="3">
        <v>6</v>
      </c>
      <c r="H57" s="3" t="s">
        <v>100</v>
      </c>
      <c r="I57" s="3" t="s">
        <v>47</v>
      </c>
      <c r="J57" s="12" t="e">
        <f>(C57-VLOOKUP(H57,Riders!$A$2:$C$213,2,FALSE))/365</f>
        <v>#N/A</v>
      </c>
      <c r="K57" s="3">
        <v>16</v>
      </c>
    </row>
    <row r="58" spans="1:11" x14ac:dyDescent="0.35">
      <c r="A58" s="3" t="s">
        <v>12</v>
      </c>
      <c r="B58" s="3">
        <v>2022</v>
      </c>
      <c r="C58" s="22">
        <v>44850</v>
      </c>
      <c r="D58" s="3" t="s">
        <v>1542</v>
      </c>
      <c r="E58" s="3" t="s">
        <v>1544</v>
      </c>
      <c r="F58" s="3">
        <v>3</v>
      </c>
      <c r="G58" s="3">
        <v>1</v>
      </c>
      <c r="H58" s="3" t="s">
        <v>20</v>
      </c>
      <c r="I58" s="3" t="s">
        <v>21</v>
      </c>
      <c r="J58" s="12">
        <f>(C58-VLOOKUP(H58,Riders!$A$2:$C$213,2,FALSE))/365</f>
        <v>27.197260273972603</v>
      </c>
      <c r="K58" s="3">
        <v>7</v>
      </c>
    </row>
    <row r="59" spans="1:11" x14ac:dyDescent="0.35">
      <c r="A59" s="3" t="s">
        <v>12</v>
      </c>
      <c r="B59" s="3">
        <v>2022</v>
      </c>
      <c r="C59" s="22">
        <v>44850</v>
      </c>
      <c r="D59" s="3" t="s">
        <v>1542</v>
      </c>
      <c r="E59" s="3" t="s">
        <v>1544</v>
      </c>
      <c r="F59" s="3">
        <v>3</v>
      </c>
      <c r="G59" s="3">
        <v>2</v>
      </c>
      <c r="H59" s="3" t="s">
        <v>16</v>
      </c>
      <c r="I59" s="3" t="s">
        <v>17</v>
      </c>
      <c r="J59" s="12">
        <f>(C59-VLOOKUP(H59,Riders!$A$2:$C$213,2,FALSE))/365</f>
        <v>23.487671232876714</v>
      </c>
      <c r="K59" s="3">
        <v>4</v>
      </c>
    </row>
    <row r="60" spans="1:11" x14ac:dyDescent="0.35">
      <c r="A60" s="3" t="s">
        <v>12</v>
      </c>
      <c r="B60" s="3">
        <v>2022</v>
      </c>
      <c r="C60" s="22">
        <v>44850</v>
      </c>
      <c r="D60" s="3" t="s">
        <v>1542</v>
      </c>
      <c r="E60" s="3" t="s">
        <v>1544</v>
      </c>
      <c r="F60" s="3">
        <v>3</v>
      </c>
      <c r="G60" s="3">
        <v>3</v>
      </c>
      <c r="H60" s="3" t="s">
        <v>28</v>
      </c>
      <c r="I60" s="3" t="s">
        <v>29</v>
      </c>
      <c r="J60" s="12">
        <f>(C60-VLOOKUP(H60,Riders!$A$2:$C$213,2,FALSE))/365</f>
        <v>22.80821917808219</v>
      </c>
      <c r="K60" s="3">
        <v>5</v>
      </c>
    </row>
    <row r="61" spans="1:11" x14ac:dyDescent="0.35">
      <c r="A61" s="3" t="s">
        <v>12</v>
      </c>
      <c r="B61" s="3">
        <v>2022</v>
      </c>
      <c r="C61" s="22">
        <v>44850</v>
      </c>
      <c r="D61" s="3" t="s">
        <v>1542</v>
      </c>
      <c r="E61" s="3" t="s">
        <v>1544</v>
      </c>
      <c r="F61" s="3">
        <v>3</v>
      </c>
      <c r="G61" s="3">
        <v>4</v>
      </c>
      <c r="H61" s="3" t="s">
        <v>400</v>
      </c>
      <c r="I61" s="3" t="s">
        <v>19</v>
      </c>
      <c r="J61" s="12">
        <f>(C61-VLOOKUP(H61,Riders!$A$2:$C$213,2,FALSE))/365</f>
        <v>23.115068493150684</v>
      </c>
      <c r="K61" s="3">
        <v>3</v>
      </c>
    </row>
    <row r="62" spans="1:11" x14ac:dyDescent="0.35">
      <c r="A62" s="3" t="s">
        <v>12</v>
      </c>
      <c r="B62" s="3">
        <v>2022</v>
      </c>
      <c r="C62" s="22">
        <v>44850</v>
      </c>
      <c r="D62" s="3" t="s">
        <v>1542</v>
      </c>
      <c r="E62" s="3" t="s">
        <v>1544</v>
      </c>
      <c r="F62" s="3">
        <v>3</v>
      </c>
      <c r="G62" s="3">
        <v>5</v>
      </c>
      <c r="H62" s="3" t="s">
        <v>60</v>
      </c>
      <c r="I62" s="3" t="s">
        <v>61</v>
      </c>
      <c r="J62" s="12">
        <f>(C62-VLOOKUP(H62,Riders!$A$2:$C$213,2,FALSE))/365</f>
        <v>34.252054794520546</v>
      </c>
      <c r="K62" s="3">
        <v>13</v>
      </c>
    </row>
    <row r="63" spans="1:11" x14ac:dyDescent="0.35">
      <c r="A63" s="3" t="s">
        <v>12</v>
      </c>
      <c r="B63" s="3">
        <v>2022</v>
      </c>
      <c r="C63" s="22">
        <v>44850</v>
      </c>
      <c r="D63" s="3" t="s">
        <v>1542</v>
      </c>
      <c r="E63" s="3" t="s">
        <v>1544</v>
      </c>
      <c r="F63" s="3">
        <v>3</v>
      </c>
      <c r="G63" s="3">
        <v>6</v>
      </c>
      <c r="H63" s="3" t="s">
        <v>118</v>
      </c>
      <c r="I63" s="3" t="s">
        <v>27</v>
      </c>
      <c r="J63" s="12" t="e">
        <f>(C63-VLOOKUP(H63,Riders!$A$2:$C$213,2,FALSE))/365</f>
        <v>#N/A</v>
      </c>
      <c r="K63" s="3">
        <v>16</v>
      </c>
    </row>
    <row r="64" spans="1:11" x14ac:dyDescent="0.35">
      <c r="A64" s="3" t="s">
        <v>12</v>
      </c>
      <c r="B64" s="3">
        <v>2022</v>
      </c>
      <c r="C64" s="22">
        <v>44850</v>
      </c>
      <c r="D64" s="3" t="s">
        <v>1542</v>
      </c>
      <c r="E64" s="3" t="s">
        <v>1545</v>
      </c>
      <c r="F64" s="3">
        <v>1</v>
      </c>
      <c r="G64" s="3">
        <v>1</v>
      </c>
      <c r="H64" s="3" t="s">
        <v>42</v>
      </c>
      <c r="I64" s="3" t="s">
        <v>40</v>
      </c>
      <c r="J64" s="12">
        <f>(C64-VLOOKUP(H64,Riders!$A$2:$C$213,2,FALSE))/365</f>
        <v>23.873972602739727</v>
      </c>
      <c r="K64" s="3">
        <v>2</v>
      </c>
    </row>
    <row r="65" spans="1:11" x14ac:dyDescent="0.35">
      <c r="A65" s="3" t="s">
        <v>12</v>
      </c>
      <c r="B65" s="3">
        <v>2022</v>
      </c>
      <c r="C65" s="22">
        <v>44850</v>
      </c>
      <c r="D65" s="3" t="s">
        <v>1542</v>
      </c>
      <c r="E65" s="3" t="s">
        <v>1545</v>
      </c>
      <c r="F65" s="3">
        <v>1</v>
      </c>
      <c r="G65" s="3">
        <v>2</v>
      </c>
      <c r="H65" s="3" t="s">
        <v>400</v>
      </c>
      <c r="I65" s="3" t="s">
        <v>19</v>
      </c>
      <c r="J65" s="12">
        <f>(C65-VLOOKUP(H65,Riders!$A$2:$C$213,2,FALSE))/365</f>
        <v>23.115068493150684</v>
      </c>
      <c r="K65" s="3">
        <v>3</v>
      </c>
    </row>
    <row r="66" spans="1:11" x14ac:dyDescent="0.35">
      <c r="A66" s="3" t="s">
        <v>12</v>
      </c>
      <c r="B66" s="3">
        <v>2022</v>
      </c>
      <c r="C66" s="22">
        <v>44850</v>
      </c>
      <c r="D66" s="3" t="s">
        <v>1542</v>
      </c>
      <c r="E66" s="3" t="s">
        <v>1545</v>
      </c>
      <c r="F66" s="3">
        <v>1</v>
      </c>
      <c r="G66" s="3">
        <v>3</v>
      </c>
      <c r="H66" s="3" t="s">
        <v>28</v>
      </c>
      <c r="I66" s="3" t="s">
        <v>29</v>
      </c>
      <c r="J66" s="12">
        <f>(C66-VLOOKUP(H66,Riders!$A$2:$C$213,2,FALSE))/365</f>
        <v>22.80821917808219</v>
      </c>
      <c r="K66" s="3">
        <v>5</v>
      </c>
    </row>
    <row r="67" spans="1:11" x14ac:dyDescent="0.35">
      <c r="A67" s="3" t="s">
        <v>12</v>
      </c>
      <c r="B67" s="3">
        <v>2022</v>
      </c>
      <c r="C67" s="22">
        <v>44850</v>
      </c>
      <c r="D67" s="3" t="s">
        <v>1542</v>
      </c>
      <c r="E67" s="3" t="s">
        <v>1545</v>
      </c>
      <c r="F67" s="3">
        <v>1</v>
      </c>
      <c r="G67" s="3">
        <v>4</v>
      </c>
      <c r="H67" s="3" t="s">
        <v>43</v>
      </c>
      <c r="I67" s="3" t="s">
        <v>44</v>
      </c>
      <c r="J67" s="12">
        <f>(C67-VLOOKUP(H67,Riders!$A$2:$C$213,2,FALSE))/365</f>
        <v>29.909589041095892</v>
      </c>
      <c r="K67" s="3">
        <v>9</v>
      </c>
    </row>
    <row r="68" spans="1:11" x14ac:dyDescent="0.35">
      <c r="A68" s="3" t="s">
        <v>12</v>
      </c>
      <c r="B68" s="3">
        <v>2022</v>
      </c>
      <c r="C68" s="22">
        <v>44850</v>
      </c>
      <c r="D68" s="3" t="s">
        <v>1542</v>
      </c>
      <c r="E68" s="3" t="s">
        <v>1545</v>
      </c>
      <c r="F68" s="3">
        <v>1</v>
      </c>
      <c r="G68" s="3">
        <v>5</v>
      </c>
      <c r="H68" s="3" t="s">
        <v>24</v>
      </c>
      <c r="I68" s="3" t="s">
        <v>25</v>
      </c>
      <c r="J68" s="12">
        <f>(C68-VLOOKUP(H68,Riders!$A$2:$C$213,2,FALSE))/365</f>
        <v>24.13150684931507</v>
      </c>
      <c r="K68" s="3">
        <v>12</v>
      </c>
    </row>
    <row r="69" spans="1:11" x14ac:dyDescent="0.35">
      <c r="A69" s="3" t="s">
        <v>12</v>
      </c>
      <c r="B69" s="3">
        <v>2022</v>
      </c>
      <c r="C69" s="22">
        <v>44850</v>
      </c>
      <c r="D69" s="3" t="s">
        <v>1542</v>
      </c>
      <c r="E69" s="3" t="s">
        <v>1545</v>
      </c>
      <c r="F69" s="3">
        <v>1</v>
      </c>
      <c r="G69" s="3">
        <v>6</v>
      </c>
      <c r="H69" s="3" t="s">
        <v>32</v>
      </c>
      <c r="I69" s="3" t="s">
        <v>17</v>
      </c>
      <c r="J69" s="12" t="e">
        <f>(C69-VLOOKUP(H69,Riders!$A$2:$C$213,2,FALSE))/365</f>
        <v>#N/A</v>
      </c>
      <c r="K69" s="3">
        <v>8</v>
      </c>
    </row>
    <row r="70" spans="1:11" x14ac:dyDescent="0.35">
      <c r="A70" s="3" t="s">
        <v>12</v>
      </c>
      <c r="B70" s="3">
        <v>2022</v>
      </c>
      <c r="C70" s="22">
        <v>44850</v>
      </c>
      <c r="D70" s="3" t="s">
        <v>1542</v>
      </c>
      <c r="E70" s="3" t="s">
        <v>1545</v>
      </c>
      <c r="F70" s="3">
        <v>2</v>
      </c>
      <c r="G70" s="3">
        <v>1</v>
      </c>
      <c r="H70" s="3" t="s">
        <v>78</v>
      </c>
      <c r="I70" s="3" t="s">
        <v>19</v>
      </c>
      <c r="J70" s="12">
        <f>(C70-VLOOKUP(H70,Riders!$A$2:$C$213,2,FALSE))/365</f>
        <v>31.435616438356163</v>
      </c>
      <c r="K70" s="3">
        <v>6</v>
      </c>
    </row>
    <row r="71" spans="1:11" x14ac:dyDescent="0.35">
      <c r="A71" s="3" t="s">
        <v>12</v>
      </c>
      <c r="B71" s="3">
        <v>2022</v>
      </c>
      <c r="C71" s="22">
        <v>44850</v>
      </c>
      <c r="D71" s="3" t="s">
        <v>1542</v>
      </c>
      <c r="E71" s="3" t="s">
        <v>1545</v>
      </c>
      <c r="F71" s="3">
        <v>2</v>
      </c>
      <c r="G71" s="3">
        <v>2</v>
      </c>
      <c r="H71" s="3" t="s">
        <v>14</v>
      </c>
      <c r="I71" s="3" t="s">
        <v>15</v>
      </c>
      <c r="J71" s="12">
        <f>(C71-VLOOKUP(H71,Riders!$A$2:$C$213,2,FALSE))/365</f>
        <v>122.87671232876713</v>
      </c>
      <c r="K71" s="3">
        <v>1</v>
      </c>
    </row>
    <row r="72" spans="1:11" x14ac:dyDescent="0.35">
      <c r="A72" s="3" t="s">
        <v>12</v>
      </c>
      <c r="B72" s="3">
        <v>2022</v>
      </c>
      <c r="C72" s="22">
        <v>44850</v>
      </c>
      <c r="D72" s="3" t="s">
        <v>1542</v>
      </c>
      <c r="E72" s="3" t="s">
        <v>1545</v>
      </c>
      <c r="F72" s="3">
        <v>2</v>
      </c>
      <c r="G72" s="3">
        <v>3</v>
      </c>
      <c r="H72" s="3" t="s">
        <v>16</v>
      </c>
      <c r="I72" s="3" t="s">
        <v>17</v>
      </c>
      <c r="J72" s="12">
        <f>(C72-VLOOKUP(H72,Riders!$A$2:$C$213,2,FALSE))/365</f>
        <v>23.487671232876714</v>
      </c>
      <c r="K72" s="3">
        <v>4</v>
      </c>
    </row>
    <row r="73" spans="1:11" x14ac:dyDescent="0.35">
      <c r="A73" s="3" t="s">
        <v>12</v>
      </c>
      <c r="B73" s="3">
        <v>2022</v>
      </c>
      <c r="C73" s="22">
        <v>44850</v>
      </c>
      <c r="D73" s="3" t="s">
        <v>1542</v>
      </c>
      <c r="E73" s="3" t="s">
        <v>1545</v>
      </c>
      <c r="F73" s="3">
        <v>2</v>
      </c>
      <c r="G73" s="3">
        <v>4</v>
      </c>
      <c r="H73" s="3" t="s">
        <v>101</v>
      </c>
      <c r="I73" s="3" t="s">
        <v>47</v>
      </c>
      <c r="J73" s="12" t="e">
        <f>(C73-VLOOKUP(H73,Riders!$A$2:$C$213,2,FALSE))/365</f>
        <v>#N/A</v>
      </c>
      <c r="K73" s="3">
        <v>10</v>
      </c>
    </row>
    <row r="74" spans="1:11" x14ac:dyDescent="0.35">
      <c r="A74" s="3" t="s">
        <v>12</v>
      </c>
      <c r="B74" s="3">
        <v>2022</v>
      </c>
      <c r="C74" s="22">
        <v>44850</v>
      </c>
      <c r="D74" s="3" t="s">
        <v>1542</v>
      </c>
      <c r="E74" s="3" t="s">
        <v>1545</v>
      </c>
      <c r="F74" s="3">
        <v>2</v>
      </c>
      <c r="G74" s="3">
        <v>5</v>
      </c>
      <c r="H74" s="3" t="s">
        <v>20</v>
      </c>
      <c r="I74" s="3" t="s">
        <v>21</v>
      </c>
      <c r="J74" s="12">
        <f>(C74-VLOOKUP(H74,Riders!$A$2:$C$213,2,FALSE))/365</f>
        <v>27.197260273972603</v>
      </c>
      <c r="K74" s="3">
        <v>7</v>
      </c>
    </row>
    <row r="75" spans="1:11" x14ac:dyDescent="0.35">
      <c r="A75" s="3" t="s">
        <v>12</v>
      </c>
      <c r="B75" s="3">
        <v>2022</v>
      </c>
      <c r="C75" s="22">
        <v>44850</v>
      </c>
      <c r="D75" s="3" t="s">
        <v>1542</v>
      </c>
      <c r="E75" s="3" t="s">
        <v>1545</v>
      </c>
      <c r="F75" s="3">
        <v>2</v>
      </c>
      <c r="G75" s="3">
        <v>6</v>
      </c>
      <c r="H75" s="3" t="s">
        <v>33</v>
      </c>
      <c r="I75" s="3" t="s">
        <v>27</v>
      </c>
      <c r="J75" s="12">
        <f>(C75-VLOOKUP(H75,Riders!$A$2:$C$213,2,FALSE))/365</f>
        <v>28.906849315068492</v>
      </c>
      <c r="K75" s="3">
        <v>11</v>
      </c>
    </row>
    <row r="76" spans="1:11" x14ac:dyDescent="0.35">
      <c r="A76" s="3" t="s">
        <v>12</v>
      </c>
      <c r="B76" s="3">
        <v>2022</v>
      </c>
      <c r="C76" s="22">
        <v>44850</v>
      </c>
      <c r="D76" s="3" t="s">
        <v>1542</v>
      </c>
      <c r="E76" s="3" t="s">
        <v>383</v>
      </c>
      <c r="F76" s="3">
        <v>1</v>
      </c>
      <c r="G76" s="3">
        <v>1</v>
      </c>
      <c r="H76" s="3" t="s">
        <v>14</v>
      </c>
      <c r="I76" s="3" t="s">
        <v>15</v>
      </c>
      <c r="J76" s="12">
        <f>(C76-VLOOKUP(H76,Riders!$A$2:$C$213,2,FALSE))/365</f>
        <v>122.87671232876713</v>
      </c>
      <c r="K76" s="3">
        <v>1</v>
      </c>
    </row>
    <row r="77" spans="1:11" x14ac:dyDescent="0.35">
      <c r="A77" s="3" t="s">
        <v>12</v>
      </c>
      <c r="B77" s="3">
        <v>2022</v>
      </c>
      <c r="C77" s="22">
        <v>44850</v>
      </c>
      <c r="D77" s="3" t="s">
        <v>1542</v>
      </c>
      <c r="E77" s="3" t="s">
        <v>383</v>
      </c>
      <c r="F77" s="3">
        <v>1</v>
      </c>
      <c r="G77" s="3">
        <v>2</v>
      </c>
      <c r="H77" s="3" t="s">
        <v>42</v>
      </c>
      <c r="I77" s="3" t="s">
        <v>40</v>
      </c>
      <c r="J77" s="12">
        <f>(C77-VLOOKUP(H77,Riders!$A$2:$C$213,2,FALSE))/365</f>
        <v>23.873972602739727</v>
      </c>
      <c r="K77" s="3">
        <v>2</v>
      </c>
    </row>
    <row r="78" spans="1:11" x14ac:dyDescent="0.35">
      <c r="A78" s="3" t="s">
        <v>12</v>
      </c>
      <c r="B78" s="3">
        <v>2022</v>
      </c>
      <c r="C78" s="22">
        <v>44850</v>
      </c>
      <c r="D78" s="3" t="s">
        <v>1542</v>
      </c>
      <c r="E78" s="3" t="s">
        <v>383</v>
      </c>
      <c r="F78" s="3">
        <v>1</v>
      </c>
      <c r="G78" s="3">
        <v>3</v>
      </c>
      <c r="H78" s="3" t="s">
        <v>400</v>
      </c>
      <c r="I78" s="3" t="s">
        <v>19</v>
      </c>
      <c r="J78" s="12">
        <f>(C78-VLOOKUP(H78,Riders!$A$2:$C$213,2,FALSE))/365</f>
        <v>23.115068493150684</v>
      </c>
      <c r="K78" s="3">
        <v>3</v>
      </c>
    </row>
    <row r="79" spans="1:11" x14ac:dyDescent="0.35">
      <c r="A79" s="3" t="s">
        <v>12</v>
      </c>
      <c r="B79" s="3">
        <v>2022</v>
      </c>
      <c r="C79" s="22">
        <v>44850</v>
      </c>
      <c r="D79" s="3" t="s">
        <v>1542</v>
      </c>
      <c r="E79" s="3" t="s">
        <v>383</v>
      </c>
      <c r="F79" s="3">
        <v>1</v>
      </c>
      <c r="G79" s="3">
        <v>4</v>
      </c>
      <c r="H79" s="3" t="s">
        <v>16</v>
      </c>
      <c r="I79" s="3" t="s">
        <v>17</v>
      </c>
      <c r="J79" s="12">
        <f>(C79-VLOOKUP(H79,Riders!$A$2:$C$213,2,FALSE))/365</f>
        <v>23.487671232876714</v>
      </c>
      <c r="K79" s="3">
        <v>4</v>
      </c>
    </row>
    <row r="80" spans="1:11" x14ac:dyDescent="0.35">
      <c r="A80" s="3" t="s">
        <v>12</v>
      </c>
      <c r="B80" s="3">
        <v>2022</v>
      </c>
      <c r="C80" s="22">
        <v>44850</v>
      </c>
      <c r="D80" s="3" t="s">
        <v>1542</v>
      </c>
      <c r="E80" s="3" t="s">
        <v>383</v>
      </c>
      <c r="F80" s="3">
        <v>1</v>
      </c>
      <c r="G80" s="3">
        <v>5</v>
      </c>
      <c r="H80" s="3" t="s">
        <v>28</v>
      </c>
      <c r="I80" s="3" t="s">
        <v>29</v>
      </c>
      <c r="J80" s="12">
        <f>(C80-VLOOKUP(H80,Riders!$A$2:$C$213,2,FALSE))/365</f>
        <v>22.80821917808219</v>
      </c>
      <c r="K80" s="3">
        <v>5</v>
      </c>
    </row>
    <row r="81" spans="1:11" x14ac:dyDescent="0.35">
      <c r="A81" s="3" t="s">
        <v>12</v>
      </c>
      <c r="B81" s="3">
        <v>2022</v>
      </c>
      <c r="C81" s="22">
        <v>44850</v>
      </c>
      <c r="D81" s="3" t="s">
        <v>1542</v>
      </c>
      <c r="E81" s="3" t="s">
        <v>383</v>
      </c>
      <c r="F81" s="3">
        <v>1</v>
      </c>
      <c r="G81" s="3">
        <v>6</v>
      </c>
      <c r="H81" s="3" t="s">
        <v>78</v>
      </c>
      <c r="I81" s="3" t="s">
        <v>19</v>
      </c>
      <c r="J81" s="12">
        <f>(C81-VLOOKUP(H81,Riders!$A$2:$C$213,2,FALSE))/365</f>
        <v>31.435616438356163</v>
      </c>
      <c r="K81" s="3">
        <v>6</v>
      </c>
    </row>
    <row r="82" spans="1:11" x14ac:dyDescent="0.35">
      <c r="A82" s="3" t="s">
        <v>12</v>
      </c>
      <c r="B82" s="3">
        <v>2022</v>
      </c>
      <c r="C82" s="22">
        <v>44850</v>
      </c>
      <c r="D82" s="3" t="s">
        <v>1542</v>
      </c>
      <c r="E82" s="3" t="s">
        <v>383</v>
      </c>
      <c r="F82" s="3">
        <v>2</v>
      </c>
      <c r="G82" s="3">
        <v>1</v>
      </c>
      <c r="H82" s="3" t="s">
        <v>20</v>
      </c>
      <c r="I82" s="3" t="s">
        <v>21</v>
      </c>
      <c r="J82" s="12">
        <f>(C82-VLOOKUP(H82,Riders!$A$2:$C$213,2,FALSE))/365</f>
        <v>27.197260273972603</v>
      </c>
      <c r="K82" s="3">
        <v>7</v>
      </c>
    </row>
    <row r="83" spans="1:11" x14ac:dyDescent="0.35">
      <c r="A83" s="3" t="s">
        <v>12</v>
      </c>
      <c r="B83" s="3">
        <v>2022</v>
      </c>
      <c r="C83" s="22">
        <v>44850</v>
      </c>
      <c r="D83" s="3" t="s">
        <v>1542</v>
      </c>
      <c r="E83" s="3" t="s">
        <v>383</v>
      </c>
      <c r="F83" s="3">
        <v>2</v>
      </c>
      <c r="G83" s="3">
        <v>2</v>
      </c>
      <c r="H83" s="3" t="s">
        <v>32</v>
      </c>
      <c r="I83" s="3" t="s">
        <v>17</v>
      </c>
      <c r="J83" s="12" t="e">
        <f>(C83-VLOOKUP(H83,Riders!$A$2:$C$213,2,FALSE))/365</f>
        <v>#N/A</v>
      </c>
      <c r="K83" s="3">
        <v>8</v>
      </c>
    </row>
    <row r="84" spans="1:11" x14ac:dyDescent="0.35">
      <c r="A84" s="3" t="s">
        <v>12</v>
      </c>
      <c r="B84" s="3">
        <v>2022</v>
      </c>
      <c r="C84" s="22">
        <v>44850</v>
      </c>
      <c r="D84" s="3" t="s">
        <v>1542</v>
      </c>
      <c r="E84" s="3" t="s">
        <v>383</v>
      </c>
      <c r="F84" s="3">
        <v>2</v>
      </c>
      <c r="G84" s="3">
        <v>3</v>
      </c>
      <c r="H84" s="3" t="s">
        <v>43</v>
      </c>
      <c r="I84" s="3" t="s">
        <v>44</v>
      </c>
      <c r="J84" s="12">
        <f>(C84-VLOOKUP(H84,Riders!$A$2:$C$213,2,FALSE))/365</f>
        <v>29.909589041095892</v>
      </c>
      <c r="K84" s="3">
        <v>9</v>
      </c>
    </row>
    <row r="85" spans="1:11" x14ac:dyDescent="0.35">
      <c r="A85" s="3" t="s">
        <v>12</v>
      </c>
      <c r="B85" s="3">
        <v>2022</v>
      </c>
      <c r="C85" s="22">
        <v>44850</v>
      </c>
      <c r="D85" s="3" t="s">
        <v>1542</v>
      </c>
      <c r="E85" s="3" t="s">
        <v>383</v>
      </c>
      <c r="F85" s="3">
        <v>2</v>
      </c>
      <c r="G85" s="3">
        <v>4</v>
      </c>
      <c r="H85" s="3" t="s">
        <v>101</v>
      </c>
      <c r="I85" s="3" t="s">
        <v>47</v>
      </c>
      <c r="J85" s="12" t="e">
        <f>(C85-VLOOKUP(H85,Riders!$A$2:$C$213,2,FALSE))/365</f>
        <v>#N/A</v>
      </c>
      <c r="K85" s="3">
        <v>10</v>
      </c>
    </row>
    <row r="86" spans="1:11" x14ac:dyDescent="0.35">
      <c r="A86" s="3" t="s">
        <v>12</v>
      </c>
      <c r="B86" s="3">
        <v>2022</v>
      </c>
      <c r="C86" s="22">
        <v>44850</v>
      </c>
      <c r="D86" s="3" t="s">
        <v>1542</v>
      </c>
      <c r="E86" s="3" t="s">
        <v>383</v>
      </c>
      <c r="F86" s="3">
        <v>2</v>
      </c>
      <c r="G86" s="3">
        <v>5</v>
      </c>
      <c r="H86" s="3" t="s">
        <v>33</v>
      </c>
      <c r="I86" s="3" t="s">
        <v>27</v>
      </c>
      <c r="J86" s="12">
        <f>(C86-VLOOKUP(H86,Riders!$A$2:$C$213,2,FALSE))/365</f>
        <v>28.906849315068492</v>
      </c>
      <c r="K86" s="3">
        <v>11</v>
      </c>
    </row>
    <row r="87" spans="1:11" x14ac:dyDescent="0.35">
      <c r="A87" s="3" t="s">
        <v>12</v>
      </c>
      <c r="B87" s="3">
        <v>2022</v>
      </c>
      <c r="C87" s="22">
        <v>44850</v>
      </c>
      <c r="D87" s="3" t="s">
        <v>1542</v>
      </c>
      <c r="E87" s="3" t="s">
        <v>383</v>
      </c>
      <c r="F87" s="3">
        <v>2</v>
      </c>
      <c r="G87" s="3">
        <v>6</v>
      </c>
      <c r="H87" s="3" t="s">
        <v>24</v>
      </c>
      <c r="I87" s="3" t="s">
        <v>25</v>
      </c>
      <c r="J87" s="12">
        <f>(C87-VLOOKUP(H87,Riders!$A$2:$C$213,2,FALSE))/365</f>
        <v>24.13150684931507</v>
      </c>
      <c r="K87" s="3">
        <v>12</v>
      </c>
    </row>
    <row r="88" spans="1:11" x14ac:dyDescent="0.35">
      <c r="A88" s="3" t="s">
        <v>1546</v>
      </c>
      <c r="B88" s="3">
        <v>2022</v>
      </c>
      <c r="C88" s="22">
        <v>44772</v>
      </c>
      <c r="D88" s="3" t="s">
        <v>1547</v>
      </c>
      <c r="E88" s="3" t="s">
        <v>472</v>
      </c>
      <c r="F88" s="3">
        <v>1</v>
      </c>
      <c r="G88" s="3">
        <v>1</v>
      </c>
      <c r="H88" s="3" t="s">
        <v>33</v>
      </c>
      <c r="I88" s="3" t="s">
        <v>27</v>
      </c>
      <c r="J88" s="12">
        <f>(C88-VLOOKUP(H88,Riders!$A$2:$C$213,2,FALSE))/365</f>
        <v>28.693150684931506</v>
      </c>
      <c r="K88" s="3"/>
    </row>
    <row r="89" spans="1:11" x14ac:dyDescent="0.35">
      <c r="A89" s="3" t="s">
        <v>1546</v>
      </c>
      <c r="B89" s="3">
        <v>2022</v>
      </c>
      <c r="C89" s="22">
        <v>44772</v>
      </c>
      <c r="D89" s="3" t="s">
        <v>1547</v>
      </c>
      <c r="E89" s="3" t="s">
        <v>472</v>
      </c>
      <c r="F89" s="3">
        <v>1</v>
      </c>
      <c r="G89" s="3">
        <v>2</v>
      </c>
      <c r="H89" s="3" t="s">
        <v>406</v>
      </c>
      <c r="I89" s="3" t="s">
        <v>36</v>
      </c>
      <c r="J89" s="12" t="e">
        <f>(C89-VLOOKUP(H89,Riders!$A$2:$C$213,2,FALSE))/365</f>
        <v>#N/A</v>
      </c>
      <c r="K89" s="3"/>
    </row>
    <row r="90" spans="1:11" x14ac:dyDescent="0.35">
      <c r="A90" s="3" t="s">
        <v>1546</v>
      </c>
      <c r="B90" s="3">
        <v>2022</v>
      </c>
      <c r="C90" s="22">
        <v>44772</v>
      </c>
      <c r="D90" s="3" t="s">
        <v>1547</v>
      </c>
      <c r="E90" s="3" t="s">
        <v>472</v>
      </c>
      <c r="F90" s="3">
        <v>1</v>
      </c>
      <c r="G90" s="3">
        <v>3</v>
      </c>
      <c r="H90" s="3" t="s">
        <v>102</v>
      </c>
      <c r="I90" s="3" t="s">
        <v>1548</v>
      </c>
      <c r="J90" s="12" t="e">
        <f>(C90-VLOOKUP(H90,Riders!$A$2:$C$213,2,FALSE))/365</f>
        <v>#N/A</v>
      </c>
      <c r="K90" s="3"/>
    </row>
    <row r="91" spans="1:11" x14ac:dyDescent="0.35">
      <c r="A91" s="3" t="s">
        <v>1546</v>
      </c>
      <c r="B91" s="3">
        <v>2022</v>
      </c>
      <c r="C91" s="22">
        <v>44772</v>
      </c>
      <c r="D91" s="3" t="s">
        <v>1547</v>
      </c>
      <c r="E91" s="3" t="s">
        <v>472</v>
      </c>
      <c r="F91" s="3">
        <v>1</v>
      </c>
      <c r="G91" s="3">
        <v>4</v>
      </c>
      <c r="H91" s="3" t="s">
        <v>58</v>
      </c>
      <c r="I91" s="3" t="s">
        <v>59</v>
      </c>
      <c r="J91" s="12">
        <f>(C91-VLOOKUP(H91,Riders!$A$2:$C$213,2,FALSE))/365</f>
        <v>24.539726027397261</v>
      </c>
      <c r="K91" s="3"/>
    </row>
    <row r="92" spans="1:11" x14ac:dyDescent="0.35">
      <c r="A92" s="3" t="s">
        <v>1546</v>
      </c>
      <c r="B92" s="3">
        <v>2022</v>
      </c>
      <c r="C92" s="22">
        <v>44772</v>
      </c>
      <c r="D92" s="3" t="s">
        <v>1547</v>
      </c>
      <c r="E92" s="3" t="s">
        <v>472</v>
      </c>
      <c r="F92" s="3">
        <v>1</v>
      </c>
      <c r="G92" s="3">
        <v>5</v>
      </c>
      <c r="H92" s="3" t="s">
        <v>1549</v>
      </c>
      <c r="I92" s="3" t="s">
        <v>106</v>
      </c>
      <c r="J92" s="12" t="e">
        <f>(C92-VLOOKUP(H92,Riders!$A$2:$C$213,2,FALSE))/365</f>
        <v>#N/A</v>
      </c>
      <c r="K92" s="3"/>
    </row>
    <row r="93" spans="1:11" x14ac:dyDescent="0.35">
      <c r="A93" s="3" t="s">
        <v>1546</v>
      </c>
      <c r="B93" s="3">
        <v>2022</v>
      </c>
      <c r="C93" s="22">
        <v>44772</v>
      </c>
      <c r="D93" s="3" t="s">
        <v>1547</v>
      </c>
      <c r="E93" s="3" t="s">
        <v>472</v>
      </c>
      <c r="F93" s="3">
        <v>2</v>
      </c>
      <c r="G93" s="3">
        <v>1</v>
      </c>
      <c r="H93" s="3" t="s">
        <v>28</v>
      </c>
      <c r="I93" s="3" t="s">
        <v>29</v>
      </c>
      <c r="J93" s="12">
        <f>(C93-VLOOKUP(H93,Riders!$A$2:$C$213,2,FALSE))/365</f>
        <v>22.594520547945205</v>
      </c>
      <c r="K93" s="3"/>
    </row>
    <row r="94" spans="1:11" x14ac:dyDescent="0.35">
      <c r="A94" s="3" t="s">
        <v>1546</v>
      </c>
      <c r="B94" s="3">
        <v>2022</v>
      </c>
      <c r="C94" s="22">
        <v>44772</v>
      </c>
      <c r="D94" s="3" t="s">
        <v>1547</v>
      </c>
      <c r="E94" s="3" t="s">
        <v>472</v>
      </c>
      <c r="F94" s="3">
        <v>2</v>
      </c>
      <c r="G94" s="3">
        <v>2</v>
      </c>
      <c r="H94" s="3" t="s">
        <v>104</v>
      </c>
      <c r="I94" s="3" t="s">
        <v>36</v>
      </c>
      <c r="J94" s="12" t="e">
        <f>(C94-VLOOKUP(H94,Riders!$A$2:$C$213,2,FALSE))/365</f>
        <v>#N/A</v>
      </c>
      <c r="K94" s="3"/>
    </row>
    <row r="95" spans="1:11" x14ac:dyDescent="0.35">
      <c r="A95" s="3" t="s">
        <v>1546</v>
      </c>
      <c r="B95" s="3">
        <v>2022</v>
      </c>
      <c r="C95" s="22">
        <v>44772</v>
      </c>
      <c r="D95" s="3" t="s">
        <v>1547</v>
      </c>
      <c r="E95" s="3" t="s">
        <v>472</v>
      </c>
      <c r="F95" s="3">
        <v>2</v>
      </c>
      <c r="G95" s="3">
        <v>3</v>
      </c>
      <c r="H95" s="3" t="s">
        <v>41</v>
      </c>
      <c r="I95" s="3" t="s">
        <v>27</v>
      </c>
      <c r="J95" s="12">
        <f>(C95-VLOOKUP(H95,Riders!$A$2:$C$213,2,FALSE))/365</f>
        <v>26.789041095890411</v>
      </c>
      <c r="K95" s="3"/>
    </row>
    <row r="96" spans="1:11" x14ac:dyDescent="0.35">
      <c r="A96" s="3" t="s">
        <v>1546</v>
      </c>
      <c r="B96" s="3">
        <v>2022</v>
      </c>
      <c r="C96" s="22">
        <v>44772</v>
      </c>
      <c r="D96" s="3" t="s">
        <v>1547</v>
      </c>
      <c r="E96" s="3" t="s">
        <v>472</v>
      </c>
      <c r="F96" s="3">
        <v>2</v>
      </c>
      <c r="G96" s="3">
        <v>4</v>
      </c>
      <c r="H96" s="3" t="s">
        <v>408</v>
      </c>
      <c r="I96" s="3" t="s">
        <v>1550</v>
      </c>
      <c r="J96" s="12">
        <f>(C96-VLOOKUP(H96,Riders!$A$2:$C$213,2,FALSE))/365</f>
        <v>23.567123287671233</v>
      </c>
      <c r="K96" s="3"/>
    </row>
    <row r="97" spans="1:11" x14ac:dyDescent="0.35">
      <c r="A97" s="3" t="s">
        <v>1546</v>
      </c>
      <c r="B97" s="3">
        <v>2022</v>
      </c>
      <c r="C97" s="22">
        <v>44772</v>
      </c>
      <c r="D97" s="3" t="s">
        <v>1547</v>
      </c>
      <c r="E97" s="3" t="s">
        <v>472</v>
      </c>
      <c r="F97" s="3">
        <v>2</v>
      </c>
      <c r="G97" s="3">
        <v>5</v>
      </c>
      <c r="H97" s="3" t="s">
        <v>109</v>
      </c>
      <c r="I97" s="3" t="s">
        <v>59</v>
      </c>
      <c r="J97" s="12" t="e">
        <f>(C97-VLOOKUP(H97,Riders!$A$2:$C$213,2,FALSE))/365</f>
        <v>#N/A</v>
      </c>
      <c r="K97" s="3"/>
    </row>
    <row r="98" spans="1:11" x14ac:dyDescent="0.35">
      <c r="A98" s="3" t="s">
        <v>1546</v>
      </c>
      <c r="B98" s="3">
        <v>2022</v>
      </c>
      <c r="C98" s="22">
        <v>44772</v>
      </c>
      <c r="D98" s="3" t="s">
        <v>1547</v>
      </c>
      <c r="E98" s="3" t="s">
        <v>472</v>
      </c>
      <c r="F98" s="3">
        <v>3</v>
      </c>
      <c r="G98" s="3">
        <v>1</v>
      </c>
      <c r="H98" s="3" t="s">
        <v>26</v>
      </c>
      <c r="I98" s="3" t="s">
        <v>27</v>
      </c>
      <c r="J98" s="12">
        <f>(C98-VLOOKUP(H98,Riders!$A$2:$C$213,2,FALSE))/365</f>
        <v>24.18904109589041</v>
      </c>
      <c r="K98" s="3"/>
    </row>
    <row r="99" spans="1:11" x14ac:dyDescent="0.35">
      <c r="A99" s="3" t="s">
        <v>1546</v>
      </c>
      <c r="B99" s="3">
        <v>2022</v>
      </c>
      <c r="C99" s="22">
        <v>44772</v>
      </c>
      <c r="D99" s="3" t="s">
        <v>1547</v>
      </c>
      <c r="E99" s="3" t="s">
        <v>472</v>
      </c>
      <c r="F99" s="3">
        <v>3</v>
      </c>
      <c r="G99" s="3">
        <v>2</v>
      </c>
      <c r="H99" s="3" t="s">
        <v>397</v>
      </c>
      <c r="I99" s="3" t="s">
        <v>106</v>
      </c>
      <c r="J99" s="12" t="e">
        <f>(C99-VLOOKUP(H99,Riders!$A$2:$C$213,2,FALSE))/365</f>
        <v>#N/A</v>
      </c>
      <c r="K99" s="3"/>
    </row>
    <row r="100" spans="1:11" x14ac:dyDescent="0.35">
      <c r="A100" s="3" t="s">
        <v>1546</v>
      </c>
      <c r="B100" s="3">
        <v>2022</v>
      </c>
      <c r="C100" s="22">
        <v>44772</v>
      </c>
      <c r="D100" s="3" t="s">
        <v>1547</v>
      </c>
      <c r="E100" s="3" t="s">
        <v>472</v>
      </c>
      <c r="F100" s="3">
        <v>3</v>
      </c>
      <c r="G100" s="3">
        <v>3</v>
      </c>
      <c r="H100" s="3" t="s">
        <v>1538</v>
      </c>
      <c r="I100" s="3" t="s">
        <v>1548</v>
      </c>
      <c r="J100" s="12" t="e">
        <f>(C100-VLOOKUP(H100,Riders!$A$2:$C$213,2,FALSE))/365</f>
        <v>#N/A</v>
      </c>
      <c r="K100" s="3"/>
    </row>
    <row r="101" spans="1:11" x14ac:dyDescent="0.35">
      <c r="A101" s="3" t="s">
        <v>1546</v>
      </c>
      <c r="B101" s="3">
        <v>2022</v>
      </c>
      <c r="C101" s="22">
        <v>44772</v>
      </c>
      <c r="D101" s="3" t="s">
        <v>1547</v>
      </c>
      <c r="E101" s="3" t="s">
        <v>472</v>
      </c>
      <c r="F101" s="3">
        <v>3</v>
      </c>
      <c r="G101" s="3">
        <v>4</v>
      </c>
      <c r="H101" s="3" t="s">
        <v>84</v>
      </c>
      <c r="I101" s="3" t="s">
        <v>85</v>
      </c>
      <c r="J101" s="12">
        <f>(C101-VLOOKUP(H101,Riders!$A$2:$C$213,2,FALSE))/365</f>
        <v>122.66301369863014</v>
      </c>
      <c r="K101" s="3"/>
    </row>
    <row r="102" spans="1:11" x14ac:dyDescent="0.35">
      <c r="A102" s="3" t="s">
        <v>1546</v>
      </c>
      <c r="B102" s="3">
        <v>2022</v>
      </c>
      <c r="C102" s="22">
        <v>44772</v>
      </c>
      <c r="D102" s="3" t="s">
        <v>1547</v>
      </c>
      <c r="E102" s="3" t="s">
        <v>472</v>
      </c>
      <c r="F102" s="3">
        <v>3</v>
      </c>
      <c r="G102" s="3">
        <v>5</v>
      </c>
      <c r="H102" s="3" t="s">
        <v>114</v>
      </c>
      <c r="I102" s="3" t="s">
        <v>1550</v>
      </c>
      <c r="J102" s="12">
        <f>(C102-VLOOKUP(H102,Riders!$A$2:$C$213,2,FALSE))/365</f>
        <v>23.246575342465754</v>
      </c>
      <c r="K102" s="3"/>
    </row>
    <row r="103" spans="1:11" x14ac:dyDescent="0.35">
      <c r="A103" s="3" t="s">
        <v>1546</v>
      </c>
      <c r="B103" s="3">
        <v>2022</v>
      </c>
      <c r="C103" s="22">
        <v>44772</v>
      </c>
      <c r="D103" s="3" t="s">
        <v>1547</v>
      </c>
      <c r="E103" s="3" t="s">
        <v>472</v>
      </c>
      <c r="F103" s="3">
        <v>3</v>
      </c>
      <c r="G103" s="3">
        <v>6</v>
      </c>
      <c r="H103" s="3" t="s">
        <v>1551</v>
      </c>
      <c r="I103" s="3" t="s">
        <v>190</v>
      </c>
      <c r="J103" s="12">
        <f>(C103-VLOOKUP(H103,Riders!$A$2:$C$213,2,FALSE))/365</f>
        <v>122.66301369863014</v>
      </c>
      <c r="K103" s="3"/>
    </row>
    <row r="104" spans="1:11" x14ac:dyDescent="0.35">
      <c r="A104" s="3" t="s">
        <v>1546</v>
      </c>
      <c r="B104" s="3">
        <v>2022</v>
      </c>
      <c r="C104" s="22">
        <v>44772</v>
      </c>
      <c r="D104" s="3" t="s">
        <v>1547</v>
      </c>
      <c r="E104" s="3" t="s">
        <v>472</v>
      </c>
      <c r="F104" s="3">
        <v>4</v>
      </c>
      <c r="G104" s="3">
        <v>1</v>
      </c>
      <c r="H104" s="3" t="s">
        <v>24</v>
      </c>
      <c r="I104" s="3" t="s">
        <v>1550</v>
      </c>
      <c r="J104" s="12">
        <f>(C104-VLOOKUP(H104,Riders!$A$2:$C$213,2,FALSE))/365</f>
        <v>23.917808219178081</v>
      </c>
      <c r="K104" s="3"/>
    </row>
    <row r="105" spans="1:11" x14ac:dyDescent="0.35">
      <c r="A105" s="3" t="s">
        <v>1546</v>
      </c>
      <c r="B105" s="3">
        <v>2022</v>
      </c>
      <c r="C105" s="22">
        <v>44772</v>
      </c>
      <c r="D105" s="3" t="s">
        <v>1547</v>
      </c>
      <c r="E105" s="3" t="s">
        <v>472</v>
      </c>
      <c r="F105" s="3">
        <v>4</v>
      </c>
      <c r="G105" s="3">
        <v>2</v>
      </c>
      <c r="H105" s="3" t="s">
        <v>35</v>
      </c>
      <c r="I105" s="3" t="s">
        <v>36</v>
      </c>
      <c r="J105" s="12">
        <f>(C105-VLOOKUP(H105,Riders!$A$2:$C$213,2,FALSE))/365</f>
        <v>122.66301369863014</v>
      </c>
      <c r="K105" s="3"/>
    </row>
    <row r="106" spans="1:11" x14ac:dyDescent="0.35">
      <c r="A106" s="3" t="s">
        <v>1546</v>
      </c>
      <c r="B106" s="3">
        <v>2022</v>
      </c>
      <c r="C106" s="22">
        <v>44772</v>
      </c>
      <c r="D106" s="3" t="s">
        <v>1547</v>
      </c>
      <c r="E106" s="3" t="s">
        <v>472</v>
      </c>
      <c r="F106" s="3">
        <v>4</v>
      </c>
      <c r="G106" s="3">
        <v>3</v>
      </c>
      <c r="H106" s="3" t="s">
        <v>105</v>
      </c>
      <c r="I106" s="3" t="s">
        <v>106</v>
      </c>
      <c r="J106" s="12" t="e">
        <f>(C106-VLOOKUP(H106,Riders!$A$2:$C$213,2,FALSE))/365</f>
        <v>#N/A</v>
      </c>
      <c r="K106" s="3"/>
    </row>
    <row r="107" spans="1:11" x14ac:dyDescent="0.35">
      <c r="A107" s="3" t="s">
        <v>1546</v>
      </c>
      <c r="B107" s="3">
        <v>2022</v>
      </c>
      <c r="C107" s="22">
        <v>44772</v>
      </c>
      <c r="D107" s="3" t="s">
        <v>1547</v>
      </c>
      <c r="E107" s="3" t="s">
        <v>472</v>
      </c>
      <c r="F107" s="3">
        <v>4</v>
      </c>
      <c r="G107" s="3">
        <v>4</v>
      </c>
      <c r="H107" s="3" t="s">
        <v>1552</v>
      </c>
      <c r="I107" s="3" t="s">
        <v>29</v>
      </c>
      <c r="J107" s="12" t="e">
        <f>(C107-VLOOKUP(H107,Riders!$A$2:$C$213,2,FALSE))/365</f>
        <v>#N/A</v>
      </c>
      <c r="K107" s="3"/>
    </row>
    <row r="108" spans="1:11" x14ac:dyDescent="0.35">
      <c r="A108" s="3" t="s">
        <v>1546</v>
      </c>
      <c r="B108" s="3">
        <v>2022</v>
      </c>
      <c r="C108" s="22">
        <v>44772</v>
      </c>
      <c r="D108" s="3" t="s">
        <v>1547</v>
      </c>
      <c r="E108" s="3" t="s">
        <v>472</v>
      </c>
      <c r="F108" s="3">
        <v>4</v>
      </c>
      <c r="G108" s="3">
        <v>5</v>
      </c>
      <c r="H108" s="3" t="s">
        <v>1537</v>
      </c>
      <c r="I108" s="3" t="s">
        <v>1548</v>
      </c>
      <c r="J108" s="12" t="e">
        <f>(C108-VLOOKUP(H108,Riders!$A$2:$C$213,2,FALSE))/365</f>
        <v>#N/A</v>
      </c>
      <c r="K108" s="3"/>
    </row>
    <row r="109" spans="1:11" x14ac:dyDescent="0.35">
      <c r="A109" s="3" t="s">
        <v>1546</v>
      </c>
      <c r="B109" s="3">
        <v>2022</v>
      </c>
      <c r="C109" s="22">
        <v>44772</v>
      </c>
      <c r="D109" s="3" t="s">
        <v>1547</v>
      </c>
      <c r="E109" s="3" t="s">
        <v>472</v>
      </c>
      <c r="F109" s="3">
        <v>4</v>
      </c>
      <c r="G109" s="3">
        <v>6</v>
      </c>
      <c r="H109" s="3" t="s">
        <v>1553</v>
      </c>
      <c r="I109" s="3" t="s">
        <v>190</v>
      </c>
      <c r="J109" s="12">
        <f>(C109-VLOOKUP(H109,Riders!$A$2:$C$213,2,FALSE))/365</f>
        <v>122.66301369863014</v>
      </c>
      <c r="K109" s="3"/>
    </row>
    <row r="110" spans="1:11" x14ac:dyDescent="0.35">
      <c r="A110" s="3" t="s">
        <v>1546</v>
      </c>
      <c r="B110" s="3">
        <v>2022</v>
      </c>
      <c r="C110" s="22">
        <v>44772</v>
      </c>
      <c r="D110" s="3" t="s">
        <v>1547</v>
      </c>
      <c r="E110" s="3" t="s">
        <v>1543</v>
      </c>
      <c r="F110" s="3">
        <v>1</v>
      </c>
      <c r="G110" s="3">
        <v>1</v>
      </c>
      <c r="H110" s="3" t="s">
        <v>102</v>
      </c>
      <c r="I110" s="3" t="s">
        <v>1548</v>
      </c>
      <c r="J110" s="12" t="e">
        <f>(C110-VLOOKUP(H110,Riders!$A$2:$C$213,2,FALSE))/365</f>
        <v>#N/A</v>
      </c>
      <c r="K110" s="3"/>
    </row>
    <row r="111" spans="1:11" x14ac:dyDescent="0.35">
      <c r="A111" s="3" t="s">
        <v>1546</v>
      </c>
      <c r="B111" s="3">
        <v>2022</v>
      </c>
      <c r="C111" s="22">
        <v>44772</v>
      </c>
      <c r="D111" s="3" t="s">
        <v>1547</v>
      </c>
      <c r="E111" s="3" t="s">
        <v>1543</v>
      </c>
      <c r="F111" s="3">
        <v>1</v>
      </c>
      <c r="G111" s="3">
        <v>2</v>
      </c>
      <c r="H111" s="3" t="s">
        <v>1552</v>
      </c>
      <c r="I111" s="3" t="s">
        <v>29</v>
      </c>
      <c r="J111" s="12" t="e">
        <f>(C111-VLOOKUP(H111,Riders!$A$2:$C$213,2,FALSE))/365</f>
        <v>#N/A</v>
      </c>
      <c r="K111" s="3"/>
    </row>
    <row r="112" spans="1:11" x14ac:dyDescent="0.35">
      <c r="A112" s="3" t="s">
        <v>1546</v>
      </c>
      <c r="B112" s="3">
        <v>2022</v>
      </c>
      <c r="C112" s="22">
        <v>44772</v>
      </c>
      <c r="D112" s="3" t="s">
        <v>1547</v>
      </c>
      <c r="E112" s="3" t="s">
        <v>1543</v>
      </c>
      <c r="F112" s="3">
        <v>1</v>
      </c>
      <c r="G112" s="3">
        <v>3</v>
      </c>
      <c r="H112" s="3" t="s">
        <v>114</v>
      </c>
      <c r="I112" s="3" t="s">
        <v>1550</v>
      </c>
      <c r="J112" s="12">
        <f>(C112-VLOOKUP(H112,Riders!$A$2:$C$213,2,FALSE))/365</f>
        <v>23.246575342465754</v>
      </c>
      <c r="K112" s="3"/>
    </row>
    <row r="113" spans="1:11" x14ac:dyDescent="0.35">
      <c r="A113" s="3" t="s">
        <v>1546</v>
      </c>
      <c r="B113" s="3">
        <v>2022</v>
      </c>
      <c r="C113" s="22">
        <v>44772</v>
      </c>
      <c r="D113" s="3" t="s">
        <v>1547</v>
      </c>
      <c r="E113" s="3" t="s">
        <v>1543</v>
      </c>
      <c r="F113" s="3">
        <v>2</v>
      </c>
      <c r="G113" s="3">
        <v>1</v>
      </c>
      <c r="H113" s="3" t="s">
        <v>41</v>
      </c>
      <c r="I113" s="3" t="s">
        <v>27</v>
      </c>
      <c r="J113" s="12">
        <f>(C113-VLOOKUP(H113,Riders!$A$2:$C$213,2,FALSE))/365</f>
        <v>26.789041095890411</v>
      </c>
      <c r="K113" s="3"/>
    </row>
    <row r="114" spans="1:11" x14ac:dyDescent="0.35">
      <c r="A114" s="3" t="s">
        <v>1546</v>
      </c>
      <c r="B114" s="3">
        <v>2022</v>
      </c>
      <c r="C114" s="22">
        <v>44772</v>
      </c>
      <c r="D114" s="3" t="s">
        <v>1547</v>
      </c>
      <c r="E114" s="3" t="s">
        <v>1543</v>
      </c>
      <c r="F114" s="3">
        <v>2</v>
      </c>
      <c r="G114" s="3">
        <v>2</v>
      </c>
      <c r="H114" s="3" t="s">
        <v>84</v>
      </c>
      <c r="I114" s="3" t="s">
        <v>85</v>
      </c>
      <c r="J114" s="12">
        <f>(C114-VLOOKUP(H114,Riders!$A$2:$C$213,2,FALSE))/365</f>
        <v>122.66301369863014</v>
      </c>
      <c r="K114" s="3"/>
    </row>
    <row r="115" spans="1:11" x14ac:dyDescent="0.35">
      <c r="A115" s="3" t="s">
        <v>1546</v>
      </c>
      <c r="B115" s="3">
        <v>2022</v>
      </c>
      <c r="C115" s="22">
        <v>44772</v>
      </c>
      <c r="D115" s="3" t="s">
        <v>1547</v>
      </c>
      <c r="E115" s="3" t="s">
        <v>1543</v>
      </c>
      <c r="F115" s="3">
        <v>2</v>
      </c>
      <c r="G115" s="3">
        <v>3</v>
      </c>
      <c r="H115" s="3" t="s">
        <v>109</v>
      </c>
      <c r="I115" s="3" t="s">
        <v>59</v>
      </c>
      <c r="J115" s="12" t="e">
        <f>(C115-VLOOKUP(H115,Riders!$A$2:$C$213,2,FALSE))/365</f>
        <v>#N/A</v>
      </c>
      <c r="K115" s="3"/>
    </row>
    <row r="116" spans="1:11" x14ac:dyDescent="0.35">
      <c r="A116" s="3" t="s">
        <v>1546</v>
      </c>
      <c r="B116" s="3">
        <v>2022</v>
      </c>
      <c r="C116" s="22">
        <v>44772</v>
      </c>
      <c r="D116" s="3" t="s">
        <v>1547</v>
      </c>
      <c r="E116" s="3" t="s">
        <v>1543</v>
      </c>
      <c r="F116" s="3">
        <v>3</v>
      </c>
      <c r="G116" s="3">
        <v>1</v>
      </c>
      <c r="H116" s="3" t="s">
        <v>408</v>
      </c>
      <c r="I116" s="3" t="s">
        <v>1550</v>
      </c>
      <c r="J116" s="12">
        <f>(C116-VLOOKUP(H116,Riders!$A$2:$C$213,2,FALSE))/365</f>
        <v>23.567123287671233</v>
      </c>
      <c r="K116" s="3"/>
    </row>
    <row r="117" spans="1:11" x14ac:dyDescent="0.35">
      <c r="A117" s="3" t="s">
        <v>1546</v>
      </c>
      <c r="B117" s="3">
        <v>2022</v>
      </c>
      <c r="C117" s="22">
        <v>44772</v>
      </c>
      <c r="D117" s="3" t="s">
        <v>1547</v>
      </c>
      <c r="E117" s="3" t="s">
        <v>1543</v>
      </c>
      <c r="F117" s="3">
        <v>3</v>
      </c>
      <c r="G117" s="3">
        <v>2</v>
      </c>
      <c r="H117" s="3" t="s">
        <v>1538</v>
      </c>
      <c r="I117" s="3" t="s">
        <v>1548</v>
      </c>
      <c r="J117" s="12" t="e">
        <f>(C117-VLOOKUP(H117,Riders!$A$2:$C$213,2,FALSE))/365</f>
        <v>#N/A</v>
      </c>
      <c r="K117" s="3"/>
    </row>
    <row r="118" spans="1:11" x14ac:dyDescent="0.35">
      <c r="A118" s="3" t="s">
        <v>1546</v>
      </c>
      <c r="B118" s="3">
        <v>2022</v>
      </c>
      <c r="C118" s="22">
        <v>44772</v>
      </c>
      <c r="D118" s="3" t="s">
        <v>1547</v>
      </c>
      <c r="E118" s="3" t="s">
        <v>1543</v>
      </c>
      <c r="F118" s="3">
        <v>3</v>
      </c>
      <c r="G118" s="3">
        <v>3</v>
      </c>
      <c r="H118" s="3" t="s">
        <v>1549</v>
      </c>
      <c r="I118" s="3" t="s">
        <v>106</v>
      </c>
      <c r="J118" s="12" t="e">
        <f>(C118-VLOOKUP(H118,Riders!$A$2:$C$213,2,FALSE))/365</f>
        <v>#N/A</v>
      </c>
      <c r="K118" s="3"/>
    </row>
    <row r="119" spans="1:11" x14ac:dyDescent="0.35">
      <c r="A119" s="3" t="s">
        <v>1546</v>
      </c>
      <c r="B119" s="3">
        <v>2022</v>
      </c>
      <c r="C119" s="22">
        <v>44772</v>
      </c>
      <c r="D119" s="3" t="s">
        <v>1547</v>
      </c>
      <c r="E119" s="3" t="s">
        <v>1543</v>
      </c>
      <c r="F119" s="3">
        <v>3</v>
      </c>
      <c r="G119" s="3">
        <v>4</v>
      </c>
      <c r="H119" s="3" t="s">
        <v>1553</v>
      </c>
      <c r="I119" s="3" t="s">
        <v>190</v>
      </c>
      <c r="J119" s="12">
        <f>(C119-VLOOKUP(H119,Riders!$A$2:$C$213,2,FALSE))/365</f>
        <v>122.66301369863014</v>
      </c>
      <c r="K119" s="3"/>
    </row>
    <row r="120" spans="1:11" x14ac:dyDescent="0.35">
      <c r="A120" s="3" t="s">
        <v>1546</v>
      </c>
      <c r="B120" s="3">
        <v>2022</v>
      </c>
      <c r="C120" s="22">
        <v>44772</v>
      </c>
      <c r="D120" s="3" t="s">
        <v>1547</v>
      </c>
      <c r="E120" s="3" t="s">
        <v>1543</v>
      </c>
      <c r="F120" s="3">
        <v>4</v>
      </c>
      <c r="G120" s="3">
        <v>1</v>
      </c>
      <c r="H120" s="3" t="s">
        <v>105</v>
      </c>
      <c r="I120" s="3" t="s">
        <v>106</v>
      </c>
      <c r="J120" s="12" t="e">
        <f>(C120-VLOOKUP(H120,Riders!$A$2:$C$213,2,FALSE))/365</f>
        <v>#N/A</v>
      </c>
      <c r="K120" s="3"/>
    </row>
    <row r="121" spans="1:11" x14ac:dyDescent="0.35">
      <c r="A121" s="3" t="s">
        <v>1546</v>
      </c>
      <c r="B121" s="3">
        <v>2022</v>
      </c>
      <c r="C121" s="22">
        <v>44772</v>
      </c>
      <c r="D121" s="3" t="s">
        <v>1547</v>
      </c>
      <c r="E121" s="3" t="s">
        <v>1543</v>
      </c>
      <c r="F121" s="3">
        <v>4</v>
      </c>
      <c r="G121" s="3">
        <v>2</v>
      </c>
      <c r="H121" s="3" t="s">
        <v>58</v>
      </c>
      <c r="I121" s="3" t="s">
        <v>59</v>
      </c>
      <c r="J121" s="12">
        <f>(C121-VLOOKUP(H121,Riders!$A$2:$C$213,2,FALSE))/365</f>
        <v>24.539726027397261</v>
      </c>
      <c r="K121" s="3"/>
    </row>
    <row r="122" spans="1:11" x14ac:dyDescent="0.35">
      <c r="A122" s="3" t="s">
        <v>1546</v>
      </c>
      <c r="B122" s="3">
        <v>2022</v>
      </c>
      <c r="C122" s="22">
        <v>44772</v>
      </c>
      <c r="D122" s="3" t="s">
        <v>1547</v>
      </c>
      <c r="E122" s="3" t="s">
        <v>1543</v>
      </c>
      <c r="F122" s="3">
        <v>4</v>
      </c>
      <c r="G122" s="3">
        <v>3</v>
      </c>
      <c r="H122" s="3" t="s">
        <v>1551</v>
      </c>
      <c r="I122" s="3" t="s">
        <v>190</v>
      </c>
      <c r="J122" s="12">
        <f>(C122-VLOOKUP(H122,Riders!$A$2:$C$213,2,FALSE))/365</f>
        <v>122.66301369863014</v>
      </c>
      <c r="K122" s="3"/>
    </row>
    <row r="123" spans="1:11" x14ac:dyDescent="0.35">
      <c r="A123" s="3" t="s">
        <v>1546</v>
      </c>
      <c r="B123" s="3">
        <v>2022</v>
      </c>
      <c r="C123" s="22">
        <v>44772</v>
      </c>
      <c r="D123" s="3" t="s">
        <v>1547</v>
      </c>
      <c r="E123" s="3" t="s">
        <v>1543</v>
      </c>
      <c r="F123" s="3">
        <v>4</v>
      </c>
      <c r="G123" s="3">
        <v>4</v>
      </c>
      <c r="H123" s="3" t="s">
        <v>1537</v>
      </c>
      <c r="I123" s="3" t="s">
        <v>1548</v>
      </c>
      <c r="J123" s="12" t="e">
        <f>(C123-VLOOKUP(H123,Riders!$A$2:$C$213,2,FALSE))/365</f>
        <v>#N/A</v>
      </c>
      <c r="K123" s="3"/>
    </row>
    <row r="124" spans="1:11" x14ac:dyDescent="0.35">
      <c r="A124" s="3" t="s">
        <v>1546</v>
      </c>
      <c r="B124" s="3">
        <v>2022</v>
      </c>
      <c r="C124" s="22">
        <v>44772</v>
      </c>
      <c r="D124" s="3" t="s">
        <v>1547</v>
      </c>
      <c r="E124" s="3" t="s">
        <v>1544</v>
      </c>
      <c r="F124" s="3">
        <v>1</v>
      </c>
      <c r="G124" s="3">
        <v>1</v>
      </c>
      <c r="H124" s="3" t="s">
        <v>33</v>
      </c>
      <c r="I124" s="3" t="s">
        <v>27</v>
      </c>
      <c r="J124" s="12">
        <f>(C124-VLOOKUP(H124,Riders!$A$2:$C$213,2,FALSE))/365</f>
        <v>28.693150684931506</v>
      </c>
      <c r="K124" s="3"/>
    </row>
    <row r="125" spans="1:11" x14ac:dyDescent="0.35">
      <c r="A125" s="3" t="s">
        <v>1546</v>
      </c>
      <c r="B125" s="3">
        <v>2022</v>
      </c>
      <c r="C125" s="22">
        <v>44772</v>
      </c>
      <c r="D125" s="3" t="s">
        <v>1547</v>
      </c>
      <c r="E125" s="3" t="s">
        <v>1544</v>
      </c>
      <c r="F125" s="3">
        <v>1</v>
      </c>
      <c r="G125" s="3">
        <v>2</v>
      </c>
      <c r="H125" s="3" t="s">
        <v>24</v>
      </c>
      <c r="I125" s="3" t="s">
        <v>1550</v>
      </c>
      <c r="J125" s="12">
        <f>(C125-VLOOKUP(H125,Riders!$A$2:$C$213,2,FALSE))/365</f>
        <v>23.917808219178081</v>
      </c>
      <c r="K125" s="3"/>
    </row>
    <row r="126" spans="1:11" x14ac:dyDescent="0.35">
      <c r="A126" s="3" t="s">
        <v>1546</v>
      </c>
      <c r="B126" s="3">
        <v>2022</v>
      </c>
      <c r="C126" s="22">
        <v>44772</v>
      </c>
      <c r="D126" s="3" t="s">
        <v>1547</v>
      </c>
      <c r="E126" s="3" t="s">
        <v>1544</v>
      </c>
      <c r="F126" s="3">
        <v>1</v>
      </c>
      <c r="G126" s="3">
        <v>3</v>
      </c>
      <c r="H126" s="3" t="s">
        <v>397</v>
      </c>
      <c r="I126" s="3" t="s">
        <v>106</v>
      </c>
      <c r="J126" s="12" t="e">
        <f>(C126-VLOOKUP(H126,Riders!$A$2:$C$213,2,FALSE))/365</f>
        <v>#N/A</v>
      </c>
      <c r="K126" s="3"/>
    </row>
    <row r="127" spans="1:11" x14ac:dyDescent="0.35">
      <c r="A127" s="3" t="s">
        <v>1546</v>
      </c>
      <c r="B127" s="3">
        <v>2022</v>
      </c>
      <c r="C127" s="22">
        <v>44772</v>
      </c>
      <c r="D127" s="3" t="s">
        <v>1547</v>
      </c>
      <c r="E127" s="3" t="s">
        <v>1544</v>
      </c>
      <c r="F127" s="3">
        <v>1</v>
      </c>
      <c r="G127" s="3">
        <v>4</v>
      </c>
      <c r="H127" s="3" t="s">
        <v>104</v>
      </c>
      <c r="I127" s="3" t="s">
        <v>36</v>
      </c>
      <c r="J127" s="12" t="e">
        <f>(C127-VLOOKUP(H127,Riders!$A$2:$C$213,2,FALSE))/365</f>
        <v>#N/A</v>
      </c>
      <c r="K127" s="3"/>
    </row>
    <row r="128" spans="1:11" x14ac:dyDescent="0.35">
      <c r="A128" s="3" t="s">
        <v>1546</v>
      </c>
      <c r="B128" s="3">
        <v>2022</v>
      </c>
      <c r="C128" s="22">
        <v>44772</v>
      </c>
      <c r="D128" s="3" t="s">
        <v>1547</v>
      </c>
      <c r="E128" s="3" t="s">
        <v>1544</v>
      </c>
      <c r="F128" s="3">
        <v>1</v>
      </c>
      <c r="G128" s="3">
        <v>5</v>
      </c>
      <c r="H128" s="3" t="s">
        <v>102</v>
      </c>
      <c r="I128" s="3" t="s">
        <v>1548</v>
      </c>
      <c r="J128" s="12" t="e">
        <f>(C128-VLOOKUP(H128,Riders!$A$2:$C$213,2,FALSE))/365</f>
        <v>#N/A</v>
      </c>
      <c r="K128" s="3"/>
    </row>
    <row r="129" spans="1:11" x14ac:dyDescent="0.35">
      <c r="A129" s="3" t="s">
        <v>1546</v>
      </c>
      <c r="B129" s="3">
        <v>2022</v>
      </c>
      <c r="C129" s="22">
        <v>44772</v>
      </c>
      <c r="D129" s="3" t="s">
        <v>1547</v>
      </c>
      <c r="E129" s="3" t="s">
        <v>1544</v>
      </c>
      <c r="F129" s="3">
        <v>1</v>
      </c>
      <c r="G129" s="3">
        <v>6</v>
      </c>
      <c r="H129" s="3" t="s">
        <v>41</v>
      </c>
      <c r="I129" s="3" t="s">
        <v>27</v>
      </c>
      <c r="J129" s="12">
        <f>(C129-VLOOKUP(H129,Riders!$A$2:$C$213,2,FALSE))/365</f>
        <v>26.789041095890411</v>
      </c>
      <c r="K129" s="3"/>
    </row>
    <row r="130" spans="1:11" x14ac:dyDescent="0.35">
      <c r="A130" s="3" t="s">
        <v>1546</v>
      </c>
      <c r="B130" s="3">
        <v>2022</v>
      </c>
      <c r="C130" s="22">
        <v>44772</v>
      </c>
      <c r="D130" s="3" t="s">
        <v>1547</v>
      </c>
      <c r="E130" s="3" t="s">
        <v>1544</v>
      </c>
      <c r="F130" s="3">
        <v>2</v>
      </c>
      <c r="G130" s="3">
        <v>1</v>
      </c>
      <c r="H130" s="3" t="s">
        <v>28</v>
      </c>
      <c r="I130" s="3" t="s">
        <v>29</v>
      </c>
      <c r="J130" s="12">
        <f>(C130-VLOOKUP(H130,Riders!$A$2:$C$213,2,FALSE))/365</f>
        <v>22.594520547945205</v>
      </c>
      <c r="K130" s="3"/>
    </row>
    <row r="131" spans="1:11" x14ac:dyDescent="0.35">
      <c r="A131" s="3" t="s">
        <v>1546</v>
      </c>
      <c r="B131" s="3">
        <v>2022</v>
      </c>
      <c r="C131" s="22">
        <v>44772</v>
      </c>
      <c r="D131" s="3" t="s">
        <v>1547</v>
      </c>
      <c r="E131" s="3" t="s">
        <v>1544</v>
      </c>
      <c r="F131" s="3">
        <v>2</v>
      </c>
      <c r="G131" s="3">
        <v>2</v>
      </c>
      <c r="H131" s="3" t="s">
        <v>105</v>
      </c>
      <c r="I131" s="3" t="s">
        <v>106</v>
      </c>
      <c r="J131" s="12" t="e">
        <f>(C131-VLOOKUP(H131,Riders!$A$2:$C$213,2,FALSE))/365</f>
        <v>#N/A</v>
      </c>
      <c r="K131" s="3"/>
    </row>
    <row r="132" spans="1:11" x14ac:dyDescent="0.35">
      <c r="A132" s="3" t="s">
        <v>1546</v>
      </c>
      <c r="B132" s="3">
        <v>2022</v>
      </c>
      <c r="C132" s="22">
        <v>44772</v>
      </c>
      <c r="D132" s="3" t="s">
        <v>1547</v>
      </c>
      <c r="E132" s="3" t="s">
        <v>1544</v>
      </c>
      <c r="F132" s="3">
        <v>2</v>
      </c>
      <c r="G132" s="3">
        <v>3</v>
      </c>
      <c r="H132" s="3" t="s">
        <v>408</v>
      </c>
      <c r="I132" s="3" t="s">
        <v>1550</v>
      </c>
      <c r="J132" s="12">
        <f>(C132-VLOOKUP(H132,Riders!$A$2:$C$213,2,FALSE))/365</f>
        <v>23.567123287671233</v>
      </c>
      <c r="K132" s="3"/>
    </row>
    <row r="133" spans="1:11" x14ac:dyDescent="0.35">
      <c r="A133" s="3" t="s">
        <v>1546</v>
      </c>
      <c r="B133" s="3">
        <v>2022</v>
      </c>
      <c r="C133" s="22">
        <v>44772</v>
      </c>
      <c r="D133" s="3" t="s">
        <v>1547</v>
      </c>
      <c r="E133" s="3" t="s">
        <v>1544</v>
      </c>
      <c r="F133" s="3">
        <v>2</v>
      </c>
      <c r="G133" s="3">
        <v>4</v>
      </c>
      <c r="H133" s="3" t="s">
        <v>35</v>
      </c>
      <c r="I133" s="3" t="s">
        <v>36</v>
      </c>
      <c r="J133" s="12">
        <f>(C133-VLOOKUP(H133,Riders!$A$2:$C$213,2,FALSE))/365</f>
        <v>122.66301369863014</v>
      </c>
      <c r="K133" s="3"/>
    </row>
    <row r="134" spans="1:11" x14ac:dyDescent="0.35">
      <c r="A134" s="3" t="s">
        <v>1546</v>
      </c>
      <c r="B134" s="3">
        <v>2022</v>
      </c>
      <c r="C134" s="22">
        <v>44772</v>
      </c>
      <c r="D134" s="3" t="s">
        <v>1547</v>
      </c>
      <c r="E134" s="3" t="s">
        <v>1544</v>
      </c>
      <c r="F134" s="3">
        <v>2</v>
      </c>
      <c r="G134" s="3">
        <v>5</v>
      </c>
      <c r="H134" s="3" t="s">
        <v>26</v>
      </c>
      <c r="I134" s="3" t="s">
        <v>27</v>
      </c>
      <c r="J134" s="12">
        <f>(C134-VLOOKUP(H134,Riders!$A$2:$C$213,2,FALSE))/365</f>
        <v>24.18904109589041</v>
      </c>
      <c r="K134" s="3"/>
    </row>
    <row r="135" spans="1:11" x14ac:dyDescent="0.35">
      <c r="A135" s="3" t="s">
        <v>1546</v>
      </c>
      <c r="B135" s="3">
        <v>2022</v>
      </c>
      <c r="C135" s="22">
        <v>44772</v>
      </c>
      <c r="D135" s="3" t="s">
        <v>1547</v>
      </c>
      <c r="E135" s="3" t="s">
        <v>1544</v>
      </c>
      <c r="F135" s="3">
        <v>2</v>
      </c>
      <c r="G135" s="3">
        <v>6</v>
      </c>
      <c r="H135" s="3" t="s">
        <v>406</v>
      </c>
      <c r="I135" s="3" t="s">
        <v>36</v>
      </c>
      <c r="J135" s="12" t="e">
        <f>(C135-VLOOKUP(H135,Riders!$A$2:$C$213,2,FALSE))/365</f>
        <v>#N/A</v>
      </c>
      <c r="K135" s="3"/>
    </row>
    <row r="136" spans="1:11" x14ac:dyDescent="0.35">
      <c r="A136" s="3" t="s">
        <v>1546</v>
      </c>
      <c r="B136" s="3">
        <v>2022</v>
      </c>
      <c r="C136" s="22">
        <v>44772</v>
      </c>
      <c r="D136" s="3" t="s">
        <v>1547</v>
      </c>
      <c r="E136" s="3" t="s">
        <v>383</v>
      </c>
      <c r="F136" s="3">
        <v>1</v>
      </c>
      <c r="G136" s="3">
        <v>1</v>
      </c>
      <c r="H136" s="3" t="s">
        <v>28</v>
      </c>
      <c r="I136" s="3" t="s">
        <v>27</v>
      </c>
      <c r="J136" s="12">
        <f>(C136-VLOOKUP(H136,Riders!$A$2:$C$213,2,FALSE))/365</f>
        <v>22.594520547945205</v>
      </c>
      <c r="K136" s="3"/>
    </row>
    <row r="137" spans="1:11" x14ac:dyDescent="0.35">
      <c r="A137" s="3" t="s">
        <v>1546</v>
      </c>
      <c r="B137" s="3">
        <v>2022</v>
      </c>
      <c r="C137" s="22">
        <v>44772</v>
      </c>
      <c r="D137" s="3" t="s">
        <v>1547</v>
      </c>
      <c r="E137" s="3" t="s">
        <v>383</v>
      </c>
      <c r="F137" s="3">
        <v>1</v>
      </c>
      <c r="G137" s="3">
        <v>2</v>
      </c>
      <c r="H137" s="3" t="s">
        <v>24</v>
      </c>
      <c r="I137" s="3" t="s">
        <v>36</v>
      </c>
      <c r="J137" s="12">
        <f>(C137-VLOOKUP(H137,Riders!$A$2:$C$213,2,FALSE))/365</f>
        <v>23.917808219178081</v>
      </c>
      <c r="K137" s="3"/>
    </row>
    <row r="138" spans="1:11" x14ac:dyDescent="0.35">
      <c r="A138" s="3" t="s">
        <v>1546</v>
      </c>
      <c r="B138" s="3">
        <v>2022</v>
      </c>
      <c r="C138" s="22">
        <v>44772</v>
      </c>
      <c r="D138" s="3" t="s">
        <v>1547</v>
      </c>
      <c r="E138" s="3" t="s">
        <v>383</v>
      </c>
      <c r="F138" s="3">
        <v>1</v>
      </c>
      <c r="G138" s="3">
        <v>3</v>
      </c>
      <c r="H138" s="3" t="s">
        <v>33</v>
      </c>
      <c r="I138" s="3" t="s">
        <v>27</v>
      </c>
      <c r="J138" s="12">
        <f>(C138-VLOOKUP(H138,Riders!$A$2:$C$213,2,FALSE))/365</f>
        <v>28.693150684931506</v>
      </c>
      <c r="K138" s="3"/>
    </row>
    <row r="139" spans="1:11" x14ac:dyDescent="0.35">
      <c r="A139" s="3" t="s">
        <v>1546</v>
      </c>
      <c r="B139" s="3">
        <v>2022</v>
      </c>
      <c r="C139" s="22">
        <v>44772</v>
      </c>
      <c r="D139" s="3" t="s">
        <v>1547</v>
      </c>
      <c r="E139" s="3" t="s">
        <v>383</v>
      </c>
      <c r="F139" s="3">
        <v>1</v>
      </c>
      <c r="G139" s="3">
        <v>4</v>
      </c>
      <c r="H139" s="3" t="s">
        <v>397</v>
      </c>
      <c r="I139" s="3" t="s">
        <v>1548</v>
      </c>
      <c r="J139" s="12" t="e">
        <f>(C139-VLOOKUP(H139,Riders!$A$2:$C$213,2,FALSE))/365</f>
        <v>#N/A</v>
      </c>
      <c r="K139" s="3"/>
    </row>
    <row r="140" spans="1:11" x14ac:dyDescent="0.35">
      <c r="A140" s="3" t="s">
        <v>1546</v>
      </c>
      <c r="B140" s="3">
        <v>2022</v>
      </c>
      <c r="C140" s="22">
        <v>44772</v>
      </c>
      <c r="D140" s="3" t="s">
        <v>1547</v>
      </c>
      <c r="E140" s="3" t="s">
        <v>383</v>
      </c>
      <c r="F140" s="3">
        <v>1</v>
      </c>
      <c r="G140" s="3">
        <v>5</v>
      </c>
      <c r="H140" s="3" t="s">
        <v>408</v>
      </c>
      <c r="I140" s="3" t="s">
        <v>36</v>
      </c>
      <c r="J140" s="12">
        <f>(C140-VLOOKUP(H140,Riders!$A$2:$C$213,2,FALSE))/365</f>
        <v>23.567123287671233</v>
      </c>
      <c r="K140" s="3"/>
    </row>
    <row r="141" spans="1:11" x14ac:dyDescent="0.35">
      <c r="A141" s="3" t="s">
        <v>1546</v>
      </c>
      <c r="B141" s="3">
        <v>2022</v>
      </c>
      <c r="C141" s="22">
        <v>44772</v>
      </c>
      <c r="D141" s="3" t="s">
        <v>1547</v>
      </c>
      <c r="E141" s="3" t="s">
        <v>383</v>
      </c>
      <c r="F141" s="3">
        <v>1</v>
      </c>
      <c r="G141" s="3">
        <v>6</v>
      </c>
      <c r="H141" s="3" t="s">
        <v>105</v>
      </c>
      <c r="I141" s="3" t="s">
        <v>36</v>
      </c>
      <c r="J141" s="12" t="e">
        <f>(C141-VLOOKUP(H141,Riders!$A$2:$C$213,2,FALSE))/365</f>
        <v>#N/A</v>
      </c>
      <c r="K141" s="3"/>
    </row>
    <row r="142" spans="1:11" x14ac:dyDescent="0.35">
      <c r="A142" s="3" t="s">
        <v>1546</v>
      </c>
      <c r="B142" s="3">
        <v>2022</v>
      </c>
      <c r="C142" s="22">
        <v>44772</v>
      </c>
      <c r="D142" s="3" t="s">
        <v>1547</v>
      </c>
      <c r="E142" s="3" t="s">
        <v>383</v>
      </c>
      <c r="F142" s="3">
        <v>2</v>
      </c>
      <c r="G142" s="3">
        <v>1</v>
      </c>
      <c r="H142" s="3" t="s">
        <v>26</v>
      </c>
      <c r="I142" s="3" t="s">
        <v>29</v>
      </c>
      <c r="J142" s="12">
        <f>(C142-VLOOKUP(H142,Riders!$A$2:$C$213,2,FALSE))/365</f>
        <v>24.18904109589041</v>
      </c>
      <c r="K142" s="3"/>
    </row>
    <row r="143" spans="1:11" x14ac:dyDescent="0.35">
      <c r="A143" s="3" t="s">
        <v>1546</v>
      </c>
      <c r="B143" s="3">
        <v>2022</v>
      </c>
      <c r="C143" s="22">
        <v>44772</v>
      </c>
      <c r="D143" s="3" t="s">
        <v>1547</v>
      </c>
      <c r="E143" s="3" t="s">
        <v>383</v>
      </c>
      <c r="F143" s="3">
        <v>2</v>
      </c>
      <c r="G143" s="3">
        <v>2</v>
      </c>
      <c r="H143" s="3" t="s">
        <v>35</v>
      </c>
      <c r="I143" s="3" t="s">
        <v>1550</v>
      </c>
      <c r="J143" s="12">
        <f>(C143-VLOOKUP(H143,Riders!$A$2:$C$213,2,FALSE))/365</f>
        <v>122.66301369863014</v>
      </c>
      <c r="K143" s="3"/>
    </row>
    <row r="144" spans="1:11" x14ac:dyDescent="0.35">
      <c r="A144" s="3" t="s">
        <v>1546</v>
      </c>
      <c r="B144" s="3">
        <v>2022</v>
      </c>
      <c r="C144" s="22">
        <v>44772</v>
      </c>
      <c r="D144" s="3" t="s">
        <v>1547</v>
      </c>
      <c r="E144" s="3" t="s">
        <v>383</v>
      </c>
      <c r="F144" s="3">
        <v>2</v>
      </c>
      <c r="G144" s="3">
        <v>3</v>
      </c>
      <c r="H144" s="3" t="s">
        <v>41</v>
      </c>
      <c r="I144" s="3" t="s">
        <v>27</v>
      </c>
      <c r="J144" s="12">
        <f>(C144-VLOOKUP(H144,Riders!$A$2:$C$213,2,FALSE))/365</f>
        <v>26.789041095890411</v>
      </c>
      <c r="K144" s="3"/>
    </row>
    <row r="145" spans="1:11" x14ac:dyDescent="0.35">
      <c r="A145" s="3" t="s">
        <v>1546</v>
      </c>
      <c r="B145" s="3">
        <v>2022</v>
      </c>
      <c r="C145" s="22">
        <v>44772</v>
      </c>
      <c r="D145" s="3" t="s">
        <v>1547</v>
      </c>
      <c r="E145" s="3" t="s">
        <v>383</v>
      </c>
      <c r="F145" s="3">
        <v>2</v>
      </c>
      <c r="G145" s="3">
        <v>4</v>
      </c>
      <c r="H145" s="3" t="s">
        <v>102</v>
      </c>
      <c r="I145" s="3" t="s">
        <v>106</v>
      </c>
      <c r="J145" s="12" t="e">
        <f>(C145-VLOOKUP(H145,Riders!$A$2:$C$213,2,FALSE))/365</f>
        <v>#N/A</v>
      </c>
      <c r="K145" s="3"/>
    </row>
    <row r="146" spans="1:11" x14ac:dyDescent="0.35">
      <c r="A146" s="3" t="s">
        <v>1546</v>
      </c>
      <c r="B146" s="3">
        <v>2022</v>
      </c>
      <c r="C146" s="22">
        <v>44772</v>
      </c>
      <c r="D146" s="3" t="s">
        <v>1547</v>
      </c>
      <c r="E146" s="3" t="s">
        <v>383</v>
      </c>
      <c r="F146" s="3">
        <v>2</v>
      </c>
      <c r="G146" s="3">
        <v>5</v>
      </c>
      <c r="H146" s="3" t="s">
        <v>406</v>
      </c>
      <c r="I146" s="3" t="s">
        <v>1550</v>
      </c>
      <c r="J146" s="12" t="e">
        <f>(C146-VLOOKUP(H146,Riders!$A$2:$C$213,2,FALSE))/365</f>
        <v>#N/A</v>
      </c>
      <c r="K146" s="3"/>
    </row>
    <row r="147" spans="1:11" x14ac:dyDescent="0.35">
      <c r="A147" s="3" t="s">
        <v>1546</v>
      </c>
      <c r="B147" s="3">
        <v>2022</v>
      </c>
      <c r="C147" s="22">
        <v>44772</v>
      </c>
      <c r="D147" s="3" t="s">
        <v>1547</v>
      </c>
      <c r="E147" s="3" t="s">
        <v>383</v>
      </c>
      <c r="F147" s="3">
        <v>2</v>
      </c>
      <c r="G147" s="3">
        <v>6</v>
      </c>
      <c r="H147" s="3" t="s">
        <v>104</v>
      </c>
      <c r="I147" s="3" t="s">
        <v>106</v>
      </c>
      <c r="J147" s="12" t="e">
        <f>(C147-VLOOKUP(H147,Riders!$A$2:$C$213,2,FALSE))/365</f>
        <v>#N/A</v>
      </c>
      <c r="K147" s="3"/>
    </row>
    <row r="148" spans="1:11" x14ac:dyDescent="0.35">
      <c r="A148" s="3" t="s">
        <v>71</v>
      </c>
      <c r="B148" s="3">
        <v>2022</v>
      </c>
      <c r="C148" s="22">
        <v>44752</v>
      </c>
      <c r="D148" s="3" t="s">
        <v>1554</v>
      </c>
      <c r="E148" s="3" t="s">
        <v>472</v>
      </c>
      <c r="F148" s="3">
        <v>1</v>
      </c>
      <c r="G148" s="3">
        <v>1</v>
      </c>
      <c r="H148" s="3" t="s">
        <v>400</v>
      </c>
      <c r="I148" s="3" t="s">
        <v>19</v>
      </c>
      <c r="J148" s="12">
        <f>(C148-VLOOKUP(H148,Riders!$A$2:$C$213,2,FALSE))/365</f>
        <v>22.846575342465755</v>
      </c>
      <c r="K148" s="3">
        <v>7</v>
      </c>
    </row>
    <row r="149" spans="1:11" x14ac:dyDescent="0.35">
      <c r="A149" s="3" t="s">
        <v>71</v>
      </c>
      <c r="B149" s="3">
        <v>2022</v>
      </c>
      <c r="C149" s="22">
        <v>44752</v>
      </c>
      <c r="D149" s="3" t="s">
        <v>1554</v>
      </c>
      <c r="E149" s="3" t="s">
        <v>472</v>
      </c>
      <c r="F149" s="3">
        <v>1</v>
      </c>
      <c r="G149" s="3">
        <v>2</v>
      </c>
      <c r="H149" s="3" t="s">
        <v>60</v>
      </c>
      <c r="I149" s="3" t="s">
        <v>61</v>
      </c>
      <c r="J149" s="12">
        <f>(C149-VLOOKUP(H149,Riders!$A$2:$C$213,2,FALSE))/365</f>
        <v>33.983561643835614</v>
      </c>
      <c r="K149" s="3">
        <v>9</v>
      </c>
    </row>
    <row r="150" spans="1:11" x14ac:dyDescent="0.35">
      <c r="A150" s="3" t="s">
        <v>71</v>
      </c>
      <c r="B150" s="3">
        <v>2022</v>
      </c>
      <c r="C150" s="22">
        <v>44752</v>
      </c>
      <c r="D150" s="3" t="s">
        <v>1554</v>
      </c>
      <c r="E150" s="3" t="s">
        <v>472</v>
      </c>
      <c r="F150" s="3">
        <v>1</v>
      </c>
      <c r="G150" s="3">
        <v>3</v>
      </c>
      <c r="H150" s="3" t="s">
        <v>84</v>
      </c>
      <c r="I150" s="3" t="s">
        <v>85</v>
      </c>
      <c r="J150" s="12">
        <f>(C150-VLOOKUP(H150,Riders!$A$2:$C$213,2,FALSE))/365</f>
        <v>122.60821917808219</v>
      </c>
      <c r="K150" s="3">
        <v>21</v>
      </c>
    </row>
    <row r="151" spans="1:11" x14ac:dyDescent="0.35">
      <c r="A151" s="3" t="s">
        <v>71</v>
      </c>
      <c r="B151" s="3">
        <v>2022</v>
      </c>
      <c r="C151" s="22">
        <v>44752</v>
      </c>
      <c r="D151" s="3" t="s">
        <v>1554</v>
      </c>
      <c r="E151" s="3" t="s">
        <v>472</v>
      </c>
      <c r="F151" s="3">
        <v>1</v>
      </c>
      <c r="G151" s="3">
        <v>4</v>
      </c>
      <c r="H151" s="3" t="s">
        <v>43</v>
      </c>
      <c r="I151" s="3" t="s">
        <v>44</v>
      </c>
      <c r="J151" s="12">
        <f>(C151-VLOOKUP(H151,Riders!$A$2:$C$213,2,FALSE))/365</f>
        <v>29.641095890410959</v>
      </c>
      <c r="K151" s="3">
        <v>25</v>
      </c>
    </row>
    <row r="152" spans="1:11" x14ac:dyDescent="0.35">
      <c r="A152" s="3" t="s">
        <v>71</v>
      </c>
      <c r="B152" s="3">
        <v>2022</v>
      </c>
      <c r="C152" s="22">
        <v>44752</v>
      </c>
      <c r="D152" s="3" t="s">
        <v>1554</v>
      </c>
      <c r="E152" s="3" t="s">
        <v>472</v>
      </c>
      <c r="F152" s="3">
        <v>1</v>
      </c>
      <c r="G152" s="3">
        <v>5</v>
      </c>
      <c r="H152" s="3" t="s">
        <v>401</v>
      </c>
      <c r="I152" s="3" t="s">
        <v>38</v>
      </c>
      <c r="J152" s="12">
        <f>(C152-VLOOKUP(H152,Riders!$A$2:$C$213,2,FALSE))/365</f>
        <v>25.038356164383561</v>
      </c>
      <c r="K152" s="3">
        <v>13</v>
      </c>
    </row>
    <row r="153" spans="1:11" x14ac:dyDescent="0.35">
      <c r="A153" s="3" t="s">
        <v>71</v>
      </c>
      <c r="B153" s="3">
        <v>2022</v>
      </c>
      <c r="C153" s="22">
        <v>44752</v>
      </c>
      <c r="D153" s="3" t="s">
        <v>1554</v>
      </c>
      <c r="E153" s="3" t="s">
        <v>472</v>
      </c>
      <c r="F153" s="3">
        <v>1</v>
      </c>
      <c r="G153" s="3">
        <v>6</v>
      </c>
      <c r="H153" s="3" t="s">
        <v>89</v>
      </c>
      <c r="I153" s="3" t="s">
        <v>90</v>
      </c>
      <c r="J153" s="12" t="e">
        <f>(C153-VLOOKUP(H153,Riders!$A$2:$C$213,2,FALSE))/365</f>
        <v>#N/A</v>
      </c>
      <c r="K153" s="3">
        <v>17</v>
      </c>
    </row>
    <row r="154" spans="1:11" x14ac:dyDescent="0.35">
      <c r="A154" s="3" t="s">
        <v>71</v>
      </c>
      <c r="B154" s="3">
        <v>2022</v>
      </c>
      <c r="C154" s="22">
        <v>44752</v>
      </c>
      <c r="D154" s="3" t="s">
        <v>1554</v>
      </c>
      <c r="E154" s="3" t="s">
        <v>472</v>
      </c>
      <c r="F154" s="3">
        <v>2</v>
      </c>
      <c r="G154" s="3">
        <v>1</v>
      </c>
      <c r="H154" s="3" t="s">
        <v>28</v>
      </c>
      <c r="I154" s="3" t="s">
        <v>29</v>
      </c>
      <c r="J154" s="12">
        <f>(C154-VLOOKUP(H154,Riders!$A$2:$C$213,2,FALSE))/365</f>
        <v>22.539726027397261</v>
      </c>
      <c r="K154" s="3">
        <v>2</v>
      </c>
    </row>
    <row r="155" spans="1:11" x14ac:dyDescent="0.35">
      <c r="A155" s="3" t="s">
        <v>71</v>
      </c>
      <c r="B155" s="3">
        <v>2022</v>
      </c>
      <c r="C155" s="22">
        <v>44752</v>
      </c>
      <c r="D155" s="3" t="s">
        <v>1554</v>
      </c>
      <c r="E155" s="3" t="s">
        <v>472</v>
      </c>
      <c r="F155" s="3">
        <v>2</v>
      </c>
      <c r="G155" s="3">
        <v>2</v>
      </c>
      <c r="H155" s="3" t="s">
        <v>78</v>
      </c>
      <c r="I155" s="4" t="s">
        <v>19</v>
      </c>
      <c r="J155" s="14">
        <f>(C155-VLOOKUP(H155,Riders!$A$2:$C$213,2,FALSE))/365</f>
        <v>31.167123287671235</v>
      </c>
      <c r="K155" s="3">
        <v>3</v>
      </c>
    </row>
    <row r="156" spans="1:11" x14ac:dyDescent="0.35">
      <c r="A156" s="3" t="s">
        <v>71</v>
      </c>
      <c r="B156" s="3">
        <v>2022</v>
      </c>
      <c r="C156" s="22">
        <v>44752</v>
      </c>
      <c r="D156" s="3" t="s">
        <v>1554</v>
      </c>
      <c r="E156" s="3" t="s">
        <v>472</v>
      </c>
      <c r="F156" s="3">
        <v>2</v>
      </c>
      <c r="G156" s="4">
        <v>3</v>
      </c>
      <c r="H156" s="3" t="s">
        <v>37</v>
      </c>
      <c r="I156" s="4" t="s">
        <v>38</v>
      </c>
      <c r="J156" s="14" t="e">
        <f>(C156-VLOOKUP(H156,Riders!$A$2:$C$213,2,FALSE))/365</f>
        <v>#N/A</v>
      </c>
      <c r="K156" s="3">
        <v>12</v>
      </c>
    </row>
    <row r="157" spans="1:11" x14ac:dyDescent="0.35">
      <c r="A157" s="3" t="s">
        <v>71</v>
      </c>
      <c r="B157" s="3">
        <v>2022</v>
      </c>
      <c r="C157" s="22">
        <v>44752</v>
      </c>
      <c r="D157" s="3" t="s">
        <v>1554</v>
      </c>
      <c r="E157" s="3" t="s">
        <v>472</v>
      </c>
      <c r="F157" s="3">
        <v>2</v>
      </c>
      <c r="G157" s="4">
        <v>4</v>
      </c>
      <c r="H157" s="3" t="s">
        <v>20</v>
      </c>
      <c r="I157" s="4" t="s">
        <v>21</v>
      </c>
      <c r="J157" s="14">
        <f>(C157-VLOOKUP(H157,Riders!$A$2:$C$213,2,FALSE))/365</f>
        <v>26.92876712328767</v>
      </c>
      <c r="K157" s="3">
        <v>1</v>
      </c>
    </row>
    <row r="158" spans="1:11" x14ac:dyDescent="0.35">
      <c r="A158" s="3" t="s">
        <v>71</v>
      </c>
      <c r="B158" s="3">
        <v>2022</v>
      </c>
      <c r="C158" s="22">
        <v>44752</v>
      </c>
      <c r="D158" s="3" t="s">
        <v>1554</v>
      </c>
      <c r="E158" s="3" t="s">
        <v>472</v>
      </c>
      <c r="F158" s="3">
        <v>2</v>
      </c>
      <c r="G158" s="3">
        <v>5</v>
      </c>
      <c r="H158" s="3" t="s">
        <v>81</v>
      </c>
      <c r="I158" s="3" t="s">
        <v>17</v>
      </c>
      <c r="J158" s="12" t="e">
        <f>(C158-VLOOKUP(H158,Riders!$A$2:$C$213,2,FALSE))/365</f>
        <v>#N/A</v>
      </c>
      <c r="K158" s="3">
        <v>13</v>
      </c>
    </row>
    <row r="159" spans="1:11" x14ac:dyDescent="0.35">
      <c r="A159" s="3" t="s">
        <v>71</v>
      </c>
      <c r="B159" s="3">
        <v>2022</v>
      </c>
      <c r="C159" s="22">
        <v>44752</v>
      </c>
      <c r="D159" s="3" t="s">
        <v>1554</v>
      </c>
      <c r="E159" s="3" t="s">
        <v>472</v>
      </c>
      <c r="F159" s="3">
        <v>2</v>
      </c>
      <c r="G159" s="3">
        <v>6</v>
      </c>
      <c r="H159" s="3" t="s">
        <v>64</v>
      </c>
      <c r="I159" s="3" t="s">
        <v>65</v>
      </c>
      <c r="J159" s="12" t="e">
        <f>(C159-VLOOKUP(H159,Riders!$A$2:$C$213,2,FALSE))/365</f>
        <v>#N/A</v>
      </c>
      <c r="K159" s="3">
        <v>17</v>
      </c>
    </row>
    <row r="160" spans="1:11" x14ac:dyDescent="0.35">
      <c r="A160" s="3" t="s">
        <v>71</v>
      </c>
      <c r="B160" s="3">
        <v>2022</v>
      </c>
      <c r="C160" s="22">
        <v>44752</v>
      </c>
      <c r="D160" s="3" t="s">
        <v>1554</v>
      </c>
      <c r="E160" s="3" t="s">
        <v>472</v>
      </c>
      <c r="F160" s="3">
        <v>2</v>
      </c>
      <c r="G160" s="3">
        <v>7</v>
      </c>
      <c r="H160" s="3" t="s">
        <v>93</v>
      </c>
      <c r="I160" s="3" t="s">
        <v>90</v>
      </c>
      <c r="J160" s="12" t="e">
        <f>(C160-VLOOKUP(H160,Riders!$A$2:$C$213,2,FALSE))/365</f>
        <v>#N/A</v>
      </c>
      <c r="K160" s="3">
        <v>17</v>
      </c>
    </row>
    <row r="161" spans="1:11" x14ac:dyDescent="0.35">
      <c r="A161" s="3" t="s">
        <v>71</v>
      </c>
      <c r="B161" s="3">
        <v>2022</v>
      </c>
      <c r="C161" s="22">
        <v>44752</v>
      </c>
      <c r="D161" s="3" t="s">
        <v>1554</v>
      </c>
      <c r="E161" s="3" t="s">
        <v>472</v>
      </c>
      <c r="F161" s="3">
        <v>3</v>
      </c>
      <c r="G161" s="3">
        <v>1</v>
      </c>
      <c r="H161" s="3" t="s">
        <v>16</v>
      </c>
      <c r="I161" s="3" t="s">
        <v>17</v>
      </c>
      <c r="J161" s="12">
        <f>(C161-VLOOKUP(H161,Riders!$A$2:$C$213,2,FALSE))/365</f>
        <v>23.219178082191782</v>
      </c>
      <c r="K161" s="3">
        <v>6</v>
      </c>
    </row>
    <row r="162" spans="1:11" x14ac:dyDescent="0.35">
      <c r="A162" s="3" t="s">
        <v>71</v>
      </c>
      <c r="B162" s="3">
        <v>2022</v>
      </c>
      <c r="C162" s="22">
        <v>44752</v>
      </c>
      <c r="D162" s="3" t="s">
        <v>1554</v>
      </c>
      <c r="E162" s="3" t="s">
        <v>472</v>
      </c>
      <c r="F162" s="3">
        <v>3</v>
      </c>
      <c r="G162" s="3">
        <v>2</v>
      </c>
      <c r="H162" s="3" t="s">
        <v>62</v>
      </c>
      <c r="I162" s="3" t="s">
        <v>63</v>
      </c>
      <c r="J162" s="12" t="e">
        <f>(C162-VLOOKUP(H162,Riders!$A$2:$C$213,2,FALSE))/365</f>
        <v>#N/A</v>
      </c>
      <c r="K162" s="3">
        <v>11</v>
      </c>
    </row>
    <row r="163" spans="1:11" x14ac:dyDescent="0.35">
      <c r="A163" s="3" t="s">
        <v>71</v>
      </c>
      <c r="B163" s="3">
        <v>2022</v>
      </c>
      <c r="C163" s="22">
        <v>44752</v>
      </c>
      <c r="D163" s="3" t="s">
        <v>1554</v>
      </c>
      <c r="E163" s="3" t="s">
        <v>472</v>
      </c>
      <c r="F163" s="3">
        <v>3</v>
      </c>
      <c r="G163" s="3">
        <v>3</v>
      </c>
      <c r="H163" s="3" t="s">
        <v>83</v>
      </c>
      <c r="I163" s="3" t="s">
        <v>67</v>
      </c>
      <c r="J163" s="12" t="e">
        <f>(C163-VLOOKUP(H163,Riders!$A$2:$C$213,2,FALSE))/365</f>
        <v>#N/A</v>
      </c>
      <c r="K163" s="3">
        <v>17</v>
      </c>
    </row>
    <row r="164" spans="1:11" x14ac:dyDescent="0.35">
      <c r="A164" s="3" t="s">
        <v>71</v>
      </c>
      <c r="B164" s="3">
        <v>2022</v>
      </c>
      <c r="C164" s="22">
        <v>44752</v>
      </c>
      <c r="D164" s="3" t="s">
        <v>1554</v>
      </c>
      <c r="E164" s="3" t="s">
        <v>472</v>
      </c>
      <c r="F164" s="3">
        <v>3</v>
      </c>
      <c r="G164" s="3">
        <v>4</v>
      </c>
      <c r="H164" s="3" t="s">
        <v>91</v>
      </c>
      <c r="I164" s="3" t="s">
        <v>92</v>
      </c>
      <c r="J164" s="12" t="e">
        <f>(C164-VLOOKUP(H164,Riders!$A$2:$C$213,2,FALSE))/365</f>
        <v>#N/A</v>
      </c>
      <c r="K164" s="3">
        <v>25</v>
      </c>
    </row>
    <row r="165" spans="1:11" x14ac:dyDescent="0.35">
      <c r="A165" s="3" t="s">
        <v>71</v>
      </c>
      <c r="B165" s="3">
        <v>2022</v>
      </c>
      <c r="C165" s="22">
        <v>44752</v>
      </c>
      <c r="D165" s="3" t="s">
        <v>1554</v>
      </c>
      <c r="E165" s="3" t="s">
        <v>472</v>
      </c>
      <c r="F165" s="3">
        <v>3</v>
      </c>
      <c r="G165" s="3">
        <v>5</v>
      </c>
      <c r="H165" s="3" t="s">
        <v>55</v>
      </c>
      <c r="I165" s="3" t="s">
        <v>56</v>
      </c>
      <c r="J165" s="12" t="e">
        <f>(C165-VLOOKUP(H165,Riders!$A$2:$C$213,2,FALSE))/365</f>
        <v>#N/A</v>
      </c>
      <c r="K165" s="3">
        <v>10</v>
      </c>
    </row>
    <row r="166" spans="1:11" x14ac:dyDescent="0.35">
      <c r="A166" s="3" t="s">
        <v>71</v>
      </c>
      <c r="B166" s="3">
        <v>2022</v>
      </c>
      <c r="C166" s="22">
        <v>44752</v>
      </c>
      <c r="D166" s="3" t="s">
        <v>1554</v>
      </c>
      <c r="E166" s="3" t="s">
        <v>472</v>
      </c>
      <c r="F166" s="3">
        <v>3</v>
      </c>
      <c r="G166" s="3">
        <v>6</v>
      </c>
      <c r="H166" s="3" t="s">
        <v>41</v>
      </c>
      <c r="I166" s="3" t="s">
        <v>27</v>
      </c>
      <c r="J166" s="12">
        <f>(C166-VLOOKUP(H166,Riders!$A$2:$C$213,2,FALSE))/365</f>
        <v>26.734246575342464</v>
      </c>
      <c r="K166" s="3">
        <v>21</v>
      </c>
    </row>
    <row r="167" spans="1:11" x14ac:dyDescent="0.35">
      <c r="A167" s="3" t="s">
        <v>71</v>
      </c>
      <c r="B167" s="3">
        <v>2022</v>
      </c>
      <c r="C167" s="22">
        <v>44752</v>
      </c>
      <c r="D167" s="3" t="s">
        <v>1554</v>
      </c>
      <c r="E167" s="3" t="s">
        <v>472</v>
      </c>
      <c r="F167" s="3">
        <v>4</v>
      </c>
      <c r="G167" s="3">
        <v>1</v>
      </c>
      <c r="H167" s="3" t="s">
        <v>80</v>
      </c>
      <c r="I167" s="3" t="s">
        <v>65</v>
      </c>
      <c r="J167" s="12">
        <f>(C167-VLOOKUP(H167,Riders!$A$2:$C$213,2,FALSE))/365</f>
        <v>122.60821917808219</v>
      </c>
      <c r="K167" s="3">
        <v>4</v>
      </c>
    </row>
    <row r="168" spans="1:11" x14ac:dyDescent="0.35">
      <c r="A168" s="3" t="s">
        <v>71</v>
      </c>
      <c r="B168" s="3">
        <v>2022</v>
      </c>
      <c r="C168" s="22">
        <v>44752</v>
      </c>
      <c r="D168" s="3" t="s">
        <v>1554</v>
      </c>
      <c r="E168" s="3" t="s">
        <v>472</v>
      </c>
      <c r="F168" s="3">
        <v>4</v>
      </c>
      <c r="G168" s="3">
        <v>2</v>
      </c>
      <c r="H168" s="3" t="s">
        <v>34</v>
      </c>
      <c r="I168" s="3" t="s">
        <v>74</v>
      </c>
      <c r="J168" s="12">
        <f>(C168-VLOOKUP(H168,Riders!$A$2:$C$213,2,FALSE))/365</f>
        <v>122.60821917808219</v>
      </c>
      <c r="K168" s="3">
        <v>5</v>
      </c>
    </row>
    <row r="169" spans="1:11" x14ac:dyDescent="0.35">
      <c r="A169" s="3" t="s">
        <v>71</v>
      </c>
      <c r="B169" s="3">
        <v>2022</v>
      </c>
      <c r="C169" s="22">
        <v>44752</v>
      </c>
      <c r="D169" s="3" t="s">
        <v>1554</v>
      </c>
      <c r="E169" s="3" t="s">
        <v>472</v>
      </c>
      <c r="F169" s="3">
        <v>4</v>
      </c>
      <c r="G169" s="3">
        <v>3</v>
      </c>
      <c r="H169" s="3" t="s">
        <v>32</v>
      </c>
      <c r="I169" s="3" t="s">
        <v>79</v>
      </c>
      <c r="J169" s="12" t="e">
        <f>(C169-VLOOKUP(H169,Riders!$A$2:$C$213,2,FALSE))/365</f>
        <v>#N/A</v>
      </c>
      <c r="K169" s="3">
        <v>8</v>
      </c>
    </row>
    <row r="170" spans="1:11" x14ac:dyDescent="0.35">
      <c r="A170" s="3" t="s">
        <v>71</v>
      </c>
      <c r="B170" s="3">
        <v>2022</v>
      </c>
      <c r="C170" s="22">
        <v>44752</v>
      </c>
      <c r="D170" s="3" t="s">
        <v>1554</v>
      </c>
      <c r="E170" s="3" t="s">
        <v>1543</v>
      </c>
      <c r="F170" s="3">
        <v>1</v>
      </c>
      <c r="G170" s="3">
        <v>1</v>
      </c>
      <c r="H170" s="3" t="s">
        <v>55</v>
      </c>
      <c r="I170" s="3" t="s">
        <v>56</v>
      </c>
      <c r="J170" s="12" t="e">
        <f>(C170-VLOOKUP(H170,Riders!$A$2:$C$213,2,FALSE))/365</f>
        <v>#N/A</v>
      </c>
      <c r="K170" s="3">
        <v>10</v>
      </c>
    </row>
    <row r="171" spans="1:11" x14ac:dyDescent="0.35">
      <c r="A171" s="3" t="s">
        <v>71</v>
      </c>
      <c r="B171" s="3">
        <v>2022</v>
      </c>
      <c r="C171" s="22">
        <v>44752</v>
      </c>
      <c r="D171" s="3" t="s">
        <v>1554</v>
      </c>
      <c r="E171" s="3" t="s">
        <v>1543</v>
      </c>
      <c r="F171" s="3">
        <v>1</v>
      </c>
      <c r="G171" s="3">
        <v>2</v>
      </c>
      <c r="H171" s="3" t="s">
        <v>76</v>
      </c>
      <c r="I171" s="3" t="s">
        <v>77</v>
      </c>
      <c r="J171" s="12">
        <f>(C171-VLOOKUP(H171,Riders!$A$2:$C$213,2,FALSE))/365</f>
        <v>122.60821917808219</v>
      </c>
      <c r="K171" s="3">
        <v>13</v>
      </c>
    </row>
    <row r="172" spans="1:11" x14ac:dyDescent="0.35">
      <c r="A172" s="3" t="s">
        <v>71</v>
      </c>
      <c r="B172" s="3">
        <v>2022</v>
      </c>
      <c r="C172" s="22">
        <v>44752</v>
      </c>
      <c r="D172" s="3" t="s">
        <v>1554</v>
      </c>
      <c r="E172" s="3" t="s">
        <v>1543</v>
      </c>
      <c r="F172" s="3">
        <v>1</v>
      </c>
      <c r="G172" s="3">
        <v>3</v>
      </c>
      <c r="H172" s="3" t="s">
        <v>64</v>
      </c>
      <c r="I172" s="3" t="s">
        <v>65</v>
      </c>
      <c r="J172" s="12" t="e">
        <f>(C172-VLOOKUP(H172,Riders!$A$2:$C$213,2,FALSE))/365</f>
        <v>#N/A</v>
      </c>
      <c r="K172" s="3">
        <v>17</v>
      </c>
    </row>
    <row r="173" spans="1:11" x14ac:dyDescent="0.35">
      <c r="A173" s="3" t="s">
        <v>71</v>
      </c>
      <c r="B173" s="3">
        <v>2022</v>
      </c>
      <c r="C173" s="22">
        <v>44752</v>
      </c>
      <c r="D173" s="3" t="s">
        <v>1554</v>
      </c>
      <c r="E173" s="3" t="s">
        <v>1543</v>
      </c>
      <c r="F173" s="3">
        <v>1</v>
      </c>
      <c r="G173" s="3">
        <v>4</v>
      </c>
      <c r="H173" s="3" t="s">
        <v>84</v>
      </c>
      <c r="I173" s="3" t="s">
        <v>85</v>
      </c>
      <c r="J173" s="12">
        <f>(C173-VLOOKUP(H173,Riders!$A$2:$C$213,2,FALSE))/365</f>
        <v>122.60821917808219</v>
      </c>
      <c r="K173" s="3">
        <v>21</v>
      </c>
    </row>
    <row r="174" spans="1:11" x14ac:dyDescent="0.35">
      <c r="A174" s="3" t="s">
        <v>71</v>
      </c>
      <c r="B174" s="3">
        <v>2022</v>
      </c>
      <c r="C174" s="22">
        <v>44752</v>
      </c>
      <c r="D174" s="3" t="s">
        <v>1554</v>
      </c>
      <c r="E174" s="3" t="s">
        <v>1543</v>
      </c>
      <c r="F174" s="3">
        <v>2</v>
      </c>
      <c r="G174" s="3">
        <v>1</v>
      </c>
      <c r="H174" s="3" t="s">
        <v>37</v>
      </c>
      <c r="I174" s="3" t="s">
        <v>38</v>
      </c>
      <c r="J174" s="14" t="e">
        <f>(C174-VLOOKUP(H174,Riders!$A$2:$C$213,2,FALSE))/365</f>
        <v>#N/A</v>
      </c>
      <c r="K174" s="3">
        <v>12</v>
      </c>
    </row>
    <row r="175" spans="1:11" x14ac:dyDescent="0.35">
      <c r="A175" s="3" t="s">
        <v>71</v>
      </c>
      <c r="B175" s="3">
        <v>2022</v>
      </c>
      <c r="C175" s="22">
        <v>44752</v>
      </c>
      <c r="D175" s="3" t="s">
        <v>1554</v>
      </c>
      <c r="E175" s="3" t="s">
        <v>1543</v>
      </c>
      <c r="F175" s="3">
        <v>2</v>
      </c>
      <c r="G175" s="3">
        <v>2</v>
      </c>
      <c r="H175" s="3" t="s">
        <v>119</v>
      </c>
      <c r="I175" s="3" t="s">
        <v>21</v>
      </c>
      <c r="J175" s="12">
        <f>(C175-VLOOKUP(H175,Riders!$A$2:$C$213,2,FALSE))/365</f>
        <v>26.142465753424659</v>
      </c>
      <c r="K175" s="3">
        <v>13</v>
      </c>
    </row>
    <row r="176" spans="1:11" x14ac:dyDescent="0.35">
      <c r="A176" s="3" t="s">
        <v>71</v>
      </c>
      <c r="B176" s="3">
        <v>2022</v>
      </c>
      <c r="C176" s="22">
        <v>44752</v>
      </c>
      <c r="D176" s="3" t="s">
        <v>1554</v>
      </c>
      <c r="E176" s="3" t="s">
        <v>1543</v>
      </c>
      <c r="F176" s="3">
        <v>2</v>
      </c>
      <c r="G176" s="3">
        <v>3</v>
      </c>
      <c r="H176" s="3" t="s">
        <v>93</v>
      </c>
      <c r="I176" s="3" t="s">
        <v>90</v>
      </c>
      <c r="J176" s="12" t="e">
        <f>(C176-VLOOKUP(H176,Riders!$A$2:$C$213,2,FALSE))/365</f>
        <v>#N/A</v>
      </c>
      <c r="K176" s="3">
        <v>17</v>
      </c>
    </row>
    <row r="177" spans="1:11" x14ac:dyDescent="0.35">
      <c r="A177" s="3" t="s">
        <v>71</v>
      </c>
      <c r="B177" s="3">
        <v>2022</v>
      </c>
      <c r="C177" s="22">
        <v>44752</v>
      </c>
      <c r="D177" s="3" t="s">
        <v>1554</v>
      </c>
      <c r="E177" s="3" t="s">
        <v>1543</v>
      </c>
      <c r="F177" s="3">
        <v>2</v>
      </c>
      <c r="G177" s="3">
        <v>4</v>
      </c>
      <c r="H177" s="3" t="s">
        <v>41</v>
      </c>
      <c r="I177" s="3" t="s">
        <v>27</v>
      </c>
      <c r="J177" s="12">
        <f>(C177-VLOOKUP(H177,Riders!$A$2:$C$213,2,FALSE))/365</f>
        <v>26.734246575342464</v>
      </c>
      <c r="K177" s="3">
        <v>21</v>
      </c>
    </row>
    <row r="178" spans="1:11" x14ac:dyDescent="0.35">
      <c r="A178" s="3" t="s">
        <v>71</v>
      </c>
      <c r="B178" s="3">
        <v>2022</v>
      </c>
      <c r="C178" s="22">
        <v>44752</v>
      </c>
      <c r="D178" s="3" t="s">
        <v>1554</v>
      </c>
      <c r="E178" s="3" t="s">
        <v>1543</v>
      </c>
      <c r="F178" s="3">
        <v>3</v>
      </c>
      <c r="G178" s="3">
        <v>1</v>
      </c>
      <c r="H178" s="3" t="s">
        <v>20</v>
      </c>
      <c r="I178" s="3" t="s">
        <v>21</v>
      </c>
      <c r="J178" s="12">
        <f>(C178-VLOOKUP(H178,Riders!$A$2:$C$213,2,FALSE))/365</f>
        <v>26.92876712328767</v>
      </c>
      <c r="K178" s="3">
        <v>1</v>
      </c>
    </row>
    <row r="179" spans="1:11" x14ac:dyDescent="0.35">
      <c r="A179" s="3" t="s">
        <v>71</v>
      </c>
      <c r="B179" s="3">
        <v>2022</v>
      </c>
      <c r="C179" s="22">
        <v>44752</v>
      </c>
      <c r="D179" s="3" t="s">
        <v>1554</v>
      </c>
      <c r="E179" s="3" t="s">
        <v>1543</v>
      </c>
      <c r="F179" s="3">
        <v>3</v>
      </c>
      <c r="G179" s="3">
        <v>2</v>
      </c>
      <c r="H179" s="3" t="s">
        <v>81</v>
      </c>
      <c r="I179" s="3" t="s">
        <v>17</v>
      </c>
      <c r="J179" s="12" t="e">
        <f>(C179-VLOOKUP(H179,Riders!$A$2:$C$213,2,FALSE))/365</f>
        <v>#N/A</v>
      </c>
      <c r="K179" s="3">
        <v>13</v>
      </c>
    </row>
    <row r="180" spans="1:11" x14ac:dyDescent="0.35">
      <c r="A180" s="3" t="s">
        <v>71</v>
      </c>
      <c r="B180" s="3">
        <v>2022</v>
      </c>
      <c r="C180" s="22">
        <v>44752</v>
      </c>
      <c r="D180" s="3" t="s">
        <v>1554</v>
      </c>
      <c r="E180" s="3" t="s">
        <v>1543</v>
      </c>
      <c r="F180" s="3">
        <v>3</v>
      </c>
      <c r="G180" s="3">
        <v>3</v>
      </c>
      <c r="H180" s="3" t="s">
        <v>83</v>
      </c>
      <c r="I180" s="3" t="s">
        <v>67</v>
      </c>
      <c r="J180" s="12" t="e">
        <f>(C180-VLOOKUP(H180,Riders!$A$2:$C$213,2,FALSE))/365</f>
        <v>#N/A</v>
      </c>
      <c r="K180" s="3">
        <v>17</v>
      </c>
    </row>
    <row r="181" spans="1:11" x14ac:dyDescent="0.35">
      <c r="A181" s="3" t="s">
        <v>71</v>
      </c>
      <c r="B181" s="3">
        <v>2022</v>
      </c>
      <c r="C181" s="22">
        <v>44752</v>
      </c>
      <c r="D181" s="3" t="s">
        <v>1554</v>
      </c>
      <c r="E181" s="3" t="s">
        <v>1543</v>
      </c>
      <c r="F181" s="3">
        <v>3</v>
      </c>
      <c r="G181" s="3">
        <v>4</v>
      </c>
      <c r="H181" s="3" t="s">
        <v>87</v>
      </c>
      <c r="I181" s="3" t="s">
        <v>88</v>
      </c>
      <c r="J181" s="12" t="e">
        <f>(C181-VLOOKUP(H181,Riders!$A$2:$C$213,2,FALSE))/365</f>
        <v>#N/A</v>
      </c>
      <c r="K181" s="3">
        <v>21</v>
      </c>
    </row>
    <row r="182" spans="1:11" x14ac:dyDescent="0.35">
      <c r="A182" s="3" t="s">
        <v>71</v>
      </c>
      <c r="B182" s="3">
        <v>2022</v>
      </c>
      <c r="C182" s="22">
        <v>44752</v>
      </c>
      <c r="D182" s="3" t="s">
        <v>1554</v>
      </c>
      <c r="E182" s="3" t="s">
        <v>1543</v>
      </c>
      <c r="F182" s="3">
        <v>4</v>
      </c>
      <c r="G182" s="3">
        <v>1</v>
      </c>
      <c r="H182" s="3" t="s">
        <v>32</v>
      </c>
      <c r="I182" s="3" t="s">
        <v>79</v>
      </c>
      <c r="J182" s="12" t="e">
        <f>(C182-VLOOKUP(H182,Riders!$A$2:$C$213,2,FALSE))/365</f>
        <v>#N/A</v>
      </c>
      <c r="K182" s="3">
        <v>8</v>
      </c>
    </row>
    <row r="183" spans="1:11" x14ac:dyDescent="0.35">
      <c r="A183" s="3" t="s">
        <v>71</v>
      </c>
      <c r="B183" s="3">
        <v>2022</v>
      </c>
      <c r="C183" s="22">
        <v>44752</v>
      </c>
      <c r="D183" s="3" t="s">
        <v>1554</v>
      </c>
      <c r="E183" s="3" t="s">
        <v>1543</v>
      </c>
      <c r="F183" s="3">
        <v>4</v>
      </c>
      <c r="G183" s="3">
        <v>2</v>
      </c>
      <c r="H183" s="3" t="s">
        <v>401</v>
      </c>
      <c r="I183" s="3" t="s">
        <v>38</v>
      </c>
      <c r="J183" s="12">
        <f>(C183-VLOOKUP(H183,Riders!$A$2:$C$213,2,FALSE))/365</f>
        <v>25.038356164383561</v>
      </c>
      <c r="K183" s="3">
        <v>13</v>
      </c>
    </row>
    <row r="184" spans="1:11" x14ac:dyDescent="0.35">
      <c r="A184" s="3" t="s">
        <v>71</v>
      </c>
      <c r="B184" s="3">
        <v>2022</v>
      </c>
      <c r="C184" s="22">
        <v>44752</v>
      </c>
      <c r="D184" s="3" t="s">
        <v>1554</v>
      </c>
      <c r="E184" s="3" t="s">
        <v>1543</v>
      </c>
      <c r="F184" s="3">
        <v>4</v>
      </c>
      <c r="G184" s="3">
        <v>3</v>
      </c>
      <c r="H184" s="3" t="s">
        <v>89</v>
      </c>
      <c r="I184" s="3" t="s">
        <v>90</v>
      </c>
      <c r="J184" s="12" t="e">
        <f>(C184-VLOOKUP(H184,Riders!$A$2:$C$213,2,FALSE))/365</f>
        <v>#N/A</v>
      </c>
      <c r="K184" s="3">
        <v>17</v>
      </c>
    </row>
    <row r="185" spans="1:11" x14ac:dyDescent="0.35">
      <c r="A185" s="3" t="s">
        <v>71</v>
      </c>
      <c r="B185" s="3">
        <v>2022</v>
      </c>
      <c r="C185" s="22">
        <v>44752</v>
      </c>
      <c r="D185" s="3" t="s">
        <v>1554</v>
      </c>
      <c r="E185" s="3" t="s">
        <v>1543</v>
      </c>
      <c r="F185" s="3">
        <v>4</v>
      </c>
      <c r="G185" s="3">
        <v>4</v>
      </c>
      <c r="H185" s="3" t="s">
        <v>54</v>
      </c>
      <c r="I185" s="3" t="s">
        <v>44</v>
      </c>
      <c r="J185" s="12">
        <f>(C185-VLOOKUP(H185,Riders!$A$2:$C$213,2,FALSE))/365</f>
        <v>25.046575342465754</v>
      </c>
      <c r="K185" s="3">
        <v>21</v>
      </c>
    </row>
    <row r="186" spans="1:11" x14ac:dyDescent="0.35">
      <c r="A186" s="3" t="s">
        <v>71</v>
      </c>
      <c r="B186" s="3">
        <v>2022</v>
      </c>
      <c r="C186" s="22">
        <v>44752</v>
      </c>
      <c r="D186" s="3" t="s">
        <v>1554</v>
      </c>
      <c r="E186" s="3" t="s">
        <v>1543</v>
      </c>
      <c r="F186" s="3">
        <v>4</v>
      </c>
      <c r="G186" s="3">
        <v>5</v>
      </c>
      <c r="H186" s="3" t="s">
        <v>91</v>
      </c>
      <c r="I186" s="3" t="s">
        <v>92</v>
      </c>
      <c r="J186" s="12" t="e">
        <f>(C186-VLOOKUP(H186,Riders!$A$2:$C$213,2,FALSE))/365</f>
        <v>#N/A</v>
      </c>
      <c r="K186" s="3">
        <v>25</v>
      </c>
    </row>
    <row r="187" spans="1:11" x14ac:dyDescent="0.35">
      <c r="A187" s="3" t="s">
        <v>71</v>
      </c>
      <c r="B187" s="3">
        <v>2022</v>
      </c>
      <c r="C187" s="22">
        <v>44752</v>
      </c>
      <c r="D187" s="3" t="s">
        <v>1554</v>
      </c>
      <c r="E187" s="3" t="s">
        <v>1544</v>
      </c>
      <c r="F187" s="3">
        <v>1</v>
      </c>
      <c r="G187" s="3">
        <v>1</v>
      </c>
      <c r="H187" s="3" t="s">
        <v>16</v>
      </c>
      <c r="I187" s="3" t="s">
        <v>17</v>
      </c>
      <c r="J187" s="12">
        <f>(C187-VLOOKUP(H187,Riders!$A$2:$C$213,2,FALSE))/365</f>
        <v>23.219178082191782</v>
      </c>
      <c r="K187" s="3">
        <v>6</v>
      </c>
    </row>
    <row r="188" spans="1:11" x14ac:dyDescent="0.35">
      <c r="A188" s="3" t="s">
        <v>71</v>
      </c>
      <c r="B188" s="3">
        <v>2022</v>
      </c>
      <c r="C188" s="22">
        <v>44752</v>
      </c>
      <c r="D188" s="3" t="s">
        <v>1554</v>
      </c>
      <c r="E188" s="3" t="s">
        <v>1544</v>
      </c>
      <c r="F188" s="3">
        <v>1</v>
      </c>
      <c r="G188" s="3">
        <v>2</v>
      </c>
      <c r="H188" s="3" t="s">
        <v>20</v>
      </c>
      <c r="I188" s="3" t="s">
        <v>21</v>
      </c>
      <c r="J188" s="12">
        <f>(C188-VLOOKUP(H188,Riders!$A$2:$C$213,2,FALSE))/365</f>
        <v>26.92876712328767</v>
      </c>
      <c r="K188" s="3">
        <v>1</v>
      </c>
    </row>
    <row r="189" spans="1:11" x14ac:dyDescent="0.35">
      <c r="A189" s="3" t="s">
        <v>71</v>
      </c>
      <c r="B189" s="3">
        <v>2022</v>
      </c>
      <c r="C189" s="22">
        <v>44752</v>
      </c>
      <c r="D189" s="3" t="s">
        <v>1554</v>
      </c>
      <c r="E189" s="3" t="s">
        <v>1544</v>
      </c>
      <c r="F189" s="3">
        <v>1</v>
      </c>
      <c r="G189" s="3">
        <v>3</v>
      </c>
      <c r="H189" s="3" t="s">
        <v>34</v>
      </c>
      <c r="I189" s="3" t="s">
        <v>74</v>
      </c>
      <c r="J189" s="12">
        <f>(C189-VLOOKUP(H189,Riders!$A$2:$C$213,2,FALSE))/365</f>
        <v>122.60821917808219</v>
      </c>
      <c r="K189" s="3">
        <v>5</v>
      </c>
    </row>
    <row r="190" spans="1:11" x14ac:dyDescent="0.35">
      <c r="A190" s="3" t="s">
        <v>71</v>
      </c>
      <c r="B190" s="3">
        <v>2022</v>
      </c>
      <c r="C190" s="22">
        <v>44752</v>
      </c>
      <c r="D190" s="3" t="s">
        <v>1554</v>
      </c>
      <c r="E190" s="3" t="s">
        <v>1544</v>
      </c>
      <c r="F190" s="3">
        <v>1</v>
      </c>
      <c r="G190" s="3">
        <v>4</v>
      </c>
      <c r="H190" s="3" t="s">
        <v>400</v>
      </c>
      <c r="I190" s="3" t="s">
        <v>19</v>
      </c>
      <c r="J190" s="12">
        <f>(C190-VLOOKUP(H190,Riders!$A$2:$C$213,2,FALSE))/365</f>
        <v>22.846575342465755</v>
      </c>
      <c r="K190" s="3">
        <v>7</v>
      </c>
    </row>
    <row r="191" spans="1:11" x14ac:dyDescent="0.35">
      <c r="A191" s="3" t="s">
        <v>71</v>
      </c>
      <c r="B191" s="3">
        <v>2022</v>
      </c>
      <c r="C191" s="22">
        <v>44752</v>
      </c>
      <c r="D191" s="3" t="s">
        <v>1554</v>
      </c>
      <c r="E191" s="3" t="s">
        <v>1544</v>
      </c>
      <c r="F191" s="3">
        <v>1</v>
      </c>
      <c r="G191" s="3">
        <v>5</v>
      </c>
      <c r="H191" s="3" t="s">
        <v>60</v>
      </c>
      <c r="I191" s="3" t="s">
        <v>61</v>
      </c>
      <c r="J191" s="12">
        <f>(C191-VLOOKUP(H191,Riders!$A$2:$C$213,2,FALSE))/365</f>
        <v>33.983561643835614</v>
      </c>
      <c r="K191" s="3">
        <v>9</v>
      </c>
    </row>
    <row r="192" spans="1:11" x14ac:dyDescent="0.35">
      <c r="A192" s="3" t="s">
        <v>71</v>
      </c>
      <c r="B192" s="3">
        <v>2022</v>
      </c>
      <c r="C192" s="22">
        <v>44752</v>
      </c>
      <c r="D192" s="3" t="s">
        <v>1554</v>
      </c>
      <c r="E192" s="3" t="s">
        <v>1544</v>
      </c>
      <c r="F192" s="3">
        <v>1</v>
      </c>
      <c r="G192" s="3">
        <v>6</v>
      </c>
      <c r="H192" s="3" t="s">
        <v>55</v>
      </c>
      <c r="I192" s="3" t="s">
        <v>56</v>
      </c>
      <c r="J192" s="12" t="e">
        <f>(C192-VLOOKUP(H192,Riders!$A$2:$C$213,2,FALSE))/365</f>
        <v>#N/A</v>
      </c>
      <c r="K192" s="3">
        <v>10</v>
      </c>
    </row>
    <row r="193" spans="1:11" x14ac:dyDescent="0.35">
      <c r="A193" s="3" t="s">
        <v>71</v>
      </c>
      <c r="B193" s="3">
        <v>2022</v>
      </c>
      <c r="C193" s="22">
        <v>44752</v>
      </c>
      <c r="D193" s="3" t="s">
        <v>1554</v>
      </c>
      <c r="E193" s="3" t="s">
        <v>1544</v>
      </c>
      <c r="F193" s="3">
        <v>2</v>
      </c>
      <c r="G193" s="3">
        <v>1</v>
      </c>
      <c r="H193" s="3" t="s">
        <v>78</v>
      </c>
      <c r="I193" s="3" t="s">
        <v>19</v>
      </c>
      <c r="J193" s="12">
        <f>(C193-VLOOKUP(H193,Riders!$A$2:$C$213,2,FALSE))/365</f>
        <v>31.167123287671235</v>
      </c>
      <c r="K193" s="3">
        <v>3</v>
      </c>
    </row>
    <row r="194" spans="1:11" x14ac:dyDescent="0.35">
      <c r="A194" s="3" t="s">
        <v>71</v>
      </c>
      <c r="B194" s="3">
        <v>2022</v>
      </c>
      <c r="C194" s="22">
        <v>44752</v>
      </c>
      <c r="D194" s="3" t="s">
        <v>1554</v>
      </c>
      <c r="E194" s="3" t="s">
        <v>1544</v>
      </c>
      <c r="F194" s="3">
        <v>2</v>
      </c>
      <c r="G194" s="3">
        <v>2</v>
      </c>
      <c r="H194" s="3" t="s">
        <v>28</v>
      </c>
      <c r="I194" s="3" t="s">
        <v>29</v>
      </c>
      <c r="J194" s="12">
        <f>(C194-VLOOKUP(H194,Riders!$A$2:$C$213,2,FALSE))/365</f>
        <v>22.539726027397261</v>
      </c>
      <c r="K194" s="3">
        <v>2</v>
      </c>
    </row>
    <row r="195" spans="1:11" x14ac:dyDescent="0.35">
      <c r="A195" s="3" t="s">
        <v>71</v>
      </c>
      <c r="B195" s="3">
        <v>2022</v>
      </c>
      <c r="C195" s="22">
        <v>44752</v>
      </c>
      <c r="D195" s="3" t="s">
        <v>1554</v>
      </c>
      <c r="E195" s="3" t="s">
        <v>1544</v>
      </c>
      <c r="F195" s="3">
        <v>2</v>
      </c>
      <c r="G195" s="3">
        <v>3</v>
      </c>
      <c r="H195" s="3" t="s">
        <v>80</v>
      </c>
      <c r="I195" s="3" t="s">
        <v>65</v>
      </c>
      <c r="J195" s="12">
        <f>(C195-VLOOKUP(H195,Riders!$A$2:$C$213,2,FALSE))/365</f>
        <v>122.60821917808219</v>
      </c>
      <c r="K195" s="3">
        <v>4</v>
      </c>
    </row>
    <row r="196" spans="1:11" x14ac:dyDescent="0.35">
      <c r="A196" s="3" t="s">
        <v>71</v>
      </c>
      <c r="B196" s="3">
        <v>2022</v>
      </c>
      <c r="C196" s="22">
        <v>44752</v>
      </c>
      <c r="D196" s="3" t="s">
        <v>1554</v>
      </c>
      <c r="E196" s="3" t="s">
        <v>1544</v>
      </c>
      <c r="F196" s="3">
        <v>2</v>
      </c>
      <c r="G196" s="3">
        <v>4</v>
      </c>
      <c r="H196" s="3" t="s">
        <v>62</v>
      </c>
      <c r="I196" s="3" t="s">
        <v>63</v>
      </c>
      <c r="J196" s="12" t="e">
        <f>(C196-VLOOKUP(H196,Riders!$A$2:$C$213,2,FALSE))/365</f>
        <v>#N/A</v>
      </c>
      <c r="K196" s="3">
        <v>11</v>
      </c>
    </row>
    <row r="197" spans="1:11" x14ac:dyDescent="0.35">
      <c r="A197" s="3" t="s">
        <v>71</v>
      </c>
      <c r="B197" s="3">
        <v>2022</v>
      </c>
      <c r="C197" s="22">
        <v>44752</v>
      </c>
      <c r="D197" s="3" t="s">
        <v>1554</v>
      </c>
      <c r="E197" s="3" t="s">
        <v>1544</v>
      </c>
      <c r="F197" s="3">
        <v>2</v>
      </c>
      <c r="G197" s="3">
        <v>5</v>
      </c>
      <c r="H197" s="3" t="s">
        <v>32</v>
      </c>
      <c r="I197" s="3" t="s">
        <v>79</v>
      </c>
      <c r="J197" s="12" t="e">
        <f>(C197-VLOOKUP(H197,Riders!$A$2:$C$213,2,FALSE))/365</f>
        <v>#N/A</v>
      </c>
      <c r="K197" s="3">
        <v>8</v>
      </c>
    </row>
    <row r="198" spans="1:11" x14ac:dyDescent="0.35">
      <c r="A198" s="3" t="s">
        <v>71</v>
      </c>
      <c r="B198" s="3">
        <v>2022</v>
      </c>
      <c r="C198" s="22">
        <v>44752</v>
      </c>
      <c r="D198" s="3" t="s">
        <v>1554</v>
      </c>
      <c r="E198" s="3" t="s">
        <v>383</v>
      </c>
      <c r="F198" s="3">
        <v>1</v>
      </c>
      <c r="G198" s="3">
        <v>1</v>
      </c>
      <c r="H198" s="3" t="s">
        <v>20</v>
      </c>
      <c r="I198" s="3" t="s">
        <v>21</v>
      </c>
      <c r="J198" s="12">
        <f>(C198-VLOOKUP(H198,Riders!$A$2:$C$213,2,FALSE))/365</f>
        <v>26.92876712328767</v>
      </c>
      <c r="K198" s="3">
        <v>1</v>
      </c>
    </row>
    <row r="199" spans="1:11" x14ac:dyDescent="0.35">
      <c r="A199" s="3" t="s">
        <v>71</v>
      </c>
      <c r="B199" s="3">
        <v>2022</v>
      </c>
      <c r="C199" s="22">
        <v>44752</v>
      </c>
      <c r="D199" s="3" t="s">
        <v>1554</v>
      </c>
      <c r="E199" s="3" t="s">
        <v>383</v>
      </c>
      <c r="F199" s="3">
        <v>1</v>
      </c>
      <c r="G199" s="3">
        <v>2</v>
      </c>
      <c r="H199" s="3" t="s">
        <v>28</v>
      </c>
      <c r="I199" s="3" t="s">
        <v>29</v>
      </c>
      <c r="J199" s="12">
        <f>(C199-VLOOKUP(H199,Riders!$A$2:$C$213,2,FALSE))/365</f>
        <v>22.539726027397261</v>
      </c>
      <c r="K199" s="3">
        <v>2</v>
      </c>
    </row>
    <row r="200" spans="1:11" x14ac:dyDescent="0.35">
      <c r="A200" s="3" t="s">
        <v>71</v>
      </c>
      <c r="B200" s="3">
        <v>2022</v>
      </c>
      <c r="C200" s="22">
        <v>44752</v>
      </c>
      <c r="D200" s="3" t="s">
        <v>1554</v>
      </c>
      <c r="E200" s="3" t="s">
        <v>383</v>
      </c>
      <c r="F200" s="3">
        <v>1</v>
      </c>
      <c r="G200" s="3">
        <v>3</v>
      </c>
      <c r="H200" s="3" t="s">
        <v>78</v>
      </c>
      <c r="I200" s="3" t="s">
        <v>19</v>
      </c>
      <c r="J200" s="12">
        <f>(C200-VLOOKUP(H200,Riders!$A$2:$C$213,2,FALSE))/365</f>
        <v>31.167123287671235</v>
      </c>
      <c r="K200" s="3">
        <v>3</v>
      </c>
    </row>
    <row r="201" spans="1:11" x14ac:dyDescent="0.35">
      <c r="A201" s="3" t="s">
        <v>71</v>
      </c>
      <c r="B201" s="3">
        <v>2022</v>
      </c>
      <c r="C201" s="22">
        <v>44752</v>
      </c>
      <c r="D201" s="3" t="s">
        <v>1554</v>
      </c>
      <c r="E201" s="3" t="s">
        <v>383</v>
      </c>
      <c r="F201" s="3">
        <v>1</v>
      </c>
      <c r="G201" s="3">
        <v>4</v>
      </c>
      <c r="H201" s="3" t="s">
        <v>80</v>
      </c>
      <c r="I201" s="3" t="s">
        <v>65</v>
      </c>
      <c r="J201" s="12">
        <f>(C201-VLOOKUP(H201,Riders!$A$2:$C$213,2,FALSE))/365</f>
        <v>122.60821917808219</v>
      </c>
      <c r="K201" s="3">
        <v>4</v>
      </c>
    </row>
    <row r="202" spans="1:11" x14ac:dyDescent="0.35">
      <c r="A202" s="3" t="s">
        <v>71</v>
      </c>
      <c r="B202" s="3">
        <v>2022</v>
      </c>
      <c r="C202" s="22">
        <v>44752</v>
      </c>
      <c r="D202" s="3" t="s">
        <v>1554</v>
      </c>
      <c r="E202" s="3" t="s">
        <v>383</v>
      </c>
      <c r="F202" s="3">
        <v>1</v>
      </c>
      <c r="G202" s="3">
        <v>5</v>
      </c>
      <c r="H202" s="3" t="s">
        <v>34</v>
      </c>
      <c r="I202" s="3" t="s">
        <v>74</v>
      </c>
      <c r="J202" s="12">
        <f>(C202-VLOOKUP(H202,Riders!$A$2:$C$213,2,FALSE))/365</f>
        <v>122.60821917808219</v>
      </c>
      <c r="K202" s="3">
        <v>5</v>
      </c>
    </row>
    <row r="203" spans="1:11" x14ac:dyDescent="0.35">
      <c r="A203" s="3" t="s">
        <v>71</v>
      </c>
      <c r="B203" s="3">
        <v>2022</v>
      </c>
      <c r="C203" s="22">
        <v>44752</v>
      </c>
      <c r="D203" s="3" t="s">
        <v>1554</v>
      </c>
      <c r="E203" s="3" t="s">
        <v>383</v>
      </c>
      <c r="F203" s="3">
        <v>1</v>
      </c>
      <c r="G203" s="3">
        <v>6</v>
      </c>
      <c r="H203" s="3" t="s">
        <v>16</v>
      </c>
      <c r="I203" s="3" t="s">
        <v>17</v>
      </c>
      <c r="J203" s="12">
        <f>(C203-VLOOKUP(H203,Riders!$A$2:$C$213,2,FALSE))/365</f>
        <v>23.219178082191782</v>
      </c>
      <c r="K203" s="3">
        <v>6</v>
      </c>
    </row>
    <row r="204" spans="1:11" x14ac:dyDescent="0.35">
      <c r="A204" s="3" t="s">
        <v>71</v>
      </c>
      <c r="B204" s="3">
        <v>2022</v>
      </c>
      <c r="C204" s="22">
        <v>44752</v>
      </c>
      <c r="D204" s="3" t="s">
        <v>1554</v>
      </c>
      <c r="E204" s="3" t="s">
        <v>383</v>
      </c>
      <c r="F204" s="3">
        <v>2</v>
      </c>
      <c r="G204" s="3">
        <v>1</v>
      </c>
      <c r="H204" s="3" t="s">
        <v>400</v>
      </c>
      <c r="I204" s="3" t="s">
        <v>19</v>
      </c>
      <c r="J204" s="12">
        <f>(C204-VLOOKUP(H204,Riders!$A$2:$C$213,2,FALSE))/365</f>
        <v>22.846575342465755</v>
      </c>
      <c r="K204" s="3">
        <v>7</v>
      </c>
    </row>
    <row r="205" spans="1:11" x14ac:dyDescent="0.35">
      <c r="A205" s="3" t="s">
        <v>71</v>
      </c>
      <c r="B205" s="3">
        <v>2022</v>
      </c>
      <c r="C205" s="22">
        <v>44752</v>
      </c>
      <c r="D205" s="3" t="s">
        <v>1554</v>
      </c>
      <c r="E205" s="3" t="s">
        <v>383</v>
      </c>
      <c r="F205" s="3">
        <v>2</v>
      </c>
      <c r="G205" s="3">
        <v>2</v>
      </c>
      <c r="H205" s="3" t="s">
        <v>32</v>
      </c>
      <c r="I205" s="3" t="s">
        <v>79</v>
      </c>
      <c r="J205" s="12" t="e">
        <f>(C205-VLOOKUP(H205,Riders!$A$2:$C$213,2,FALSE))/365</f>
        <v>#N/A</v>
      </c>
      <c r="K205" s="3">
        <v>8</v>
      </c>
    </row>
    <row r="206" spans="1:11" x14ac:dyDescent="0.35">
      <c r="A206" s="3" t="s">
        <v>71</v>
      </c>
      <c r="B206" s="3">
        <v>2022</v>
      </c>
      <c r="C206" s="22">
        <v>44752</v>
      </c>
      <c r="D206" s="3" t="s">
        <v>1554</v>
      </c>
      <c r="E206" s="3" t="s">
        <v>383</v>
      </c>
      <c r="F206" s="3">
        <v>2</v>
      </c>
      <c r="G206" s="3">
        <v>3</v>
      </c>
      <c r="H206" s="3" t="s">
        <v>60</v>
      </c>
      <c r="I206" s="3" t="s">
        <v>61</v>
      </c>
      <c r="J206" s="12">
        <f>(C206-VLOOKUP(H206,Riders!$A$2:$C$213,2,FALSE))/365</f>
        <v>33.983561643835614</v>
      </c>
      <c r="K206" s="3">
        <v>9</v>
      </c>
    </row>
    <row r="207" spans="1:11" x14ac:dyDescent="0.35">
      <c r="A207" s="3" t="s">
        <v>71</v>
      </c>
      <c r="B207" s="3">
        <v>2022</v>
      </c>
      <c r="C207" s="22">
        <v>44752</v>
      </c>
      <c r="D207" s="3" t="s">
        <v>1554</v>
      </c>
      <c r="E207" s="3" t="s">
        <v>383</v>
      </c>
      <c r="F207" s="3">
        <v>2</v>
      </c>
      <c r="G207" s="3">
        <v>4</v>
      </c>
      <c r="H207" s="3" t="s">
        <v>55</v>
      </c>
      <c r="I207" s="3" t="s">
        <v>56</v>
      </c>
      <c r="J207" s="12" t="e">
        <f>(C207-VLOOKUP(H207,Riders!$A$2:$C$213,2,FALSE))/365</f>
        <v>#N/A</v>
      </c>
      <c r="K207" s="3">
        <v>10</v>
      </c>
    </row>
    <row r="208" spans="1:11" x14ac:dyDescent="0.35">
      <c r="A208" s="3" t="s">
        <v>71</v>
      </c>
      <c r="B208" s="3">
        <v>2022</v>
      </c>
      <c r="C208" s="22">
        <v>44752</v>
      </c>
      <c r="D208" s="3" t="s">
        <v>1554</v>
      </c>
      <c r="E208" s="3" t="s">
        <v>383</v>
      </c>
      <c r="F208" s="3">
        <v>2</v>
      </c>
      <c r="G208" s="3">
        <v>5</v>
      </c>
      <c r="H208" s="3" t="s">
        <v>62</v>
      </c>
      <c r="I208" s="3" t="s">
        <v>63</v>
      </c>
      <c r="J208" s="12" t="e">
        <f>(C208-VLOOKUP(H208,Riders!$A$2:$C$213,2,FALSE))/365</f>
        <v>#N/A</v>
      </c>
      <c r="K208" s="3">
        <v>11</v>
      </c>
    </row>
    <row r="209" spans="1:11" x14ac:dyDescent="0.35">
      <c r="A209" s="3" t="s">
        <v>71</v>
      </c>
      <c r="B209" s="3">
        <v>2022</v>
      </c>
      <c r="C209" s="22">
        <v>44752</v>
      </c>
      <c r="D209" s="3" t="s">
        <v>1554</v>
      </c>
      <c r="E209" s="3" t="s">
        <v>383</v>
      </c>
      <c r="F209" s="3">
        <v>2</v>
      </c>
      <c r="G209" s="3">
        <v>6</v>
      </c>
      <c r="H209" s="3" t="s">
        <v>37</v>
      </c>
      <c r="I209" s="3" t="s">
        <v>38</v>
      </c>
      <c r="J209" s="14" t="e">
        <f>(C209-VLOOKUP(H209,Riders!$A$2:$C$213,2,FALSE))/365</f>
        <v>#N/A</v>
      </c>
      <c r="K209" s="3">
        <v>12</v>
      </c>
    </row>
    <row r="210" spans="1:11" x14ac:dyDescent="0.35">
      <c r="A210" s="3" t="s">
        <v>94</v>
      </c>
      <c r="B210" s="3">
        <v>2022</v>
      </c>
      <c r="C210" s="22">
        <v>44696</v>
      </c>
      <c r="D210" s="3" t="s">
        <v>1554</v>
      </c>
      <c r="E210" s="3" t="s">
        <v>472</v>
      </c>
      <c r="F210" s="3">
        <v>1</v>
      </c>
      <c r="G210" s="3">
        <v>1</v>
      </c>
      <c r="H210" s="3" t="s">
        <v>97</v>
      </c>
      <c r="I210" s="3" t="s">
        <v>40</v>
      </c>
      <c r="J210" s="12">
        <f>(C210-VLOOKUP(H210,Riders!$A$2:$C$213,2,FALSE))/365</f>
        <v>28.339726027397262</v>
      </c>
      <c r="K210" s="3">
        <v>3</v>
      </c>
    </row>
    <row r="211" spans="1:11" x14ac:dyDescent="0.35">
      <c r="A211" s="3" t="s">
        <v>94</v>
      </c>
      <c r="B211" s="3">
        <v>2022</v>
      </c>
      <c r="C211" s="22">
        <v>44696</v>
      </c>
      <c r="D211" s="3" t="s">
        <v>1554</v>
      </c>
      <c r="E211" s="3" t="s">
        <v>472</v>
      </c>
      <c r="F211" s="3">
        <v>1</v>
      </c>
      <c r="G211" s="3">
        <v>2</v>
      </c>
      <c r="H211" s="3" t="s">
        <v>14</v>
      </c>
      <c r="I211" s="3" t="s">
        <v>15</v>
      </c>
      <c r="J211" s="12">
        <f>(C211-VLOOKUP(H211,Riders!$A$2:$C$213,2,FALSE))/365</f>
        <v>122.45479452054795</v>
      </c>
      <c r="K211" s="3">
        <v>6</v>
      </c>
    </row>
    <row r="212" spans="1:11" x14ac:dyDescent="0.35">
      <c r="A212" s="3" t="s">
        <v>94</v>
      </c>
      <c r="B212" s="3">
        <v>2022</v>
      </c>
      <c r="C212" s="22">
        <v>44696</v>
      </c>
      <c r="D212" s="3" t="s">
        <v>1554</v>
      </c>
      <c r="E212" s="3" t="s">
        <v>472</v>
      </c>
      <c r="F212" s="3">
        <v>1</v>
      </c>
      <c r="G212" s="3">
        <v>3</v>
      </c>
      <c r="H212" s="3" t="s">
        <v>34</v>
      </c>
      <c r="I212" s="3" t="s">
        <v>74</v>
      </c>
      <c r="J212" s="12">
        <f>(C212-VLOOKUP(H212,Riders!$A$2:$C$213,2,FALSE))/365</f>
        <v>122.45479452054795</v>
      </c>
      <c r="K212" s="3">
        <v>9</v>
      </c>
    </row>
    <row r="213" spans="1:11" x14ac:dyDescent="0.35">
      <c r="A213" s="3" t="s">
        <v>94</v>
      </c>
      <c r="B213" s="3">
        <v>2022</v>
      </c>
      <c r="C213" s="22">
        <v>44696</v>
      </c>
      <c r="D213" s="3" t="s">
        <v>1554</v>
      </c>
      <c r="E213" s="3" t="s">
        <v>472</v>
      </c>
      <c r="F213" s="3">
        <v>1</v>
      </c>
      <c r="G213" s="3">
        <v>4</v>
      </c>
      <c r="H213" s="3" t="s">
        <v>66</v>
      </c>
      <c r="I213" s="3" t="s">
        <v>67</v>
      </c>
      <c r="J213" s="12" t="e">
        <f>(C213-VLOOKUP(H213,Riders!$A$2:$C$213,2,FALSE))/365</f>
        <v>#N/A</v>
      </c>
      <c r="K213" s="3">
        <v>25</v>
      </c>
    </row>
    <row r="214" spans="1:11" x14ac:dyDescent="0.35">
      <c r="A214" s="3" t="s">
        <v>94</v>
      </c>
      <c r="B214" s="3">
        <v>2022</v>
      </c>
      <c r="C214" s="22">
        <v>44696</v>
      </c>
      <c r="D214" s="3" t="s">
        <v>1554</v>
      </c>
      <c r="E214" s="3" t="s">
        <v>472</v>
      </c>
      <c r="F214" s="3">
        <v>1</v>
      </c>
      <c r="G214" s="3">
        <v>5</v>
      </c>
      <c r="H214" s="3" t="s">
        <v>50</v>
      </c>
      <c r="I214" s="3" t="s">
        <v>51</v>
      </c>
      <c r="J214" s="12">
        <f>(C214-VLOOKUP(H214,Riders!$A$2:$C$213,2,FALSE))/365</f>
        <v>25.608219178082191</v>
      </c>
      <c r="K214" s="3">
        <v>13</v>
      </c>
    </row>
    <row r="215" spans="1:11" x14ac:dyDescent="0.35">
      <c r="A215" s="3" t="s">
        <v>94</v>
      </c>
      <c r="B215" s="3">
        <v>2022</v>
      </c>
      <c r="C215" s="22">
        <v>44696</v>
      </c>
      <c r="D215" s="3" t="s">
        <v>1554</v>
      </c>
      <c r="E215" s="3" t="s">
        <v>472</v>
      </c>
      <c r="F215" s="3">
        <v>1</v>
      </c>
      <c r="G215" s="3">
        <v>6</v>
      </c>
      <c r="H215" s="3" t="s">
        <v>100</v>
      </c>
      <c r="I215" s="3" t="s">
        <v>47</v>
      </c>
      <c r="J215" s="12" t="e">
        <f>(C215-VLOOKUP(H215,Riders!$A$2:$C$213,2,FALSE))/365</f>
        <v>#N/A</v>
      </c>
      <c r="K215" s="3">
        <v>17</v>
      </c>
    </row>
    <row r="216" spans="1:11" x14ac:dyDescent="0.35">
      <c r="A216" s="3" t="s">
        <v>94</v>
      </c>
      <c r="B216" s="3">
        <v>2022</v>
      </c>
      <c r="C216" s="22">
        <v>44696</v>
      </c>
      <c r="D216" s="3" t="s">
        <v>1554</v>
      </c>
      <c r="E216" s="3" t="s">
        <v>472</v>
      </c>
      <c r="F216" s="3">
        <v>2</v>
      </c>
      <c r="G216" s="3">
        <v>1</v>
      </c>
      <c r="H216" s="3" t="s">
        <v>20</v>
      </c>
      <c r="I216" s="3" t="s">
        <v>21</v>
      </c>
      <c r="J216" s="12">
        <f>(C216-VLOOKUP(H216,Riders!$A$2:$C$213,2,FALSE))/365</f>
        <v>26.775342465753425</v>
      </c>
      <c r="K216" s="3">
        <v>8</v>
      </c>
    </row>
    <row r="217" spans="1:11" x14ac:dyDescent="0.35">
      <c r="A217" s="3" t="s">
        <v>94</v>
      </c>
      <c r="B217" s="3">
        <v>2022</v>
      </c>
      <c r="C217" s="22">
        <v>44696</v>
      </c>
      <c r="D217" s="3" t="s">
        <v>1554</v>
      </c>
      <c r="E217" s="3" t="s">
        <v>472</v>
      </c>
      <c r="F217" s="3">
        <v>2</v>
      </c>
      <c r="G217" s="3">
        <v>2</v>
      </c>
      <c r="H217" s="3" t="s">
        <v>35</v>
      </c>
      <c r="I217" s="3" t="s">
        <v>36</v>
      </c>
      <c r="J217" s="12">
        <f>(C217-VLOOKUP(H217,Riders!$A$2:$C$213,2,FALSE))/365</f>
        <v>122.45479452054795</v>
      </c>
      <c r="K217" s="3">
        <v>10</v>
      </c>
    </row>
    <row r="218" spans="1:11" x14ac:dyDescent="0.35">
      <c r="A218" s="3" t="s">
        <v>94</v>
      </c>
      <c r="B218" s="3">
        <v>2022</v>
      </c>
      <c r="C218" s="22">
        <v>44696</v>
      </c>
      <c r="D218" s="3" t="s">
        <v>1554</v>
      </c>
      <c r="E218" s="3" t="s">
        <v>472</v>
      </c>
      <c r="F218" s="3">
        <v>2</v>
      </c>
      <c r="G218" s="3">
        <v>3</v>
      </c>
      <c r="H218" s="3" t="s">
        <v>99</v>
      </c>
      <c r="I218" s="3" t="s">
        <v>67</v>
      </c>
      <c r="J218" s="12" t="e">
        <f>(C218-VLOOKUP(H218,Riders!$A$2:$C$213,2,FALSE))/365</f>
        <v>#N/A</v>
      </c>
      <c r="K218" s="3">
        <v>17</v>
      </c>
    </row>
    <row r="219" spans="1:11" x14ac:dyDescent="0.35">
      <c r="A219" s="3" t="s">
        <v>94</v>
      </c>
      <c r="B219" s="3">
        <v>2022</v>
      </c>
      <c r="C219" s="22">
        <v>44696</v>
      </c>
      <c r="D219" s="3" t="s">
        <v>1554</v>
      </c>
      <c r="E219" s="3" t="s">
        <v>472</v>
      </c>
      <c r="F219" s="3">
        <v>2</v>
      </c>
      <c r="G219" s="3">
        <v>4</v>
      </c>
      <c r="H219" s="3" t="s">
        <v>18</v>
      </c>
      <c r="I219" s="3" t="s">
        <v>19</v>
      </c>
      <c r="J219" s="12">
        <f>(C219-VLOOKUP(H219,Riders!$A$2:$C$213,2,FALSE))/365</f>
        <v>23.978082191780821</v>
      </c>
      <c r="K219" s="3">
        <v>13</v>
      </c>
    </row>
    <row r="220" spans="1:11" x14ac:dyDescent="0.35">
      <c r="A220" s="3" t="s">
        <v>94</v>
      </c>
      <c r="B220" s="3">
        <v>2022</v>
      </c>
      <c r="C220" s="22">
        <v>44696</v>
      </c>
      <c r="D220" s="3" t="s">
        <v>1554</v>
      </c>
      <c r="E220" s="3" t="s">
        <v>472</v>
      </c>
      <c r="F220" s="3">
        <v>2</v>
      </c>
      <c r="G220" s="3">
        <v>5</v>
      </c>
      <c r="H220" s="3" t="s">
        <v>43</v>
      </c>
      <c r="I220" s="3" t="s">
        <v>44</v>
      </c>
      <c r="J220" s="12">
        <f>(C220-VLOOKUP(H220,Riders!$A$2:$C$213,2,FALSE))/365</f>
        <v>29.487671232876714</v>
      </c>
      <c r="K220" s="3">
        <v>17</v>
      </c>
    </row>
    <row r="221" spans="1:11" x14ac:dyDescent="0.35">
      <c r="A221" s="3" t="s">
        <v>94</v>
      </c>
      <c r="B221" s="3">
        <v>2022</v>
      </c>
      <c r="C221" s="22">
        <v>44696</v>
      </c>
      <c r="D221" s="3" t="s">
        <v>1554</v>
      </c>
      <c r="E221" s="3" t="s">
        <v>472</v>
      </c>
      <c r="F221" s="3">
        <v>2</v>
      </c>
      <c r="G221" s="3">
        <v>6</v>
      </c>
      <c r="H221" s="3" t="s">
        <v>39</v>
      </c>
      <c r="I221" s="3" t="s">
        <v>40</v>
      </c>
      <c r="J221" s="12">
        <f>(C221-VLOOKUP(H221,Riders!$A$2:$C$213,2,FALSE))/365</f>
        <v>27.761643835616439</v>
      </c>
      <c r="K221" s="3">
        <v>17</v>
      </c>
    </row>
    <row r="222" spans="1:11" x14ac:dyDescent="0.35">
      <c r="A222" s="3" t="s">
        <v>94</v>
      </c>
      <c r="B222" s="3">
        <v>2022</v>
      </c>
      <c r="C222" s="22">
        <v>44696</v>
      </c>
      <c r="D222" s="3" t="s">
        <v>1554</v>
      </c>
      <c r="E222" s="3" t="s">
        <v>472</v>
      </c>
      <c r="F222" s="3">
        <v>2</v>
      </c>
      <c r="G222" s="3">
        <v>7</v>
      </c>
      <c r="H222" s="3" t="s">
        <v>55</v>
      </c>
      <c r="I222" s="3" t="s">
        <v>56</v>
      </c>
      <c r="J222" s="12" t="e">
        <f>(C222-VLOOKUP(H222,Riders!$A$2:$C$213,2,FALSE))/365</f>
        <v>#N/A</v>
      </c>
      <c r="K222" s="3">
        <v>21</v>
      </c>
    </row>
    <row r="223" spans="1:11" x14ac:dyDescent="0.35">
      <c r="A223" s="3" t="s">
        <v>94</v>
      </c>
      <c r="B223" s="3">
        <v>2022</v>
      </c>
      <c r="C223" s="22">
        <v>44696</v>
      </c>
      <c r="D223" s="3" t="s">
        <v>1554</v>
      </c>
      <c r="E223" s="3" t="s">
        <v>472</v>
      </c>
      <c r="F223" s="3">
        <v>3</v>
      </c>
      <c r="G223" s="3">
        <v>1</v>
      </c>
      <c r="H223" s="3" t="s">
        <v>23</v>
      </c>
      <c r="I223" s="3" t="s">
        <v>15</v>
      </c>
      <c r="J223" s="12">
        <f>(C223-VLOOKUP(H223,Riders!$A$2:$C$213,2,FALSE))/365</f>
        <v>24.673972602739727</v>
      </c>
      <c r="K223" s="3">
        <v>7</v>
      </c>
    </row>
    <row r="224" spans="1:11" x14ac:dyDescent="0.35">
      <c r="A224" s="3" t="s">
        <v>94</v>
      </c>
      <c r="B224" s="3">
        <v>2022</v>
      </c>
      <c r="C224" s="22">
        <v>44696</v>
      </c>
      <c r="D224" s="3" t="s">
        <v>1554</v>
      </c>
      <c r="E224" s="3" t="s">
        <v>472</v>
      </c>
      <c r="F224" s="3">
        <v>3</v>
      </c>
      <c r="G224" s="3">
        <v>2</v>
      </c>
      <c r="H224" s="3" t="s">
        <v>26</v>
      </c>
      <c r="I224" s="3" t="s">
        <v>27</v>
      </c>
      <c r="J224" s="12">
        <f>(C224-VLOOKUP(H224,Riders!$A$2:$C$213,2,FALSE))/365</f>
        <v>23.980821917808218</v>
      </c>
      <c r="K224" s="3">
        <v>3</v>
      </c>
    </row>
    <row r="225" spans="1:11" x14ac:dyDescent="0.35">
      <c r="A225" s="3" t="s">
        <v>94</v>
      </c>
      <c r="B225" s="3">
        <v>2022</v>
      </c>
      <c r="C225" s="22">
        <v>44696</v>
      </c>
      <c r="D225" s="3" t="s">
        <v>1554</v>
      </c>
      <c r="E225" s="3" t="s">
        <v>472</v>
      </c>
      <c r="F225" s="3">
        <v>3</v>
      </c>
      <c r="G225" s="3">
        <v>3</v>
      </c>
      <c r="H225" s="3" t="s">
        <v>42</v>
      </c>
      <c r="I225" s="3" t="s">
        <v>98</v>
      </c>
      <c r="J225" s="12">
        <f>(C225-VLOOKUP(H225,Riders!$A$2:$C$213,2,FALSE))/365</f>
        <v>23.452054794520549</v>
      </c>
      <c r="K225" s="3">
        <v>2</v>
      </c>
    </row>
    <row r="226" spans="1:11" x14ac:dyDescent="0.35">
      <c r="A226" s="3" t="s">
        <v>94</v>
      </c>
      <c r="B226" s="3">
        <v>2022</v>
      </c>
      <c r="C226" s="22">
        <v>44696</v>
      </c>
      <c r="D226" s="3" t="s">
        <v>1554</v>
      </c>
      <c r="E226" s="3" t="s">
        <v>472</v>
      </c>
      <c r="F226" s="3">
        <v>3</v>
      </c>
      <c r="G226" s="3">
        <v>4</v>
      </c>
      <c r="H226" s="3" t="s">
        <v>48</v>
      </c>
      <c r="I226" s="3" t="s">
        <v>49</v>
      </c>
      <c r="J226" s="12" t="e">
        <f>(C226-VLOOKUP(H226,Riders!$A$2:$C$213,2,FALSE))/365</f>
        <v>#N/A</v>
      </c>
      <c r="K226" s="3">
        <v>21</v>
      </c>
    </row>
    <row r="227" spans="1:11" x14ac:dyDescent="0.35">
      <c r="A227" s="3" t="s">
        <v>94</v>
      </c>
      <c r="B227" s="3">
        <v>2022</v>
      </c>
      <c r="C227" s="22">
        <v>44696</v>
      </c>
      <c r="D227" s="3" t="s">
        <v>1554</v>
      </c>
      <c r="E227" s="3" t="s">
        <v>472</v>
      </c>
      <c r="F227" s="3">
        <v>3</v>
      </c>
      <c r="G227" s="3">
        <v>5</v>
      </c>
      <c r="H227" s="3" t="s">
        <v>52</v>
      </c>
      <c r="I227" s="3" t="s">
        <v>53</v>
      </c>
      <c r="J227" s="12">
        <f>(C227-VLOOKUP(H227,Riders!$A$2:$C$213,2,FALSE))/365</f>
        <v>25.18082191780822</v>
      </c>
      <c r="K227" s="3">
        <v>13</v>
      </c>
    </row>
    <row r="228" spans="1:11" x14ac:dyDescent="0.35">
      <c r="A228" s="3" t="s">
        <v>94</v>
      </c>
      <c r="B228" s="3">
        <v>2022</v>
      </c>
      <c r="C228" s="22">
        <v>44696</v>
      </c>
      <c r="D228" s="3" t="s">
        <v>1554</v>
      </c>
      <c r="E228" s="3" t="s">
        <v>472</v>
      </c>
      <c r="F228" s="3">
        <v>3</v>
      </c>
      <c r="G228" s="3">
        <v>6</v>
      </c>
      <c r="H228" s="3" t="s">
        <v>397</v>
      </c>
      <c r="I228" s="3" t="s">
        <v>25</v>
      </c>
      <c r="J228" s="12" t="e">
        <f>(C228-VLOOKUP(H228,Riders!$A$2:$C$213,2,FALSE))/365</f>
        <v>#N/A</v>
      </c>
      <c r="K228" s="3">
        <v>12</v>
      </c>
    </row>
    <row r="229" spans="1:11" x14ac:dyDescent="0.35">
      <c r="A229" s="3" t="s">
        <v>94</v>
      </c>
      <c r="B229" s="3">
        <v>2022</v>
      </c>
      <c r="C229" s="22">
        <v>44696</v>
      </c>
      <c r="D229" s="3" t="s">
        <v>1554</v>
      </c>
      <c r="E229" s="3" t="s">
        <v>472</v>
      </c>
      <c r="F229" s="3">
        <v>3</v>
      </c>
      <c r="G229" s="3">
        <v>7</v>
      </c>
      <c r="H229" s="3" t="s">
        <v>95</v>
      </c>
      <c r="I229" s="3" t="s">
        <v>38</v>
      </c>
      <c r="J229" s="12">
        <f>(C229-VLOOKUP(H229,Riders!$A$2:$C$213,2,FALSE))/365</f>
        <v>122.45479452054795</v>
      </c>
      <c r="K229" s="3">
        <v>11</v>
      </c>
    </row>
    <row r="230" spans="1:11" x14ac:dyDescent="0.35">
      <c r="A230" s="3" t="s">
        <v>94</v>
      </c>
      <c r="B230" s="3">
        <v>2022</v>
      </c>
      <c r="C230" s="22">
        <v>44696</v>
      </c>
      <c r="D230" s="3" t="s">
        <v>1554</v>
      </c>
      <c r="E230" s="3" t="s">
        <v>472</v>
      </c>
      <c r="F230" s="3">
        <v>4</v>
      </c>
      <c r="G230" s="3">
        <v>1</v>
      </c>
      <c r="H230" s="3" t="s">
        <v>33</v>
      </c>
      <c r="I230" s="3" t="s">
        <v>27</v>
      </c>
      <c r="J230" s="12">
        <f>(C230-VLOOKUP(H230,Riders!$A$2:$C$213,2,FALSE))/365</f>
        <v>28.484931506849314</v>
      </c>
      <c r="K230" s="3">
        <v>1</v>
      </c>
    </row>
    <row r="231" spans="1:11" x14ac:dyDescent="0.35">
      <c r="A231" s="3" t="s">
        <v>94</v>
      </c>
      <c r="B231" s="3">
        <v>2022</v>
      </c>
      <c r="C231" s="22">
        <v>44696</v>
      </c>
      <c r="D231" s="3" t="s">
        <v>1554</v>
      </c>
      <c r="E231" s="3" t="s">
        <v>472</v>
      </c>
      <c r="F231" s="3">
        <v>4</v>
      </c>
      <c r="G231" s="3">
        <v>2</v>
      </c>
      <c r="H231" s="3" t="s">
        <v>400</v>
      </c>
      <c r="I231" s="3" t="s">
        <v>19</v>
      </c>
      <c r="J231" s="12">
        <f>(C231-VLOOKUP(H231,Riders!$A$2:$C$213,2,FALSE))/365</f>
        <v>22.693150684931506</v>
      </c>
      <c r="K231" s="3">
        <v>3</v>
      </c>
    </row>
    <row r="232" spans="1:11" x14ac:dyDescent="0.35">
      <c r="A232" s="3" t="s">
        <v>94</v>
      </c>
      <c r="B232" s="3">
        <v>2022</v>
      </c>
      <c r="C232" s="22">
        <v>44696</v>
      </c>
      <c r="D232" s="3" t="s">
        <v>1554</v>
      </c>
      <c r="E232" s="3" t="s">
        <v>472</v>
      </c>
      <c r="F232" s="3">
        <v>4</v>
      </c>
      <c r="G232" s="3">
        <v>3</v>
      </c>
      <c r="H232" s="3" t="s">
        <v>101</v>
      </c>
      <c r="I232" s="3" t="s">
        <v>47</v>
      </c>
      <c r="J232" s="12" t="e">
        <f>(C232-VLOOKUP(H232,Riders!$A$2:$C$213,2,FALSE))/365</f>
        <v>#N/A</v>
      </c>
      <c r="K232" s="3">
        <v>25</v>
      </c>
    </row>
    <row r="233" spans="1:11" x14ac:dyDescent="0.35">
      <c r="A233" s="3" t="s">
        <v>94</v>
      </c>
      <c r="B233" s="3">
        <v>2022</v>
      </c>
      <c r="C233" s="22">
        <v>44696</v>
      </c>
      <c r="D233" s="3" t="s">
        <v>1554</v>
      </c>
      <c r="E233" s="3" t="s">
        <v>472</v>
      </c>
      <c r="F233" s="3">
        <v>4</v>
      </c>
      <c r="G233" s="3">
        <v>4</v>
      </c>
      <c r="H233" s="3" t="s">
        <v>45</v>
      </c>
      <c r="I233" s="3" t="s">
        <v>98</v>
      </c>
      <c r="J233" s="12">
        <f>(C233-VLOOKUP(H233,Riders!$A$2:$C$213,2,FALSE))/365</f>
        <v>31.227397260273971</v>
      </c>
      <c r="K233" s="3">
        <v>21</v>
      </c>
    </row>
    <row r="234" spans="1:11" x14ac:dyDescent="0.35">
      <c r="A234" s="3" t="s">
        <v>94</v>
      </c>
      <c r="B234" s="3">
        <v>2022</v>
      </c>
      <c r="C234" s="22">
        <v>44696</v>
      </c>
      <c r="D234" s="3" t="s">
        <v>1554</v>
      </c>
      <c r="E234" s="3" t="s">
        <v>472</v>
      </c>
      <c r="F234" s="3">
        <v>4</v>
      </c>
      <c r="G234" s="3">
        <v>5</v>
      </c>
      <c r="H234" s="3" t="s">
        <v>54</v>
      </c>
      <c r="I234" s="3" t="s">
        <v>44</v>
      </c>
      <c r="J234" s="12">
        <f>(C234-VLOOKUP(H234,Riders!$A$2:$C$213,2,FALSE))/365</f>
        <v>24.893150684931506</v>
      </c>
      <c r="K234" s="3">
        <v>13</v>
      </c>
    </row>
    <row r="235" spans="1:11" x14ac:dyDescent="0.35">
      <c r="A235" s="3" t="s">
        <v>94</v>
      </c>
      <c r="B235" s="3">
        <v>2022</v>
      </c>
      <c r="C235" s="22">
        <v>44696</v>
      </c>
      <c r="D235" s="3" t="s">
        <v>1554</v>
      </c>
      <c r="E235" s="3" t="s">
        <v>472</v>
      </c>
      <c r="F235" s="3">
        <v>4</v>
      </c>
      <c r="G235" s="3">
        <v>6</v>
      </c>
      <c r="H235" s="3" t="s">
        <v>84</v>
      </c>
      <c r="I235" s="3" t="s">
        <v>85</v>
      </c>
      <c r="J235" s="12">
        <f>(C235-VLOOKUP(H235,Riders!$A$2:$C$213,2,FALSE))/365</f>
        <v>122.45479452054795</v>
      </c>
      <c r="K235" s="3">
        <v>25</v>
      </c>
    </row>
    <row r="236" spans="1:11" x14ac:dyDescent="0.35">
      <c r="A236" s="3" t="s">
        <v>94</v>
      </c>
      <c r="B236" s="3">
        <v>2022</v>
      </c>
      <c r="C236" s="22">
        <v>44696</v>
      </c>
      <c r="D236" s="3" t="s">
        <v>1554</v>
      </c>
      <c r="E236" s="3" t="s">
        <v>472</v>
      </c>
      <c r="F236" s="3">
        <v>4</v>
      </c>
      <c r="G236" s="3">
        <v>7</v>
      </c>
      <c r="H236" s="3" t="s">
        <v>76</v>
      </c>
      <c r="I236" s="3" t="s">
        <v>38</v>
      </c>
      <c r="J236" s="12">
        <f>(C236-VLOOKUP(H236,Riders!$A$2:$C$213,2,FALSE))/365</f>
        <v>122.45479452054795</v>
      </c>
      <c r="K236" s="3">
        <v>21</v>
      </c>
    </row>
    <row r="237" spans="1:11" x14ac:dyDescent="0.35">
      <c r="A237" s="3" t="s">
        <v>94</v>
      </c>
      <c r="B237" s="3">
        <v>2022</v>
      </c>
      <c r="C237" s="22">
        <v>44696</v>
      </c>
      <c r="D237" s="3" t="s">
        <v>1554</v>
      </c>
      <c r="E237" s="3" t="s">
        <v>1543</v>
      </c>
      <c r="F237" s="3">
        <v>1</v>
      </c>
      <c r="G237" s="3">
        <v>1</v>
      </c>
      <c r="H237" s="3" t="s">
        <v>34</v>
      </c>
      <c r="I237" s="3" t="s">
        <v>74</v>
      </c>
      <c r="J237" s="12">
        <f>(C237-VLOOKUP(H237,Riders!$A$2:$C$213,2,FALSE))/365</f>
        <v>122.45479452054795</v>
      </c>
      <c r="K237" s="3">
        <v>9</v>
      </c>
    </row>
    <row r="238" spans="1:11" x14ac:dyDescent="0.35">
      <c r="A238" s="3" t="s">
        <v>94</v>
      </c>
      <c r="B238" s="3">
        <v>2022</v>
      </c>
      <c r="C238" s="22">
        <v>44696</v>
      </c>
      <c r="D238" s="3" t="s">
        <v>1554</v>
      </c>
      <c r="E238" s="3" t="s">
        <v>1543</v>
      </c>
      <c r="F238" s="3">
        <v>1</v>
      </c>
      <c r="G238" s="3">
        <v>2</v>
      </c>
      <c r="H238" s="3" t="s">
        <v>52</v>
      </c>
      <c r="I238" s="3" t="s">
        <v>53</v>
      </c>
      <c r="J238" s="12">
        <f>(C238-VLOOKUP(H238,Riders!$A$2:$C$213,2,FALSE))/365</f>
        <v>25.18082191780822</v>
      </c>
      <c r="K238" s="3">
        <v>13</v>
      </c>
    </row>
    <row r="239" spans="1:11" x14ac:dyDescent="0.35">
      <c r="A239" s="3" t="s">
        <v>94</v>
      </c>
      <c r="B239" s="3">
        <v>2022</v>
      </c>
      <c r="C239" s="22">
        <v>44696</v>
      </c>
      <c r="D239" s="3" t="s">
        <v>1554</v>
      </c>
      <c r="E239" s="3" t="s">
        <v>1543</v>
      </c>
      <c r="F239" s="3">
        <v>1</v>
      </c>
      <c r="G239" s="3">
        <v>3</v>
      </c>
      <c r="H239" s="3" t="s">
        <v>39</v>
      </c>
      <c r="I239" s="3" t="s">
        <v>40</v>
      </c>
      <c r="J239" s="12">
        <f>(C239-VLOOKUP(H239,Riders!$A$2:$C$213,2,FALSE))/365</f>
        <v>27.761643835616439</v>
      </c>
      <c r="K239" s="3">
        <v>17</v>
      </c>
    </row>
    <row r="240" spans="1:11" x14ac:dyDescent="0.35">
      <c r="A240" s="3" t="s">
        <v>94</v>
      </c>
      <c r="B240" s="3">
        <v>2022</v>
      </c>
      <c r="C240" s="22">
        <v>44696</v>
      </c>
      <c r="D240" s="3" t="s">
        <v>1554</v>
      </c>
      <c r="E240" s="3" t="s">
        <v>1543</v>
      </c>
      <c r="F240" s="3">
        <v>1</v>
      </c>
      <c r="G240" s="3">
        <v>4</v>
      </c>
      <c r="H240" s="3" t="s">
        <v>45</v>
      </c>
      <c r="I240" s="3" t="s">
        <v>98</v>
      </c>
      <c r="J240" s="12">
        <f>(C240-VLOOKUP(H240,Riders!$A$2:$C$213,2,FALSE))/365</f>
        <v>31.227397260273971</v>
      </c>
      <c r="K240" s="3">
        <v>21</v>
      </c>
    </row>
    <row r="241" spans="1:11" x14ac:dyDescent="0.35">
      <c r="A241" s="3" t="s">
        <v>94</v>
      </c>
      <c r="B241" s="3">
        <v>2022</v>
      </c>
      <c r="C241" s="22">
        <v>44696</v>
      </c>
      <c r="D241" s="3" t="s">
        <v>1554</v>
      </c>
      <c r="E241" s="3" t="s">
        <v>1543</v>
      </c>
      <c r="F241" s="3">
        <v>2</v>
      </c>
      <c r="G241" s="3">
        <v>1</v>
      </c>
      <c r="H241" s="3" t="s">
        <v>397</v>
      </c>
      <c r="I241" s="3" t="s">
        <v>25</v>
      </c>
      <c r="J241" s="12" t="e">
        <f>(C241-VLOOKUP(H241,Riders!$A$2:$C$213,2,FALSE))/365</f>
        <v>#N/A</v>
      </c>
      <c r="K241" s="3">
        <v>12</v>
      </c>
    </row>
    <row r="242" spans="1:11" x14ac:dyDescent="0.35">
      <c r="A242" s="3" t="s">
        <v>94</v>
      </c>
      <c r="B242" s="3">
        <v>2022</v>
      </c>
      <c r="C242" s="22">
        <v>44696</v>
      </c>
      <c r="D242" s="3" t="s">
        <v>1554</v>
      </c>
      <c r="E242" s="3" t="s">
        <v>1543</v>
      </c>
      <c r="F242" s="3">
        <v>2</v>
      </c>
      <c r="G242" s="3">
        <v>2</v>
      </c>
      <c r="H242" s="3" t="s">
        <v>54</v>
      </c>
      <c r="I242" s="3" t="s">
        <v>44</v>
      </c>
      <c r="J242" s="12">
        <f>(C242-VLOOKUP(H242,Riders!$A$2:$C$213,2,FALSE))/365</f>
        <v>24.893150684931506</v>
      </c>
      <c r="K242" s="3">
        <v>13</v>
      </c>
    </row>
    <row r="243" spans="1:11" x14ac:dyDescent="0.35">
      <c r="A243" s="3" t="s">
        <v>94</v>
      </c>
      <c r="B243" s="3">
        <v>2022</v>
      </c>
      <c r="C243" s="22">
        <v>44696</v>
      </c>
      <c r="D243" s="3" t="s">
        <v>1554</v>
      </c>
      <c r="E243" s="3" t="s">
        <v>1543</v>
      </c>
      <c r="F243" s="3">
        <v>2</v>
      </c>
      <c r="G243" s="3">
        <v>3</v>
      </c>
      <c r="H243" s="3" t="s">
        <v>99</v>
      </c>
      <c r="I243" s="3" t="s">
        <v>67</v>
      </c>
      <c r="J243" s="12" t="e">
        <f>(C243-VLOOKUP(H243,Riders!$A$2:$C$213,2,FALSE))/365</f>
        <v>#N/A</v>
      </c>
      <c r="K243" s="3">
        <v>17</v>
      </c>
    </row>
    <row r="244" spans="1:11" x14ac:dyDescent="0.35">
      <c r="A244" s="3" t="s">
        <v>94</v>
      </c>
      <c r="B244" s="3">
        <v>2022</v>
      </c>
      <c r="C244" s="22">
        <v>44696</v>
      </c>
      <c r="D244" s="3" t="s">
        <v>1554</v>
      </c>
      <c r="E244" s="3" t="s">
        <v>1543</v>
      </c>
      <c r="F244" s="3">
        <v>2</v>
      </c>
      <c r="G244" s="3">
        <v>4</v>
      </c>
      <c r="H244" s="3" t="s">
        <v>55</v>
      </c>
      <c r="I244" s="3" t="s">
        <v>56</v>
      </c>
      <c r="J244" s="12" t="e">
        <f>(C244-VLOOKUP(H244,Riders!$A$2:$C$213,2,FALSE))/365</f>
        <v>#N/A</v>
      </c>
      <c r="K244" s="3">
        <v>21</v>
      </c>
    </row>
    <row r="245" spans="1:11" x14ac:dyDescent="0.35">
      <c r="A245" s="3" t="s">
        <v>94</v>
      </c>
      <c r="B245" s="3">
        <v>2022</v>
      </c>
      <c r="C245" s="22">
        <v>44696</v>
      </c>
      <c r="D245" s="3" t="s">
        <v>1554</v>
      </c>
      <c r="E245" s="3" t="s">
        <v>1543</v>
      </c>
      <c r="F245" s="3">
        <v>2</v>
      </c>
      <c r="G245" s="3">
        <v>5</v>
      </c>
      <c r="H245" s="3" t="s">
        <v>66</v>
      </c>
      <c r="I245" s="3" t="s">
        <v>67</v>
      </c>
      <c r="J245" s="12" t="e">
        <f>(C245-VLOOKUP(H245,Riders!$A$2:$C$213,2,FALSE))/365</f>
        <v>#N/A</v>
      </c>
      <c r="K245" s="3">
        <v>25</v>
      </c>
    </row>
    <row r="246" spans="1:11" x14ac:dyDescent="0.35">
      <c r="A246" s="3" t="s">
        <v>94</v>
      </c>
      <c r="B246" s="3">
        <v>2022</v>
      </c>
      <c r="C246" s="22">
        <v>44696</v>
      </c>
      <c r="D246" s="3" t="s">
        <v>1554</v>
      </c>
      <c r="E246" s="3" t="s">
        <v>1543</v>
      </c>
      <c r="F246" s="3">
        <v>3</v>
      </c>
      <c r="G246" s="3">
        <v>1</v>
      </c>
      <c r="H246" s="3" t="s">
        <v>42</v>
      </c>
      <c r="I246" s="3" t="s">
        <v>98</v>
      </c>
      <c r="J246" s="12">
        <f>(C246-VLOOKUP(H246,Riders!$A$2:$C$213,2,FALSE))/365</f>
        <v>23.452054794520549</v>
      </c>
      <c r="K246" s="3">
        <v>2</v>
      </c>
    </row>
    <row r="247" spans="1:11" x14ac:dyDescent="0.35">
      <c r="A247" s="3" t="s">
        <v>94</v>
      </c>
      <c r="B247" s="3">
        <v>2022</v>
      </c>
      <c r="C247" s="22">
        <v>44696</v>
      </c>
      <c r="D247" s="3" t="s">
        <v>1554</v>
      </c>
      <c r="E247" s="3" t="s">
        <v>1543</v>
      </c>
      <c r="F247" s="3">
        <v>3</v>
      </c>
      <c r="G247" s="3">
        <v>2</v>
      </c>
      <c r="H247" s="3" t="s">
        <v>18</v>
      </c>
      <c r="I247" s="3" t="s">
        <v>19</v>
      </c>
      <c r="J247" s="12">
        <f>(C247-VLOOKUP(H247,Riders!$A$2:$C$213,2,FALSE))/365</f>
        <v>23.978082191780821</v>
      </c>
      <c r="K247" s="3">
        <v>13</v>
      </c>
    </row>
    <row r="248" spans="1:11" x14ac:dyDescent="0.35">
      <c r="A248" s="3" t="s">
        <v>94</v>
      </c>
      <c r="B248" s="3">
        <v>2022</v>
      </c>
      <c r="C248" s="22">
        <v>44696</v>
      </c>
      <c r="D248" s="3" t="s">
        <v>1554</v>
      </c>
      <c r="E248" s="3" t="s">
        <v>1543</v>
      </c>
      <c r="F248" s="3">
        <v>3</v>
      </c>
      <c r="G248" s="3">
        <v>3</v>
      </c>
      <c r="H248" s="3" t="s">
        <v>100</v>
      </c>
      <c r="I248" s="3" t="s">
        <v>47</v>
      </c>
      <c r="J248" s="12" t="e">
        <f>(C248-VLOOKUP(H248,Riders!$A$2:$C$213,2,FALSE))/365</f>
        <v>#N/A</v>
      </c>
      <c r="K248" s="3">
        <v>17</v>
      </c>
    </row>
    <row r="249" spans="1:11" x14ac:dyDescent="0.35">
      <c r="A249" s="3" t="s">
        <v>94</v>
      </c>
      <c r="B249" s="3">
        <v>2022</v>
      </c>
      <c r="C249" s="22">
        <v>44696</v>
      </c>
      <c r="D249" s="3" t="s">
        <v>1554</v>
      </c>
      <c r="E249" s="3" t="s">
        <v>1543</v>
      </c>
      <c r="F249" s="3">
        <v>3</v>
      </c>
      <c r="G249" s="3">
        <v>4</v>
      </c>
      <c r="H249" s="3" t="s">
        <v>76</v>
      </c>
      <c r="I249" s="3" t="s">
        <v>38</v>
      </c>
      <c r="J249" s="12">
        <f>(C249-VLOOKUP(H249,Riders!$A$2:$C$213,2,FALSE))/365</f>
        <v>122.45479452054795</v>
      </c>
      <c r="K249" s="3">
        <v>21</v>
      </c>
    </row>
    <row r="250" spans="1:11" x14ac:dyDescent="0.35">
      <c r="A250" s="3" t="s">
        <v>94</v>
      </c>
      <c r="B250" s="3">
        <v>2022</v>
      </c>
      <c r="C250" s="22">
        <v>44696</v>
      </c>
      <c r="D250" s="3" t="s">
        <v>1554</v>
      </c>
      <c r="E250" s="3" t="s">
        <v>1543</v>
      </c>
      <c r="F250" s="3">
        <v>3</v>
      </c>
      <c r="G250" s="3">
        <v>5</v>
      </c>
      <c r="H250" s="3" t="s">
        <v>84</v>
      </c>
      <c r="I250" s="3" t="s">
        <v>85</v>
      </c>
      <c r="J250" s="12">
        <f>(C250-VLOOKUP(H250,Riders!$A$2:$C$213,2,FALSE))/365</f>
        <v>122.45479452054795</v>
      </c>
      <c r="K250" s="3">
        <v>25</v>
      </c>
    </row>
    <row r="251" spans="1:11" x14ac:dyDescent="0.35">
      <c r="A251" s="3" t="s">
        <v>94</v>
      </c>
      <c r="B251" s="3">
        <v>2022</v>
      </c>
      <c r="C251" s="22">
        <v>44696</v>
      </c>
      <c r="D251" s="3" t="s">
        <v>1554</v>
      </c>
      <c r="E251" s="3" t="s">
        <v>1543</v>
      </c>
      <c r="F251" s="3">
        <v>4</v>
      </c>
      <c r="G251" s="3">
        <v>1</v>
      </c>
      <c r="H251" s="3" t="s">
        <v>95</v>
      </c>
      <c r="I251" s="3" t="s">
        <v>38</v>
      </c>
      <c r="J251" s="12">
        <f>(C251-VLOOKUP(H251,Riders!$A$2:$C$213,2,FALSE))/365</f>
        <v>122.45479452054795</v>
      </c>
      <c r="K251" s="3">
        <v>11</v>
      </c>
    </row>
    <row r="252" spans="1:11" x14ac:dyDescent="0.35">
      <c r="A252" s="3" t="s">
        <v>94</v>
      </c>
      <c r="B252" s="3">
        <v>2022</v>
      </c>
      <c r="C252" s="22">
        <v>44696</v>
      </c>
      <c r="D252" s="3" t="s">
        <v>1554</v>
      </c>
      <c r="E252" s="3" t="s">
        <v>1543</v>
      </c>
      <c r="F252" s="3">
        <v>4</v>
      </c>
      <c r="G252" s="3">
        <v>2</v>
      </c>
      <c r="H252" s="3" t="s">
        <v>50</v>
      </c>
      <c r="I252" s="3" t="s">
        <v>51</v>
      </c>
      <c r="J252" s="12">
        <f>(C252-VLOOKUP(H252,Riders!$A$2:$C$213,2,FALSE))/365</f>
        <v>25.608219178082191</v>
      </c>
      <c r="K252" s="3">
        <v>13</v>
      </c>
    </row>
    <row r="253" spans="1:11" x14ac:dyDescent="0.35">
      <c r="A253" s="3" t="s">
        <v>94</v>
      </c>
      <c r="B253" s="3">
        <v>2022</v>
      </c>
      <c r="C253" s="22">
        <v>44696</v>
      </c>
      <c r="D253" s="3" t="s">
        <v>1554</v>
      </c>
      <c r="E253" s="3" t="s">
        <v>1543</v>
      </c>
      <c r="F253" s="3">
        <v>4</v>
      </c>
      <c r="G253" s="3">
        <v>3</v>
      </c>
      <c r="H253" s="3" t="s">
        <v>43</v>
      </c>
      <c r="I253" s="3" t="s">
        <v>44</v>
      </c>
      <c r="J253" s="12">
        <f>(C253-VLOOKUP(H253,Riders!$A$2:$C$213,2,FALSE))/365</f>
        <v>29.487671232876714</v>
      </c>
      <c r="K253" s="3">
        <v>17</v>
      </c>
    </row>
    <row r="254" spans="1:11" x14ac:dyDescent="0.35">
      <c r="A254" s="3" t="s">
        <v>94</v>
      </c>
      <c r="B254" s="3">
        <v>2022</v>
      </c>
      <c r="C254" s="22">
        <v>44696</v>
      </c>
      <c r="D254" s="3" t="s">
        <v>1554</v>
      </c>
      <c r="E254" s="3" t="s">
        <v>1543</v>
      </c>
      <c r="F254" s="3">
        <v>4</v>
      </c>
      <c r="G254" s="3">
        <v>4</v>
      </c>
      <c r="H254" s="3" t="s">
        <v>48</v>
      </c>
      <c r="I254" s="3" t="s">
        <v>49</v>
      </c>
      <c r="J254" s="12" t="e">
        <f>(C254-VLOOKUP(H254,Riders!$A$2:$C$213,2,FALSE))/365</f>
        <v>#N/A</v>
      </c>
      <c r="K254" s="3">
        <v>21</v>
      </c>
    </row>
    <row r="255" spans="1:11" x14ac:dyDescent="0.35">
      <c r="A255" s="3" t="s">
        <v>94</v>
      </c>
      <c r="B255" s="3">
        <v>2022</v>
      </c>
      <c r="C255" s="22">
        <v>44696</v>
      </c>
      <c r="D255" s="3" t="s">
        <v>1554</v>
      </c>
      <c r="E255" s="3" t="s">
        <v>1543</v>
      </c>
      <c r="F255" s="3">
        <v>4</v>
      </c>
      <c r="G255" s="3">
        <v>5</v>
      </c>
      <c r="H255" s="3" t="s">
        <v>101</v>
      </c>
      <c r="I255" s="3" t="s">
        <v>47</v>
      </c>
      <c r="J255" s="12" t="e">
        <f>(C255-VLOOKUP(H255,Riders!$A$2:$C$213,2,FALSE))/365</f>
        <v>#N/A</v>
      </c>
      <c r="K255" s="3">
        <v>25</v>
      </c>
    </row>
    <row r="256" spans="1:11" x14ac:dyDescent="0.35">
      <c r="A256" s="3" t="s">
        <v>94</v>
      </c>
      <c r="B256" s="3">
        <v>2022</v>
      </c>
      <c r="C256" s="22">
        <v>44696</v>
      </c>
      <c r="D256" s="3" t="s">
        <v>1554</v>
      </c>
      <c r="E256" s="3" t="s">
        <v>1544</v>
      </c>
      <c r="F256" s="3">
        <v>1</v>
      </c>
      <c r="G256" s="3">
        <v>1</v>
      </c>
      <c r="H256" s="3" t="s">
        <v>97</v>
      </c>
      <c r="I256" s="3" t="s">
        <v>40</v>
      </c>
      <c r="J256" s="12">
        <f>(C256-VLOOKUP(H256,Riders!$A$2:$C$213,2,FALSE))/365</f>
        <v>28.339726027397262</v>
      </c>
      <c r="K256" s="3">
        <v>3</v>
      </c>
    </row>
    <row r="257" spans="1:11" x14ac:dyDescent="0.35">
      <c r="A257" s="3" t="s">
        <v>94</v>
      </c>
      <c r="B257" s="3">
        <v>2022</v>
      </c>
      <c r="C257" s="22">
        <v>44696</v>
      </c>
      <c r="D257" s="3" t="s">
        <v>1554</v>
      </c>
      <c r="E257" s="3" t="s">
        <v>1544</v>
      </c>
      <c r="F257" s="3">
        <v>1</v>
      </c>
      <c r="G257" s="3">
        <v>2</v>
      </c>
      <c r="H257" s="3" t="s">
        <v>14</v>
      </c>
      <c r="I257" s="3" t="s">
        <v>15</v>
      </c>
      <c r="J257" s="12">
        <f>(C257-VLOOKUP(H257,Riders!$A$2:$C$213,2,FALSE))/365</f>
        <v>122.45479452054795</v>
      </c>
      <c r="K257" s="3">
        <v>6</v>
      </c>
    </row>
    <row r="258" spans="1:11" x14ac:dyDescent="0.35">
      <c r="A258" s="3" t="s">
        <v>94</v>
      </c>
      <c r="B258" s="3">
        <v>2022</v>
      </c>
      <c r="C258" s="22">
        <v>44696</v>
      </c>
      <c r="D258" s="3" t="s">
        <v>1554</v>
      </c>
      <c r="E258" s="3" t="s">
        <v>1544</v>
      </c>
      <c r="F258" s="3">
        <v>1</v>
      </c>
      <c r="G258" s="3">
        <v>3</v>
      </c>
      <c r="H258" s="3" t="s">
        <v>33</v>
      </c>
      <c r="I258" s="3" t="s">
        <v>27</v>
      </c>
      <c r="J258" s="12">
        <f>(C258-VLOOKUP(H258,Riders!$A$2:$C$213,2,FALSE))/365</f>
        <v>28.484931506849314</v>
      </c>
      <c r="K258" s="3">
        <v>1</v>
      </c>
    </row>
    <row r="259" spans="1:11" x14ac:dyDescent="0.35">
      <c r="A259" s="3" t="s">
        <v>94</v>
      </c>
      <c r="B259" s="3">
        <v>2022</v>
      </c>
      <c r="C259" s="22">
        <v>44696</v>
      </c>
      <c r="D259" s="3" t="s">
        <v>1554</v>
      </c>
      <c r="E259" s="3" t="s">
        <v>1544</v>
      </c>
      <c r="F259" s="3">
        <v>1</v>
      </c>
      <c r="G259" s="3">
        <v>4</v>
      </c>
      <c r="H259" s="3" t="s">
        <v>34</v>
      </c>
      <c r="I259" s="3" t="s">
        <v>74</v>
      </c>
      <c r="J259" s="12">
        <f>(C259-VLOOKUP(H259,Riders!$A$2:$C$213,2,FALSE))/365</f>
        <v>122.45479452054795</v>
      </c>
      <c r="K259" s="3">
        <v>9</v>
      </c>
    </row>
    <row r="260" spans="1:11" x14ac:dyDescent="0.35">
      <c r="A260" s="3" t="s">
        <v>94</v>
      </c>
      <c r="B260" s="3">
        <v>2022</v>
      </c>
      <c r="C260" s="22">
        <v>44696</v>
      </c>
      <c r="D260" s="3" t="s">
        <v>1554</v>
      </c>
      <c r="E260" s="3" t="s">
        <v>1544</v>
      </c>
      <c r="F260" s="3">
        <v>1</v>
      </c>
      <c r="G260" s="3">
        <v>5</v>
      </c>
      <c r="H260" s="3" t="s">
        <v>95</v>
      </c>
      <c r="I260" s="3" t="s">
        <v>38</v>
      </c>
      <c r="J260" s="12">
        <f>(C260-VLOOKUP(H260,Riders!$A$2:$C$213,2,FALSE))/365</f>
        <v>122.45479452054795</v>
      </c>
      <c r="K260" s="3">
        <v>11</v>
      </c>
    </row>
    <row r="261" spans="1:11" x14ac:dyDescent="0.35">
      <c r="A261" s="3" t="s">
        <v>94</v>
      </c>
      <c r="B261" s="3">
        <v>2022</v>
      </c>
      <c r="C261" s="22">
        <v>44696</v>
      </c>
      <c r="D261" s="3" t="s">
        <v>1554</v>
      </c>
      <c r="E261" s="3" t="s">
        <v>1544</v>
      </c>
      <c r="F261" s="3">
        <v>1</v>
      </c>
      <c r="G261" s="3">
        <v>6</v>
      </c>
      <c r="H261" s="3" t="s">
        <v>35</v>
      </c>
      <c r="I261" s="3" t="s">
        <v>36</v>
      </c>
      <c r="J261" s="12">
        <f>(C261-VLOOKUP(H261,Riders!$A$2:$C$213,2,FALSE))/365</f>
        <v>122.45479452054795</v>
      </c>
      <c r="K261" s="3">
        <v>10</v>
      </c>
    </row>
    <row r="262" spans="1:11" x14ac:dyDescent="0.35">
      <c r="A262" s="3" t="s">
        <v>94</v>
      </c>
      <c r="B262" s="3">
        <v>2022</v>
      </c>
      <c r="C262" s="22">
        <v>44696</v>
      </c>
      <c r="D262" s="3" t="s">
        <v>1554</v>
      </c>
      <c r="E262" s="3" t="s">
        <v>1544</v>
      </c>
      <c r="F262" s="3">
        <v>2</v>
      </c>
      <c r="G262" s="3">
        <v>1</v>
      </c>
      <c r="H262" s="3" t="s">
        <v>42</v>
      </c>
      <c r="I262" s="3" t="s">
        <v>98</v>
      </c>
      <c r="J262" s="12">
        <f>(C262-VLOOKUP(H262,Riders!$A$2:$C$213,2,FALSE))/365</f>
        <v>23.452054794520549</v>
      </c>
      <c r="K262" s="3">
        <v>2</v>
      </c>
    </row>
    <row r="263" spans="1:11" x14ac:dyDescent="0.35">
      <c r="A263" s="3" t="s">
        <v>94</v>
      </c>
      <c r="B263" s="3">
        <v>2022</v>
      </c>
      <c r="C263" s="22">
        <v>44696</v>
      </c>
      <c r="D263" s="3" t="s">
        <v>1554</v>
      </c>
      <c r="E263" s="3" t="s">
        <v>1544</v>
      </c>
      <c r="F263" s="3">
        <v>2</v>
      </c>
      <c r="G263" s="3">
        <v>2</v>
      </c>
      <c r="H263" s="3" t="s">
        <v>26</v>
      </c>
      <c r="I263" s="3" t="s">
        <v>27</v>
      </c>
      <c r="J263" s="12">
        <f>(C263-VLOOKUP(H263,Riders!$A$2:$C$213,2,FALSE))/365</f>
        <v>23.980821917808218</v>
      </c>
      <c r="K263" s="3">
        <v>3</v>
      </c>
    </row>
    <row r="264" spans="1:11" x14ac:dyDescent="0.35">
      <c r="A264" s="3" t="s">
        <v>94</v>
      </c>
      <c r="B264" s="3">
        <v>2022</v>
      </c>
      <c r="C264" s="22">
        <v>44696</v>
      </c>
      <c r="D264" s="3" t="s">
        <v>1554</v>
      </c>
      <c r="E264" s="3" t="s">
        <v>1544</v>
      </c>
      <c r="F264" s="3">
        <v>2</v>
      </c>
      <c r="G264" s="3">
        <v>3</v>
      </c>
      <c r="H264" s="3" t="s">
        <v>400</v>
      </c>
      <c r="I264" s="3" t="s">
        <v>19</v>
      </c>
      <c r="J264" s="12">
        <f>(C264-VLOOKUP(H264,Riders!$A$2:$C$213,2,FALSE))/365</f>
        <v>22.693150684931506</v>
      </c>
      <c r="K264" s="3">
        <v>3</v>
      </c>
    </row>
    <row r="265" spans="1:11" x14ac:dyDescent="0.35">
      <c r="A265" s="3" t="s">
        <v>94</v>
      </c>
      <c r="B265" s="3">
        <v>2022</v>
      </c>
      <c r="C265" s="22">
        <v>44696</v>
      </c>
      <c r="D265" s="3" t="s">
        <v>1554</v>
      </c>
      <c r="E265" s="3" t="s">
        <v>1544</v>
      </c>
      <c r="F265" s="3">
        <v>2</v>
      </c>
      <c r="G265" s="3">
        <v>4</v>
      </c>
      <c r="H265" s="3" t="s">
        <v>20</v>
      </c>
      <c r="I265" s="3" t="s">
        <v>21</v>
      </c>
      <c r="J265" s="12">
        <f>(C265-VLOOKUP(H265,Riders!$A$2:$C$213,2,FALSE))/365</f>
        <v>26.775342465753425</v>
      </c>
      <c r="K265" s="3">
        <v>8</v>
      </c>
    </row>
    <row r="266" spans="1:11" x14ac:dyDescent="0.35">
      <c r="A266" s="3" t="s">
        <v>94</v>
      </c>
      <c r="B266" s="3">
        <v>2022</v>
      </c>
      <c r="C266" s="22">
        <v>44696</v>
      </c>
      <c r="D266" s="3" t="s">
        <v>1554</v>
      </c>
      <c r="E266" s="3" t="s">
        <v>1544</v>
      </c>
      <c r="F266" s="3">
        <v>2</v>
      </c>
      <c r="G266" s="3">
        <v>5</v>
      </c>
      <c r="H266" s="3" t="s">
        <v>397</v>
      </c>
      <c r="I266" s="3" t="s">
        <v>25</v>
      </c>
      <c r="J266" s="12" t="e">
        <f>(C266-VLOOKUP(H266,Riders!$A$2:$C$213,2,FALSE))/365</f>
        <v>#N/A</v>
      </c>
      <c r="K266" s="3">
        <v>12</v>
      </c>
    </row>
    <row r="267" spans="1:11" x14ac:dyDescent="0.35">
      <c r="A267" s="3" t="s">
        <v>94</v>
      </c>
      <c r="B267" s="3">
        <v>2022</v>
      </c>
      <c r="C267" s="22">
        <v>44696</v>
      </c>
      <c r="D267" s="3" t="s">
        <v>1554</v>
      </c>
      <c r="E267" s="3" t="s">
        <v>1544</v>
      </c>
      <c r="F267" s="3">
        <v>2</v>
      </c>
      <c r="G267" s="3">
        <v>6</v>
      </c>
      <c r="H267" s="3" t="s">
        <v>23</v>
      </c>
      <c r="I267" s="3" t="s">
        <v>15</v>
      </c>
      <c r="J267" s="12">
        <f>(C267-VLOOKUP(H267,Riders!$A$2:$C$213,2,FALSE))/365</f>
        <v>24.673972602739727</v>
      </c>
      <c r="K267" s="3">
        <v>7</v>
      </c>
    </row>
    <row r="268" spans="1:11" x14ac:dyDescent="0.35">
      <c r="A268" s="3" t="s">
        <v>94</v>
      </c>
      <c r="B268" s="3">
        <v>2022</v>
      </c>
      <c r="C268" s="22">
        <v>44696</v>
      </c>
      <c r="D268" s="3" t="s">
        <v>1554</v>
      </c>
      <c r="E268" s="3" t="s">
        <v>383</v>
      </c>
      <c r="F268" s="3">
        <v>1</v>
      </c>
      <c r="G268" s="3">
        <v>1</v>
      </c>
      <c r="H268" s="3" t="s">
        <v>33</v>
      </c>
      <c r="I268" s="3" t="s">
        <v>27</v>
      </c>
      <c r="J268" s="12">
        <f>(C268-VLOOKUP(H268,Riders!$A$2:$C$213,2,FALSE))/365</f>
        <v>28.484931506849314</v>
      </c>
      <c r="K268" s="3">
        <v>1</v>
      </c>
    </row>
    <row r="269" spans="1:11" x14ac:dyDescent="0.35">
      <c r="A269" s="3" t="s">
        <v>94</v>
      </c>
      <c r="B269" s="3">
        <v>2022</v>
      </c>
      <c r="C269" s="22">
        <v>44696</v>
      </c>
      <c r="D269" s="3" t="s">
        <v>1554</v>
      </c>
      <c r="E269" s="3" t="s">
        <v>383</v>
      </c>
      <c r="F269" s="3">
        <v>1</v>
      </c>
      <c r="G269" s="3">
        <v>2</v>
      </c>
      <c r="H269" s="3" t="s">
        <v>42</v>
      </c>
      <c r="I269" s="3" t="s">
        <v>98</v>
      </c>
      <c r="J269" s="12">
        <f>(C269-VLOOKUP(H269,Riders!$A$2:$C$213,2,FALSE))/365</f>
        <v>23.452054794520549</v>
      </c>
      <c r="K269" s="3">
        <v>2</v>
      </c>
    </row>
    <row r="270" spans="1:11" x14ac:dyDescent="0.35">
      <c r="A270" s="3" t="s">
        <v>94</v>
      </c>
      <c r="B270" s="3">
        <v>2022</v>
      </c>
      <c r="C270" s="22">
        <v>44696</v>
      </c>
      <c r="D270" s="3" t="s">
        <v>1554</v>
      </c>
      <c r="E270" s="3" t="s">
        <v>383</v>
      </c>
      <c r="F270" s="3">
        <v>1</v>
      </c>
      <c r="G270" s="3">
        <v>3</v>
      </c>
      <c r="H270" s="3" t="s">
        <v>26</v>
      </c>
      <c r="I270" s="3" t="s">
        <v>27</v>
      </c>
      <c r="J270" s="12">
        <f>(C270-VLOOKUP(H270,Riders!$A$2:$C$213,2,FALSE))/365</f>
        <v>23.980821917808218</v>
      </c>
      <c r="K270" s="3">
        <v>3</v>
      </c>
    </row>
    <row r="271" spans="1:11" x14ac:dyDescent="0.35">
      <c r="A271" s="3" t="s">
        <v>94</v>
      </c>
      <c r="B271" s="3">
        <v>2022</v>
      </c>
      <c r="C271" s="22">
        <v>44696</v>
      </c>
      <c r="D271" s="3" t="s">
        <v>1554</v>
      </c>
      <c r="E271" s="3" t="s">
        <v>383</v>
      </c>
      <c r="F271" s="3">
        <v>1</v>
      </c>
      <c r="G271" s="3">
        <v>3</v>
      </c>
      <c r="H271" s="3" t="s">
        <v>97</v>
      </c>
      <c r="I271" s="3" t="s">
        <v>40</v>
      </c>
      <c r="J271" s="12">
        <f>(C271-VLOOKUP(H271,Riders!$A$2:$C$213,2,FALSE))/365</f>
        <v>28.339726027397262</v>
      </c>
      <c r="K271" s="3">
        <v>3</v>
      </c>
    </row>
    <row r="272" spans="1:11" x14ac:dyDescent="0.35">
      <c r="A272" s="3" t="s">
        <v>94</v>
      </c>
      <c r="B272" s="3">
        <v>2022</v>
      </c>
      <c r="C272" s="22">
        <v>44696</v>
      </c>
      <c r="D272" s="3" t="s">
        <v>1554</v>
      </c>
      <c r="E272" s="3" t="s">
        <v>383</v>
      </c>
      <c r="F272" s="3">
        <v>1</v>
      </c>
      <c r="G272" s="3">
        <v>3</v>
      </c>
      <c r="H272" s="3" t="s">
        <v>400</v>
      </c>
      <c r="I272" s="3" t="s">
        <v>19</v>
      </c>
      <c r="J272" s="12">
        <f>(C272-VLOOKUP(H272,Riders!$A$2:$C$213,2,FALSE))/365</f>
        <v>22.693150684931506</v>
      </c>
      <c r="K272" s="3">
        <v>3</v>
      </c>
    </row>
    <row r="273" spans="1:11" x14ac:dyDescent="0.35">
      <c r="A273" s="3" t="s">
        <v>94</v>
      </c>
      <c r="B273" s="3">
        <v>2022</v>
      </c>
      <c r="C273" s="22">
        <v>44696</v>
      </c>
      <c r="D273" s="3" t="s">
        <v>1554</v>
      </c>
      <c r="E273" s="3" t="s">
        <v>383</v>
      </c>
      <c r="F273" s="3">
        <v>1</v>
      </c>
      <c r="G273" s="3">
        <v>6</v>
      </c>
      <c r="H273" s="3" t="s">
        <v>14</v>
      </c>
      <c r="I273" s="3" t="s">
        <v>15</v>
      </c>
      <c r="J273" s="12">
        <f>(C273-VLOOKUP(H273,Riders!$A$2:$C$213,2,FALSE))/365</f>
        <v>122.45479452054795</v>
      </c>
      <c r="K273" s="3">
        <v>6</v>
      </c>
    </row>
    <row r="274" spans="1:11" x14ac:dyDescent="0.35">
      <c r="A274" s="3" t="s">
        <v>94</v>
      </c>
      <c r="B274" s="3">
        <v>2022</v>
      </c>
      <c r="C274" s="22">
        <v>44696</v>
      </c>
      <c r="D274" s="3" t="s">
        <v>1554</v>
      </c>
      <c r="E274" s="3" t="s">
        <v>383</v>
      </c>
      <c r="F274" s="3">
        <v>2</v>
      </c>
      <c r="G274" s="3">
        <v>1</v>
      </c>
      <c r="H274" s="3" t="s">
        <v>23</v>
      </c>
      <c r="I274" s="3" t="s">
        <v>15</v>
      </c>
      <c r="J274" s="12">
        <f>(C274-VLOOKUP(H274,Riders!$A$2:$C$213,2,FALSE))/365</f>
        <v>24.673972602739727</v>
      </c>
      <c r="K274" s="3">
        <v>7</v>
      </c>
    </row>
    <row r="275" spans="1:11" x14ac:dyDescent="0.35">
      <c r="A275" s="3" t="s">
        <v>94</v>
      </c>
      <c r="B275" s="3">
        <v>2022</v>
      </c>
      <c r="C275" s="22">
        <v>44696</v>
      </c>
      <c r="D275" s="3" t="s">
        <v>1554</v>
      </c>
      <c r="E275" s="3" t="s">
        <v>383</v>
      </c>
      <c r="F275" s="3">
        <v>2</v>
      </c>
      <c r="G275" s="3">
        <v>2</v>
      </c>
      <c r="H275" s="3" t="s">
        <v>20</v>
      </c>
      <c r="I275" s="3" t="s">
        <v>21</v>
      </c>
      <c r="J275" s="12">
        <f>(C275-VLOOKUP(H275,Riders!$A$2:$C$213,2,FALSE))/365</f>
        <v>26.775342465753425</v>
      </c>
      <c r="K275" s="3">
        <v>8</v>
      </c>
    </row>
    <row r="276" spans="1:11" x14ac:dyDescent="0.35">
      <c r="A276" s="3" t="s">
        <v>94</v>
      </c>
      <c r="B276" s="3">
        <v>2022</v>
      </c>
      <c r="C276" s="22">
        <v>44696</v>
      </c>
      <c r="D276" s="3" t="s">
        <v>1554</v>
      </c>
      <c r="E276" s="3" t="s">
        <v>383</v>
      </c>
      <c r="F276" s="3">
        <v>2</v>
      </c>
      <c r="G276" s="3">
        <v>3</v>
      </c>
      <c r="H276" s="3" t="s">
        <v>34</v>
      </c>
      <c r="I276" s="3" t="s">
        <v>74</v>
      </c>
      <c r="J276" s="12">
        <f>(C276-VLOOKUP(H276,Riders!$A$2:$C$213,2,FALSE))/365</f>
        <v>122.45479452054795</v>
      </c>
      <c r="K276" s="3">
        <v>9</v>
      </c>
    </row>
    <row r="277" spans="1:11" x14ac:dyDescent="0.35">
      <c r="A277" s="3" t="s">
        <v>94</v>
      </c>
      <c r="B277" s="3">
        <v>2022</v>
      </c>
      <c r="C277" s="22">
        <v>44696</v>
      </c>
      <c r="D277" s="3" t="s">
        <v>1554</v>
      </c>
      <c r="E277" s="3" t="s">
        <v>383</v>
      </c>
      <c r="F277" s="3">
        <v>2</v>
      </c>
      <c r="G277" s="3">
        <v>4</v>
      </c>
      <c r="H277" s="3" t="s">
        <v>35</v>
      </c>
      <c r="I277" s="3" t="s">
        <v>36</v>
      </c>
      <c r="J277" s="12">
        <f>(C277-VLOOKUP(H277,Riders!$A$2:$C$213,2,FALSE))/365</f>
        <v>122.45479452054795</v>
      </c>
      <c r="K277" s="3">
        <v>10</v>
      </c>
    </row>
    <row r="278" spans="1:11" x14ac:dyDescent="0.35">
      <c r="A278" s="3" t="s">
        <v>94</v>
      </c>
      <c r="B278" s="3">
        <v>2022</v>
      </c>
      <c r="C278" s="22">
        <v>44696</v>
      </c>
      <c r="D278" s="3" t="s">
        <v>1554</v>
      </c>
      <c r="E278" s="3" t="s">
        <v>383</v>
      </c>
      <c r="F278" s="3">
        <v>2</v>
      </c>
      <c r="G278" s="3">
        <v>5</v>
      </c>
      <c r="H278" s="3" t="s">
        <v>95</v>
      </c>
      <c r="I278" s="3" t="s">
        <v>38</v>
      </c>
      <c r="J278" s="12">
        <f>(C278-VLOOKUP(H278,Riders!$A$2:$C$213,2,FALSE))/365</f>
        <v>122.45479452054795</v>
      </c>
      <c r="K278" s="3">
        <v>11</v>
      </c>
    </row>
    <row r="279" spans="1:11" x14ac:dyDescent="0.35">
      <c r="A279" s="3" t="s">
        <v>94</v>
      </c>
      <c r="B279" s="3">
        <v>2022</v>
      </c>
      <c r="C279" s="22">
        <v>44696</v>
      </c>
      <c r="D279" s="3" t="s">
        <v>1554</v>
      </c>
      <c r="E279" s="3" t="s">
        <v>383</v>
      </c>
      <c r="F279" s="3">
        <v>2</v>
      </c>
      <c r="G279" s="3">
        <v>6</v>
      </c>
      <c r="H279" s="3" t="s">
        <v>397</v>
      </c>
      <c r="I279" s="3" t="s">
        <v>25</v>
      </c>
      <c r="J279" s="12" t="e">
        <f>(C279-VLOOKUP(H279,Riders!$A$2:$C$213,2,FALSE))/365</f>
        <v>#N/A</v>
      </c>
      <c r="K279" s="3">
        <v>12</v>
      </c>
    </row>
    <row r="280" spans="1:11" x14ac:dyDescent="0.35">
      <c r="A280" s="3" t="s">
        <v>103</v>
      </c>
      <c r="B280" s="3">
        <v>2022</v>
      </c>
      <c r="C280" s="22">
        <v>44675</v>
      </c>
      <c r="D280" s="3" t="s">
        <v>1554</v>
      </c>
      <c r="E280" s="3" t="s">
        <v>472</v>
      </c>
      <c r="F280" s="3">
        <v>1</v>
      </c>
      <c r="G280" s="3">
        <v>1</v>
      </c>
      <c r="H280" s="3" t="s">
        <v>20</v>
      </c>
      <c r="I280" s="3" t="s">
        <v>21</v>
      </c>
      <c r="J280" s="12">
        <f>(C280-VLOOKUP(H280,Riders!$A$2:$C$213,2,FALSE))/365</f>
        <v>26.717808219178082</v>
      </c>
      <c r="K280" s="3">
        <v>2</v>
      </c>
    </row>
    <row r="281" spans="1:11" x14ac:dyDescent="0.35">
      <c r="A281" s="3" t="s">
        <v>103</v>
      </c>
      <c r="B281" s="3">
        <v>2022</v>
      </c>
      <c r="C281" s="22">
        <v>44675</v>
      </c>
      <c r="D281" s="3" t="s">
        <v>1554</v>
      </c>
      <c r="E281" s="3" t="s">
        <v>472</v>
      </c>
      <c r="F281" s="3">
        <v>1</v>
      </c>
      <c r="G281" s="3">
        <v>2</v>
      </c>
      <c r="H281" s="3" t="s">
        <v>398</v>
      </c>
      <c r="I281" s="3" t="s">
        <v>15</v>
      </c>
      <c r="J281" s="12" t="e">
        <f>(C281-VLOOKUP(H281,Riders!$A$2:$C$213,2,FALSE))/365</f>
        <v>#N/A</v>
      </c>
      <c r="K281" s="3">
        <v>7</v>
      </c>
    </row>
    <row r="282" spans="1:11" x14ac:dyDescent="0.35">
      <c r="A282" s="3" t="s">
        <v>103</v>
      </c>
      <c r="B282" s="3">
        <v>2022</v>
      </c>
      <c r="C282" s="22">
        <v>44675</v>
      </c>
      <c r="D282" s="3" t="s">
        <v>1554</v>
      </c>
      <c r="E282" s="3" t="s">
        <v>472</v>
      </c>
      <c r="F282" s="3">
        <v>1</v>
      </c>
      <c r="G282" s="3">
        <v>3</v>
      </c>
      <c r="H282" s="3" t="s">
        <v>60</v>
      </c>
      <c r="I282" s="3" t="s">
        <v>61</v>
      </c>
      <c r="J282" s="12">
        <f>(C282-VLOOKUP(H282,Riders!$A$2:$C$213,2,FALSE))/365</f>
        <v>33.772602739726025</v>
      </c>
      <c r="K282" s="3">
        <v>17</v>
      </c>
    </row>
    <row r="283" spans="1:11" x14ac:dyDescent="0.35">
      <c r="A283" s="3" t="s">
        <v>103</v>
      </c>
      <c r="B283" s="3">
        <v>2022</v>
      </c>
      <c r="C283" s="22">
        <v>44675</v>
      </c>
      <c r="D283" s="3" t="s">
        <v>1554</v>
      </c>
      <c r="E283" s="3" t="s">
        <v>472</v>
      </c>
      <c r="F283" s="3">
        <v>1</v>
      </c>
      <c r="G283" s="3">
        <v>4</v>
      </c>
      <c r="H283" s="3" t="s">
        <v>406</v>
      </c>
      <c r="I283" s="3" t="s">
        <v>36</v>
      </c>
      <c r="J283" s="12" t="e">
        <f>(C283-VLOOKUP(H283,Riders!$A$2:$C$213,2,FALSE))/365</f>
        <v>#N/A</v>
      </c>
      <c r="K283" s="3">
        <v>13</v>
      </c>
    </row>
    <row r="284" spans="1:11" x14ac:dyDescent="0.35">
      <c r="A284" s="3" t="s">
        <v>103</v>
      </c>
      <c r="B284" s="3">
        <v>2022</v>
      </c>
      <c r="C284" s="22">
        <v>44675</v>
      </c>
      <c r="D284" s="3" t="s">
        <v>1554</v>
      </c>
      <c r="E284" s="3" t="s">
        <v>472</v>
      </c>
      <c r="F284" s="3">
        <v>1</v>
      </c>
      <c r="G284" s="3">
        <v>5</v>
      </c>
      <c r="H284" s="3" t="s">
        <v>58</v>
      </c>
      <c r="I284" s="3" t="s">
        <v>59</v>
      </c>
      <c r="J284" s="12">
        <f>(C284-VLOOKUP(H284,Riders!$A$2:$C$213,2,FALSE))/365</f>
        <v>24.273972602739725</v>
      </c>
      <c r="K284" s="3">
        <v>25</v>
      </c>
    </row>
    <row r="285" spans="1:11" x14ac:dyDescent="0.35">
      <c r="A285" s="3" t="s">
        <v>103</v>
      </c>
      <c r="B285" s="3">
        <v>2022</v>
      </c>
      <c r="C285" s="22">
        <v>44675</v>
      </c>
      <c r="D285" s="3" t="s">
        <v>1554</v>
      </c>
      <c r="E285" s="3" t="s">
        <v>472</v>
      </c>
      <c r="F285" s="3">
        <v>1</v>
      </c>
      <c r="G285" s="3">
        <v>6</v>
      </c>
      <c r="H285" s="3" t="s">
        <v>46</v>
      </c>
      <c r="I285" s="3" t="s">
        <v>47</v>
      </c>
      <c r="J285" s="12" t="e">
        <f>(C285-VLOOKUP(H285,Riders!$A$2:$C$213,2,FALSE))/365</f>
        <v>#N/A</v>
      </c>
      <c r="K285" s="3">
        <v>21</v>
      </c>
    </row>
    <row r="286" spans="1:11" x14ac:dyDescent="0.35">
      <c r="A286" s="3" t="s">
        <v>103</v>
      </c>
      <c r="B286" s="3">
        <v>2022</v>
      </c>
      <c r="C286" s="22">
        <v>44675</v>
      </c>
      <c r="D286" s="3" t="s">
        <v>1554</v>
      </c>
      <c r="E286" s="3" t="s">
        <v>472</v>
      </c>
      <c r="F286" s="3">
        <v>1</v>
      </c>
      <c r="G286" s="3">
        <v>7</v>
      </c>
      <c r="H286" s="3" t="s">
        <v>52</v>
      </c>
      <c r="I286" s="3" t="s">
        <v>53</v>
      </c>
      <c r="J286" s="12">
        <f>(C286-VLOOKUP(H286,Riders!$A$2:$C$213,2,FALSE))/365</f>
        <v>25.123287671232877</v>
      </c>
      <c r="K286" s="3">
        <v>21</v>
      </c>
    </row>
    <row r="287" spans="1:11" x14ac:dyDescent="0.35">
      <c r="A287" s="3" t="s">
        <v>103</v>
      </c>
      <c r="B287" s="3">
        <v>2022</v>
      </c>
      <c r="C287" s="22">
        <v>44675</v>
      </c>
      <c r="D287" s="3" t="s">
        <v>1554</v>
      </c>
      <c r="E287" s="3" t="s">
        <v>472</v>
      </c>
      <c r="F287" s="3">
        <v>2</v>
      </c>
      <c r="G287" s="3">
        <v>1</v>
      </c>
      <c r="H287" s="3" t="s">
        <v>16</v>
      </c>
      <c r="I287" s="3" t="s">
        <v>17</v>
      </c>
      <c r="J287" s="12">
        <f>(C287-VLOOKUP(H287,Riders!$A$2:$C$213,2,FALSE))/365</f>
        <v>23.008219178082193</v>
      </c>
      <c r="K287" s="3">
        <v>1</v>
      </c>
    </row>
    <row r="288" spans="1:11" x14ac:dyDescent="0.35">
      <c r="A288" s="3" t="s">
        <v>103</v>
      </c>
      <c r="B288" s="3">
        <v>2022</v>
      </c>
      <c r="C288" s="22">
        <v>44675</v>
      </c>
      <c r="D288" s="3" t="s">
        <v>1554</v>
      </c>
      <c r="E288" s="3" t="s">
        <v>472</v>
      </c>
      <c r="F288" s="3">
        <v>2</v>
      </c>
      <c r="G288" s="3">
        <v>2</v>
      </c>
      <c r="H288" s="3" t="s">
        <v>26</v>
      </c>
      <c r="I288" s="3" t="s">
        <v>27</v>
      </c>
      <c r="J288" s="12">
        <f>(C288-VLOOKUP(H288,Riders!$A$2:$C$213,2,FALSE))/365</f>
        <v>23.923287671232877</v>
      </c>
      <c r="K288" s="3">
        <v>3</v>
      </c>
    </row>
    <row r="289" spans="1:11" x14ac:dyDescent="0.35">
      <c r="A289" s="3" t="s">
        <v>103</v>
      </c>
      <c r="B289" s="3">
        <v>2022</v>
      </c>
      <c r="C289" s="22">
        <v>44675</v>
      </c>
      <c r="D289" s="3" t="s">
        <v>1554</v>
      </c>
      <c r="E289" s="3" t="s">
        <v>472</v>
      </c>
      <c r="F289" s="3">
        <v>2</v>
      </c>
      <c r="G289" s="3">
        <v>3</v>
      </c>
      <c r="H289" s="3" t="s">
        <v>35</v>
      </c>
      <c r="I289" s="3" t="s">
        <v>36</v>
      </c>
      <c r="J289" s="12">
        <f>(C289-VLOOKUP(H289,Riders!$A$2:$C$213,2,FALSE))/365</f>
        <v>122.39726027397261</v>
      </c>
      <c r="K289" s="3">
        <v>8</v>
      </c>
    </row>
    <row r="290" spans="1:11" x14ac:dyDescent="0.35">
      <c r="A290" s="3" t="s">
        <v>103</v>
      </c>
      <c r="B290" s="3">
        <v>2022</v>
      </c>
      <c r="C290" s="22">
        <v>44675</v>
      </c>
      <c r="D290" s="3" t="s">
        <v>1554</v>
      </c>
      <c r="E290" s="3" t="s">
        <v>472</v>
      </c>
      <c r="F290" s="3">
        <v>2</v>
      </c>
      <c r="G290" s="3">
        <v>4</v>
      </c>
      <c r="H290" s="3" t="s">
        <v>84</v>
      </c>
      <c r="I290" s="3" t="s">
        <v>85</v>
      </c>
      <c r="J290" s="12">
        <f>(C290-VLOOKUP(H290,Riders!$A$2:$C$213,2,FALSE))/365</f>
        <v>122.39726027397261</v>
      </c>
      <c r="K290" s="3">
        <v>17</v>
      </c>
    </row>
    <row r="291" spans="1:11" x14ac:dyDescent="0.35">
      <c r="A291" s="3" t="s">
        <v>103</v>
      </c>
      <c r="B291" s="3">
        <v>2022</v>
      </c>
      <c r="C291" s="22">
        <v>44675</v>
      </c>
      <c r="D291" s="3" t="s">
        <v>1554</v>
      </c>
      <c r="E291" s="3" t="s">
        <v>472</v>
      </c>
      <c r="F291" s="3">
        <v>2</v>
      </c>
      <c r="G291" s="3">
        <v>5</v>
      </c>
      <c r="H291" s="3" t="s">
        <v>34</v>
      </c>
      <c r="I291" s="3" t="s">
        <v>74</v>
      </c>
      <c r="J291" s="12">
        <f>(C291-VLOOKUP(H291,Riders!$A$2:$C$213,2,FALSE))/365</f>
        <v>122.39726027397261</v>
      </c>
      <c r="K291" s="3">
        <v>9</v>
      </c>
    </row>
    <row r="292" spans="1:11" x14ac:dyDescent="0.35">
      <c r="A292" s="3" t="s">
        <v>103</v>
      </c>
      <c r="B292" s="3">
        <v>2022</v>
      </c>
      <c r="C292" s="22">
        <v>44675</v>
      </c>
      <c r="D292" s="3" t="s">
        <v>1554</v>
      </c>
      <c r="E292" s="3" t="s">
        <v>472</v>
      </c>
      <c r="F292" s="3">
        <v>2</v>
      </c>
      <c r="G292" s="3">
        <v>6</v>
      </c>
      <c r="H292" s="3" t="s">
        <v>299</v>
      </c>
      <c r="I292" s="3" t="s">
        <v>70</v>
      </c>
      <c r="J292" s="12">
        <f>(C292-VLOOKUP(H292,Riders!$A$2:$C$213,2,FALSE))/365</f>
        <v>23.109589041095891</v>
      </c>
      <c r="K292" s="3">
        <v>25</v>
      </c>
    </row>
    <row r="293" spans="1:11" x14ac:dyDescent="0.35">
      <c r="A293" s="3" t="s">
        <v>103</v>
      </c>
      <c r="B293" s="3">
        <v>2022</v>
      </c>
      <c r="C293" s="22">
        <v>44675</v>
      </c>
      <c r="D293" s="3" t="s">
        <v>1554</v>
      </c>
      <c r="E293" s="3" t="s">
        <v>472</v>
      </c>
      <c r="F293" s="3">
        <v>3</v>
      </c>
      <c r="G293" s="3">
        <v>1</v>
      </c>
      <c r="H293" s="3" t="s">
        <v>33</v>
      </c>
      <c r="I293" s="3" t="s">
        <v>27</v>
      </c>
      <c r="J293" s="12">
        <f>(C293-VLOOKUP(H293,Riders!$A$2:$C$213,2,FALSE))/365</f>
        <v>28.427397260273974</v>
      </c>
      <c r="K293" s="3">
        <v>6</v>
      </c>
    </row>
    <row r="294" spans="1:11" x14ac:dyDescent="0.35">
      <c r="A294" s="3" t="s">
        <v>103</v>
      </c>
      <c r="B294" s="3">
        <v>2022</v>
      </c>
      <c r="C294" s="22">
        <v>44675</v>
      </c>
      <c r="D294" s="3" t="s">
        <v>1554</v>
      </c>
      <c r="E294" s="3" t="s">
        <v>472</v>
      </c>
      <c r="F294" s="3">
        <v>3</v>
      </c>
      <c r="G294" s="3">
        <v>2</v>
      </c>
      <c r="H294" s="3" t="s">
        <v>397</v>
      </c>
      <c r="I294" s="3" t="s">
        <v>106</v>
      </c>
      <c r="J294" s="12" t="e">
        <f>(C294-VLOOKUP(H294,Riders!$A$2:$C$213,2,FALSE))/365</f>
        <v>#N/A</v>
      </c>
      <c r="K294" s="3">
        <v>12</v>
      </c>
    </row>
    <row r="295" spans="1:11" x14ac:dyDescent="0.35">
      <c r="A295" s="3" t="s">
        <v>103</v>
      </c>
      <c r="B295" s="3">
        <v>2022</v>
      </c>
      <c r="C295" s="22">
        <v>44675</v>
      </c>
      <c r="D295" s="3" t="s">
        <v>1554</v>
      </c>
      <c r="E295" s="3" t="s">
        <v>472</v>
      </c>
      <c r="F295" s="3">
        <v>3</v>
      </c>
      <c r="G295" s="3">
        <v>3</v>
      </c>
      <c r="H295" s="3" t="s">
        <v>50</v>
      </c>
      <c r="I295" s="3" t="s">
        <v>51</v>
      </c>
      <c r="J295" s="12">
        <f>(C295-VLOOKUP(H295,Riders!$A$2:$C$213,2,FALSE))/365</f>
        <v>25.550684931506851</v>
      </c>
      <c r="K295" s="3">
        <v>11</v>
      </c>
    </row>
    <row r="296" spans="1:11" x14ac:dyDescent="0.35">
      <c r="A296" s="3" t="s">
        <v>103</v>
      </c>
      <c r="B296" s="3">
        <v>2022</v>
      </c>
      <c r="C296" s="22">
        <v>44675</v>
      </c>
      <c r="D296" s="3" t="s">
        <v>1554</v>
      </c>
      <c r="E296" s="3" t="s">
        <v>472</v>
      </c>
      <c r="F296" s="3">
        <v>3</v>
      </c>
      <c r="G296" s="3">
        <v>4</v>
      </c>
      <c r="H296" s="3" t="s">
        <v>108</v>
      </c>
      <c r="I296" s="3" t="s">
        <v>63</v>
      </c>
      <c r="J296" s="12">
        <f>(C296-VLOOKUP(H296,Riders!$A$2:$C$213,2,FALSE))/365</f>
        <v>24.709589041095889</v>
      </c>
      <c r="K296" s="3">
        <v>17</v>
      </c>
    </row>
    <row r="297" spans="1:11" x14ac:dyDescent="0.35">
      <c r="A297" s="3" t="s">
        <v>103</v>
      </c>
      <c r="B297" s="3">
        <v>2022</v>
      </c>
      <c r="C297" s="22">
        <v>44675</v>
      </c>
      <c r="D297" s="3" t="s">
        <v>1554</v>
      </c>
      <c r="E297" s="3" t="s">
        <v>472</v>
      </c>
      <c r="F297" s="3">
        <v>3</v>
      </c>
      <c r="G297" s="3">
        <v>5</v>
      </c>
      <c r="H297" s="3" t="s">
        <v>18</v>
      </c>
      <c r="I297" s="3" t="s">
        <v>19</v>
      </c>
      <c r="J297" s="12">
        <f>(C297-VLOOKUP(H297,Riders!$A$2:$C$213,2,FALSE))/365</f>
        <v>23.920547945205481</v>
      </c>
      <c r="K297" s="3">
        <v>13</v>
      </c>
    </row>
    <row r="298" spans="1:11" x14ac:dyDescent="0.35">
      <c r="A298" s="3" t="s">
        <v>103</v>
      </c>
      <c r="B298" s="3">
        <v>2022</v>
      </c>
      <c r="C298" s="22">
        <v>44675</v>
      </c>
      <c r="D298" s="3" t="s">
        <v>1554</v>
      </c>
      <c r="E298" s="3" t="s">
        <v>472</v>
      </c>
      <c r="F298" s="3">
        <v>3</v>
      </c>
      <c r="G298" s="3">
        <v>6</v>
      </c>
      <c r="H298" s="3" t="s">
        <v>87</v>
      </c>
      <c r="I298" s="3" t="s">
        <v>88</v>
      </c>
      <c r="J298" s="12" t="e">
        <f>(C298-VLOOKUP(H298,Riders!$A$2:$C$213,2,FALSE))/365</f>
        <v>#N/A</v>
      </c>
      <c r="K298" s="3">
        <v>25</v>
      </c>
    </row>
    <row r="299" spans="1:11" x14ac:dyDescent="0.35">
      <c r="A299" s="3" t="s">
        <v>103</v>
      </c>
      <c r="B299" s="3">
        <v>2022</v>
      </c>
      <c r="C299" s="22">
        <v>44675</v>
      </c>
      <c r="D299" s="3" t="s">
        <v>1554</v>
      </c>
      <c r="E299" s="3" t="s">
        <v>472</v>
      </c>
      <c r="F299" s="3">
        <v>3</v>
      </c>
      <c r="G299" s="3">
        <v>7</v>
      </c>
      <c r="H299" s="3" t="s">
        <v>81</v>
      </c>
      <c r="I299" s="3" t="s">
        <v>17</v>
      </c>
      <c r="J299" s="12" t="e">
        <f>(C299-VLOOKUP(H299,Riders!$A$2:$C$213,2,FALSE))/365</f>
        <v>#N/A</v>
      </c>
      <c r="K299" s="3">
        <v>17</v>
      </c>
    </row>
    <row r="300" spans="1:11" x14ac:dyDescent="0.35">
      <c r="A300" s="3" t="s">
        <v>103</v>
      </c>
      <c r="B300" s="3">
        <v>2022</v>
      </c>
      <c r="C300" s="22">
        <v>44675</v>
      </c>
      <c r="D300" s="3" t="s">
        <v>1554</v>
      </c>
      <c r="E300" s="3" t="s">
        <v>472</v>
      </c>
      <c r="F300" s="3">
        <v>4</v>
      </c>
      <c r="G300" s="3">
        <v>1</v>
      </c>
      <c r="H300" s="3" t="s">
        <v>400</v>
      </c>
      <c r="I300" s="3" t="s">
        <v>19</v>
      </c>
      <c r="J300" s="12">
        <f>(C300-VLOOKUP(H300,Riders!$A$2:$C$213,2,FALSE))/365</f>
        <v>22.635616438356163</v>
      </c>
      <c r="K300" s="3">
        <v>4</v>
      </c>
    </row>
    <row r="301" spans="1:11" x14ac:dyDescent="0.35">
      <c r="A301" s="3" t="s">
        <v>103</v>
      </c>
      <c r="B301" s="3">
        <v>2022</v>
      </c>
      <c r="C301" s="22">
        <v>44675</v>
      </c>
      <c r="D301" s="3" t="s">
        <v>1554</v>
      </c>
      <c r="E301" s="3" t="s">
        <v>472</v>
      </c>
      <c r="F301" s="3">
        <v>4</v>
      </c>
      <c r="G301" s="3">
        <v>2</v>
      </c>
      <c r="H301" s="3" t="s">
        <v>30</v>
      </c>
      <c r="I301" s="3" t="s">
        <v>31</v>
      </c>
      <c r="J301" s="12" t="e">
        <f>(C301-VLOOKUP(H301,Riders!$A$2:$C$213,2,FALSE))/365</f>
        <v>#N/A</v>
      </c>
      <c r="K301" s="3">
        <v>5</v>
      </c>
    </row>
    <row r="302" spans="1:11" x14ac:dyDescent="0.35">
      <c r="A302" s="3" t="s">
        <v>103</v>
      </c>
      <c r="B302" s="3">
        <v>2022</v>
      </c>
      <c r="C302" s="22">
        <v>44675</v>
      </c>
      <c r="D302" s="3" t="s">
        <v>1554</v>
      </c>
      <c r="E302" s="3" t="s">
        <v>472</v>
      </c>
      <c r="F302" s="3">
        <v>4</v>
      </c>
      <c r="G302" s="3">
        <v>3</v>
      </c>
      <c r="H302" s="3" t="s">
        <v>119</v>
      </c>
      <c r="I302" s="3" t="s">
        <v>21</v>
      </c>
      <c r="J302" s="12">
        <f>(C302-VLOOKUP(H302,Riders!$A$2:$C$213,2,FALSE))/365</f>
        <v>25.931506849315067</v>
      </c>
      <c r="K302" s="3">
        <v>13</v>
      </c>
    </row>
    <row r="303" spans="1:11" x14ac:dyDescent="0.35">
      <c r="A303" s="3" t="s">
        <v>103</v>
      </c>
      <c r="B303" s="3">
        <v>2022</v>
      </c>
      <c r="C303" s="22">
        <v>44675</v>
      </c>
      <c r="D303" s="3" t="s">
        <v>1554</v>
      </c>
      <c r="E303" s="3" t="s">
        <v>472</v>
      </c>
      <c r="F303" s="3">
        <v>4</v>
      </c>
      <c r="G303" s="3">
        <v>4</v>
      </c>
      <c r="H303" s="3" t="s">
        <v>24</v>
      </c>
      <c r="I303" s="3" t="s">
        <v>25</v>
      </c>
      <c r="J303" s="12">
        <f>(C303-VLOOKUP(H303,Riders!$A$2:$C$213,2,FALSE))/365</f>
        <v>23.652054794520549</v>
      </c>
      <c r="K303" s="3">
        <v>10</v>
      </c>
    </row>
    <row r="304" spans="1:11" x14ac:dyDescent="0.35">
      <c r="A304" s="3" t="s">
        <v>103</v>
      </c>
      <c r="B304" s="3">
        <v>2022</v>
      </c>
      <c r="C304" s="22">
        <v>44675</v>
      </c>
      <c r="D304" s="3" t="s">
        <v>1554</v>
      </c>
      <c r="E304" s="3" t="s">
        <v>472</v>
      </c>
      <c r="F304" s="3">
        <v>4</v>
      </c>
      <c r="G304" s="3">
        <v>5</v>
      </c>
      <c r="H304" s="3" t="s">
        <v>32</v>
      </c>
      <c r="I304" s="3" t="s">
        <v>79</v>
      </c>
      <c r="J304" s="12" t="e">
        <f>(C304-VLOOKUP(H304,Riders!$A$2:$C$213,2,FALSE))/365</f>
        <v>#N/A</v>
      </c>
      <c r="K304" s="3">
        <v>21</v>
      </c>
    </row>
    <row r="305" spans="1:11" x14ac:dyDescent="0.35">
      <c r="A305" s="3" t="s">
        <v>103</v>
      </c>
      <c r="B305" s="3">
        <v>2022</v>
      </c>
      <c r="C305" s="22">
        <v>44675</v>
      </c>
      <c r="D305" s="3" t="s">
        <v>1554</v>
      </c>
      <c r="E305" s="3" t="s">
        <v>472</v>
      </c>
      <c r="F305" s="3">
        <v>4</v>
      </c>
      <c r="G305" s="3">
        <v>6</v>
      </c>
      <c r="H305" s="3" t="s">
        <v>109</v>
      </c>
      <c r="I305" s="3" t="s">
        <v>59</v>
      </c>
      <c r="J305" s="12" t="e">
        <f>(C305-VLOOKUP(H305,Riders!$A$2:$C$213,2,FALSE))/365</f>
        <v>#N/A</v>
      </c>
      <c r="K305" s="3">
        <v>21</v>
      </c>
    </row>
    <row r="306" spans="1:11" x14ac:dyDescent="0.35">
      <c r="A306" s="3" t="s">
        <v>103</v>
      </c>
      <c r="B306" s="3">
        <v>2022</v>
      </c>
      <c r="C306" s="22">
        <v>44675</v>
      </c>
      <c r="D306" s="3" t="s">
        <v>1554</v>
      </c>
      <c r="E306" s="3" t="s">
        <v>472</v>
      </c>
      <c r="F306" s="3">
        <v>4</v>
      </c>
      <c r="G306" s="3">
        <v>7</v>
      </c>
      <c r="H306" s="3" t="s">
        <v>494</v>
      </c>
      <c r="I306" s="3" t="s">
        <v>70</v>
      </c>
      <c r="J306" s="12">
        <f>(C306-VLOOKUP(H306,Riders!$A$2:$C$213,2,FALSE))/365</f>
        <v>20.742465753424657</v>
      </c>
      <c r="K306" s="3">
        <v>25</v>
      </c>
    </row>
    <row r="307" spans="1:11" x14ac:dyDescent="0.35">
      <c r="A307" s="3" t="s">
        <v>103</v>
      </c>
      <c r="B307" s="3">
        <v>2022</v>
      </c>
      <c r="C307" s="22">
        <v>44675</v>
      </c>
      <c r="D307" s="3" t="s">
        <v>1554</v>
      </c>
      <c r="E307" s="3" t="s">
        <v>1543</v>
      </c>
      <c r="F307" s="3">
        <v>1</v>
      </c>
      <c r="G307" s="3">
        <v>1</v>
      </c>
      <c r="H307" s="3" t="s">
        <v>24</v>
      </c>
      <c r="I307" s="3" t="s">
        <v>25</v>
      </c>
      <c r="J307" s="12">
        <f>(C307-VLOOKUP(H307,Riders!$A$2:$C$213,2,FALSE))/365</f>
        <v>23.652054794520549</v>
      </c>
      <c r="K307" s="3">
        <v>10</v>
      </c>
    </row>
    <row r="308" spans="1:11" x14ac:dyDescent="0.35">
      <c r="A308" s="3" t="s">
        <v>103</v>
      </c>
      <c r="B308" s="3">
        <v>2022</v>
      </c>
      <c r="C308" s="22">
        <v>44675</v>
      </c>
      <c r="D308" s="3" t="s">
        <v>1554</v>
      </c>
      <c r="E308" s="3" t="s">
        <v>1543</v>
      </c>
      <c r="F308" s="3">
        <v>1</v>
      </c>
      <c r="G308" s="3">
        <v>2</v>
      </c>
      <c r="H308" s="3" t="s">
        <v>18</v>
      </c>
      <c r="I308" s="3" t="s">
        <v>19</v>
      </c>
      <c r="J308" s="12">
        <f>(C308-VLOOKUP(H308,Riders!$A$2:$C$213,2,FALSE))/365</f>
        <v>23.920547945205481</v>
      </c>
      <c r="K308" s="3">
        <v>13</v>
      </c>
    </row>
    <row r="309" spans="1:11" x14ac:dyDescent="0.35">
      <c r="A309" s="3" t="s">
        <v>103</v>
      </c>
      <c r="B309" s="3">
        <v>2022</v>
      </c>
      <c r="C309" s="22">
        <v>44675</v>
      </c>
      <c r="D309" s="3" t="s">
        <v>1554</v>
      </c>
      <c r="E309" s="3" t="s">
        <v>1543</v>
      </c>
      <c r="F309" s="3">
        <v>1</v>
      </c>
      <c r="G309" s="3">
        <v>3</v>
      </c>
      <c r="H309" s="3" t="s">
        <v>60</v>
      </c>
      <c r="I309" s="3" t="s">
        <v>61</v>
      </c>
      <c r="J309" s="12">
        <f>(C309-VLOOKUP(H309,Riders!$A$2:$C$213,2,FALSE))/365</f>
        <v>33.772602739726025</v>
      </c>
      <c r="K309" s="3">
        <v>17</v>
      </c>
    </row>
    <row r="310" spans="1:11" x14ac:dyDescent="0.35">
      <c r="A310" s="3" t="s">
        <v>103</v>
      </c>
      <c r="B310" s="3">
        <v>2022</v>
      </c>
      <c r="C310" s="22">
        <v>44675</v>
      </c>
      <c r="D310" s="3" t="s">
        <v>1554</v>
      </c>
      <c r="E310" s="3" t="s">
        <v>1543</v>
      </c>
      <c r="F310" s="3">
        <v>1</v>
      </c>
      <c r="G310" s="3">
        <v>4</v>
      </c>
      <c r="H310" s="3" t="s">
        <v>52</v>
      </c>
      <c r="I310" s="3" t="s">
        <v>53</v>
      </c>
      <c r="J310" s="12">
        <f>(C310-VLOOKUP(H310,Riders!$A$2:$C$213,2,FALSE))/365</f>
        <v>25.123287671232877</v>
      </c>
      <c r="K310" s="3">
        <v>21</v>
      </c>
    </row>
    <row r="311" spans="1:11" x14ac:dyDescent="0.35">
      <c r="A311" s="3" t="s">
        <v>103</v>
      </c>
      <c r="B311" s="3">
        <v>2022</v>
      </c>
      <c r="C311" s="22">
        <v>44675</v>
      </c>
      <c r="D311" s="3" t="s">
        <v>1554</v>
      </c>
      <c r="E311" s="3" t="s">
        <v>1543</v>
      </c>
      <c r="F311" s="3">
        <v>1</v>
      </c>
      <c r="G311" s="3">
        <v>5</v>
      </c>
      <c r="H311" s="3" t="s">
        <v>299</v>
      </c>
      <c r="I311" s="3" t="s">
        <v>70</v>
      </c>
      <c r="J311" s="12">
        <f>(C311-VLOOKUP(H311,Riders!$A$2:$C$213,2,FALSE))/365</f>
        <v>23.109589041095891</v>
      </c>
      <c r="K311" s="3">
        <v>25</v>
      </c>
    </row>
    <row r="312" spans="1:11" x14ac:dyDescent="0.35">
      <c r="A312" s="3" t="s">
        <v>103</v>
      </c>
      <c r="B312" s="3">
        <v>2022</v>
      </c>
      <c r="C312" s="22">
        <v>44675</v>
      </c>
      <c r="D312" s="3" t="s">
        <v>1554</v>
      </c>
      <c r="E312" s="3" t="s">
        <v>1543</v>
      </c>
      <c r="F312" s="3">
        <v>2</v>
      </c>
      <c r="G312" s="3">
        <v>1</v>
      </c>
      <c r="H312" s="3" t="s">
        <v>35</v>
      </c>
      <c r="I312" s="3" t="s">
        <v>36</v>
      </c>
      <c r="J312" s="12">
        <f>(C312-VLOOKUP(H312,Riders!$A$2:$C$213,2,FALSE))/365</f>
        <v>122.39726027397261</v>
      </c>
      <c r="K312" s="3">
        <v>8</v>
      </c>
    </row>
    <row r="313" spans="1:11" x14ac:dyDescent="0.35">
      <c r="A313" s="3" t="s">
        <v>103</v>
      </c>
      <c r="B313" s="3">
        <v>2022</v>
      </c>
      <c r="C313" s="22">
        <v>44675</v>
      </c>
      <c r="D313" s="3" t="s">
        <v>1554</v>
      </c>
      <c r="E313" s="3" t="s">
        <v>1543</v>
      </c>
      <c r="F313" s="3">
        <v>2</v>
      </c>
      <c r="G313" s="3">
        <v>2</v>
      </c>
      <c r="H313" s="3" t="s">
        <v>57</v>
      </c>
      <c r="I313" s="3" t="s">
        <v>47</v>
      </c>
      <c r="J313" s="12" t="e">
        <f>(C313-VLOOKUP(H313,Riders!$A$2:$C$213,2,FALSE))/365</f>
        <v>#N/A</v>
      </c>
      <c r="K313" s="3">
        <v>13</v>
      </c>
    </row>
    <row r="314" spans="1:11" x14ac:dyDescent="0.35">
      <c r="A314" s="3" t="s">
        <v>103</v>
      </c>
      <c r="B314" s="3">
        <v>2022</v>
      </c>
      <c r="C314" s="22">
        <v>44675</v>
      </c>
      <c r="D314" s="3" t="s">
        <v>1554</v>
      </c>
      <c r="E314" s="3" t="s">
        <v>1543</v>
      </c>
      <c r="F314" s="3">
        <v>2</v>
      </c>
      <c r="G314" s="3">
        <v>3</v>
      </c>
      <c r="H314" s="3" t="s">
        <v>84</v>
      </c>
      <c r="I314" s="3" t="s">
        <v>85</v>
      </c>
      <c r="J314" s="12">
        <f>(C314-VLOOKUP(H314,Riders!$A$2:$C$213,2,FALSE))/365</f>
        <v>122.39726027397261</v>
      </c>
      <c r="K314" s="3">
        <v>17</v>
      </c>
    </row>
    <row r="315" spans="1:11" x14ac:dyDescent="0.35">
      <c r="A315" s="3" t="s">
        <v>103</v>
      </c>
      <c r="B315" s="3">
        <v>2022</v>
      </c>
      <c r="C315" s="22">
        <v>44675</v>
      </c>
      <c r="D315" s="3" t="s">
        <v>1554</v>
      </c>
      <c r="E315" s="3" t="s">
        <v>1543</v>
      </c>
      <c r="F315" s="3">
        <v>2</v>
      </c>
      <c r="G315" s="3">
        <v>4</v>
      </c>
      <c r="H315" s="3" t="s">
        <v>32</v>
      </c>
      <c r="I315" s="3" t="s">
        <v>79</v>
      </c>
      <c r="J315" s="12" t="e">
        <f>(C315-VLOOKUP(H315,Riders!$A$2:$C$213,2,FALSE))/365</f>
        <v>#N/A</v>
      </c>
      <c r="K315" s="3">
        <v>21</v>
      </c>
    </row>
    <row r="316" spans="1:11" x14ac:dyDescent="0.35">
      <c r="A316" s="3" t="s">
        <v>103</v>
      </c>
      <c r="B316" s="3">
        <v>2022</v>
      </c>
      <c r="C316" s="22">
        <v>44675</v>
      </c>
      <c r="D316" s="3" t="s">
        <v>1554</v>
      </c>
      <c r="E316" s="3" t="s">
        <v>1543</v>
      </c>
      <c r="F316" s="3">
        <v>2</v>
      </c>
      <c r="G316" s="3">
        <v>5</v>
      </c>
      <c r="H316" s="3" t="s">
        <v>87</v>
      </c>
      <c r="I316" s="3" t="s">
        <v>88</v>
      </c>
      <c r="J316" s="12" t="e">
        <f>(C316-VLOOKUP(H316,Riders!$A$2:$C$213,2,FALSE))/365</f>
        <v>#N/A</v>
      </c>
      <c r="K316" s="3">
        <v>25</v>
      </c>
    </row>
    <row r="317" spans="1:11" x14ac:dyDescent="0.35">
      <c r="A317" s="3" t="s">
        <v>103</v>
      </c>
      <c r="B317" s="3">
        <v>2022</v>
      </c>
      <c r="C317" s="22">
        <v>44675</v>
      </c>
      <c r="D317" s="3" t="s">
        <v>1554</v>
      </c>
      <c r="E317" s="3" t="s">
        <v>1543</v>
      </c>
      <c r="F317" s="3">
        <v>3</v>
      </c>
      <c r="G317" s="3">
        <v>1</v>
      </c>
      <c r="H317" s="3" t="s">
        <v>50</v>
      </c>
      <c r="I317" s="3" t="s">
        <v>51</v>
      </c>
      <c r="J317" s="12">
        <f>(C317-VLOOKUP(H317,Riders!$A$2:$C$213,2,FALSE))/365</f>
        <v>25.550684931506851</v>
      </c>
      <c r="K317" s="3">
        <v>11</v>
      </c>
    </row>
    <row r="318" spans="1:11" x14ac:dyDescent="0.35">
      <c r="A318" s="3" t="s">
        <v>103</v>
      </c>
      <c r="B318" s="3">
        <v>2022</v>
      </c>
      <c r="C318" s="22">
        <v>44675</v>
      </c>
      <c r="D318" s="3" t="s">
        <v>1554</v>
      </c>
      <c r="E318" s="3" t="s">
        <v>1543</v>
      </c>
      <c r="F318" s="3">
        <v>3</v>
      </c>
      <c r="G318" s="3">
        <v>2</v>
      </c>
      <c r="H318" s="3" t="s">
        <v>406</v>
      </c>
      <c r="I318" s="3" t="s">
        <v>36</v>
      </c>
      <c r="J318" s="12" t="e">
        <f>(C318-VLOOKUP(H318,Riders!$A$2:$C$213,2,FALSE))/365</f>
        <v>#N/A</v>
      </c>
      <c r="K318" s="3">
        <v>13</v>
      </c>
    </row>
    <row r="319" spans="1:11" x14ac:dyDescent="0.35">
      <c r="A319" s="3" t="s">
        <v>103</v>
      </c>
      <c r="B319" s="3">
        <v>2022</v>
      </c>
      <c r="C319" s="22">
        <v>44675</v>
      </c>
      <c r="D319" s="3" t="s">
        <v>1554</v>
      </c>
      <c r="E319" s="3" t="s">
        <v>1543</v>
      </c>
      <c r="F319" s="3">
        <v>3</v>
      </c>
      <c r="G319" s="3">
        <v>3</v>
      </c>
      <c r="H319" s="3" t="s">
        <v>81</v>
      </c>
      <c r="I319" s="3" t="s">
        <v>17</v>
      </c>
      <c r="J319" s="12" t="e">
        <f>(C319-VLOOKUP(H319,Riders!$A$2:$C$213,2,FALSE))/365</f>
        <v>#N/A</v>
      </c>
      <c r="K319" s="3">
        <v>17</v>
      </c>
    </row>
    <row r="320" spans="1:11" x14ac:dyDescent="0.35">
      <c r="A320" s="3" t="s">
        <v>103</v>
      </c>
      <c r="B320" s="3">
        <v>2022</v>
      </c>
      <c r="C320" s="22">
        <v>44675</v>
      </c>
      <c r="D320" s="3" t="s">
        <v>1554</v>
      </c>
      <c r="E320" s="3" t="s">
        <v>1543</v>
      </c>
      <c r="F320" s="3">
        <v>3</v>
      </c>
      <c r="G320" s="3">
        <v>4</v>
      </c>
      <c r="H320" s="3" t="s">
        <v>46</v>
      </c>
      <c r="I320" s="3" t="s">
        <v>47</v>
      </c>
      <c r="J320" s="12" t="e">
        <f>(C320-VLOOKUP(H320,Riders!$A$2:$C$213,2,FALSE))/365</f>
        <v>#N/A</v>
      </c>
      <c r="K320" s="3">
        <v>21</v>
      </c>
    </row>
    <row r="321" spans="1:11" x14ac:dyDescent="0.35">
      <c r="A321" s="3" t="s">
        <v>103</v>
      </c>
      <c r="B321" s="3">
        <v>2022</v>
      </c>
      <c r="C321" s="22">
        <v>44675</v>
      </c>
      <c r="D321" s="3" t="s">
        <v>1554</v>
      </c>
      <c r="E321" s="3" t="s">
        <v>1543</v>
      </c>
      <c r="F321" s="3">
        <v>3</v>
      </c>
      <c r="G321" s="3">
        <v>5</v>
      </c>
      <c r="H321" s="3" t="s">
        <v>58</v>
      </c>
      <c r="I321" s="3" t="s">
        <v>59</v>
      </c>
      <c r="J321" s="12">
        <f>(C321-VLOOKUP(H321,Riders!$A$2:$C$213,2,FALSE))/365</f>
        <v>24.273972602739725</v>
      </c>
      <c r="K321" s="3">
        <v>25</v>
      </c>
    </row>
    <row r="322" spans="1:11" x14ac:dyDescent="0.35">
      <c r="A322" s="3" t="s">
        <v>103</v>
      </c>
      <c r="B322" s="3">
        <v>2022</v>
      </c>
      <c r="C322" s="22">
        <v>44675</v>
      </c>
      <c r="D322" s="3" t="s">
        <v>1554</v>
      </c>
      <c r="E322" s="3" t="s">
        <v>1543</v>
      </c>
      <c r="F322" s="3">
        <v>4</v>
      </c>
      <c r="G322" s="3">
        <v>1</v>
      </c>
      <c r="H322" s="3" t="s">
        <v>34</v>
      </c>
      <c r="I322" s="3" t="s">
        <v>74</v>
      </c>
      <c r="J322" s="12">
        <f>(C322-VLOOKUP(H322,Riders!$A$2:$C$213,2,FALSE))/365</f>
        <v>122.39726027397261</v>
      </c>
      <c r="K322" s="3">
        <v>9</v>
      </c>
    </row>
    <row r="323" spans="1:11" x14ac:dyDescent="0.35">
      <c r="A323" s="3" t="s">
        <v>103</v>
      </c>
      <c r="B323" s="3">
        <v>2022</v>
      </c>
      <c r="C323" s="22">
        <v>44675</v>
      </c>
      <c r="D323" s="3" t="s">
        <v>1554</v>
      </c>
      <c r="E323" s="3" t="s">
        <v>1543</v>
      </c>
      <c r="F323" s="3">
        <v>4</v>
      </c>
      <c r="G323" s="3">
        <v>2</v>
      </c>
      <c r="H323" s="3" t="s">
        <v>119</v>
      </c>
      <c r="I323" s="3" t="s">
        <v>21</v>
      </c>
      <c r="J323" s="12">
        <f>(C323-VLOOKUP(H323,Riders!$A$2:$C$213,2,FALSE))/365</f>
        <v>25.931506849315067</v>
      </c>
      <c r="K323" s="3">
        <v>13</v>
      </c>
    </row>
    <row r="324" spans="1:11" x14ac:dyDescent="0.35">
      <c r="A324" s="3" t="s">
        <v>103</v>
      </c>
      <c r="B324" s="3">
        <v>2022</v>
      </c>
      <c r="C324" s="22">
        <v>44675</v>
      </c>
      <c r="D324" s="3" t="s">
        <v>1554</v>
      </c>
      <c r="E324" s="3" t="s">
        <v>1543</v>
      </c>
      <c r="F324" s="3">
        <v>4</v>
      </c>
      <c r="G324" s="3">
        <v>3</v>
      </c>
      <c r="H324" s="3" t="s">
        <v>108</v>
      </c>
      <c r="I324" s="3" t="s">
        <v>63</v>
      </c>
      <c r="J324" s="12">
        <f>(C324-VLOOKUP(H324,Riders!$A$2:$C$213,2,FALSE))/365</f>
        <v>24.709589041095889</v>
      </c>
      <c r="K324" s="3">
        <v>17</v>
      </c>
    </row>
    <row r="325" spans="1:11" x14ac:dyDescent="0.35">
      <c r="A325" s="3" t="s">
        <v>103</v>
      </c>
      <c r="B325" s="3">
        <v>2022</v>
      </c>
      <c r="C325" s="22">
        <v>44675</v>
      </c>
      <c r="D325" s="3" t="s">
        <v>1554</v>
      </c>
      <c r="E325" s="3" t="s">
        <v>1543</v>
      </c>
      <c r="F325" s="3">
        <v>4</v>
      </c>
      <c r="G325" s="3">
        <v>4</v>
      </c>
      <c r="H325" s="3" t="s">
        <v>109</v>
      </c>
      <c r="I325" s="3" t="s">
        <v>59</v>
      </c>
      <c r="J325" s="12" t="e">
        <f>(C325-VLOOKUP(H325,Riders!$A$2:$C$213,2,FALSE))/365</f>
        <v>#N/A</v>
      </c>
      <c r="K325" s="3">
        <v>21</v>
      </c>
    </row>
    <row r="326" spans="1:11" x14ac:dyDescent="0.35">
      <c r="A326" s="3" t="s">
        <v>103</v>
      </c>
      <c r="B326" s="3">
        <v>2022</v>
      </c>
      <c r="C326" s="22">
        <v>44675</v>
      </c>
      <c r="D326" s="3" t="s">
        <v>1554</v>
      </c>
      <c r="E326" s="3" t="s">
        <v>1543</v>
      </c>
      <c r="F326" s="3">
        <v>4</v>
      </c>
      <c r="G326" s="3">
        <v>5</v>
      </c>
      <c r="H326" s="3" t="s">
        <v>494</v>
      </c>
      <c r="I326" s="3" t="s">
        <v>70</v>
      </c>
      <c r="J326" s="12">
        <f>(C326-VLOOKUP(H326,Riders!$A$2:$C$213,2,FALSE))/365</f>
        <v>20.742465753424657</v>
      </c>
      <c r="K326" s="3">
        <v>25</v>
      </c>
    </row>
    <row r="327" spans="1:11" x14ac:dyDescent="0.35">
      <c r="A327" s="3" t="s">
        <v>103</v>
      </c>
      <c r="B327" s="3">
        <v>2022</v>
      </c>
      <c r="C327" s="22">
        <v>44675</v>
      </c>
      <c r="D327" s="3" t="s">
        <v>1554</v>
      </c>
      <c r="E327" s="3" t="s">
        <v>1544</v>
      </c>
      <c r="F327" s="3">
        <v>1</v>
      </c>
      <c r="G327" s="3">
        <v>1</v>
      </c>
      <c r="H327" s="3" t="s">
        <v>20</v>
      </c>
      <c r="I327" s="3" t="s">
        <v>21</v>
      </c>
      <c r="J327" s="12">
        <f>(C327-VLOOKUP(H327,Riders!$A$2:$C$213,2,FALSE))/365</f>
        <v>26.717808219178082</v>
      </c>
      <c r="K327" s="3">
        <v>2</v>
      </c>
    </row>
    <row r="328" spans="1:11" x14ac:dyDescent="0.35">
      <c r="A328" s="3" t="s">
        <v>103</v>
      </c>
      <c r="B328" s="3">
        <v>2022</v>
      </c>
      <c r="C328" s="22">
        <v>44675</v>
      </c>
      <c r="D328" s="3" t="s">
        <v>1554</v>
      </c>
      <c r="E328" s="3" t="s">
        <v>1544</v>
      </c>
      <c r="F328" s="3">
        <v>1</v>
      </c>
      <c r="G328" s="3">
        <v>2</v>
      </c>
      <c r="H328" s="3" t="s">
        <v>30</v>
      </c>
      <c r="I328" s="3" t="s">
        <v>31</v>
      </c>
      <c r="J328" s="12" t="e">
        <f>(C328-VLOOKUP(H328,Riders!$A$2:$C$213,2,FALSE))/365</f>
        <v>#N/A</v>
      </c>
      <c r="K328" s="3">
        <v>5</v>
      </c>
    </row>
    <row r="329" spans="1:11" x14ac:dyDescent="0.35">
      <c r="A329" s="3" t="s">
        <v>103</v>
      </c>
      <c r="B329" s="3">
        <v>2022</v>
      </c>
      <c r="C329" s="22">
        <v>44675</v>
      </c>
      <c r="D329" s="3" t="s">
        <v>1554</v>
      </c>
      <c r="E329" s="3" t="s">
        <v>1544</v>
      </c>
      <c r="F329" s="3">
        <v>1</v>
      </c>
      <c r="G329" s="3">
        <v>3</v>
      </c>
      <c r="H329" s="3" t="s">
        <v>33</v>
      </c>
      <c r="I329" s="3" t="s">
        <v>27</v>
      </c>
      <c r="J329" s="12">
        <f>(C329-VLOOKUP(H329,Riders!$A$2:$C$213,2,FALSE))/365</f>
        <v>28.427397260273974</v>
      </c>
      <c r="K329" s="3">
        <v>6</v>
      </c>
    </row>
    <row r="330" spans="1:11" x14ac:dyDescent="0.35">
      <c r="A330" s="3" t="s">
        <v>103</v>
      </c>
      <c r="B330" s="3">
        <v>2022</v>
      </c>
      <c r="C330" s="22">
        <v>44675</v>
      </c>
      <c r="D330" s="3" t="s">
        <v>1554</v>
      </c>
      <c r="E330" s="3" t="s">
        <v>1544</v>
      </c>
      <c r="F330" s="3">
        <v>1</v>
      </c>
      <c r="G330" s="3">
        <v>4</v>
      </c>
      <c r="H330" s="3" t="s">
        <v>34</v>
      </c>
      <c r="I330" s="3" t="s">
        <v>74</v>
      </c>
      <c r="J330" s="12">
        <f>(C330-VLOOKUP(H330,Riders!$A$2:$C$213,2,FALSE))/365</f>
        <v>122.39726027397261</v>
      </c>
      <c r="K330" s="3">
        <v>9</v>
      </c>
    </row>
    <row r="331" spans="1:11" x14ac:dyDescent="0.35">
      <c r="A331" s="3" t="s">
        <v>103</v>
      </c>
      <c r="B331" s="3">
        <v>2022</v>
      </c>
      <c r="C331" s="22">
        <v>44675</v>
      </c>
      <c r="D331" s="3" t="s">
        <v>1554</v>
      </c>
      <c r="E331" s="3" t="s">
        <v>1544</v>
      </c>
      <c r="F331" s="3">
        <v>1</v>
      </c>
      <c r="G331" s="3">
        <v>5</v>
      </c>
      <c r="H331" s="3" t="s">
        <v>24</v>
      </c>
      <c r="I331" s="3" t="s">
        <v>25</v>
      </c>
      <c r="J331" s="12">
        <f>(C331-VLOOKUP(H331,Riders!$A$2:$C$213,2,FALSE))/365</f>
        <v>23.652054794520549</v>
      </c>
      <c r="K331" s="3">
        <v>10</v>
      </c>
    </row>
    <row r="332" spans="1:11" x14ac:dyDescent="0.35">
      <c r="A332" s="3" t="s">
        <v>103</v>
      </c>
      <c r="B332" s="3">
        <v>2022</v>
      </c>
      <c r="C332" s="22">
        <v>44675</v>
      </c>
      <c r="D332" s="3" t="s">
        <v>1554</v>
      </c>
      <c r="E332" s="3" t="s">
        <v>1544</v>
      </c>
      <c r="F332" s="3">
        <v>1</v>
      </c>
      <c r="G332" s="3">
        <v>6</v>
      </c>
      <c r="H332" s="3" t="s">
        <v>398</v>
      </c>
      <c r="I332" s="3" t="s">
        <v>15</v>
      </c>
      <c r="J332" s="12" t="e">
        <f>(C332-VLOOKUP(H332,Riders!$A$2:$C$213,2,FALSE))/365</f>
        <v>#N/A</v>
      </c>
      <c r="K332" s="3">
        <v>7</v>
      </c>
    </row>
    <row r="333" spans="1:11" x14ac:dyDescent="0.35">
      <c r="A333" s="3" t="s">
        <v>103</v>
      </c>
      <c r="B333" s="3">
        <v>2022</v>
      </c>
      <c r="C333" s="22">
        <v>44675</v>
      </c>
      <c r="D333" s="3" t="s">
        <v>1554</v>
      </c>
      <c r="E333" s="3" t="s">
        <v>1544</v>
      </c>
      <c r="F333" s="3">
        <v>2</v>
      </c>
      <c r="G333" s="3">
        <v>1</v>
      </c>
      <c r="H333" s="3" t="s">
        <v>16</v>
      </c>
      <c r="I333" s="3" t="s">
        <v>17</v>
      </c>
      <c r="J333" s="12">
        <f>(C333-VLOOKUP(H333,Riders!$A$2:$C$213,2,FALSE))/365</f>
        <v>23.008219178082193</v>
      </c>
      <c r="K333" s="3">
        <v>1</v>
      </c>
    </row>
    <row r="334" spans="1:11" x14ac:dyDescent="0.35">
      <c r="A334" s="3" t="s">
        <v>103</v>
      </c>
      <c r="B334" s="3">
        <v>2022</v>
      </c>
      <c r="C334" s="22">
        <v>44675</v>
      </c>
      <c r="D334" s="3" t="s">
        <v>1554</v>
      </c>
      <c r="E334" s="3" t="s">
        <v>1544</v>
      </c>
      <c r="F334" s="3">
        <v>2</v>
      </c>
      <c r="G334" s="3">
        <v>2</v>
      </c>
      <c r="H334" s="3" t="s">
        <v>400</v>
      </c>
      <c r="I334" s="3" t="s">
        <v>19</v>
      </c>
      <c r="J334" s="12">
        <f>(C334-VLOOKUP(H334,Riders!$A$2:$C$213,2,FALSE))/365</f>
        <v>22.635616438356163</v>
      </c>
      <c r="K334" s="3">
        <v>4</v>
      </c>
    </row>
    <row r="335" spans="1:11" x14ac:dyDescent="0.35">
      <c r="A335" s="3" t="s">
        <v>103</v>
      </c>
      <c r="B335" s="3">
        <v>2022</v>
      </c>
      <c r="C335" s="22">
        <v>44675</v>
      </c>
      <c r="D335" s="3" t="s">
        <v>1554</v>
      </c>
      <c r="E335" s="3" t="s">
        <v>1544</v>
      </c>
      <c r="F335" s="3">
        <v>2</v>
      </c>
      <c r="G335" s="3">
        <v>3</v>
      </c>
      <c r="H335" s="3" t="s">
        <v>26</v>
      </c>
      <c r="I335" s="3" t="s">
        <v>27</v>
      </c>
      <c r="J335" s="12">
        <f>(C335-VLOOKUP(H335,Riders!$A$2:$C$213,2,FALSE))/365</f>
        <v>23.923287671232877</v>
      </c>
      <c r="K335" s="3">
        <v>3</v>
      </c>
    </row>
    <row r="336" spans="1:11" x14ac:dyDescent="0.35">
      <c r="A336" s="3" t="s">
        <v>103</v>
      </c>
      <c r="B336" s="3">
        <v>2022</v>
      </c>
      <c r="C336" s="22">
        <v>44675</v>
      </c>
      <c r="D336" s="3" t="s">
        <v>1554</v>
      </c>
      <c r="E336" s="3" t="s">
        <v>1544</v>
      </c>
      <c r="F336" s="3">
        <v>2</v>
      </c>
      <c r="G336" s="3">
        <v>4</v>
      </c>
      <c r="H336" s="3" t="s">
        <v>50</v>
      </c>
      <c r="I336" s="3" t="s">
        <v>51</v>
      </c>
      <c r="J336" s="12">
        <f>(C336-VLOOKUP(H336,Riders!$A$2:$C$213,2,FALSE))/365</f>
        <v>25.550684931506851</v>
      </c>
      <c r="K336" s="3">
        <v>11</v>
      </c>
    </row>
    <row r="337" spans="1:11" x14ac:dyDescent="0.35">
      <c r="A337" s="3" t="s">
        <v>103</v>
      </c>
      <c r="B337" s="3">
        <v>2022</v>
      </c>
      <c r="C337" s="22">
        <v>44675</v>
      </c>
      <c r="D337" s="3" t="s">
        <v>1554</v>
      </c>
      <c r="E337" s="3" t="s">
        <v>1544</v>
      </c>
      <c r="F337" s="3">
        <v>2</v>
      </c>
      <c r="G337" s="3">
        <v>5</v>
      </c>
      <c r="H337" s="3" t="s">
        <v>397</v>
      </c>
      <c r="I337" s="3" t="s">
        <v>106</v>
      </c>
      <c r="J337" s="12" t="e">
        <f>(C337-VLOOKUP(H337,Riders!$A$2:$C$213,2,FALSE))/365</f>
        <v>#N/A</v>
      </c>
      <c r="K337" s="3">
        <v>12</v>
      </c>
    </row>
    <row r="338" spans="1:11" x14ac:dyDescent="0.35">
      <c r="A338" s="3" t="s">
        <v>103</v>
      </c>
      <c r="B338" s="3">
        <v>2022</v>
      </c>
      <c r="C338" s="22">
        <v>44675</v>
      </c>
      <c r="D338" s="3" t="s">
        <v>1554</v>
      </c>
      <c r="E338" s="3" t="s">
        <v>1544</v>
      </c>
      <c r="F338" s="3">
        <v>2</v>
      </c>
      <c r="G338" s="3">
        <v>6</v>
      </c>
      <c r="H338" s="3" t="s">
        <v>35</v>
      </c>
      <c r="I338" s="3" t="s">
        <v>36</v>
      </c>
      <c r="J338" s="12">
        <f>(C338-VLOOKUP(H338,Riders!$A$2:$C$213,2,FALSE))/365</f>
        <v>122.39726027397261</v>
      </c>
      <c r="K338" s="3">
        <v>8</v>
      </c>
    </row>
    <row r="339" spans="1:11" x14ac:dyDescent="0.35">
      <c r="A339" s="3" t="s">
        <v>103</v>
      </c>
      <c r="B339" s="3">
        <v>2022</v>
      </c>
      <c r="C339" s="22">
        <v>44675</v>
      </c>
      <c r="D339" s="3" t="s">
        <v>1554</v>
      </c>
      <c r="E339" s="3" t="s">
        <v>383</v>
      </c>
      <c r="F339" s="3"/>
      <c r="G339" s="3">
        <v>1</v>
      </c>
      <c r="H339" s="3" t="s">
        <v>16</v>
      </c>
      <c r="I339" s="3" t="s">
        <v>17</v>
      </c>
      <c r="J339" s="12">
        <f>(C339-VLOOKUP(H339,Riders!$A$2:$C$213,2,FALSE))/365</f>
        <v>23.008219178082193</v>
      </c>
      <c r="K339" s="3">
        <v>1</v>
      </c>
    </row>
    <row r="340" spans="1:11" x14ac:dyDescent="0.35">
      <c r="A340" s="3" t="s">
        <v>103</v>
      </c>
      <c r="B340" s="3">
        <v>2022</v>
      </c>
      <c r="C340" s="22">
        <v>44675</v>
      </c>
      <c r="D340" s="3" t="s">
        <v>1554</v>
      </c>
      <c r="E340" s="3" t="s">
        <v>383</v>
      </c>
      <c r="F340" s="3"/>
      <c r="G340" s="3">
        <v>2</v>
      </c>
      <c r="H340" s="3" t="s">
        <v>20</v>
      </c>
      <c r="I340" s="3" t="s">
        <v>21</v>
      </c>
      <c r="J340" s="12">
        <f>(C340-VLOOKUP(H340,Riders!$A$2:$C$213,2,FALSE))/365</f>
        <v>26.717808219178082</v>
      </c>
      <c r="K340" s="3">
        <v>2</v>
      </c>
    </row>
    <row r="341" spans="1:11" x14ac:dyDescent="0.35">
      <c r="A341" s="3" t="s">
        <v>103</v>
      </c>
      <c r="B341" s="3">
        <v>2022</v>
      </c>
      <c r="C341" s="22">
        <v>44675</v>
      </c>
      <c r="D341" s="3" t="s">
        <v>1554</v>
      </c>
      <c r="E341" s="3" t="s">
        <v>383</v>
      </c>
      <c r="F341" s="3"/>
      <c r="G341" s="3">
        <v>3</v>
      </c>
      <c r="H341" s="3" t="s">
        <v>26</v>
      </c>
      <c r="I341" s="3" t="s">
        <v>27</v>
      </c>
      <c r="J341" s="12">
        <f>(C341-VLOOKUP(H341,Riders!$A$2:$C$213,2,FALSE))/365</f>
        <v>23.923287671232877</v>
      </c>
      <c r="K341" s="3">
        <v>3</v>
      </c>
    </row>
    <row r="342" spans="1:11" x14ac:dyDescent="0.35">
      <c r="A342" s="3" t="s">
        <v>103</v>
      </c>
      <c r="B342" s="3">
        <v>2022</v>
      </c>
      <c r="C342" s="22">
        <v>44675</v>
      </c>
      <c r="D342" s="3" t="s">
        <v>1554</v>
      </c>
      <c r="E342" s="3" t="s">
        <v>383</v>
      </c>
      <c r="F342" s="3"/>
      <c r="G342" s="3">
        <v>4</v>
      </c>
      <c r="H342" s="3" t="s">
        <v>400</v>
      </c>
      <c r="I342" s="3" t="s">
        <v>19</v>
      </c>
      <c r="J342" s="12">
        <f>(C342-VLOOKUP(H342,Riders!$A$2:$C$213,2,FALSE))/365</f>
        <v>22.635616438356163</v>
      </c>
      <c r="K342" s="3">
        <v>4</v>
      </c>
    </row>
    <row r="343" spans="1:11" x14ac:dyDescent="0.35">
      <c r="A343" s="3" t="s">
        <v>103</v>
      </c>
      <c r="B343" s="3">
        <v>2022</v>
      </c>
      <c r="C343" s="22">
        <v>44675</v>
      </c>
      <c r="D343" s="3" t="s">
        <v>1554</v>
      </c>
      <c r="E343" s="3" t="s">
        <v>383</v>
      </c>
      <c r="F343" s="3"/>
      <c r="G343" s="3">
        <v>5</v>
      </c>
      <c r="H343" s="3" t="s">
        <v>30</v>
      </c>
      <c r="I343" s="3" t="s">
        <v>31</v>
      </c>
      <c r="J343" s="12" t="e">
        <f>(C343-VLOOKUP(H343,Riders!$A$2:$C$213,2,FALSE))/365</f>
        <v>#N/A</v>
      </c>
      <c r="K343" s="3">
        <v>5</v>
      </c>
    </row>
    <row r="344" spans="1:11" x14ac:dyDescent="0.35">
      <c r="A344" s="3" t="s">
        <v>103</v>
      </c>
      <c r="B344" s="3">
        <v>2022</v>
      </c>
      <c r="C344" s="22">
        <v>44675</v>
      </c>
      <c r="D344" s="3" t="s">
        <v>1554</v>
      </c>
      <c r="E344" s="3" t="s">
        <v>383</v>
      </c>
      <c r="F344" s="3"/>
      <c r="G344" s="3">
        <v>6</v>
      </c>
      <c r="H344" s="3" t="s">
        <v>33</v>
      </c>
      <c r="I344" s="3" t="s">
        <v>27</v>
      </c>
      <c r="J344" s="12">
        <f>(C344-VLOOKUP(H344,Riders!$A$2:$C$213,2,FALSE))/365</f>
        <v>28.427397260273974</v>
      </c>
      <c r="K344" s="3">
        <v>6</v>
      </c>
    </row>
    <row r="345" spans="1:11" x14ac:dyDescent="0.35">
      <c r="A345" s="3" t="s">
        <v>103</v>
      </c>
      <c r="B345" s="3">
        <v>2022</v>
      </c>
      <c r="C345" s="22">
        <v>44675</v>
      </c>
      <c r="D345" s="3" t="s">
        <v>1554</v>
      </c>
      <c r="E345" s="3" t="s">
        <v>383</v>
      </c>
      <c r="F345" s="3"/>
      <c r="G345" s="3">
        <v>1</v>
      </c>
      <c r="H345" s="3" t="s">
        <v>398</v>
      </c>
      <c r="I345" s="3" t="s">
        <v>15</v>
      </c>
      <c r="J345" s="12" t="e">
        <f>(C345-VLOOKUP(H345,Riders!$A$2:$C$213,2,FALSE))/365</f>
        <v>#N/A</v>
      </c>
      <c r="K345" s="3">
        <v>7</v>
      </c>
    </row>
    <row r="346" spans="1:11" x14ac:dyDescent="0.35">
      <c r="A346" s="3" t="s">
        <v>103</v>
      </c>
      <c r="B346" s="3">
        <v>2022</v>
      </c>
      <c r="C346" s="22">
        <v>44675</v>
      </c>
      <c r="D346" s="3" t="s">
        <v>1554</v>
      </c>
      <c r="E346" s="3" t="s">
        <v>383</v>
      </c>
      <c r="F346" s="3"/>
      <c r="G346" s="3">
        <v>2</v>
      </c>
      <c r="H346" s="3" t="s">
        <v>35</v>
      </c>
      <c r="I346" s="3" t="s">
        <v>36</v>
      </c>
      <c r="J346" s="12">
        <f>(C346-VLOOKUP(H346,Riders!$A$2:$C$213,2,FALSE))/365</f>
        <v>122.39726027397261</v>
      </c>
      <c r="K346" s="3">
        <v>8</v>
      </c>
    </row>
    <row r="347" spans="1:11" x14ac:dyDescent="0.35">
      <c r="A347" s="3" t="s">
        <v>103</v>
      </c>
      <c r="B347" s="3">
        <v>2022</v>
      </c>
      <c r="C347" s="22">
        <v>44675</v>
      </c>
      <c r="D347" s="3" t="s">
        <v>1554</v>
      </c>
      <c r="E347" s="3" t="s">
        <v>383</v>
      </c>
      <c r="F347" s="3"/>
      <c r="G347" s="3">
        <v>3</v>
      </c>
      <c r="H347" s="3" t="s">
        <v>34</v>
      </c>
      <c r="I347" s="3" t="s">
        <v>74</v>
      </c>
      <c r="J347" s="12">
        <f>(C347-VLOOKUP(H347,Riders!$A$2:$C$213,2,FALSE))/365</f>
        <v>122.39726027397261</v>
      </c>
      <c r="K347" s="3">
        <v>9</v>
      </c>
    </row>
    <row r="348" spans="1:11" x14ac:dyDescent="0.35">
      <c r="A348" s="3" t="s">
        <v>103</v>
      </c>
      <c r="B348" s="3">
        <v>2022</v>
      </c>
      <c r="C348" s="22">
        <v>44675</v>
      </c>
      <c r="D348" s="3" t="s">
        <v>1554</v>
      </c>
      <c r="E348" s="3" t="s">
        <v>383</v>
      </c>
      <c r="F348" s="3"/>
      <c r="G348" s="3">
        <v>4</v>
      </c>
      <c r="H348" s="3" t="s">
        <v>24</v>
      </c>
      <c r="I348" s="3" t="s">
        <v>25</v>
      </c>
      <c r="J348" s="12">
        <f>(C348-VLOOKUP(H348,Riders!$A$2:$C$213,2,FALSE))/365</f>
        <v>23.652054794520549</v>
      </c>
      <c r="K348" s="3">
        <v>10</v>
      </c>
    </row>
    <row r="349" spans="1:11" x14ac:dyDescent="0.35">
      <c r="A349" s="3" t="s">
        <v>103</v>
      </c>
      <c r="B349" s="3">
        <v>2022</v>
      </c>
      <c r="C349" s="22">
        <v>44675</v>
      </c>
      <c r="D349" s="3" t="s">
        <v>1554</v>
      </c>
      <c r="E349" s="3" t="s">
        <v>383</v>
      </c>
      <c r="F349" s="3"/>
      <c r="G349" s="3">
        <v>5</v>
      </c>
      <c r="H349" s="3" t="s">
        <v>50</v>
      </c>
      <c r="I349" s="3" t="s">
        <v>51</v>
      </c>
      <c r="J349" s="12">
        <f>(C349-VLOOKUP(H349,Riders!$A$2:$C$213,2,FALSE))/365</f>
        <v>25.550684931506851</v>
      </c>
      <c r="K349" s="3">
        <v>11</v>
      </c>
    </row>
    <row r="350" spans="1:11" x14ac:dyDescent="0.35">
      <c r="A350" s="3" t="s">
        <v>103</v>
      </c>
      <c r="B350" s="3">
        <v>2022</v>
      </c>
      <c r="C350" s="22">
        <v>44675</v>
      </c>
      <c r="D350" s="3" t="s">
        <v>1554</v>
      </c>
      <c r="E350" s="3" t="s">
        <v>383</v>
      </c>
      <c r="F350" s="3"/>
      <c r="G350" s="3">
        <v>6</v>
      </c>
      <c r="H350" s="3" t="s">
        <v>397</v>
      </c>
      <c r="I350" s="3" t="s">
        <v>106</v>
      </c>
      <c r="J350" s="12" t="e">
        <f>(C350-VLOOKUP(H350,Riders!$A$2:$C$213,2,FALSE))/365</f>
        <v>#N/A</v>
      </c>
      <c r="K350" s="3">
        <v>12</v>
      </c>
    </row>
    <row r="351" spans="1:11" x14ac:dyDescent="0.35">
      <c r="A351" s="3" t="s">
        <v>110</v>
      </c>
      <c r="B351" s="3">
        <v>2021</v>
      </c>
      <c r="C351" s="22">
        <v>44493</v>
      </c>
      <c r="D351" s="3" t="s">
        <v>1542</v>
      </c>
      <c r="E351" s="3" t="s">
        <v>472</v>
      </c>
      <c r="F351" s="3">
        <v>1</v>
      </c>
      <c r="G351" s="3">
        <v>1</v>
      </c>
      <c r="H351" s="3" t="s">
        <v>26</v>
      </c>
      <c r="I351" s="3" t="s">
        <v>27</v>
      </c>
      <c r="J351" s="12">
        <f>(C351-VLOOKUP(H351,Riders!$A$2:$C$213,2,FALSE))/365</f>
        <v>23.424657534246574</v>
      </c>
      <c r="K351" s="3">
        <v>10</v>
      </c>
    </row>
    <row r="352" spans="1:11" x14ac:dyDescent="0.35">
      <c r="A352" s="3" t="s">
        <v>110</v>
      </c>
      <c r="B352" s="3">
        <v>2021</v>
      </c>
      <c r="C352" s="22">
        <v>44493</v>
      </c>
      <c r="D352" s="3" t="s">
        <v>1542</v>
      </c>
      <c r="E352" s="3" t="s">
        <v>472</v>
      </c>
      <c r="F352" s="3">
        <v>1</v>
      </c>
      <c r="G352" s="3">
        <v>2</v>
      </c>
      <c r="H352" s="3" t="s">
        <v>125</v>
      </c>
      <c r="I352" s="3" t="s">
        <v>112</v>
      </c>
      <c r="J352" s="12" t="e">
        <f>(C352-VLOOKUP(H352,Riders!$A$2:$C$213,2,FALSE))/365</f>
        <v>#N/A</v>
      </c>
      <c r="K352" s="3">
        <v>3</v>
      </c>
    </row>
    <row r="353" spans="1:11" x14ac:dyDescent="0.35">
      <c r="A353" s="3" t="s">
        <v>110</v>
      </c>
      <c r="B353" s="3">
        <v>2021</v>
      </c>
      <c r="C353" s="22">
        <v>44493</v>
      </c>
      <c r="D353" s="3" t="s">
        <v>1542</v>
      </c>
      <c r="E353" s="3" t="s">
        <v>472</v>
      </c>
      <c r="F353" s="3">
        <v>1</v>
      </c>
      <c r="G353" s="3">
        <v>3</v>
      </c>
      <c r="H353" s="3" t="s">
        <v>108</v>
      </c>
      <c r="I353" s="3" t="s">
        <v>63</v>
      </c>
      <c r="J353" s="12">
        <f>(C353-VLOOKUP(H353,Riders!$A$2:$C$213,2,FALSE))/365</f>
        <v>24.210958904109589</v>
      </c>
      <c r="K353" s="3">
        <v>17</v>
      </c>
    </row>
    <row r="354" spans="1:11" x14ac:dyDescent="0.35">
      <c r="A354" s="3" t="s">
        <v>110</v>
      </c>
      <c r="B354" s="3">
        <v>2021</v>
      </c>
      <c r="C354" s="22">
        <v>44493</v>
      </c>
      <c r="D354" s="3" t="s">
        <v>1542</v>
      </c>
      <c r="E354" s="3" t="s">
        <v>472</v>
      </c>
      <c r="F354" s="3">
        <v>1</v>
      </c>
      <c r="G354" s="3">
        <v>4</v>
      </c>
      <c r="H354" s="3" t="s">
        <v>48</v>
      </c>
      <c r="I354" s="3" t="s">
        <v>49</v>
      </c>
      <c r="J354" s="12" t="e">
        <f>(C354-VLOOKUP(H354,Riders!$A$2:$C$213,2,FALSE))/365</f>
        <v>#N/A</v>
      </c>
      <c r="K354" s="3">
        <v>13</v>
      </c>
    </row>
    <row r="355" spans="1:11" x14ac:dyDescent="0.35">
      <c r="A355" s="3" t="s">
        <v>110</v>
      </c>
      <c r="B355" s="3">
        <v>2021</v>
      </c>
      <c r="C355" s="22">
        <v>44493</v>
      </c>
      <c r="D355" s="3" t="s">
        <v>1542</v>
      </c>
      <c r="E355" s="3" t="s">
        <v>472</v>
      </c>
      <c r="F355" s="3">
        <v>1</v>
      </c>
      <c r="G355" s="3">
        <v>5</v>
      </c>
      <c r="H355" s="3" t="s">
        <v>115</v>
      </c>
      <c r="I355" s="3" t="s">
        <v>31</v>
      </c>
      <c r="J355" s="12" t="e">
        <f>(C355-VLOOKUP(H355,Riders!$A$2:$C$213,2,FALSE))/365</f>
        <v>#N/A</v>
      </c>
      <c r="K355" s="3">
        <v>21</v>
      </c>
    </row>
    <row r="356" spans="1:11" x14ac:dyDescent="0.35">
      <c r="A356" s="3" t="s">
        <v>110</v>
      </c>
      <c r="B356" s="3">
        <v>2021</v>
      </c>
      <c r="C356" s="22">
        <v>44493</v>
      </c>
      <c r="D356" s="3" t="s">
        <v>1542</v>
      </c>
      <c r="E356" s="3" t="s">
        <v>472</v>
      </c>
      <c r="F356" s="3">
        <v>2</v>
      </c>
      <c r="G356" s="3">
        <v>1</v>
      </c>
      <c r="H356" s="3" t="s">
        <v>20</v>
      </c>
      <c r="I356" s="3" t="s">
        <v>21</v>
      </c>
      <c r="J356" s="12">
        <f>(C356-VLOOKUP(H356,Riders!$A$2:$C$213,2,FALSE))/365</f>
        <v>26.219178082191782</v>
      </c>
      <c r="K356" s="3">
        <v>8</v>
      </c>
    </row>
    <row r="357" spans="1:11" x14ac:dyDescent="0.35">
      <c r="A357" s="3" t="s">
        <v>110</v>
      </c>
      <c r="B357" s="3">
        <v>2021</v>
      </c>
      <c r="C357" s="22">
        <v>44493</v>
      </c>
      <c r="D357" s="3" t="s">
        <v>1542</v>
      </c>
      <c r="E357" s="3" t="s">
        <v>472</v>
      </c>
      <c r="F357" s="3">
        <v>2</v>
      </c>
      <c r="G357" s="3">
        <v>2</v>
      </c>
      <c r="H357" s="3" t="s">
        <v>14</v>
      </c>
      <c r="I357" s="3" t="s">
        <v>15</v>
      </c>
      <c r="J357" s="12">
        <f>(C357-VLOOKUP(H357,Riders!$A$2:$C$213,2,FALSE))/365</f>
        <v>121.8986301369863</v>
      </c>
      <c r="K357" s="3">
        <v>1</v>
      </c>
    </row>
    <row r="358" spans="1:11" x14ac:dyDescent="0.35">
      <c r="A358" s="3" t="s">
        <v>110</v>
      </c>
      <c r="B358" s="3">
        <v>2021</v>
      </c>
      <c r="C358" s="22">
        <v>44493</v>
      </c>
      <c r="D358" s="3" t="s">
        <v>1542</v>
      </c>
      <c r="E358" s="3" t="s">
        <v>472</v>
      </c>
      <c r="F358" s="3">
        <v>2</v>
      </c>
      <c r="G358" s="3">
        <v>3</v>
      </c>
      <c r="H358" s="3" t="s">
        <v>50</v>
      </c>
      <c r="I358" s="3" t="s">
        <v>51</v>
      </c>
      <c r="J358" s="12">
        <f>(C358-VLOOKUP(H358,Riders!$A$2:$C$213,2,FALSE))/365</f>
        <v>25.052054794520547</v>
      </c>
      <c r="K358" s="3">
        <v>13</v>
      </c>
    </row>
    <row r="359" spans="1:11" x14ac:dyDescent="0.35">
      <c r="A359" s="3" t="s">
        <v>110</v>
      </c>
      <c r="B359" s="3">
        <v>2021</v>
      </c>
      <c r="C359" s="22">
        <v>44493</v>
      </c>
      <c r="D359" s="3" t="s">
        <v>1542</v>
      </c>
      <c r="E359" s="3" t="s">
        <v>472</v>
      </c>
      <c r="F359" s="3">
        <v>2</v>
      </c>
      <c r="G359" s="3">
        <v>4</v>
      </c>
      <c r="H359" s="3" t="s">
        <v>99</v>
      </c>
      <c r="I359" s="3" t="s">
        <v>67</v>
      </c>
      <c r="J359" s="12" t="e">
        <f>(C359-VLOOKUP(H359,Riders!$A$2:$C$213,2,FALSE))/365</f>
        <v>#N/A</v>
      </c>
      <c r="K359" s="3">
        <v>17</v>
      </c>
    </row>
    <row r="360" spans="1:11" x14ac:dyDescent="0.35">
      <c r="A360" s="3" t="s">
        <v>110</v>
      </c>
      <c r="B360" s="3">
        <v>2021</v>
      </c>
      <c r="C360" s="22">
        <v>44493</v>
      </c>
      <c r="D360" s="3" t="s">
        <v>1542</v>
      </c>
      <c r="E360" s="3" t="s">
        <v>472</v>
      </c>
      <c r="F360" s="3">
        <v>2</v>
      </c>
      <c r="G360" s="3">
        <v>5</v>
      </c>
      <c r="H360" s="3" t="s">
        <v>33</v>
      </c>
      <c r="I360" s="3" t="s">
        <v>27</v>
      </c>
      <c r="J360" s="12">
        <f>(C360-VLOOKUP(H360,Riders!$A$2:$C$213,2,FALSE))/365</f>
        <v>27.92876712328767</v>
      </c>
      <c r="K360" s="3">
        <v>5</v>
      </c>
    </row>
    <row r="361" spans="1:11" x14ac:dyDescent="0.35">
      <c r="A361" s="3" t="s">
        <v>110</v>
      </c>
      <c r="B361" s="3">
        <v>2021</v>
      </c>
      <c r="C361" s="22">
        <v>44493</v>
      </c>
      <c r="D361" s="3" t="s">
        <v>1542</v>
      </c>
      <c r="E361" s="3" t="s">
        <v>472</v>
      </c>
      <c r="F361" s="3">
        <v>2</v>
      </c>
      <c r="G361" s="3">
        <v>6</v>
      </c>
      <c r="H361" s="3" t="s">
        <v>24</v>
      </c>
      <c r="I361" s="3" t="s">
        <v>25</v>
      </c>
      <c r="J361" s="12">
        <f>(C361-VLOOKUP(H361,Riders!$A$2:$C$213,2,FALSE))/365</f>
        <v>23.153424657534245</v>
      </c>
      <c r="K361" s="3">
        <v>13</v>
      </c>
    </row>
    <row r="362" spans="1:11" x14ac:dyDescent="0.35">
      <c r="A362" s="3" t="s">
        <v>110</v>
      </c>
      <c r="B362" s="3">
        <v>2021</v>
      </c>
      <c r="C362" s="22">
        <v>44493</v>
      </c>
      <c r="D362" s="3" t="s">
        <v>1542</v>
      </c>
      <c r="E362" s="3" t="s">
        <v>472</v>
      </c>
      <c r="F362" s="3">
        <v>3</v>
      </c>
      <c r="G362" s="3">
        <v>1</v>
      </c>
      <c r="H362" s="3" t="s">
        <v>16</v>
      </c>
      <c r="I362" s="3" t="s">
        <v>17</v>
      </c>
      <c r="J362" s="12">
        <f>(C362-VLOOKUP(H362,Riders!$A$2:$C$213,2,FALSE))/365</f>
        <v>22.509589041095889</v>
      </c>
      <c r="K362" s="3">
        <v>9</v>
      </c>
    </row>
    <row r="363" spans="1:11" x14ac:dyDescent="0.35">
      <c r="A363" s="3" t="s">
        <v>110</v>
      </c>
      <c r="B363" s="3">
        <v>2021</v>
      </c>
      <c r="C363" s="22">
        <v>44493</v>
      </c>
      <c r="D363" s="3" t="s">
        <v>1542</v>
      </c>
      <c r="E363" s="3" t="s">
        <v>472</v>
      </c>
      <c r="F363" s="3">
        <v>3</v>
      </c>
      <c r="G363" s="3">
        <v>2</v>
      </c>
      <c r="H363" s="3" t="s">
        <v>54</v>
      </c>
      <c r="I363" s="3" t="s">
        <v>44</v>
      </c>
      <c r="J363" s="12">
        <f>(C363-VLOOKUP(H363,Riders!$A$2:$C$213,2,FALSE))/365</f>
        <v>24.336986301369862</v>
      </c>
      <c r="K363" s="3">
        <v>12</v>
      </c>
    </row>
    <row r="364" spans="1:11" x14ac:dyDescent="0.35">
      <c r="A364" s="3" t="s">
        <v>110</v>
      </c>
      <c r="B364" s="3">
        <v>2021</v>
      </c>
      <c r="C364" s="22">
        <v>44493</v>
      </c>
      <c r="D364" s="3" t="s">
        <v>1542</v>
      </c>
      <c r="E364" s="3" t="s">
        <v>472</v>
      </c>
      <c r="F364" s="3">
        <v>3</v>
      </c>
      <c r="G364" s="3">
        <v>3</v>
      </c>
      <c r="H364" s="3" t="s">
        <v>34</v>
      </c>
      <c r="I364" s="3" t="s">
        <v>19</v>
      </c>
      <c r="J364" s="12">
        <f>(C364-VLOOKUP(H364,Riders!$A$2:$C$213,2,FALSE))/365</f>
        <v>121.8986301369863</v>
      </c>
      <c r="K364" s="3">
        <v>11</v>
      </c>
    </row>
    <row r="365" spans="1:11" x14ac:dyDescent="0.35">
      <c r="A365" s="3" t="s">
        <v>110</v>
      </c>
      <c r="B365" s="3">
        <v>2021</v>
      </c>
      <c r="C365" s="22">
        <v>44493</v>
      </c>
      <c r="D365" s="3" t="s">
        <v>1542</v>
      </c>
      <c r="E365" s="3" t="s">
        <v>472</v>
      </c>
      <c r="F365" s="3">
        <v>3</v>
      </c>
      <c r="G365" s="3">
        <v>4</v>
      </c>
      <c r="H365" s="3" t="s">
        <v>101</v>
      </c>
      <c r="I365" s="3" t="s">
        <v>47</v>
      </c>
      <c r="J365" s="12" t="e">
        <f>(C365-VLOOKUP(H365,Riders!$A$2:$C$213,2,FALSE))/365</f>
        <v>#N/A</v>
      </c>
      <c r="K365" s="3">
        <v>17</v>
      </c>
    </row>
    <row r="366" spans="1:11" x14ac:dyDescent="0.35">
      <c r="A366" s="3" t="s">
        <v>110</v>
      </c>
      <c r="B366" s="3">
        <v>2021</v>
      </c>
      <c r="C366" s="22">
        <v>44493</v>
      </c>
      <c r="D366" s="3" t="s">
        <v>1542</v>
      </c>
      <c r="E366" s="3" t="s">
        <v>472</v>
      </c>
      <c r="F366" s="3">
        <v>3</v>
      </c>
      <c r="G366" s="3">
        <v>5</v>
      </c>
      <c r="H366" s="3" t="s">
        <v>83</v>
      </c>
      <c r="I366" s="3" t="s">
        <v>67</v>
      </c>
      <c r="J366" s="12" t="e">
        <f>(C366-VLOOKUP(H366,Riders!$A$2:$C$213,2,FALSE))/365</f>
        <v>#N/A</v>
      </c>
      <c r="K366" s="3">
        <v>4</v>
      </c>
    </row>
    <row r="367" spans="1:11" x14ac:dyDescent="0.35">
      <c r="A367" s="3" t="s">
        <v>110</v>
      </c>
      <c r="B367" s="3">
        <v>2021</v>
      </c>
      <c r="C367" s="22">
        <v>44493</v>
      </c>
      <c r="D367" s="3" t="s">
        <v>1542</v>
      </c>
      <c r="E367" s="3" t="s">
        <v>472</v>
      </c>
      <c r="F367" s="3">
        <v>4</v>
      </c>
      <c r="G367" s="3">
        <v>1</v>
      </c>
      <c r="H367" s="3" t="s">
        <v>78</v>
      </c>
      <c r="I367" s="3" t="s">
        <v>19</v>
      </c>
      <c r="J367" s="12">
        <f>(C367-VLOOKUP(H367,Riders!$A$2:$C$213,2,FALSE))/365</f>
        <v>30.457534246575342</v>
      </c>
      <c r="K367" s="3">
        <v>7</v>
      </c>
    </row>
    <row r="368" spans="1:11" x14ac:dyDescent="0.35">
      <c r="A368" s="3" t="s">
        <v>110</v>
      </c>
      <c r="B368" s="3">
        <v>2021</v>
      </c>
      <c r="C368" s="22">
        <v>44493</v>
      </c>
      <c r="D368" s="3" t="s">
        <v>1542</v>
      </c>
      <c r="E368" s="3" t="s">
        <v>472</v>
      </c>
      <c r="F368" s="3">
        <v>4</v>
      </c>
      <c r="G368" s="3">
        <v>2</v>
      </c>
      <c r="H368" s="3" t="s">
        <v>42</v>
      </c>
      <c r="I368" s="3" t="s">
        <v>40</v>
      </c>
      <c r="J368" s="12">
        <f>(C368-VLOOKUP(H368,Riders!$A$2:$C$213,2,FALSE))/365</f>
        <v>22.895890410958906</v>
      </c>
      <c r="K368" s="3">
        <v>2</v>
      </c>
    </row>
    <row r="369" spans="1:11" x14ac:dyDescent="0.35">
      <c r="A369" s="3" t="s">
        <v>110</v>
      </c>
      <c r="B369" s="3">
        <v>2021</v>
      </c>
      <c r="C369" s="22">
        <v>44493</v>
      </c>
      <c r="D369" s="3" t="s">
        <v>1542</v>
      </c>
      <c r="E369" s="3" t="s">
        <v>472</v>
      </c>
      <c r="F369" s="3">
        <v>4</v>
      </c>
      <c r="G369" s="3">
        <v>3</v>
      </c>
      <c r="H369" s="3" t="s">
        <v>119</v>
      </c>
      <c r="I369" s="3" t="s">
        <v>21</v>
      </c>
      <c r="J369" s="12">
        <f>(C369-VLOOKUP(H369,Riders!$A$2:$C$213,2,FALSE))/365</f>
        <v>25.432876712328767</v>
      </c>
      <c r="K369" s="3">
        <v>17</v>
      </c>
    </row>
    <row r="370" spans="1:11" x14ac:dyDescent="0.35">
      <c r="A370" s="3" t="s">
        <v>110</v>
      </c>
      <c r="B370" s="3">
        <v>2021</v>
      </c>
      <c r="C370" s="22">
        <v>44493</v>
      </c>
      <c r="D370" s="3" t="s">
        <v>1542</v>
      </c>
      <c r="E370" s="3" t="s">
        <v>472</v>
      </c>
      <c r="F370" s="3">
        <v>4</v>
      </c>
      <c r="G370" s="3">
        <v>4</v>
      </c>
      <c r="H370" s="3" t="s">
        <v>398</v>
      </c>
      <c r="I370" s="3" t="s">
        <v>15</v>
      </c>
      <c r="J370" s="12" t="e">
        <f>(C370-VLOOKUP(H370,Riders!$A$2:$C$213,2,FALSE))/365</f>
        <v>#N/A</v>
      </c>
      <c r="K370" s="3">
        <v>21</v>
      </c>
    </row>
    <row r="371" spans="1:11" x14ac:dyDescent="0.35">
      <c r="A371" s="3" t="s">
        <v>110</v>
      </c>
      <c r="B371" s="3">
        <v>2021</v>
      </c>
      <c r="C371" s="22">
        <v>44493</v>
      </c>
      <c r="D371" s="3" t="s">
        <v>1542</v>
      </c>
      <c r="E371" s="3" t="s">
        <v>472</v>
      </c>
      <c r="F371" s="3">
        <v>4</v>
      </c>
      <c r="G371" s="3">
        <v>5</v>
      </c>
      <c r="H371" s="3" t="s">
        <v>113</v>
      </c>
      <c r="I371" s="3" t="s">
        <v>112</v>
      </c>
      <c r="J371" s="12" t="e">
        <f>(C371-VLOOKUP(H371,Riders!$A$2:$C$213,2,FALSE))/365</f>
        <v>#N/A</v>
      </c>
      <c r="K371" s="3">
        <v>6</v>
      </c>
    </row>
    <row r="372" spans="1:11" x14ac:dyDescent="0.35">
      <c r="A372" s="3" t="s">
        <v>110</v>
      </c>
      <c r="B372" s="3">
        <v>2021</v>
      </c>
      <c r="C372" s="22">
        <v>44493</v>
      </c>
      <c r="D372" s="3" t="s">
        <v>1542</v>
      </c>
      <c r="E372" s="3" t="s">
        <v>472</v>
      </c>
      <c r="F372" s="3">
        <v>4</v>
      </c>
      <c r="G372" s="3">
        <v>6</v>
      </c>
      <c r="H372" s="3" t="s">
        <v>60</v>
      </c>
      <c r="I372" s="3" t="s">
        <v>61</v>
      </c>
      <c r="J372" s="12">
        <f>(C372-VLOOKUP(H372,Riders!$A$2:$C$213,2,FALSE))/365</f>
        <v>33.273972602739725</v>
      </c>
      <c r="K372" s="3">
        <v>13</v>
      </c>
    </row>
    <row r="373" spans="1:11" x14ac:dyDescent="0.35">
      <c r="A373" s="3" t="s">
        <v>110</v>
      </c>
      <c r="B373" s="3">
        <v>2021</v>
      </c>
      <c r="C373" s="22">
        <v>44493</v>
      </c>
      <c r="D373" s="3" t="s">
        <v>1542</v>
      </c>
      <c r="E373" s="3" t="s">
        <v>1543</v>
      </c>
      <c r="F373" s="3">
        <v>1</v>
      </c>
      <c r="G373" s="3">
        <v>1</v>
      </c>
      <c r="H373" s="3" t="s">
        <v>83</v>
      </c>
      <c r="I373" s="3" t="s">
        <v>67</v>
      </c>
      <c r="J373" s="12" t="e">
        <f>(C373-VLOOKUP(H373,Riders!$A$2:$C$213,2,FALSE))/365</f>
        <v>#N/A</v>
      </c>
      <c r="K373" s="3">
        <v>4</v>
      </c>
    </row>
    <row r="374" spans="1:11" x14ac:dyDescent="0.35">
      <c r="A374" s="3" t="s">
        <v>110</v>
      </c>
      <c r="B374" s="3">
        <v>2021</v>
      </c>
      <c r="C374" s="22">
        <v>44493</v>
      </c>
      <c r="D374" s="3" t="s">
        <v>1542</v>
      </c>
      <c r="E374" s="3" t="s">
        <v>1543</v>
      </c>
      <c r="F374" s="3">
        <v>1</v>
      </c>
      <c r="G374" s="3">
        <v>2</v>
      </c>
      <c r="H374" s="3" t="s">
        <v>24</v>
      </c>
      <c r="I374" s="3" t="s">
        <v>25</v>
      </c>
      <c r="J374" s="12">
        <f>(C374-VLOOKUP(H374,Riders!$A$2:$C$213,2,FALSE))/365</f>
        <v>23.153424657534245</v>
      </c>
      <c r="K374" s="3">
        <v>13</v>
      </c>
    </row>
    <row r="375" spans="1:11" x14ac:dyDescent="0.35">
      <c r="A375" s="3" t="s">
        <v>110</v>
      </c>
      <c r="B375" s="3">
        <v>2021</v>
      </c>
      <c r="C375" s="22">
        <v>44493</v>
      </c>
      <c r="D375" s="3" t="s">
        <v>1542</v>
      </c>
      <c r="E375" s="3" t="s">
        <v>1543</v>
      </c>
      <c r="F375" s="3">
        <v>1</v>
      </c>
      <c r="G375" s="3">
        <v>3</v>
      </c>
      <c r="H375" s="3" t="s">
        <v>108</v>
      </c>
      <c r="I375" s="3" t="s">
        <v>63</v>
      </c>
      <c r="J375" s="12">
        <f>(C375-VLOOKUP(H375,Riders!$A$2:$C$213,2,FALSE))/365</f>
        <v>24.210958904109589</v>
      </c>
      <c r="K375" s="3">
        <v>17</v>
      </c>
    </row>
    <row r="376" spans="1:11" x14ac:dyDescent="0.35">
      <c r="A376" s="3" t="s">
        <v>110</v>
      </c>
      <c r="B376" s="3">
        <v>2021</v>
      </c>
      <c r="C376" s="22">
        <v>44493</v>
      </c>
      <c r="D376" s="3" t="s">
        <v>1542</v>
      </c>
      <c r="E376" s="3" t="s">
        <v>1543</v>
      </c>
      <c r="F376" s="3">
        <v>1</v>
      </c>
      <c r="G376" s="3">
        <v>4</v>
      </c>
      <c r="H376" s="3" t="s">
        <v>398</v>
      </c>
      <c r="I376" s="3" t="s">
        <v>15</v>
      </c>
      <c r="J376" s="12" t="e">
        <f>(C376-VLOOKUP(H376,Riders!$A$2:$C$213,2,FALSE))/365</f>
        <v>#N/A</v>
      </c>
      <c r="K376" s="3">
        <v>21</v>
      </c>
    </row>
    <row r="377" spans="1:11" x14ac:dyDescent="0.35">
      <c r="A377" s="3" t="s">
        <v>110</v>
      </c>
      <c r="B377" s="3">
        <v>2021</v>
      </c>
      <c r="C377" s="22">
        <v>44493</v>
      </c>
      <c r="D377" s="3" t="s">
        <v>1542</v>
      </c>
      <c r="E377" s="3" t="s">
        <v>1543</v>
      </c>
      <c r="F377" s="3">
        <v>2</v>
      </c>
      <c r="G377" s="3">
        <v>1</v>
      </c>
      <c r="H377" s="3" t="s">
        <v>33</v>
      </c>
      <c r="I377" s="3" t="s">
        <v>27</v>
      </c>
      <c r="J377" s="12">
        <f>(C377-VLOOKUP(H377,Riders!$A$2:$C$213,2,FALSE))/365</f>
        <v>27.92876712328767</v>
      </c>
      <c r="K377" s="3">
        <v>5</v>
      </c>
    </row>
    <row r="378" spans="1:11" x14ac:dyDescent="0.35">
      <c r="A378" s="3" t="s">
        <v>110</v>
      </c>
      <c r="B378" s="3">
        <v>2021</v>
      </c>
      <c r="C378" s="22">
        <v>44493</v>
      </c>
      <c r="D378" s="3" t="s">
        <v>1542</v>
      </c>
      <c r="E378" s="3" t="s">
        <v>1543</v>
      </c>
      <c r="F378" s="3">
        <v>2</v>
      </c>
      <c r="G378" s="3">
        <v>2</v>
      </c>
      <c r="H378" s="3" t="s">
        <v>50</v>
      </c>
      <c r="I378" s="3" t="s">
        <v>51</v>
      </c>
      <c r="J378" s="12">
        <f>(C378-VLOOKUP(H378,Riders!$A$2:$C$213,2,FALSE))/365</f>
        <v>25.052054794520547</v>
      </c>
      <c r="K378" s="3">
        <v>13</v>
      </c>
    </row>
    <row r="379" spans="1:11" x14ac:dyDescent="0.35">
      <c r="A379" s="3" t="s">
        <v>110</v>
      </c>
      <c r="B379" s="3">
        <v>2021</v>
      </c>
      <c r="C379" s="22">
        <v>44493</v>
      </c>
      <c r="D379" s="3" t="s">
        <v>1542</v>
      </c>
      <c r="E379" s="3" t="s">
        <v>1543</v>
      </c>
      <c r="F379" s="3">
        <v>2</v>
      </c>
      <c r="G379" s="3">
        <v>3</v>
      </c>
      <c r="H379" s="3" t="s">
        <v>101</v>
      </c>
      <c r="I379" s="3" t="s">
        <v>47</v>
      </c>
      <c r="J379" s="12" t="e">
        <f>(C379-VLOOKUP(H379,Riders!$A$2:$C$213,2,FALSE))/365</f>
        <v>#N/A</v>
      </c>
      <c r="K379" s="3">
        <v>17</v>
      </c>
    </row>
    <row r="380" spans="1:11" x14ac:dyDescent="0.35">
      <c r="A380" s="3" t="s">
        <v>110</v>
      </c>
      <c r="B380" s="3">
        <v>2021</v>
      </c>
      <c r="C380" s="22">
        <v>44493</v>
      </c>
      <c r="D380" s="3" t="s">
        <v>1542</v>
      </c>
      <c r="E380" s="3" t="s">
        <v>1543</v>
      </c>
      <c r="F380" s="3">
        <v>3</v>
      </c>
      <c r="G380" s="3">
        <v>1</v>
      </c>
      <c r="H380" s="3" t="s">
        <v>34</v>
      </c>
      <c r="I380" s="3" t="s">
        <v>19</v>
      </c>
      <c r="J380" s="12">
        <f>(C380-VLOOKUP(H380,Riders!$A$2:$C$213,2,FALSE))/365</f>
        <v>121.8986301369863</v>
      </c>
      <c r="K380" s="3">
        <v>11</v>
      </c>
    </row>
    <row r="381" spans="1:11" x14ac:dyDescent="0.35">
      <c r="A381" s="3" t="s">
        <v>110</v>
      </c>
      <c r="B381" s="3">
        <v>2021</v>
      </c>
      <c r="C381" s="22">
        <v>44493</v>
      </c>
      <c r="D381" s="3" t="s">
        <v>1542</v>
      </c>
      <c r="E381" s="3" t="s">
        <v>1543</v>
      </c>
      <c r="F381" s="3">
        <v>3</v>
      </c>
      <c r="G381" s="3">
        <v>2</v>
      </c>
      <c r="H381" s="3" t="s">
        <v>60</v>
      </c>
      <c r="I381" s="3" t="s">
        <v>61</v>
      </c>
      <c r="J381" s="12">
        <f>(C381-VLOOKUP(H381,Riders!$A$2:$C$213,2,FALSE))/365</f>
        <v>33.273972602739725</v>
      </c>
      <c r="K381" s="3">
        <v>13</v>
      </c>
    </row>
    <row r="382" spans="1:11" x14ac:dyDescent="0.35">
      <c r="A382" s="3" t="s">
        <v>110</v>
      </c>
      <c r="B382" s="3">
        <v>2021</v>
      </c>
      <c r="C382" s="22">
        <v>44493</v>
      </c>
      <c r="D382" s="3" t="s">
        <v>1542</v>
      </c>
      <c r="E382" s="3" t="s">
        <v>1543</v>
      </c>
      <c r="F382" s="3">
        <v>3</v>
      </c>
      <c r="G382" s="3">
        <v>3</v>
      </c>
      <c r="H382" s="3" t="s">
        <v>99</v>
      </c>
      <c r="I382" s="3" t="s">
        <v>67</v>
      </c>
      <c r="J382" s="12" t="e">
        <f>(C382-VLOOKUP(H382,Riders!$A$2:$C$213,2,FALSE))/365</f>
        <v>#N/A</v>
      </c>
      <c r="K382" s="3">
        <v>17</v>
      </c>
    </row>
    <row r="383" spans="1:11" x14ac:dyDescent="0.35">
      <c r="A383" s="3" t="s">
        <v>110</v>
      </c>
      <c r="B383" s="3">
        <v>2021</v>
      </c>
      <c r="C383" s="22">
        <v>44493</v>
      </c>
      <c r="D383" s="3" t="s">
        <v>1542</v>
      </c>
      <c r="E383" s="3" t="s">
        <v>1543</v>
      </c>
      <c r="F383" s="3">
        <v>3</v>
      </c>
      <c r="G383" s="3">
        <v>4</v>
      </c>
      <c r="H383" s="3" t="s">
        <v>115</v>
      </c>
      <c r="I383" s="3" t="s">
        <v>31</v>
      </c>
      <c r="J383" s="12" t="e">
        <f>(C383-VLOOKUP(H383,Riders!$A$2:$C$213,2,FALSE))/365</f>
        <v>#N/A</v>
      </c>
      <c r="K383" s="3">
        <v>21</v>
      </c>
    </row>
    <row r="384" spans="1:11" x14ac:dyDescent="0.35">
      <c r="A384" s="3" t="s">
        <v>110</v>
      </c>
      <c r="B384" s="3">
        <v>2021</v>
      </c>
      <c r="C384" s="22">
        <v>44493</v>
      </c>
      <c r="D384" s="3" t="s">
        <v>1542</v>
      </c>
      <c r="E384" s="3" t="s">
        <v>1543</v>
      </c>
      <c r="F384" s="3">
        <v>4</v>
      </c>
      <c r="G384" s="3">
        <v>1</v>
      </c>
      <c r="H384" s="3" t="s">
        <v>113</v>
      </c>
      <c r="I384" s="3" t="s">
        <v>112</v>
      </c>
      <c r="J384" s="12" t="e">
        <f>(C384-VLOOKUP(H384,Riders!$A$2:$C$213,2,FALSE))/365</f>
        <v>#N/A</v>
      </c>
      <c r="K384" s="3">
        <v>6</v>
      </c>
    </row>
    <row r="385" spans="1:11" x14ac:dyDescent="0.35">
      <c r="A385" s="3" t="s">
        <v>110</v>
      </c>
      <c r="B385" s="3">
        <v>2021</v>
      </c>
      <c r="C385" s="22">
        <v>44493</v>
      </c>
      <c r="D385" s="3" t="s">
        <v>1542</v>
      </c>
      <c r="E385" s="3" t="s">
        <v>1543</v>
      </c>
      <c r="F385" s="3">
        <v>4</v>
      </c>
      <c r="G385" s="3">
        <v>2</v>
      </c>
      <c r="H385" s="3" t="s">
        <v>48</v>
      </c>
      <c r="I385" s="3" t="s">
        <v>49</v>
      </c>
      <c r="J385" s="12" t="e">
        <f>(C385-VLOOKUP(H385,Riders!$A$2:$C$213,2,FALSE))/365</f>
        <v>#N/A</v>
      </c>
      <c r="K385" s="3">
        <v>13</v>
      </c>
    </row>
    <row r="386" spans="1:11" x14ac:dyDescent="0.35">
      <c r="A386" s="3" t="s">
        <v>110</v>
      </c>
      <c r="B386" s="3">
        <v>2021</v>
      </c>
      <c r="C386" s="22">
        <v>44493</v>
      </c>
      <c r="D386" s="3" t="s">
        <v>1542</v>
      </c>
      <c r="E386" s="3" t="s">
        <v>1543</v>
      </c>
      <c r="F386" s="3">
        <v>4</v>
      </c>
      <c r="G386" s="3">
        <v>3</v>
      </c>
      <c r="H386" s="3" t="s">
        <v>119</v>
      </c>
      <c r="I386" s="3" t="s">
        <v>21</v>
      </c>
      <c r="J386" s="12">
        <f>(C386-VLOOKUP(H386,Riders!$A$2:$C$213,2,FALSE))/365</f>
        <v>25.432876712328767</v>
      </c>
      <c r="K386" s="3">
        <v>17</v>
      </c>
    </row>
    <row r="387" spans="1:11" x14ac:dyDescent="0.35">
      <c r="A387" s="3" t="s">
        <v>110</v>
      </c>
      <c r="B387" s="3">
        <v>2021</v>
      </c>
      <c r="C387" s="22">
        <v>44493</v>
      </c>
      <c r="D387" s="3" t="s">
        <v>1542</v>
      </c>
      <c r="E387" s="3" t="s">
        <v>1544</v>
      </c>
      <c r="F387" s="3">
        <v>1</v>
      </c>
      <c r="G387" s="3">
        <v>1</v>
      </c>
      <c r="H387" s="3" t="s">
        <v>14</v>
      </c>
      <c r="I387" s="3" t="s">
        <v>15</v>
      </c>
      <c r="J387" s="12">
        <f>(C387-VLOOKUP(H387,Riders!$A$2:$C$213,2,FALSE))/365</f>
        <v>121.8986301369863</v>
      </c>
      <c r="K387" s="3">
        <v>1</v>
      </c>
    </row>
    <row r="388" spans="1:11" x14ac:dyDescent="0.35">
      <c r="A388" s="3" t="s">
        <v>110</v>
      </c>
      <c r="B388" s="3">
        <v>2021</v>
      </c>
      <c r="C388" s="22">
        <v>44493</v>
      </c>
      <c r="D388" s="3" t="s">
        <v>1542</v>
      </c>
      <c r="E388" s="3" t="s">
        <v>1544</v>
      </c>
      <c r="F388" s="3">
        <v>1</v>
      </c>
      <c r="G388" s="3">
        <v>2</v>
      </c>
      <c r="H388" s="3" t="s">
        <v>83</v>
      </c>
      <c r="I388" s="3" t="s">
        <v>67</v>
      </c>
      <c r="J388" s="12" t="e">
        <f>(C388-VLOOKUP(H388,Riders!$A$2:$C$213,2,FALSE))/365</f>
        <v>#N/A</v>
      </c>
      <c r="K388" s="3">
        <v>4</v>
      </c>
    </row>
    <row r="389" spans="1:11" x14ac:dyDescent="0.35">
      <c r="A389" s="3" t="s">
        <v>110</v>
      </c>
      <c r="B389" s="3">
        <v>2021</v>
      </c>
      <c r="C389" s="22">
        <v>44493</v>
      </c>
      <c r="D389" s="3" t="s">
        <v>1542</v>
      </c>
      <c r="E389" s="3" t="s">
        <v>1544</v>
      </c>
      <c r="F389" s="3">
        <v>1</v>
      </c>
      <c r="G389" s="3">
        <v>3</v>
      </c>
      <c r="H389" s="3" t="s">
        <v>113</v>
      </c>
      <c r="I389" s="3" t="s">
        <v>112</v>
      </c>
      <c r="J389" s="12" t="e">
        <f>(C389-VLOOKUP(H389,Riders!$A$2:$C$213,2,FALSE))/365</f>
        <v>#N/A</v>
      </c>
      <c r="K389" s="3">
        <v>6</v>
      </c>
    </row>
    <row r="390" spans="1:11" x14ac:dyDescent="0.35">
      <c r="A390" s="3" t="s">
        <v>110</v>
      </c>
      <c r="B390" s="3">
        <v>2021</v>
      </c>
      <c r="C390" s="22">
        <v>44493</v>
      </c>
      <c r="D390" s="3" t="s">
        <v>1542</v>
      </c>
      <c r="E390" s="3" t="s">
        <v>1544</v>
      </c>
      <c r="F390" s="3">
        <v>1</v>
      </c>
      <c r="G390" s="3">
        <v>4</v>
      </c>
      <c r="H390" s="3" t="s">
        <v>78</v>
      </c>
      <c r="I390" s="3" t="s">
        <v>19</v>
      </c>
      <c r="J390" s="12">
        <f>(C390-VLOOKUP(H390,Riders!$A$2:$C$213,2,FALSE))/365</f>
        <v>30.457534246575342</v>
      </c>
      <c r="K390" s="3">
        <v>7</v>
      </c>
    </row>
    <row r="391" spans="1:11" x14ac:dyDescent="0.35">
      <c r="A391" s="3" t="s">
        <v>110</v>
      </c>
      <c r="B391" s="3">
        <v>2021</v>
      </c>
      <c r="C391" s="22">
        <v>44493</v>
      </c>
      <c r="D391" s="3" t="s">
        <v>1542</v>
      </c>
      <c r="E391" s="3" t="s">
        <v>1544</v>
      </c>
      <c r="F391" s="3">
        <v>1</v>
      </c>
      <c r="G391" s="3">
        <v>5</v>
      </c>
      <c r="H391" s="3" t="s">
        <v>26</v>
      </c>
      <c r="I391" s="3" t="s">
        <v>27</v>
      </c>
      <c r="J391" s="12">
        <f>(C391-VLOOKUP(H391,Riders!$A$2:$C$213,2,FALSE))/365</f>
        <v>23.424657534246574</v>
      </c>
      <c r="K391" s="3">
        <v>10</v>
      </c>
    </row>
    <row r="392" spans="1:11" x14ac:dyDescent="0.35">
      <c r="A392" s="3" t="s">
        <v>110</v>
      </c>
      <c r="B392" s="3">
        <v>2021</v>
      </c>
      <c r="C392" s="22">
        <v>44493</v>
      </c>
      <c r="D392" s="3" t="s">
        <v>1542</v>
      </c>
      <c r="E392" s="3" t="s">
        <v>1544</v>
      </c>
      <c r="F392" s="3">
        <v>1</v>
      </c>
      <c r="G392" s="3">
        <v>6</v>
      </c>
      <c r="H392" s="3" t="s">
        <v>54</v>
      </c>
      <c r="I392" s="3" t="s">
        <v>44</v>
      </c>
      <c r="J392" s="12">
        <f>(C392-VLOOKUP(H392,Riders!$A$2:$C$213,2,FALSE))/365</f>
        <v>24.336986301369862</v>
      </c>
      <c r="K392" s="3">
        <v>12</v>
      </c>
    </row>
    <row r="393" spans="1:11" x14ac:dyDescent="0.35">
      <c r="A393" s="3" t="s">
        <v>110</v>
      </c>
      <c r="B393" s="3">
        <v>2021</v>
      </c>
      <c r="C393" s="22">
        <v>44493</v>
      </c>
      <c r="D393" s="3" t="s">
        <v>1542</v>
      </c>
      <c r="E393" s="3" t="s">
        <v>1544</v>
      </c>
      <c r="F393" s="3">
        <v>2</v>
      </c>
      <c r="G393" s="3">
        <v>1</v>
      </c>
      <c r="H393" s="3" t="s">
        <v>33</v>
      </c>
      <c r="I393" s="3" t="s">
        <v>27</v>
      </c>
      <c r="J393" s="12">
        <f>(C393-VLOOKUP(H393,Riders!$A$2:$C$213,2,FALSE))/365</f>
        <v>27.92876712328767</v>
      </c>
      <c r="K393" s="3">
        <v>5</v>
      </c>
    </row>
    <row r="394" spans="1:11" x14ac:dyDescent="0.35">
      <c r="A394" s="3" t="s">
        <v>110</v>
      </c>
      <c r="B394" s="3">
        <v>2021</v>
      </c>
      <c r="C394" s="22">
        <v>44493</v>
      </c>
      <c r="D394" s="3" t="s">
        <v>1542</v>
      </c>
      <c r="E394" s="3" t="s">
        <v>1544</v>
      </c>
      <c r="F394" s="3">
        <v>2</v>
      </c>
      <c r="G394" s="3">
        <v>2</v>
      </c>
      <c r="H394" s="3" t="s">
        <v>125</v>
      </c>
      <c r="I394" s="3" t="s">
        <v>112</v>
      </c>
      <c r="J394" s="12" t="e">
        <f>(C394-VLOOKUP(H394,Riders!$A$2:$C$213,2,FALSE))/365</f>
        <v>#N/A</v>
      </c>
      <c r="K394" s="3">
        <v>3</v>
      </c>
    </row>
    <row r="395" spans="1:11" x14ac:dyDescent="0.35">
      <c r="A395" s="3" t="s">
        <v>110</v>
      </c>
      <c r="B395" s="3">
        <v>2021</v>
      </c>
      <c r="C395" s="22">
        <v>44493</v>
      </c>
      <c r="D395" s="3" t="s">
        <v>1542</v>
      </c>
      <c r="E395" s="3" t="s">
        <v>1544</v>
      </c>
      <c r="F395" s="3">
        <v>2</v>
      </c>
      <c r="G395" s="3">
        <v>3</v>
      </c>
      <c r="H395" s="3" t="s">
        <v>42</v>
      </c>
      <c r="I395" s="3" t="s">
        <v>40</v>
      </c>
      <c r="J395" s="12">
        <f>(C395-VLOOKUP(H395,Riders!$A$2:$C$213,2,FALSE))/365</f>
        <v>22.895890410958906</v>
      </c>
      <c r="K395" s="3">
        <v>2</v>
      </c>
    </row>
    <row r="396" spans="1:11" x14ac:dyDescent="0.35">
      <c r="A396" s="3" t="s">
        <v>110</v>
      </c>
      <c r="B396" s="3">
        <v>2021</v>
      </c>
      <c r="C396" s="22">
        <v>44493</v>
      </c>
      <c r="D396" s="3" t="s">
        <v>1542</v>
      </c>
      <c r="E396" s="3" t="s">
        <v>1544</v>
      </c>
      <c r="F396" s="3">
        <v>2</v>
      </c>
      <c r="G396" s="3">
        <v>4</v>
      </c>
      <c r="H396" s="3" t="s">
        <v>16</v>
      </c>
      <c r="I396" s="3" t="s">
        <v>17</v>
      </c>
      <c r="J396" s="12">
        <f>(C396-VLOOKUP(H396,Riders!$A$2:$C$213,2,FALSE))/365</f>
        <v>22.509589041095889</v>
      </c>
      <c r="K396" s="3">
        <v>9</v>
      </c>
    </row>
    <row r="397" spans="1:11" x14ac:dyDescent="0.35">
      <c r="A397" s="3" t="s">
        <v>110</v>
      </c>
      <c r="B397" s="3">
        <v>2021</v>
      </c>
      <c r="C397" s="22">
        <v>44493</v>
      </c>
      <c r="D397" s="3" t="s">
        <v>1542</v>
      </c>
      <c r="E397" s="3" t="s">
        <v>1544</v>
      </c>
      <c r="F397" s="3">
        <v>2</v>
      </c>
      <c r="G397" s="3">
        <v>5</v>
      </c>
      <c r="H397" s="3" t="s">
        <v>20</v>
      </c>
      <c r="I397" s="3" t="s">
        <v>21</v>
      </c>
      <c r="J397" s="12">
        <f>(C397-VLOOKUP(H397,Riders!$A$2:$C$213,2,FALSE))/365</f>
        <v>26.219178082191782</v>
      </c>
      <c r="K397" s="3">
        <v>8</v>
      </c>
    </row>
    <row r="398" spans="1:11" x14ac:dyDescent="0.35">
      <c r="A398" s="3" t="s">
        <v>110</v>
      </c>
      <c r="B398" s="3">
        <v>2021</v>
      </c>
      <c r="C398" s="22">
        <v>44493</v>
      </c>
      <c r="D398" s="3" t="s">
        <v>1542</v>
      </c>
      <c r="E398" s="3" t="s">
        <v>1544</v>
      </c>
      <c r="F398" s="3">
        <v>2</v>
      </c>
      <c r="G398" s="3">
        <v>6</v>
      </c>
      <c r="H398" s="3" t="s">
        <v>34</v>
      </c>
      <c r="I398" s="3" t="s">
        <v>19</v>
      </c>
      <c r="J398" s="12">
        <f>(C398-VLOOKUP(H398,Riders!$A$2:$C$213,2,FALSE))/365</f>
        <v>121.8986301369863</v>
      </c>
      <c r="K398" s="3">
        <v>11</v>
      </c>
    </row>
    <row r="399" spans="1:11" x14ac:dyDescent="0.35">
      <c r="A399" s="3" t="s">
        <v>110</v>
      </c>
      <c r="B399" s="3">
        <v>2021</v>
      </c>
      <c r="C399" s="22">
        <v>44493</v>
      </c>
      <c r="D399" s="3" t="s">
        <v>1542</v>
      </c>
      <c r="E399" s="3" t="s">
        <v>383</v>
      </c>
      <c r="F399" s="3">
        <v>1</v>
      </c>
      <c r="G399" s="3">
        <v>1</v>
      </c>
      <c r="H399" s="3" t="s">
        <v>14</v>
      </c>
      <c r="I399" s="3" t="s">
        <v>15</v>
      </c>
      <c r="J399" s="12">
        <f>(C399-VLOOKUP(H399,Riders!$A$2:$C$213,2,FALSE))/365</f>
        <v>121.8986301369863</v>
      </c>
      <c r="K399" s="3">
        <v>1</v>
      </c>
    </row>
    <row r="400" spans="1:11" x14ac:dyDescent="0.35">
      <c r="A400" s="3" t="s">
        <v>110</v>
      </c>
      <c r="B400" s="3">
        <v>2021</v>
      </c>
      <c r="C400" s="22">
        <v>44493</v>
      </c>
      <c r="D400" s="3" t="s">
        <v>1542</v>
      </c>
      <c r="E400" s="3" t="s">
        <v>383</v>
      </c>
      <c r="F400" s="3">
        <v>1</v>
      </c>
      <c r="G400" s="3">
        <v>2</v>
      </c>
      <c r="H400" s="3" t="s">
        <v>42</v>
      </c>
      <c r="I400" s="3" t="s">
        <v>40</v>
      </c>
      <c r="J400" s="12">
        <f>(C400-VLOOKUP(H400,Riders!$A$2:$C$213,2,FALSE))/365</f>
        <v>22.895890410958906</v>
      </c>
      <c r="K400" s="3">
        <v>2</v>
      </c>
    </row>
    <row r="401" spans="1:11" x14ac:dyDescent="0.35">
      <c r="A401" s="3" t="s">
        <v>110</v>
      </c>
      <c r="B401" s="3">
        <v>2021</v>
      </c>
      <c r="C401" s="22">
        <v>44493</v>
      </c>
      <c r="D401" s="3" t="s">
        <v>1542</v>
      </c>
      <c r="E401" s="3" t="s">
        <v>383</v>
      </c>
      <c r="F401" s="3">
        <v>1</v>
      </c>
      <c r="G401" s="3">
        <v>3</v>
      </c>
      <c r="H401" s="3" t="s">
        <v>125</v>
      </c>
      <c r="I401" s="3" t="s">
        <v>112</v>
      </c>
      <c r="J401" s="12" t="e">
        <f>(C401-VLOOKUP(H401,Riders!$A$2:$C$213,2,FALSE))/365</f>
        <v>#N/A</v>
      </c>
      <c r="K401" s="3">
        <v>3</v>
      </c>
    </row>
    <row r="402" spans="1:11" x14ac:dyDescent="0.35">
      <c r="A402" s="3" t="s">
        <v>110</v>
      </c>
      <c r="B402" s="3">
        <v>2021</v>
      </c>
      <c r="C402" s="22">
        <v>44493</v>
      </c>
      <c r="D402" s="3" t="s">
        <v>1542</v>
      </c>
      <c r="E402" s="3" t="s">
        <v>383</v>
      </c>
      <c r="F402" s="3">
        <v>1</v>
      </c>
      <c r="G402" s="3">
        <v>4</v>
      </c>
      <c r="H402" s="3" t="s">
        <v>83</v>
      </c>
      <c r="I402" s="3" t="s">
        <v>67</v>
      </c>
      <c r="J402" s="12" t="e">
        <f>(C402-VLOOKUP(H402,Riders!$A$2:$C$213,2,FALSE))/365</f>
        <v>#N/A</v>
      </c>
      <c r="K402" s="3">
        <v>4</v>
      </c>
    </row>
    <row r="403" spans="1:11" x14ac:dyDescent="0.35">
      <c r="A403" s="3" t="s">
        <v>110</v>
      </c>
      <c r="B403" s="3">
        <v>2021</v>
      </c>
      <c r="C403" s="22">
        <v>44493</v>
      </c>
      <c r="D403" s="3" t="s">
        <v>1542</v>
      </c>
      <c r="E403" s="3" t="s">
        <v>383</v>
      </c>
      <c r="F403" s="3">
        <v>1</v>
      </c>
      <c r="G403" s="3">
        <v>5</v>
      </c>
      <c r="H403" s="3" t="s">
        <v>33</v>
      </c>
      <c r="I403" s="3" t="s">
        <v>27</v>
      </c>
      <c r="J403" s="12">
        <f>(C403-VLOOKUP(H403,Riders!$A$2:$C$213,2,FALSE))/365</f>
        <v>27.92876712328767</v>
      </c>
      <c r="K403" s="3">
        <v>5</v>
      </c>
    </row>
    <row r="404" spans="1:11" x14ac:dyDescent="0.35">
      <c r="A404" s="3" t="s">
        <v>110</v>
      </c>
      <c r="B404" s="3">
        <v>2021</v>
      </c>
      <c r="C404" s="22">
        <v>44493</v>
      </c>
      <c r="D404" s="3" t="s">
        <v>1542</v>
      </c>
      <c r="E404" s="3" t="s">
        <v>383</v>
      </c>
      <c r="F404" s="3">
        <v>2</v>
      </c>
      <c r="G404" s="3">
        <v>1</v>
      </c>
      <c r="H404" s="3" t="s">
        <v>78</v>
      </c>
      <c r="I404" s="3" t="s">
        <v>19</v>
      </c>
      <c r="J404" s="12">
        <f>(C404-VLOOKUP(H404,Riders!$A$2:$C$213,2,FALSE))/365</f>
        <v>30.457534246575342</v>
      </c>
      <c r="K404" s="3">
        <v>7</v>
      </c>
    </row>
    <row r="405" spans="1:11" x14ac:dyDescent="0.35">
      <c r="A405" s="3" t="s">
        <v>110</v>
      </c>
      <c r="B405" s="3">
        <v>2021</v>
      </c>
      <c r="C405" s="22">
        <v>44493</v>
      </c>
      <c r="D405" s="3" t="s">
        <v>1542</v>
      </c>
      <c r="E405" s="3" t="s">
        <v>383</v>
      </c>
      <c r="F405" s="3">
        <v>2</v>
      </c>
      <c r="G405" s="3">
        <v>2</v>
      </c>
      <c r="H405" s="3" t="s">
        <v>20</v>
      </c>
      <c r="I405" s="3" t="s">
        <v>21</v>
      </c>
      <c r="J405" s="12">
        <f>(C405-VLOOKUP(H405,Riders!$A$2:$C$213,2,FALSE))/365</f>
        <v>26.219178082191782</v>
      </c>
      <c r="K405" s="3">
        <v>8</v>
      </c>
    </row>
    <row r="406" spans="1:11" x14ac:dyDescent="0.35">
      <c r="A406" s="3" t="s">
        <v>110</v>
      </c>
      <c r="B406" s="3">
        <v>2021</v>
      </c>
      <c r="C406" s="22">
        <v>44493</v>
      </c>
      <c r="D406" s="3" t="s">
        <v>1542</v>
      </c>
      <c r="E406" s="3" t="s">
        <v>383</v>
      </c>
      <c r="F406" s="3">
        <v>2</v>
      </c>
      <c r="G406" s="3">
        <v>3</v>
      </c>
      <c r="H406" s="3" t="s">
        <v>16</v>
      </c>
      <c r="I406" s="3" t="s">
        <v>17</v>
      </c>
      <c r="J406" s="12">
        <f>(C406-VLOOKUP(H406,Riders!$A$2:$C$213,2,FALSE))/365</f>
        <v>22.509589041095889</v>
      </c>
      <c r="K406" s="3">
        <v>9</v>
      </c>
    </row>
    <row r="407" spans="1:11" x14ac:dyDescent="0.35">
      <c r="A407" s="3" t="s">
        <v>110</v>
      </c>
      <c r="B407" s="3">
        <v>2021</v>
      </c>
      <c r="C407" s="22">
        <v>44493</v>
      </c>
      <c r="D407" s="3" t="s">
        <v>1542</v>
      </c>
      <c r="E407" s="3" t="s">
        <v>383</v>
      </c>
      <c r="F407" s="3">
        <v>2</v>
      </c>
      <c r="G407" s="3">
        <v>4</v>
      </c>
      <c r="H407" s="3" t="s">
        <v>26</v>
      </c>
      <c r="I407" s="3" t="s">
        <v>27</v>
      </c>
      <c r="J407" s="12">
        <f>(C407-VLOOKUP(H407,Riders!$A$2:$C$213,2,FALSE))/365</f>
        <v>23.424657534246574</v>
      </c>
      <c r="K407" s="3">
        <v>10</v>
      </c>
    </row>
    <row r="408" spans="1:11" x14ac:dyDescent="0.35">
      <c r="A408" s="3" t="s">
        <v>110</v>
      </c>
      <c r="B408" s="3">
        <v>2021</v>
      </c>
      <c r="C408" s="22">
        <v>44493</v>
      </c>
      <c r="D408" s="3" t="s">
        <v>1542</v>
      </c>
      <c r="E408" s="3" t="s">
        <v>383</v>
      </c>
      <c r="F408" s="3">
        <v>2</v>
      </c>
      <c r="G408" s="3">
        <v>5</v>
      </c>
      <c r="H408" s="3" t="s">
        <v>34</v>
      </c>
      <c r="I408" s="3" t="s">
        <v>19</v>
      </c>
      <c r="J408" s="12">
        <f>(C408-VLOOKUP(H408,Riders!$A$2:$C$213,2,FALSE))/365</f>
        <v>121.8986301369863</v>
      </c>
      <c r="K408" s="3">
        <v>11</v>
      </c>
    </row>
    <row r="409" spans="1:11" x14ac:dyDescent="0.35">
      <c r="A409" s="3" t="s">
        <v>110</v>
      </c>
      <c r="B409" s="3">
        <v>2021</v>
      </c>
      <c r="C409" s="22">
        <v>44493</v>
      </c>
      <c r="D409" s="3" t="s">
        <v>1542</v>
      </c>
      <c r="E409" s="3" t="s">
        <v>383</v>
      </c>
      <c r="F409" s="3">
        <v>2</v>
      </c>
      <c r="G409" s="3">
        <v>6</v>
      </c>
      <c r="H409" s="3" t="s">
        <v>54</v>
      </c>
      <c r="I409" s="3" t="s">
        <v>44</v>
      </c>
      <c r="J409" s="12">
        <f>(C409-VLOOKUP(H409,Riders!$A$2:$C$213,2,FALSE))/365</f>
        <v>24.336986301369862</v>
      </c>
      <c r="K409" s="3">
        <v>12</v>
      </c>
    </row>
    <row r="410" spans="1:11" x14ac:dyDescent="0.35">
      <c r="A410" s="3" t="s">
        <v>1789</v>
      </c>
      <c r="B410" s="3">
        <v>2021</v>
      </c>
      <c r="C410" s="22">
        <v>44413</v>
      </c>
      <c r="D410" s="3" t="s">
        <v>1555</v>
      </c>
      <c r="E410" s="3" t="s">
        <v>1544</v>
      </c>
      <c r="F410" s="3">
        <v>1</v>
      </c>
      <c r="G410" s="3">
        <v>1</v>
      </c>
      <c r="H410" s="3" t="s">
        <v>80</v>
      </c>
      <c r="I410" s="3" t="s">
        <v>65</v>
      </c>
      <c r="J410" s="3">
        <v>34.200000000000003</v>
      </c>
      <c r="K410" s="3">
        <v>8</v>
      </c>
    </row>
    <row r="411" spans="1:11" x14ac:dyDescent="0.35">
      <c r="A411" s="3" t="s">
        <v>1789</v>
      </c>
      <c r="B411" s="3">
        <v>2021</v>
      </c>
      <c r="C411" s="22">
        <v>44413</v>
      </c>
      <c r="D411" s="3" t="s">
        <v>1555</v>
      </c>
      <c r="E411" s="3" t="s">
        <v>1544</v>
      </c>
      <c r="F411" s="3">
        <v>1</v>
      </c>
      <c r="G411" s="3">
        <v>2</v>
      </c>
      <c r="H411" s="3" t="s">
        <v>30</v>
      </c>
      <c r="I411" s="3" t="s">
        <v>31</v>
      </c>
      <c r="J411" s="3">
        <v>25.3</v>
      </c>
      <c r="K411" s="3">
        <v>4</v>
      </c>
    </row>
    <row r="412" spans="1:11" x14ac:dyDescent="0.35">
      <c r="A412" s="3" t="s">
        <v>1789</v>
      </c>
      <c r="B412" s="3">
        <v>2021</v>
      </c>
      <c r="C412" s="22">
        <v>44413</v>
      </c>
      <c r="D412" s="3" t="s">
        <v>1555</v>
      </c>
      <c r="E412" s="3" t="s">
        <v>1544</v>
      </c>
      <c r="F412" s="3">
        <v>1</v>
      </c>
      <c r="G412" s="3">
        <v>3</v>
      </c>
      <c r="H412" s="3" t="s">
        <v>113</v>
      </c>
      <c r="I412" s="3" t="s">
        <v>121</v>
      </c>
      <c r="J412" s="3">
        <v>26.8</v>
      </c>
      <c r="K412" s="3">
        <v>10</v>
      </c>
    </row>
    <row r="413" spans="1:11" x14ac:dyDescent="0.35">
      <c r="A413" s="3" t="s">
        <v>1789</v>
      </c>
      <c r="B413" s="3">
        <v>2021</v>
      </c>
      <c r="C413" s="22">
        <v>44413</v>
      </c>
      <c r="D413" s="3" t="s">
        <v>1555</v>
      </c>
      <c r="E413" s="3" t="s">
        <v>1544</v>
      </c>
      <c r="F413" s="3">
        <v>1</v>
      </c>
      <c r="G413" s="3">
        <v>4</v>
      </c>
      <c r="H413" s="3" t="s">
        <v>23</v>
      </c>
      <c r="I413" s="3" t="s">
        <v>15</v>
      </c>
      <c r="J413" s="3">
        <v>23.9</v>
      </c>
      <c r="K413" s="3">
        <v>7</v>
      </c>
    </row>
    <row r="414" spans="1:11" x14ac:dyDescent="0.35">
      <c r="A414" s="3" t="s">
        <v>1789</v>
      </c>
      <c r="B414" s="3">
        <v>2021</v>
      </c>
      <c r="C414" s="22">
        <v>44413</v>
      </c>
      <c r="D414" s="3" t="s">
        <v>1555</v>
      </c>
      <c r="E414" s="3" t="s">
        <v>1544</v>
      </c>
      <c r="F414" s="3">
        <v>1</v>
      </c>
      <c r="G414" s="3">
        <v>5</v>
      </c>
      <c r="H414" s="3" t="s">
        <v>136</v>
      </c>
      <c r="I414" s="3" t="s">
        <v>25</v>
      </c>
      <c r="J414" s="3">
        <v>28.5</v>
      </c>
      <c r="K414" s="3">
        <v>13</v>
      </c>
    </row>
    <row r="415" spans="1:11" x14ac:dyDescent="0.35">
      <c r="A415" s="3" t="s">
        <v>1789</v>
      </c>
      <c r="B415" s="3">
        <v>2021</v>
      </c>
      <c r="C415" s="22">
        <v>44413</v>
      </c>
      <c r="D415" s="3" t="s">
        <v>1555</v>
      </c>
      <c r="E415" s="3" t="s">
        <v>1544</v>
      </c>
      <c r="F415" s="3">
        <v>1</v>
      </c>
      <c r="G415" s="3">
        <v>6</v>
      </c>
      <c r="H415" s="3" t="s">
        <v>34</v>
      </c>
      <c r="I415" s="3" t="s">
        <v>19</v>
      </c>
      <c r="J415" s="3">
        <v>34</v>
      </c>
      <c r="K415" s="3">
        <v>16</v>
      </c>
    </row>
    <row r="416" spans="1:11" x14ac:dyDescent="0.35">
      <c r="A416" s="3" t="s">
        <v>1789</v>
      </c>
      <c r="B416" s="3">
        <v>2021</v>
      </c>
      <c r="C416" s="22">
        <v>44413</v>
      </c>
      <c r="D416" s="3" t="s">
        <v>1555</v>
      </c>
      <c r="E416" s="3" t="s">
        <v>1544</v>
      </c>
      <c r="F416" s="3">
        <v>2</v>
      </c>
      <c r="G416" s="3">
        <v>1</v>
      </c>
      <c r="H416" s="3" t="s">
        <v>78</v>
      </c>
      <c r="I416" s="3" t="s">
        <v>19</v>
      </c>
      <c r="J416" s="3">
        <v>30.2</v>
      </c>
      <c r="K416" s="3">
        <v>1</v>
      </c>
    </row>
    <row r="417" spans="1:11" x14ac:dyDescent="0.35">
      <c r="A417" s="3" t="s">
        <v>1789</v>
      </c>
      <c r="B417" s="3">
        <v>2021</v>
      </c>
      <c r="C417" s="22">
        <v>44413</v>
      </c>
      <c r="D417" s="3" t="s">
        <v>1555</v>
      </c>
      <c r="E417" s="3" t="s">
        <v>1544</v>
      </c>
      <c r="F417" s="3">
        <v>2</v>
      </c>
      <c r="G417" s="3">
        <v>2</v>
      </c>
      <c r="H417" s="3" t="s">
        <v>28</v>
      </c>
      <c r="I417" s="3" t="s">
        <v>29</v>
      </c>
      <c r="J417" s="3">
        <v>21.6</v>
      </c>
      <c r="K417" s="3">
        <v>2</v>
      </c>
    </row>
    <row r="418" spans="1:11" x14ac:dyDescent="0.35">
      <c r="A418" s="3" t="s">
        <v>1789</v>
      </c>
      <c r="B418" s="3">
        <v>2021</v>
      </c>
      <c r="C418" s="22">
        <v>44413</v>
      </c>
      <c r="D418" s="3" t="s">
        <v>1555</v>
      </c>
      <c r="E418" s="3" t="s">
        <v>1544</v>
      </c>
      <c r="F418" s="3">
        <v>2</v>
      </c>
      <c r="G418" s="3">
        <v>3</v>
      </c>
      <c r="H418" s="3" t="s">
        <v>43</v>
      </c>
      <c r="I418" s="3" t="s">
        <v>44</v>
      </c>
      <c r="J418" s="3">
        <v>28.7</v>
      </c>
      <c r="K418" s="3">
        <v>11</v>
      </c>
    </row>
    <row r="419" spans="1:11" x14ac:dyDescent="0.35">
      <c r="A419" s="3" t="s">
        <v>1789</v>
      </c>
      <c r="B419" s="3">
        <v>2021</v>
      </c>
      <c r="C419" s="22">
        <v>44413</v>
      </c>
      <c r="D419" s="3" t="s">
        <v>1555</v>
      </c>
      <c r="E419" s="3" t="s">
        <v>1544</v>
      </c>
      <c r="F419" s="3">
        <v>2</v>
      </c>
      <c r="G419" s="3">
        <v>4</v>
      </c>
      <c r="H419" s="3" t="s">
        <v>26</v>
      </c>
      <c r="I419" s="3" t="s">
        <v>27</v>
      </c>
      <c r="J419" s="3">
        <v>23.2</v>
      </c>
      <c r="K419" s="3">
        <v>3</v>
      </c>
    </row>
    <row r="420" spans="1:11" x14ac:dyDescent="0.35">
      <c r="A420" s="3" t="s">
        <v>1789</v>
      </c>
      <c r="B420" s="3">
        <v>2021</v>
      </c>
      <c r="C420" s="22">
        <v>44413</v>
      </c>
      <c r="D420" s="3" t="s">
        <v>1555</v>
      </c>
      <c r="E420" s="3" t="s">
        <v>1544</v>
      </c>
      <c r="F420" s="3">
        <v>2</v>
      </c>
      <c r="G420" s="3">
        <v>5</v>
      </c>
      <c r="H420" s="3" t="s">
        <v>16</v>
      </c>
      <c r="I420" s="3" t="s">
        <v>17</v>
      </c>
      <c r="J420" s="3">
        <v>22.3</v>
      </c>
      <c r="K420" s="3">
        <v>13</v>
      </c>
    </row>
    <row r="421" spans="1:11" x14ac:dyDescent="0.35">
      <c r="A421" s="3" t="s">
        <v>1789</v>
      </c>
      <c r="B421" s="3">
        <v>2021</v>
      </c>
      <c r="C421" s="22">
        <v>44413</v>
      </c>
      <c r="D421" s="3" t="s">
        <v>1555</v>
      </c>
      <c r="E421" s="3" t="s">
        <v>1544</v>
      </c>
      <c r="F421" s="3">
        <v>2</v>
      </c>
      <c r="G421" s="3">
        <v>6</v>
      </c>
      <c r="H421" s="3" t="s">
        <v>14</v>
      </c>
      <c r="I421" s="3" t="s">
        <v>15</v>
      </c>
      <c r="J421" s="3">
        <v>21.6</v>
      </c>
      <c r="K421" s="3">
        <v>16</v>
      </c>
    </row>
    <row r="422" spans="1:11" x14ac:dyDescent="0.35">
      <c r="A422" s="3" t="s">
        <v>1789</v>
      </c>
      <c r="B422" s="3">
        <v>2021</v>
      </c>
      <c r="C422" s="22">
        <v>44413</v>
      </c>
      <c r="D422" s="3" t="s">
        <v>1555</v>
      </c>
      <c r="E422" s="3" t="s">
        <v>1544</v>
      </c>
      <c r="F422" s="3">
        <v>3</v>
      </c>
      <c r="G422" s="3">
        <v>1</v>
      </c>
      <c r="H422" s="3" t="s">
        <v>33</v>
      </c>
      <c r="I422" s="3" t="s">
        <v>27</v>
      </c>
      <c r="J422" s="3">
        <v>27.7</v>
      </c>
      <c r="K422" s="3">
        <v>5</v>
      </c>
    </row>
    <row r="423" spans="1:11" x14ac:dyDescent="0.35">
      <c r="A423" s="3" t="s">
        <v>1789</v>
      </c>
      <c r="B423" s="3">
        <v>2021</v>
      </c>
      <c r="C423" s="22">
        <v>44413</v>
      </c>
      <c r="D423" s="3" t="s">
        <v>1555</v>
      </c>
      <c r="E423" s="3" t="s">
        <v>1544</v>
      </c>
      <c r="F423" s="3">
        <v>3</v>
      </c>
      <c r="G423" s="3">
        <v>2</v>
      </c>
      <c r="H423" s="3" t="s">
        <v>419</v>
      </c>
      <c r="I423" s="3" t="s">
        <v>36</v>
      </c>
      <c r="J423" s="3">
        <v>33.5</v>
      </c>
      <c r="K423" s="3">
        <v>9</v>
      </c>
    </row>
    <row r="424" spans="1:11" x14ac:dyDescent="0.35">
      <c r="A424" s="3" t="s">
        <v>1789</v>
      </c>
      <c r="B424" s="3">
        <v>2021</v>
      </c>
      <c r="C424" s="22">
        <v>44413</v>
      </c>
      <c r="D424" s="3" t="s">
        <v>1555</v>
      </c>
      <c r="E424" s="3" t="s">
        <v>1544</v>
      </c>
      <c r="F424" s="3">
        <v>3</v>
      </c>
      <c r="G424" s="3">
        <v>3</v>
      </c>
      <c r="H424" s="3" t="s">
        <v>137</v>
      </c>
      <c r="I424" s="3" t="s">
        <v>38</v>
      </c>
      <c r="J424" s="3">
        <v>30.5</v>
      </c>
      <c r="K424" s="3">
        <v>12</v>
      </c>
    </row>
    <row r="425" spans="1:11" x14ac:dyDescent="0.35">
      <c r="A425" s="3" t="s">
        <v>1789</v>
      </c>
      <c r="B425" s="3">
        <v>2021</v>
      </c>
      <c r="C425" s="22">
        <v>44413</v>
      </c>
      <c r="D425" s="3" t="s">
        <v>1555</v>
      </c>
      <c r="E425" s="3" t="s">
        <v>1544</v>
      </c>
      <c r="F425" s="3">
        <v>3</v>
      </c>
      <c r="G425" s="3">
        <v>4</v>
      </c>
      <c r="H425" s="3" t="s">
        <v>150</v>
      </c>
      <c r="I425" s="3" t="s">
        <v>31</v>
      </c>
      <c r="J425" s="3">
        <v>33.1</v>
      </c>
      <c r="K425" s="3">
        <v>6</v>
      </c>
    </row>
    <row r="426" spans="1:11" x14ac:dyDescent="0.35">
      <c r="A426" s="3" t="s">
        <v>1789</v>
      </c>
      <c r="B426" s="3">
        <v>2021</v>
      </c>
      <c r="C426" s="22">
        <v>44413</v>
      </c>
      <c r="D426" s="3" t="s">
        <v>1555</v>
      </c>
      <c r="E426" s="3" t="s">
        <v>1544</v>
      </c>
      <c r="F426" s="3">
        <v>3</v>
      </c>
      <c r="G426" s="3">
        <v>5</v>
      </c>
      <c r="H426" s="3" t="s">
        <v>83</v>
      </c>
      <c r="I426" s="3" t="s">
        <v>67</v>
      </c>
      <c r="J426" s="3">
        <v>28.9</v>
      </c>
      <c r="K426" s="3">
        <v>13</v>
      </c>
    </row>
    <row r="427" spans="1:11" x14ac:dyDescent="0.35">
      <c r="A427" s="3" t="s">
        <v>1789</v>
      </c>
      <c r="B427" s="3">
        <v>2021</v>
      </c>
      <c r="C427" s="22">
        <v>44413</v>
      </c>
      <c r="D427" s="3" t="s">
        <v>1555</v>
      </c>
      <c r="E427" s="3" t="s">
        <v>1544</v>
      </c>
      <c r="F427" s="3">
        <v>3</v>
      </c>
      <c r="G427" s="3">
        <v>6</v>
      </c>
      <c r="H427" s="3" t="s">
        <v>97</v>
      </c>
      <c r="I427" s="3" t="s">
        <v>40</v>
      </c>
      <c r="J427" s="3">
        <v>27.5</v>
      </c>
      <c r="K427" s="3">
        <v>16</v>
      </c>
    </row>
    <row r="428" spans="1:11" x14ac:dyDescent="0.35">
      <c r="A428" s="3" t="s">
        <v>1789</v>
      </c>
      <c r="B428" s="3">
        <v>2021</v>
      </c>
      <c r="C428" s="22">
        <v>44413</v>
      </c>
      <c r="D428" s="3" t="s">
        <v>1555</v>
      </c>
      <c r="E428" s="3" t="s">
        <v>1545</v>
      </c>
      <c r="F428" s="3">
        <v>1</v>
      </c>
      <c r="G428" s="3">
        <v>1</v>
      </c>
      <c r="H428" s="3" t="s">
        <v>30</v>
      </c>
      <c r="I428" s="3" t="s">
        <v>31</v>
      </c>
      <c r="J428" s="3">
        <v>25.3</v>
      </c>
      <c r="K428" s="3">
        <v>4</v>
      </c>
    </row>
    <row r="429" spans="1:11" x14ac:dyDescent="0.35">
      <c r="A429" s="3" t="s">
        <v>1789</v>
      </c>
      <c r="B429" s="3">
        <v>2021</v>
      </c>
      <c r="C429" s="22">
        <v>44413</v>
      </c>
      <c r="D429" s="3" t="s">
        <v>1555</v>
      </c>
      <c r="E429" s="3" t="s">
        <v>1545</v>
      </c>
      <c r="F429" s="3">
        <v>1</v>
      </c>
      <c r="G429" s="3">
        <v>2</v>
      </c>
      <c r="H429" s="3" t="s">
        <v>28</v>
      </c>
      <c r="I429" s="3" t="s">
        <v>29</v>
      </c>
      <c r="J429" s="3">
        <v>21.6</v>
      </c>
      <c r="K429" s="3">
        <v>2</v>
      </c>
    </row>
    <row r="430" spans="1:11" x14ac:dyDescent="0.35">
      <c r="A430" s="3" t="s">
        <v>1789</v>
      </c>
      <c r="B430" s="3">
        <v>2021</v>
      </c>
      <c r="C430" s="22">
        <v>44413</v>
      </c>
      <c r="D430" s="3" t="s">
        <v>1555</v>
      </c>
      <c r="E430" s="3" t="s">
        <v>1545</v>
      </c>
      <c r="F430" s="3">
        <v>1</v>
      </c>
      <c r="G430" s="3">
        <v>3</v>
      </c>
      <c r="H430" s="3" t="s">
        <v>150</v>
      </c>
      <c r="I430" s="3" t="s">
        <v>31</v>
      </c>
      <c r="J430" s="3">
        <v>33.1</v>
      </c>
      <c r="K430" s="3">
        <v>6</v>
      </c>
    </row>
    <row r="431" spans="1:11" x14ac:dyDescent="0.35">
      <c r="A431" s="3" t="s">
        <v>1789</v>
      </c>
      <c r="B431" s="3">
        <v>2021</v>
      </c>
      <c r="C431" s="22">
        <v>44413</v>
      </c>
      <c r="D431" s="3" t="s">
        <v>1555</v>
      </c>
      <c r="E431" s="3" t="s">
        <v>1545</v>
      </c>
      <c r="F431" s="3">
        <v>1</v>
      </c>
      <c r="G431" s="3">
        <v>4</v>
      </c>
      <c r="H431" s="3" t="s">
        <v>43</v>
      </c>
      <c r="I431" s="3" t="s">
        <v>44</v>
      </c>
      <c r="J431" s="3">
        <v>28.7</v>
      </c>
      <c r="K431" s="3">
        <v>11</v>
      </c>
    </row>
    <row r="432" spans="1:11" x14ac:dyDescent="0.35">
      <c r="A432" s="3" t="s">
        <v>1789</v>
      </c>
      <c r="B432" s="3">
        <v>2021</v>
      </c>
      <c r="C432" s="22">
        <v>44413</v>
      </c>
      <c r="D432" s="3" t="s">
        <v>1555</v>
      </c>
      <c r="E432" s="3" t="s">
        <v>1545</v>
      </c>
      <c r="F432" s="3">
        <v>1</v>
      </c>
      <c r="G432" s="3">
        <v>5</v>
      </c>
      <c r="H432" s="3" t="s">
        <v>80</v>
      </c>
      <c r="I432" s="3" t="s">
        <v>65</v>
      </c>
      <c r="J432" s="3">
        <v>34.200000000000003</v>
      </c>
      <c r="K432" s="3">
        <v>8</v>
      </c>
    </row>
    <row r="433" spans="1:11" x14ac:dyDescent="0.35">
      <c r="A433" s="3" t="s">
        <v>1789</v>
      </c>
      <c r="B433" s="3">
        <v>2021</v>
      </c>
      <c r="C433" s="22">
        <v>44413</v>
      </c>
      <c r="D433" s="3" t="s">
        <v>1555</v>
      </c>
      <c r="E433" s="3" t="s">
        <v>1545</v>
      </c>
      <c r="F433" s="3">
        <v>1</v>
      </c>
      <c r="G433" s="3">
        <v>6</v>
      </c>
      <c r="H433" s="3" t="s">
        <v>137</v>
      </c>
      <c r="I433" s="3" t="s">
        <v>38</v>
      </c>
      <c r="J433" s="3">
        <v>30.5</v>
      </c>
      <c r="K433" s="3">
        <v>12</v>
      </c>
    </row>
    <row r="434" spans="1:11" x14ac:dyDescent="0.35">
      <c r="A434" s="3" t="s">
        <v>1789</v>
      </c>
      <c r="B434" s="3">
        <v>2021</v>
      </c>
      <c r="C434" s="22">
        <v>44413</v>
      </c>
      <c r="D434" s="3" t="s">
        <v>1555</v>
      </c>
      <c r="E434" s="3" t="s">
        <v>1545</v>
      </c>
      <c r="F434" s="3">
        <v>2</v>
      </c>
      <c r="G434" s="3">
        <v>1</v>
      </c>
      <c r="H434" s="3" t="s">
        <v>78</v>
      </c>
      <c r="I434" s="3" t="s">
        <v>19</v>
      </c>
      <c r="J434" s="3">
        <v>30.2</v>
      </c>
      <c r="K434" s="3">
        <v>1</v>
      </c>
    </row>
    <row r="435" spans="1:11" x14ac:dyDescent="0.35">
      <c r="A435" s="3" t="s">
        <v>1789</v>
      </c>
      <c r="B435" s="3">
        <v>2021</v>
      </c>
      <c r="C435" s="22">
        <v>44413</v>
      </c>
      <c r="D435" s="3" t="s">
        <v>1555</v>
      </c>
      <c r="E435" s="3" t="s">
        <v>1545</v>
      </c>
      <c r="F435" s="3">
        <v>2</v>
      </c>
      <c r="G435" s="3">
        <v>2</v>
      </c>
      <c r="H435" s="3" t="s">
        <v>33</v>
      </c>
      <c r="I435" s="3" t="s">
        <v>27</v>
      </c>
      <c r="J435" s="3">
        <v>27.7</v>
      </c>
      <c r="K435" s="3">
        <v>5</v>
      </c>
    </row>
    <row r="436" spans="1:11" x14ac:dyDescent="0.35">
      <c r="A436" s="3" t="s">
        <v>1789</v>
      </c>
      <c r="B436" s="3">
        <v>2021</v>
      </c>
      <c r="C436" s="22">
        <v>44413</v>
      </c>
      <c r="D436" s="3" t="s">
        <v>1555</v>
      </c>
      <c r="E436" s="3" t="s">
        <v>1545</v>
      </c>
      <c r="F436" s="3">
        <v>2</v>
      </c>
      <c r="G436" s="3">
        <v>3</v>
      </c>
      <c r="H436" s="3" t="s">
        <v>26</v>
      </c>
      <c r="I436" s="3" t="s">
        <v>27</v>
      </c>
      <c r="J436" s="3">
        <v>23.2</v>
      </c>
      <c r="K436" s="3">
        <v>3</v>
      </c>
    </row>
    <row r="437" spans="1:11" x14ac:dyDescent="0.35">
      <c r="A437" s="3" t="s">
        <v>1789</v>
      </c>
      <c r="B437" s="3">
        <v>2021</v>
      </c>
      <c r="C437" s="22">
        <v>44413</v>
      </c>
      <c r="D437" s="3" t="s">
        <v>1555</v>
      </c>
      <c r="E437" s="3" t="s">
        <v>1545</v>
      </c>
      <c r="F437" s="3">
        <v>2</v>
      </c>
      <c r="G437" s="3">
        <v>4</v>
      </c>
      <c r="H437" s="3" t="s">
        <v>113</v>
      </c>
      <c r="I437" s="3" t="s">
        <v>121</v>
      </c>
      <c r="J437" s="3">
        <v>26.8</v>
      </c>
      <c r="K437" s="3">
        <v>10</v>
      </c>
    </row>
    <row r="438" spans="1:11" x14ac:dyDescent="0.35">
      <c r="A438" s="3" t="s">
        <v>1789</v>
      </c>
      <c r="B438" s="3">
        <v>2021</v>
      </c>
      <c r="C438" s="22">
        <v>44413</v>
      </c>
      <c r="D438" s="3" t="s">
        <v>1555</v>
      </c>
      <c r="E438" s="3" t="s">
        <v>1545</v>
      </c>
      <c r="F438" s="3">
        <v>2</v>
      </c>
      <c r="G438" s="3">
        <v>5</v>
      </c>
      <c r="H438" s="3" t="s">
        <v>419</v>
      </c>
      <c r="I438" s="3" t="s">
        <v>36</v>
      </c>
      <c r="J438" s="3">
        <v>33.5</v>
      </c>
      <c r="K438" s="3">
        <v>9</v>
      </c>
    </row>
    <row r="439" spans="1:11" x14ac:dyDescent="0.35">
      <c r="A439" s="3" t="s">
        <v>1789</v>
      </c>
      <c r="B439" s="3">
        <v>2021</v>
      </c>
      <c r="C439" s="22">
        <v>44413</v>
      </c>
      <c r="D439" s="3" t="s">
        <v>1555</v>
      </c>
      <c r="E439" s="3" t="s">
        <v>1545</v>
      </c>
      <c r="F439" s="3">
        <v>2</v>
      </c>
      <c r="G439" s="3">
        <v>6</v>
      </c>
      <c r="H439" s="3" t="s">
        <v>23</v>
      </c>
      <c r="I439" s="3" t="s">
        <v>15</v>
      </c>
      <c r="J439" s="3">
        <v>23.9</v>
      </c>
      <c r="K439" s="3">
        <v>7</v>
      </c>
    </row>
    <row r="440" spans="1:11" x14ac:dyDescent="0.35">
      <c r="A440" s="3" t="s">
        <v>1789</v>
      </c>
      <c r="B440" s="3">
        <v>2021</v>
      </c>
      <c r="C440" s="22">
        <v>44413</v>
      </c>
      <c r="D440" s="3" t="s">
        <v>1555</v>
      </c>
      <c r="E440" s="3" t="s">
        <v>383</v>
      </c>
      <c r="F440" s="3">
        <v>1</v>
      </c>
      <c r="G440" s="3">
        <v>1</v>
      </c>
      <c r="H440" s="3" t="s">
        <v>78</v>
      </c>
      <c r="I440" s="3" t="s">
        <v>19</v>
      </c>
      <c r="J440" s="3">
        <v>30.2</v>
      </c>
      <c r="K440" s="3">
        <v>1</v>
      </c>
    </row>
    <row r="441" spans="1:11" x14ac:dyDescent="0.35">
      <c r="A441" s="3" t="s">
        <v>1789</v>
      </c>
      <c r="B441" s="3">
        <v>2021</v>
      </c>
      <c r="C441" s="22">
        <v>44413</v>
      </c>
      <c r="D441" s="3" t="s">
        <v>1555</v>
      </c>
      <c r="E441" s="3" t="s">
        <v>383</v>
      </c>
      <c r="F441" s="3">
        <v>1</v>
      </c>
      <c r="G441" s="3">
        <v>2</v>
      </c>
      <c r="H441" s="3" t="s">
        <v>28</v>
      </c>
      <c r="I441" s="3" t="s">
        <v>29</v>
      </c>
      <c r="J441" s="3">
        <v>21.6</v>
      </c>
      <c r="K441" s="3">
        <v>2</v>
      </c>
    </row>
    <row r="442" spans="1:11" x14ac:dyDescent="0.35">
      <c r="A442" s="3" t="s">
        <v>1789</v>
      </c>
      <c r="B442" s="3">
        <v>2021</v>
      </c>
      <c r="C442" s="22">
        <v>44413</v>
      </c>
      <c r="D442" s="3" t="s">
        <v>1555</v>
      </c>
      <c r="E442" s="3" t="s">
        <v>383</v>
      </c>
      <c r="F442" s="3">
        <v>1</v>
      </c>
      <c r="G442" s="3">
        <v>3</v>
      </c>
      <c r="H442" s="3" t="s">
        <v>26</v>
      </c>
      <c r="I442" s="3" t="s">
        <v>27</v>
      </c>
      <c r="J442" s="3">
        <v>23.2</v>
      </c>
      <c r="K442" s="3">
        <v>3</v>
      </c>
    </row>
    <row r="443" spans="1:11" x14ac:dyDescent="0.35">
      <c r="A443" s="3" t="s">
        <v>1789</v>
      </c>
      <c r="B443" s="3">
        <v>2021</v>
      </c>
      <c r="C443" s="22">
        <v>44413</v>
      </c>
      <c r="D443" s="3" t="s">
        <v>1555</v>
      </c>
      <c r="E443" s="3" t="s">
        <v>383</v>
      </c>
      <c r="F443" s="3">
        <v>1</v>
      </c>
      <c r="G443" s="3">
        <v>4</v>
      </c>
      <c r="H443" s="3" t="s">
        <v>30</v>
      </c>
      <c r="I443" s="3" t="s">
        <v>31</v>
      </c>
      <c r="J443" s="3">
        <v>25.3</v>
      </c>
      <c r="K443" s="3">
        <v>4</v>
      </c>
    </row>
    <row r="444" spans="1:11" x14ac:dyDescent="0.35">
      <c r="A444" s="3" t="s">
        <v>1789</v>
      </c>
      <c r="B444" s="3">
        <v>2021</v>
      </c>
      <c r="C444" s="22">
        <v>44413</v>
      </c>
      <c r="D444" s="3" t="s">
        <v>1555</v>
      </c>
      <c r="E444" s="3" t="s">
        <v>383</v>
      </c>
      <c r="F444" s="3">
        <v>1</v>
      </c>
      <c r="G444" s="3">
        <v>5</v>
      </c>
      <c r="H444" s="3" t="s">
        <v>33</v>
      </c>
      <c r="I444" s="3" t="s">
        <v>27</v>
      </c>
      <c r="J444" s="3">
        <v>27.7</v>
      </c>
      <c r="K444" s="3">
        <v>5</v>
      </c>
    </row>
    <row r="445" spans="1:11" x14ac:dyDescent="0.35">
      <c r="A445" s="3" t="s">
        <v>1789</v>
      </c>
      <c r="B445" s="3">
        <v>2021</v>
      </c>
      <c r="C445" s="22">
        <v>44413</v>
      </c>
      <c r="D445" s="3" t="s">
        <v>1555</v>
      </c>
      <c r="E445" s="3" t="s">
        <v>383</v>
      </c>
      <c r="F445" s="3">
        <v>1</v>
      </c>
      <c r="G445" s="3">
        <v>6</v>
      </c>
      <c r="H445" s="3" t="s">
        <v>150</v>
      </c>
      <c r="I445" s="3" t="s">
        <v>31</v>
      </c>
      <c r="J445" s="3">
        <v>33.1</v>
      </c>
      <c r="K445" s="3">
        <v>6</v>
      </c>
    </row>
    <row r="446" spans="1:11" x14ac:dyDescent="0.35">
      <c r="A446" s="3" t="s">
        <v>1789</v>
      </c>
      <c r="B446" s="3">
        <v>2021</v>
      </c>
      <c r="C446" s="22">
        <v>44413</v>
      </c>
      <c r="D446" s="3" t="s">
        <v>1555</v>
      </c>
      <c r="E446" s="3" t="s">
        <v>383</v>
      </c>
      <c r="F446" s="3">
        <v>2</v>
      </c>
      <c r="G446" s="3">
        <v>1</v>
      </c>
      <c r="H446" s="3" t="s">
        <v>23</v>
      </c>
      <c r="I446" s="3" t="s">
        <v>15</v>
      </c>
      <c r="J446" s="3">
        <v>23.9</v>
      </c>
      <c r="K446" s="3">
        <v>7</v>
      </c>
    </row>
    <row r="447" spans="1:11" x14ac:dyDescent="0.35">
      <c r="A447" s="3" t="s">
        <v>1789</v>
      </c>
      <c r="B447" s="3">
        <v>2021</v>
      </c>
      <c r="C447" s="22">
        <v>44413</v>
      </c>
      <c r="D447" s="3" t="s">
        <v>1555</v>
      </c>
      <c r="E447" s="3" t="s">
        <v>383</v>
      </c>
      <c r="F447" s="3">
        <v>2</v>
      </c>
      <c r="G447" s="3">
        <v>2</v>
      </c>
      <c r="H447" s="3" t="s">
        <v>80</v>
      </c>
      <c r="I447" s="3" t="s">
        <v>65</v>
      </c>
      <c r="J447" s="3">
        <v>34.200000000000003</v>
      </c>
      <c r="K447" s="3">
        <v>8</v>
      </c>
    </row>
    <row r="448" spans="1:11" x14ac:dyDescent="0.35">
      <c r="A448" s="3" t="s">
        <v>1789</v>
      </c>
      <c r="B448" s="3">
        <v>2021</v>
      </c>
      <c r="C448" s="22">
        <v>44413</v>
      </c>
      <c r="D448" s="3" t="s">
        <v>1555</v>
      </c>
      <c r="E448" s="3" t="s">
        <v>383</v>
      </c>
      <c r="F448" s="3">
        <v>2</v>
      </c>
      <c r="G448" s="3">
        <v>3</v>
      </c>
      <c r="H448" s="3" t="s">
        <v>419</v>
      </c>
      <c r="I448" s="3" t="s">
        <v>36</v>
      </c>
      <c r="J448" s="3">
        <v>33.5</v>
      </c>
      <c r="K448" s="3">
        <v>9</v>
      </c>
    </row>
    <row r="449" spans="1:11" x14ac:dyDescent="0.35">
      <c r="A449" s="3" t="s">
        <v>1789</v>
      </c>
      <c r="B449" s="3">
        <v>2021</v>
      </c>
      <c r="C449" s="22">
        <v>44413</v>
      </c>
      <c r="D449" s="3" t="s">
        <v>1555</v>
      </c>
      <c r="E449" s="3" t="s">
        <v>383</v>
      </c>
      <c r="F449" s="3">
        <v>2</v>
      </c>
      <c r="G449" s="3">
        <v>4</v>
      </c>
      <c r="H449" s="3" t="s">
        <v>113</v>
      </c>
      <c r="I449" s="3" t="s">
        <v>121</v>
      </c>
      <c r="J449" s="3">
        <v>26.8</v>
      </c>
      <c r="K449" s="3">
        <v>10</v>
      </c>
    </row>
    <row r="450" spans="1:11" x14ac:dyDescent="0.35">
      <c r="A450" s="3" t="s">
        <v>1789</v>
      </c>
      <c r="B450" s="3">
        <v>2021</v>
      </c>
      <c r="C450" s="22">
        <v>44413</v>
      </c>
      <c r="D450" s="3" t="s">
        <v>1555</v>
      </c>
      <c r="E450" s="3" t="s">
        <v>383</v>
      </c>
      <c r="F450" s="3">
        <v>2</v>
      </c>
      <c r="G450" s="3">
        <v>5</v>
      </c>
      <c r="H450" s="3" t="s">
        <v>43</v>
      </c>
      <c r="I450" s="3" t="s">
        <v>44</v>
      </c>
      <c r="J450" s="3">
        <v>28.7</v>
      </c>
      <c r="K450" s="3">
        <v>11</v>
      </c>
    </row>
    <row r="451" spans="1:11" x14ac:dyDescent="0.35">
      <c r="A451" s="3" t="s">
        <v>1789</v>
      </c>
      <c r="B451" s="3">
        <v>2021</v>
      </c>
      <c r="C451" s="22">
        <v>44413</v>
      </c>
      <c r="D451" s="3" t="s">
        <v>1555</v>
      </c>
      <c r="E451" s="3" t="s">
        <v>383</v>
      </c>
      <c r="F451" s="3">
        <v>2</v>
      </c>
      <c r="G451" s="3">
        <v>6</v>
      </c>
      <c r="H451" s="3" t="s">
        <v>137</v>
      </c>
      <c r="I451" s="3" t="s">
        <v>38</v>
      </c>
      <c r="J451" s="3">
        <v>30.5</v>
      </c>
      <c r="K451" s="3">
        <v>12</v>
      </c>
    </row>
    <row r="452" spans="1:11" x14ac:dyDescent="0.35">
      <c r="A452" s="3" t="s">
        <v>1789</v>
      </c>
      <c r="B452" s="3">
        <v>2021</v>
      </c>
      <c r="C452" s="22">
        <v>44412</v>
      </c>
      <c r="D452" s="3" t="s">
        <v>1555</v>
      </c>
      <c r="E452" s="3" t="s">
        <v>472</v>
      </c>
      <c r="F452" s="3">
        <v>1</v>
      </c>
      <c r="G452" s="3">
        <v>1</v>
      </c>
      <c r="H452" s="3" t="s">
        <v>34</v>
      </c>
      <c r="I452" s="3" t="s">
        <v>19</v>
      </c>
      <c r="J452" s="3">
        <v>34</v>
      </c>
      <c r="K452" s="3">
        <v>16</v>
      </c>
    </row>
    <row r="453" spans="1:11" x14ac:dyDescent="0.35">
      <c r="A453" s="3" t="s">
        <v>1789</v>
      </c>
      <c r="B453" s="3">
        <v>2021</v>
      </c>
      <c r="C453" s="22">
        <v>44412</v>
      </c>
      <c r="D453" s="3" t="s">
        <v>1555</v>
      </c>
      <c r="E453" s="3" t="s">
        <v>472</v>
      </c>
      <c r="F453" s="3">
        <v>1</v>
      </c>
      <c r="G453" s="3">
        <v>2</v>
      </c>
      <c r="H453" s="3" t="s">
        <v>137</v>
      </c>
      <c r="I453" s="3" t="s">
        <v>38</v>
      </c>
      <c r="J453" s="3">
        <v>30.5</v>
      </c>
      <c r="K453" s="3">
        <v>12</v>
      </c>
    </row>
    <row r="454" spans="1:11" x14ac:dyDescent="0.35">
      <c r="A454" s="3" t="s">
        <v>1789</v>
      </c>
      <c r="B454" s="3">
        <v>2021</v>
      </c>
      <c r="C454" s="22">
        <v>44412</v>
      </c>
      <c r="D454" s="3" t="s">
        <v>1555</v>
      </c>
      <c r="E454" s="3" t="s">
        <v>472</v>
      </c>
      <c r="F454" s="3">
        <v>1</v>
      </c>
      <c r="G454" s="3">
        <v>3</v>
      </c>
      <c r="H454" s="3" t="s">
        <v>178</v>
      </c>
      <c r="I454" s="3" t="s">
        <v>159</v>
      </c>
      <c r="J454" s="3">
        <v>29.5</v>
      </c>
      <c r="K454" s="3">
        <v>19</v>
      </c>
    </row>
    <row r="455" spans="1:11" x14ac:dyDescent="0.35">
      <c r="A455" s="3" t="s">
        <v>1789</v>
      </c>
      <c r="B455" s="3">
        <v>2021</v>
      </c>
      <c r="C455" s="22">
        <v>44412</v>
      </c>
      <c r="D455" s="3" t="s">
        <v>1555</v>
      </c>
      <c r="E455" s="3" t="s">
        <v>472</v>
      </c>
      <c r="F455" s="3">
        <v>1</v>
      </c>
      <c r="G455" s="3">
        <v>4</v>
      </c>
      <c r="H455" s="3" t="s">
        <v>132</v>
      </c>
      <c r="I455" s="3" t="s">
        <v>65</v>
      </c>
      <c r="J455" s="3">
        <v>31</v>
      </c>
      <c r="K455" s="3">
        <v>23</v>
      </c>
    </row>
    <row r="456" spans="1:11" x14ac:dyDescent="0.35">
      <c r="A456" s="3" t="s">
        <v>1789</v>
      </c>
      <c r="B456" s="3">
        <v>2021</v>
      </c>
      <c r="C456" s="22">
        <v>44412</v>
      </c>
      <c r="D456" s="3" t="s">
        <v>1555</v>
      </c>
      <c r="E456" s="3" t="s">
        <v>472</v>
      </c>
      <c r="F456" s="3">
        <v>1</v>
      </c>
      <c r="G456" s="3">
        <v>5</v>
      </c>
      <c r="H456" s="3" t="s">
        <v>136</v>
      </c>
      <c r="I456" s="3" t="s">
        <v>25</v>
      </c>
      <c r="J456" s="3">
        <v>28.5</v>
      </c>
      <c r="K456" s="3">
        <v>13</v>
      </c>
    </row>
    <row r="457" spans="1:11" x14ac:dyDescent="0.35">
      <c r="A457" s="3" t="s">
        <v>1789</v>
      </c>
      <c r="B457" s="3">
        <v>2021</v>
      </c>
      <c r="C457" s="22">
        <v>44412</v>
      </c>
      <c r="D457" s="3" t="s">
        <v>1555</v>
      </c>
      <c r="E457" s="3" t="s">
        <v>472</v>
      </c>
      <c r="F457" s="3">
        <v>2</v>
      </c>
      <c r="G457" s="3">
        <v>1</v>
      </c>
      <c r="H457" s="3" t="s">
        <v>14</v>
      </c>
      <c r="I457" s="3" t="s">
        <v>15</v>
      </c>
      <c r="J457" s="3">
        <v>21.6</v>
      </c>
      <c r="K457" s="3">
        <v>16</v>
      </c>
    </row>
    <row r="458" spans="1:11" x14ac:dyDescent="0.35">
      <c r="A458" s="3" t="s">
        <v>1789</v>
      </c>
      <c r="B458" s="3">
        <v>2021</v>
      </c>
      <c r="C458" s="22">
        <v>44412</v>
      </c>
      <c r="D458" s="3" t="s">
        <v>1555</v>
      </c>
      <c r="E458" s="3" t="s">
        <v>472</v>
      </c>
      <c r="F458" s="3">
        <v>2</v>
      </c>
      <c r="G458" s="3">
        <v>2</v>
      </c>
      <c r="H458" s="3" t="s">
        <v>113</v>
      </c>
      <c r="I458" s="3" t="s">
        <v>121</v>
      </c>
      <c r="J458" s="3">
        <v>26.8</v>
      </c>
      <c r="K458" s="3">
        <v>10</v>
      </c>
    </row>
    <row r="459" spans="1:11" x14ac:dyDescent="0.35">
      <c r="A459" s="3" t="s">
        <v>1789</v>
      </c>
      <c r="B459" s="3">
        <v>2021</v>
      </c>
      <c r="C459" s="22">
        <v>44412</v>
      </c>
      <c r="D459" s="3" t="s">
        <v>1555</v>
      </c>
      <c r="E459" s="3" t="s">
        <v>472</v>
      </c>
      <c r="F459" s="3">
        <v>2</v>
      </c>
      <c r="G459" s="3">
        <v>3</v>
      </c>
      <c r="H459" s="3" t="s">
        <v>80</v>
      </c>
      <c r="I459" s="3" t="s">
        <v>65</v>
      </c>
      <c r="J459" s="3">
        <v>34.200000000000003</v>
      </c>
      <c r="K459" s="3">
        <v>8</v>
      </c>
    </row>
    <row r="460" spans="1:11" x14ac:dyDescent="0.35">
      <c r="A460" s="3" t="s">
        <v>1789</v>
      </c>
      <c r="B460" s="3">
        <v>2021</v>
      </c>
      <c r="C460" s="22">
        <v>44412</v>
      </c>
      <c r="D460" s="3" t="s">
        <v>1555</v>
      </c>
      <c r="E460" s="3" t="s">
        <v>472</v>
      </c>
      <c r="F460" s="3">
        <v>2</v>
      </c>
      <c r="G460" s="3">
        <v>4</v>
      </c>
      <c r="H460" s="3" t="s">
        <v>420</v>
      </c>
      <c r="I460" s="3" t="s">
        <v>145</v>
      </c>
      <c r="J460" s="3">
        <v>33.700000000000003</v>
      </c>
      <c r="K460" s="3">
        <v>27</v>
      </c>
    </row>
    <row r="461" spans="1:11" x14ac:dyDescent="0.35">
      <c r="A461" s="3" t="s">
        <v>1789</v>
      </c>
      <c r="B461" s="3">
        <v>2021</v>
      </c>
      <c r="C461" s="22">
        <v>44412</v>
      </c>
      <c r="D461" s="3" t="s">
        <v>1555</v>
      </c>
      <c r="E461" s="3" t="s">
        <v>472</v>
      </c>
      <c r="F461" s="3">
        <v>2</v>
      </c>
      <c r="G461" s="3">
        <v>5</v>
      </c>
      <c r="H461" s="3" t="s">
        <v>338</v>
      </c>
      <c r="I461" s="3" t="s">
        <v>17</v>
      </c>
      <c r="J461" s="3">
        <v>28.8</v>
      </c>
      <c r="K461" s="3">
        <v>23</v>
      </c>
    </row>
    <row r="462" spans="1:11" x14ac:dyDescent="0.35">
      <c r="A462" s="3" t="s">
        <v>1789</v>
      </c>
      <c r="B462" s="3">
        <v>2021</v>
      </c>
      <c r="C462" s="22">
        <v>44412</v>
      </c>
      <c r="D462" s="3" t="s">
        <v>1555</v>
      </c>
      <c r="E462" s="3" t="s">
        <v>472</v>
      </c>
      <c r="F462" s="3">
        <v>2</v>
      </c>
      <c r="G462" s="3">
        <v>6</v>
      </c>
      <c r="H462" s="3" t="s">
        <v>124</v>
      </c>
      <c r="I462" s="3" t="s">
        <v>123</v>
      </c>
      <c r="J462" s="3">
        <v>25.4</v>
      </c>
      <c r="K462" s="3">
        <v>27</v>
      </c>
    </row>
    <row r="463" spans="1:11" x14ac:dyDescent="0.35">
      <c r="A463" s="3" t="s">
        <v>1789</v>
      </c>
      <c r="B463" s="3">
        <v>2021</v>
      </c>
      <c r="C463" s="22">
        <v>44412</v>
      </c>
      <c r="D463" s="3" t="s">
        <v>1555</v>
      </c>
      <c r="E463" s="3" t="s">
        <v>472</v>
      </c>
      <c r="F463" s="3">
        <v>3</v>
      </c>
      <c r="G463" s="3">
        <v>1</v>
      </c>
      <c r="H463" s="3" t="s">
        <v>33</v>
      </c>
      <c r="I463" s="3" t="s">
        <v>27</v>
      </c>
      <c r="J463" s="3">
        <v>27.7</v>
      </c>
      <c r="K463" s="3">
        <v>5</v>
      </c>
    </row>
    <row r="464" spans="1:11" x14ac:dyDescent="0.35">
      <c r="A464" s="3" t="s">
        <v>1789</v>
      </c>
      <c r="B464" s="3">
        <v>2021</v>
      </c>
      <c r="C464" s="22">
        <v>44412</v>
      </c>
      <c r="D464" s="3" t="s">
        <v>1555</v>
      </c>
      <c r="E464" s="3" t="s">
        <v>472</v>
      </c>
      <c r="F464" s="3">
        <v>3</v>
      </c>
      <c r="G464" s="3">
        <v>2</v>
      </c>
      <c r="H464" s="3" t="s">
        <v>43</v>
      </c>
      <c r="I464" s="3" t="s">
        <v>44</v>
      </c>
      <c r="J464" s="3">
        <v>28.7</v>
      </c>
      <c r="K464" s="3">
        <v>11</v>
      </c>
    </row>
    <row r="465" spans="1:11" x14ac:dyDescent="0.35">
      <c r="A465" s="3" t="s">
        <v>1789</v>
      </c>
      <c r="B465" s="3">
        <v>2021</v>
      </c>
      <c r="C465" s="22">
        <v>44412</v>
      </c>
      <c r="D465" s="3" t="s">
        <v>1555</v>
      </c>
      <c r="E465" s="3" t="s">
        <v>472</v>
      </c>
      <c r="F465" s="3">
        <v>3</v>
      </c>
      <c r="G465" s="3">
        <v>3</v>
      </c>
      <c r="H465" s="3" t="s">
        <v>111</v>
      </c>
      <c r="I465" s="3" t="s">
        <v>121</v>
      </c>
      <c r="J465" s="3">
        <v>28.5</v>
      </c>
      <c r="K465" s="3">
        <v>19</v>
      </c>
    </row>
    <row r="466" spans="1:11" x14ac:dyDescent="0.35">
      <c r="A466" s="3" t="s">
        <v>1789</v>
      </c>
      <c r="B466" s="3">
        <v>2021</v>
      </c>
      <c r="C466" s="22">
        <v>44412</v>
      </c>
      <c r="D466" s="3" t="s">
        <v>1555</v>
      </c>
      <c r="E466" s="3" t="s">
        <v>472</v>
      </c>
      <c r="F466" s="3">
        <v>3</v>
      </c>
      <c r="G466" s="3">
        <v>4</v>
      </c>
      <c r="H466" s="3" t="s">
        <v>95</v>
      </c>
      <c r="I466" s="3" t="s">
        <v>38</v>
      </c>
      <c r="J466" s="3">
        <v>23.8</v>
      </c>
      <c r="K466" s="3">
        <v>27</v>
      </c>
    </row>
    <row r="467" spans="1:11" x14ac:dyDescent="0.35">
      <c r="A467" s="3" t="s">
        <v>1789</v>
      </c>
      <c r="B467" s="3">
        <v>2021</v>
      </c>
      <c r="C467" s="22">
        <v>44412</v>
      </c>
      <c r="D467" s="3" t="s">
        <v>1555</v>
      </c>
      <c r="E467" s="3" t="s">
        <v>472</v>
      </c>
      <c r="F467" s="3">
        <v>3</v>
      </c>
      <c r="G467" s="3">
        <v>5</v>
      </c>
      <c r="H467" s="3" t="s">
        <v>23</v>
      </c>
      <c r="I467" s="3" t="s">
        <v>15</v>
      </c>
      <c r="J467" s="3">
        <v>23.9</v>
      </c>
      <c r="K467" s="3">
        <v>7</v>
      </c>
    </row>
    <row r="468" spans="1:11" x14ac:dyDescent="0.35">
      <c r="A468" s="3" t="s">
        <v>1789</v>
      </c>
      <c r="B468" s="3">
        <v>2021</v>
      </c>
      <c r="C468" s="22">
        <v>44412</v>
      </c>
      <c r="D468" s="3" t="s">
        <v>1555</v>
      </c>
      <c r="E468" s="3" t="s">
        <v>472</v>
      </c>
      <c r="F468" s="3">
        <v>3</v>
      </c>
      <c r="G468" s="3">
        <v>6</v>
      </c>
      <c r="H468" s="3" t="s">
        <v>150</v>
      </c>
      <c r="I468" s="3" t="s">
        <v>31</v>
      </c>
      <c r="J468" s="3">
        <v>33.1</v>
      </c>
      <c r="K468" s="3">
        <v>6</v>
      </c>
    </row>
    <row r="469" spans="1:11" x14ac:dyDescent="0.35">
      <c r="A469" s="3" t="s">
        <v>1789</v>
      </c>
      <c r="B469" s="3">
        <v>2021</v>
      </c>
      <c r="C469" s="22">
        <v>44412</v>
      </c>
      <c r="D469" s="3" t="s">
        <v>1555</v>
      </c>
      <c r="E469" s="3" t="s">
        <v>472</v>
      </c>
      <c r="F469" s="3">
        <v>4</v>
      </c>
      <c r="G469" s="3">
        <v>1</v>
      </c>
      <c r="H469" s="3" t="s">
        <v>30</v>
      </c>
      <c r="I469" s="3" t="s">
        <v>31</v>
      </c>
      <c r="J469" s="3">
        <v>25.3</v>
      </c>
      <c r="K469" s="3">
        <v>4</v>
      </c>
    </row>
    <row r="470" spans="1:11" x14ac:dyDescent="0.35">
      <c r="A470" s="3" t="s">
        <v>1789</v>
      </c>
      <c r="B470" s="3">
        <v>2021</v>
      </c>
      <c r="C470" s="22">
        <v>44412</v>
      </c>
      <c r="D470" s="3" t="s">
        <v>1555</v>
      </c>
      <c r="E470" s="3" t="s">
        <v>472</v>
      </c>
      <c r="F470" s="3">
        <v>4</v>
      </c>
      <c r="G470" s="3">
        <v>2</v>
      </c>
      <c r="H470" s="3" t="s">
        <v>97</v>
      </c>
      <c r="I470" s="3" t="s">
        <v>40</v>
      </c>
      <c r="J470" s="3">
        <v>27.5</v>
      </c>
      <c r="K470" s="3">
        <v>16</v>
      </c>
    </row>
    <row r="471" spans="1:11" x14ac:dyDescent="0.35">
      <c r="A471" s="3" t="s">
        <v>1789</v>
      </c>
      <c r="B471" s="3">
        <v>2021</v>
      </c>
      <c r="C471" s="22">
        <v>44412</v>
      </c>
      <c r="D471" s="3" t="s">
        <v>1555</v>
      </c>
      <c r="E471" s="3" t="s">
        <v>472</v>
      </c>
      <c r="F471" s="3">
        <v>4</v>
      </c>
      <c r="G471" s="3">
        <v>3</v>
      </c>
      <c r="H471" s="3" t="s">
        <v>78</v>
      </c>
      <c r="I471" s="3" t="s">
        <v>19</v>
      </c>
      <c r="J471" s="3">
        <v>30.2</v>
      </c>
      <c r="K471" s="3">
        <v>1</v>
      </c>
    </row>
    <row r="472" spans="1:11" x14ac:dyDescent="0.35">
      <c r="A472" s="3" t="s">
        <v>1789</v>
      </c>
      <c r="B472" s="3">
        <v>2021</v>
      </c>
      <c r="C472" s="22">
        <v>44412</v>
      </c>
      <c r="D472" s="3" t="s">
        <v>1555</v>
      </c>
      <c r="E472" s="3" t="s">
        <v>472</v>
      </c>
      <c r="F472" s="3">
        <v>4</v>
      </c>
      <c r="G472" s="3">
        <v>4</v>
      </c>
      <c r="H472" s="3" t="s">
        <v>28</v>
      </c>
      <c r="I472" s="3" t="s">
        <v>29</v>
      </c>
      <c r="J472" s="3">
        <v>21.6</v>
      </c>
      <c r="K472" s="3">
        <v>2</v>
      </c>
    </row>
    <row r="473" spans="1:11" x14ac:dyDescent="0.35">
      <c r="A473" s="3" t="s">
        <v>1789</v>
      </c>
      <c r="B473" s="3">
        <v>2021</v>
      </c>
      <c r="C473" s="22">
        <v>44412</v>
      </c>
      <c r="D473" s="3" t="s">
        <v>1555</v>
      </c>
      <c r="E473" s="3" t="s">
        <v>472</v>
      </c>
      <c r="F473" s="3">
        <v>4</v>
      </c>
      <c r="G473" s="3">
        <v>5</v>
      </c>
      <c r="H473" s="3" t="s">
        <v>100</v>
      </c>
      <c r="I473" s="3" t="s">
        <v>47</v>
      </c>
      <c r="J473" s="3">
        <v>24.5</v>
      </c>
      <c r="K473" s="3">
        <v>23</v>
      </c>
    </row>
    <row r="474" spans="1:11" x14ac:dyDescent="0.35">
      <c r="A474" s="3" t="s">
        <v>1789</v>
      </c>
      <c r="B474" s="3">
        <v>2021</v>
      </c>
      <c r="C474" s="22">
        <v>44412</v>
      </c>
      <c r="D474" s="3" t="s">
        <v>1555</v>
      </c>
      <c r="E474" s="3" t="s">
        <v>472</v>
      </c>
      <c r="F474" s="3">
        <v>4</v>
      </c>
      <c r="G474" s="3">
        <v>6</v>
      </c>
      <c r="H474" s="3" t="s">
        <v>1556</v>
      </c>
      <c r="I474" s="3" t="s">
        <v>123</v>
      </c>
      <c r="J474" s="3">
        <v>38.6</v>
      </c>
      <c r="K474" s="3">
        <v>19</v>
      </c>
    </row>
    <row r="475" spans="1:11" x14ac:dyDescent="0.35">
      <c r="A475" s="3" t="s">
        <v>1789</v>
      </c>
      <c r="B475" s="3">
        <v>2021</v>
      </c>
      <c r="C475" s="22">
        <v>44412</v>
      </c>
      <c r="D475" s="3" t="s">
        <v>1555</v>
      </c>
      <c r="E475" s="3" t="s">
        <v>472</v>
      </c>
      <c r="F475" s="3">
        <v>5</v>
      </c>
      <c r="G475" s="3">
        <v>1</v>
      </c>
      <c r="H475" s="3" t="s">
        <v>26</v>
      </c>
      <c r="I475" s="3" t="s">
        <v>27</v>
      </c>
      <c r="J475" s="3">
        <v>23.2</v>
      </c>
      <c r="K475" s="3">
        <v>3</v>
      </c>
    </row>
    <row r="476" spans="1:11" x14ac:dyDescent="0.35">
      <c r="A476" s="3" t="s">
        <v>1789</v>
      </c>
      <c r="B476" s="3">
        <v>2021</v>
      </c>
      <c r="C476" s="22">
        <v>44412</v>
      </c>
      <c r="D476" s="3" t="s">
        <v>1555</v>
      </c>
      <c r="E476" s="3" t="s">
        <v>472</v>
      </c>
      <c r="F476" s="3">
        <v>5</v>
      </c>
      <c r="G476" s="3">
        <v>2</v>
      </c>
      <c r="H476" s="3" t="s">
        <v>83</v>
      </c>
      <c r="I476" s="3" t="s">
        <v>67</v>
      </c>
      <c r="J476" s="3">
        <v>28.9</v>
      </c>
      <c r="K476" s="3">
        <v>13</v>
      </c>
    </row>
    <row r="477" spans="1:11" x14ac:dyDescent="0.35">
      <c r="A477" s="3" t="s">
        <v>1789</v>
      </c>
      <c r="B477" s="3">
        <v>2021</v>
      </c>
      <c r="C477" s="22">
        <v>44412</v>
      </c>
      <c r="D477" s="3" t="s">
        <v>1555</v>
      </c>
      <c r="E477" s="3" t="s">
        <v>472</v>
      </c>
      <c r="F477" s="3">
        <v>5</v>
      </c>
      <c r="G477" s="3">
        <v>3</v>
      </c>
      <c r="H477" s="3" t="s">
        <v>101</v>
      </c>
      <c r="I477" s="3" t="s">
        <v>47</v>
      </c>
      <c r="J477" s="3">
        <v>27.5</v>
      </c>
      <c r="K477" s="3">
        <v>19</v>
      </c>
    </row>
    <row r="478" spans="1:11" x14ac:dyDescent="0.35">
      <c r="A478" s="3" t="s">
        <v>1789</v>
      </c>
      <c r="B478" s="3">
        <v>2021</v>
      </c>
      <c r="C478" s="22">
        <v>44412</v>
      </c>
      <c r="D478" s="3" t="s">
        <v>1555</v>
      </c>
      <c r="E478" s="3" t="s">
        <v>472</v>
      </c>
      <c r="F478" s="3">
        <v>5</v>
      </c>
      <c r="G478" s="3">
        <v>4</v>
      </c>
      <c r="H478" s="3" t="s">
        <v>419</v>
      </c>
      <c r="I478" s="3" t="s">
        <v>36</v>
      </c>
      <c r="J478" s="3">
        <v>33.5</v>
      </c>
      <c r="K478" s="3">
        <v>9</v>
      </c>
    </row>
    <row r="479" spans="1:11" x14ac:dyDescent="0.35">
      <c r="A479" s="3" t="s">
        <v>1789</v>
      </c>
      <c r="B479" s="3">
        <v>2021</v>
      </c>
      <c r="C479" s="22">
        <v>44412</v>
      </c>
      <c r="D479" s="3" t="s">
        <v>1555</v>
      </c>
      <c r="E479" s="3" t="s">
        <v>472</v>
      </c>
      <c r="F479" s="3">
        <v>5</v>
      </c>
      <c r="G479" s="3">
        <v>5</v>
      </c>
      <c r="H479" s="3" t="s">
        <v>54</v>
      </c>
      <c r="I479" s="3" t="s">
        <v>44</v>
      </c>
      <c r="J479" s="3">
        <v>24.1</v>
      </c>
      <c r="K479" s="3">
        <v>23</v>
      </c>
    </row>
    <row r="480" spans="1:11" x14ac:dyDescent="0.35">
      <c r="A480" s="3" t="s">
        <v>1789</v>
      </c>
      <c r="B480" s="3">
        <v>2021</v>
      </c>
      <c r="C480" s="22">
        <v>44412</v>
      </c>
      <c r="D480" s="3" t="s">
        <v>1555</v>
      </c>
      <c r="E480" s="3" t="s">
        <v>472</v>
      </c>
      <c r="F480" s="3">
        <v>5</v>
      </c>
      <c r="G480" s="3">
        <v>6</v>
      </c>
      <c r="H480" s="3" t="s">
        <v>16</v>
      </c>
      <c r="I480" s="3" t="s">
        <v>17</v>
      </c>
      <c r="J480" s="3">
        <v>22.3</v>
      </c>
      <c r="K480" s="3">
        <v>13</v>
      </c>
    </row>
    <row r="481" spans="1:11" x14ac:dyDescent="0.35">
      <c r="A481" s="3" t="s">
        <v>1789</v>
      </c>
      <c r="B481" s="3">
        <v>2021</v>
      </c>
      <c r="C481" s="22">
        <v>44412</v>
      </c>
      <c r="D481" s="3" t="s">
        <v>1555</v>
      </c>
      <c r="E481" s="3" t="s">
        <v>1543</v>
      </c>
      <c r="F481" s="3">
        <v>1</v>
      </c>
      <c r="G481" s="3">
        <v>1</v>
      </c>
      <c r="H481" s="3" t="s">
        <v>28</v>
      </c>
      <c r="I481" s="3" t="s">
        <v>29</v>
      </c>
      <c r="J481" s="3">
        <v>21.6</v>
      </c>
      <c r="K481" s="3">
        <v>2</v>
      </c>
    </row>
    <row r="482" spans="1:11" x14ac:dyDescent="0.35">
      <c r="A482" s="3" t="s">
        <v>1789</v>
      </c>
      <c r="B482" s="3">
        <v>2021</v>
      </c>
      <c r="C482" s="22">
        <v>44412</v>
      </c>
      <c r="D482" s="3" t="s">
        <v>1555</v>
      </c>
      <c r="E482" s="3" t="s">
        <v>1543</v>
      </c>
      <c r="F482" s="3">
        <v>1</v>
      </c>
      <c r="G482" s="3">
        <v>2</v>
      </c>
      <c r="H482" s="3" t="s">
        <v>150</v>
      </c>
      <c r="I482" s="3" t="s">
        <v>31</v>
      </c>
      <c r="J482" s="3">
        <v>33.1</v>
      </c>
      <c r="K482" s="3">
        <v>6</v>
      </c>
    </row>
    <row r="483" spans="1:11" x14ac:dyDescent="0.35">
      <c r="A483" s="3" t="s">
        <v>1789</v>
      </c>
      <c r="B483" s="3">
        <v>2021</v>
      </c>
      <c r="C483" s="22">
        <v>44412</v>
      </c>
      <c r="D483" s="3" t="s">
        <v>1555</v>
      </c>
      <c r="E483" s="3" t="s">
        <v>1543</v>
      </c>
      <c r="F483" s="3">
        <v>1</v>
      </c>
      <c r="G483" s="3">
        <v>3</v>
      </c>
      <c r="H483" s="3" t="s">
        <v>178</v>
      </c>
      <c r="I483" s="3" t="s">
        <v>159</v>
      </c>
      <c r="J483" s="3">
        <v>29.5</v>
      </c>
      <c r="K483" s="3">
        <v>19</v>
      </c>
    </row>
    <row r="484" spans="1:11" x14ac:dyDescent="0.35">
      <c r="A484" s="3" t="s">
        <v>1789</v>
      </c>
      <c r="B484" s="3">
        <v>2021</v>
      </c>
      <c r="C484" s="22">
        <v>44412</v>
      </c>
      <c r="D484" s="3" t="s">
        <v>1555</v>
      </c>
      <c r="E484" s="3" t="s">
        <v>1543</v>
      </c>
      <c r="F484" s="3">
        <v>1</v>
      </c>
      <c r="G484" s="3">
        <v>4</v>
      </c>
      <c r="H484" s="3" t="s">
        <v>132</v>
      </c>
      <c r="I484" s="3" t="s">
        <v>65</v>
      </c>
      <c r="J484" s="3">
        <v>31</v>
      </c>
      <c r="K484" s="3">
        <v>23</v>
      </c>
    </row>
    <row r="485" spans="1:11" x14ac:dyDescent="0.35">
      <c r="A485" s="3" t="s">
        <v>1789</v>
      </c>
      <c r="B485" s="3">
        <v>2021</v>
      </c>
      <c r="C485" s="22">
        <v>44412</v>
      </c>
      <c r="D485" s="3" t="s">
        <v>1555</v>
      </c>
      <c r="E485" s="3" t="s">
        <v>1543</v>
      </c>
      <c r="F485" s="3">
        <v>1</v>
      </c>
      <c r="G485" s="3">
        <v>5</v>
      </c>
      <c r="H485" s="3" t="s">
        <v>124</v>
      </c>
      <c r="I485" s="3" t="s">
        <v>123</v>
      </c>
      <c r="J485" s="3">
        <v>25.4</v>
      </c>
      <c r="K485" s="3">
        <v>27</v>
      </c>
    </row>
    <row r="486" spans="1:11" x14ac:dyDescent="0.35">
      <c r="A486" s="3" t="s">
        <v>1789</v>
      </c>
      <c r="B486" s="3">
        <v>2021</v>
      </c>
      <c r="C486" s="22">
        <v>44412</v>
      </c>
      <c r="D486" s="3" t="s">
        <v>1555</v>
      </c>
      <c r="E486" s="3" t="s">
        <v>1543</v>
      </c>
      <c r="F486" s="3">
        <v>2</v>
      </c>
      <c r="G486" s="3">
        <v>1</v>
      </c>
      <c r="H486" s="3" t="s">
        <v>80</v>
      </c>
      <c r="I486" s="3" t="s">
        <v>65</v>
      </c>
      <c r="J486" s="3">
        <v>34.200000000000003</v>
      </c>
      <c r="K486" s="3">
        <v>8</v>
      </c>
    </row>
    <row r="487" spans="1:11" x14ac:dyDescent="0.35">
      <c r="A487" s="3" t="s">
        <v>1789</v>
      </c>
      <c r="B487" s="3">
        <v>2021</v>
      </c>
      <c r="C487" s="22">
        <v>44412</v>
      </c>
      <c r="D487" s="3" t="s">
        <v>1555</v>
      </c>
      <c r="E487" s="3" t="s">
        <v>1543</v>
      </c>
      <c r="F487" s="3">
        <v>2</v>
      </c>
      <c r="G487" s="3">
        <v>2</v>
      </c>
      <c r="H487" s="3" t="s">
        <v>419</v>
      </c>
      <c r="I487" s="3" t="s">
        <v>36</v>
      </c>
      <c r="J487" s="3">
        <v>33.5</v>
      </c>
      <c r="K487" s="3">
        <v>9</v>
      </c>
    </row>
    <row r="488" spans="1:11" x14ac:dyDescent="0.35">
      <c r="A488" s="3" t="s">
        <v>1789</v>
      </c>
      <c r="B488" s="3">
        <v>2021</v>
      </c>
      <c r="C488" s="22">
        <v>44412</v>
      </c>
      <c r="D488" s="3" t="s">
        <v>1555</v>
      </c>
      <c r="E488" s="3" t="s">
        <v>1543</v>
      </c>
      <c r="F488" s="3">
        <v>2</v>
      </c>
      <c r="G488" s="3">
        <v>3</v>
      </c>
      <c r="H488" s="3" t="s">
        <v>1556</v>
      </c>
      <c r="I488" s="3" t="s">
        <v>123</v>
      </c>
      <c r="J488" s="3">
        <v>38.6</v>
      </c>
      <c r="K488" s="3">
        <v>19</v>
      </c>
    </row>
    <row r="489" spans="1:11" x14ac:dyDescent="0.35">
      <c r="A489" s="3" t="s">
        <v>1789</v>
      </c>
      <c r="B489" s="3">
        <v>2021</v>
      </c>
      <c r="C489" s="22">
        <v>44412</v>
      </c>
      <c r="D489" s="3" t="s">
        <v>1555</v>
      </c>
      <c r="E489" s="3" t="s">
        <v>1543</v>
      </c>
      <c r="F489" s="3">
        <v>2</v>
      </c>
      <c r="G489" s="3">
        <v>4</v>
      </c>
      <c r="H489" s="3" t="s">
        <v>54</v>
      </c>
      <c r="I489" s="3" t="s">
        <v>44</v>
      </c>
      <c r="J489" s="3">
        <v>24.1</v>
      </c>
      <c r="K489" s="3">
        <v>23</v>
      </c>
    </row>
    <row r="490" spans="1:11" x14ac:dyDescent="0.35">
      <c r="A490" s="3" t="s">
        <v>1789</v>
      </c>
      <c r="B490" s="3">
        <v>2021</v>
      </c>
      <c r="C490" s="22">
        <v>44412</v>
      </c>
      <c r="D490" s="3" t="s">
        <v>1555</v>
      </c>
      <c r="E490" s="3" t="s">
        <v>1543</v>
      </c>
      <c r="F490" s="3">
        <v>2</v>
      </c>
      <c r="G490" s="3">
        <v>5</v>
      </c>
      <c r="H490" s="3" t="s">
        <v>95</v>
      </c>
      <c r="I490" s="3" t="s">
        <v>38</v>
      </c>
      <c r="J490" s="3">
        <v>23.8</v>
      </c>
      <c r="K490" s="3">
        <v>27</v>
      </c>
    </row>
    <row r="491" spans="1:11" x14ac:dyDescent="0.35">
      <c r="A491" s="3" t="s">
        <v>1789</v>
      </c>
      <c r="B491" s="3">
        <v>2021</v>
      </c>
      <c r="C491" s="22">
        <v>44412</v>
      </c>
      <c r="D491" s="3" t="s">
        <v>1555</v>
      </c>
      <c r="E491" s="3" t="s">
        <v>1543</v>
      </c>
      <c r="F491" s="3">
        <v>3</v>
      </c>
      <c r="G491" s="3">
        <v>1</v>
      </c>
      <c r="H491" s="3" t="s">
        <v>136</v>
      </c>
      <c r="I491" s="3" t="s">
        <v>25</v>
      </c>
      <c r="J491" s="3">
        <v>28.5</v>
      </c>
      <c r="K491" s="3">
        <v>13</v>
      </c>
    </row>
    <row r="492" spans="1:11" x14ac:dyDescent="0.35">
      <c r="A492" s="3" t="s">
        <v>1789</v>
      </c>
      <c r="B492" s="3">
        <v>2021</v>
      </c>
      <c r="C492" s="22">
        <v>44412</v>
      </c>
      <c r="D492" s="3" t="s">
        <v>1555</v>
      </c>
      <c r="E492" s="3" t="s">
        <v>1543</v>
      </c>
      <c r="F492" s="3">
        <v>3</v>
      </c>
      <c r="G492" s="3">
        <v>2</v>
      </c>
      <c r="H492" s="3" t="s">
        <v>16</v>
      </c>
      <c r="I492" s="3" t="s">
        <v>17</v>
      </c>
      <c r="J492" s="3">
        <v>22.3</v>
      </c>
      <c r="K492" s="3">
        <v>13</v>
      </c>
    </row>
    <row r="493" spans="1:11" x14ac:dyDescent="0.35">
      <c r="A493" s="3" t="s">
        <v>1789</v>
      </c>
      <c r="B493" s="3">
        <v>2021</v>
      </c>
      <c r="C493" s="22">
        <v>44412</v>
      </c>
      <c r="D493" s="3" t="s">
        <v>1555</v>
      </c>
      <c r="E493" s="3" t="s">
        <v>1543</v>
      </c>
      <c r="F493" s="3">
        <v>3</v>
      </c>
      <c r="G493" s="3">
        <v>3</v>
      </c>
      <c r="H493" s="3" t="s">
        <v>111</v>
      </c>
      <c r="I493" s="3" t="s">
        <v>121</v>
      </c>
      <c r="J493" s="3">
        <v>28.5</v>
      </c>
      <c r="K493" s="3">
        <v>19</v>
      </c>
    </row>
    <row r="494" spans="1:11" x14ac:dyDescent="0.35">
      <c r="A494" s="3" t="s">
        <v>1789</v>
      </c>
      <c r="B494" s="3">
        <v>2021</v>
      </c>
      <c r="C494" s="22">
        <v>44412</v>
      </c>
      <c r="D494" s="3" t="s">
        <v>1555</v>
      </c>
      <c r="E494" s="3" t="s">
        <v>1543</v>
      </c>
      <c r="F494" s="3">
        <v>3</v>
      </c>
      <c r="G494" s="3">
        <v>4</v>
      </c>
      <c r="H494" s="3" t="s">
        <v>100</v>
      </c>
      <c r="I494" s="3" t="s">
        <v>47</v>
      </c>
      <c r="J494" s="3">
        <v>24.5</v>
      </c>
      <c r="K494" s="3">
        <v>23</v>
      </c>
    </row>
    <row r="495" spans="1:11" x14ac:dyDescent="0.35">
      <c r="A495" s="3" t="s">
        <v>1789</v>
      </c>
      <c r="B495" s="3">
        <v>2021</v>
      </c>
      <c r="C495" s="22">
        <v>44412</v>
      </c>
      <c r="D495" s="3" t="s">
        <v>1555</v>
      </c>
      <c r="E495" s="3" t="s">
        <v>1543</v>
      </c>
      <c r="F495" s="3">
        <v>3</v>
      </c>
      <c r="G495" s="3">
        <v>5</v>
      </c>
      <c r="H495" s="3" t="s">
        <v>420</v>
      </c>
      <c r="I495" s="3" t="s">
        <v>145</v>
      </c>
      <c r="J495" s="3">
        <v>33.700000000000003</v>
      </c>
      <c r="K495" s="3">
        <v>27</v>
      </c>
    </row>
    <row r="496" spans="1:11" x14ac:dyDescent="0.35">
      <c r="A496" s="3" t="s">
        <v>1789</v>
      </c>
      <c r="B496" s="3">
        <v>2021</v>
      </c>
      <c r="C496" s="22">
        <v>44412</v>
      </c>
      <c r="D496" s="3" t="s">
        <v>1555</v>
      </c>
      <c r="E496" s="3" t="s">
        <v>1543</v>
      </c>
      <c r="F496" s="3">
        <v>4</v>
      </c>
      <c r="G496" s="3">
        <v>1</v>
      </c>
      <c r="H496" s="3" t="s">
        <v>78</v>
      </c>
      <c r="I496" s="3" t="s">
        <v>19</v>
      </c>
      <c r="J496" s="3">
        <v>30.2</v>
      </c>
      <c r="K496" s="3">
        <v>1</v>
      </c>
    </row>
    <row r="497" spans="1:11" x14ac:dyDescent="0.35">
      <c r="A497" s="3" t="s">
        <v>1789</v>
      </c>
      <c r="B497" s="3">
        <v>2021</v>
      </c>
      <c r="C497" s="22">
        <v>44412</v>
      </c>
      <c r="D497" s="3" t="s">
        <v>1555</v>
      </c>
      <c r="E497" s="3" t="s">
        <v>1543</v>
      </c>
      <c r="F497" s="3">
        <v>4</v>
      </c>
      <c r="G497" s="3">
        <v>2</v>
      </c>
      <c r="H497" s="3" t="s">
        <v>23</v>
      </c>
      <c r="I497" s="3" t="s">
        <v>15</v>
      </c>
      <c r="J497" s="3">
        <v>23.9</v>
      </c>
      <c r="K497" s="3">
        <v>7</v>
      </c>
    </row>
    <row r="498" spans="1:11" x14ac:dyDescent="0.35">
      <c r="A498" s="3" t="s">
        <v>1789</v>
      </c>
      <c r="B498" s="3">
        <v>2021</v>
      </c>
      <c r="C498" s="22">
        <v>44412</v>
      </c>
      <c r="D498" s="3" t="s">
        <v>1555</v>
      </c>
      <c r="E498" s="3" t="s">
        <v>1543</v>
      </c>
      <c r="F498" s="3">
        <v>4</v>
      </c>
      <c r="G498" s="3">
        <v>3</v>
      </c>
      <c r="H498" s="3" t="s">
        <v>101</v>
      </c>
      <c r="I498" s="3" t="s">
        <v>47</v>
      </c>
      <c r="J498" s="3">
        <v>27.5</v>
      </c>
      <c r="K498" s="3">
        <v>19</v>
      </c>
    </row>
    <row r="499" spans="1:11" x14ac:dyDescent="0.35">
      <c r="A499" s="3" t="s">
        <v>1789</v>
      </c>
      <c r="B499" s="3">
        <v>2021</v>
      </c>
      <c r="C499" s="22">
        <v>44412</v>
      </c>
      <c r="D499" s="3" t="s">
        <v>1555</v>
      </c>
      <c r="E499" s="3" t="s">
        <v>1543</v>
      </c>
      <c r="F499" s="3">
        <v>4</v>
      </c>
      <c r="G499" s="3">
        <v>4</v>
      </c>
      <c r="H499" s="3" t="s">
        <v>338</v>
      </c>
      <c r="I499" s="3" t="s">
        <v>17</v>
      </c>
      <c r="J499" s="3">
        <v>28.8</v>
      </c>
      <c r="K499" s="3">
        <v>23</v>
      </c>
    </row>
    <row r="500" spans="1:11" x14ac:dyDescent="0.35">
      <c r="A500" s="3" t="s">
        <v>94</v>
      </c>
      <c r="B500" s="3">
        <v>2020</v>
      </c>
      <c r="C500" s="22">
        <v>44130</v>
      </c>
      <c r="D500" s="3" t="s">
        <v>1554</v>
      </c>
      <c r="E500" s="3" t="s">
        <v>472</v>
      </c>
      <c r="F500" s="3">
        <v>1</v>
      </c>
      <c r="G500" s="3">
        <v>1</v>
      </c>
      <c r="H500" s="3" t="s">
        <v>20</v>
      </c>
      <c r="I500" s="3" t="s">
        <v>21</v>
      </c>
      <c r="J500" s="3"/>
      <c r="K500" s="3">
        <v>5</v>
      </c>
    </row>
    <row r="501" spans="1:11" x14ac:dyDescent="0.35">
      <c r="A501" s="3" t="s">
        <v>94</v>
      </c>
      <c r="B501" s="3">
        <v>2020</v>
      </c>
      <c r="C501" s="22">
        <v>44130</v>
      </c>
      <c r="D501" s="3" t="s">
        <v>1554</v>
      </c>
      <c r="E501" s="3" t="s">
        <v>472</v>
      </c>
      <c r="F501" s="3">
        <v>1</v>
      </c>
      <c r="G501" s="3">
        <v>2</v>
      </c>
      <c r="H501" s="3" t="s">
        <v>150</v>
      </c>
      <c r="I501" s="3" t="s">
        <v>31</v>
      </c>
      <c r="J501" s="3"/>
      <c r="K501" s="3">
        <v>6</v>
      </c>
    </row>
    <row r="502" spans="1:11" x14ac:dyDescent="0.35">
      <c r="A502" s="3" t="s">
        <v>94</v>
      </c>
      <c r="B502" s="3">
        <v>2020</v>
      </c>
      <c r="C502" s="22">
        <v>44130</v>
      </c>
      <c r="D502" s="3" t="s">
        <v>1554</v>
      </c>
      <c r="E502" s="3" t="s">
        <v>472</v>
      </c>
      <c r="F502" s="3">
        <v>1</v>
      </c>
      <c r="G502" s="3">
        <v>3</v>
      </c>
      <c r="H502" s="3" t="s">
        <v>41</v>
      </c>
      <c r="I502" s="3" t="s">
        <v>146</v>
      </c>
      <c r="J502" s="3"/>
      <c r="K502" s="3">
        <v>13</v>
      </c>
    </row>
    <row r="503" spans="1:11" x14ac:dyDescent="0.35">
      <c r="A503" s="3" t="s">
        <v>94</v>
      </c>
      <c r="B503" s="3">
        <v>2020</v>
      </c>
      <c r="C503" s="22">
        <v>44130</v>
      </c>
      <c r="D503" s="3" t="s">
        <v>1554</v>
      </c>
      <c r="E503" s="3" t="s">
        <v>472</v>
      </c>
      <c r="F503" s="3">
        <v>1</v>
      </c>
      <c r="G503" s="3">
        <v>4</v>
      </c>
      <c r="H503" s="3" t="s">
        <v>1557</v>
      </c>
      <c r="I503" s="3" t="s">
        <v>49</v>
      </c>
      <c r="J503" s="3"/>
      <c r="K503" s="3">
        <v>9</v>
      </c>
    </row>
    <row r="504" spans="1:11" x14ac:dyDescent="0.35">
      <c r="A504" s="3" t="s">
        <v>94</v>
      </c>
      <c r="B504" s="3">
        <v>2020</v>
      </c>
      <c r="C504" s="22">
        <v>44130</v>
      </c>
      <c r="D504" s="3" t="s">
        <v>1554</v>
      </c>
      <c r="E504" s="3" t="s">
        <v>472</v>
      </c>
      <c r="F504" s="3">
        <v>1</v>
      </c>
      <c r="G504" s="3">
        <v>5</v>
      </c>
      <c r="H504" s="3" t="s">
        <v>147</v>
      </c>
      <c r="I504" s="3" t="s">
        <v>148</v>
      </c>
      <c r="J504" s="3"/>
      <c r="K504" s="3">
        <v>12</v>
      </c>
    </row>
    <row r="505" spans="1:11" x14ac:dyDescent="0.35">
      <c r="A505" s="3" t="s">
        <v>94</v>
      </c>
      <c r="B505" s="3">
        <v>2020</v>
      </c>
      <c r="C505" s="22">
        <v>44130</v>
      </c>
      <c r="D505" s="3" t="s">
        <v>1554</v>
      </c>
      <c r="E505" s="3" t="s">
        <v>472</v>
      </c>
      <c r="F505" s="3">
        <v>2</v>
      </c>
      <c r="G505" s="3">
        <v>1</v>
      </c>
      <c r="H505" s="3" t="s">
        <v>83</v>
      </c>
      <c r="I505" s="3" t="s">
        <v>67</v>
      </c>
      <c r="J505" s="3"/>
      <c r="K505" s="3">
        <v>3</v>
      </c>
    </row>
    <row r="506" spans="1:11" x14ac:dyDescent="0.35">
      <c r="A506" s="3" t="s">
        <v>94</v>
      </c>
      <c r="B506" s="3">
        <v>2020</v>
      </c>
      <c r="C506" s="22">
        <v>44130</v>
      </c>
      <c r="D506" s="3" t="s">
        <v>1554</v>
      </c>
      <c r="E506" s="3" t="s">
        <v>472</v>
      </c>
      <c r="F506" s="3">
        <v>2</v>
      </c>
      <c r="G506" s="3">
        <v>2</v>
      </c>
      <c r="H506" s="3" t="s">
        <v>1556</v>
      </c>
      <c r="I506" s="3" t="s">
        <v>123</v>
      </c>
      <c r="J506" s="3"/>
      <c r="K506" s="3">
        <v>8</v>
      </c>
    </row>
    <row r="507" spans="1:11" x14ac:dyDescent="0.35">
      <c r="A507" s="3" t="s">
        <v>94</v>
      </c>
      <c r="B507" s="3">
        <v>2020</v>
      </c>
      <c r="C507" s="22">
        <v>44130</v>
      </c>
      <c r="D507" s="3" t="s">
        <v>1554</v>
      </c>
      <c r="E507" s="3" t="s">
        <v>472</v>
      </c>
      <c r="F507" s="3">
        <v>2</v>
      </c>
      <c r="G507" s="3">
        <v>3</v>
      </c>
      <c r="H507" s="3" t="s">
        <v>1531</v>
      </c>
      <c r="I507" s="3" t="s">
        <v>53</v>
      </c>
      <c r="J507" s="3"/>
      <c r="K507" s="3">
        <v>15</v>
      </c>
    </row>
    <row r="508" spans="1:11" x14ac:dyDescent="0.35">
      <c r="A508" s="3" t="s">
        <v>94</v>
      </c>
      <c r="B508" s="3">
        <v>2020</v>
      </c>
      <c r="C508" s="22">
        <v>44130</v>
      </c>
      <c r="D508" s="3" t="s">
        <v>1554</v>
      </c>
      <c r="E508" s="3" t="s">
        <v>472</v>
      </c>
      <c r="F508" s="3">
        <v>2</v>
      </c>
      <c r="G508" s="3">
        <v>4</v>
      </c>
      <c r="H508" s="3" t="s">
        <v>60</v>
      </c>
      <c r="I508" s="3" t="s">
        <v>61</v>
      </c>
      <c r="J508" s="3"/>
      <c r="K508" s="3">
        <v>2</v>
      </c>
    </row>
    <row r="509" spans="1:11" x14ac:dyDescent="0.35">
      <c r="A509" s="3" t="s">
        <v>94</v>
      </c>
      <c r="B509" s="3">
        <v>2020</v>
      </c>
      <c r="C509" s="22">
        <v>44130</v>
      </c>
      <c r="D509" s="3" t="s">
        <v>1554</v>
      </c>
      <c r="E509" s="3" t="s">
        <v>472</v>
      </c>
      <c r="F509" s="3">
        <v>2</v>
      </c>
      <c r="G509" s="3">
        <v>5</v>
      </c>
      <c r="H509" s="3" t="s">
        <v>26</v>
      </c>
      <c r="I509" s="3" t="s">
        <v>27</v>
      </c>
      <c r="J509" s="3"/>
      <c r="K509" s="3">
        <v>7</v>
      </c>
    </row>
    <row r="510" spans="1:11" x14ac:dyDescent="0.35">
      <c r="A510" s="3" t="s">
        <v>94</v>
      </c>
      <c r="B510" s="3">
        <v>2020</v>
      </c>
      <c r="C510" s="22">
        <v>44130</v>
      </c>
      <c r="D510" s="3" t="s">
        <v>1554</v>
      </c>
      <c r="E510" s="3" t="s">
        <v>472</v>
      </c>
      <c r="F510" s="3">
        <v>3</v>
      </c>
      <c r="G510" s="3">
        <v>1</v>
      </c>
      <c r="H510" s="3" t="s">
        <v>34</v>
      </c>
      <c r="I510" s="3" t="s">
        <v>19</v>
      </c>
      <c r="J510" s="3"/>
      <c r="K510" s="3">
        <v>1</v>
      </c>
    </row>
    <row r="511" spans="1:11" x14ac:dyDescent="0.35">
      <c r="A511" s="3" t="s">
        <v>94</v>
      </c>
      <c r="B511" s="3">
        <v>2020</v>
      </c>
      <c r="C511" s="22">
        <v>44130</v>
      </c>
      <c r="D511" s="3" t="s">
        <v>1554</v>
      </c>
      <c r="E511" s="3" t="s">
        <v>472</v>
      </c>
      <c r="F511" s="3">
        <v>3</v>
      </c>
      <c r="G511" s="3">
        <v>2</v>
      </c>
      <c r="H511" s="3" t="s">
        <v>50</v>
      </c>
      <c r="I511" s="3" t="s">
        <v>51</v>
      </c>
      <c r="J511" s="3"/>
      <c r="K511" s="3">
        <v>4</v>
      </c>
    </row>
    <row r="512" spans="1:11" x14ac:dyDescent="0.35">
      <c r="A512" s="3" t="s">
        <v>94</v>
      </c>
      <c r="B512" s="3">
        <v>2020</v>
      </c>
      <c r="C512" s="22">
        <v>44130</v>
      </c>
      <c r="D512" s="3" t="s">
        <v>1554</v>
      </c>
      <c r="E512" s="3" t="s">
        <v>472</v>
      </c>
      <c r="F512" s="3">
        <v>3</v>
      </c>
      <c r="G512" s="3">
        <v>3</v>
      </c>
      <c r="H512" s="3" t="s">
        <v>16</v>
      </c>
      <c r="I512" s="3" t="s">
        <v>17</v>
      </c>
      <c r="J512" s="3"/>
      <c r="K512" s="3">
        <v>11</v>
      </c>
    </row>
    <row r="513" spans="1:11" x14ac:dyDescent="0.35">
      <c r="A513" s="3" t="s">
        <v>94</v>
      </c>
      <c r="B513" s="3">
        <v>2020</v>
      </c>
      <c r="C513" s="22">
        <v>44130</v>
      </c>
      <c r="D513" s="3" t="s">
        <v>1554</v>
      </c>
      <c r="E513" s="3" t="s">
        <v>472</v>
      </c>
      <c r="F513" s="3">
        <v>3</v>
      </c>
      <c r="G513" s="3">
        <v>4</v>
      </c>
      <c r="H513" s="3" t="s">
        <v>149</v>
      </c>
      <c r="I513" s="3" t="s">
        <v>56</v>
      </c>
      <c r="J513" s="3"/>
      <c r="K513" s="3">
        <v>10</v>
      </c>
    </row>
    <row r="514" spans="1:11" x14ac:dyDescent="0.35">
      <c r="A514" s="3" t="s">
        <v>94</v>
      </c>
      <c r="B514" s="3">
        <v>2020</v>
      </c>
      <c r="C514" s="22">
        <v>44130</v>
      </c>
      <c r="D514" s="3" t="s">
        <v>1554</v>
      </c>
      <c r="E514" s="3" t="s">
        <v>472</v>
      </c>
      <c r="F514" s="3">
        <v>3</v>
      </c>
      <c r="G514" s="3">
        <v>5</v>
      </c>
      <c r="H514" s="3" t="s">
        <v>151</v>
      </c>
      <c r="I514" s="3" t="s">
        <v>63</v>
      </c>
      <c r="J514" s="3"/>
      <c r="K514" s="3">
        <v>17</v>
      </c>
    </row>
    <row r="515" spans="1:11" x14ac:dyDescent="0.35">
      <c r="A515" s="3" t="s">
        <v>94</v>
      </c>
      <c r="B515" s="3">
        <v>2020</v>
      </c>
      <c r="C515" s="22">
        <v>44130</v>
      </c>
      <c r="D515" s="3" t="s">
        <v>1554</v>
      </c>
      <c r="E515" s="3" t="s">
        <v>472</v>
      </c>
      <c r="F515" s="3">
        <v>3</v>
      </c>
      <c r="G515" s="3">
        <v>6</v>
      </c>
      <c r="H515" s="3" t="s">
        <v>84</v>
      </c>
      <c r="I515" s="3" t="s">
        <v>85</v>
      </c>
      <c r="J515" s="3"/>
      <c r="K515" s="3">
        <v>15</v>
      </c>
    </row>
    <row r="516" spans="1:11" x14ac:dyDescent="0.35">
      <c r="A516" s="3" t="s">
        <v>94</v>
      </c>
      <c r="B516" s="3">
        <v>2020</v>
      </c>
      <c r="C516" s="22">
        <v>44130</v>
      </c>
      <c r="D516" s="3" t="s">
        <v>1554</v>
      </c>
      <c r="E516" s="3" t="s">
        <v>1543</v>
      </c>
      <c r="F516" s="3">
        <v>1</v>
      </c>
      <c r="G516" s="3">
        <v>1</v>
      </c>
      <c r="H516" s="3" t="s">
        <v>60</v>
      </c>
      <c r="I516" s="3" t="s">
        <v>61</v>
      </c>
      <c r="J516" s="3"/>
      <c r="K516" s="3">
        <v>2</v>
      </c>
    </row>
    <row r="517" spans="1:11" x14ac:dyDescent="0.35">
      <c r="A517" s="3" t="s">
        <v>94</v>
      </c>
      <c r="B517" s="3">
        <v>2020</v>
      </c>
      <c r="C517" s="22">
        <v>44130</v>
      </c>
      <c r="D517" s="3" t="s">
        <v>1554</v>
      </c>
      <c r="E517" s="3" t="s">
        <v>1543</v>
      </c>
      <c r="F517" s="3">
        <v>1</v>
      </c>
      <c r="G517" s="3">
        <v>2</v>
      </c>
      <c r="H517" s="3" t="s">
        <v>147</v>
      </c>
      <c r="I517" s="3" t="s">
        <v>148</v>
      </c>
      <c r="J517" s="3"/>
      <c r="K517" s="3">
        <v>12</v>
      </c>
    </row>
    <row r="518" spans="1:11" x14ac:dyDescent="0.35">
      <c r="A518" s="3" t="s">
        <v>94</v>
      </c>
      <c r="B518" s="3">
        <v>2020</v>
      </c>
      <c r="C518" s="22">
        <v>44130</v>
      </c>
      <c r="D518" s="3" t="s">
        <v>1554</v>
      </c>
      <c r="E518" s="3" t="s">
        <v>1543</v>
      </c>
      <c r="F518" s="3">
        <v>1</v>
      </c>
      <c r="G518" s="3">
        <v>3</v>
      </c>
      <c r="H518" s="3" t="s">
        <v>149</v>
      </c>
      <c r="I518" s="3" t="s">
        <v>56</v>
      </c>
      <c r="J518" s="3"/>
      <c r="K518" s="3">
        <v>10</v>
      </c>
    </row>
    <row r="519" spans="1:11" x14ac:dyDescent="0.35">
      <c r="A519" s="3" t="s">
        <v>94</v>
      </c>
      <c r="B519" s="3">
        <v>2020</v>
      </c>
      <c r="C519" s="22">
        <v>44130</v>
      </c>
      <c r="D519" s="3" t="s">
        <v>1554</v>
      </c>
      <c r="E519" s="3" t="s">
        <v>1543</v>
      </c>
      <c r="F519" s="3">
        <v>1</v>
      </c>
      <c r="G519" s="3">
        <v>4</v>
      </c>
      <c r="H519" s="3" t="s">
        <v>41</v>
      </c>
      <c r="I519" s="3" t="s">
        <v>146</v>
      </c>
      <c r="J519" s="3"/>
      <c r="K519" s="3">
        <v>13</v>
      </c>
    </row>
    <row r="520" spans="1:11" x14ac:dyDescent="0.35">
      <c r="A520" s="3" t="s">
        <v>94</v>
      </c>
      <c r="B520" s="3">
        <v>2020</v>
      </c>
      <c r="C520" s="22">
        <v>44130</v>
      </c>
      <c r="D520" s="3" t="s">
        <v>1554</v>
      </c>
      <c r="E520" s="3" t="s">
        <v>1543</v>
      </c>
      <c r="F520" s="3">
        <v>1</v>
      </c>
      <c r="G520" s="3">
        <v>5</v>
      </c>
      <c r="H520" s="3" t="s">
        <v>84</v>
      </c>
      <c r="I520" s="3" t="s">
        <v>85</v>
      </c>
      <c r="J520" s="3"/>
      <c r="K520" s="3">
        <v>15</v>
      </c>
    </row>
    <row r="521" spans="1:11" x14ac:dyDescent="0.35">
      <c r="A521" s="3" t="s">
        <v>94</v>
      </c>
      <c r="B521" s="3">
        <v>2020</v>
      </c>
      <c r="C521" s="22">
        <v>44130</v>
      </c>
      <c r="D521" s="3" t="s">
        <v>1554</v>
      </c>
      <c r="E521" s="3" t="s">
        <v>1543</v>
      </c>
      <c r="F521" s="3">
        <v>2</v>
      </c>
      <c r="G521" s="3">
        <v>1</v>
      </c>
      <c r="H521" s="3" t="s">
        <v>16</v>
      </c>
      <c r="I521" s="3" t="s">
        <v>17</v>
      </c>
      <c r="J521" s="3"/>
      <c r="K521" s="3">
        <v>11</v>
      </c>
    </row>
    <row r="522" spans="1:11" x14ac:dyDescent="0.35">
      <c r="A522" s="3" t="s">
        <v>94</v>
      </c>
      <c r="B522" s="3">
        <v>2020</v>
      </c>
      <c r="C522" s="22">
        <v>44130</v>
      </c>
      <c r="D522" s="3" t="s">
        <v>1554</v>
      </c>
      <c r="E522" s="3" t="s">
        <v>1543</v>
      </c>
      <c r="F522" s="3">
        <v>2</v>
      </c>
      <c r="G522" s="3">
        <v>2</v>
      </c>
      <c r="H522" s="3" t="s">
        <v>26</v>
      </c>
      <c r="I522" s="3" t="s">
        <v>27</v>
      </c>
      <c r="J522" s="3"/>
      <c r="K522" s="3">
        <v>7</v>
      </c>
    </row>
    <row r="523" spans="1:11" x14ac:dyDescent="0.35">
      <c r="A523" s="3" t="s">
        <v>94</v>
      </c>
      <c r="B523" s="3">
        <v>2020</v>
      </c>
      <c r="C523" s="22">
        <v>44130</v>
      </c>
      <c r="D523" s="3" t="s">
        <v>1554</v>
      </c>
      <c r="E523" s="3" t="s">
        <v>1543</v>
      </c>
      <c r="F523" s="3">
        <v>2</v>
      </c>
      <c r="G523" s="3">
        <v>3</v>
      </c>
      <c r="H523" s="3" t="s">
        <v>1557</v>
      </c>
      <c r="I523" s="3" t="s">
        <v>49</v>
      </c>
      <c r="J523" s="3"/>
      <c r="K523" s="3">
        <v>9</v>
      </c>
    </row>
    <row r="524" spans="1:11" x14ac:dyDescent="0.35">
      <c r="A524" s="3" t="s">
        <v>94</v>
      </c>
      <c r="B524" s="3">
        <v>2020</v>
      </c>
      <c r="C524" s="22">
        <v>44130</v>
      </c>
      <c r="D524" s="3" t="s">
        <v>1554</v>
      </c>
      <c r="E524" s="3" t="s">
        <v>1543</v>
      </c>
      <c r="F524" s="3">
        <v>2</v>
      </c>
      <c r="G524" s="3">
        <v>4</v>
      </c>
      <c r="H524" s="3" t="s">
        <v>160</v>
      </c>
      <c r="I524" s="3" t="s">
        <v>161</v>
      </c>
      <c r="J524" s="3"/>
      <c r="K524" s="3">
        <v>13</v>
      </c>
    </row>
    <row r="525" spans="1:11" x14ac:dyDescent="0.35">
      <c r="A525" s="3" t="s">
        <v>94</v>
      </c>
      <c r="B525" s="3">
        <v>2020</v>
      </c>
      <c r="C525" s="22">
        <v>44130</v>
      </c>
      <c r="D525" s="3" t="s">
        <v>1554</v>
      </c>
      <c r="E525" s="3" t="s">
        <v>1543</v>
      </c>
      <c r="F525" s="3">
        <v>2</v>
      </c>
      <c r="G525" s="3">
        <v>5</v>
      </c>
      <c r="H525" s="3" t="s">
        <v>1531</v>
      </c>
      <c r="I525" s="3" t="s">
        <v>53</v>
      </c>
      <c r="J525" s="3"/>
      <c r="K525" s="3">
        <v>15</v>
      </c>
    </row>
    <row r="526" spans="1:11" x14ac:dyDescent="0.35">
      <c r="A526" s="3" t="s">
        <v>94</v>
      </c>
      <c r="B526" s="3">
        <v>2020</v>
      </c>
      <c r="C526" s="22">
        <v>44130</v>
      </c>
      <c r="D526" s="3" t="s">
        <v>1554</v>
      </c>
      <c r="E526" s="3" t="s">
        <v>1543</v>
      </c>
      <c r="F526" s="3">
        <v>2</v>
      </c>
      <c r="G526" s="3">
        <v>6</v>
      </c>
      <c r="H526" s="3" t="s">
        <v>151</v>
      </c>
      <c r="I526" s="3" t="s">
        <v>63</v>
      </c>
      <c r="J526" s="3"/>
      <c r="K526" s="3">
        <v>17</v>
      </c>
    </row>
    <row r="527" spans="1:11" x14ac:dyDescent="0.35">
      <c r="A527" s="3" t="s">
        <v>94</v>
      </c>
      <c r="B527" s="3">
        <v>2020</v>
      </c>
      <c r="C527" s="22">
        <v>44130</v>
      </c>
      <c r="D527" s="3" t="s">
        <v>1554</v>
      </c>
      <c r="E527" s="3" t="s">
        <v>1544</v>
      </c>
      <c r="F527" s="3">
        <v>1</v>
      </c>
      <c r="G527" s="3">
        <v>1</v>
      </c>
      <c r="H527" s="3" t="s">
        <v>20</v>
      </c>
      <c r="I527" s="3" t="s">
        <v>21</v>
      </c>
      <c r="J527" s="3"/>
      <c r="K527" s="3">
        <v>5</v>
      </c>
    </row>
    <row r="528" spans="1:11" x14ac:dyDescent="0.35">
      <c r="A528" s="3" t="s">
        <v>94</v>
      </c>
      <c r="B528" s="3">
        <v>2020</v>
      </c>
      <c r="C528" s="22">
        <v>44130</v>
      </c>
      <c r="D528" s="3" t="s">
        <v>1554</v>
      </c>
      <c r="E528" s="3" t="s">
        <v>1544</v>
      </c>
      <c r="F528" s="3">
        <v>1</v>
      </c>
      <c r="G528" s="3">
        <v>2</v>
      </c>
      <c r="H528" s="3" t="s">
        <v>50</v>
      </c>
      <c r="I528" s="3" t="s">
        <v>51</v>
      </c>
      <c r="J528" s="3"/>
      <c r="K528" s="3">
        <v>4</v>
      </c>
    </row>
    <row r="529" spans="1:11" x14ac:dyDescent="0.35">
      <c r="A529" s="3" t="s">
        <v>94</v>
      </c>
      <c r="B529" s="3">
        <v>2020</v>
      </c>
      <c r="C529" s="22">
        <v>44130</v>
      </c>
      <c r="D529" s="3" t="s">
        <v>1554</v>
      </c>
      <c r="E529" s="3" t="s">
        <v>1544</v>
      </c>
      <c r="F529" s="3">
        <v>1</v>
      </c>
      <c r="G529" s="3">
        <v>3</v>
      </c>
      <c r="H529" s="3" t="s">
        <v>60</v>
      </c>
      <c r="I529" s="3" t="s">
        <v>61</v>
      </c>
      <c r="J529" s="3"/>
      <c r="K529" s="3">
        <v>2</v>
      </c>
    </row>
    <row r="530" spans="1:11" x14ac:dyDescent="0.35">
      <c r="A530" s="3" t="s">
        <v>94</v>
      </c>
      <c r="B530" s="3">
        <v>2020</v>
      </c>
      <c r="C530" s="22">
        <v>44130</v>
      </c>
      <c r="D530" s="3" t="s">
        <v>1554</v>
      </c>
      <c r="E530" s="3" t="s">
        <v>1544</v>
      </c>
      <c r="F530" s="3">
        <v>1</v>
      </c>
      <c r="G530" s="3">
        <v>4</v>
      </c>
      <c r="H530" s="3" t="s">
        <v>1556</v>
      </c>
      <c r="I530" s="3" t="s">
        <v>123</v>
      </c>
      <c r="J530" s="3"/>
      <c r="K530" s="3">
        <v>8</v>
      </c>
    </row>
    <row r="531" spans="1:11" x14ac:dyDescent="0.35">
      <c r="A531" s="3" t="s">
        <v>94</v>
      </c>
      <c r="B531" s="3">
        <v>2020</v>
      </c>
      <c r="C531" s="22">
        <v>44130</v>
      </c>
      <c r="D531" s="3" t="s">
        <v>1554</v>
      </c>
      <c r="E531" s="3" t="s">
        <v>1544</v>
      </c>
      <c r="F531" s="3">
        <v>1</v>
      </c>
      <c r="G531" s="3">
        <v>5</v>
      </c>
      <c r="H531" s="3" t="s">
        <v>149</v>
      </c>
      <c r="I531" s="3" t="s">
        <v>56</v>
      </c>
      <c r="J531" s="3"/>
      <c r="K531" s="3">
        <v>10</v>
      </c>
    </row>
    <row r="532" spans="1:11" x14ac:dyDescent="0.35">
      <c r="A532" s="3" t="s">
        <v>94</v>
      </c>
      <c r="B532" s="3">
        <v>2020</v>
      </c>
      <c r="C532" s="22">
        <v>44130</v>
      </c>
      <c r="D532" s="3" t="s">
        <v>1554</v>
      </c>
      <c r="E532" s="3" t="s">
        <v>1544</v>
      </c>
      <c r="F532" s="3">
        <v>1</v>
      </c>
      <c r="G532" s="3">
        <v>6</v>
      </c>
      <c r="H532" s="3" t="s">
        <v>26</v>
      </c>
      <c r="I532" s="3" t="s">
        <v>27</v>
      </c>
      <c r="J532" s="3"/>
      <c r="K532" s="3">
        <v>7</v>
      </c>
    </row>
    <row r="533" spans="1:11" x14ac:dyDescent="0.35">
      <c r="A533" s="3" t="s">
        <v>94</v>
      </c>
      <c r="B533" s="3">
        <v>2020</v>
      </c>
      <c r="C533" s="22">
        <v>44130</v>
      </c>
      <c r="D533" s="3" t="s">
        <v>1554</v>
      </c>
      <c r="E533" s="3" t="s">
        <v>1544</v>
      </c>
      <c r="F533" s="3">
        <v>2</v>
      </c>
      <c r="G533" s="3">
        <v>1</v>
      </c>
      <c r="H533" s="3" t="s">
        <v>34</v>
      </c>
      <c r="I533" s="3" t="s">
        <v>19</v>
      </c>
      <c r="J533" s="3"/>
      <c r="K533" s="3">
        <v>1</v>
      </c>
    </row>
    <row r="534" spans="1:11" x14ac:dyDescent="0.35">
      <c r="A534" s="3" t="s">
        <v>94</v>
      </c>
      <c r="B534" s="3">
        <v>2020</v>
      </c>
      <c r="C534" s="22">
        <v>44130</v>
      </c>
      <c r="D534" s="3" t="s">
        <v>1554</v>
      </c>
      <c r="E534" s="3" t="s">
        <v>1544</v>
      </c>
      <c r="F534" s="3">
        <v>2</v>
      </c>
      <c r="G534" s="3">
        <v>2</v>
      </c>
      <c r="H534" s="3" t="s">
        <v>150</v>
      </c>
      <c r="I534" s="3" t="s">
        <v>31</v>
      </c>
      <c r="J534" s="3"/>
      <c r="K534" s="3">
        <v>6</v>
      </c>
    </row>
    <row r="535" spans="1:11" x14ac:dyDescent="0.35">
      <c r="A535" s="3" t="s">
        <v>94</v>
      </c>
      <c r="B535" s="3">
        <v>2020</v>
      </c>
      <c r="C535" s="22">
        <v>44130</v>
      </c>
      <c r="D535" s="3" t="s">
        <v>1554</v>
      </c>
      <c r="E535" s="3" t="s">
        <v>1544</v>
      </c>
      <c r="F535" s="3">
        <v>2</v>
      </c>
      <c r="G535" s="3">
        <v>3</v>
      </c>
      <c r="H535" s="3" t="s">
        <v>83</v>
      </c>
      <c r="I535" s="3" t="s">
        <v>67</v>
      </c>
      <c r="J535" s="3"/>
      <c r="K535" s="3">
        <v>3</v>
      </c>
    </row>
    <row r="536" spans="1:11" x14ac:dyDescent="0.35">
      <c r="A536" s="3" t="s">
        <v>94</v>
      </c>
      <c r="B536" s="3">
        <v>2020</v>
      </c>
      <c r="C536" s="22">
        <v>44130</v>
      </c>
      <c r="D536" s="3" t="s">
        <v>1554</v>
      </c>
      <c r="E536" s="3" t="s">
        <v>1544</v>
      </c>
      <c r="F536" s="3">
        <v>2</v>
      </c>
      <c r="G536" s="3">
        <v>4</v>
      </c>
      <c r="H536" s="3" t="s">
        <v>1557</v>
      </c>
      <c r="I536" s="3" t="s">
        <v>49</v>
      </c>
      <c r="J536" s="3"/>
      <c r="K536" s="3">
        <v>9</v>
      </c>
    </row>
    <row r="537" spans="1:11" x14ac:dyDescent="0.35">
      <c r="A537" s="3" t="s">
        <v>94</v>
      </c>
      <c r="B537" s="3">
        <v>2020</v>
      </c>
      <c r="C537" s="22">
        <v>44130</v>
      </c>
      <c r="D537" s="3" t="s">
        <v>1554</v>
      </c>
      <c r="E537" s="3" t="s">
        <v>1544</v>
      </c>
      <c r="F537" s="3">
        <v>2</v>
      </c>
      <c r="G537" s="3">
        <v>4</v>
      </c>
      <c r="H537" s="3" t="s">
        <v>16</v>
      </c>
      <c r="I537" s="3" t="s">
        <v>17</v>
      </c>
      <c r="J537" s="3"/>
      <c r="K537" s="3">
        <v>11</v>
      </c>
    </row>
    <row r="538" spans="1:11" x14ac:dyDescent="0.35">
      <c r="A538" s="3" t="s">
        <v>94</v>
      </c>
      <c r="B538" s="3">
        <v>2020</v>
      </c>
      <c r="C538" s="22">
        <v>44130</v>
      </c>
      <c r="D538" s="3" t="s">
        <v>1554</v>
      </c>
      <c r="E538" s="3" t="s">
        <v>383</v>
      </c>
      <c r="F538" s="3">
        <v>1</v>
      </c>
      <c r="G538" s="3">
        <v>1</v>
      </c>
      <c r="H538" s="3" t="s">
        <v>34</v>
      </c>
      <c r="I538" s="3" t="s">
        <v>19</v>
      </c>
      <c r="J538" s="3"/>
      <c r="K538" s="3">
        <v>1</v>
      </c>
    </row>
    <row r="539" spans="1:11" x14ac:dyDescent="0.35">
      <c r="A539" s="3" t="s">
        <v>94</v>
      </c>
      <c r="B539" s="3">
        <v>2020</v>
      </c>
      <c r="C539" s="22">
        <v>44130</v>
      </c>
      <c r="D539" s="3" t="s">
        <v>1554</v>
      </c>
      <c r="E539" s="3" t="s">
        <v>383</v>
      </c>
      <c r="F539" s="3">
        <v>1</v>
      </c>
      <c r="G539" s="3">
        <v>2</v>
      </c>
      <c r="H539" s="3" t="s">
        <v>60</v>
      </c>
      <c r="I539" s="3" t="s">
        <v>61</v>
      </c>
      <c r="J539" s="3"/>
      <c r="K539" s="3">
        <v>2</v>
      </c>
    </row>
    <row r="540" spans="1:11" x14ac:dyDescent="0.35">
      <c r="A540" s="3" t="s">
        <v>94</v>
      </c>
      <c r="B540" s="3">
        <v>2020</v>
      </c>
      <c r="C540" s="22">
        <v>44130</v>
      </c>
      <c r="D540" s="3" t="s">
        <v>1554</v>
      </c>
      <c r="E540" s="3" t="s">
        <v>383</v>
      </c>
      <c r="F540" s="3">
        <v>1</v>
      </c>
      <c r="G540" s="3">
        <v>3</v>
      </c>
      <c r="H540" s="3" t="s">
        <v>83</v>
      </c>
      <c r="I540" s="3" t="s">
        <v>67</v>
      </c>
      <c r="J540" s="3"/>
      <c r="K540" s="3">
        <v>3</v>
      </c>
    </row>
    <row r="541" spans="1:11" x14ac:dyDescent="0.35">
      <c r="A541" s="3" t="s">
        <v>94</v>
      </c>
      <c r="B541" s="3">
        <v>2020</v>
      </c>
      <c r="C541" s="22">
        <v>44130</v>
      </c>
      <c r="D541" s="3" t="s">
        <v>1554</v>
      </c>
      <c r="E541" s="3" t="s">
        <v>383</v>
      </c>
      <c r="F541" s="3">
        <v>1</v>
      </c>
      <c r="G541" s="3">
        <v>4</v>
      </c>
      <c r="H541" s="3" t="s">
        <v>50</v>
      </c>
      <c r="I541" s="3" t="s">
        <v>51</v>
      </c>
      <c r="J541" s="3"/>
      <c r="K541" s="3">
        <v>4</v>
      </c>
    </row>
    <row r="542" spans="1:11" x14ac:dyDescent="0.35">
      <c r="A542" s="3" t="s">
        <v>94</v>
      </c>
      <c r="B542" s="3">
        <v>2020</v>
      </c>
      <c r="C542" s="22">
        <v>44130</v>
      </c>
      <c r="D542" s="3" t="s">
        <v>1554</v>
      </c>
      <c r="E542" s="3" t="s">
        <v>383</v>
      </c>
      <c r="F542" s="3">
        <v>1</v>
      </c>
      <c r="G542" s="3">
        <v>5</v>
      </c>
      <c r="H542" s="3" t="s">
        <v>20</v>
      </c>
      <c r="I542" s="3" t="s">
        <v>21</v>
      </c>
      <c r="J542" s="3"/>
      <c r="K542" s="3">
        <v>5</v>
      </c>
    </row>
    <row r="543" spans="1:11" x14ac:dyDescent="0.35">
      <c r="A543" s="3" t="s">
        <v>94</v>
      </c>
      <c r="B543" s="3">
        <v>2020</v>
      </c>
      <c r="C543" s="22">
        <v>44130</v>
      </c>
      <c r="D543" s="3" t="s">
        <v>1554</v>
      </c>
      <c r="E543" s="3" t="s">
        <v>383</v>
      </c>
      <c r="F543" s="3">
        <v>1</v>
      </c>
      <c r="G543" s="3">
        <v>6</v>
      </c>
      <c r="H543" s="3" t="s">
        <v>150</v>
      </c>
      <c r="I543" s="3" t="s">
        <v>31</v>
      </c>
      <c r="J543" s="3"/>
      <c r="K543" s="3">
        <v>6</v>
      </c>
    </row>
    <row r="544" spans="1:11" x14ac:dyDescent="0.35">
      <c r="A544" s="3" t="s">
        <v>94</v>
      </c>
      <c r="B544" s="3">
        <v>2020</v>
      </c>
      <c r="C544" s="22">
        <v>44130</v>
      </c>
      <c r="D544" s="3" t="s">
        <v>1554</v>
      </c>
      <c r="E544" s="3" t="s">
        <v>383</v>
      </c>
      <c r="F544" s="3">
        <v>2</v>
      </c>
      <c r="G544" s="3">
        <v>1</v>
      </c>
      <c r="H544" s="3" t="s">
        <v>26</v>
      </c>
      <c r="I544" s="3" t="s">
        <v>27</v>
      </c>
      <c r="J544" s="3"/>
      <c r="K544" s="3">
        <v>7</v>
      </c>
    </row>
    <row r="545" spans="1:11" x14ac:dyDescent="0.35">
      <c r="A545" s="3" t="s">
        <v>94</v>
      </c>
      <c r="B545" s="3">
        <v>2020</v>
      </c>
      <c r="C545" s="22">
        <v>44130</v>
      </c>
      <c r="D545" s="3" t="s">
        <v>1554</v>
      </c>
      <c r="E545" s="3" t="s">
        <v>383</v>
      </c>
      <c r="F545" s="3">
        <v>2</v>
      </c>
      <c r="G545" s="3">
        <v>2</v>
      </c>
      <c r="H545" s="3" t="s">
        <v>1556</v>
      </c>
      <c r="I545" s="3" t="s">
        <v>123</v>
      </c>
      <c r="J545" s="3"/>
      <c r="K545" s="3">
        <v>8</v>
      </c>
    </row>
    <row r="546" spans="1:11" x14ac:dyDescent="0.35">
      <c r="A546" s="3" t="s">
        <v>94</v>
      </c>
      <c r="B546" s="3">
        <v>2020</v>
      </c>
      <c r="C546" s="22">
        <v>44130</v>
      </c>
      <c r="D546" s="3" t="s">
        <v>1554</v>
      </c>
      <c r="E546" s="3" t="s">
        <v>383</v>
      </c>
      <c r="F546" s="3">
        <v>2</v>
      </c>
      <c r="G546" s="3">
        <v>3</v>
      </c>
      <c r="H546" s="3" t="s">
        <v>1557</v>
      </c>
      <c r="I546" s="3" t="s">
        <v>49</v>
      </c>
      <c r="J546" s="3"/>
      <c r="K546" s="3">
        <v>9</v>
      </c>
    </row>
    <row r="547" spans="1:11" x14ac:dyDescent="0.35">
      <c r="A547" s="3" t="s">
        <v>94</v>
      </c>
      <c r="B547" s="3">
        <v>2020</v>
      </c>
      <c r="C547" s="22">
        <v>44130</v>
      </c>
      <c r="D547" s="3" t="s">
        <v>1554</v>
      </c>
      <c r="E547" s="3" t="s">
        <v>383</v>
      </c>
      <c r="F547" s="3">
        <v>2</v>
      </c>
      <c r="G547" s="3">
        <v>4</v>
      </c>
      <c r="H547" s="3" t="s">
        <v>149</v>
      </c>
      <c r="I547" s="3" t="s">
        <v>56</v>
      </c>
      <c r="J547" s="3"/>
      <c r="K547" s="3">
        <v>10</v>
      </c>
    </row>
    <row r="548" spans="1:11" x14ac:dyDescent="0.35">
      <c r="A548" s="3" t="s">
        <v>134</v>
      </c>
      <c r="B548" s="3">
        <v>2020</v>
      </c>
      <c r="C548" s="22">
        <v>43891</v>
      </c>
      <c r="D548" s="3" t="s">
        <v>1542</v>
      </c>
      <c r="E548" s="3" t="s">
        <v>472</v>
      </c>
      <c r="F548" s="3">
        <v>1</v>
      </c>
      <c r="G548" s="3">
        <v>1</v>
      </c>
      <c r="H548" s="3" t="s">
        <v>136</v>
      </c>
      <c r="I548" s="3" t="s">
        <v>25</v>
      </c>
      <c r="J548" s="3">
        <v>27.1</v>
      </c>
      <c r="K548" s="3">
        <v>8</v>
      </c>
    </row>
    <row r="549" spans="1:11" x14ac:dyDescent="0.35">
      <c r="A549" s="3" t="s">
        <v>134</v>
      </c>
      <c r="B549" s="3">
        <v>2020</v>
      </c>
      <c r="C549" s="22">
        <v>43891</v>
      </c>
      <c r="D549" s="3" t="s">
        <v>1542</v>
      </c>
      <c r="E549" s="3" t="s">
        <v>472</v>
      </c>
      <c r="F549" s="3">
        <v>1</v>
      </c>
      <c r="G549" s="3">
        <v>2</v>
      </c>
      <c r="H549" s="3" t="s">
        <v>80</v>
      </c>
      <c r="I549" s="3" t="s">
        <v>65</v>
      </c>
      <c r="J549" s="3">
        <v>32.799999999999997</v>
      </c>
      <c r="K549" s="3">
        <v>4</v>
      </c>
    </row>
    <row r="550" spans="1:11" x14ac:dyDescent="0.35">
      <c r="A550" s="3" t="s">
        <v>134</v>
      </c>
      <c r="B550" s="3">
        <v>2020</v>
      </c>
      <c r="C550" s="22">
        <v>43891</v>
      </c>
      <c r="D550" s="3" t="s">
        <v>1542</v>
      </c>
      <c r="E550" s="3" t="s">
        <v>472</v>
      </c>
      <c r="F550" s="3">
        <v>1</v>
      </c>
      <c r="G550" s="3">
        <v>3</v>
      </c>
      <c r="H550" s="3" t="s">
        <v>150</v>
      </c>
      <c r="I550" s="3" t="s">
        <v>31</v>
      </c>
      <c r="J550" s="3">
        <v>31.6</v>
      </c>
      <c r="K550" s="3">
        <v>19</v>
      </c>
    </row>
    <row r="551" spans="1:11" x14ac:dyDescent="0.35">
      <c r="A551" s="3" t="s">
        <v>134</v>
      </c>
      <c r="B551" s="3">
        <v>2020</v>
      </c>
      <c r="C551" s="22">
        <v>43891</v>
      </c>
      <c r="D551" s="3" t="s">
        <v>1542</v>
      </c>
      <c r="E551" s="3" t="s">
        <v>472</v>
      </c>
      <c r="F551" s="3">
        <v>1</v>
      </c>
      <c r="G551" s="3">
        <v>4</v>
      </c>
      <c r="H551" s="3" t="s">
        <v>1556</v>
      </c>
      <c r="I551" s="3" t="s">
        <v>123</v>
      </c>
      <c r="J551" s="3">
        <v>37.200000000000003</v>
      </c>
      <c r="K551" s="3">
        <v>27</v>
      </c>
    </row>
    <row r="552" spans="1:11" x14ac:dyDescent="0.35">
      <c r="A552" s="3" t="s">
        <v>134</v>
      </c>
      <c r="B552" s="3">
        <v>2020</v>
      </c>
      <c r="C552" s="22">
        <v>43891</v>
      </c>
      <c r="D552" s="3" t="s">
        <v>1542</v>
      </c>
      <c r="E552" s="3" t="s">
        <v>472</v>
      </c>
      <c r="F552" s="3">
        <v>1</v>
      </c>
      <c r="G552" s="3">
        <v>5</v>
      </c>
      <c r="H552" s="3" t="s">
        <v>111</v>
      </c>
      <c r="I552" s="3" t="s">
        <v>121</v>
      </c>
      <c r="J552" s="3">
        <v>27.1</v>
      </c>
      <c r="K552" s="3">
        <v>13</v>
      </c>
    </row>
    <row r="553" spans="1:11" x14ac:dyDescent="0.35">
      <c r="A553" s="3" t="s">
        <v>134</v>
      </c>
      <c r="B553" s="3">
        <v>2020</v>
      </c>
      <c r="C553" s="22">
        <v>43891</v>
      </c>
      <c r="D553" s="3" t="s">
        <v>1542</v>
      </c>
      <c r="E553" s="3" t="s">
        <v>472</v>
      </c>
      <c r="F553" s="3">
        <v>2</v>
      </c>
      <c r="G553" s="3">
        <v>1</v>
      </c>
      <c r="H553" s="3" t="s">
        <v>50</v>
      </c>
      <c r="I553" s="3" t="s">
        <v>51</v>
      </c>
      <c r="J553" s="3">
        <v>23.4</v>
      </c>
      <c r="K553" s="3">
        <v>11</v>
      </c>
    </row>
    <row r="554" spans="1:11" x14ac:dyDescent="0.35">
      <c r="A554" s="3" t="s">
        <v>134</v>
      </c>
      <c r="B554" s="3">
        <v>2020</v>
      </c>
      <c r="C554" s="22">
        <v>43891</v>
      </c>
      <c r="D554" s="3" t="s">
        <v>1542</v>
      </c>
      <c r="E554" s="3" t="s">
        <v>472</v>
      </c>
      <c r="F554" s="3">
        <v>2</v>
      </c>
      <c r="G554" s="3">
        <v>2</v>
      </c>
      <c r="H554" s="3" t="s">
        <v>178</v>
      </c>
      <c r="I554" s="3" t="s">
        <v>159</v>
      </c>
      <c r="J554" s="3">
        <v>28.1</v>
      </c>
      <c r="K554" s="3">
        <v>2</v>
      </c>
    </row>
    <row r="555" spans="1:11" x14ac:dyDescent="0.35">
      <c r="A555" s="3" t="s">
        <v>134</v>
      </c>
      <c r="B555" s="3">
        <v>2020</v>
      </c>
      <c r="C555" s="22">
        <v>43891</v>
      </c>
      <c r="D555" s="3" t="s">
        <v>1542</v>
      </c>
      <c r="E555" s="3" t="s">
        <v>472</v>
      </c>
      <c r="F555" s="3">
        <v>2</v>
      </c>
      <c r="G555" s="3">
        <v>3</v>
      </c>
      <c r="H555" s="3" t="s">
        <v>39</v>
      </c>
      <c r="I555" s="3" t="s">
        <v>40</v>
      </c>
      <c r="J555" s="3">
        <v>25.5</v>
      </c>
      <c r="K555" s="3">
        <v>19</v>
      </c>
    </row>
    <row r="556" spans="1:11" x14ac:dyDescent="0.35">
      <c r="A556" s="3" t="s">
        <v>134</v>
      </c>
      <c r="B556" s="3">
        <v>2020</v>
      </c>
      <c r="C556" s="22">
        <v>43891</v>
      </c>
      <c r="D556" s="3" t="s">
        <v>1542</v>
      </c>
      <c r="E556" s="3" t="s">
        <v>472</v>
      </c>
      <c r="F556" s="3">
        <v>2</v>
      </c>
      <c r="G556" s="3">
        <v>4</v>
      </c>
      <c r="H556" s="3" t="s">
        <v>101</v>
      </c>
      <c r="I556" s="3" t="s">
        <v>47</v>
      </c>
      <c r="J556" s="3">
        <v>26</v>
      </c>
      <c r="K556" s="3">
        <v>19</v>
      </c>
    </row>
    <row r="557" spans="1:11" x14ac:dyDescent="0.35">
      <c r="A557" s="3" t="s">
        <v>134</v>
      </c>
      <c r="B557" s="3">
        <v>2020</v>
      </c>
      <c r="C557" s="22">
        <v>43891</v>
      </c>
      <c r="D557" s="3" t="s">
        <v>1542</v>
      </c>
      <c r="E557" s="3" t="s">
        <v>472</v>
      </c>
      <c r="F557" s="3">
        <v>2</v>
      </c>
      <c r="G557" s="3">
        <v>5</v>
      </c>
      <c r="H557" s="3" t="s">
        <v>132</v>
      </c>
      <c r="I557" s="3" t="s">
        <v>65</v>
      </c>
      <c r="J557" s="3">
        <v>29.6</v>
      </c>
      <c r="K557" s="3">
        <v>23</v>
      </c>
    </row>
    <row r="558" spans="1:11" x14ac:dyDescent="0.35">
      <c r="A558" s="3" t="s">
        <v>134</v>
      </c>
      <c r="B558" s="3">
        <v>2020</v>
      </c>
      <c r="C558" s="22">
        <v>43891</v>
      </c>
      <c r="D558" s="3" t="s">
        <v>1542</v>
      </c>
      <c r="E558" s="3" t="s">
        <v>472</v>
      </c>
      <c r="F558" s="3">
        <v>3</v>
      </c>
      <c r="G558" s="3">
        <v>1</v>
      </c>
      <c r="H558" s="3" t="s">
        <v>78</v>
      </c>
      <c r="I558" s="3" t="s">
        <v>19</v>
      </c>
      <c r="J558" s="3">
        <v>28.8</v>
      </c>
      <c r="K558" s="3">
        <v>13</v>
      </c>
    </row>
    <row r="559" spans="1:11" x14ac:dyDescent="0.35">
      <c r="A559" s="3" t="s">
        <v>134</v>
      </c>
      <c r="B559" s="3">
        <v>2020</v>
      </c>
      <c r="C559" s="22">
        <v>43891</v>
      </c>
      <c r="D559" s="3" t="s">
        <v>1542</v>
      </c>
      <c r="E559" s="3" t="s">
        <v>472</v>
      </c>
      <c r="F559" s="3">
        <v>3</v>
      </c>
      <c r="G559" s="3">
        <v>2</v>
      </c>
      <c r="H559" s="3" t="s">
        <v>135</v>
      </c>
      <c r="I559" s="3" t="s">
        <v>36</v>
      </c>
      <c r="J559" s="3">
        <v>29.3</v>
      </c>
      <c r="K559" s="3">
        <v>3</v>
      </c>
    </row>
    <row r="560" spans="1:11" x14ac:dyDescent="0.35">
      <c r="A560" s="3" t="s">
        <v>134</v>
      </c>
      <c r="B560" s="3">
        <v>2020</v>
      </c>
      <c r="C560" s="22">
        <v>43891</v>
      </c>
      <c r="D560" s="3" t="s">
        <v>1542</v>
      </c>
      <c r="E560" s="3" t="s">
        <v>472</v>
      </c>
      <c r="F560" s="3">
        <v>3</v>
      </c>
      <c r="G560" s="3">
        <v>3</v>
      </c>
      <c r="H560" s="3" t="s">
        <v>20</v>
      </c>
      <c r="I560" s="3" t="s">
        <v>21</v>
      </c>
      <c r="J560" s="3">
        <v>24.6</v>
      </c>
      <c r="K560" s="3">
        <v>13</v>
      </c>
    </row>
    <row r="561" spans="1:11" x14ac:dyDescent="0.35">
      <c r="A561" s="3" t="s">
        <v>134</v>
      </c>
      <c r="B561" s="3">
        <v>2020</v>
      </c>
      <c r="C561" s="22">
        <v>43891</v>
      </c>
      <c r="D561" s="3" t="s">
        <v>1542</v>
      </c>
      <c r="E561" s="3" t="s">
        <v>472</v>
      </c>
      <c r="F561" s="3">
        <v>3</v>
      </c>
      <c r="G561" s="3">
        <v>4</v>
      </c>
      <c r="H561" s="3" t="s">
        <v>138</v>
      </c>
      <c r="I561" s="3" t="s">
        <v>29</v>
      </c>
      <c r="J561" s="3">
        <v>30.3</v>
      </c>
      <c r="K561" s="3">
        <v>12</v>
      </c>
    </row>
    <row r="562" spans="1:11" x14ac:dyDescent="0.35">
      <c r="A562" s="3" t="s">
        <v>134</v>
      </c>
      <c r="B562" s="3">
        <v>2020</v>
      </c>
      <c r="C562" s="22">
        <v>43891</v>
      </c>
      <c r="D562" s="3" t="s">
        <v>1542</v>
      </c>
      <c r="E562" s="3" t="s">
        <v>472</v>
      </c>
      <c r="F562" s="3">
        <v>3</v>
      </c>
      <c r="G562" s="3">
        <v>5</v>
      </c>
      <c r="H562" s="3" t="s">
        <v>60</v>
      </c>
      <c r="I562" s="3" t="s">
        <v>61</v>
      </c>
      <c r="J562" s="3">
        <v>31.6</v>
      </c>
      <c r="K562" s="3">
        <v>16</v>
      </c>
    </row>
    <row r="563" spans="1:11" x14ac:dyDescent="0.35">
      <c r="A563" s="3" t="s">
        <v>134</v>
      </c>
      <c r="B563" s="3">
        <v>2020</v>
      </c>
      <c r="C563" s="22">
        <v>43891</v>
      </c>
      <c r="D563" s="3" t="s">
        <v>1542</v>
      </c>
      <c r="E563" s="3" t="s">
        <v>472</v>
      </c>
      <c r="F563" s="3">
        <v>4</v>
      </c>
      <c r="G563" s="3">
        <v>1</v>
      </c>
      <c r="H563" s="3" t="s">
        <v>14</v>
      </c>
      <c r="I563" s="3" t="s">
        <v>15</v>
      </c>
      <c r="J563" s="3">
        <v>20.100000000000001</v>
      </c>
      <c r="K563" s="3">
        <v>6</v>
      </c>
    </row>
    <row r="564" spans="1:11" x14ac:dyDescent="0.35">
      <c r="A564" s="3" t="s">
        <v>134</v>
      </c>
      <c r="B564" s="3">
        <v>2020</v>
      </c>
      <c r="C564" s="22">
        <v>43891</v>
      </c>
      <c r="D564" s="3" t="s">
        <v>1542</v>
      </c>
      <c r="E564" s="3" t="s">
        <v>472</v>
      </c>
      <c r="F564" s="3">
        <v>4</v>
      </c>
      <c r="G564" s="3">
        <v>2</v>
      </c>
      <c r="H564" s="3" t="s">
        <v>28</v>
      </c>
      <c r="I564" s="3" t="s">
        <v>29</v>
      </c>
      <c r="J564" s="3">
        <v>20.2</v>
      </c>
      <c r="K564" s="3">
        <v>5</v>
      </c>
    </row>
    <row r="565" spans="1:11" x14ac:dyDescent="0.35">
      <c r="A565" s="3" t="s">
        <v>134</v>
      </c>
      <c r="B565" s="3">
        <v>2020</v>
      </c>
      <c r="C565" s="22">
        <v>43891</v>
      </c>
      <c r="D565" s="3" t="s">
        <v>1542</v>
      </c>
      <c r="E565" s="3" t="s">
        <v>472</v>
      </c>
      <c r="F565" s="3">
        <v>4</v>
      </c>
      <c r="G565" s="3">
        <v>3</v>
      </c>
      <c r="H565" s="3" t="s">
        <v>33</v>
      </c>
      <c r="I565" s="3" t="s">
        <v>27</v>
      </c>
      <c r="J565" s="3">
        <v>26.3</v>
      </c>
      <c r="K565" s="3">
        <v>16</v>
      </c>
    </row>
    <row r="566" spans="1:11" x14ac:dyDescent="0.35">
      <c r="A566" s="3" t="s">
        <v>134</v>
      </c>
      <c r="B566" s="3">
        <v>2020</v>
      </c>
      <c r="C566" s="22">
        <v>43891</v>
      </c>
      <c r="D566" s="3" t="s">
        <v>1542</v>
      </c>
      <c r="E566" s="3" t="s">
        <v>472</v>
      </c>
      <c r="F566" s="3">
        <v>4</v>
      </c>
      <c r="G566" s="3">
        <v>4</v>
      </c>
      <c r="H566" s="3" t="s">
        <v>16</v>
      </c>
      <c r="I566" s="3" t="s">
        <v>17</v>
      </c>
      <c r="J566" s="3">
        <v>20.8</v>
      </c>
      <c r="K566" s="3">
        <v>9</v>
      </c>
    </row>
    <row r="567" spans="1:11" x14ac:dyDescent="0.35">
      <c r="A567" s="3" t="s">
        <v>134</v>
      </c>
      <c r="B567" s="3">
        <v>2020</v>
      </c>
      <c r="C567" s="22">
        <v>43891</v>
      </c>
      <c r="D567" s="3" t="s">
        <v>1542</v>
      </c>
      <c r="E567" s="3" t="s">
        <v>472</v>
      </c>
      <c r="F567" s="3">
        <v>4</v>
      </c>
      <c r="G567" s="3">
        <v>5</v>
      </c>
      <c r="H567" s="3" t="s">
        <v>113</v>
      </c>
      <c r="I567" s="3" t="s">
        <v>121</v>
      </c>
      <c r="J567" s="3">
        <v>25.3</v>
      </c>
      <c r="K567" s="3">
        <v>23</v>
      </c>
    </row>
    <row r="568" spans="1:11" x14ac:dyDescent="0.35">
      <c r="A568" s="3" t="s">
        <v>134</v>
      </c>
      <c r="B568" s="3">
        <v>2020</v>
      </c>
      <c r="C568" s="22">
        <v>43891</v>
      </c>
      <c r="D568" s="3" t="s">
        <v>1542</v>
      </c>
      <c r="E568" s="3" t="s">
        <v>472</v>
      </c>
      <c r="F568" s="3">
        <v>4</v>
      </c>
      <c r="G568" s="3">
        <v>9</v>
      </c>
      <c r="H568" s="3" t="s">
        <v>34</v>
      </c>
      <c r="I568" s="3" t="s">
        <v>19</v>
      </c>
      <c r="J568" s="3">
        <v>32.6</v>
      </c>
      <c r="K568" s="3">
        <v>7</v>
      </c>
    </row>
    <row r="569" spans="1:11" x14ac:dyDescent="0.35">
      <c r="A569" s="3" t="s">
        <v>134</v>
      </c>
      <c r="B569" s="3">
        <v>2020</v>
      </c>
      <c r="C569" s="22">
        <v>43891</v>
      </c>
      <c r="D569" s="3" t="s">
        <v>1542</v>
      </c>
      <c r="E569" s="3" t="s">
        <v>472</v>
      </c>
      <c r="F569" s="3">
        <v>5</v>
      </c>
      <c r="G569" s="3">
        <v>1</v>
      </c>
      <c r="H569" s="3" t="s">
        <v>23</v>
      </c>
      <c r="I569" s="3" t="s">
        <v>15</v>
      </c>
      <c r="J569" s="3">
        <v>22.5</v>
      </c>
      <c r="K569" s="3">
        <v>1</v>
      </c>
    </row>
    <row r="570" spans="1:11" x14ac:dyDescent="0.35">
      <c r="A570" s="3" t="s">
        <v>134</v>
      </c>
      <c r="B570" s="3">
        <v>2020</v>
      </c>
      <c r="C570" s="22">
        <v>43891</v>
      </c>
      <c r="D570" s="3" t="s">
        <v>1542</v>
      </c>
      <c r="E570" s="3" t="s">
        <v>472</v>
      </c>
      <c r="F570" s="3">
        <v>5</v>
      </c>
      <c r="G570" s="3">
        <v>2</v>
      </c>
      <c r="H570" s="3" t="s">
        <v>83</v>
      </c>
      <c r="I570" s="3" t="s">
        <v>67</v>
      </c>
      <c r="J570" s="3">
        <v>27.5</v>
      </c>
      <c r="K570" s="3">
        <v>10</v>
      </c>
    </row>
    <row r="571" spans="1:11" x14ac:dyDescent="0.35">
      <c r="A571" s="3" t="s">
        <v>134</v>
      </c>
      <c r="B571" s="3">
        <v>2020</v>
      </c>
      <c r="C571" s="22">
        <v>43891</v>
      </c>
      <c r="D571" s="3" t="s">
        <v>1542</v>
      </c>
      <c r="E571" s="3" t="s">
        <v>472</v>
      </c>
      <c r="F571" s="3">
        <v>5</v>
      </c>
      <c r="G571" s="3">
        <v>3</v>
      </c>
      <c r="H571" s="3" t="s">
        <v>97</v>
      </c>
      <c r="I571" s="3" t="s">
        <v>40</v>
      </c>
      <c r="J571" s="3">
        <v>26.1</v>
      </c>
      <c r="K571" s="3">
        <v>19</v>
      </c>
    </row>
    <row r="572" spans="1:11" x14ac:dyDescent="0.35">
      <c r="A572" s="3" t="s">
        <v>134</v>
      </c>
      <c r="B572" s="3">
        <v>2020</v>
      </c>
      <c r="C572" s="22">
        <v>43891</v>
      </c>
      <c r="D572" s="3" t="s">
        <v>1542</v>
      </c>
      <c r="E572" s="3" t="s">
        <v>472</v>
      </c>
      <c r="F572" s="3">
        <v>5</v>
      </c>
      <c r="G572" s="3">
        <v>4</v>
      </c>
      <c r="H572" s="3" t="s">
        <v>26</v>
      </c>
      <c r="I572" s="3" t="s">
        <v>27</v>
      </c>
      <c r="J572" s="3">
        <v>21.8</v>
      </c>
      <c r="K572" s="3">
        <v>16</v>
      </c>
    </row>
    <row r="573" spans="1:11" x14ac:dyDescent="0.35">
      <c r="A573" s="3" t="s">
        <v>134</v>
      </c>
      <c r="B573" s="3">
        <v>2020</v>
      </c>
      <c r="C573" s="22">
        <v>43891</v>
      </c>
      <c r="D573" s="3" t="s">
        <v>1542</v>
      </c>
      <c r="E573" s="3" t="s">
        <v>472</v>
      </c>
      <c r="F573" s="3">
        <v>5</v>
      </c>
      <c r="G573" s="3">
        <v>5</v>
      </c>
      <c r="H573" s="3" t="s">
        <v>420</v>
      </c>
      <c r="I573" s="3" t="s">
        <v>145</v>
      </c>
      <c r="J573" s="3">
        <v>32.200000000000003</v>
      </c>
      <c r="K573" s="3">
        <v>23</v>
      </c>
    </row>
    <row r="574" spans="1:11" x14ac:dyDescent="0.35">
      <c r="A574" s="3" t="s">
        <v>134</v>
      </c>
      <c r="B574" s="3">
        <v>2020</v>
      </c>
      <c r="C574" s="22">
        <v>43891</v>
      </c>
      <c r="D574" s="3" t="s">
        <v>1542</v>
      </c>
      <c r="E574" s="3" t="s">
        <v>472</v>
      </c>
      <c r="F574" s="3">
        <v>5</v>
      </c>
      <c r="G574" s="3">
        <v>6</v>
      </c>
      <c r="H574" s="3" t="s">
        <v>140</v>
      </c>
      <c r="I574" s="3" t="s">
        <v>29</v>
      </c>
      <c r="J574" s="3">
        <v>22.8</v>
      </c>
      <c r="K574" s="3">
        <v>23</v>
      </c>
    </row>
    <row r="575" spans="1:11" x14ac:dyDescent="0.35">
      <c r="A575" s="3" t="s">
        <v>134</v>
      </c>
      <c r="B575" s="3">
        <v>2020</v>
      </c>
      <c r="C575" s="22">
        <v>43891</v>
      </c>
      <c r="D575" s="3" t="s">
        <v>1542</v>
      </c>
      <c r="E575" s="3" t="s">
        <v>1543</v>
      </c>
      <c r="F575" s="3">
        <v>1</v>
      </c>
      <c r="G575" s="3">
        <v>1</v>
      </c>
      <c r="H575" s="3" t="s">
        <v>26</v>
      </c>
      <c r="I575" s="3" t="s">
        <v>27</v>
      </c>
      <c r="J575" s="3">
        <v>21.8</v>
      </c>
      <c r="K575" s="3">
        <v>16</v>
      </c>
    </row>
    <row r="576" spans="1:11" x14ac:dyDescent="0.35">
      <c r="A576" s="3" t="s">
        <v>134</v>
      </c>
      <c r="B576" s="3">
        <v>2020</v>
      </c>
      <c r="C576" s="22">
        <v>43891</v>
      </c>
      <c r="D576" s="3" t="s">
        <v>1542</v>
      </c>
      <c r="E576" s="3" t="s">
        <v>1543</v>
      </c>
      <c r="F576" s="3">
        <v>1</v>
      </c>
      <c r="G576" s="3">
        <v>2</v>
      </c>
      <c r="H576" s="3" t="s">
        <v>16</v>
      </c>
      <c r="I576" s="3" t="s">
        <v>17</v>
      </c>
      <c r="J576" s="3">
        <v>20.8</v>
      </c>
      <c r="K576" s="3">
        <v>9</v>
      </c>
    </row>
    <row r="577" spans="1:11" x14ac:dyDescent="0.35">
      <c r="A577" s="3" t="s">
        <v>134</v>
      </c>
      <c r="B577" s="3">
        <v>2020</v>
      </c>
      <c r="C577" s="22">
        <v>43891</v>
      </c>
      <c r="D577" s="3" t="s">
        <v>1542</v>
      </c>
      <c r="E577" s="3" t="s">
        <v>1543</v>
      </c>
      <c r="F577" s="3">
        <v>1</v>
      </c>
      <c r="G577" s="3">
        <v>3</v>
      </c>
      <c r="H577" s="3" t="s">
        <v>150</v>
      </c>
      <c r="I577" s="3" t="s">
        <v>31</v>
      </c>
      <c r="J577" s="3">
        <v>31.6</v>
      </c>
      <c r="K577" s="3">
        <v>19</v>
      </c>
    </row>
    <row r="578" spans="1:11" x14ac:dyDescent="0.35">
      <c r="A578" s="3" t="s">
        <v>134</v>
      </c>
      <c r="B578" s="3">
        <v>2020</v>
      </c>
      <c r="C578" s="22">
        <v>43891</v>
      </c>
      <c r="D578" s="3" t="s">
        <v>1542</v>
      </c>
      <c r="E578" s="3" t="s">
        <v>1543</v>
      </c>
      <c r="F578" s="3">
        <v>1</v>
      </c>
      <c r="G578" s="3">
        <v>4</v>
      </c>
      <c r="H578" s="3" t="s">
        <v>113</v>
      </c>
      <c r="I578" s="3" t="s">
        <v>121</v>
      </c>
      <c r="J578" s="3">
        <v>25.3</v>
      </c>
      <c r="K578" s="3">
        <v>23</v>
      </c>
    </row>
    <row r="579" spans="1:11" x14ac:dyDescent="0.35">
      <c r="A579" s="3" t="s">
        <v>134</v>
      </c>
      <c r="B579" s="3">
        <v>2020</v>
      </c>
      <c r="C579" s="22">
        <v>43891</v>
      </c>
      <c r="D579" s="3" t="s">
        <v>1542</v>
      </c>
      <c r="E579" s="3" t="s">
        <v>1543</v>
      </c>
      <c r="F579" s="3">
        <v>2</v>
      </c>
      <c r="G579" s="3">
        <v>1</v>
      </c>
      <c r="H579" s="3" t="s">
        <v>34</v>
      </c>
      <c r="I579" s="3" t="s">
        <v>19</v>
      </c>
      <c r="J579" s="3">
        <v>32.6</v>
      </c>
      <c r="K579" s="3">
        <v>7</v>
      </c>
    </row>
    <row r="580" spans="1:11" x14ac:dyDescent="0.35">
      <c r="A580" s="3" t="s">
        <v>134</v>
      </c>
      <c r="B580" s="3">
        <v>2020</v>
      </c>
      <c r="C580" s="22">
        <v>43891</v>
      </c>
      <c r="D580" s="3" t="s">
        <v>1542</v>
      </c>
      <c r="E580" s="3" t="s">
        <v>1543</v>
      </c>
      <c r="F580" s="3">
        <v>2</v>
      </c>
      <c r="G580" s="3">
        <v>2</v>
      </c>
      <c r="H580" s="3" t="s">
        <v>138</v>
      </c>
      <c r="I580" s="3" t="s">
        <v>29</v>
      </c>
      <c r="J580" s="3">
        <v>30.3</v>
      </c>
      <c r="K580" s="3">
        <v>12</v>
      </c>
    </row>
    <row r="581" spans="1:11" x14ac:dyDescent="0.35">
      <c r="A581" s="3" t="s">
        <v>134</v>
      </c>
      <c r="B581" s="3">
        <v>2020</v>
      </c>
      <c r="C581" s="22">
        <v>43891</v>
      </c>
      <c r="D581" s="3" t="s">
        <v>1542</v>
      </c>
      <c r="E581" s="3" t="s">
        <v>1543</v>
      </c>
      <c r="F581" s="3">
        <v>2</v>
      </c>
      <c r="G581" s="3">
        <v>3</v>
      </c>
      <c r="H581" s="3" t="s">
        <v>39</v>
      </c>
      <c r="I581" s="3" t="s">
        <v>40</v>
      </c>
      <c r="J581" s="3">
        <v>25.5</v>
      </c>
      <c r="K581" s="3">
        <v>19</v>
      </c>
    </row>
    <row r="582" spans="1:11" x14ac:dyDescent="0.35">
      <c r="A582" s="3" t="s">
        <v>134</v>
      </c>
      <c r="B582" s="3">
        <v>2020</v>
      </c>
      <c r="C582" s="22">
        <v>43891</v>
      </c>
      <c r="D582" s="3" t="s">
        <v>1542</v>
      </c>
      <c r="E582" s="3" t="s">
        <v>1543</v>
      </c>
      <c r="F582" s="3">
        <v>2</v>
      </c>
      <c r="G582" s="3">
        <v>4</v>
      </c>
      <c r="H582" s="3" t="s">
        <v>420</v>
      </c>
      <c r="I582" s="3" t="s">
        <v>145</v>
      </c>
      <c r="J582" s="3">
        <v>32.200000000000003</v>
      </c>
      <c r="K582" s="3">
        <v>23</v>
      </c>
    </row>
    <row r="583" spans="1:11" x14ac:dyDescent="0.35">
      <c r="A583" s="3" t="s">
        <v>134</v>
      </c>
      <c r="B583" s="3">
        <v>2020</v>
      </c>
      <c r="C583" s="22">
        <v>43891</v>
      </c>
      <c r="D583" s="3" t="s">
        <v>1542</v>
      </c>
      <c r="E583" s="3" t="s">
        <v>1543</v>
      </c>
      <c r="F583" s="3">
        <v>2</v>
      </c>
      <c r="G583" s="3">
        <v>5</v>
      </c>
      <c r="H583" s="3" t="s">
        <v>1556</v>
      </c>
      <c r="I583" s="3" t="s">
        <v>123</v>
      </c>
      <c r="J583" s="3">
        <v>37.200000000000003</v>
      </c>
      <c r="K583" s="3">
        <v>27</v>
      </c>
    </row>
    <row r="584" spans="1:11" x14ac:dyDescent="0.35">
      <c r="A584" s="3" t="s">
        <v>134</v>
      </c>
      <c r="B584" s="3">
        <v>2020</v>
      </c>
      <c r="C584" s="22">
        <v>43891</v>
      </c>
      <c r="D584" s="3" t="s">
        <v>1542</v>
      </c>
      <c r="E584" s="3" t="s">
        <v>1543</v>
      </c>
      <c r="F584" s="3">
        <v>3</v>
      </c>
      <c r="G584" s="3">
        <v>1</v>
      </c>
      <c r="H584" s="3" t="s">
        <v>111</v>
      </c>
      <c r="I584" s="3" t="s">
        <v>121</v>
      </c>
      <c r="J584" s="3">
        <v>27.1</v>
      </c>
      <c r="K584" s="3">
        <v>13</v>
      </c>
    </row>
    <row r="585" spans="1:11" x14ac:dyDescent="0.35">
      <c r="A585" s="3" t="s">
        <v>134</v>
      </c>
      <c r="B585" s="3">
        <v>2020</v>
      </c>
      <c r="C585" s="22">
        <v>43891</v>
      </c>
      <c r="D585" s="3" t="s">
        <v>1542</v>
      </c>
      <c r="E585" s="3" t="s">
        <v>1543</v>
      </c>
      <c r="F585" s="3">
        <v>3</v>
      </c>
      <c r="G585" s="3">
        <v>2</v>
      </c>
      <c r="H585" s="3" t="s">
        <v>20</v>
      </c>
      <c r="I585" s="3" t="s">
        <v>21</v>
      </c>
      <c r="J585" s="3">
        <v>24.6</v>
      </c>
      <c r="K585" s="3">
        <v>13</v>
      </c>
    </row>
    <row r="586" spans="1:11" x14ac:dyDescent="0.35">
      <c r="A586" s="3" t="s">
        <v>134</v>
      </c>
      <c r="B586" s="3">
        <v>2020</v>
      </c>
      <c r="C586" s="22">
        <v>43891</v>
      </c>
      <c r="D586" s="3" t="s">
        <v>1542</v>
      </c>
      <c r="E586" s="3" t="s">
        <v>1543</v>
      </c>
      <c r="F586" s="3">
        <v>3</v>
      </c>
      <c r="G586" s="3">
        <v>3</v>
      </c>
      <c r="H586" s="3" t="s">
        <v>101</v>
      </c>
      <c r="I586" s="3" t="s">
        <v>47</v>
      </c>
      <c r="J586" s="3">
        <v>26</v>
      </c>
      <c r="K586" s="3">
        <v>19</v>
      </c>
    </row>
    <row r="587" spans="1:11" x14ac:dyDescent="0.35">
      <c r="A587" s="3" t="s">
        <v>134</v>
      </c>
      <c r="B587" s="3">
        <v>2020</v>
      </c>
      <c r="C587" s="22">
        <v>43891</v>
      </c>
      <c r="D587" s="3" t="s">
        <v>1542</v>
      </c>
      <c r="E587" s="3" t="s">
        <v>1543</v>
      </c>
      <c r="F587" s="3">
        <v>3</v>
      </c>
      <c r="G587" s="3">
        <v>4</v>
      </c>
      <c r="H587" s="3" t="s">
        <v>140</v>
      </c>
      <c r="I587" s="3" t="s">
        <v>29</v>
      </c>
      <c r="J587" s="3">
        <v>22.8</v>
      </c>
      <c r="K587" s="3">
        <v>23</v>
      </c>
    </row>
    <row r="588" spans="1:11" x14ac:dyDescent="0.35">
      <c r="A588" s="3" t="s">
        <v>134</v>
      </c>
      <c r="B588" s="3">
        <v>2020</v>
      </c>
      <c r="C588" s="22">
        <v>43891</v>
      </c>
      <c r="D588" s="3" t="s">
        <v>1542</v>
      </c>
      <c r="E588" s="3" t="s">
        <v>1543</v>
      </c>
      <c r="F588" s="3">
        <v>4</v>
      </c>
      <c r="G588" s="3">
        <v>1</v>
      </c>
      <c r="H588" s="3" t="s">
        <v>33</v>
      </c>
      <c r="I588" s="3" t="s">
        <v>27</v>
      </c>
      <c r="J588" s="3">
        <v>26.3</v>
      </c>
      <c r="K588" s="3">
        <v>16</v>
      </c>
    </row>
    <row r="589" spans="1:11" x14ac:dyDescent="0.35">
      <c r="A589" s="3" t="s">
        <v>134</v>
      </c>
      <c r="B589" s="3">
        <v>2020</v>
      </c>
      <c r="C589" s="22">
        <v>43891</v>
      </c>
      <c r="D589" s="3" t="s">
        <v>1542</v>
      </c>
      <c r="E589" s="3" t="s">
        <v>1543</v>
      </c>
      <c r="F589" s="3">
        <v>4</v>
      </c>
      <c r="G589" s="3">
        <v>2</v>
      </c>
      <c r="H589" s="3" t="s">
        <v>60</v>
      </c>
      <c r="I589" s="3" t="s">
        <v>61</v>
      </c>
      <c r="J589" s="3">
        <v>31.6</v>
      </c>
      <c r="K589" s="3">
        <v>16</v>
      </c>
    </row>
    <row r="590" spans="1:11" x14ac:dyDescent="0.35">
      <c r="A590" s="3" t="s">
        <v>134</v>
      </c>
      <c r="B590" s="3">
        <v>2020</v>
      </c>
      <c r="C590" s="22">
        <v>43891</v>
      </c>
      <c r="D590" s="3" t="s">
        <v>1542</v>
      </c>
      <c r="E590" s="3" t="s">
        <v>1543</v>
      </c>
      <c r="F590" s="3">
        <v>4</v>
      </c>
      <c r="G590" s="3">
        <v>3</v>
      </c>
      <c r="H590" s="3" t="s">
        <v>97</v>
      </c>
      <c r="I590" s="3" t="s">
        <v>40</v>
      </c>
      <c r="J590" s="3">
        <v>26.1</v>
      </c>
      <c r="K590" s="3">
        <v>19</v>
      </c>
    </row>
    <row r="591" spans="1:11" x14ac:dyDescent="0.35">
      <c r="A591" s="3" t="s">
        <v>134</v>
      </c>
      <c r="B591" s="3">
        <v>2020</v>
      </c>
      <c r="C591" s="22">
        <v>43891</v>
      </c>
      <c r="D591" s="3" t="s">
        <v>1542</v>
      </c>
      <c r="E591" s="3" t="s">
        <v>1543</v>
      </c>
      <c r="F591" s="3">
        <v>4</v>
      </c>
      <c r="G591" s="3">
        <v>4</v>
      </c>
      <c r="H591" s="3" t="s">
        <v>132</v>
      </c>
      <c r="I591" s="3" t="s">
        <v>65</v>
      </c>
      <c r="J591" s="3">
        <v>29.6</v>
      </c>
      <c r="K591" s="3">
        <v>23</v>
      </c>
    </row>
    <row r="592" spans="1:11" x14ac:dyDescent="0.35">
      <c r="A592" s="3" t="s">
        <v>134</v>
      </c>
      <c r="B592" s="3">
        <v>2020</v>
      </c>
      <c r="C592" s="22">
        <v>43891</v>
      </c>
      <c r="D592" s="3" t="s">
        <v>1542</v>
      </c>
      <c r="E592" s="3" t="s">
        <v>1544</v>
      </c>
      <c r="F592" s="3">
        <v>1</v>
      </c>
      <c r="G592" s="3">
        <v>1</v>
      </c>
      <c r="H592" s="3" t="s">
        <v>14</v>
      </c>
      <c r="I592" s="3" t="s">
        <v>15</v>
      </c>
      <c r="J592" s="3">
        <v>20.100000000000001</v>
      </c>
      <c r="K592" s="3">
        <v>6</v>
      </c>
    </row>
    <row r="593" spans="1:11" x14ac:dyDescent="0.35">
      <c r="A593" s="3" t="s">
        <v>134</v>
      </c>
      <c r="B593" s="3">
        <v>2020</v>
      </c>
      <c r="C593" s="22">
        <v>43891</v>
      </c>
      <c r="D593" s="3" t="s">
        <v>1542</v>
      </c>
      <c r="E593" s="3" t="s">
        <v>1544</v>
      </c>
      <c r="F593" s="3">
        <v>1</v>
      </c>
      <c r="G593" s="3">
        <v>2</v>
      </c>
      <c r="H593" s="3" t="s">
        <v>178</v>
      </c>
      <c r="I593" s="3" t="s">
        <v>159</v>
      </c>
      <c r="J593" s="3">
        <v>28.1</v>
      </c>
      <c r="K593" s="3">
        <v>2</v>
      </c>
    </row>
    <row r="594" spans="1:11" x14ac:dyDescent="0.35">
      <c r="A594" s="3" t="s">
        <v>134</v>
      </c>
      <c r="B594" s="3">
        <v>2020</v>
      </c>
      <c r="C594" s="22">
        <v>43891</v>
      </c>
      <c r="D594" s="3" t="s">
        <v>1542</v>
      </c>
      <c r="E594" s="3" t="s">
        <v>1544</v>
      </c>
      <c r="F594" s="3">
        <v>1</v>
      </c>
      <c r="G594" s="3">
        <v>3</v>
      </c>
      <c r="H594" s="3" t="s">
        <v>136</v>
      </c>
      <c r="I594" s="3" t="s">
        <v>25</v>
      </c>
      <c r="J594" s="3">
        <v>27.1</v>
      </c>
      <c r="K594" s="3">
        <v>8</v>
      </c>
    </row>
    <row r="595" spans="1:11" x14ac:dyDescent="0.35">
      <c r="A595" s="3" t="s">
        <v>134</v>
      </c>
      <c r="B595" s="3">
        <v>2020</v>
      </c>
      <c r="C595" s="22">
        <v>43891</v>
      </c>
      <c r="D595" s="3" t="s">
        <v>1542</v>
      </c>
      <c r="E595" s="3" t="s">
        <v>1544</v>
      </c>
      <c r="F595" s="3">
        <v>1</v>
      </c>
      <c r="G595" s="3">
        <v>4</v>
      </c>
      <c r="H595" s="3" t="s">
        <v>34</v>
      </c>
      <c r="I595" s="3" t="s">
        <v>19</v>
      </c>
      <c r="J595" s="3">
        <v>32.6</v>
      </c>
      <c r="K595" s="3">
        <v>7</v>
      </c>
    </row>
    <row r="596" spans="1:11" x14ac:dyDescent="0.35">
      <c r="A596" s="3" t="s">
        <v>134</v>
      </c>
      <c r="B596" s="3">
        <v>2020</v>
      </c>
      <c r="C596" s="22">
        <v>43891</v>
      </c>
      <c r="D596" s="3" t="s">
        <v>1542</v>
      </c>
      <c r="E596" s="3" t="s">
        <v>1544</v>
      </c>
      <c r="F596" s="3">
        <v>1</v>
      </c>
      <c r="G596" s="3">
        <v>5</v>
      </c>
      <c r="H596" s="3" t="s">
        <v>111</v>
      </c>
      <c r="I596" s="3" t="s">
        <v>121</v>
      </c>
      <c r="J596" s="3">
        <v>27.1</v>
      </c>
      <c r="K596" s="3">
        <v>13</v>
      </c>
    </row>
    <row r="597" spans="1:11" x14ac:dyDescent="0.35">
      <c r="A597" s="3" t="s">
        <v>134</v>
      </c>
      <c r="B597" s="3">
        <v>2020</v>
      </c>
      <c r="C597" s="22">
        <v>43891</v>
      </c>
      <c r="D597" s="3" t="s">
        <v>1542</v>
      </c>
      <c r="E597" s="3" t="s">
        <v>1544</v>
      </c>
      <c r="F597" s="3">
        <v>1</v>
      </c>
      <c r="G597" s="3">
        <v>6</v>
      </c>
      <c r="H597" s="3" t="s">
        <v>60</v>
      </c>
      <c r="I597" s="3" t="s">
        <v>61</v>
      </c>
      <c r="J597" s="3">
        <v>31.6</v>
      </c>
      <c r="K597" s="3">
        <v>16</v>
      </c>
    </row>
    <row r="598" spans="1:11" x14ac:dyDescent="0.35">
      <c r="A598" s="3" t="s">
        <v>134</v>
      </c>
      <c r="B598" s="3">
        <v>2020</v>
      </c>
      <c r="C598" s="22">
        <v>43891</v>
      </c>
      <c r="D598" s="3" t="s">
        <v>1542</v>
      </c>
      <c r="E598" s="3" t="s">
        <v>1544</v>
      </c>
      <c r="F598" s="3">
        <v>2</v>
      </c>
      <c r="G598" s="3">
        <v>1</v>
      </c>
      <c r="H598" s="3" t="s">
        <v>23</v>
      </c>
      <c r="I598" s="3" t="s">
        <v>15</v>
      </c>
      <c r="J598" s="3">
        <v>22.5</v>
      </c>
      <c r="K598" s="3">
        <v>1</v>
      </c>
    </row>
    <row r="599" spans="1:11" x14ac:dyDescent="0.35">
      <c r="A599" s="3" t="s">
        <v>134</v>
      </c>
      <c r="B599" s="3">
        <v>2020</v>
      </c>
      <c r="C599" s="22">
        <v>43891</v>
      </c>
      <c r="D599" s="3" t="s">
        <v>1542</v>
      </c>
      <c r="E599" s="3" t="s">
        <v>1544</v>
      </c>
      <c r="F599" s="3">
        <v>2</v>
      </c>
      <c r="G599" s="3">
        <v>2</v>
      </c>
      <c r="H599" s="3" t="s">
        <v>135</v>
      </c>
      <c r="I599" s="3" t="s">
        <v>36</v>
      </c>
      <c r="J599" s="3">
        <v>29.3</v>
      </c>
      <c r="K599" s="3">
        <v>3</v>
      </c>
    </row>
    <row r="600" spans="1:11" x14ac:dyDescent="0.35">
      <c r="A600" s="3" t="s">
        <v>134</v>
      </c>
      <c r="B600" s="3">
        <v>2020</v>
      </c>
      <c r="C600" s="22">
        <v>43891</v>
      </c>
      <c r="D600" s="3" t="s">
        <v>1542</v>
      </c>
      <c r="E600" s="3" t="s">
        <v>1544</v>
      </c>
      <c r="F600" s="3">
        <v>2</v>
      </c>
      <c r="G600" s="3">
        <v>3</v>
      </c>
      <c r="H600" s="3" t="s">
        <v>138</v>
      </c>
      <c r="I600" s="3" t="s">
        <v>29</v>
      </c>
      <c r="J600" s="3">
        <v>30.3</v>
      </c>
      <c r="K600" s="3">
        <v>12</v>
      </c>
    </row>
    <row r="601" spans="1:11" x14ac:dyDescent="0.35">
      <c r="A601" s="3" t="s">
        <v>134</v>
      </c>
      <c r="B601" s="3">
        <v>2020</v>
      </c>
      <c r="C601" s="22">
        <v>43891</v>
      </c>
      <c r="D601" s="3" t="s">
        <v>1542</v>
      </c>
      <c r="E601" s="3" t="s">
        <v>1544</v>
      </c>
      <c r="F601" s="3">
        <v>2</v>
      </c>
      <c r="G601" s="3">
        <v>4</v>
      </c>
      <c r="H601" s="3" t="s">
        <v>50</v>
      </c>
      <c r="I601" s="3" t="s">
        <v>51</v>
      </c>
      <c r="J601" s="3">
        <v>23.4</v>
      </c>
      <c r="K601" s="3">
        <v>11</v>
      </c>
    </row>
    <row r="602" spans="1:11" x14ac:dyDescent="0.35">
      <c r="A602" s="3" t="s">
        <v>134</v>
      </c>
      <c r="B602" s="3">
        <v>2020</v>
      </c>
      <c r="C602" s="22">
        <v>43891</v>
      </c>
      <c r="D602" s="3" t="s">
        <v>1542</v>
      </c>
      <c r="E602" s="3" t="s">
        <v>1544</v>
      </c>
      <c r="F602" s="3">
        <v>2</v>
      </c>
      <c r="G602" s="3">
        <v>5</v>
      </c>
      <c r="H602" s="3" t="s">
        <v>20</v>
      </c>
      <c r="I602" s="3" t="s">
        <v>21</v>
      </c>
      <c r="J602" s="3">
        <v>24.6</v>
      </c>
      <c r="K602" s="3">
        <v>13</v>
      </c>
    </row>
    <row r="603" spans="1:11" x14ac:dyDescent="0.35">
      <c r="A603" s="3" t="s">
        <v>134</v>
      </c>
      <c r="B603" s="3">
        <v>2020</v>
      </c>
      <c r="C603" s="22">
        <v>43891</v>
      </c>
      <c r="D603" s="3" t="s">
        <v>1542</v>
      </c>
      <c r="E603" s="3" t="s">
        <v>1544</v>
      </c>
      <c r="F603" s="3">
        <v>2</v>
      </c>
      <c r="G603" s="3">
        <v>6</v>
      </c>
      <c r="H603" s="3" t="s">
        <v>26</v>
      </c>
      <c r="I603" s="3" t="s">
        <v>27</v>
      </c>
      <c r="J603" s="3">
        <v>21.8</v>
      </c>
      <c r="K603" s="3">
        <v>16</v>
      </c>
    </row>
    <row r="604" spans="1:11" x14ac:dyDescent="0.35">
      <c r="A604" s="3" t="s">
        <v>134</v>
      </c>
      <c r="B604" s="3">
        <v>2020</v>
      </c>
      <c r="C604" s="22">
        <v>43891</v>
      </c>
      <c r="D604" s="3" t="s">
        <v>1542</v>
      </c>
      <c r="E604" s="3" t="s">
        <v>1544</v>
      </c>
      <c r="F604" s="3">
        <v>3</v>
      </c>
      <c r="G604" s="3">
        <v>1</v>
      </c>
      <c r="H604" s="3" t="s">
        <v>80</v>
      </c>
      <c r="I604" s="3" t="s">
        <v>65</v>
      </c>
      <c r="J604" s="3">
        <v>32.799999999999997</v>
      </c>
      <c r="K604" s="3">
        <v>4</v>
      </c>
    </row>
    <row r="605" spans="1:11" x14ac:dyDescent="0.35">
      <c r="A605" s="3" t="s">
        <v>134</v>
      </c>
      <c r="B605" s="3">
        <v>2020</v>
      </c>
      <c r="C605" s="22">
        <v>43891</v>
      </c>
      <c r="D605" s="3" t="s">
        <v>1542</v>
      </c>
      <c r="E605" s="3" t="s">
        <v>1544</v>
      </c>
      <c r="F605" s="3">
        <v>3</v>
      </c>
      <c r="G605" s="3">
        <v>2</v>
      </c>
      <c r="H605" s="3" t="s">
        <v>83</v>
      </c>
      <c r="I605" s="3" t="s">
        <v>67</v>
      </c>
      <c r="J605" s="3">
        <v>27.5</v>
      </c>
      <c r="K605" s="3">
        <v>10</v>
      </c>
    </row>
    <row r="606" spans="1:11" x14ac:dyDescent="0.35">
      <c r="A606" s="3" t="s">
        <v>134</v>
      </c>
      <c r="B606" s="3">
        <v>2020</v>
      </c>
      <c r="C606" s="22">
        <v>43891</v>
      </c>
      <c r="D606" s="3" t="s">
        <v>1542</v>
      </c>
      <c r="E606" s="3" t="s">
        <v>1544</v>
      </c>
      <c r="F606" s="3">
        <v>3</v>
      </c>
      <c r="G606" s="3">
        <v>3</v>
      </c>
      <c r="H606" s="3" t="s">
        <v>28</v>
      </c>
      <c r="I606" s="3" t="s">
        <v>29</v>
      </c>
      <c r="J606" s="3">
        <v>20.2</v>
      </c>
      <c r="K606" s="3">
        <v>5</v>
      </c>
    </row>
    <row r="607" spans="1:11" x14ac:dyDescent="0.35">
      <c r="A607" s="3" t="s">
        <v>134</v>
      </c>
      <c r="B607" s="3">
        <v>2020</v>
      </c>
      <c r="C607" s="22">
        <v>43891</v>
      </c>
      <c r="D607" s="3" t="s">
        <v>1542</v>
      </c>
      <c r="E607" s="3" t="s">
        <v>1544</v>
      </c>
      <c r="F607" s="3">
        <v>3</v>
      </c>
      <c r="G607" s="3">
        <v>4</v>
      </c>
      <c r="H607" s="3" t="s">
        <v>16</v>
      </c>
      <c r="I607" s="3" t="s">
        <v>17</v>
      </c>
      <c r="J607" s="3">
        <v>20.8</v>
      </c>
      <c r="K607" s="3">
        <v>9</v>
      </c>
    </row>
    <row r="608" spans="1:11" x14ac:dyDescent="0.35">
      <c r="A608" s="3" t="s">
        <v>134</v>
      </c>
      <c r="B608" s="3">
        <v>2020</v>
      </c>
      <c r="C608" s="22">
        <v>43891</v>
      </c>
      <c r="D608" s="3" t="s">
        <v>1542</v>
      </c>
      <c r="E608" s="3" t="s">
        <v>1544</v>
      </c>
      <c r="F608" s="3">
        <v>3</v>
      </c>
      <c r="G608" s="3">
        <v>5</v>
      </c>
      <c r="H608" s="3" t="s">
        <v>78</v>
      </c>
      <c r="I608" s="3" t="s">
        <v>19</v>
      </c>
      <c r="J608" s="3">
        <v>28.8</v>
      </c>
      <c r="K608" s="3">
        <v>13</v>
      </c>
    </row>
    <row r="609" spans="1:11" x14ac:dyDescent="0.35">
      <c r="A609" s="3" t="s">
        <v>134</v>
      </c>
      <c r="B609" s="3">
        <v>2020</v>
      </c>
      <c r="C609" s="22">
        <v>43891</v>
      </c>
      <c r="D609" s="3" t="s">
        <v>1542</v>
      </c>
      <c r="E609" s="3" t="s">
        <v>1544</v>
      </c>
      <c r="F609" s="3">
        <v>3</v>
      </c>
      <c r="G609" s="3">
        <v>6</v>
      </c>
      <c r="H609" s="3" t="s">
        <v>33</v>
      </c>
      <c r="I609" s="3" t="s">
        <v>27</v>
      </c>
      <c r="J609" s="3">
        <v>26.3</v>
      </c>
      <c r="K609" s="3">
        <v>16</v>
      </c>
    </row>
    <row r="610" spans="1:11" x14ac:dyDescent="0.35">
      <c r="A610" s="3" t="s">
        <v>134</v>
      </c>
      <c r="B610" s="3">
        <v>2020</v>
      </c>
      <c r="C610" s="22">
        <v>43891</v>
      </c>
      <c r="D610" s="3" t="s">
        <v>1542</v>
      </c>
      <c r="E610" s="3" t="s">
        <v>1545</v>
      </c>
      <c r="F610" s="3">
        <v>1</v>
      </c>
      <c r="G610" s="3">
        <v>1</v>
      </c>
      <c r="H610" s="3" t="s">
        <v>135</v>
      </c>
      <c r="I610" s="3" t="s">
        <v>36</v>
      </c>
      <c r="J610" s="3">
        <v>29.3</v>
      </c>
      <c r="K610" s="3">
        <v>3</v>
      </c>
    </row>
    <row r="611" spans="1:11" x14ac:dyDescent="0.35">
      <c r="A611" s="3" t="s">
        <v>134</v>
      </c>
      <c r="B611" s="3">
        <v>2020</v>
      </c>
      <c r="C611" s="22">
        <v>43891</v>
      </c>
      <c r="D611" s="3" t="s">
        <v>1542</v>
      </c>
      <c r="E611" s="3" t="s">
        <v>1545</v>
      </c>
      <c r="F611" s="3">
        <v>1</v>
      </c>
      <c r="G611" s="3">
        <v>2</v>
      </c>
      <c r="H611" s="3" t="s">
        <v>178</v>
      </c>
      <c r="I611" s="3" t="s">
        <v>159</v>
      </c>
      <c r="J611" s="3">
        <v>28.1</v>
      </c>
      <c r="K611" s="3">
        <v>2</v>
      </c>
    </row>
    <row r="612" spans="1:11" x14ac:dyDescent="0.35">
      <c r="A612" s="3" t="s">
        <v>134</v>
      </c>
      <c r="B612" s="3">
        <v>2020</v>
      </c>
      <c r="C612" s="22">
        <v>43891</v>
      </c>
      <c r="D612" s="3" t="s">
        <v>1542</v>
      </c>
      <c r="E612" s="3" t="s">
        <v>1545</v>
      </c>
      <c r="F612" s="3">
        <v>1</v>
      </c>
      <c r="G612" s="3">
        <v>3</v>
      </c>
      <c r="H612" s="3" t="s">
        <v>14</v>
      </c>
      <c r="I612" s="3" t="s">
        <v>15</v>
      </c>
      <c r="J612" s="3">
        <v>20.100000000000001</v>
      </c>
      <c r="K612" s="3">
        <v>6</v>
      </c>
    </row>
    <row r="613" spans="1:11" x14ac:dyDescent="0.35">
      <c r="A613" s="3" t="s">
        <v>134</v>
      </c>
      <c r="B613" s="3">
        <v>2020</v>
      </c>
      <c r="C613" s="22">
        <v>43891</v>
      </c>
      <c r="D613" s="3" t="s">
        <v>1542</v>
      </c>
      <c r="E613" s="3" t="s">
        <v>1545</v>
      </c>
      <c r="F613" s="3">
        <v>1</v>
      </c>
      <c r="G613" s="3">
        <v>4</v>
      </c>
      <c r="H613" s="3" t="s">
        <v>16</v>
      </c>
      <c r="I613" s="3" t="s">
        <v>17</v>
      </c>
      <c r="J613" s="3">
        <v>20.8</v>
      </c>
      <c r="K613" s="3">
        <v>9</v>
      </c>
    </row>
    <row r="614" spans="1:11" x14ac:dyDescent="0.35">
      <c r="A614" s="3" t="s">
        <v>134</v>
      </c>
      <c r="B614" s="3">
        <v>2020</v>
      </c>
      <c r="C614" s="22">
        <v>43891</v>
      </c>
      <c r="D614" s="3" t="s">
        <v>1542</v>
      </c>
      <c r="E614" s="3" t="s">
        <v>1545</v>
      </c>
      <c r="F614" s="3">
        <v>1</v>
      </c>
      <c r="G614" s="3">
        <v>5</v>
      </c>
      <c r="H614" s="3" t="s">
        <v>138</v>
      </c>
      <c r="I614" s="3" t="s">
        <v>29</v>
      </c>
      <c r="J614" s="3">
        <v>30.3</v>
      </c>
      <c r="K614" s="3">
        <v>12</v>
      </c>
    </row>
    <row r="615" spans="1:11" x14ac:dyDescent="0.35">
      <c r="A615" s="3" t="s">
        <v>134</v>
      </c>
      <c r="B615" s="3">
        <v>2020</v>
      </c>
      <c r="C615" s="22">
        <v>43891</v>
      </c>
      <c r="D615" s="3" t="s">
        <v>1542</v>
      </c>
      <c r="E615" s="3" t="s">
        <v>1545</v>
      </c>
      <c r="F615" s="3">
        <v>1</v>
      </c>
      <c r="G615" s="3">
        <v>6</v>
      </c>
      <c r="H615" s="3" t="s">
        <v>34</v>
      </c>
      <c r="I615" s="3" t="s">
        <v>19</v>
      </c>
      <c r="J615" s="3">
        <v>32.6</v>
      </c>
      <c r="K615" s="3">
        <v>7</v>
      </c>
    </row>
    <row r="616" spans="1:11" x14ac:dyDescent="0.35">
      <c r="A616" s="3" t="s">
        <v>134</v>
      </c>
      <c r="B616" s="3">
        <v>2020</v>
      </c>
      <c r="C616" s="22">
        <v>43891</v>
      </c>
      <c r="D616" s="3" t="s">
        <v>1542</v>
      </c>
      <c r="E616" s="3" t="s">
        <v>1545</v>
      </c>
      <c r="F616" s="3">
        <v>2</v>
      </c>
      <c r="G616" s="3">
        <v>1</v>
      </c>
      <c r="H616" s="3" t="s">
        <v>23</v>
      </c>
      <c r="I616" s="3" t="s">
        <v>15</v>
      </c>
      <c r="J616" s="3">
        <v>22.5</v>
      </c>
      <c r="K616" s="3">
        <v>1</v>
      </c>
    </row>
    <row r="617" spans="1:11" x14ac:dyDescent="0.35">
      <c r="A617" s="3" t="s">
        <v>134</v>
      </c>
      <c r="B617" s="3">
        <v>2020</v>
      </c>
      <c r="C617" s="22">
        <v>43891</v>
      </c>
      <c r="D617" s="3" t="s">
        <v>1542</v>
      </c>
      <c r="E617" s="3" t="s">
        <v>1545</v>
      </c>
      <c r="F617" s="3">
        <v>2</v>
      </c>
      <c r="G617" s="3">
        <v>2</v>
      </c>
      <c r="H617" s="3" t="s">
        <v>80</v>
      </c>
      <c r="I617" s="3" t="s">
        <v>65</v>
      </c>
      <c r="J617" s="3">
        <v>32.799999999999997</v>
      </c>
      <c r="K617" s="3">
        <v>4</v>
      </c>
    </row>
    <row r="618" spans="1:11" x14ac:dyDescent="0.35">
      <c r="A618" s="3" t="s">
        <v>134</v>
      </c>
      <c r="B618" s="3">
        <v>2020</v>
      </c>
      <c r="C618" s="22">
        <v>43891</v>
      </c>
      <c r="D618" s="3" t="s">
        <v>1542</v>
      </c>
      <c r="E618" s="3" t="s">
        <v>1545</v>
      </c>
      <c r="F618" s="3">
        <v>2</v>
      </c>
      <c r="G618" s="3">
        <v>3</v>
      </c>
      <c r="H618" s="3" t="s">
        <v>28</v>
      </c>
      <c r="I618" s="3" t="s">
        <v>29</v>
      </c>
      <c r="J618" s="3">
        <v>20.2</v>
      </c>
      <c r="K618" s="3">
        <v>5</v>
      </c>
    </row>
    <row r="619" spans="1:11" x14ac:dyDescent="0.35">
      <c r="A619" s="3" t="s">
        <v>134</v>
      </c>
      <c r="B619" s="3">
        <v>2020</v>
      </c>
      <c r="C619" s="22">
        <v>43891</v>
      </c>
      <c r="D619" s="3" t="s">
        <v>1542</v>
      </c>
      <c r="E619" s="3" t="s">
        <v>1545</v>
      </c>
      <c r="F619" s="3">
        <v>2</v>
      </c>
      <c r="G619" s="3">
        <v>4</v>
      </c>
      <c r="H619" s="3" t="s">
        <v>136</v>
      </c>
      <c r="I619" s="3" t="s">
        <v>25</v>
      </c>
      <c r="J619" s="3">
        <v>27.1</v>
      </c>
      <c r="K619" s="3">
        <v>8</v>
      </c>
    </row>
    <row r="620" spans="1:11" x14ac:dyDescent="0.35">
      <c r="A620" s="3" t="s">
        <v>134</v>
      </c>
      <c r="B620" s="3">
        <v>2020</v>
      </c>
      <c r="C620" s="22">
        <v>43891</v>
      </c>
      <c r="D620" s="3" t="s">
        <v>1542</v>
      </c>
      <c r="E620" s="3" t="s">
        <v>1545</v>
      </c>
      <c r="F620" s="3">
        <v>2</v>
      </c>
      <c r="G620" s="3">
        <v>5</v>
      </c>
      <c r="H620" s="3" t="s">
        <v>50</v>
      </c>
      <c r="I620" s="3" t="s">
        <v>51</v>
      </c>
      <c r="J620" s="3">
        <v>23.4</v>
      </c>
      <c r="K620" s="3">
        <v>11</v>
      </c>
    </row>
    <row r="621" spans="1:11" x14ac:dyDescent="0.35">
      <c r="A621" s="3" t="s">
        <v>134</v>
      </c>
      <c r="B621" s="3">
        <v>2020</v>
      </c>
      <c r="C621" s="22">
        <v>43891</v>
      </c>
      <c r="D621" s="3" t="s">
        <v>1542</v>
      </c>
      <c r="E621" s="3" t="s">
        <v>1545</v>
      </c>
      <c r="F621" s="3">
        <v>2</v>
      </c>
      <c r="G621" s="3">
        <v>6</v>
      </c>
      <c r="H621" s="3" t="s">
        <v>83</v>
      </c>
      <c r="I621" s="3" t="s">
        <v>67</v>
      </c>
      <c r="J621" s="3">
        <v>27.5</v>
      </c>
      <c r="K621" s="3">
        <v>10</v>
      </c>
    </row>
    <row r="622" spans="1:11" x14ac:dyDescent="0.35">
      <c r="A622" s="3" t="s">
        <v>134</v>
      </c>
      <c r="B622" s="3">
        <v>2020</v>
      </c>
      <c r="C622" s="22">
        <v>43891</v>
      </c>
      <c r="D622" s="3" t="s">
        <v>1542</v>
      </c>
      <c r="E622" s="3" t="s">
        <v>383</v>
      </c>
      <c r="F622" s="3">
        <v>1</v>
      </c>
      <c r="G622" s="3">
        <v>1</v>
      </c>
      <c r="H622" s="3" t="s">
        <v>23</v>
      </c>
      <c r="I622" s="3" t="s">
        <v>15</v>
      </c>
      <c r="J622" s="3">
        <v>22.5</v>
      </c>
      <c r="K622" s="3">
        <v>1</v>
      </c>
    </row>
    <row r="623" spans="1:11" x14ac:dyDescent="0.35">
      <c r="A623" s="3" t="s">
        <v>134</v>
      </c>
      <c r="B623" s="3">
        <v>2020</v>
      </c>
      <c r="C623" s="22">
        <v>43891</v>
      </c>
      <c r="D623" s="3" t="s">
        <v>1542</v>
      </c>
      <c r="E623" s="3" t="s">
        <v>383</v>
      </c>
      <c r="F623" s="3">
        <v>1</v>
      </c>
      <c r="G623" s="3">
        <v>2</v>
      </c>
      <c r="H623" s="3" t="s">
        <v>178</v>
      </c>
      <c r="I623" s="3" t="s">
        <v>159</v>
      </c>
      <c r="J623" s="3">
        <v>28.1</v>
      </c>
      <c r="K623" s="3">
        <v>2</v>
      </c>
    </row>
    <row r="624" spans="1:11" x14ac:dyDescent="0.35">
      <c r="A624" s="3" t="s">
        <v>134</v>
      </c>
      <c r="B624" s="3">
        <v>2020</v>
      </c>
      <c r="C624" s="22">
        <v>43891</v>
      </c>
      <c r="D624" s="3" t="s">
        <v>1542</v>
      </c>
      <c r="E624" s="3" t="s">
        <v>383</v>
      </c>
      <c r="F624" s="3">
        <v>1</v>
      </c>
      <c r="G624" s="3">
        <v>3</v>
      </c>
      <c r="H624" s="3" t="s">
        <v>135</v>
      </c>
      <c r="I624" s="3" t="s">
        <v>36</v>
      </c>
      <c r="J624" s="3">
        <v>29.3</v>
      </c>
      <c r="K624" s="3">
        <v>3</v>
      </c>
    </row>
    <row r="625" spans="1:11" x14ac:dyDescent="0.35">
      <c r="A625" s="3" t="s">
        <v>134</v>
      </c>
      <c r="B625" s="3">
        <v>2020</v>
      </c>
      <c r="C625" s="22">
        <v>43891</v>
      </c>
      <c r="D625" s="3" t="s">
        <v>1542</v>
      </c>
      <c r="E625" s="3" t="s">
        <v>383</v>
      </c>
      <c r="F625" s="3">
        <v>1</v>
      </c>
      <c r="G625" s="3">
        <v>4</v>
      </c>
      <c r="H625" s="3" t="s">
        <v>80</v>
      </c>
      <c r="I625" s="3" t="s">
        <v>65</v>
      </c>
      <c r="J625" s="3">
        <v>32.799999999999997</v>
      </c>
      <c r="K625" s="3">
        <v>4</v>
      </c>
    </row>
    <row r="626" spans="1:11" x14ac:dyDescent="0.35">
      <c r="A626" s="3" t="s">
        <v>134</v>
      </c>
      <c r="B626" s="3">
        <v>2020</v>
      </c>
      <c r="C626" s="22">
        <v>43891</v>
      </c>
      <c r="D626" s="3" t="s">
        <v>1542</v>
      </c>
      <c r="E626" s="3" t="s">
        <v>383</v>
      </c>
      <c r="F626" s="3">
        <v>1</v>
      </c>
      <c r="G626" s="3">
        <v>5</v>
      </c>
      <c r="H626" s="3" t="s">
        <v>28</v>
      </c>
      <c r="I626" s="3" t="s">
        <v>29</v>
      </c>
      <c r="J626" s="3">
        <v>20.2</v>
      </c>
      <c r="K626" s="3">
        <v>5</v>
      </c>
    </row>
    <row r="627" spans="1:11" x14ac:dyDescent="0.35">
      <c r="A627" s="3" t="s">
        <v>134</v>
      </c>
      <c r="B627" s="3">
        <v>2020</v>
      </c>
      <c r="C627" s="22">
        <v>43891</v>
      </c>
      <c r="D627" s="3" t="s">
        <v>1542</v>
      </c>
      <c r="E627" s="3" t="s">
        <v>383</v>
      </c>
      <c r="F627" s="3">
        <v>1</v>
      </c>
      <c r="G627" s="3">
        <v>6</v>
      </c>
      <c r="H627" s="3" t="s">
        <v>14</v>
      </c>
      <c r="I627" s="3" t="s">
        <v>15</v>
      </c>
      <c r="J627" s="3">
        <v>20.100000000000001</v>
      </c>
      <c r="K627" s="3">
        <v>6</v>
      </c>
    </row>
    <row r="628" spans="1:11" x14ac:dyDescent="0.35">
      <c r="A628" s="3" t="s">
        <v>134</v>
      </c>
      <c r="B628" s="3">
        <v>2020</v>
      </c>
      <c r="C628" s="22">
        <v>43891</v>
      </c>
      <c r="D628" s="3" t="s">
        <v>1542</v>
      </c>
      <c r="E628" s="3" t="s">
        <v>383</v>
      </c>
      <c r="F628" s="3">
        <v>2</v>
      </c>
      <c r="G628" s="3">
        <v>1</v>
      </c>
      <c r="H628" s="3" t="s">
        <v>34</v>
      </c>
      <c r="I628" s="3" t="s">
        <v>19</v>
      </c>
      <c r="J628" s="3">
        <v>32.6</v>
      </c>
      <c r="K628" s="3">
        <v>7</v>
      </c>
    </row>
    <row r="629" spans="1:11" x14ac:dyDescent="0.35">
      <c r="A629" s="3" t="s">
        <v>134</v>
      </c>
      <c r="B629" s="3">
        <v>2020</v>
      </c>
      <c r="C629" s="22">
        <v>43891</v>
      </c>
      <c r="D629" s="3" t="s">
        <v>1542</v>
      </c>
      <c r="E629" s="3" t="s">
        <v>383</v>
      </c>
      <c r="F629" s="3">
        <v>2</v>
      </c>
      <c r="G629" s="3">
        <v>2</v>
      </c>
      <c r="H629" s="3" t="s">
        <v>136</v>
      </c>
      <c r="I629" s="3" t="s">
        <v>25</v>
      </c>
      <c r="J629" s="3">
        <v>27.1</v>
      </c>
      <c r="K629" s="3">
        <v>8</v>
      </c>
    </row>
    <row r="630" spans="1:11" x14ac:dyDescent="0.35">
      <c r="A630" s="3" t="s">
        <v>134</v>
      </c>
      <c r="B630" s="3">
        <v>2020</v>
      </c>
      <c r="C630" s="22">
        <v>43891</v>
      </c>
      <c r="D630" s="3" t="s">
        <v>1542</v>
      </c>
      <c r="E630" s="3" t="s">
        <v>383</v>
      </c>
      <c r="F630" s="3">
        <v>2</v>
      </c>
      <c r="G630" s="3">
        <v>3</v>
      </c>
      <c r="H630" s="3" t="s">
        <v>16</v>
      </c>
      <c r="I630" s="3" t="s">
        <v>17</v>
      </c>
      <c r="J630" s="3">
        <v>20.8</v>
      </c>
      <c r="K630" s="3">
        <v>9</v>
      </c>
    </row>
    <row r="631" spans="1:11" x14ac:dyDescent="0.35">
      <c r="A631" s="3" t="s">
        <v>134</v>
      </c>
      <c r="B631" s="3">
        <v>2020</v>
      </c>
      <c r="C631" s="22">
        <v>43891</v>
      </c>
      <c r="D631" s="3" t="s">
        <v>1542</v>
      </c>
      <c r="E631" s="3" t="s">
        <v>383</v>
      </c>
      <c r="F631" s="3">
        <v>2</v>
      </c>
      <c r="G631" s="3">
        <v>4</v>
      </c>
      <c r="H631" s="3" t="s">
        <v>83</v>
      </c>
      <c r="I631" s="3" t="s">
        <v>67</v>
      </c>
      <c r="J631" s="3">
        <v>27.5</v>
      </c>
      <c r="K631" s="3">
        <v>10</v>
      </c>
    </row>
    <row r="632" spans="1:11" x14ac:dyDescent="0.35">
      <c r="A632" s="3" t="s">
        <v>134</v>
      </c>
      <c r="B632" s="3">
        <v>2020</v>
      </c>
      <c r="C632" s="22">
        <v>43891</v>
      </c>
      <c r="D632" s="3" t="s">
        <v>1542</v>
      </c>
      <c r="E632" s="3" t="s">
        <v>383</v>
      </c>
      <c r="F632" s="3">
        <v>2</v>
      </c>
      <c r="G632" s="3">
        <v>5</v>
      </c>
      <c r="H632" s="3" t="s">
        <v>50</v>
      </c>
      <c r="I632" s="3" t="s">
        <v>51</v>
      </c>
      <c r="J632" s="3">
        <v>23.4</v>
      </c>
      <c r="K632" s="3">
        <v>11</v>
      </c>
    </row>
    <row r="633" spans="1:11" x14ac:dyDescent="0.35">
      <c r="A633" s="3" t="s">
        <v>134</v>
      </c>
      <c r="B633" s="3">
        <v>2020</v>
      </c>
      <c r="C633" s="22">
        <v>43891</v>
      </c>
      <c r="D633" s="3" t="s">
        <v>1542</v>
      </c>
      <c r="E633" s="3" t="s">
        <v>383</v>
      </c>
      <c r="F633" s="3">
        <v>2</v>
      </c>
      <c r="G633" s="3">
        <v>6</v>
      </c>
      <c r="H633" s="3" t="s">
        <v>138</v>
      </c>
      <c r="I633" s="3" t="s">
        <v>29</v>
      </c>
      <c r="J633" s="3">
        <v>30.3</v>
      </c>
      <c r="K633" s="3">
        <v>12</v>
      </c>
    </row>
    <row r="634" spans="1:11" x14ac:dyDescent="0.35">
      <c r="A634" s="3" t="s">
        <v>152</v>
      </c>
      <c r="B634" s="3">
        <v>2020</v>
      </c>
      <c r="C634" s="22">
        <v>43814</v>
      </c>
      <c r="D634" s="3" t="s">
        <v>1554</v>
      </c>
      <c r="E634" s="3" t="s">
        <v>472</v>
      </c>
      <c r="F634" s="3">
        <v>1</v>
      </c>
      <c r="G634" s="3">
        <v>1</v>
      </c>
      <c r="H634" s="3" t="s">
        <v>43</v>
      </c>
      <c r="I634" s="3" t="s">
        <v>44</v>
      </c>
      <c r="J634" s="3">
        <v>27.1</v>
      </c>
      <c r="K634" s="3">
        <v>10</v>
      </c>
    </row>
    <row r="635" spans="1:11" x14ac:dyDescent="0.35">
      <c r="A635" s="3" t="s">
        <v>152</v>
      </c>
      <c r="B635" s="3">
        <v>2020</v>
      </c>
      <c r="C635" s="22">
        <v>43814</v>
      </c>
      <c r="D635" s="3" t="s">
        <v>1554</v>
      </c>
      <c r="E635" s="3" t="s">
        <v>472</v>
      </c>
      <c r="F635" s="3">
        <v>1</v>
      </c>
      <c r="G635" s="3">
        <v>2</v>
      </c>
      <c r="H635" s="3" t="s">
        <v>33</v>
      </c>
      <c r="I635" s="3" t="s">
        <v>27</v>
      </c>
      <c r="J635" s="3">
        <v>26.1</v>
      </c>
      <c r="K635" s="3">
        <v>13</v>
      </c>
    </row>
    <row r="636" spans="1:11" x14ac:dyDescent="0.35">
      <c r="A636" s="3" t="s">
        <v>152</v>
      </c>
      <c r="B636" s="3">
        <v>2020</v>
      </c>
      <c r="C636" s="22">
        <v>43814</v>
      </c>
      <c r="D636" s="3" t="s">
        <v>1554</v>
      </c>
      <c r="E636" s="3" t="s">
        <v>472</v>
      </c>
      <c r="F636" s="3">
        <v>1</v>
      </c>
      <c r="G636" s="3">
        <v>3</v>
      </c>
      <c r="H636" s="3" t="s">
        <v>149</v>
      </c>
      <c r="I636" s="3" t="s">
        <v>56</v>
      </c>
      <c r="J636" s="3">
        <v>29.7</v>
      </c>
      <c r="K636" s="3">
        <v>22</v>
      </c>
    </row>
    <row r="637" spans="1:11" x14ac:dyDescent="0.35">
      <c r="A637" s="3" t="s">
        <v>152</v>
      </c>
      <c r="B637" s="3">
        <v>2020</v>
      </c>
      <c r="C637" s="22">
        <v>43814</v>
      </c>
      <c r="D637" s="3" t="s">
        <v>1554</v>
      </c>
      <c r="E637" s="3" t="s">
        <v>472</v>
      </c>
      <c r="F637" s="3">
        <v>1</v>
      </c>
      <c r="G637" s="3">
        <v>4</v>
      </c>
      <c r="H637" s="3" t="s">
        <v>80</v>
      </c>
      <c r="I637" s="3" t="s">
        <v>65</v>
      </c>
      <c r="J637" s="3">
        <v>32.6</v>
      </c>
      <c r="K637" s="3">
        <v>11</v>
      </c>
    </row>
    <row r="638" spans="1:11" x14ac:dyDescent="0.35">
      <c r="A638" s="3" t="s">
        <v>152</v>
      </c>
      <c r="B638" s="3">
        <v>2020</v>
      </c>
      <c r="C638" s="22">
        <v>43814</v>
      </c>
      <c r="D638" s="3" t="s">
        <v>1554</v>
      </c>
      <c r="E638" s="3" t="s">
        <v>472</v>
      </c>
      <c r="F638" s="3">
        <v>1</v>
      </c>
      <c r="G638" s="3">
        <v>5</v>
      </c>
      <c r="H638" s="3" t="s">
        <v>39</v>
      </c>
      <c r="I638" s="3" t="s">
        <v>40</v>
      </c>
      <c r="J638" s="3">
        <v>25.3</v>
      </c>
      <c r="K638" s="3">
        <v>14</v>
      </c>
    </row>
    <row r="639" spans="1:11" x14ac:dyDescent="0.35">
      <c r="A639" s="3" t="s">
        <v>152</v>
      </c>
      <c r="B639" s="3">
        <v>2020</v>
      </c>
      <c r="C639" s="22">
        <v>43814</v>
      </c>
      <c r="D639" s="3" t="s">
        <v>1554</v>
      </c>
      <c r="E639" s="3" t="s">
        <v>472</v>
      </c>
      <c r="F639" s="3">
        <v>1</v>
      </c>
      <c r="G639" s="3">
        <v>6</v>
      </c>
      <c r="H639" s="3" t="s">
        <v>111</v>
      </c>
      <c r="I639" s="3" t="s">
        <v>121</v>
      </c>
      <c r="J639" s="3">
        <v>26.9</v>
      </c>
      <c r="K639" s="3">
        <v>8</v>
      </c>
    </row>
    <row r="640" spans="1:11" x14ac:dyDescent="0.35">
      <c r="A640" s="3" t="s">
        <v>152</v>
      </c>
      <c r="B640" s="3">
        <v>2020</v>
      </c>
      <c r="C640" s="22">
        <v>43814</v>
      </c>
      <c r="D640" s="3" t="s">
        <v>1554</v>
      </c>
      <c r="E640" s="3" t="s">
        <v>472</v>
      </c>
      <c r="F640" s="3">
        <v>1</v>
      </c>
      <c r="G640" s="3">
        <v>7</v>
      </c>
      <c r="H640" s="3" t="s">
        <v>157</v>
      </c>
      <c r="I640" s="3" t="s">
        <v>38</v>
      </c>
      <c r="J640" s="3">
        <v>29</v>
      </c>
      <c r="K640" s="3">
        <v>26</v>
      </c>
    </row>
    <row r="641" spans="1:11" x14ac:dyDescent="0.35">
      <c r="A641" s="3" t="s">
        <v>152</v>
      </c>
      <c r="B641" s="3">
        <v>2020</v>
      </c>
      <c r="C641" s="22">
        <v>43814</v>
      </c>
      <c r="D641" s="3" t="s">
        <v>1554</v>
      </c>
      <c r="E641" s="3" t="s">
        <v>472</v>
      </c>
      <c r="F641" s="3">
        <v>2</v>
      </c>
      <c r="G641" s="3">
        <v>1</v>
      </c>
      <c r="H641" s="3" t="s">
        <v>138</v>
      </c>
      <c r="I641" s="3" t="s">
        <v>29</v>
      </c>
      <c r="J641" s="3">
        <v>30.1</v>
      </c>
      <c r="K641" s="3">
        <v>5</v>
      </c>
    </row>
    <row r="642" spans="1:11" x14ac:dyDescent="0.35">
      <c r="A642" s="3" t="s">
        <v>152</v>
      </c>
      <c r="B642" s="3">
        <v>2020</v>
      </c>
      <c r="C642" s="22">
        <v>43814</v>
      </c>
      <c r="D642" s="3" t="s">
        <v>1554</v>
      </c>
      <c r="E642" s="3" t="s">
        <v>472</v>
      </c>
      <c r="F642" s="3">
        <v>2</v>
      </c>
      <c r="G642" s="3">
        <v>2</v>
      </c>
      <c r="H642" s="3" t="s">
        <v>50</v>
      </c>
      <c r="I642" s="3" t="s">
        <v>51</v>
      </c>
      <c r="J642" s="3">
        <v>23.2</v>
      </c>
      <c r="K642" s="3">
        <v>3</v>
      </c>
    </row>
    <row r="643" spans="1:11" x14ac:dyDescent="0.35">
      <c r="A643" s="3" t="s">
        <v>152</v>
      </c>
      <c r="B643" s="3">
        <v>2020</v>
      </c>
      <c r="C643" s="22">
        <v>43814</v>
      </c>
      <c r="D643" s="3" t="s">
        <v>1554</v>
      </c>
      <c r="E643" s="3" t="s">
        <v>472</v>
      </c>
      <c r="F643" s="3">
        <v>2</v>
      </c>
      <c r="G643" s="3">
        <v>2</v>
      </c>
      <c r="H643" s="3" t="s">
        <v>46</v>
      </c>
      <c r="I643" s="3" t="s">
        <v>47</v>
      </c>
      <c r="J643" s="3">
        <v>19.5</v>
      </c>
      <c r="K643" s="3">
        <v>6</v>
      </c>
    </row>
    <row r="644" spans="1:11" x14ac:dyDescent="0.35">
      <c r="A644" s="3" t="s">
        <v>152</v>
      </c>
      <c r="B644" s="3">
        <v>2020</v>
      </c>
      <c r="C644" s="22">
        <v>43814</v>
      </c>
      <c r="D644" s="3" t="s">
        <v>1554</v>
      </c>
      <c r="E644" s="3" t="s">
        <v>472</v>
      </c>
      <c r="F644" s="3">
        <v>2</v>
      </c>
      <c r="G644" s="3">
        <v>4</v>
      </c>
      <c r="H644" s="3" t="s">
        <v>26</v>
      </c>
      <c r="I644" s="3" t="s">
        <v>27</v>
      </c>
      <c r="J644" s="3">
        <v>21.5</v>
      </c>
      <c r="K644" s="3">
        <v>12</v>
      </c>
    </row>
    <row r="645" spans="1:11" x14ac:dyDescent="0.35">
      <c r="A645" s="3" t="s">
        <v>152</v>
      </c>
      <c r="B645" s="3">
        <v>2020</v>
      </c>
      <c r="C645" s="22">
        <v>43814</v>
      </c>
      <c r="D645" s="3" t="s">
        <v>1554</v>
      </c>
      <c r="E645" s="3" t="s">
        <v>472</v>
      </c>
      <c r="F645" s="3">
        <v>2</v>
      </c>
      <c r="G645" s="3">
        <v>5</v>
      </c>
      <c r="H645" s="3" t="s">
        <v>147</v>
      </c>
      <c r="I645" s="3" t="s">
        <v>148</v>
      </c>
      <c r="J645" s="3">
        <v>21.6</v>
      </c>
      <c r="K645" s="3">
        <v>22</v>
      </c>
    </row>
    <row r="646" spans="1:11" x14ac:dyDescent="0.35">
      <c r="A646" s="3" t="s">
        <v>152</v>
      </c>
      <c r="B646" s="3">
        <v>2020</v>
      </c>
      <c r="C646" s="22">
        <v>43814</v>
      </c>
      <c r="D646" s="3" t="s">
        <v>1554</v>
      </c>
      <c r="E646" s="3" t="s">
        <v>472</v>
      </c>
      <c r="F646" s="3">
        <v>2</v>
      </c>
      <c r="G646" s="3">
        <v>6</v>
      </c>
      <c r="H646" s="3" t="s">
        <v>60</v>
      </c>
      <c r="I646" s="3" t="s">
        <v>61</v>
      </c>
      <c r="J646" s="3">
        <v>31.4</v>
      </c>
      <c r="K646" s="3">
        <v>18</v>
      </c>
    </row>
    <row r="647" spans="1:11" x14ac:dyDescent="0.35">
      <c r="A647" s="3" t="s">
        <v>152</v>
      </c>
      <c r="B647" s="3">
        <v>2020</v>
      </c>
      <c r="C647" s="22">
        <v>43814</v>
      </c>
      <c r="D647" s="3" t="s">
        <v>1554</v>
      </c>
      <c r="E647" s="3" t="s">
        <v>472</v>
      </c>
      <c r="F647" s="3">
        <v>2</v>
      </c>
      <c r="G647" s="3">
        <v>7</v>
      </c>
      <c r="H647" s="3" t="s">
        <v>52</v>
      </c>
      <c r="I647" s="3" t="s">
        <v>53</v>
      </c>
      <c r="J647" s="3">
        <v>22.7</v>
      </c>
      <c r="K647" s="3">
        <v>26</v>
      </c>
    </row>
    <row r="648" spans="1:11" x14ac:dyDescent="0.35">
      <c r="A648" s="3" t="s">
        <v>152</v>
      </c>
      <c r="B648" s="3">
        <v>2020</v>
      </c>
      <c r="C648" s="22">
        <v>43814</v>
      </c>
      <c r="D648" s="3" t="s">
        <v>1554</v>
      </c>
      <c r="E648" s="3" t="s">
        <v>472</v>
      </c>
      <c r="F648" s="3">
        <v>3</v>
      </c>
      <c r="G648" s="3">
        <v>1</v>
      </c>
      <c r="H648" s="3" t="s">
        <v>28</v>
      </c>
      <c r="I648" s="3" t="s">
        <v>29</v>
      </c>
      <c r="J648" s="3">
        <v>20</v>
      </c>
      <c r="K648" s="3">
        <v>9</v>
      </c>
    </row>
    <row r="649" spans="1:11" x14ac:dyDescent="0.35">
      <c r="A649" s="3" t="s">
        <v>152</v>
      </c>
      <c r="B649" s="3">
        <v>2020</v>
      </c>
      <c r="C649" s="22">
        <v>43814</v>
      </c>
      <c r="D649" s="3" t="s">
        <v>1554</v>
      </c>
      <c r="E649" s="3" t="s">
        <v>472</v>
      </c>
      <c r="F649" s="3">
        <v>3</v>
      </c>
      <c r="G649" s="3">
        <v>2</v>
      </c>
      <c r="H649" s="3" t="s">
        <v>135</v>
      </c>
      <c r="I649" s="3" t="s">
        <v>36</v>
      </c>
      <c r="J649" s="3">
        <v>29</v>
      </c>
      <c r="K649" s="3">
        <v>2</v>
      </c>
    </row>
    <row r="650" spans="1:11" x14ac:dyDescent="0.35">
      <c r="A650" s="3" t="s">
        <v>152</v>
      </c>
      <c r="B650" s="3">
        <v>2020</v>
      </c>
      <c r="C650" s="22">
        <v>43814</v>
      </c>
      <c r="D650" s="3" t="s">
        <v>1554</v>
      </c>
      <c r="E650" s="3" t="s">
        <v>472</v>
      </c>
      <c r="F650" s="3">
        <v>3</v>
      </c>
      <c r="G650" s="3">
        <v>3</v>
      </c>
      <c r="H650" s="3" t="s">
        <v>136</v>
      </c>
      <c r="I650" s="3" t="s">
        <v>25</v>
      </c>
      <c r="J650" s="3">
        <v>26.9</v>
      </c>
      <c r="K650" s="3">
        <v>26</v>
      </c>
    </row>
    <row r="651" spans="1:11" x14ac:dyDescent="0.35">
      <c r="A651" s="3" t="s">
        <v>152</v>
      </c>
      <c r="B651" s="3">
        <v>2020</v>
      </c>
      <c r="C651" s="22">
        <v>43814</v>
      </c>
      <c r="D651" s="3" t="s">
        <v>1554</v>
      </c>
      <c r="E651" s="3" t="s">
        <v>472</v>
      </c>
      <c r="F651" s="3">
        <v>3</v>
      </c>
      <c r="G651" s="3">
        <v>4</v>
      </c>
      <c r="H651" s="3" t="s">
        <v>76</v>
      </c>
      <c r="I651" s="3" t="s">
        <v>38</v>
      </c>
      <c r="J651" s="3">
        <v>20.8</v>
      </c>
      <c r="K651" s="3">
        <v>18</v>
      </c>
    </row>
    <row r="652" spans="1:11" x14ac:dyDescent="0.35">
      <c r="A652" s="3" t="s">
        <v>152</v>
      </c>
      <c r="B652" s="3">
        <v>2020</v>
      </c>
      <c r="C652" s="22">
        <v>43814</v>
      </c>
      <c r="D652" s="3" t="s">
        <v>1554</v>
      </c>
      <c r="E652" s="3" t="s">
        <v>472</v>
      </c>
      <c r="F652" s="3">
        <v>3</v>
      </c>
      <c r="G652" s="3">
        <v>5</v>
      </c>
      <c r="H652" s="3" t="s">
        <v>160</v>
      </c>
      <c r="I652" s="3" t="s">
        <v>161</v>
      </c>
      <c r="J652" s="3">
        <v>22.7</v>
      </c>
      <c r="K652" s="3">
        <v>14</v>
      </c>
    </row>
    <row r="653" spans="1:11" x14ac:dyDescent="0.35">
      <c r="A653" s="3" t="s">
        <v>152</v>
      </c>
      <c r="B653" s="3">
        <v>2020</v>
      </c>
      <c r="C653" s="22">
        <v>43814</v>
      </c>
      <c r="D653" s="3" t="s">
        <v>1554</v>
      </c>
      <c r="E653" s="3" t="s">
        <v>472</v>
      </c>
      <c r="F653" s="3">
        <v>3</v>
      </c>
      <c r="G653" s="3">
        <v>6</v>
      </c>
      <c r="H653" s="3" t="s">
        <v>151</v>
      </c>
      <c r="I653" s="3" t="s">
        <v>63</v>
      </c>
      <c r="J653" s="3">
        <v>22.3</v>
      </c>
      <c r="K653" s="3">
        <v>18</v>
      </c>
    </row>
    <row r="654" spans="1:11" x14ac:dyDescent="0.35">
      <c r="A654" s="3" t="s">
        <v>152</v>
      </c>
      <c r="B654" s="3">
        <v>2020</v>
      </c>
      <c r="C654" s="22">
        <v>43814</v>
      </c>
      <c r="D654" s="3" t="s">
        <v>1554</v>
      </c>
      <c r="E654" s="3" t="s">
        <v>472</v>
      </c>
      <c r="F654" s="3">
        <v>3</v>
      </c>
      <c r="G654" s="3">
        <v>7</v>
      </c>
      <c r="H654" s="3" t="s">
        <v>132</v>
      </c>
      <c r="I654" s="3" t="s">
        <v>65</v>
      </c>
      <c r="J654" s="3">
        <v>29.4</v>
      </c>
      <c r="K654" s="3">
        <v>18</v>
      </c>
    </row>
    <row r="655" spans="1:11" x14ac:dyDescent="0.35">
      <c r="A655" s="3" t="s">
        <v>152</v>
      </c>
      <c r="B655" s="3">
        <v>2020</v>
      </c>
      <c r="C655" s="22">
        <v>43814</v>
      </c>
      <c r="D655" s="3" t="s">
        <v>1554</v>
      </c>
      <c r="E655" s="3" t="s">
        <v>472</v>
      </c>
      <c r="F655" s="3">
        <v>4</v>
      </c>
      <c r="G655" s="3">
        <v>1</v>
      </c>
      <c r="H655" s="3" t="s">
        <v>97</v>
      </c>
      <c r="I655" s="3" t="s">
        <v>40</v>
      </c>
      <c r="J655" s="3">
        <v>25.9</v>
      </c>
      <c r="K655" s="3">
        <v>7</v>
      </c>
    </row>
    <row r="656" spans="1:11" x14ac:dyDescent="0.35">
      <c r="A656" s="3" t="s">
        <v>152</v>
      </c>
      <c r="B656" s="3">
        <v>2020</v>
      </c>
      <c r="C656" s="22">
        <v>43814</v>
      </c>
      <c r="D656" s="3" t="s">
        <v>1554</v>
      </c>
      <c r="E656" s="3" t="s">
        <v>472</v>
      </c>
      <c r="F656" s="3">
        <v>4</v>
      </c>
      <c r="G656" s="3">
        <v>2</v>
      </c>
      <c r="H656" s="3" t="s">
        <v>20</v>
      </c>
      <c r="I656" s="3" t="s">
        <v>21</v>
      </c>
      <c r="J656" s="3">
        <v>24.3</v>
      </c>
      <c r="K656" s="3">
        <v>1</v>
      </c>
    </row>
    <row r="657" spans="1:11" x14ac:dyDescent="0.35">
      <c r="A657" s="3" t="s">
        <v>152</v>
      </c>
      <c r="B657" s="3">
        <v>2020</v>
      </c>
      <c r="C657" s="22">
        <v>43814</v>
      </c>
      <c r="D657" s="3" t="s">
        <v>1554</v>
      </c>
      <c r="E657" s="3" t="s">
        <v>472</v>
      </c>
      <c r="F657" s="3">
        <v>4</v>
      </c>
      <c r="G657" s="3">
        <v>3</v>
      </c>
      <c r="H657" s="3" t="s">
        <v>158</v>
      </c>
      <c r="I657" s="3" t="s">
        <v>159</v>
      </c>
      <c r="J657" s="3">
        <v>21.1</v>
      </c>
      <c r="K657" s="3">
        <v>22</v>
      </c>
    </row>
    <row r="658" spans="1:11" x14ac:dyDescent="0.35">
      <c r="A658" s="3" t="s">
        <v>152</v>
      </c>
      <c r="B658" s="3">
        <v>2020</v>
      </c>
      <c r="C658" s="22">
        <v>43814</v>
      </c>
      <c r="D658" s="3" t="s">
        <v>1554</v>
      </c>
      <c r="E658" s="3" t="s">
        <v>472</v>
      </c>
      <c r="F658" s="3">
        <v>4</v>
      </c>
      <c r="G658" s="3">
        <v>4</v>
      </c>
      <c r="H658" s="3" t="s">
        <v>150</v>
      </c>
      <c r="I658" s="3" t="s">
        <v>31</v>
      </c>
      <c r="J658" s="3">
        <v>31.4</v>
      </c>
      <c r="K658" s="3">
        <v>4</v>
      </c>
    </row>
    <row r="659" spans="1:11" x14ac:dyDescent="0.35">
      <c r="A659" s="3" t="s">
        <v>152</v>
      </c>
      <c r="B659" s="3">
        <v>2020</v>
      </c>
      <c r="C659" s="22">
        <v>43814</v>
      </c>
      <c r="D659" s="3" t="s">
        <v>1554</v>
      </c>
      <c r="E659" s="3" t="s">
        <v>472</v>
      </c>
      <c r="F659" s="3">
        <v>4</v>
      </c>
      <c r="G659" s="3">
        <v>5</v>
      </c>
      <c r="H659" s="3" t="s">
        <v>24</v>
      </c>
      <c r="I659" s="3" t="s">
        <v>25</v>
      </c>
      <c r="J659" s="3">
        <v>21.3</v>
      </c>
      <c r="K659" s="3">
        <v>14</v>
      </c>
    </row>
    <row r="660" spans="1:11" x14ac:dyDescent="0.35">
      <c r="A660" s="3" t="s">
        <v>152</v>
      </c>
      <c r="B660" s="3">
        <v>2020</v>
      </c>
      <c r="C660" s="22">
        <v>43814</v>
      </c>
      <c r="D660" s="3" t="s">
        <v>1554</v>
      </c>
      <c r="E660" s="3" t="s">
        <v>472</v>
      </c>
      <c r="F660" s="3">
        <v>4</v>
      </c>
      <c r="G660" s="3">
        <v>6</v>
      </c>
      <c r="H660" s="3" t="s">
        <v>58</v>
      </c>
      <c r="I660" s="3" t="s">
        <v>59</v>
      </c>
      <c r="J660" s="3">
        <v>21.9</v>
      </c>
      <c r="K660" s="3">
        <v>22</v>
      </c>
    </row>
    <row r="661" spans="1:11" x14ac:dyDescent="0.35">
      <c r="A661" s="3" t="s">
        <v>152</v>
      </c>
      <c r="B661" s="3">
        <v>2020</v>
      </c>
      <c r="C661" s="22">
        <v>43814</v>
      </c>
      <c r="D661" s="3" t="s">
        <v>1554</v>
      </c>
      <c r="E661" s="3" t="s">
        <v>472</v>
      </c>
      <c r="F661" s="3">
        <v>4</v>
      </c>
      <c r="G661" s="3">
        <v>9</v>
      </c>
      <c r="H661" s="3" t="s">
        <v>83</v>
      </c>
      <c r="I661" s="3" t="s">
        <v>67</v>
      </c>
      <c r="J661" s="3">
        <v>27.3</v>
      </c>
      <c r="K661" s="3">
        <v>14</v>
      </c>
    </row>
    <row r="662" spans="1:11" x14ac:dyDescent="0.35">
      <c r="A662" s="3" t="s">
        <v>152</v>
      </c>
      <c r="B662" s="3">
        <v>2020</v>
      </c>
      <c r="C662" s="22">
        <v>43814</v>
      </c>
      <c r="D662" s="3" t="s">
        <v>1554</v>
      </c>
      <c r="E662" s="3" t="s">
        <v>1543</v>
      </c>
      <c r="F662" s="3">
        <v>1</v>
      </c>
      <c r="G662" s="3">
        <v>1</v>
      </c>
      <c r="H662" s="3" t="s">
        <v>150</v>
      </c>
      <c r="I662" s="3" t="s">
        <v>31</v>
      </c>
      <c r="J662" s="3">
        <v>31.4</v>
      </c>
      <c r="K662" s="3">
        <v>4</v>
      </c>
    </row>
    <row r="663" spans="1:11" x14ac:dyDescent="0.35">
      <c r="A663" s="3" t="s">
        <v>152</v>
      </c>
      <c r="B663" s="3">
        <v>2020</v>
      </c>
      <c r="C663" s="22">
        <v>43814</v>
      </c>
      <c r="D663" s="3" t="s">
        <v>1554</v>
      </c>
      <c r="E663" s="3" t="s">
        <v>1543</v>
      </c>
      <c r="F663" s="3">
        <v>1</v>
      </c>
      <c r="G663" s="3">
        <v>2</v>
      </c>
      <c r="H663" s="3" t="s">
        <v>160</v>
      </c>
      <c r="I663" s="3" t="s">
        <v>161</v>
      </c>
      <c r="J663" s="3">
        <v>22.7</v>
      </c>
      <c r="K663" s="3">
        <v>14</v>
      </c>
    </row>
    <row r="664" spans="1:11" x14ac:dyDescent="0.35">
      <c r="A664" s="3" t="s">
        <v>152</v>
      </c>
      <c r="B664" s="3">
        <v>2020</v>
      </c>
      <c r="C664" s="22">
        <v>43814</v>
      </c>
      <c r="D664" s="3" t="s">
        <v>1554</v>
      </c>
      <c r="E664" s="3" t="s">
        <v>1543</v>
      </c>
      <c r="F664" s="3">
        <v>1</v>
      </c>
      <c r="G664" s="3">
        <v>3</v>
      </c>
      <c r="H664" s="3" t="s">
        <v>60</v>
      </c>
      <c r="I664" s="3" t="s">
        <v>61</v>
      </c>
      <c r="J664" s="3">
        <v>31.4</v>
      </c>
      <c r="K664" s="3">
        <v>18</v>
      </c>
    </row>
    <row r="665" spans="1:11" x14ac:dyDescent="0.35">
      <c r="A665" s="3" t="s">
        <v>152</v>
      </c>
      <c r="B665" s="3">
        <v>2020</v>
      </c>
      <c r="C665" s="22">
        <v>43814</v>
      </c>
      <c r="D665" s="3" t="s">
        <v>1554</v>
      </c>
      <c r="E665" s="3" t="s">
        <v>1543</v>
      </c>
      <c r="F665" s="3">
        <v>1</v>
      </c>
      <c r="G665" s="3">
        <v>4</v>
      </c>
      <c r="H665" s="3" t="s">
        <v>149</v>
      </c>
      <c r="I665" s="3" t="s">
        <v>56</v>
      </c>
      <c r="J665" s="3">
        <v>29.7</v>
      </c>
      <c r="K665" s="3">
        <v>22</v>
      </c>
    </row>
    <row r="666" spans="1:11" x14ac:dyDescent="0.35">
      <c r="A666" s="3" t="s">
        <v>152</v>
      </c>
      <c r="B666" s="3">
        <v>2020</v>
      </c>
      <c r="C666" s="22">
        <v>43814</v>
      </c>
      <c r="D666" s="3" t="s">
        <v>1554</v>
      </c>
      <c r="E666" s="3" t="s">
        <v>1543</v>
      </c>
      <c r="F666" s="3">
        <v>1</v>
      </c>
      <c r="G666" s="3">
        <v>5</v>
      </c>
      <c r="H666" s="3" t="s">
        <v>157</v>
      </c>
      <c r="I666" s="3" t="s">
        <v>38</v>
      </c>
      <c r="J666" s="3">
        <v>29</v>
      </c>
      <c r="K666" s="3">
        <v>26</v>
      </c>
    </row>
    <row r="667" spans="1:11" x14ac:dyDescent="0.35">
      <c r="A667" s="3" t="s">
        <v>152</v>
      </c>
      <c r="B667" s="3">
        <v>2020</v>
      </c>
      <c r="C667" s="22">
        <v>43814</v>
      </c>
      <c r="D667" s="3" t="s">
        <v>1554</v>
      </c>
      <c r="E667" s="3" t="s">
        <v>1543</v>
      </c>
      <c r="F667" s="3">
        <v>2</v>
      </c>
      <c r="G667" s="3">
        <v>1</v>
      </c>
      <c r="H667" s="3" t="s">
        <v>111</v>
      </c>
      <c r="I667" s="3" t="s">
        <v>121</v>
      </c>
      <c r="J667" s="3">
        <v>26.9</v>
      </c>
      <c r="K667" s="3">
        <v>8</v>
      </c>
    </row>
    <row r="668" spans="1:11" x14ac:dyDescent="0.35">
      <c r="A668" s="3" t="s">
        <v>152</v>
      </c>
      <c r="B668" s="3">
        <v>2020</v>
      </c>
      <c r="C668" s="22">
        <v>43814</v>
      </c>
      <c r="D668" s="3" t="s">
        <v>1554</v>
      </c>
      <c r="E668" s="3" t="s">
        <v>1543</v>
      </c>
      <c r="F668" s="3">
        <v>2</v>
      </c>
      <c r="G668" s="3">
        <v>2</v>
      </c>
      <c r="H668" s="3" t="s">
        <v>83</v>
      </c>
      <c r="I668" s="3" t="s">
        <v>67</v>
      </c>
      <c r="J668" s="3">
        <v>27.3</v>
      </c>
      <c r="K668" s="3">
        <v>14</v>
      </c>
    </row>
    <row r="669" spans="1:11" x14ac:dyDescent="0.35">
      <c r="A669" s="3" t="s">
        <v>152</v>
      </c>
      <c r="B669" s="3">
        <v>2020</v>
      </c>
      <c r="C669" s="22">
        <v>43814</v>
      </c>
      <c r="D669" s="3" t="s">
        <v>1554</v>
      </c>
      <c r="E669" s="3" t="s">
        <v>1543</v>
      </c>
      <c r="F669" s="3">
        <v>2</v>
      </c>
      <c r="G669" s="3">
        <v>3</v>
      </c>
      <c r="H669" s="3" t="s">
        <v>76</v>
      </c>
      <c r="I669" s="3" t="s">
        <v>38</v>
      </c>
      <c r="J669" s="3">
        <v>20.8</v>
      </c>
      <c r="K669" s="3">
        <v>18</v>
      </c>
    </row>
    <row r="670" spans="1:11" x14ac:dyDescent="0.35">
      <c r="A670" s="3" t="s">
        <v>152</v>
      </c>
      <c r="B670" s="3">
        <v>2020</v>
      </c>
      <c r="C670" s="22">
        <v>43814</v>
      </c>
      <c r="D670" s="3" t="s">
        <v>1554</v>
      </c>
      <c r="E670" s="3" t="s">
        <v>1543</v>
      </c>
      <c r="F670" s="3">
        <v>2</v>
      </c>
      <c r="G670" s="3">
        <v>4</v>
      </c>
      <c r="H670" s="3" t="s">
        <v>147</v>
      </c>
      <c r="I670" s="3" t="s">
        <v>148</v>
      </c>
      <c r="J670" s="3">
        <v>21.6</v>
      </c>
      <c r="K670" s="3">
        <v>22</v>
      </c>
    </row>
    <row r="671" spans="1:11" x14ac:dyDescent="0.35">
      <c r="A671" s="3" t="s">
        <v>152</v>
      </c>
      <c r="B671" s="3">
        <v>2020</v>
      </c>
      <c r="C671" s="22">
        <v>43814</v>
      </c>
      <c r="D671" s="3" t="s">
        <v>1554</v>
      </c>
      <c r="E671" s="3" t="s">
        <v>1543</v>
      </c>
      <c r="F671" s="3">
        <v>3</v>
      </c>
      <c r="G671" s="3">
        <v>1</v>
      </c>
      <c r="H671" s="3" t="s">
        <v>26</v>
      </c>
      <c r="I671" s="3" t="s">
        <v>27</v>
      </c>
      <c r="J671" s="3">
        <v>21.5</v>
      </c>
      <c r="K671" s="3">
        <v>12</v>
      </c>
    </row>
    <row r="672" spans="1:11" x14ac:dyDescent="0.35">
      <c r="A672" s="3" t="s">
        <v>152</v>
      </c>
      <c r="B672" s="3">
        <v>2020</v>
      </c>
      <c r="C672" s="22">
        <v>43814</v>
      </c>
      <c r="D672" s="3" t="s">
        <v>1554</v>
      </c>
      <c r="E672" s="3" t="s">
        <v>1543</v>
      </c>
      <c r="F672" s="3">
        <v>3</v>
      </c>
      <c r="G672" s="3">
        <v>2</v>
      </c>
      <c r="H672" s="3" t="s">
        <v>39</v>
      </c>
      <c r="I672" s="3" t="s">
        <v>40</v>
      </c>
      <c r="J672" s="3">
        <v>25.3</v>
      </c>
      <c r="K672" s="3">
        <v>14</v>
      </c>
    </row>
    <row r="673" spans="1:11" x14ac:dyDescent="0.35">
      <c r="A673" s="3" t="s">
        <v>152</v>
      </c>
      <c r="B673" s="3">
        <v>2020</v>
      </c>
      <c r="C673" s="22">
        <v>43814</v>
      </c>
      <c r="D673" s="3" t="s">
        <v>1554</v>
      </c>
      <c r="E673" s="3" t="s">
        <v>1543</v>
      </c>
      <c r="F673" s="3">
        <v>3</v>
      </c>
      <c r="G673" s="3">
        <v>3</v>
      </c>
      <c r="H673" s="3" t="s">
        <v>132</v>
      </c>
      <c r="I673" s="3" t="s">
        <v>65</v>
      </c>
      <c r="J673" s="3">
        <v>29.4</v>
      </c>
      <c r="K673" s="3">
        <v>18</v>
      </c>
    </row>
    <row r="674" spans="1:11" x14ac:dyDescent="0.35">
      <c r="A674" s="3" t="s">
        <v>152</v>
      </c>
      <c r="B674" s="3">
        <v>2020</v>
      </c>
      <c r="C674" s="22">
        <v>43814</v>
      </c>
      <c r="D674" s="3" t="s">
        <v>1554</v>
      </c>
      <c r="E674" s="3" t="s">
        <v>1543</v>
      </c>
      <c r="F674" s="3">
        <v>3</v>
      </c>
      <c r="G674" s="3">
        <v>4</v>
      </c>
      <c r="H674" s="3" t="s">
        <v>58</v>
      </c>
      <c r="I674" s="3" t="s">
        <v>59</v>
      </c>
      <c r="J674" s="3">
        <v>21.9</v>
      </c>
      <c r="K674" s="3">
        <v>22</v>
      </c>
    </row>
    <row r="675" spans="1:11" x14ac:dyDescent="0.35">
      <c r="A675" s="3" t="s">
        <v>152</v>
      </c>
      <c r="B675" s="3">
        <v>2020</v>
      </c>
      <c r="C675" s="22">
        <v>43814</v>
      </c>
      <c r="D675" s="3" t="s">
        <v>1554</v>
      </c>
      <c r="E675" s="3" t="s">
        <v>1543</v>
      </c>
      <c r="F675" s="3">
        <v>3</v>
      </c>
      <c r="G675" s="3">
        <v>5</v>
      </c>
      <c r="H675" s="3" t="s">
        <v>136</v>
      </c>
      <c r="I675" s="3" t="s">
        <v>25</v>
      </c>
      <c r="J675" s="3">
        <v>26.9</v>
      </c>
      <c r="K675" s="3">
        <v>26</v>
      </c>
    </row>
    <row r="676" spans="1:11" x14ac:dyDescent="0.35">
      <c r="A676" s="3" t="s">
        <v>152</v>
      </c>
      <c r="B676" s="3">
        <v>2020</v>
      </c>
      <c r="C676" s="22">
        <v>43814</v>
      </c>
      <c r="D676" s="3" t="s">
        <v>1554</v>
      </c>
      <c r="E676" s="3" t="s">
        <v>1543</v>
      </c>
      <c r="F676" s="3">
        <v>4</v>
      </c>
      <c r="G676" s="3">
        <v>1</v>
      </c>
      <c r="H676" s="3" t="s">
        <v>80</v>
      </c>
      <c r="I676" s="3" t="s">
        <v>65</v>
      </c>
      <c r="J676" s="3">
        <v>32.6</v>
      </c>
      <c r="K676" s="3">
        <v>11</v>
      </c>
    </row>
    <row r="677" spans="1:11" x14ac:dyDescent="0.35">
      <c r="A677" s="3" t="s">
        <v>152</v>
      </c>
      <c r="B677" s="3">
        <v>2020</v>
      </c>
      <c r="C677" s="22">
        <v>43814</v>
      </c>
      <c r="D677" s="3" t="s">
        <v>1554</v>
      </c>
      <c r="E677" s="3" t="s">
        <v>1543</v>
      </c>
      <c r="F677" s="3">
        <v>4</v>
      </c>
      <c r="G677" s="3">
        <v>2</v>
      </c>
      <c r="H677" s="3" t="s">
        <v>24</v>
      </c>
      <c r="I677" s="3" t="s">
        <v>25</v>
      </c>
      <c r="J677" s="3">
        <v>21.3</v>
      </c>
      <c r="K677" s="3">
        <v>14</v>
      </c>
    </row>
    <row r="678" spans="1:11" x14ac:dyDescent="0.35">
      <c r="A678" s="3" t="s">
        <v>152</v>
      </c>
      <c r="B678" s="3">
        <v>2020</v>
      </c>
      <c r="C678" s="22">
        <v>43814</v>
      </c>
      <c r="D678" s="3" t="s">
        <v>1554</v>
      </c>
      <c r="E678" s="3" t="s">
        <v>1543</v>
      </c>
      <c r="F678" s="3">
        <v>4</v>
      </c>
      <c r="G678" s="3">
        <v>3</v>
      </c>
      <c r="H678" s="3" t="s">
        <v>151</v>
      </c>
      <c r="I678" s="3" t="s">
        <v>63</v>
      </c>
      <c r="J678" s="3">
        <v>22.3</v>
      </c>
      <c r="K678" s="3">
        <v>18</v>
      </c>
    </row>
    <row r="679" spans="1:11" x14ac:dyDescent="0.35">
      <c r="A679" s="3" t="s">
        <v>152</v>
      </c>
      <c r="B679" s="3">
        <v>2020</v>
      </c>
      <c r="C679" s="22">
        <v>43814</v>
      </c>
      <c r="D679" s="3" t="s">
        <v>1554</v>
      </c>
      <c r="E679" s="3" t="s">
        <v>1543</v>
      </c>
      <c r="F679" s="3">
        <v>4</v>
      </c>
      <c r="G679" s="3">
        <v>4</v>
      </c>
      <c r="H679" s="3" t="s">
        <v>158</v>
      </c>
      <c r="I679" s="3" t="s">
        <v>159</v>
      </c>
      <c r="J679" s="3">
        <v>21.1</v>
      </c>
      <c r="K679" s="3">
        <v>22</v>
      </c>
    </row>
    <row r="680" spans="1:11" x14ac:dyDescent="0.35">
      <c r="A680" s="3" t="s">
        <v>152</v>
      </c>
      <c r="B680" s="3">
        <v>2020</v>
      </c>
      <c r="C680" s="22">
        <v>43814</v>
      </c>
      <c r="D680" s="3" t="s">
        <v>1554</v>
      </c>
      <c r="E680" s="3" t="s">
        <v>1543</v>
      </c>
      <c r="F680" s="3">
        <v>4</v>
      </c>
      <c r="G680" s="3">
        <v>5</v>
      </c>
      <c r="H680" s="3" t="s">
        <v>52</v>
      </c>
      <c r="I680" s="3" t="s">
        <v>53</v>
      </c>
      <c r="J680" s="3">
        <v>22.7</v>
      </c>
      <c r="K680" s="3">
        <v>26</v>
      </c>
    </row>
    <row r="681" spans="1:11" x14ac:dyDescent="0.35">
      <c r="A681" s="3" t="s">
        <v>152</v>
      </c>
      <c r="B681" s="3">
        <v>2020</v>
      </c>
      <c r="C681" s="22">
        <v>43814</v>
      </c>
      <c r="D681" s="3" t="s">
        <v>1554</v>
      </c>
      <c r="E681" s="3" t="s">
        <v>1544</v>
      </c>
      <c r="F681" s="3">
        <v>1</v>
      </c>
      <c r="G681" s="3">
        <v>1</v>
      </c>
      <c r="H681" s="3" t="s">
        <v>135</v>
      </c>
      <c r="I681" s="3" t="s">
        <v>36</v>
      </c>
      <c r="J681" s="3">
        <v>29</v>
      </c>
      <c r="K681" s="3">
        <v>2</v>
      </c>
    </row>
    <row r="682" spans="1:11" x14ac:dyDescent="0.35">
      <c r="A682" s="3" t="s">
        <v>152</v>
      </c>
      <c r="B682" s="3">
        <v>2020</v>
      </c>
      <c r="C682" s="22">
        <v>43814</v>
      </c>
      <c r="D682" s="3" t="s">
        <v>1554</v>
      </c>
      <c r="E682" s="3" t="s">
        <v>1544</v>
      </c>
      <c r="F682" s="3">
        <v>1</v>
      </c>
      <c r="G682" s="3">
        <v>2</v>
      </c>
      <c r="H682" s="3" t="s">
        <v>46</v>
      </c>
      <c r="I682" s="3" t="s">
        <v>47</v>
      </c>
      <c r="J682" s="3">
        <v>19.5</v>
      </c>
      <c r="K682" s="3">
        <v>6</v>
      </c>
    </row>
    <row r="683" spans="1:11" x14ac:dyDescent="0.35">
      <c r="A683" s="3" t="s">
        <v>152</v>
      </c>
      <c r="B683" s="3">
        <v>2020</v>
      </c>
      <c r="C683" s="22">
        <v>43814</v>
      </c>
      <c r="D683" s="3" t="s">
        <v>1554</v>
      </c>
      <c r="E683" s="3" t="s">
        <v>1544</v>
      </c>
      <c r="F683" s="3">
        <v>1</v>
      </c>
      <c r="G683" s="3">
        <v>3</v>
      </c>
      <c r="H683" s="3" t="s">
        <v>150</v>
      </c>
      <c r="I683" s="3" t="s">
        <v>31</v>
      </c>
      <c r="J683" s="3">
        <v>31.4</v>
      </c>
      <c r="K683" s="3">
        <v>4</v>
      </c>
    </row>
    <row r="684" spans="1:11" x14ac:dyDescent="0.35">
      <c r="A684" s="3" t="s">
        <v>152</v>
      </c>
      <c r="B684" s="3">
        <v>2020</v>
      </c>
      <c r="C684" s="22">
        <v>43814</v>
      </c>
      <c r="D684" s="3" t="s">
        <v>1554</v>
      </c>
      <c r="E684" s="3" t="s">
        <v>1544</v>
      </c>
      <c r="F684" s="3">
        <v>1</v>
      </c>
      <c r="G684" s="3">
        <v>4</v>
      </c>
      <c r="H684" s="3" t="s">
        <v>26</v>
      </c>
      <c r="I684" s="3" t="s">
        <v>27</v>
      </c>
      <c r="J684" s="3">
        <v>21.5</v>
      </c>
      <c r="K684" s="3">
        <v>12</v>
      </c>
    </row>
    <row r="685" spans="1:11" x14ac:dyDescent="0.35">
      <c r="A685" s="3" t="s">
        <v>152</v>
      </c>
      <c r="B685" s="3">
        <v>2020</v>
      </c>
      <c r="C685" s="22">
        <v>43814</v>
      </c>
      <c r="D685" s="3" t="s">
        <v>1554</v>
      </c>
      <c r="E685" s="3" t="s">
        <v>1544</v>
      </c>
      <c r="F685" s="3">
        <v>1</v>
      </c>
      <c r="G685" s="3">
        <v>5</v>
      </c>
      <c r="H685" s="3" t="s">
        <v>43</v>
      </c>
      <c r="I685" s="3" t="s">
        <v>44</v>
      </c>
      <c r="J685" s="3">
        <v>27.1</v>
      </c>
      <c r="K685" s="3">
        <v>10</v>
      </c>
    </row>
    <row r="686" spans="1:11" x14ac:dyDescent="0.35">
      <c r="A686" s="3" t="s">
        <v>152</v>
      </c>
      <c r="B686" s="3">
        <v>2020</v>
      </c>
      <c r="C686" s="22">
        <v>43814</v>
      </c>
      <c r="D686" s="3" t="s">
        <v>1554</v>
      </c>
      <c r="E686" s="3" t="s">
        <v>1544</v>
      </c>
      <c r="F686" s="3">
        <v>1</v>
      </c>
      <c r="G686" s="3">
        <v>6</v>
      </c>
      <c r="H686" s="3" t="s">
        <v>97</v>
      </c>
      <c r="I686" s="3" t="s">
        <v>40</v>
      </c>
      <c r="J686" s="3">
        <v>25.9</v>
      </c>
      <c r="K686" s="3">
        <v>7</v>
      </c>
    </row>
    <row r="687" spans="1:11" x14ac:dyDescent="0.35">
      <c r="A687" s="3" t="s">
        <v>152</v>
      </c>
      <c r="B687" s="3">
        <v>2020</v>
      </c>
      <c r="C687" s="22">
        <v>43814</v>
      </c>
      <c r="D687" s="3" t="s">
        <v>1554</v>
      </c>
      <c r="E687" s="3" t="s">
        <v>1544</v>
      </c>
      <c r="F687" s="3">
        <v>2</v>
      </c>
      <c r="G687" s="3">
        <v>1</v>
      </c>
      <c r="H687" s="3" t="s">
        <v>138</v>
      </c>
      <c r="I687" s="3" t="s">
        <v>29</v>
      </c>
      <c r="J687" s="3">
        <v>30.1</v>
      </c>
      <c r="K687" s="3">
        <v>5</v>
      </c>
    </row>
    <row r="688" spans="1:11" x14ac:dyDescent="0.35">
      <c r="A688" s="3" t="s">
        <v>152</v>
      </c>
      <c r="B688" s="3">
        <v>2020</v>
      </c>
      <c r="C688" s="22">
        <v>43814</v>
      </c>
      <c r="D688" s="3" t="s">
        <v>1554</v>
      </c>
      <c r="E688" s="3" t="s">
        <v>1544</v>
      </c>
      <c r="F688" s="3">
        <v>2</v>
      </c>
      <c r="G688" s="3">
        <v>2</v>
      </c>
      <c r="H688" s="3" t="s">
        <v>50</v>
      </c>
      <c r="I688" s="3" t="s">
        <v>51</v>
      </c>
      <c r="J688" s="3">
        <v>23.2</v>
      </c>
      <c r="K688" s="3">
        <v>3</v>
      </c>
    </row>
    <row r="689" spans="1:11" x14ac:dyDescent="0.35">
      <c r="A689" s="3" t="s">
        <v>152</v>
      </c>
      <c r="B689" s="3">
        <v>2020</v>
      </c>
      <c r="C689" s="22">
        <v>43814</v>
      </c>
      <c r="D689" s="3" t="s">
        <v>1554</v>
      </c>
      <c r="E689" s="3" t="s">
        <v>1544</v>
      </c>
      <c r="F689" s="3">
        <v>2</v>
      </c>
      <c r="G689" s="3">
        <v>3</v>
      </c>
      <c r="H689" s="3" t="s">
        <v>20</v>
      </c>
      <c r="I689" s="3" t="s">
        <v>21</v>
      </c>
      <c r="J689" s="3">
        <v>24.3</v>
      </c>
      <c r="K689" s="3">
        <v>1</v>
      </c>
    </row>
    <row r="690" spans="1:11" x14ac:dyDescent="0.35">
      <c r="A690" s="3" t="s">
        <v>152</v>
      </c>
      <c r="B690" s="3">
        <v>2020</v>
      </c>
      <c r="C690" s="22">
        <v>43814</v>
      </c>
      <c r="D690" s="3" t="s">
        <v>1554</v>
      </c>
      <c r="E690" s="3" t="s">
        <v>1544</v>
      </c>
      <c r="F690" s="3">
        <v>2</v>
      </c>
      <c r="G690" s="3">
        <v>4</v>
      </c>
      <c r="H690" s="3" t="s">
        <v>33</v>
      </c>
      <c r="I690" s="3" t="s">
        <v>27</v>
      </c>
      <c r="J690" s="3">
        <v>26.1</v>
      </c>
      <c r="K690" s="3">
        <v>13</v>
      </c>
    </row>
    <row r="691" spans="1:11" x14ac:dyDescent="0.35">
      <c r="A691" s="3" t="s">
        <v>152</v>
      </c>
      <c r="B691" s="3">
        <v>2020</v>
      </c>
      <c r="C691" s="22">
        <v>43814</v>
      </c>
      <c r="D691" s="3" t="s">
        <v>1554</v>
      </c>
      <c r="E691" s="3" t="s">
        <v>1544</v>
      </c>
      <c r="F691" s="3">
        <v>2</v>
      </c>
      <c r="G691" s="3">
        <v>5</v>
      </c>
      <c r="H691" s="3" t="s">
        <v>28</v>
      </c>
      <c r="I691" s="3" t="s">
        <v>29</v>
      </c>
      <c r="J691" s="3">
        <v>20</v>
      </c>
      <c r="K691" s="3">
        <v>9</v>
      </c>
    </row>
    <row r="692" spans="1:11" x14ac:dyDescent="0.35">
      <c r="A692" s="3" t="s">
        <v>152</v>
      </c>
      <c r="B692" s="3">
        <v>2020</v>
      </c>
      <c r="C692" s="22">
        <v>43814</v>
      </c>
      <c r="D692" s="3" t="s">
        <v>1554</v>
      </c>
      <c r="E692" s="3" t="s">
        <v>1544</v>
      </c>
      <c r="F692" s="3">
        <v>2</v>
      </c>
      <c r="G692" s="3">
        <v>6</v>
      </c>
      <c r="H692" s="3" t="s">
        <v>111</v>
      </c>
      <c r="I692" s="3" t="s">
        <v>121</v>
      </c>
      <c r="J692" s="3">
        <v>26.9</v>
      </c>
      <c r="K692" s="3">
        <v>8</v>
      </c>
    </row>
    <row r="693" spans="1:11" x14ac:dyDescent="0.35">
      <c r="A693" s="3" t="s">
        <v>152</v>
      </c>
      <c r="B693" s="3">
        <v>2020</v>
      </c>
      <c r="C693" s="22">
        <v>43814</v>
      </c>
      <c r="D693" s="3" t="s">
        <v>1554</v>
      </c>
      <c r="E693" s="3" t="s">
        <v>1544</v>
      </c>
      <c r="F693" s="3">
        <v>2</v>
      </c>
      <c r="G693" s="3">
        <v>7</v>
      </c>
      <c r="H693" s="3" t="s">
        <v>80</v>
      </c>
      <c r="I693" s="3" t="s">
        <v>65</v>
      </c>
      <c r="J693" s="3">
        <v>32.6</v>
      </c>
      <c r="K693" s="3">
        <v>11</v>
      </c>
    </row>
    <row r="694" spans="1:11" x14ac:dyDescent="0.35">
      <c r="A694" s="3" t="s">
        <v>152</v>
      </c>
      <c r="B694" s="3">
        <v>2020</v>
      </c>
      <c r="C694" s="22">
        <v>43814</v>
      </c>
      <c r="D694" s="3" t="s">
        <v>1554</v>
      </c>
      <c r="E694" s="3" t="s">
        <v>383</v>
      </c>
      <c r="F694" s="3">
        <v>1</v>
      </c>
      <c r="G694" s="3">
        <v>1</v>
      </c>
      <c r="H694" s="3" t="s">
        <v>20</v>
      </c>
      <c r="I694" s="3" t="s">
        <v>21</v>
      </c>
      <c r="J694" s="3">
        <v>24.3</v>
      </c>
      <c r="K694" s="3">
        <v>1</v>
      </c>
    </row>
    <row r="695" spans="1:11" x14ac:dyDescent="0.35">
      <c r="A695" s="3" t="s">
        <v>152</v>
      </c>
      <c r="B695" s="3">
        <v>2020</v>
      </c>
      <c r="C695" s="22">
        <v>43814</v>
      </c>
      <c r="D695" s="3" t="s">
        <v>1554</v>
      </c>
      <c r="E695" s="3" t="s">
        <v>383</v>
      </c>
      <c r="F695" s="3">
        <v>1</v>
      </c>
      <c r="G695" s="3">
        <v>2</v>
      </c>
      <c r="H695" s="3" t="s">
        <v>135</v>
      </c>
      <c r="I695" s="3" t="s">
        <v>36</v>
      </c>
      <c r="J695" s="3">
        <v>29</v>
      </c>
      <c r="K695" s="3">
        <v>2</v>
      </c>
    </row>
    <row r="696" spans="1:11" x14ac:dyDescent="0.35">
      <c r="A696" s="3" t="s">
        <v>152</v>
      </c>
      <c r="B696" s="3">
        <v>2020</v>
      </c>
      <c r="C696" s="22">
        <v>43814</v>
      </c>
      <c r="D696" s="3" t="s">
        <v>1554</v>
      </c>
      <c r="E696" s="3" t="s">
        <v>383</v>
      </c>
      <c r="F696" s="3">
        <v>1</v>
      </c>
      <c r="G696" s="3">
        <v>3</v>
      </c>
      <c r="H696" s="3" t="s">
        <v>50</v>
      </c>
      <c r="I696" s="3" t="s">
        <v>51</v>
      </c>
      <c r="J696" s="3">
        <v>23.2</v>
      </c>
      <c r="K696" s="3">
        <v>3</v>
      </c>
    </row>
    <row r="697" spans="1:11" x14ac:dyDescent="0.35">
      <c r="A697" s="3" t="s">
        <v>152</v>
      </c>
      <c r="B697" s="3">
        <v>2020</v>
      </c>
      <c r="C697" s="22">
        <v>43814</v>
      </c>
      <c r="D697" s="3" t="s">
        <v>1554</v>
      </c>
      <c r="E697" s="3" t="s">
        <v>383</v>
      </c>
      <c r="F697" s="3">
        <v>1</v>
      </c>
      <c r="G697" s="3">
        <v>4</v>
      </c>
      <c r="H697" s="3" t="s">
        <v>150</v>
      </c>
      <c r="I697" s="3" t="s">
        <v>31</v>
      </c>
      <c r="J697" s="3">
        <v>31.4</v>
      </c>
      <c r="K697" s="3">
        <v>4</v>
      </c>
    </row>
    <row r="698" spans="1:11" x14ac:dyDescent="0.35">
      <c r="A698" s="3" t="s">
        <v>152</v>
      </c>
      <c r="B698" s="3">
        <v>2020</v>
      </c>
      <c r="C698" s="22">
        <v>43814</v>
      </c>
      <c r="D698" s="3" t="s">
        <v>1554</v>
      </c>
      <c r="E698" s="3" t="s">
        <v>383</v>
      </c>
      <c r="F698" s="3">
        <v>1</v>
      </c>
      <c r="G698" s="3">
        <v>5</v>
      </c>
      <c r="H698" s="3" t="s">
        <v>138</v>
      </c>
      <c r="I698" s="3" t="s">
        <v>29</v>
      </c>
      <c r="J698" s="3">
        <v>30.1</v>
      </c>
      <c r="K698" s="3">
        <v>5</v>
      </c>
    </row>
    <row r="699" spans="1:11" x14ac:dyDescent="0.35">
      <c r="A699" s="3" t="s">
        <v>152</v>
      </c>
      <c r="B699" s="3">
        <v>2020</v>
      </c>
      <c r="C699" s="22">
        <v>43814</v>
      </c>
      <c r="D699" s="3" t="s">
        <v>1554</v>
      </c>
      <c r="E699" s="3" t="s">
        <v>383</v>
      </c>
      <c r="F699" s="3">
        <v>1</v>
      </c>
      <c r="G699" s="3">
        <v>6</v>
      </c>
      <c r="H699" s="3" t="s">
        <v>46</v>
      </c>
      <c r="I699" s="3" t="s">
        <v>47</v>
      </c>
      <c r="J699" s="3">
        <v>19.5</v>
      </c>
      <c r="K699" s="3">
        <v>6</v>
      </c>
    </row>
    <row r="700" spans="1:11" x14ac:dyDescent="0.35">
      <c r="A700" s="3" t="s">
        <v>152</v>
      </c>
      <c r="B700" s="3">
        <v>2020</v>
      </c>
      <c r="C700" s="22">
        <v>43814</v>
      </c>
      <c r="D700" s="3" t="s">
        <v>1554</v>
      </c>
      <c r="E700" s="3" t="s">
        <v>383</v>
      </c>
      <c r="F700" s="3">
        <v>2</v>
      </c>
      <c r="G700" s="3">
        <v>1</v>
      </c>
      <c r="H700" s="3" t="s">
        <v>97</v>
      </c>
      <c r="I700" s="3" t="s">
        <v>40</v>
      </c>
      <c r="J700" s="3">
        <v>25.9</v>
      </c>
      <c r="K700" s="3">
        <v>7</v>
      </c>
    </row>
    <row r="701" spans="1:11" x14ac:dyDescent="0.35">
      <c r="A701" s="3" t="s">
        <v>152</v>
      </c>
      <c r="B701" s="3">
        <v>2020</v>
      </c>
      <c r="C701" s="22">
        <v>43814</v>
      </c>
      <c r="D701" s="3" t="s">
        <v>1554</v>
      </c>
      <c r="E701" s="3" t="s">
        <v>383</v>
      </c>
      <c r="F701" s="3">
        <v>2</v>
      </c>
      <c r="G701" s="3">
        <v>2</v>
      </c>
      <c r="H701" s="3" t="s">
        <v>111</v>
      </c>
      <c r="I701" s="3" t="s">
        <v>121</v>
      </c>
      <c r="J701" s="3">
        <v>26.9</v>
      </c>
      <c r="K701" s="3">
        <v>8</v>
      </c>
    </row>
    <row r="702" spans="1:11" x14ac:dyDescent="0.35">
      <c r="A702" s="3" t="s">
        <v>152</v>
      </c>
      <c r="B702" s="3">
        <v>2020</v>
      </c>
      <c r="C702" s="22">
        <v>43814</v>
      </c>
      <c r="D702" s="3" t="s">
        <v>1554</v>
      </c>
      <c r="E702" s="3" t="s">
        <v>383</v>
      </c>
      <c r="F702" s="3">
        <v>2</v>
      </c>
      <c r="G702" s="3">
        <v>3</v>
      </c>
      <c r="H702" s="3" t="s">
        <v>28</v>
      </c>
      <c r="I702" s="3" t="s">
        <v>29</v>
      </c>
      <c r="J702" s="3">
        <v>20</v>
      </c>
      <c r="K702" s="3">
        <v>9</v>
      </c>
    </row>
    <row r="703" spans="1:11" x14ac:dyDescent="0.35">
      <c r="A703" s="3" t="s">
        <v>152</v>
      </c>
      <c r="B703" s="3">
        <v>2020</v>
      </c>
      <c r="C703" s="22">
        <v>43814</v>
      </c>
      <c r="D703" s="3" t="s">
        <v>1554</v>
      </c>
      <c r="E703" s="3" t="s">
        <v>383</v>
      </c>
      <c r="F703" s="3">
        <v>2</v>
      </c>
      <c r="G703" s="3">
        <v>4</v>
      </c>
      <c r="H703" s="3" t="s">
        <v>43</v>
      </c>
      <c r="I703" s="3" t="s">
        <v>44</v>
      </c>
      <c r="J703" s="3">
        <v>27.1</v>
      </c>
      <c r="K703" s="3">
        <v>10</v>
      </c>
    </row>
    <row r="704" spans="1:11" x14ac:dyDescent="0.35">
      <c r="A704" s="3" t="s">
        <v>152</v>
      </c>
      <c r="B704" s="3">
        <v>2020</v>
      </c>
      <c r="C704" s="22">
        <v>43814</v>
      </c>
      <c r="D704" s="3" t="s">
        <v>1554</v>
      </c>
      <c r="E704" s="3" t="s">
        <v>383</v>
      </c>
      <c r="F704" s="3">
        <v>2</v>
      </c>
      <c r="G704" s="3">
        <v>5</v>
      </c>
      <c r="H704" s="3" t="s">
        <v>80</v>
      </c>
      <c r="I704" s="3" t="s">
        <v>65</v>
      </c>
      <c r="J704" s="3">
        <v>32.6</v>
      </c>
      <c r="K704" s="3">
        <v>11</v>
      </c>
    </row>
    <row r="705" spans="1:11" x14ac:dyDescent="0.35">
      <c r="A705" s="3" t="s">
        <v>152</v>
      </c>
      <c r="B705" s="3">
        <v>2020</v>
      </c>
      <c r="C705" s="22">
        <v>43814</v>
      </c>
      <c r="D705" s="3" t="s">
        <v>1554</v>
      </c>
      <c r="E705" s="3" t="s">
        <v>383</v>
      </c>
      <c r="F705" s="3">
        <v>2</v>
      </c>
      <c r="G705" s="3">
        <v>6</v>
      </c>
      <c r="H705" s="3" t="s">
        <v>26</v>
      </c>
      <c r="I705" s="3" t="s">
        <v>27</v>
      </c>
      <c r="J705" s="3">
        <v>21.5</v>
      </c>
      <c r="K705" s="3">
        <v>12</v>
      </c>
    </row>
    <row r="706" spans="1:11" x14ac:dyDescent="0.35">
      <c r="A706" s="3" t="s">
        <v>152</v>
      </c>
      <c r="B706" s="3">
        <v>2020</v>
      </c>
      <c r="C706" s="22">
        <v>43814</v>
      </c>
      <c r="D706" s="3" t="s">
        <v>1554</v>
      </c>
      <c r="E706" s="3" t="s">
        <v>383</v>
      </c>
      <c r="F706" s="3">
        <v>2</v>
      </c>
      <c r="G706" s="3">
        <v>7</v>
      </c>
      <c r="H706" s="3" t="s">
        <v>33</v>
      </c>
      <c r="I706" s="3" t="s">
        <v>27</v>
      </c>
      <c r="J706" s="3">
        <v>26.1</v>
      </c>
      <c r="K706" s="3">
        <v>13</v>
      </c>
    </row>
    <row r="707" spans="1:11" x14ac:dyDescent="0.35">
      <c r="A707" s="3" t="s">
        <v>162</v>
      </c>
      <c r="B707" s="3">
        <v>2020</v>
      </c>
      <c r="C707" s="22">
        <v>43807</v>
      </c>
      <c r="D707" s="3" t="s">
        <v>1554</v>
      </c>
      <c r="E707" s="3" t="s">
        <v>472</v>
      </c>
      <c r="F707" s="3">
        <v>1</v>
      </c>
      <c r="G707" s="3">
        <v>1</v>
      </c>
      <c r="H707" s="3" t="s">
        <v>135</v>
      </c>
      <c r="I707" s="3" t="s">
        <v>36</v>
      </c>
      <c r="J707" s="3">
        <v>29</v>
      </c>
      <c r="K707" s="3">
        <v>3</v>
      </c>
    </row>
    <row r="708" spans="1:11" x14ac:dyDescent="0.35">
      <c r="A708" s="3" t="s">
        <v>162</v>
      </c>
      <c r="B708" s="3">
        <v>2020</v>
      </c>
      <c r="C708" s="22">
        <v>43807</v>
      </c>
      <c r="D708" s="3" t="s">
        <v>1554</v>
      </c>
      <c r="E708" s="3" t="s">
        <v>472</v>
      </c>
      <c r="F708" s="3">
        <v>1</v>
      </c>
      <c r="G708" s="3">
        <v>2</v>
      </c>
      <c r="H708" s="3" t="s">
        <v>178</v>
      </c>
      <c r="I708" s="3" t="s">
        <v>159</v>
      </c>
      <c r="J708" s="3">
        <v>27.9</v>
      </c>
      <c r="K708" s="3">
        <v>1</v>
      </c>
    </row>
    <row r="709" spans="1:11" x14ac:dyDescent="0.35">
      <c r="A709" s="3" t="s">
        <v>162</v>
      </c>
      <c r="B709" s="3">
        <v>2020</v>
      </c>
      <c r="C709" s="22">
        <v>43807</v>
      </c>
      <c r="D709" s="3" t="s">
        <v>1554</v>
      </c>
      <c r="E709" s="3" t="s">
        <v>472</v>
      </c>
      <c r="F709" s="3">
        <v>1</v>
      </c>
      <c r="G709" s="3">
        <v>3</v>
      </c>
      <c r="H709" s="3" t="s">
        <v>111</v>
      </c>
      <c r="I709" s="3" t="s">
        <v>121</v>
      </c>
      <c r="J709" s="3">
        <v>26.8</v>
      </c>
      <c r="K709" s="3">
        <v>6</v>
      </c>
    </row>
    <row r="710" spans="1:11" x14ac:dyDescent="0.35">
      <c r="A710" s="3" t="s">
        <v>162</v>
      </c>
      <c r="B710" s="3">
        <v>2020</v>
      </c>
      <c r="C710" s="22">
        <v>43807</v>
      </c>
      <c r="D710" s="3" t="s">
        <v>1554</v>
      </c>
      <c r="E710" s="3" t="s">
        <v>472</v>
      </c>
      <c r="F710" s="3">
        <v>1</v>
      </c>
      <c r="G710" s="3">
        <v>4</v>
      </c>
      <c r="H710" s="3" t="s">
        <v>420</v>
      </c>
      <c r="I710" s="3" t="s">
        <v>145</v>
      </c>
      <c r="J710" s="3">
        <v>32</v>
      </c>
      <c r="K710" s="3">
        <v>21</v>
      </c>
    </row>
    <row r="711" spans="1:11" x14ac:dyDescent="0.35">
      <c r="A711" s="3" t="s">
        <v>162</v>
      </c>
      <c r="B711" s="3">
        <v>2020</v>
      </c>
      <c r="C711" s="22">
        <v>43807</v>
      </c>
      <c r="D711" s="3" t="s">
        <v>1554</v>
      </c>
      <c r="E711" s="3" t="s">
        <v>472</v>
      </c>
      <c r="F711" s="3">
        <v>1</v>
      </c>
      <c r="G711" s="3">
        <v>5</v>
      </c>
      <c r="H711" s="3" t="s">
        <v>26</v>
      </c>
      <c r="I711" s="3" t="s">
        <v>27</v>
      </c>
      <c r="J711" s="3">
        <v>21.5</v>
      </c>
      <c r="K711" s="3">
        <v>2</v>
      </c>
    </row>
    <row r="712" spans="1:11" x14ac:dyDescent="0.35">
      <c r="A712" s="3" t="s">
        <v>162</v>
      </c>
      <c r="B712" s="3">
        <v>2020</v>
      </c>
      <c r="C712" s="22">
        <v>43807</v>
      </c>
      <c r="D712" s="3" t="s">
        <v>1554</v>
      </c>
      <c r="E712" s="3" t="s">
        <v>472</v>
      </c>
      <c r="F712" s="3">
        <v>1</v>
      </c>
      <c r="G712" s="3">
        <v>6</v>
      </c>
      <c r="H712" s="3" t="s">
        <v>157</v>
      </c>
      <c r="I712" s="3" t="s">
        <v>38</v>
      </c>
      <c r="J712" s="3">
        <v>29</v>
      </c>
      <c r="K712" s="3">
        <v>21</v>
      </c>
    </row>
    <row r="713" spans="1:11" x14ac:dyDescent="0.35">
      <c r="A713" s="3" t="s">
        <v>162</v>
      </c>
      <c r="B713" s="3">
        <v>2020</v>
      </c>
      <c r="C713" s="22">
        <v>43807</v>
      </c>
      <c r="D713" s="3" t="s">
        <v>1554</v>
      </c>
      <c r="E713" s="3" t="s">
        <v>472</v>
      </c>
      <c r="F713" s="3">
        <v>2</v>
      </c>
      <c r="G713" s="3">
        <v>1</v>
      </c>
      <c r="H713" s="3" t="s">
        <v>113</v>
      </c>
      <c r="I713" s="3" t="s">
        <v>121</v>
      </c>
      <c r="J713" s="3">
        <v>25.1</v>
      </c>
      <c r="K713" s="3">
        <v>12</v>
      </c>
    </row>
    <row r="714" spans="1:11" x14ac:dyDescent="0.35">
      <c r="A714" s="3" t="s">
        <v>162</v>
      </c>
      <c r="B714" s="3">
        <v>2020</v>
      </c>
      <c r="C714" s="22">
        <v>43807</v>
      </c>
      <c r="D714" s="3" t="s">
        <v>1554</v>
      </c>
      <c r="E714" s="3" t="s">
        <v>472</v>
      </c>
      <c r="F714" s="3">
        <v>2</v>
      </c>
      <c r="G714" s="3">
        <v>2</v>
      </c>
      <c r="H714" s="3" t="s">
        <v>28</v>
      </c>
      <c r="I714" s="3" t="s">
        <v>29</v>
      </c>
      <c r="J714" s="3">
        <v>19.899999999999999</v>
      </c>
      <c r="K714" s="3">
        <v>7</v>
      </c>
    </row>
    <row r="715" spans="1:11" x14ac:dyDescent="0.35">
      <c r="A715" s="3" t="s">
        <v>162</v>
      </c>
      <c r="B715" s="3">
        <v>2020</v>
      </c>
      <c r="C715" s="22">
        <v>43807</v>
      </c>
      <c r="D715" s="3" t="s">
        <v>1554</v>
      </c>
      <c r="E715" s="3" t="s">
        <v>472</v>
      </c>
      <c r="F715" s="3">
        <v>2</v>
      </c>
      <c r="G715" s="3">
        <v>3</v>
      </c>
      <c r="H715" s="3" t="s">
        <v>39</v>
      </c>
      <c r="I715" s="3" t="s">
        <v>40</v>
      </c>
      <c r="J715" s="3">
        <v>25.3</v>
      </c>
      <c r="K715" s="3">
        <v>17</v>
      </c>
    </row>
    <row r="716" spans="1:11" x14ac:dyDescent="0.35">
      <c r="A716" s="3" t="s">
        <v>162</v>
      </c>
      <c r="B716" s="3">
        <v>2020</v>
      </c>
      <c r="C716" s="22">
        <v>43807</v>
      </c>
      <c r="D716" s="3" t="s">
        <v>1554</v>
      </c>
      <c r="E716" s="3" t="s">
        <v>472</v>
      </c>
      <c r="F716" s="3">
        <v>2</v>
      </c>
      <c r="G716" s="3">
        <v>4</v>
      </c>
      <c r="H716" s="3" t="s">
        <v>60</v>
      </c>
      <c r="I716" s="3" t="s">
        <v>61</v>
      </c>
      <c r="J716" s="3">
        <v>31.4</v>
      </c>
      <c r="K716" s="3">
        <v>13</v>
      </c>
    </row>
    <row r="717" spans="1:11" x14ac:dyDescent="0.35">
      <c r="A717" s="3" t="s">
        <v>162</v>
      </c>
      <c r="B717" s="3">
        <v>2020</v>
      </c>
      <c r="C717" s="22">
        <v>43807</v>
      </c>
      <c r="D717" s="3" t="s">
        <v>1554</v>
      </c>
      <c r="E717" s="3" t="s">
        <v>472</v>
      </c>
      <c r="F717" s="3">
        <v>2</v>
      </c>
      <c r="G717" s="3">
        <v>5</v>
      </c>
      <c r="H717" s="3" t="s">
        <v>43</v>
      </c>
      <c r="I717" s="3" t="s">
        <v>44</v>
      </c>
      <c r="J717" s="3">
        <v>27</v>
      </c>
      <c r="K717" s="3">
        <v>13</v>
      </c>
    </row>
    <row r="718" spans="1:11" x14ac:dyDescent="0.35">
      <c r="A718" s="3" t="s">
        <v>162</v>
      </c>
      <c r="B718" s="3">
        <v>2020</v>
      </c>
      <c r="C718" s="22">
        <v>43807</v>
      </c>
      <c r="D718" s="3" t="s">
        <v>1554</v>
      </c>
      <c r="E718" s="3" t="s">
        <v>472</v>
      </c>
      <c r="F718" s="3">
        <v>2</v>
      </c>
      <c r="G718" s="3">
        <v>6</v>
      </c>
      <c r="H718" s="3" t="s">
        <v>132</v>
      </c>
      <c r="I718" s="3" t="s">
        <v>65</v>
      </c>
      <c r="J718" s="3">
        <v>29.4</v>
      </c>
      <c r="K718" s="3">
        <v>13</v>
      </c>
    </row>
    <row r="719" spans="1:11" x14ac:dyDescent="0.35">
      <c r="A719" s="3" t="s">
        <v>162</v>
      </c>
      <c r="B719" s="3">
        <v>2020</v>
      </c>
      <c r="C719" s="22">
        <v>43807</v>
      </c>
      <c r="D719" s="3" t="s">
        <v>1554</v>
      </c>
      <c r="E719" s="3" t="s">
        <v>472</v>
      </c>
      <c r="F719" s="3">
        <v>3</v>
      </c>
      <c r="G719" s="3">
        <v>1</v>
      </c>
      <c r="H719" s="3" t="s">
        <v>150</v>
      </c>
      <c r="I719" s="3" t="s">
        <v>31</v>
      </c>
      <c r="J719" s="3">
        <v>31.4</v>
      </c>
      <c r="K719" s="3">
        <v>5</v>
      </c>
    </row>
    <row r="720" spans="1:11" x14ac:dyDescent="0.35">
      <c r="A720" s="3" t="s">
        <v>162</v>
      </c>
      <c r="B720" s="3">
        <v>2020</v>
      </c>
      <c r="C720" s="22">
        <v>43807</v>
      </c>
      <c r="D720" s="3" t="s">
        <v>1554</v>
      </c>
      <c r="E720" s="3" t="s">
        <v>472</v>
      </c>
      <c r="F720" s="3">
        <v>3</v>
      </c>
      <c r="G720" s="3">
        <v>2</v>
      </c>
      <c r="H720" s="3" t="s">
        <v>101</v>
      </c>
      <c r="I720" s="3" t="s">
        <v>47</v>
      </c>
      <c r="J720" s="3">
        <v>25.8</v>
      </c>
      <c r="K720" s="3">
        <v>10</v>
      </c>
    </row>
    <row r="721" spans="1:11" x14ac:dyDescent="0.35">
      <c r="A721" s="3" t="s">
        <v>162</v>
      </c>
      <c r="B721" s="3">
        <v>2020</v>
      </c>
      <c r="C721" s="22">
        <v>43807</v>
      </c>
      <c r="D721" s="3" t="s">
        <v>1554</v>
      </c>
      <c r="E721" s="3" t="s">
        <v>472</v>
      </c>
      <c r="F721" s="3">
        <v>3</v>
      </c>
      <c r="G721" s="3">
        <v>3</v>
      </c>
      <c r="H721" s="3" t="s">
        <v>20</v>
      </c>
      <c r="I721" s="3" t="s">
        <v>21</v>
      </c>
      <c r="J721" s="3">
        <v>24.3</v>
      </c>
      <c r="K721" s="3">
        <v>17</v>
      </c>
    </row>
    <row r="722" spans="1:11" x14ac:dyDescent="0.35">
      <c r="A722" s="3" t="s">
        <v>162</v>
      </c>
      <c r="B722" s="3">
        <v>2020</v>
      </c>
      <c r="C722" s="22">
        <v>43807</v>
      </c>
      <c r="D722" s="3" t="s">
        <v>1554</v>
      </c>
      <c r="E722" s="3" t="s">
        <v>472</v>
      </c>
      <c r="F722" s="3">
        <v>3</v>
      </c>
      <c r="G722" s="3">
        <v>4</v>
      </c>
      <c r="H722" s="3" t="s">
        <v>140</v>
      </c>
      <c r="I722" s="3" t="s">
        <v>29</v>
      </c>
      <c r="J722" s="3">
        <v>22.5</v>
      </c>
      <c r="K722" s="3">
        <v>9</v>
      </c>
    </row>
    <row r="723" spans="1:11" x14ac:dyDescent="0.35">
      <c r="A723" s="3" t="s">
        <v>162</v>
      </c>
      <c r="B723" s="3">
        <v>2020</v>
      </c>
      <c r="C723" s="22">
        <v>43807</v>
      </c>
      <c r="D723" s="3" t="s">
        <v>1554</v>
      </c>
      <c r="E723" s="3" t="s">
        <v>472</v>
      </c>
      <c r="F723" s="3">
        <v>3</v>
      </c>
      <c r="G723" s="3">
        <v>5</v>
      </c>
      <c r="H723" s="3" t="s">
        <v>52</v>
      </c>
      <c r="I723" s="3" t="s">
        <v>53</v>
      </c>
      <c r="J723" s="3">
        <v>22.7</v>
      </c>
      <c r="K723" s="3">
        <v>17</v>
      </c>
    </row>
    <row r="724" spans="1:11" x14ac:dyDescent="0.35">
      <c r="A724" s="3" t="s">
        <v>162</v>
      </c>
      <c r="B724" s="3">
        <v>2020</v>
      </c>
      <c r="C724" s="22">
        <v>43807</v>
      </c>
      <c r="D724" s="3" t="s">
        <v>1554</v>
      </c>
      <c r="E724" s="3" t="s">
        <v>472</v>
      </c>
      <c r="F724" s="3">
        <v>3</v>
      </c>
      <c r="G724" s="3">
        <v>6</v>
      </c>
      <c r="H724" s="3" t="s">
        <v>33</v>
      </c>
      <c r="I724" s="3" t="s">
        <v>27</v>
      </c>
      <c r="J724" s="3">
        <v>26</v>
      </c>
      <c r="K724" s="3">
        <v>11</v>
      </c>
    </row>
    <row r="725" spans="1:11" x14ac:dyDescent="0.35">
      <c r="A725" s="3" t="s">
        <v>162</v>
      </c>
      <c r="B725" s="3">
        <v>2020</v>
      </c>
      <c r="C725" s="22">
        <v>43807</v>
      </c>
      <c r="D725" s="3" t="s">
        <v>1554</v>
      </c>
      <c r="E725" s="3" t="s">
        <v>472</v>
      </c>
      <c r="F725" s="3">
        <v>4</v>
      </c>
      <c r="G725" s="3">
        <v>1</v>
      </c>
      <c r="H725" s="3" t="s">
        <v>147</v>
      </c>
      <c r="I725" s="3" t="s">
        <v>148</v>
      </c>
      <c r="J725" s="3">
        <v>21.6</v>
      </c>
      <c r="K725" s="3">
        <v>4</v>
      </c>
    </row>
    <row r="726" spans="1:11" x14ac:dyDescent="0.35">
      <c r="A726" s="3" t="s">
        <v>162</v>
      </c>
      <c r="B726" s="3">
        <v>2020</v>
      </c>
      <c r="C726" s="22">
        <v>43807</v>
      </c>
      <c r="D726" s="3" t="s">
        <v>1554</v>
      </c>
      <c r="E726" s="3" t="s">
        <v>472</v>
      </c>
      <c r="F726" s="3">
        <v>4</v>
      </c>
      <c r="G726" s="3">
        <v>2</v>
      </c>
      <c r="H726" s="3" t="s">
        <v>97</v>
      </c>
      <c r="I726" s="3" t="s">
        <v>40</v>
      </c>
      <c r="J726" s="3">
        <v>25.9</v>
      </c>
      <c r="K726" s="3">
        <v>8</v>
      </c>
    </row>
    <row r="727" spans="1:11" x14ac:dyDescent="0.35">
      <c r="A727" s="3" t="s">
        <v>162</v>
      </c>
      <c r="B727" s="3">
        <v>2020</v>
      </c>
      <c r="C727" s="22">
        <v>43807</v>
      </c>
      <c r="D727" s="3" t="s">
        <v>1554</v>
      </c>
      <c r="E727" s="3" t="s">
        <v>472</v>
      </c>
      <c r="F727" s="3">
        <v>4</v>
      </c>
      <c r="G727" s="3">
        <v>3</v>
      </c>
      <c r="H727" s="3" t="s">
        <v>149</v>
      </c>
      <c r="I727" s="3" t="s">
        <v>56</v>
      </c>
      <c r="J727" s="3">
        <v>29.7</v>
      </c>
      <c r="K727" s="3">
        <v>17</v>
      </c>
    </row>
    <row r="728" spans="1:11" x14ac:dyDescent="0.35">
      <c r="A728" s="3" t="s">
        <v>162</v>
      </c>
      <c r="B728" s="3">
        <v>2020</v>
      </c>
      <c r="C728" s="22">
        <v>43807</v>
      </c>
      <c r="D728" s="3" t="s">
        <v>1554</v>
      </c>
      <c r="E728" s="3" t="s">
        <v>472</v>
      </c>
      <c r="F728" s="3">
        <v>4</v>
      </c>
      <c r="G728" s="3">
        <v>4</v>
      </c>
      <c r="H728" s="3" t="s">
        <v>58</v>
      </c>
      <c r="I728" s="3" t="s">
        <v>59</v>
      </c>
      <c r="J728" s="3">
        <v>21.9</v>
      </c>
      <c r="K728" s="3">
        <v>21</v>
      </c>
    </row>
    <row r="729" spans="1:11" x14ac:dyDescent="0.35">
      <c r="A729" s="3" t="s">
        <v>162</v>
      </c>
      <c r="B729" s="3">
        <v>2020</v>
      </c>
      <c r="C729" s="22">
        <v>43807</v>
      </c>
      <c r="D729" s="3" t="s">
        <v>1554</v>
      </c>
      <c r="E729" s="3" t="s">
        <v>472</v>
      </c>
      <c r="F729" s="3">
        <v>4</v>
      </c>
      <c r="G729" s="3">
        <v>5</v>
      </c>
      <c r="H729" s="3" t="s">
        <v>50</v>
      </c>
      <c r="I729" s="3" t="s">
        <v>51</v>
      </c>
      <c r="J729" s="3">
        <v>23.2</v>
      </c>
      <c r="K729" s="3">
        <v>13</v>
      </c>
    </row>
    <row r="730" spans="1:11" x14ac:dyDescent="0.35">
      <c r="A730" s="3" t="s">
        <v>162</v>
      </c>
      <c r="B730" s="3">
        <v>2020</v>
      </c>
      <c r="C730" s="22">
        <v>43807</v>
      </c>
      <c r="D730" s="3" t="s">
        <v>1554</v>
      </c>
      <c r="E730" s="3" t="s">
        <v>472</v>
      </c>
      <c r="F730" s="3">
        <v>4</v>
      </c>
      <c r="G730" s="3">
        <v>6</v>
      </c>
      <c r="H730" s="3" t="s">
        <v>160</v>
      </c>
      <c r="I730" s="3" t="s">
        <v>161</v>
      </c>
      <c r="J730" s="3">
        <v>22.7</v>
      </c>
      <c r="K730" s="3">
        <v>21</v>
      </c>
    </row>
    <row r="731" spans="1:11" x14ac:dyDescent="0.35">
      <c r="A731" s="3" t="s">
        <v>162</v>
      </c>
      <c r="B731" s="3">
        <v>2020</v>
      </c>
      <c r="C731" s="22">
        <v>43807</v>
      </c>
      <c r="D731" s="3" t="s">
        <v>1554</v>
      </c>
      <c r="E731" s="3" t="s">
        <v>1543</v>
      </c>
      <c r="F731" s="3">
        <v>1</v>
      </c>
      <c r="G731" s="3">
        <v>1</v>
      </c>
      <c r="H731" s="3" t="s">
        <v>111</v>
      </c>
      <c r="I731" s="3" t="s">
        <v>121</v>
      </c>
      <c r="J731" s="3">
        <v>26.8</v>
      </c>
      <c r="K731" s="3">
        <v>6</v>
      </c>
    </row>
    <row r="732" spans="1:11" x14ac:dyDescent="0.35">
      <c r="A732" s="3" t="s">
        <v>162</v>
      </c>
      <c r="B732" s="3">
        <v>2020</v>
      </c>
      <c r="C732" s="22">
        <v>43807</v>
      </c>
      <c r="D732" s="3" t="s">
        <v>1554</v>
      </c>
      <c r="E732" s="3" t="s">
        <v>1543</v>
      </c>
      <c r="F732" s="3">
        <v>1</v>
      </c>
      <c r="G732" s="3">
        <v>2</v>
      </c>
      <c r="H732" s="3" t="s">
        <v>132</v>
      </c>
      <c r="I732" s="3" t="s">
        <v>65</v>
      </c>
      <c r="J732" s="3">
        <v>29.4</v>
      </c>
      <c r="K732" s="3">
        <v>13</v>
      </c>
    </row>
    <row r="733" spans="1:11" x14ac:dyDescent="0.35">
      <c r="A733" s="3" t="s">
        <v>162</v>
      </c>
      <c r="B733" s="3">
        <v>2020</v>
      </c>
      <c r="C733" s="22">
        <v>43807</v>
      </c>
      <c r="D733" s="3" t="s">
        <v>1554</v>
      </c>
      <c r="E733" s="3" t="s">
        <v>1543</v>
      </c>
      <c r="F733" s="3">
        <v>1</v>
      </c>
      <c r="G733" s="3">
        <v>3</v>
      </c>
      <c r="H733" s="3" t="s">
        <v>52</v>
      </c>
      <c r="I733" s="3" t="s">
        <v>53</v>
      </c>
      <c r="J733" s="3">
        <v>22.7</v>
      </c>
      <c r="K733" s="3">
        <v>17</v>
      </c>
    </row>
    <row r="734" spans="1:11" x14ac:dyDescent="0.35">
      <c r="A734" s="3" t="s">
        <v>162</v>
      </c>
      <c r="B734" s="3">
        <v>2020</v>
      </c>
      <c r="C734" s="22">
        <v>43807</v>
      </c>
      <c r="D734" s="3" t="s">
        <v>1554</v>
      </c>
      <c r="E734" s="3" t="s">
        <v>1543</v>
      </c>
      <c r="F734" s="3">
        <v>1</v>
      </c>
      <c r="G734" s="3">
        <v>4</v>
      </c>
      <c r="H734" s="3" t="s">
        <v>58</v>
      </c>
      <c r="I734" s="3" t="s">
        <v>59</v>
      </c>
      <c r="J734" s="3">
        <v>21.9</v>
      </c>
      <c r="K734" s="3">
        <v>21</v>
      </c>
    </row>
    <row r="735" spans="1:11" x14ac:dyDescent="0.35">
      <c r="A735" s="3" t="s">
        <v>162</v>
      </c>
      <c r="B735" s="3">
        <v>2020</v>
      </c>
      <c r="C735" s="22">
        <v>43807</v>
      </c>
      <c r="D735" s="3" t="s">
        <v>1554</v>
      </c>
      <c r="E735" s="3" t="s">
        <v>1543</v>
      </c>
      <c r="F735" s="3">
        <v>2</v>
      </c>
      <c r="G735" s="3">
        <v>1</v>
      </c>
      <c r="H735" s="3" t="s">
        <v>140</v>
      </c>
      <c r="I735" s="3" t="s">
        <v>29</v>
      </c>
      <c r="J735" s="3">
        <v>22.5</v>
      </c>
      <c r="K735" s="3">
        <v>9</v>
      </c>
    </row>
    <row r="736" spans="1:11" x14ac:dyDescent="0.35">
      <c r="A736" s="3" t="s">
        <v>162</v>
      </c>
      <c r="B736" s="3">
        <v>2020</v>
      </c>
      <c r="C736" s="22">
        <v>43807</v>
      </c>
      <c r="D736" s="3" t="s">
        <v>1554</v>
      </c>
      <c r="E736" s="3" t="s">
        <v>1543</v>
      </c>
      <c r="F736" s="3">
        <v>2</v>
      </c>
      <c r="G736" s="3">
        <v>2</v>
      </c>
      <c r="H736" s="3" t="s">
        <v>43</v>
      </c>
      <c r="I736" s="3" t="s">
        <v>44</v>
      </c>
      <c r="J736" s="3">
        <v>27</v>
      </c>
      <c r="K736" s="3">
        <v>13</v>
      </c>
    </row>
    <row r="737" spans="1:11" x14ac:dyDescent="0.35">
      <c r="A737" s="3" t="s">
        <v>162</v>
      </c>
      <c r="B737" s="3">
        <v>2020</v>
      </c>
      <c r="C737" s="22">
        <v>43807</v>
      </c>
      <c r="D737" s="3" t="s">
        <v>1554</v>
      </c>
      <c r="E737" s="3" t="s">
        <v>1543</v>
      </c>
      <c r="F737" s="3">
        <v>2</v>
      </c>
      <c r="G737" s="3">
        <v>3</v>
      </c>
      <c r="H737" s="3" t="s">
        <v>39</v>
      </c>
      <c r="I737" s="3" t="s">
        <v>40</v>
      </c>
      <c r="J737" s="3">
        <v>25.3</v>
      </c>
      <c r="K737" s="3">
        <v>17</v>
      </c>
    </row>
    <row r="738" spans="1:11" x14ac:dyDescent="0.35">
      <c r="A738" s="3" t="s">
        <v>162</v>
      </c>
      <c r="B738" s="3">
        <v>2020</v>
      </c>
      <c r="C738" s="22">
        <v>43807</v>
      </c>
      <c r="D738" s="3" t="s">
        <v>1554</v>
      </c>
      <c r="E738" s="3" t="s">
        <v>1543</v>
      </c>
      <c r="F738" s="3">
        <v>2</v>
      </c>
      <c r="G738" s="3">
        <v>4</v>
      </c>
      <c r="H738" s="3" t="s">
        <v>157</v>
      </c>
      <c r="I738" s="3" t="s">
        <v>38</v>
      </c>
      <c r="J738" s="3">
        <v>29</v>
      </c>
      <c r="K738" s="3">
        <v>21</v>
      </c>
    </row>
    <row r="739" spans="1:11" x14ac:dyDescent="0.35">
      <c r="A739" s="3" t="s">
        <v>162</v>
      </c>
      <c r="B739" s="3">
        <v>2020</v>
      </c>
      <c r="C739" s="22">
        <v>43807</v>
      </c>
      <c r="D739" s="3" t="s">
        <v>1554</v>
      </c>
      <c r="E739" s="3" t="s">
        <v>1543</v>
      </c>
      <c r="F739" s="3">
        <v>3</v>
      </c>
      <c r="G739" s="3">
        <v>1</v>
      </c>
      <c r="H739" s="3" t="s">
        <v>26</v>
      </c>
      <c r="I739" s="3" t="s">
        <v>27</v>
      </c>
      <c r="J739" s="3">
        <v>21.5</v>
      </c>
      <c r="K739" s="3">
        <v>2</v>
      </c>
    </row>
    <row r="740" spans="1:11" x14ac:dyDescent="0.35">
      <c r="A740" s="3" t="s">
        <v>162</v>
      </c>
      <c r="B740" s="3">
        <v>2020</v>
      </c>
      <c r="C740" s="22">
        <v>43807</v>
      </c>
      <c r="D740" s="3" t="s">
        <v>1554</v>
      </c>
      <c r="E740" s="3" t="s">
        <v>1543</v>
      </c>
      <c r="F740" s="3">
        <v>3</v>
      </c>
      <c r="G740" s="3">
        <v>2</v>
      </c>
      <c r="H740" s="3" t="s">
        <v>60</v>
      </c>
      <c r="I740" s="3" t="s">
        <v>61</v>
      </c>
      <c r="J740" s="3">
        <v>31.4</v>
      </c>
      <c r="K740" s="3">
        <v>13</v>
      </c>
    </row>
    <row r="741" spans="1:11" x14ac:dyDescent="0.35">
      <c r="A741" s="3" t="s">
        <v>162</v>
      </c>
      <c r="B741" s="3">
        <v>2020</v>
      </c>
      <c r="C741" s="22">
        <v>43807</v>
      </c>
      <c r="D741" s="3" t="s">
        <v>1554</v>
      </c>
      <c r="E741" s="3" t="s">
        <v>1543</v>
      </c>
      <c r="F741" s="3">
        <v>3</v>
      </c>
      <c r="G741" s="3">
        <v>3</v>
      </c>
      <c r="H741" s="3" t="s">
        <v>20</v>
      </c>
      <c r="I741" s="3" t="s">
        <v>21</v>
      </c>
      <c r="J741" s="3">
        <v>24.3</v>
      </c>
      <c r="K741" s="3">
        <v>17</v>
      </c>
    </row>
    <row r="742" spans="1:11" x14ac:dyDescent="0.35">
      <c r="A742" s="3" t="s">
        <v>162</v>
      </c>
      <c r="B742" s="3">
        <v>2020</v>
      </c>
      <c r="C742" s="22">
        <v>43807</v>
      </c>
      <c r="D742" s="3" t="s">
        <v>1554</v>
      </c>
      <c r="E742" s="3" t="s">
        <v>1543</v>
      </c>
      <c r="F742" s="3">
        <v>3</v>
      </c>
      <c r="G742" s="3">
        <v>4</v>
      </c>
      <c r="H742" s="3" t="s">
        <v>160</v>
      </c>
      <c r="I742" s="3" t="s">
        <v>161</v>
      </c>
      <c r="J742" s="3">
        <v>22.7</v>
      </c>
      <c r="K742" s="3">
        <v>21</v>
      </c>
    </row>
    <row r="743" spans="1:11" x14ac:dyDescent="0.35">
      <c r="A743" s="3" t="s">
        <v>162</v>
      </c>
      <c r="B743" s="3">
        <v>2020</v>
      </c>
      <c r="C743" s="22">
        <v>43807</v>
      </c>
      <c r="D743" s="3" t="s">
        <v>1554</v>
      </c>
      <c r="E743" s="3" t="s">
        <v>1543</v>
      </c>
      <c r="F743" s="3">
        <v>4</v>
      </c>
      <c r="G743" s="3">
        <v>1</v>
      </c>
      <c r="H743" s="3" t="s">
        <v>33</v>
      </c>
      <c r="I743" s="3" t="s">
        <v>27</v>
      </c>
      <c r="J743" s="3">
        <v>26</v>
      </c>
      <c r="K743" s="3">
        <v>11</v>
      </c>
    </row>
    <row r="744" spans="1:11" x14ac:dyDescent="0.35">
      <c r="A744" s="3" t="s">
        <v>162</v>
      </c>
      <c r="B744" s="3">
        <v>2020</v>
      </c>
      <c r="C744" s="22">
        <v>43807</v>
      </c>
      <c r="D744" s="3" t="s">
        <v>1554</v>
      </c>
      <c r="E744" s="3" t="s">
        <v>1543</v>
      </c>
      <c r="F744" s="3">
        <v>4</v>
      </c>
      <c r="G744" s="3">
        <v>2</v>
      </c>
      <c r="H744" s="3" t="s">
        <v>50</v>
      </c>
      <c r="I744" s="3" t="s">
        <v>51</v>
      </c>
      <c r="J744" s="3">
        <v>23.2</v>
      </c>
      <c r="K744" s="3">
        <v>13</v>
      </c>
    </row>
    <row r="745" spans="1:11" x14ac:dyDescent="0.35">
      <c r="A745" s="3" t="s">
        <v>162</v>
      </c>
      <c r="B745" s="3">
        <v>2020</v>
      </c>
      <c r="C745" s="22">
        <v>43807</v>
      </c>
      <c r="D745" s="3" t="s">
        <v>1554</v>
      </c>
      <c r="E745" s="3" t="s">
        <v>1543</v>
      </c>
      <c r="F745" s="3">
        <v>4</v>
      </c>
      <c r="G745" s="3">
        <v>3</v>
      </c>
      <c r="H745" s="3" t="s">
        <v>149</v>
      </c>
      <c r="I745" s="3" t="s">
        <v>56</v>
      </c>
      <c r="J745" s="3">
        <v>29.7</v>
      </c>
      <c r="K745" s="3">
        <v>17</v>
      </c>
    </row>
    <row r="746" spans="1:11" x14ac:dyDescent="0.35">
      <c r="A746" s="3" t="s">
        <v>162</v>
      </c>
      <c r="B746" s="3">
        <v>2020</v>
      </c>
      <c r="C746" s="22">
        <v>43807</v>
      </c>
      <c r="D746" s="3" t="s">
        <v>1554</v>
      </c>
      <c r="E746" s="3" t="s">
        <v>1543</v>
      </c>
      <c r="F746" s="3">
        <v>4</v>
      </c>
      <c r="G746" s="3">
        <v>4</v>
      </c>
      <c r="H746" s="3" t="s">
        <v>420</v>
      </c>
      <c r="I746" s="3" t="s">
        <v>145</v>
      </c>
      <c r="J746" s="3">
        <v>32</v>
      </c>
      <c r="K746" s="3">
        <v>21</v>
      </c>
    </row>
    <row r="747" spans="1:11" x14ac:dyDescent="0.35">
      <c r="A747" s="3" t="s">
        <v>162</v>
      </c>
      <c r="B747" s="3">
        <v>2020</v>
      </c>
      <c r="C747" s="22">
        <v>43807</v>
      </c>
      <c r="D747" s="3" t="s">
        <v>1554</v>
      </c>
      <c r="E747" s="3" t="s">
        <v>1544</v>
      </c>
      <c r="F747" s="3">
        <v>1</v>
      </c>
      <c r="G747" s="3">
        <v>1</v>
      </c>
      <c r="H747" s="3" t="s">
        <v>111</v>
      </c>
      <c r="I747" s="3" t="s">
        <v>121</v>
      </c>
      <c r="J747" s="3">
        <v>26.8</v>
      </c>
      <c r="K747" s="3">
        <v>6</v>
      </c>
    </row>
    <row r="748" spans="1:11" x14ac:dyDescent="0.35">
      <c r="A748" s="3" t="s">
        <v>162</v>
      </c>
      <c r="B748" s="3">
        <v>2020</v>
      </c>
      <c r="C748" s="22">
        <v>43807</v>
      </c>
      <c r="D748" s="3" t="s">
        <v>1554</v>
      </c>
      <c r="E748" s="3" t="s">
        <v>1544</v>
      </c>
      <c r="F748" s="3">
        <v>1</v>
      </c>
      <c r="G748" s="3">
        <v>2</v>
      </c>
      <c r="H748" s="3" t="s">
        <v>147</v>
      </c>
      <c r="I748" s="3" t="s">
        <v>148</v>
      </c>
      <c r="J748" s="3">
        <v>21.6</v>
      </c>
      <c r="K748" s="3">
        <v>4</v>
      </c>
    </row>
    <row r="749" spans="1:11" x14ac:dyDescent="0.35">
      <c r="A749" s="3" t="s">
        <v>162</v>
      </c>
      <c r="B749" s="3">
        <v>2020</v>
      </c>
      <c r="C749" s="22">
        <v>43807</v>
      </c>
      <c r="D749" s="3" t="s">
        <v>1554</v>
      </c>
      <c r="E749" s="3" t="s">
        <v>1544</v>
      </c>
      <c r="F749" s="3">
        <v>1</v>
      </c>
      <c r="G749" s="3">
        <v>3</v>
      </c>
      <c r="H749" s="3" t="s">
        <v>135</v>
      </c>
      <c r="I749" s="3" t="s">
        <v>36</v>
      </c>
      <c r="J749" s="3">
        <v>29</v>
      </c>
      <c r="K749" s="3">
        <v>3</v>
      </c>
    </row>
    <row r="750" spans="1:11" x14ac:dyDescent="0.35">
      <c r="A750" s="3" t="s">
        <v>162</v>
      </c>
      <c r="B750" s="3">
        <v>2020</v>
      </c>
      <c r="C750" s="22">
        <v>43807</v>
      </c>
      <c r="D750" s="3" t="s">
        <v>1554</v>
      </c>
      <c r="E750" s="3" t="s">
        <v>1544</v>
      </c>
      <c r="F750" s="3">
        <v>1</v>
      </c>
      <c r="G750" s="3">
        <v>4</v>
      </c>
      <c r="H750" s="3" t="s">
        <v>28</v>
      </c>
      <c r="I750" s="3" t="s">
        <v>29</v>
      </c>
      <c r="J750" s="3">
        <v>19.899999999999999</v>
      </c>
      <c r="K750" s="3">
        <v>7</v>
      </c>
    </row>
    <row r="751" spans="1:11" x14ac:dyDescent="0.35">
      <c r="A751" s="3" t="s">
        <v>162</v>
      </c>
      <c r="B751" s="3">
        <v>2020</v>
      </c>
      <c r="C751" s="22">
        <v>43807</v>
      </c>
      <c r="D751" s="3" t="s">
        <v>1554</v>
      </c>
      <c r="E751" s="3" t="s">
        <v>1544</v>
      </c>
      <c r="F751" s="3">
        <v>1</v>
      </c>
      <c r="G751" s="3">
        <v>5</v>
      </c>
      <c r="H751" s="3" t="s">
        <v>101</v>
      </c>
      <c r="I751" s="3" t="s">
        <v>47</v>
      </c>
      <c r="J751" s="3">
        <v>25.8</v>
      </c>
      <c r="K751" s="3">
        <v>10</v>
      </c>
    </row>
    <row r="752" spans="1:11" x14ac:dyDescent="0.35">
      <c r="A752" s="3" t="s">
        <v>162</v>
      </c>
      <c r="B752" s="3">
        <v>2020</v>
      </c>
      <c r="C752" s="22">
        <v>43807</v>
      </c>
      <c r="D752" s="3" t="s">
        <v>1554</v>
      </c>
      <c r="E752" s="3" t="s">
        <v>1544</v>
      </c>
      <c r="F752" s="3">
        <v>1</v>
      </c>
      <c r="G752" s="3">
        <v>6</v>
      </c>
      <c r="H752" s="3" t="s">
        <v>33</v>
      </c>
      <c r="I752" s="3" t="s">
        <v>27</v>
      </c>
      <c r="J752" s="3">
        <v>26</v>
      </c>
      <c r="K752" s="3">
        <v>11</v>
      </c>
    </row>
    <row r="753" spans="1:11" x14ac:dyDescent="0.35">
      <c r="A753" s="3" t="s">
        <v>162</v>
      </c>
      <c r="B753" s="3">
        <v>2020</v>
      </c>
      <c r="C753" s="22">
        <v>43807</v>
      </c>
      <c r="D753" s="3" t="s">
        <v>1554</v>
      </c>
      <c r="E753" s="3" t="s">
        <v>1544</v>
      </c>
      <c r="F753" s="3">
        <v>2</v>
      </c>
      <c r="G753" s="3">
        <v>1</v>
      </c>
      <c r="H753" s="3" t="s">
        <v>26</v>
      </c>
      <c r="I753" s="3" t="s">
        <v>27</v>
      </c>
      <c r="J753" s="3">
        <v>21.5</v>
      </c>
      <c r="K753" s="3">
        <v>2</v>
      </c>
    </row>
    <row r="754" spans="1:11" x14ac:dyDescent="0.35">
      <c r="A754" s="3" t="s">
        <v>162</v>
      </c>
      <c r="B754" s="3">
        <v>2020</v>
      </c>
      <c r="C754" s="22">
        <v>43807</v>
      </c>
      <c r="D754" s="3" t="s">
        <v>1554</v>
      </c>
      <c r="E754" s="3" t="s">
        <v>1544</v>
      </c>
      <c r="F754" s="3">
        <v>2</v>
      </c>
      <c r="G754" s="3">
        <v>2</v>
      </c>
      <c r="H754" s="3" t="s">
        <v>150</v>
      </c>
      <c r="I754" s="3" t="s">
        <v>31</v>
      </c>
      <c r="J754" s="3">
        <v>31.4</v>
      </c>
      <c r="K754" s="3">
        <v>5</v>
      </c>
    </row>
    <row r="755" spans="1:11" x14ac:dyDescent="0.35">
      <c r="A755" s="3" t="s">
        <v>162</v>
      </c>
      <c r="B755" s="3">
        <v>2020</v>
      </c>
      <c r="C755" s="22">
        <v>43807</v>
      </c>
      <c r="D755" s="3" t="s">
        <v>1554</v>
      </c>
      <c r="E755" s="3" t="s">
        <v>1544</v>
      </c>
      <c r="F755" s="3">
        <v>2</v>
      </c>
      <c r="G755" s="3">
        <v>3</v>
      </c>
      <c r="H755" s="3" t="s">
        <v>178</v>
      </c>
      <c r="I755" s="3" t="s">
        <v>159</v>
      </c>
      <c r="J755" s="3">
        <v>27.9</v>
      </c>
      <c r="K755" s="3">
        <v>1</v>
      </c>
    </row>
    <row r="756" spans="1:11" x14ac:dyDescent="0.35">
      <c r="A756" s="3" t="s">
        <v>162</v>
      </c>
      <c r="B756" s="3">
        <v>2020</v>
      </c>
      <c r="C756" s="22">
        <v>43807</v>
      </c>
      <c r="D756" s="3" t="s">
        <v>1554</v>
      </c>
      <c r="E756" s="3" t="s">
        <v>1544</v>
      </c>
      <c r="F756" s="3">
        <v>2</v>
      </c>
      <c r="G756" s="3">
        <v>4</v>
      </c>
      <c r="H756" s="3" t="s">
        <v>97</v>
      </c>
      <c r="I756" s="3" t="s">
        <v>40</v>
      </c>
      <c r="J756" s="3">
        <v>25.9</v>
      </c>
      <c r="K756" s="3">
        <v>8</v>
      </c>
    </row>
    <row r="757" spans="1:11" x14ac:dyDescent="0.35">
      <c r="A757" s="3" t="s">
        <v>162</v>
      </c>
      <c r="B757" s="3">
        <v>2020</v>
      </c>
      <c r="C757" s="22">
        <v>43807</v>
      </c>
      <c r="D757" s="3" t="s">
        <v>1554</v>
      </c>
      <c r="E757" s="3" t="s">
        <v>1544</v>
      </c>
      <c r="F757" s="3">
        <v>2</v>
      </c>
      <c r="G757" s="3">
        <v>5</v>
      </c>
      <c r="H757" s="3" t="s">
        <v>140</v>
      </c>
      <c r="I757" s="3" t="s">
        <v>29</v>
      </c>
      <c r="J757" s="3">
        <v>22.5</v>
      </c>
      <c r="K757" s="3">
        <v>9</v>
      </c>
    </row>
    <row r="758" spans="1:11" x14ac:dyDescent="0.35">
      <c r="A758" s="3" t="s">
        <v>162</v>
      </c>
      <c r="B758" s="3">
        <v>2020</v>
      </c>
      <c r="C758" s="22">
        <v>43807</v>
      </c>
      <c r="D758" s="3" t="s">
        <v>1554</v>
      </c>
      <c r="E758" s="3" t="s">
        <v>1544</v>
      </c>
      <c r="F758" s="3">
        <v>2</v>
      </c>
      <c r="G758" s="3">
        <v>6</v>
      </c>
      <c r="H758" s="3" t="s">
        <v>113</v>
      </c>
      <c r="I758" s="3" t="s">
        <v>121</v>
      </c>
      <c r="J758" s="3">
        <v>25.1</v>
      </c>
      <c r="K758" s="3">
        <v>12</v>
      </c>
    </row>
    <row r="759" spans="1:11" x14ac:dyDescent="0.35">
      <c r="A759" s="3" t="s">
        <v>162</v>
      </c>
      <c r="B759" s="3">
        <v>2020</v>
      </c>
      <c r="C759" s="22">
        <v>43807</v>
      </c>
      <c r="D759" s="3" t="s">
        <v>1554</v>
      </c>
      <c r="E759" s="3" t="s">
        <v>383</v>
      </c>
      <c r="F759" s="3">
        <v>1</v>
      </c>
      <c r="G759" s="3">
        <v>1</v>
      </c>
      <c r="H759" s="3" t="s">
        <v>178</v>
      </c>
      <c r="I759" s="3" t="s">
        <v>159</v>
      </c>
      <c r="J759" s="3">
        <v>27.9</v>
      </c>
      <c r="K759" s="3">
        <v>1</v>
      </c>
    </row>
    <row r="760" spans="1:11" x14ac:dyDescent="0.35">
      <c r="A760" s="3" t="s">
        <v>162</v>
      </c>
      <c r="B760" s="3">
        <v>2020</v>
      </c>
      <c r="C760" s="22">
        <v>43807</v>
      </c>
      <c r="D760" s="3" t="s">
        <v>1554</v>
      </c>
      <c r="E760" s="3" t="s">
        <v>383</v>
      </c>
      <c r="F760" s="3">
        <v>1</v>
      </c>
      <c r="G760" s="3">
        <v>2</v>
      </c>
      <c r="H760" s="3" t="s">
        <v>26</v>
      </c>
      <c r="I760" s="3" t="s">
        <v>27</v>
      </c>
      <c r="J760" s="3">
        <v>21.5</v>
      </c>
      <c r="K760" s="3">
        <v>2</v>
      </c>
    </row>
    <row r="761" spans="1:11" x14ac:dyDescent="0.35">
      <c r="A761" s="3" t="s">
        <v>162</v>
      </c>
      <c r="B761" s="3">
        <v>2020</v>
      </c>
      <c r="C761" s="22">
        <v>43807</v>
      </c>
      <c r="D761" s="3" t="s">
        <v>1554</v>
      </c>
      <c r="E761" s="3" t="s">
        <v>383</v>
      </c>
      <c r="F761" s="3">
        <v>1</v>
      </c>
      <c r="G761" s="3">
        <v>3</v>
      </c>
      <c r="H761" s="3" t="s">
        <v>135</v>
      </c>
      <c r="I761" s="3" t="s">
        <v>36</v>
      </c>
      <c r="J761" s="3">
        <v>29</v>
      </c>
      <c r="K761" s="3">
        <v>3</v>
      </c>
    </row>
    <row r="762" spans="1:11" x14ac:dyDescent="0.35">
      <c r="A762" s="3" t="s">
        <v>162</v>
      </c>
      <c r="B762" s="3">
        <v>2020</v>
      </c>
      <c r="C762" s="22">
        <v>43807</v>
      </c>
      <c r="D762" s="3" t="s">
        <v>1554</v>
      </c>
      <c r="E762" s="3" t="s">
        <v>383</v>
      </c>
      <c r="F762" s="3">
        <v>1</v>
      </c>
      <c r="G762" s="3">
        <v>4</v>
      </c>
      <c r="H762" s="3" t="s">
        <v>147</v>
      </c>
      <c r="I762" s="3" t="s">
        <v>148</v>
      </c>
      <c r="J762" s="3">
        <v>21.6</v>
      </c>
      <c r="K762" s="3">
        <v>4</v>
      </c>
    </row>
    <row r="763" spans="1:11" x14ac:dyDescent="0.35">
      <c r="A763" s="3" t="s">
        <v>162</v>
      </c>
      <c r="B763" s="3">
        <v>2020</v>
      </c>
      <c r="C763" s="22">
        <v>43807</v>
      </c>
      <c r="D763" s="3" t="s">
        <v>1554</v>
      </c>
      <c r="E763" s="3" t="s">
        <v>383</v>
      </c>
      <c r="F763" s="3">
        <v>1</v>
      </c>
      <c r="G763" s="3">
        <v>5</v>
      </c>
      <c r="H763" s="3" t="s">
        <v>150</v>
      </c>
      <c r="I763" s="3" t="s">
        <v>31</v>
      </c>
      <c r="J763" s="3">
        <v>31.4</v>
      </c>
      <c r="K763" s="3">
        <v>5</v>
      </c>
    </row>
    <row r="764" spans="1:11" x14ac:dyDescent="0.35">
      <c r="A764" s="3" t="s">
        <v>162</v>
      </c>
      <c r="B764" s="3">
        <v>2020</v>
      </c>
      <c r="C764" s="22">
        <v>43807</v>
      </c>
      <c r="D764" s="3" t="s">
        <v>1554</v>
      </c>
      <c r="E764" s="3" t="s">
        <v>383</v>
      </c>
      <c r="F764" s="3">
        <v>1</v>
      </c>
      <c r="G764" s="3">
        <v>6</v>
      </c>
      <c r="H764" s="3" t="s">
        <v>111</v>
      </c>
      <c r="I764" s="3" t="s">
        <v>121</v>
      </c>
      <c r="J764" s="3">
        <v>26.8</v>
      </c>
      <c r="K764" s="3">
        <v>6</v>
      </c>
    </row>
    <row r="765" spans="1:11" x14ac:dyDescent="0.35">
      <c r="A765" s="3" t="s">
        <v>162</v>
      </c>
      <c r="B765" s="3">
        <v>2020</v>
      </c>
      <c r="C765" s="22">
        <v>43807</v>
      </c>
      <c r="D765" s="3" t="s">
        <v>1554</v>
      </c>
      <c r="E765" s="3" t="s">
        <v>383</v>
      </c>
      <c r="F765" s="3">
        <v>2</v>
      </c>
      <c r="G765" s="3">
        <v>1</v>
      </c>
      <c r="H765" s="3" t="s">
        <v>28</v>
      </c>
      <c r="I765" s="3" t="s">
        <v>29</v>
      </c>
      <c r="J765" s="3">
        <v>19.899999999999999</v>
      </c>
      <c r="K765" s="3">
        <v>8</v>
      </c>
    </row>
    <row r="766" spans="1:11" x14ac:dyDescent="0.35">
      <c r="A766" s="3" t="s">
        <v>162</v>
      </c>
      <c r="B766" s="3">
        <v>2020</v>
      </c>
      <c r="C766" s="22">
        <v>43807</v>
      </c>
      <c r="D766" s="3" t="s">
        <v>1554</v>
      </c>
      <c r="E766" s="3" t="s">
        <v>383</v>
      </c>
      <c r="F766" s="3">
        <v>2</v>
      </c>
      <c r="G766" s="3">
        <v>2</v>
      </c>
      <c r="H766" s="3" t="s">
        <v>97</v>
      </c>
      <c r="I766" s="3" t="s">
        <v>40</v>
      </c>
      <c r="J766" s="3">
        <v>25.9</v>
      </c>
      <c r="K766" s="3">
        <v>10</v>
      </c>
    </row>
    <row r="767" spans="1:11" x14ac:dyDescent="0.35">
      <c r="A767" s="3" t="s">
        <v>162</v>
      </c>
      <c r="B767" s="3">
        <v>2020</v>
      </c>
      <c r="C767" s="22">
        <v>43807</v>
      </c>
      <c r="D767" s="3" t="s">
        <v>1554</v>
      </c>
      <c r="E767" s="3" t="s">
        <v>383</v>
      </c>
      <c r="F767" s="3">
        <v>2</v>
      </c>
      <c r="G767" s="3">
        <v>3</v>
      </c>
      <c r="H767" s="3" t="s">
        <v>140</v>
      </c>
      <c r="I767" s="3" t="s">
        <v>29</v>
      </c>
      <c r="J767" s="3">
        <v>22.5</v>
      </c>
      <c r="K767" s="3">
        <v>9</v>
      </c>
    </row>
    <row r="768" spans="1:11" x14ac:dyDescent="0.35">
      <c r="A768" s="3" t="s">
        <v>162</v>
      </c>
      <c r="B768" s="3">
        <v>2020</v>
      </c>
      <c r="C768" s="22">
        <v>43807</v>
      </c>
      <c r="D768" s="3" t="s">
        <v>1554</v>
      </c>
      <c r="E768" s="3" t="s">
        <v>383</v>
      </c>
      <c r="F768" s="3">
        <v>2</v>
      </c>
      <c r="G768" s="3">
        <v>4</v>
      </c>
      <c r="H768" s="3" t="s">
        <v>101</v>
      </c>
      <c r="I768" s="3" t="s">
        <v>47</v>
      </c>
      <c r="J768" s="3">
        <v>25.8</v>
      </c>
      <c r="K768" s="3">
        <v>11</v>
      </c>
    </row>
    <row r="769" spans="1:11" x14ac:dyDescent="0.35">
      <c r="A769" s="3" t="s">
        <v>162</v>
      </c>
      <c r="B769" s="3">
        <v>2020</v>
      </c>
      <c r="C769" s="22">
        <v>43807</v>
      </c>
      <c r="D769" s="3" t="s">
        <v>1554</v>
      </c>
      <c r="E769" s="3" t="s">
        <v>383</v>
      </c>
      <c r="F769" s="3">
        <v>2</v>
      </c>
      <c r="G769" s="3">
        <v>5</v>
      </c>
      <c r="H769" s="3" t="s">
        <v>33</v>
      </c>
      <c r="I769" s="3" t="s">
        <v>27</v>
      </c>
      <c r="J769" s="3">
        <v>26</v>
      </c>
      <c r="K769" s="3">
        <v>7</v>
      </c>
    </row>
    <row r="770" spans="1:11" x14ac:dyDescent="0.35">
      <c r="A770" s="3" t="s">
        <v>162</v>
      </c>
      <c r="B770" s="3">
        <v>2020</v>
      </c>
      <c r="C770" s="22">
        <v>43807</v>
      </c>
      <c r="D770" s="3" t="s">
        <v>1554</v>
      </c>
      <c r="E770" s="3" t="s">
        <v>383</v>
      </c>
      <c r="F770" s="3">
        <v>2</v>
      </c>
      <c r="G770" s="3">
        <v>9</v>
      </c>
      <c r="H770" s="3" t="s">
        <v>113</v>
      </c>
      <c r="I770" s="3" t="s">
        <v>121</v>
      </c>
      <c r="J770" s="3">
        <v>25.1</v>
      </c>
      <c r="K770" s="3">
        <v>12</v>
      </c>
    </row>
    <row r="771" spans="1:11" x14ac:dyDescent="0.35">
      <c r="A771" s="3" t="s">
        <v>130</v>
      </c>
      <c r="B771" s="3">
        <v>2019</v>
      </c>
      <c r="C771" s="22">
        <v>43800</v>
      </c>
      <c r="D771" s="3" t="s">
        <v>1554</v>
      </c>
      <c r="E771" s="3" t="s">
        <v>472</v>
      </c>
      <c r="F771" s="3">
        <v>1</v>
      </c>
      <c r="G771" s="3">
        <v>1</v>
      </c>
      <c r="H771" s="3" t="s">
        <v>80</v>
      </c>
      <c r="I771" s="3" t="s">
        <v>65</v>
      </c>
      <c r="J771" s="3"/>
      <c r="K771" s="3">
        <v>5</v>
      </c>
    </row>
    <row r="772" spans="1:11" x14ac:dyDescent="0.35">
      <c r="A772" s="3" t="s">
        <v>130</v>
      </c>
      <c r="B772" s="3">
        <v>2019</v>
      </c>
      <c r="C772" s="22">
        <v>43800</v>
      </c>
      <c r="D772" s="3" t="s">
        <v>1554</v>
      </c>
      <c r="E772" s="3" t="s">
        <v>472</v>
      </c>
      <c r="F772" s="3">
        <v>1</v>
      </c>
      <c r="G772" s="3">
        <v>2</v>
      </c>
      <c r="H772" s="3" t="s">
        <v>26</v>
      </c>
      <c r="I772" s="3" t="s">
        <v>27</v>
      </c>
      <c r="J772" s="3"/>
      <c r="K772" s="3">
        <v>9</v>
      </c>
    </row>
    <row r="773" spans="1:11" x14ac:dyDescent="0.35">
      <c r="A773" s="3" t="s">
        <v>130</v>
      </c>
      <c r="B773" s="3">
        <v>2019</v>
      </c>
      <c r="C773" s="22">
        <v>43800</v>
      </c>
      <c r="D773" s="3" t="s">
        <v>1554</v>
      </c>
      <c r="E773" s="3" t="s">
        <v>472</v>
      </c>
      <c r="F773" s="3">
        <v>1</v>
      </c>
      <c r="G773" s="3">
        <v>3</v>
      </c>
      <c r="H773" s="3" t="s">
        <v>34</v>
      </c>
      <c r="I773" s="3" t="s">
        <v>74</v>
      </c>
      <c r="J773" s="3"/>
      <c r="K773" s="3">
        <v>13</v>
      </c>
    </row>
    <row r="774" spans="1:11" x14ac:dyDescent="0.35">
      <c r="A774" s="3" t="s">
        <v>130</v>
      </c>
      <c r="B774" s="3">
        <v>2019</v>
      </c>
      <c r="C774" s="22">
        <v>43800</v>
      </c>
      <c r="D774" s="3" t="s">
        <v>1554</v>
      </c>
      <c r="E774" s="3" t="s">
        <v>472</v>
      </c>
      <c r="F774" s="3">
        <v>1</v>
      </c>
      <c r="G774" s="3">
        <v>4</v>
      </c>
      <c r="H774" s="3" t="s">
        <v>416</v>
      </c>
      <c r="I774" s="3" t="s">
        <v>121</v>
      </c>
      <c r="J774" s="3"/>
      <c r="K774" s="3">
        <v>11</v>
      </c>
    </row>
    <row r="775" spans="1:11" x14ac:dyDescent="0.35">
      <c r="A775" s="3" t="s">
        <v>130</v>
      </c>
      <c r="B775" s="3">
        <v>2019</v>
      </c>
      <c r="C775" s="22">
        <v>43800</v>
      </c>
      <c r="D775" s="3" t="s">
        <v>1554</v>
      </c>
      <c r="E775" s="3" t="s">
        <v>472</v>
      </c>
      <c r="F775" s="3">
        <v>1</v>
      </c>
      <c r="G775" s="3">
        <v>5</v>
      </c>
      <c r="H775" s="3" t="s">
        <v>99</v>
      </c>
      <c r="I775" s="3" t="s">
        <v>67</v>
      </c>
      <c r="J775" s="3"/>
      <c r="K775" s="3">
        <v>25</v>
      </c>
    </row>
    <row r="776" spans="1:11" x14ac:dyDescent="0.35">
      <c r="A776" s="3" t="s">
        <v>130</v>
      </c>
      <c r="B776" s="3">
        <v>2019</v>
      </c>
      <c r="C776" s="22">
        <v>43800</v>
      </c>
      <c r="D776" s="3" t="s">
        <v>1554</v>
      </c>
      <c r="E776" s="3" t="s">
        <v>472</v>
      </c>
      <c r="F776" s="3">
        <v>2</v>
      </c>
      <c r="G776" s="3">
        <v>1</v>
      </c>
      <c r="H776" s="3" t="s">
        <v>150</v>
      </c>
      <c r="I776" s="3" t="s">
        <v>31</v>
      </c>
      <c r="J776" s="3"/>
      <c r="K776" s="3">
        <v>2</v>
      </c>
    </row>
    <row r="777" spans="1:11" x14ac:dyDescent="0.35">
      <c r="A777" s="3" t="s">
        <v>130</v>
      </c>
      <c r="B777" s="3">
        <v>2019</v>
      </c>
      <c r="C777" s="22">
        <v>43800</v>
      </c>
      <c r="D777" s="3" t="s">
        <v>1554</v>
      </c>
      <c r="E777" s="3" t="s">
        <v>472</v>
      </c>
      <c r="F777" s="3">
        <v>2</v>
      </c>
      <c r="G777" s="3">
        <v>2</v>
      </c>
      <c r="H777" s="3" t="s">
        <v>132</v>
      </c>
      <c r="I777" s="3" t="s">
        <v>156</v>
      </c>
      <c r="J777" s="3"/>
      <c r="K777" s="3">
        <v>25</v>
      </c>
    </row>
    <row r="778" spans="1:11" x14ac:dyDescent="0.35">
      <c r="A778" s="3" t="s">
        <v>130</v>
      </c>
      <c r="B778" s="3">
        <v>2019</v>
      </c>
      <c r="C778" s="22">
        <v>43800</v>
      </c>
      <c r="D778" s="3" t="s">
        <v>1554</v>
      </c>
      <c r="E778" s="3" t="s">
        <v>472</v>
      </c>
      <c r="F778" s="3">
        <v>2</v>
      </c>
      <c r="G778" s="3">
        <v>3</v>
      </c>
      <c r="H778" s="3" t="s">
        <v>24</v>
      </c>
      <c r="I778" s="3" t="s">
        <v>154</v>
      </c>
      <c r="J778" s="3"/>
      <c r="K778" s="3">
        <v>13</v>
      </c>
    </row>
    <row r="779" spans="1:11" x14ac:dyDescent="0.35">
      <c r="A779" s="3" t="s">
        <v>130</v>
      </c>
      <c r="B779" s="3">
        <v>2019</v>
      </c>
      <c r="C779" s="22">
        <v>43800</v>
      </c>
      <c r="D779" s="3" t="s">
        <v>1554</v>
      </c>
      <c r="E779" s="3" t="s">
        <v>472</v>
      </c>
      <c r="F779" s="3">
        <v>2</v>
      </c>
      <c r="G779" s="3">
        <v>4</v>
      </c>
      <c r="H779" s="3" t="s">
        <v>33</v>
      </c>
      <c r="I779" s="3" t="s">
        <v>146</v>
      </c>
      <c r="J779" s="3"/>
      <c r="K779" s="3">
        <v>10</v>
      </c>
    </row>
    <row r="780" spans="1:11" x14ac:dyDescent="0.35">
      <c r="A780" s="3" t="s">
        <v>130</v>
      </c>
      <c r="B780" s="3">
        <v>2019</v>
      </c>
      <c r="C780" s="22">
        <v>43800</v>
      </c>
      <c r="D780" s="3" t="s">
        <v>1554</v>
      </c>
      <c r="E780" s="3" t="s">
        <v>472</v>
      </c>
      <c r="F780" s="3">
        <v>2</v>
      </c>
      <c r="G780" s="3">
        <v>5</v>
      </c>
      <c r="H780" s="3" t="s">
        <v>178</v>
      </c>
      <c r="I780" s="3" t="s">
        <v>159</v>
      </c>
      <c r="J780" s="3"/>
      <c r="K780" s="3">
        <v>1</v>
      </c>
    </row>
    <row r="781" spans="1:11" x14ac:dyDescent="0.35">
      <c r="A781" s="3" t="s">
        <v>130</v>
      </c>
      <c r="B781" s="3">
        <v>2019</v>
      </c>
      <c r="C781" s="22">
        <v>43800</v>
      </c>
      <c r="D781" s="3" t="s">
        <v>1554</v>
      </c>
      <c r="E781" s="3" t="s">
        <v>472</v>
      </c>
      <c r="F781" s="3">
        <v>3</v>
      </c>
      <c r="G781" s="3">
        <v>1</v>
      </c>
      <c r="H781" s="3" t="s">
        <v>23</v>
      </c>
      <c r="I781" s="3" t="s">
        <v>15</v>
      </c>
      <c r="J781" s="3"/>
      <c r="K781" s="3">
        <v>4</v>
      </c>
    </row>
    <row r="782" spans="1:11" x14ac:dyDescent="0.35">
      <c r="A782" s="3" t="s">
        <v>130</v>
      </c>
      <c r="B782" s="3">
        <v>2019</v>
      </c>
      <c r="C782" s="22">
        <v>43800</v>
      </c>
      <c r="D782" s="3" t="s">
        <v>1554</v>
      </c>
      <c r="E782" s="3" t="s">
        <v>472</v>
      </c>
      <c r="F782" s="3">
        <v>3</v>
      </c>
      <c r="G782" s="3">
        <v>2</v>
      </c>
      <c r="H782" s="3" t="s">
        <v>170</v>
      </c>
      <c r="I782" s="3" t="s">
        <v>59</v>
      </c>
      <c r="J782" s="3"/>
      <c r="K782" s="3">
        <v>13</v>
      </c>
    </row>
    <row r="783" spans="1:11" x14ac:dyDescent="0.35">
      <c r="A783" s="3" t="s">
        <v>130</v>
      </c>
      <c r="B783" s="3">
        <v>2019</v>
      </c>
      <c r="C783" s="22">
        <v>43800</v>
      </c>
      <c r="D783" s="3" t="s">
        <v>1554</v>
      </c>
      <c r="E783" s="3" t="s">
        <v>472</v>
      </c>
      <c r="F783" s="3">
        <v>3</v>
      </c>
      <c r="G783" s="3">
        <v>3</v>
      </c>
      <c r="H783" s="3" t="s">
        <v>147</v>
      </c>
      <c r="I783" s="3" t="s">
        <v>148</v>
      </c>
      <c r="J783" s="3"/>
      <c r="K783" s="3">
        <v>19</v>
      </c>
    </row>
    <row r="784" spans="1:11" x14ac:dyDescent="0.35">
      <c r="A784" s="3" t="s">
        <v>130</v>
      </c>
      <c r="B784" s="3">
        <v>2019</v>
      </c>
      <c r="C784" s="22">
        <v>43800</v>
      </c>
      <c r="D784" s="3" t="s">
        <v>1554</v>
      </c>
      <c r="E784" s="3" t="s">
        <v>472</v>
      </c>
      <c r="F784" s="3">
        <v>3</v>
      </c>
      <c r="G784" s="3">
        <v>4</v>
      </c>
      <c r="H784" s="3" t="s">
        <v>1531</v>
      </c>
      <c r="I784" s="3" t="s">
        <v>53</v>
      </c>
      <c r="J784" s="3"/>
      <c r="K784" s="3">
        <v>25</v>
      </c>
    </row>
    <row r="785" spans="1:11" x14ac:dyDescent="0.35">
      <c r="A785" s="3" t="s">
        <v>130</v>
      </c>
      <c r="B785" s="3">
        <v>2019</v>
      </c>
      <c r="C785" s="22">
        <v>43800</v>
      </c>
      <c r="D785" s="3" t="s">
        <v>1554</v>
      </c>
      <c r="E785" s="3" t="s">
        <v>472</v>
      </c>
      <c r="F785" s="3">
        <v>3</v>
      </c>
      <c r="G785" s="3">
        <v>5</v>
      </c>
      <c r="H785" s="3" t="s">
        <v>1556</v>
      </c>
      <c r="I785" s="3" t="s">
        <v>123</v>
      </c>
      <c r="J785" s="3"/>
      <c r="K785" s="3">
        <v>13</v>
      </c>
    </row>
    <row r="786" spans="1:11" x14ac:dyDescent="0.35">
      <c r="A786" s="3" t="s">
        <v>130</v>
      </c>
      <c r="B786" s="3">
        <v>2019</v>
      </c>
      <c r="C786" s="22">
        <v>43800</v>
      </c>
      <c r="D786" s="3" t="s">
        <v>1554</v>
      </c>
      <c r="E786" s="3" t="s">
        <v>472</v>
      </c>
      <c r="F786" s="3">
        <v>4</v>
      </c>
      <c r="G786" s="3">
        <v>1</v>
      </c>
      <c r="H786" s="3" t="s">
        <v>78</v>
      </c>
      <c r="I786" s="3" t="s">
        <v>19</v>
      </c>
      <c r="J786" s="3"/>
      <c r="K786" s="3">
        <v>6</v>
      </c>
    </row>
    <row r="787" spans="1:11" x14ac:dyDescent="0.35">
      <c r="A787" s="3" t="s">
        <v>130</v>
      </c>
      <c r="B787" s="3">
        <v>2019</v>
      </c>
      <c r="C787" s="22">
        <v>43800</v>
      </c>
      <c r="D787" s="3" t="s">
        <v>1554</v>
      </c>
      <c r="E787" s="3" t="s">
        <v>472</v>
      </c>
      <c r="F787" s="3">
        <v>4</v>
      </c>
      <c r="G787" s="3">
        <v>2</v>
      </c>
      <c r="H787" s="3" t="s">
        <v>28</v>
      </c>
      <c r="I787" s="3" t="s">
        <v>29</v>
      </c>
      <c r="J787" s="3"/>
      <c r="K787" s="3">
        <v>13</v>
      </c>
    </row>
    <row r="788" spans="1:11" x14ac:dyDescent="0.35">
      <c r="A788" s="3" t="s">
        <v>130</v>
      </c>
      <c r="B788" s="3">
        <v>2019</v>
      </c>
      <c r="C788" s="22">
        <v>43800</v>
      </c>
      <c r="D788" s="3" t="s">
        <v>1554</v>
      </c>
      <c r="E788" s="3" t="s">
        <v>472</v>
      </c>
      <c r="F788" s="3">
        <v>4</v>
      </c>
      <c r="G788" s="3">
        <v>3</v>
      </c>
      <c r="H788" s="3" t="s">
        <v>39</v>
      </c>
      <c r="I788" s="3" t="s">
        <v>40</v>
      </c>
      <c r="J788" s="3"/>
      <c r="K788" s="3">
        <v>19</v>
      </c>
    </row>
    <row r="789" spans="1:11" x14ac:dyDescent="0.35">
      <c r="A789" s="3" t="s">
        <v>130</v>
      </c>
      <c r="B789" s="3">
        <v>2019</v>
      </c>
      <c r="C789" s="22">
        <v>43800</v>
      </c>
      <c r="D789" s="3" t="s">
        <v>1554</v>
      </c>
      <c r="E789" s="3" t="s">
        <v>472</v>
      </c>
      <c r="F789" s="3">
        <v>4</v>
      </c>
      <c r="G789" s="3">
        <v>4</v>
      </c>
      <c r="H789" s="3" t="s">
        <v>60</v>
      </c>
      <c r="I789" s="3" t="s">
        <v>61</v>
      </c>
      <c r="J789" s="3"/>
      <c r="K789" s="3">
        <v>19</v>
      </c>
    </row>
    <row r="790" spans="1:11" x14ac:dyDescent="0.35">
      <c r="A790" s="3" t="s">
        <v>130</v>
      </c>
      <c r="B790" s="3">
        <v>2019</v>
      </c>
      <c r="C790" s="22">
        <v>43800</v>
      </c>
      <c r="D790" s="3" t="s">
        <v>1554</v>
      </c>
      <c r="E790" s="3" t="s">
        <v>472</v>
      </c>
      <c r="F790" s="3">
        <v>4</v>
      </c>
      <c r="G790" s="3">
        <v>5</v>
      </c>
      <c r="H790" s="3" t="s">
        <v>76</v>
      </c>
      <c r="I790" s="3" t="s">
        <v>155</v>
      </c>
      <c r="J790" s="3"/>
      <c r="K790" s="3">
        <v>13</v>
      </c>
    </row>
    <row r="791" spans="1:11" x14ac:dyDescent="0.35">
      <c r="A791" s="3" t="s">
        <v>130</v>
      </c>
      <c r="B791" s="3">
        <v>2019</v>
      </c>
      <c r="C791" s="22">
        <v>43800</v>
      </c>
      <c r="D791" s="3" t="s">
        <v>1554</v>
      </c>
      <c r="E791" s="3" t="s">
        <v>472</v>
      </c>
      <c r="F791" s="3">
        <v>5</v>
      </c>
      <c r="G791" s="3">
        <v>1</v>
      </c>
      <c r="H791" s="3" t="s">
        <v>137</v>
      </c>
      <c r="I791" s="3" t="s">
        <v>38</v>
      </c>
      <c r="J791" s="3"/>
      <c r="K791" s="3">
        <v>12</v>
      </c>
    </row>
    <row r="792" spans="1:11" x14ac:dyDescent="0.35">
      <c r="A792" s="3" t="s">
        <v>130</v>
      </c>
      <c r="B792" s="3">
        <v>2019</v>
      </c>
      <c r="C792" s="22">
        <v>43800</v>
      </c>
      <c r="D792" s="3" t="s">
        <v>1554</v>
      </c>
      <c r="E792" s="3" t="s">
        <v>472</v>
      </c>
      <c r="F792" s="3">
        <v>5</v>
      </c>
      <c r="G792" s="3">
        <v>2</v>
      </c>
      <c r="H792" s="3" t="s">
        <v>43</v>
      </c>
      <c r="I792" s="3" t="s">
        <v>44</v>
      </c>
      <c r="J792" s="3"/>
      <c r="K792" s="3">
        <v>19</v>
      </c>
    </row>
    <row r="793" spans="1:11" x14ac:dyDescent="0.35">
      <c r="A793" s="3" t="s">
        <v>130</v>
      </c>
      <c r="B793" s="3">
        <v>2019</v>
      </c>
      <c r="C793" s="22">
        <v>43800</v>
      </c>
      <c r="D793" s="3" t="s">
        <v>1554</v>
      </c>
      <c r="E793" s="3" t="s">
        <v>472</v>
      </c>
      <c r="F793" s="3">
        <v>5</v>
      </c>
      <c r="G793" s="3">
        <v>3</v>
      </c>
      <c r="H793" s="3" t="s">
        <v>101</v>
      </c>
      <c r="I793" s="3" t="s">
        <v>47</v>
      </c>
      <c r="J793" s="3"/>
      <c r="K793" s="3">
        <v>7</v>
      </c>
    </row>
    <row r="794" spans="1:11" x14ac:dyDescent="0.35">
      <c r="A794" s="3" t="s">
        <v>130</v>
      </c>
      <c r="B794" s="3">
        <v>2019</v>
      </c>
      <c r="C794" s="22">
        <v>43800</v>
      </c>
      <c r="D794" s="3" t="s">
        <v>1554</v>
      </c>
      <c r="E794" s="3" t="s">
        <v>472</v>
      </c>
      <c r="F794" s="3">
        <v>5</v>
      </c>
      <c r="G794" s="3">
        <v>4</v>
      </c>
      <c r="H794" s="3" t="s">
        <v>420</v>
      </c>
      <c r="I794" s="3" t="s">
        <v>145</v>
      </c>
      <c r="J794" s="3"/>
      <c r="K794" s="3">
        <v>25</v>
      </c>
    </row>
    <row r="795" spans="1:11" x14ac:dyDescent="0.35">
      <c r="A795" s="3" t="s">
        <v>130</v>
      </c>
      <c r="B795" s="3">
        <v>2019</v>
      </c>
      <c r="C795" s="22">
        <v>43800</v>
      </c>
      <c r="D795" s="3" t="s">
        <v>1554</v>
      </c>
      <c r="E795" s="3" t="s">
        <v>472</v>
      </c>
      <c r="F795" s="3">
        <v>5</v>
      </c>
      <c r="G795" s="3">
        <v>5</v>
      </c>
      <c r="H795" s="3" t="s">
        <v>160</v>
      </c>
      <c r="I795" s="3" t="s">
        <v>161</v>
      </c>
      <c r="J795" s="3"/>
      <c r="K795" s="3">
        <v>19</v>
      </c>
    </row>
    <row r="796" spans="1:11" x14ac:dyDescent="0.35">
      <c r="A796" s="3" t="s">
        <v>130</v>
      </c>
      <c r="B796" s="3">
        <v>2019</v>
      </c>
      <c r="C796" s="22">
        <v>43800</v>
      </c>
      <c r="D796" s="3" t="s">
        <v>1554</v>
      </c>
      <c r="E796" s="3" t="s">
        <v>472</v>
      </c>
      <c r="F796" s="3">
        <v>6</v>
      </c>
      <c r="G796" s="3">
        <v>1</v>
      </c>
      <c r="H796" s="3" t="s">
        <v>97</v>
      </c>
      <c r="I796" s="3" t="s">
        <v>153</v>
      </c>
      <c r="J796" s="3"/>
      <c r="K796" s="3">
        <v>3</v>
      </c>
    </row>
    <row r="797" spans="1:11" x14ac:dyDescent="0.35">
      <c r="A797" s="3" t="s">
        <v>130</v>
      </c>
      <c r="B797" s="3">
        <v>2019</v>
      </c>
      <c r="C797" s="22">
        <v>43800</v>
      </c>
      <c r="D797" s="3" t="s">
        <v>1554</v>
      </c>
      <c r="E797" s="3" t="s">
        <v>472</v>
      </c>
      <c r="F797" s="3">
        <v>6</v>
      </c>
      <c r="G797" s="3">
        <v>2</v>
      </c>
      <c r="H797" s="3" t="s">
        <v>50</v>
      </c>
      <c r="I797" s="3" t="s">
        <v>51</v>
      </c>
      <c r="J797" s="3"/>
      <c r="K797" s="3">
        <v>25</v>
      </c>
    </row>
    <row r="798" spans="1:11" x14ac:dyDescent="0.35">
      <c r="A798" s="3" t="s">
        <v>130</v>
      </c>
      <c r="B798" s="3">
        <v>2019</v>
      </c>
      <c r="C798" s="22">
        <v>43800</v>
      </c>
      <c r="D798" s="3" t="s">
        <v>1554</v>
      </c>
      <c r="E798" s="3" t="s">
        <v>472</v>
      </c>
      <c r="F798" s="3">
        <v>6</v>
      </c>
      <c r="G798" s="3">
        <v>3</v>
      </c>
      <c r="H798" s="3" t="s">
        <v>1557</v>
      </c>
      <c r="I798" s="3" t="s">
        <v>49</v>
      </c>
      <c r="J798" s="3"/>
      <c r="K798" s="3">
        <v>19</v>
      </c>
    </row>
    <row r="799" spans="1:11" x14ac:dyDescent="0.35">
      <c r="A799" s="3" t="s">
        <v>130</v>
      </c>
      <c r="B799" s="3">
        <v>2019</v>
      </c>
      <c r="C799" s="22">
        <v>43800</v>
      </c>
      <c r="D799" s="3" t="s">
        <v>1554</v>
      </c>
      <c r="E799" s="3" t="s">
        <v>472</v>
      </c>
      <c r="F799" s="3">
        <v>6</v>
      </c>
      <c r="G799" s="3">
        <v>4</v>
      </c>
      <c r="H799" s="3" t="s">
        <v>138</v>
      </c>
      <c r="I799" s="3" t="s">
        <v>165</v>
      </c>
      <c r="J799" s="3"/>
      <c r="K799" s="3">
        <v>8</v>
      </c>
    </row>
    <row r="800" spans="1:11" x14ac:dyDescent="0.35">
      <c r="A800" s="3" t="s">
        <v>130</v>
      </c>
      <c r="B800" s="3">
        <v>2019</v>
      </c>
      <c r="C800" s="22">
        <v>43800</v>
      </c>
      <c r="D800" s="3" t="s">
        <v>1554</v>
      </c>
      <c r="E800" s="3" t="s">
        <v>1543</v>
      </c>
      <c r="F800" s="3">
        <v>1</v>
      </c>
      <c r="G800" s="3">
        <v>1</v>
      </c>
      <c r="H800" s="3" t="s">
        <v>26</v>
      </c>
      <c r="I800" s="3" t="s">
        <v>27</v>
      </c>
      <c r="J800" s="3"/>
      <c r="K800" s="3">
        <v>9</v>
      </c>
    </row>
    <row r="801" spans="1:11" x14ac:dyDescent="0.35">
      <c r="A801" s="3" t="s">
        <v>130</v>
      </c>
      <c r="B801" s="3">
        <v>2019</v>
      </c>
      <c r="C801" s="22">
        <v>43800</v>
      </c>
      <c r="D801" s="3" t="s">
        <v>1554</v>
      </c>
      <c r="E801" s="3" t="s">
        <v>1543</v>
      </c>
      <c r="F801" s="3">
        <v>1</v>
      </c>
      <c r="G801" s="3">
        <v>2</v>
      </c>
      <c r="H801" s="3" t="s">
        <v>76</v>
      </c>
      <c r="I801" s="3" t="s">
        <v>155</v>
      </c>
      <c r="J801" s="3"/>
      <c r="K801" s="3">
        <v>13</v>
      </c>
    </row>
    <row r="802" spans="1:11" x14ac:dyDescent="0.35">
      <c r="A802" s="3" t="s">
        <v>130</v>
      </c>
      <c r="B802" s="3">
        <v>2019</v>
      </c>
      <c r="C802" s="22">
        <v>43800</v>
      </c>
      <c r="D802" s="3" t="s">
        <v>1554</v>
      </c>
      <c r="E802" s="3" t="s">
        <v>1543</v>
      </c>
      <c r="F802" s="3">
        <v>1</v>
      </c>
      <c r="G802" s="3">
        <v>3</v>
      </c>
      <c r="H802" s="3" t="s">
        <v>1557</v>
      </c>
      <c r="I802" s="3" t="s">
        <v>49</v>
      </c>
      <c r="J802" s="3"/>
      <c r="K802" s="3">
        <v>19</v>
      </c>
    </row>
    <row r="803" spans="1:11" x14ac:dyDescent="0.35">
      <c r="A803" s="3" t="s">
        <v>130</v>
      </c>
      <c r="B803" s="3">
        <v>2019</v>
      </c>
      <c r="C803" s="22">
        <v>43800</v>
      </c>
      <c r="D803" s="3" t="s">
        <v>1554</v>
      </c>
      <c r="E803" s="3" t="s">
        <v>1543</v>
      </c>
      <c r="F803" s="3">
        <v>1</v>
      </c>
      <c r="G803" s="3">
        <v>4</v>
      </c>
      <c r="H803" s="3" t="s">
        <v>420</v>
      </c>
      <c r="I803" s="3" t="s">
        <v>145</v>
      </c>
      <c r="J803" s="3"/>
      <c r="K803" s="3">
        <v>25</v>
      </c>
    </row>
    <row r="804" spans="1:11" x14ac:dyDescent="0.35">
      <c r="A804" s="3" t="s">
        <v>130</v>
      </c>
      <c r="B804" s="3">
        <v>2019</v>
      </c>
      <c r="C804" s="22">
        <v>43800</v>
      </c>
      <c r="D804" s="3" t="s">
        <v>1554</v>
      </c>
      <c r="E804" s="3" t="s">
        <v>1543</v>
      </c>
      <c r="F804" s="3">
        <v>2</v>
      </c>
      <c r="G804" s="3">
        <v>1</v>
      </c>
      <c r="H804" s="3" t="s">
        <v>101</v>
      </c>
      <c r="I804" s="3" t="s">
        <v>47</v>
      </c>
      <c r="J804" s="3"/>
      <c r="K804" s="3">
        <v>7</v>
      </c>
    </row>
    <row r="805" spans="1:11" x14ac:dyDescent="0.35">
      <c r="A805" s="3" t="s">
        <v>130</v>
      </c>
      <c r="B805" s="3">
        <v>2019</v>
      </c>
      <c r="C805" s="22">
        <v>43800</v>
      </c>
      <c r="D805" s="3" t="s">
        <v>1554</v>
      </c>
      <c r="E805" s="3" t="s">
        <v>1543</v>
      </c>
      <c r="F805" s="3">
        <v>2</v>
      </c>
      <c r="G805" s="3">
        <v>2</v>
      </c>
      <c r="H805" s="3" t="s">
        <v>1556</v>
      </c>
      <c r="I805" s="3" t="s">
        <v>123</v>
      </c>
      <c r="J805" s="3"/>
      <c r="K805" s="3">
        <v>13</v>
      </c>
    </row>
    <row r="806" spans="1:11" x14ac:dyDescent="0.35">
      <c r="A806" s="3" t="s">
        <v>130</v>
      </c>
      <c r="B806" s="3">
        <v>2019</v>
      </c>
      <c r="C806" s="22">
        <v>43800</v>
      </c>
      <c r="D806" s="3" t="s">
        <v>1554</v>
      </c>
      <c r="E806" s="3" t="s">
        <v>1543</v>
      </c>
      <c r="F806" s="3">
        <v>2</v>
      </c>
      <c r="G806" s="3">
        <v>3</v>
      </c>
      <c r="H806" s="3" t="s">
        <v>60</v>
      </c>
      <c r="I806" s="3" t="s">
        <v>61</v>
      </c>
      <c r="J806" s="3"/>
      <c r="K806" s="3">
        <v>19</v>
      </c>
    </row>
    <row r="807" spans="1:11" x14ac:dyDescent="0.35">
      <c r="A807" s="3" t="s">
        <v>130</v>
      </c>
      <c r="B807" s="3">
        <v>2019</v>
      </c>
      <c r="C807" s="22">
        <v>43800</v>
      </c>
      <c r="D807" s="3" t="s">
        <v>1554</v>
      </c>
      <c r="E807" s="3" t="s">
        <v>1543</v>
      </c>
      <c r="F807" s="3">
        <v>2</v>
      </c>
      <c r="G807" s="3">
        <v>4</v>
      </c>
      <c r="H807" s="3" t="s">
        <v>132</v>
      </c>
      <c r="I807" s="3" t="s">
        <v>156</v>
      </c>
      <c r="J807" s="3"/>
      <c r="K807" s="3">
        <v>25</v>
      </c>
    </row>
    <row r="808" spans="1:11" x14ac:dyDescent="0.35">
      <c r="A808" s="3" t="s">
        <v>130</v>
      </c>
      <c r="B808" s="3">
        <v>2019</v>
      </c>
      <c r="C808" s="22">
        <v>43800</v>
      </c>
      <c r="D808" s="3" t="s">
        <v>1554</v>
      </c>
      <c r="E808" s="3" t="s">
        <v>1543</v>
      </c>
      <c r="F808" s="3">
        <v>3</v>
      </c>
      <c r="G808" s="3">
        <v>1</v>
      </c>
      <c r="H808" s="3" t="s">
        <v>178</v>
      </c>
      <c r="I808" s="3" t="s">
        <v>159</v>
      </c>
      <c r="J808" s="3"/>
      <c r="K808" s="3">
        <v>1</v>
      </c>
    </row>
    <row r="809" spans="1:11" x14ac:dyDescent="0.35">
      <c r="A809" s="3" t="s">
        <v>130</v>
      </c>
      <c r="B809" s="3">
        <v>2019</v>
      </c>
      <c r="C809" s="22">
        <v>43800</v>
      </c>
      <c r="D809" s="3" t="s">
        <v>1554</v>
      </c>
      <c r="E809" s="3" t="s">
        <v>1543</v>
      </c>
      <c r="F809" s="3">
        <v>3</v>
      </c>
      <c r="G809" s="3">
        <v>2</v>
      </c>
      <c r="H809" s="3" t="s">
        <v>170</v>
      </c>
      <c r="I809" s="3" t="s">
        <v>59</v>
      </c>
      <c r="J809" s="3"/>
      <c r="K809" s="3">
        <v>13</v>
      </c>
    </row>
    <row r="810" spans="1:11" x14ac:dyDescent="0.35">
      <c r="A810" s="3" t="s">
        <v>130</v>
      </c>
      <c r="B810" s="3">
        <v>2019</v>
      </c>
      <c r="C810" s="22">
        <v>43800</v>
      </c>
      <c r="D810" s="3" t="s">
        <v>1554</v>
      </c>
      <c r="E810" s="3" t="s">
        <v>1543</v>
      </c>
      <c r="F810" s="3">
        <v>3</v>
      </c>
      <c r="G810" s="3">
        <v>3</v>
      </c>
      <c r="H810" s="3" t="s">
        <v>39</v>
      </c>
      <c r="I810" s="3" t="s">
        <v>40</v>
      </c>
      <c r="J810" s="3"/>
      <c r="K810" s="3">
        <v>19</v>
      </c>
    </row>
    <row r="811" spans="1:11" x14ac:dyDescent="0.35">
      <c r="A811" s="3" t="s">
        <v>130</v>
      </c>
      <c r="B811" s="3">
        <v>2019</v>
      </c>
      <c r="C811" s="22">
        <v>43800</v>
      </c>
      <c r="D811" s="3" t="s">
        <v>1554</v>
      </c>
      <c r="E811" s="3" t="s">
        <v>1543</v>
      </c>
      <c r="F811" s="3">
        <v>3</v>
      </c>
      <c r="G811" s="3">
        <v>4</v>
      </c>
      <c r="H811" s="3" t="s">
        <v>1531</v>
      </c>
      <c r="I811" s="3" t="s">
        <v>53</v>
      </c>
      <c r="J811" s="3"/>
      <c r="K811" s="3">
        <v>25</v>
      </c>
    </row>
    <row r="812" spans="1:11" x14ac:dyDescent="0.35">
      <c r="A812" s="3" t="s">
        <v>130</v>
      </c>
      <c r="B812" s="3">
        <v>2019</v>
      </c>
      <c r="C812" s="22">
        <v>43800</v>
      </c>
      <c r="D812" s="3" t="s">
        <v>1554</v>
      </c>
      <c r="E812" s="3" t="s">
        <v>1543</v>
      </c>
      <c r="F812" s="3">
        <v>4</v>
      </c>
      <c r="G812" s="3">
        <v>1</v>
      </c>
      <c r="H812" s="3" t="s">
        <v>33</v>
      </c>
      <c r="I812" s="3" t="s">
        <v>146</v>
      </c>
      <c r="J812" s="3"/>
      <c r="K812" s="3">
        <v>10</v>
      </c>
    </row>
    <row r="813" spans="1:11" x14ac:dyDescent="0.35">
      <c r="A813" s="3" t="s">
        <v>130</v>
      </c>
      <c r="B813" s="3">
        <v>2019</v>
      </c>
      <c r="C813" s="22">
        <v>43800</v>
      </c>
      <c r="D813" s="3" t="s">
        <v>1554</v>
      </c>
      <c r="E813" s="3" t="s">
        <v>1543</v>
      </c>
      <c r="F813" s="3">
        <v>4</v>
      </c>
      <c r="G813" s="3">
        <v>2</v>
      </c>
      <c r="H813" s="3" t="s">
        <v>28</v>
      </c>
      <c r="I813" s="3" t="s">
        <v>29</v>
      </c>
      <c r="J813" s="3"/>
      <c r="K813" s="3">
        <v>13</v>
      </c>
    </row>
    <row r="814" spans="1:11" x14ac:dyDescent="0.35">
      <c r="A814" s="3" t="s">
        <v>130</v>
      </c>
      <c r="B814" s="3">
        <v>2019</v>
      </c>
      <c r="C814" s="22">
        <v>43800</v>
      </c>
      <c r="D814" s="3" t="s">
        <v>1554</v>
      </c>
      <c r="E814" s="3" t="s">
        <v>1543</v>
      </c>
      <c r="F814" s="3">
        <v>4</v>
      </c>
      <c r="G814" s="3">
        <v>3</v>
      </c>
      <c r="H814" s="3" t="s">
        <v>147</v>
      </c>
      <c r="I814" s="3" t="s">
        <v>148</v>
      </c>
      <c r="J814" s="3"/>
      <c r="K814" s="3">
        <v>19</v>
      </c>
    </row>
    <row r="815" spans="1:11" x14ac:dyDescent="0.35">
      <c r="A815" s="3" t="s">
        <v>130</v>
      </c>
      <c r="B815" s="3">
        <v>2019</v>
      </c>
      <c r="C815" s="22">
        <v>43800</v>
      </c>
      <c r="D815" s="3" t="s">
        <v>1554</v>
      </c>
      <c r="E815" s="3" t="s">
        <v>1543</v>
      </c>
      <c r="F815" s="3">
        <v>4</v>
      </c>
      <c r="G815" s="3">
        <v>4</v>
      </c>
      <c r="H815" s="3" t="s">
        <v>99</v>
      </c>
      <c r="I815" s="3" t="s">
        <v>67</v>
      </c>
      <c r="J815" s="3"/>
      <c r="K815" s="3">
        <v>25</v>
      </c>
    </row>
    <row r="816" spans="1:11" x14ac:dyDescent="0.35">
      <c r="A816" s="3" t="s">
        <v>130</v>
      </c>
      <c r="B816" s="3">
        <v>2019</v>
      </c>
      <c r="C816" s="22">
        <v>43800</v>
      </c>
      <c r="D816" s="3" t="s">
        <v>1554</v>
      </c>
      <c r="E816" s="3" t="s">
        <v>1543</v>
      </c>
      <c r="F816" s="3">
        <v>5</v>
      </c>
      <c r="G816" s="3">
        <v>1</v>
      </c>
      <c r="H816" s="3" t="s">
        <v>416</v>
      </c>
      <c r="I816" s="3" t="s">
        <v>121</v>
      </c>
      <c r="J816" s="3"/>
      <c r="K816" s="3">
        <v>11</v>
      </c>
    </row>
    <row r="817" spans="1:11" x14ac:dyDescent="0.35">
      <c r="A817" s="3" t="s">
        <v>130</v>
      </c>
      <c r="B817" s="3">
        <v>2019</v>
      </c>
      <c r="C817" s="22">
        <v>43800</v>
      </c>
      <c r="D817" s="3" t="s">
        <v>1554</v>
      </c>
      <c r="E817" s="3" t="s">
        <v>1543</v>
      </c>
      <c r="F817" s="3">
        <v>5</v>
      </c>
      <c r="G817" s="3">
        <v>2</v>
      </c>
      <c r="H817" s="3" t="s">
        <v>24</v>
      </c>
      <c r="I817" s="3" t="s">
        <v>154</v>
      </c>
      <c r="J817" s="3"/>
      <c r="K817" s="3">
        <v>13</v>
      </c>
    </row>
    <row r="818" spans="1:11" x14ac:dyDescent="0.35">
      <c r="A818" s="3" t="s">
        <v>130</v>
      </c>
      <c r="B818" s="3">
        <v>2019</v>
      </c>
      <c r="C818" s="22">
        <v>43800</v>
      </c>
      <c r="D818" s="3" t="s">
        <v>1554</v>
      </c>
      <c r="E818" s="3" t="s">
        <v>1543</v>
      </c>
      <c r="F818" s="3">
        <v>5</v>
      </c>
      <c r="G818" s="3">
        <v>3</v>
      </c>
      <c r="H818" s="3" t="s">
        <v>43</v>
      </c>
      <c r="I818" s="3" t="s">
        <v>44</v>
      </c>
      <c r="J818" s="3"/>
      <c r="K818" s="3">
        <v>19</v>
      </c>
    </row>
    <row r="819" spans="1:11" x14ac:dyDescent="0.35">
      <c r="A819" s="3" t="s">
        <v>130</v>
      </c>
      <c r="B819" s="3">
        <v>2019</v>
      </c>
      <c r="C819" s="22">
        <v>43800</v>
      </c>
      <c r="D819" s="3" t="s">
        <v>1554</v>
      </c>
      <c r="E819" s="3" t="s">
        <v>1543</v>
      </c>
      <c r="F819" s="3">
        <v>6</v>
      </c>
      <c r="G819" s="3">
        <v>1</v>
      </c>
      <c r="H819" s="3" t="s">
        <v>138</v>
      </c>
      <c r="I819" s="3" t="s">
        <v>165</v>
      </c>
      <c r="J819" s="3"/>
      <c r="K819" s="3">
        <v>8</v>
      </c>
    </row>
    <row r="820" spans="1:11" x14ac:dyDescent="0.35">
      <c r="A820" s="3" t="s">
        <v>130</v>
      </c>
      <c r="B820" s="3">
        <v>2019</v>
      </c>
      <c r="C820" s="22">
        <v>43800</v>
      </c>
      <c r="D820" s="3" t="s">
        <v>1554</v>
      </c>
      <c r="E820" s="3" t="s">
        <v>1543</v>
      </c>
      <c r="F820" s="3">
        <v>6</v>
      </c>
      <c r="G820" s="3">
        <v>2</v>
      </c>
      <c r="H820" s="3" t="s">
        <v>34</v>
      </c>
      <c r="I820" s="3" t="s">
        <v>74</v>
      </c>
      <c r="J820" s="3"/>
      <c r="K820" s="3">
        <v>13</v>
      </c>
    </row>
    <row r="821" spans="1:11" x14ac:dyDescent="0.35">
      <c r="A821" s="3" t="s">
        <v>130</v>
      </c>
      <c r="B821" s="3">
        <v>2019</v>
      </c>
      <c r="C821" s="22">
        <v>43800</v>
      </c>
      <c r="D821" s="3" t="s">
        <v>1554</v>
      </c>
      <c r="E821" s="3" t="s">
        <v>1543</v>
      </c>
      <c r="F821" s="3">
        <v>6</v>
      </c>
      <c r="G821" s="3">
        <v>3</v>
      </c>
      <c r="H821" s="3" t="s">
        <v>160</v>
      </c>
      <c r="I821" s="3" t="s">
        <v>161</v>
      </c>
      <c r="J821" s="3"/>
      <c r="K821" s="3">
        <v>19</v>
      </c>
    </row>
    <row r="822" spans="1:11" x14ac:dyDescent="0.35">
      <c r="A822" s="3" t="s">
        <v>130</v>
      </c>
      <c r="B822" s="3">
        <v>2019</v>
      </c>
      <c r="C822" s="22">
        <v>43800</v>
      </c>
      <c r="D822" s="3" t="s">
        <v>1554</v>
      </c>
      <c r="E822" s="3" t="s">
        <v>1543</v>
      </c>
      <c r="F822" s="3">
        <v>6</v>
      </c>
      <c r="G822" s="3">
        <v>4</v>
      </c>
      <c r="H822" s="3" t="s">
        <v>50</v>
      </c>
      <c r="I822" s="3" t="s">
        <v>51</v>
      </c>
      <c r="J822" s="3"/>
      <c r="K822" s="3">
        <v>25</v>
      </c>
    </row>
    <row r="823" spans="1:11" x14ac:dyDescent="0.35">
      <c r="A823" s="3" t="s">
        <v>130</v>
      </c>
      <c r="B823" s="3">
        <v>2019</v>
      </c>
      <c r="C823" s="22">
        <v>43800</v>
      </c>
      <c r="D823" s="3" t="s">
        <v>1554</v>
      </c>
      <c r="E823" s="3" t="s">
        <v>1544</v>
      </c>
      <c r="F823" s="3">
        <v>1</v>
      </c>
      <c r="G823" s="3">
        <v>1</v>
      </c>
      <c r="H823" s="3" t="s">
        <v>178</v>
      </c>
      <c r="I823" s="3" t="s">
        <v>159</v>
      </c>
      <c r="J823" s="3"/>
      <c r="K823" s="3">
        <v>1</v>
      </c>
    </row>
    <row r="824" spans="1:11" x14ac:dyDescent="0.35">
      <c r="A824" s="3" t="s">
        <v>130</v>
      </c>
      <c r="B824" s="3">
        <v>2019</v>
      </c>
      <c r="C824" s="22">
        <v>43800</v>
      </c>
      <c r="D824" s="3" t="s">
        <v>1554</v>
      </c>
      <c r="E824" s="3" t="s">
        <v>1544</v>
      </c>
      <c r="F824" s="3">
        <v>1</v>
      </c>
      <c r="G824" s="3">
        <v>2</v>
      </c>
      <c r="H824" s="3" t="s">
        <v>78</v>
      </c>
      <c r="I824" s="3" t="s">
        <v>19</v>
      </c>
      <c r="J824" s="3"/>
      <c r="K824" s="3">
        <v>6</v>
      </c>
    </row>
    <row r="825" spans="1:11" x14ac:dyDescent="0.35">
      <c r="A825" s="3" t="s">
        <v>130</v>
      </c>
      <c r="B825" s="3">
        <v>2019</v>
      </c>
      <c r="C825" s="22">
        <v>43800</v>
      </c>
      <c r="D825" s="3" t="s">
        <v>1554</v>
      </c>
      <c r="E825" s="3" t="s">
        <v>1544</v>
      </c>
      <c r="F825" s="3">
        <v>1</v>
      </c>
      <c r="G825" s="3">
        <v>3</v>
      </c>
      <c r="H825" s="3" t="s">
        <v>80</v>
      </c>
      <c r="I825" s="3" t="s">
        <v>65</v>
      </c>
      <c r="J825" s="3"/>
      <c r="K825" s="3">
        <v>5</v>
      </c>
    </row>
    <row r="826" spans="1:11" x14ac:dyDescent="0.35">
      <c r="A826" s="3" t="s">
        <v>130</v>
      </c>
      <c r="B826" s="3">
        <v>2019</v>
      </c>
      <c r="C826" s="22">
        <v>43800</v>
      </c>
      <c r="D826" s="3" t="s">
        <v>1554</v>
      </c>
      <c r="E826" s="3" t="s">
        <v>1544</v>
      </c>
      <c r="F826" s="3">
        <v>1</v>
      </c>
      <c r="G826" s="3">
        <v>4</v>
      </c>
      <c r="H826" s="3" t="s">
        <v>101</v>
      </c>
      <c r="I826" s="3" t="s">
        <v>47</v>
      </c>
      <c r="J826" s="3"/>
      <c r="K826" s="3">
        <v>7</v>
      </c>
    </row>
    <row r="827" spans="1:11" x14ac:dyDescent="0.35">
      <c r="A827" s="3" t="s">
        <v>130</v>
      </c>
      <c r="B827" s="3">
        <v>2019</v>
      </c>
      <c r="C827" s="22">
        <v>43800</v>
      </c>
      <c r="D827" s="3" t="s">
        <v>1554</v>
      </c>
      <c r="E827" s="3" t="s">
        <v>1544</v>
      </c>
      <c r="F827" s="3">
        <v>1</v>
      </c>
      <c r="G827" s="3">
        <v>5</v>
      </c>
      <c r="H827" s="3" t="s">
        <v>138</v>
      </c>
      <c r="I827" s="3" t="s">
        <v>165</v>
      </c>
      <c r="J827" s="3"/>
      <c r="K827" s="3">
        <v>8</v>
      </c>
    </row>
    <row r="828" spans="1:11" x14ac:dyDescent="0.35">
      <c r="A828" s="3" t="s">
        <v>130</v>
      </c>
      <c r="B828" s="3">
        <v>2019</v>
      </c>
      <c r="C828" s="22">
        <v>43800</v>
      </c>
      <c r="D828" s="3" t="s">
        <v>1554</v>
      </c>
      <c r="E828" s="3" t="s">
        <v>1544</v>
      </c>
      <c r="F828" s="3">
        <v>1</v>
      </c>
      <c r="G828" s="3">
        <v>6</v>
      </c>
      <c r="H828" s="3" t="s">
        <v>137</v>
      </c>
      <c r="I828" s="3" t="s">
        <v>38</v>
      </c>
      <c r="J828" s="3"/>
      <c r="K828" s="3">
        <v>12</v>
      </c>
    </row>
    <row r="829" spans="1:11" x14ac:dyDescent="0.35">
      <c r="A829" s="3" t="s">
        <v>130</v>
      </c>
      <c r="B829" s="3">
        <v>2019</v>
      </c>
      <c r="C829" s="22">
        <v>43800</v>
      </c>
      <c r="D829" s="3" t="s">
        <v>1554</v>
      </c>
      <c r="E829" s="3" t="s">
        <v>1544</v>
      </c>
      <c r="F829" s="3">
        <v>2</v>
      </c>
      <c r="G829" s="3">
        <v>1</v>
      </c>
      <c r="H829" s="3" t="s">
        <v>23</v>
      </c>
      <c r="I829" s="3" t="s">
        <v>15</v>
      </c>
      <c r="J829" s="3"/>
      <c r="K829" s="3">
        <v>4</v>
      </c>
    </row>
    <row r="830" spans="1:11" x14ac:dyDescent="0.35">
      <c r="A830" s="3" t="s">
        <v>130</v>
      </c>
      <c r="B830" s="3">
        <v>2019</v>
      </c>
      <c r="C830" s="22">
        <v>43800</v>
      </c>
      <c r="D830" s="3" t="s">
        <v>1554</v>
      </c>
      <c r="E830" s="3" t="s">
        <v>1544</v>
      </c>
      <c r="F830" s="3">
        <v>2</v>
      </c>
      <c r="G830" s="3">
        <v>2</v>
      </c>
      <c r="H830" s="3" t="s">
        <v>150</v>
      </c>
      <c r="I830" s="3" t="s">
        <v>31</v>
      </c>
      <c r="J830" s="3"/>
      <c r="K830" s="3">
        <v>2</v>
      </c>
    </row>
    <row r="831" spans="1:11" x14ac:dyDescent="0.35">
      <c r="A831" s="3" t="s">
        <v>130</v>
      </c>
      <c r="B831" s="3">
        <v>2019</v>
      </c>
      <c r="C831" s="22">
        <v>43800</v>
      </c>
      <c r="D831" s="3" t="s">
        <v>1554</v>
      </c>
      <c r="E831" s="3" t="s">
        <v>1544</v>
      </c>
      <c r="F831" s="3">
        <v>2</v>
      </c>
      <c r="G831" s="3">
        <v>3</v>
      </c>
      <c r="H831" s="3" t="s">
        <v>97</v>
      </c>
      <c r="I831" s="3" t="s">
        <v>153</v>
      </c>
      <c r="J831" s="3"/>
      <c r="K831" s="3">
        <v>3</v>
      </c>
    </row>
    <row r="832" spans="1:11" x14ac:dyDescent="0.35">
      <c r="A832" s="3" t="s">
        <v>130</v>
      </c>
      <c r="B832" s="3">
        <v>2019</v>
      </c>
      <c r="C832" s="22">
        <v>43800</v>
      </c>
      <c r="D832" s="3" t="s">
        <v>1554</v>
      </c>
      <c r="E832" s="3" t="s">
        <v>1544</v>
      </c>
      <c r="F832" s="3">
        <v>2</v>
      </c>
      <c r="G832" s="3">
        <v>4</v>
      </c>
      <c r="H832" s="3" t="s">
        <v>26</v>
      </c>
      <c r="I832" s="3" t="s">
        <v>27</v>
      </c>
      <c r="J832" s="3"/>
      <c r="K832" s="3">
        <v>9</v>
      </c>
    </row>
    <row r="833" spans="1:11" x14ac:dyDescent="0.35">
      <c r="A833" s="3" t="s">
        <v>130</v>
      </c>
      <c r="B833" s="3">
        <v>2019</v>
      </c>
      <c r="C833" s="22">
        <v>43800</v>
      </c>
      <c r="D833" s="3" t="s">
        <v>1554</v>
      </c>
      <c r="E833" s="3" t="s">
        <v>1544</v>
      </c>
      <c r="F833" s="3">
        <v>2</v>
      </c>
      <c r="G833" s="3">
        <v>5</v>
      </c>
      <c r="H833" s="3" t="s">
        <v>416</v>
      </c>
      <c r="I833" s="3" t="s">
        <v>121</v>
      </c>
      <c r="J833" s="3"/>
      <c r="K833" s="3">
        <v>11</v>
      </c>
    </row>
    <row r="834" spans="1:11" x14ac:dyDescent="0.35">
      <c r="A834" s="3" t="s">
        <v>130</v>
      </c>
      <c r="B834" s="3">
        <v>2019</v>
      </c>
      <c r="C834" s="22">
        <v>43800</v>
      </c>
      <c r="D834" s="3" t="s">
        <v>1554</v>
      </c>
      <c r="E834" s="3" t="s">
        <v>1544</v>
      </c>
      <c r="F834" s="3">
        <v>2</v>
      </c>
      <c r="G834" s="3">
        <v>6</v>
      </c>
      <c r="H834" s="3" t="s">
        <v>33</v>
      </c>
      <c r="I834" s="3" t="s">
        <v>146</v>
      </c>
      <c r="J834" s="3"/>
      <c r="K834" s="3">
        <v>10</v>
      </c>
    </row>
    <row r="835" spans="1:11" x14ac:dyDescent="0.35">
      <c r="A835" s="3" t="s">
        <v>130</v>
      </c>
      <c r="B835" s="3">
        <v>2019</v>
      </c>
      <c r="C835" s="22">
        <v>43800</v>
      </c>
      <c r="D835" s="3" t="s">
        <v>1554</v>
      </c>
      <c r="E835" s="3" t="s">
        <v>383</v>
      </c>
      <c r="F835" s="3">
        <v>1</v>
      </c>
      <c r="G835" s="3">
        <v>1</v>
      </c>
      <c r="H835" s="3" t="s">
        <v>178</v>
      </c>
      <c r="I835" s="3" t="s">
        <v>159</v>
      </c>
      <c r="J835" s="3"/>
      <c r="K835" s="3">
        <v>1</v>
      </c>
    </row>
    <row r="836" spans="1:11" x14ac:dyDescent="0.35">
      <c r="A836" s="3" t="s">
        <v>130</v>
      </c>
      <c r="B836" s="3">
        <v>2019</v>
      </c>
      <c r="C836" s="22">
        <v>43800</v>
      </c>
      <c r="D836" s="3" t="s">
        <v>1554</v>
      </c>
      <c r="E836" s="3" t="s">
        <v>383</v>
      </c>
      <c r="F836" s="3">
        <v>1</v>
      </c>
      <c r="G836" s="3">
        <v>2</v>
      </c>
      <c r="H836" s="3" t="s">
        <v>150</v>
      </c>
      <c r="I836" s="3" t="s">
        <v>31</v>
      </c>
      <c r="J836" s="3"/>
      <c r="K836" s="3">
        <v>2</v>
      </c>
    </row>
    <row r="837" spans="1:11" x14ac:dyDescent="0.35">
      <c r="A837" s="3" t="s">
        <v>130</v>
      </c>
      <c r="B837" s="3">
        <v>2019</v>
      </c>
      <c r="C837" s="22">
        <v>43800</v>
      </c>
      <c r="D837" s="3" t="s">
        <v>1554</v>
      </c>
      <c r="E837" s="3" t="s">
        <v>383</v>
      </c>
      <c r="F837" s="3">
        <v>1</v>
      </c>
      <c r="G837" s="3">
        <v>3</v>
      </c>
      <c r="H837" s="3" t="s">
        <v>97</v>
      </c>
      <c r="I837" s="3" t="s">
        <v>153</v>
      </c>
      <c r="J837" s="3"/>
      <c r="K837" s="3">
        <v>3</v>
      </c>
    </row>
    <row r="838" spans="1:11" x14ac:dyDescent="0.35">
      <c r="A838" s="3" t="s">
        <v>130</v>
      </c>
      <c r="B838" s="3">
        <v>2019</v>
      </c>
      <c r="C838" s="22">
        <v>43800</v>
      </c>
      <c r="D838" s="3" t="s">
        <v>1554</v>
      </c>
      <c r="E838" s="3" t="s">
        <v>383</v>
      </c>
      <c r="F838" s="3">
        <v>1</v>
      </c>
      <c r="G838" s="3">
        <v>4</v>
      </c>
      <c r="H838" s="3" t="s">
        <v>23</v>
      </c>
      <c r="I838" s="3" t="s">
        <v>15</v>
      </c>
      <c r="J838" s="3"/>
      <c r="K838" s="3">
        <v>4</v>
      </c>
    </row>
    <row r="839" spans="1:11" x14ac:dyDescent="0.35">
      <c r="A839" s="3" t="s">
        <v>130</v>
      </c>
      <c r="B839" s="3">
        <v>2019</v>
      </c>
      <c r="C839" s="22">
        <v>43800</v>
      </c>
      <c r="D839" s="3" t="s">
        <v>1554</v>
      </c>
      <c r="E839" s="3" t="s">
        <v>383</v>
      </c>
      <c r="F839" s="3">
        <v>1</v>
      </c>
      <c r="G839" s="3">
        <v>5</v>
      </c>
      <c r="H839" s="3" t="s">
        <v>80</v>
      </c>
      <c r="I839" s="3" t="s">
        <v>65</v>
      </c>
      <c r="J839" s="3"/>
      <c r="K839" s="3">
        <v>5</v>
      </c>
    </row>
    <row r="840" spans="1:11" x14ac:dyDescent="0.35">
      <c r="A840" s="3" t="s">
        <v>130</v>
      </c>
      <c r="B840" s="3">
        <v>2019</v>
      </c>
      <c r="C840" s="22">
        <v>43800</v>
      </c>
      <c r="D840" s="3" t="s">
        <v>1554</v>
      </c>
      <c r="E840" s="3" t="s">
        <v>383</v>
      </c>
      <c r="F840" s="3">
        <v>1</v>
      </c>
      <c r="G840" s="3">
        <v>6</v>
      </c>
      <c r="H840" s="3" t="s">
        <v>78</v>
      </c>
      <c r="I840" s="3" t="s">
        <v>19</v>
      </c>
      <c r="J840" s="3"/>
      <c r="K840" s="3">
        <v>6</v>
      </c>
    </row>
    <row r="841" spans="1:11" x14ac:dyDescent="0.35">
      <c r="A841" s="3" t="s">
        <v>130</v>
      </c>
      <c r="B841" s="3">
        <v>2019</v>
      </c>
      <c r="C841" s="22">
        <v>43800</v>
      </c>
      <c r="D841" s="3" t="s">
        <v>1554</v>
      </c>
      <c r="E841" s="3" t="s">
        <v>383</v>
      </c>
      <c r="F841" s="3">
        <v>2</v>
      </c>
      <c r="G841" s="3">
        <v>1</v>
      </c>
      <c r="H841" s="3" t="s">
        <v>101</v>
      </c>
      <c r="I841" s="3" t="s">
        <v>47</v>
      </c>
      <c r="J841" s="3"/>
      <c r="K841" s="3">
        <v>7</v>
      </c>
    </row>
    <row r="842" spans="1:11" x14ac:dyDescent="0.35">
      <c r="A842" s="3" t="s">
        <v>130</v>
      </c>
      <c r="B842" s="3">
        <v>2019</v>
      </c>
      <c r="C842" s="22">
        <v>43800</v>
      </c>
      <c r="D842" s="3" t="s">
        <v>1554</v>
      </c>
      <c r="E842" s="3" t="s">
        <v>383</v>
      </c>
      <c r="F842" s="3">
        <v>2</v>
      </c>
      <c r="G842" s="3">
        <v>2</v>
      </c>
      <c r="H842" s="3" t="s">
        <v>138</v>
      </c>
      <c r="I842" s="3" t="s">
        <v>165</v>
      </c>
      <c r="J842" s="3"/>
      <c r="K842" s="3">
        <v>8</v>
      </c>
    </row>
    <row r="843" spans="1:11" x14ac:dyDescent="0.35">
      <c r="A843" s="3" t="s">
        <v>130</v>
      </c>
      <c r="B843" s="3">
        <v>2019</v>
      </c>
      <c r="C843" s="22">
        <v>43800</v>
      </c>
      <c r="D843" s="3" t="s">
        <v>1554</v>
      </c>
      <c r="E843" s="3" t="s">
        <v>383</v>
      </c>
      <c r="F843" s="3">
        <v>2</v>
      </c>
      <c r="G843" s="3">
        <v>3</v>
      </c>
      <c r="H843" s="3" t="s">
        <v>26</v>
      </c>
      <c r="I843" s="3" t="s">
        <v>27</v>
      </c>
      <c r="J843" s="3"/>
      <c r="K843" s="3">
        <v>9</v>
      </c>
    </row>
    <row r="844" spans="1:11" x14ac:dyDescent="0.35">
      <c r="A844" s="3" t="s">
        <v>130</v>
      </c>
      <c r="B844" s="3">
        <v>2019</v>
      </c>
      <c r="C844" s="22">
        <v>43800</v>
      </c>
      <c r="D844" s="3" t="s">
        <v>1554</v>
      </c>
      <c r="E844" s="3" t="s">
        <v>383</v>
      </c>
      <c r="F844" s="3">
        <v>2</v>
      </c>
      <c r="G844" s="3">
        <v>4</v>
      </c>
      <c r="H844" s="3" t="s">
        <v>33</v>
      </c>
      <c r="I844" s="3" t="s">
        <v>146</v>
      </c>
      <c r="J844" s="3"/>
      <c r="K844" s="3">
        <v>10</v>
      </c>
    </row>
    <row r="845" spans="1:11" x14ac:dyDescent="0.35">
      <c r="A845" s="3" t="s">
        <v>130</v>
      </c>
      <c r="B845" s="3">
        <v>2019</v>
      </c>
      <c r="C845" s="22">
        <v>43800</v>
      </c>
      <c r="D845" s="3" t="s">
        <v>1554</v>
      </c>
      <c r="E845" s="3" t="s">
        <v>383</v>
      </c>
      <c r="F845" s="3">
        <v>2</v>
      </c>
      <c r="G845" s="3">
        <v>5</v>
      </c>
      <c r="H845" s="3" t="s">
        <v>416</v>
      </c>
      <c r="I845" s="3" t="s">
        <v>121</v>
      </c>
      <c r="J845" s="3"/>
      <c r="K845" s="3">
        <v>11</v>
      </c>
    </row>
    <row r="846" spans="1:11" x14ac:dyDescent="0.35">
      <c r="A846" s="3" t="s">
        <v>130</v>
      </c>
      <c r="B846" s="3">
        <v>2019</v>
      </c>
      <c r="C846" s="22">
        <v>43800</v>
      </c>
      <c r="D846" s="3" t="s">
        <v>1554</v>
      </c>
      <c r="E846" s="3" t="s">
        <v>383</v>
      </c>
      <c r="F846" s="3">
        <v>2</v>
      </c>
      <c r="G846" s="3">
        <v>6</v>
      </c>
      <c r="H846" s="3" t="s">
        <v>137</v>
      </c>
      <c r="I846" s="3" t="s">
        <v>38</v>
      </c>
      <c r="J846" s="3"/>
      <c r="K846" s="3">
        <v>12</v>
      </c>
    </row>
    <row r="847" spans="1:11" x14ac:dyDescent="0.35">
      <c r="A847" s="3" t="s">
        <v>103</v>
      </c>
      <c r="B847" s="3">
        <v>2020</v>
      </c>
      <c r="C847" s="22">
        <v>43778</v>
      </c>
      <c r="D847" s="3" t="s">
        <v>1554</v>
      </c>
      <c r="E847" s="3" t="s">
        <v>472</v>
      </c>
      <c r="F847" s="3">
        <v>1</v>
      </c>
      <c r="G847" s="3">
        <v>1</v>
      </c>
      <c r="H847" s="3" t="s">
        <v>78</v>
      </c>
      <c r="I847" s="3" t="s">
        <v>19</v>
      </c>
      <c r="J847" s="3">
        <v>28.5</v>
      </c>
      <c r="K847" s="3">
        <v>10</v>
      </c>
    </row>
    <row r="848" spans="1:11" x14ac:dyDescent="0.35">
      <c r="A848" s="3" t="s">
        <v>103</v>
      </c>
      <c r="B848" s="3">
        <v>2020</v>
      </c>
      <c r="C848" s="22">
        <v>43778</v>
      </c>
      <c r="D848" s="3" t="s">
        <v>1554</v>
      </c>
      <c r="E848" s="3" t="s">
        <v>472</v>
      </c>
      <c r="F848" s="3">
        <v>1</v>
      </c>
      <c r="G848" s="3">
        <v>2</v>
      </c>
      <c r="H848" s="3" t="s">
        <v>24</v>
      </c>
      <c r="I848" s="3" t="s">
        <v>25</v>
      </c>
      <c r="J848" s="3">
        <v>21.2</v>
      </c>
      <c r="K848" s="3">
        <v>19</v>
      </c>
    </row>
    <row r="849" spans="1:11" x14ac:dyDescent="0.35">
      <c r="A849" s="3" t="s">
        <v>103</v>
      </c>
      <c r="B849" s="3">
        <v>2020</v>
      </c>
      <c r="C849" s="22">
        <v>43778</v>
      </c>
      <c r="D849" s="3" t="s">
        <v>1554</v>
      </c>
      <c r="E849" s="3" t="s">
        <v>472</v>
      </c>
      <c r="F849" s="3">
        <v>1</v>
      </c>
      <c r="G849" s="3">
        <v>3</v>
      </c>
      <c r="H849" s="3" t="s">
        <v>80</v>
      </c>
      <c r="I849" s="3" t="s">
        <v>65</v>
      </c>
      <c r="J849" s="3">
        <v>32.5</v>
      </c>
      <c r="K849" s="3">
        <v>8</v>
      </c>
    </row>
    <row r="850" spans="1:11" x14ac:dyDescent="0.35">
      <c r="A850" s="3" t="s">
        <v>103</v>
      </c>
      <c r="B850" s="3">
        <v>2020</v>
      </c>
      <c r="C850" s="22">
        <v>43778</v>
      </c>
      <c r="D850" s="3" t="s">
        <v>1554</v>
      </c>
      <c r="E850" s="3" t="s">
        <v>472</v>
      </c>
      <c r="F850" s="3">
        <v>1</v>
      </c>
      <c r="G850" s="3">
        <v>4</v>
      </c>
      <c r="H850" s="3" t="s">
        <v>101</v>
      </c>
      <c r="I850" s="3" t="s">
        <v>47</v>
      </c>
      <c r="J850" s="3">
        <v>25.7</v>
      </c>
      <c r="K850" s="3">
        <v>4</v>
      </c>
    </row>
    <row r="851" spans="1:11" x14ac:dyDescent="0.35">
      <c r="A851" s="3" t="s">
        <v>103</v>
      </c>
      <c r="B851" s="3">
        <v>2020</v>
      </c>
      <c r="C851" s="22">
        <v>43778</v>
      </c>
      <c r="D851" s="3" t="s">
        <v>1554</v>
      </c>
      <c r="E851" s="3" t="s">
        <v>472</v>
      </c>
      <c r="F851" s="3">
        <v>1</v>
      </c>
      <c r="G851" s="3">
        <v>5</v>
      </c>
      <c r="H851" s="3" t="s">
        <v>160</v>
      </c>
      <c r="I851" s="3" t="s">
        <v>161</v>
      </c>
      <c r="J851" s="3">
        <v>22.6</v>
      </c>
      <c r="K851" s="3">
        <v>19</v>
      </c>
    </row>
    <row r="852" spans="1:11" x14ac:dyDescent="0.35">
      <c r="A852" s="3" t="s">
        <v>103</v>
      </c>
      <c r="B852" s="3">
        <v>2020</v>
      </c>
      <c r="C852" s="22">
        <v>43778</v>
      </c>
      <c r="D852" s="3" t="s">
        <v>1554</v>
      </c>
      <c r="E852" s="3" t="s">
        <v>472</v>
      </c>
      <c r="F852" s="3">
        <v>2</v>
      </c>
      <c r="G852" s="3">
        <v>1</v>
      </c>
      <c r="H852" s="3" t="s">
        <v>23</v>
      </c>
      <c r="I852" s="3" t="s">
        <v>15</v>
      </c>
      <c r="J852" s="3">
        <v>22.1</v>
      </c>
      <c r="K852" s="3">
        <v>2</v>
      </c>
    </row>
    <row r="853" spans="1:11" x14ac:dyDescent="0.35">
      <c r="A853" s="3" t="s">
        <v>103</v>
      </c>
      <c r="B853" s="3">
        <v>2020</v>
      </c>
      <c r="C853" s="22">
        <v>43778</v>
      </c>
      <c r="D853" s="3" t="s">
        <v>1554</v>
      </c>
      <c r="E853" s="3" t="s">
        <v>472</v>
      </c>
      <c r="F853" s="3">
        <v>2</v>
      </c>
      <c r="G853" s="3">
        <v>2</v>
      </c>
      <c r="H853" s="3" t="s">
        <v>1557</v>
      </c>
      <c r="I853" s="3" t="s">
        <v>49</v>
      </c>
      <c r="J853" s="3">
        <v>21.4</v>
      </c>
      <c r="K853" s="3">
        <v>25</v>
      </c>
    </row>
    <row r="854" spans="1:11" x14ac:dyDescent="0.35">
      <c r="A854" s="3" t="s">
        <v>103</v>
      </c>
      <c r="B854" s="3">
        <v>2020</v>
      </c>
      <c r="C854" s="22">
        <v>43778</v>
      </c>
      <c r="D854" s="3" t="s">
        <v>1554</v>
      </c>
      <c r="E854" s="3" t="s">
        <v>472</v>
      </c>
      <c r="F854" s="3">
        <v>2</v>
      </c>
      <c r="G854" s="3">
        <v>3</v>
      </c>
      <c r="H854" s="3" t="s">
        <v>178</v>
      </c>
      <c r="I854" s="3" t="s">
        <v>159</v>
      </c>
      <c r="J854" s="3">
        <v>27.8</v>
      </c>
      <c r="K854" s="3">
        <v>13</v>
      </c>
    </row>
    <row r="855" spans="1:11" x14ac:dyDescent="0.35">
      <c r="A855" s="3" t="s">
        <v>103</v>
      </c>
      <c r="B855" s="3">
        <v>2020</v>
      </c>
      <c r="C855" s="22">
        <v>43778</v>
      </c>
      <c r="D855" s="3" t="s">
        <v>1554</v>
      </c>
      <c r="E855" s="3" t="s">
        <v>472</v>
      </c>
      <c r="F855" s="3">
        <v>2</v>
      </c>
      <c r="G855" s="3">
        <v>4</v>
      </c>
      <c r="H855" s="3" t="s">
        <v>132</v>
      </c>
      <c r="I855" s="3" t="s">
        <v>65</v>
      </c>
      <c r="J855" s="3">
        <v>29.3</v>
      </c>
      <c r="K855" s="3">
        <v>13</v>
      </c>
    </row>
    <row r="856" spans="1:11" x14ac:dyDescent="0.35">
      <c r="A856" s="3" t="s">
        <v>103</v>
      </c>
      <c r="B856" s="3">
        <v>2020</v>
      </c>
      <c r="C856" s="22">
        <v>43778</v>
      </c>
      <c r="D856" s="3" t="s">
        <v>1554</v>
      </c>
      <c r="E856" s="3" t="s">
        <v>472</v>
      </c>
      <c r="F856" s="3">
        <v>2</v>
      </c>
      <c r="G856" s="3">
        <v>5</v>
      </c>
      <c r="H856" s="3" t="s">
        <v>58</v>
      </c>
      <c r="I856" s="3" t="s">
        <v>59</v>
      </c>
      <c r="J856" s="3">
        <v>21.8</v>
      </c>
      <c r="K856" s="3">
        <v>25</v>
      </c>
    </row>
    <row r="857" spans="1:11" x14ac:dyDescent="0.35">
      <c r="A857" s="3" t="s">
        <v>103</v>
      </c>
      <c r="B857" s="3">
        <v>2020</v>
      </c>
      <c r="C857" s="22">
        <v>43778</v>
      </c>
      <c r="D857" s="3" t="s">
        <v>1554</v>
      </c>
      <c r="E857" s="3" t="s">
        <v>472</v>
      </c>
      <c r="F857" s="3">
        <v>3</v>
      </c>
      <c r="G857" s="3">
        <v>1</v>
      </c>
      <c r="H857" s="3" t="s">
        <v>136</v>
      </c>
      <c r="I857" s="3" t="s">
        <v>25</v>
      </c>
      <c r="J857" s="3">
        <v>26.8</v>
      </c>
      <c r="K857" s="3">
        <v>1</v>
      </c>
    </row>
    <row r="858" spans="1:11" x14ac:dyDescent="0.35">
      <c r="A858" s="3" t="s">
        <v>103</v>
      </c>
      <c r="B858" s="3">
        <v>2020</v>
      </c>
      <c r="C858" s="22">
        <v>43778</v>
      </c>
      <c r="D858" s="3" t="s">
        <v>1554</v>
      </c>
      <c r="E858" s="3" t="s">
        <v>472</v>
      </c>
      <c r="F858" s="3">
        <v>3</v>
      </c>
      <c r="G858" s="3">
        <v>2</v>
      </c>
      <c r="H858" s="3" t="s">
        <v>149</v>
      </c>
      <c r="I858" s="3" t="s">
        <v>56</v>
      </c>
      <c r="J858" s="3">
        <v>29.6</v>
      </c>
      <c r="K858" s="3">
        <v>19</v>
      </c>
    </row>
    <row r="859" spans="1:11" x14ac:dyDescent="0.35">
      <c r="A859" s="3" t="s">
        <v>103</v>
      </c>
      <c r="B859" s="3">
        <v>2020</v>
      </c>
      <c r="C859" s="22">
        <v>43778</v>
      </c>
      <c r="D859" s="3" t="s">
        <v>1554</v>
      </c>
      <c r="E859" s="3" t="s">
        <v>472</v>
      </c>
      <c r="F859" s="3">
        <v>3</v>
      </c>
      <c r="G859" s="3">
        <v>3</v>
      </c>
      <c r="H859" s="3" t="s">
        <v>16</v>
      </c>
      <c r="I859" s="3" t="s">
        <v>17</v>
      </c>
      <c r="J859" s="3">
        <v>20.5</v>
      </c>
      <c r="K859" s="3">
        <v>3</v>
      </c>
    </row>
    <row r="860" spans="1:11" x14ac:dyDescent="0.35">
      <c r="A860" s="3" t="s">
        <v>103</v>
      </c>
      <c r="B860" s="3">
        <v>2020</v>
      </c>
      <c r="C860" s="22">
        <v>43778</v>
      </c>
      <c r="D860" s="3" t="s">
        <v>1554</v>
      </c>
      <c r="E860" s="3" t="s">
        <v>472</v>
      </c>
      <c r="F860" s="3">
        <v>3</v>
      </c>
      <c r="G860" s="3">
        <v>4</v>
      </c>
      <c r="H860" s="3" t="s">
        <v>151</v>
      </c>
      <c r="I860" s="3" t="s">
        <v>63</v>
      </c>
      <c r="J860" s="3">
        <v>22.2</v>
      </c>
      <c r="K860" s="3">
        <v>19</v>
      </c>
    </row>
    <row r="861" spans="1:11" x14ac:dyDescent="0.35">
      <c r="A861" s="3" t="s">
        <v>103</v>
      </c>
      <c r="B861" s="3">
        <v>2020</v>
      </c>
      <c r="C861" s="22">
        <v>43778</v>
      </c>
      <c r="D861" s="3" t="s">
        <v>1554</v>
      </c>
      <c r="E861" s="3" t="s">
        <v>472</v>
      </c>
      <c r="F861" s="3">
        <v>3</v>
      </c>
      <c r="G861" s="3">
        <v>5</v>
      </c>
      <c r="H861" s="3" t="s">
        <v>147</v>
      </c>
      <c r="I861" s="3" t="s">
        <v>148</v>
      </c>
      <c r="J861" s="3">
        <v>21.5</v>
      </c>
      <c r="K861" s="3">
        <v>13</v>
      </c>
    </row>
    <row r="862" spans="1:11" x14ac:dyDescent="0.35">
      <c r="A862" s="3" t="s">
        <v>103</v>
      </c>
      <c r="B862" s="3">
        <v>2020</v>
      </c>
      <c r="C862" s="22">
        <v>43778</v>
      </c>
      <c r="D862" s="3" t="s">
        <v>1554</v>
      </c>
      <c r="E862" s="3" t="s">
        <v>472</v>
      </c>
      <c r="F862" s="3">
        <v>4</v>
      </c>
      <c r="G862" s="3">
        <v>1</v>
      </c>
      <c r="H862" s="3" t="s">
        <v>34</v>
      </c>
      <c r="I862" s="3" t="s">
        <v>19</v>
      </c>
      <c r="J862" s="3">
        <v>32.200000000000003</v>
      </c>
      <c r="K862" s="3">
        <v>12</v>
      </c>
    </row>
    <row r="863" spans="1:11" x14ac:dyDescent="0.35">
      <c r="A863" s="3" t="s">
        <v>103</v>
      </c>
      <c r="B863" s="3">
        <v>2020</v>
      </c>
      <c r="C863" s="22">
        <v>43778</v>
      </c>
      <c r="D863" s="3" t="s">
        <v>1554</v>
      </c>
      <c r="E863" s="3" t="s">
        <v>472</v>
      </c>
      <c r="F863" s="3">
        <v>4</v>
      </c>
      <c r="G863" s="3">
        <v>2</v>
      </c>
      <c r="H863" s="3" t="s">
        <v>20</v>
      </c>
      <c r="I863" s="3" t="s">
        <v>21</v>
      </c>
      <c r="J863" s="3">
        <v>24.2</v>
      </c>
      <c r="K863" s="3">
        <v>13</v>
      </c>
    </row>
    <row r="864" spans="1:11" x14ac:dyDescent="0.35">
      <c r="A864" s="3" t="s">
        <v>103</v>
      </c>
      <c r="B864" s="3">
        <v>2020</v>
      </c>
      <c r="C864" s="22">
        <v>43778</v>
      </c>
      <c r="D864" s="3" t="s">
        <v>1554</v>
      </c>
      <c r="E864" s="3" t="s">
        <v>472</v>
      </c>
      <c r="F864" s="3">
        <v>4</v>
      </c>
      <c r="G864" s="3">
        <v>3</v>
      </c>
      <c r="H864" s="3" t="s">
        <v>1531</v>
      </c>
      <c r="I864" s="3" t="s">
        <v>53</v>
      </c>
      <c r="J864" s="3">
        <v>22.8</v>
      </c>
      <c r="K864" s="3">
        <v>6</v>
      </c>
    </row>
    <row r="865" spans="1:11" x14ac:dyDescent="0.35">
      <c r="A865" s="3" t="s">
        <v>103</v>
      </c>
      <c r="B865" s="3">
        <v>2020</v>
      </c>
      <c r="C865" s="22">
        <v>43778</v>
      </c>
      <c r="D865" s="3" t="s">
        <v>1554</v>
      </c>
      <c r="E865" s="3" t="s">
        <v>472</v>
      </c>
      <c r="F865" s="3">
        <v>4</v>
      </c>
      <c r="G865" s="3">
        <v>4</v>
      </c>
      <c r="H865" s="3" t="s">
        <v>50</v>
      </c>
      <c r="I865" s="3" t="s">
        <v>51</v>
      </c>
      <c r="J865" s="3">
        <v>23.1</v>
      </c>
      <c r="K865" s="3">
        <v>19</v>
      </c>
    </row>
    <row r="866" spans="1:11" x14ac:dyDescent="0.35">
      <c r="A866" s="3" t="s">
        <v>103</v>
      </c>
      <c r="B866" s="3">
        <v>2020</v>
      </c>
      <c r="C866" s="22">
        <v>43778</v>
      </c>
      <c r="D866" s="3" t="s">
        <v>1554</v>
      </c>
      <c r="E866" s="3" t="s">
        <v>472</v>
      </c>
      <c r="F866" s="3">
        <v>4</v>
      </c>
      <c r="G866" s="3">
        <v>5</v>
      </c>
      <c r="H866" s="3" t="s">
        <v>420</v>
      </c>
      <c r="I866" s="3" t="s">
        <v>145</v>
      </c>
      <c r="J866" s="3">
        <v>31.9</v>
      </c>
      <c r="K866" s="3">
        <v>25</v>
      </c>
    </row>
    <row r="867" spans="1:11" x14ac:dyDescent="0.35">
      <c r="A867" s="3" t="s">
        <v>103</v>
      </c>
      <c r="B867" s="3">
        <v>2020</v>
      </c>
      <c r="C867" s="22">
        <v>43778</v>
      </c>
      <c r="D867" s="3" t="s">
        <v>1554</v>
      </c>
      <c r="E867" s="3" t="s">
        <v>472</v>
      </c>
      <c r="F867" s="3">
        <v>5</v>
      </c>
      <c r="G867" s="3">
        <v>1</v>
      </c>
      <c r="H867" s="3" t="s">
        <v>113</v>
      </c>
      <c r="I867" s="3" t="s">
        <v>121</v>
      </c>
      <c r="J867" s="3">
        <v>25</v>
      </c>
      <c r="K867" s="3">
        <v>5</v>
      </c>
    </row>
    <row r="868" spans="1:11" x14ac:dyDescent="0.35">
      <c r="A868" s="3" t="s">
        <v>103</v>
      </c>
      <c r="B868" s="3">
        <v>2020</v>
      </c>
      <c r="C868" s="22">
        <v>43778</v>
      </c>
      <c r="D868" s="3" t="s">
        <v>1554</v>
      </c>
      <c r="E868" s="3" t="s">
        <v>472</v>
      </c>
      <c r="F868" s="3">
        <v>5</v>
      </c>
      <c r="G868" s="3">
        <v>2</v>
      </c>
      <c r="H868" s="3" t="s">
        <v>14</v>
      </c>
      <c r="I868" s="3" t="s">
        <v>15</v>
      </c>
      <c r="J868" s="3">
        <v>19.8</v>
      </c>
      <c r="K868" s="3">
        <v>9</v>
      </c>
    </row>
    <row r="869" spans="1:11" x14ac:dyDescent="0.35">
      <c r="A869" s="3" t="s">
        <v>103</v>
      </c>
      <c r="B869" s="3">
        <v>2020</v>
      </c>
      <c r="C869" s="22">
        <v>43778</v>
      </c>
      <c r="D869" s="3" t="s">
        <v>1554</v>
      </c>
      <c r="E869" s="3" t="s">
        <v>472</v>
      </c>
      <c r="F869" s="3">
        <v>5</v>
      </c>
      <c r="G869" s="3">
        <v>3</v>
      </c>
      <c r="H869" s="3" t="s">
        <v>137</v>
      </c>
      <c r="I869" s="3" t="s">
        <v>38</v>
      </c>
      <c r="J869" s="3">
        <v>28.8</v>
      </c>
      <c r="K869" s="3">
        <v>13</v>
      </c>
    </row>
    <row r="870" spans="1:11" x14ac:dyDescent="0.35">
      <c r="A870" s="3" t="s">
        <v>103</v>
      </c>
      <c r="B870" s="3">
        <v>2020</v>
      </c>
      <c r="C870" s="22">
        <v>43778</v>
      </c>
      <c r="D870" s="3" t="s">
        <v>1554</v>
      </c>
      <c r="E870" s="3" t="s">
        <v>472</v>
      </c>
      <c r="F870" s="3">
        <v>5</v>
      </c>
      <c r="G870" s="3">
        <v>4</v>
      </c>
      <c r="H870" s="3" t="s">
        <v>83</v>
      </c>
      <c r="I870" s="3" t="s">
        <v>67</v>
      </c>
      <c r="J870" s="3">
        <v>27.2</v>
      </c>
      <c r="K870" s="3">
        <v>13</v>
      </c>
    </row>
    <row r="871" spans="1:11" x14ac:dyDescent="0.35">
      <c r="A871" s="3" t="s">
        <v>103</v>
      </c>
      <c r="B871" s="3">
        <v>2020</v>
      </c>
      <c r="C871" s="22">
        <v>43778</v>
      </c>
      <c r="D871" s="3" t="s">
        <v>1554</v>
      </c>
      <c r="E871" s="3" t="s">
        <v>472</v>
      </c>
      <c r="F871" s="3">
        <v>5</v>
      </c>
      <c r="G871" s="3">
        <v>5</v>
      </c>
      <c r="H871" s="3" t="s">
        <v>84</v>
      </c>
      <c r="I871" s="3" t="s">
        <v>85</v>
      </c>
      <c r="J871" s="3">
        <v>27</v>
      </c>
      <c r="K871" s="3">
        <v>25</v>
      </c>
    </row>
    <row r="872" spans="1:11" x14ac:dyDescent="0.35">
      <c r="A872" s="3" t="s">
        <v>103</v>
      </c>
      <c r="B872" s="3">
        <v>2020</v>
      </c>
      <c r="C872" s="22">
        <v>43778</v>
      </c>
      <c r="D872" s="3" t="s">
        <v>1554</v>
      </c>
      <c r="E872" s="3" t="s">
        <v>472</v>
      </c>
      <c r="F872" s="3">
        <v>6</v>
      </c>
      <c r="G872" s="3">
        <v>1</v>
      </c>
      <c r="H872" s="3" t="s">
        <v>164</v>
      </c>
      <c r="I872" s="3" t="s">
        <v>36</v>
      </c>
      <c r="J872" s="3">
        <v>25.8</v>
      </c>
      <c r="K872" s="3">
        <v>7</v>
      </c>
    </row>
    <row r="873" spans="1:11" x14ac:dyDescent="0.35">
      <c r="A873" s="3" t="s">
        <v>103</v>
      </c>
      <c r="B873" s="3">
        <v>2020</v>
      </c>
      <c r="C873" s="22">
        <v>43778</v>
      </c>
      <c r="D873" s="3" t="s">
        <v>1554</v>
      </c>
      <c r="E873" s="3" t="s">
        <v>472</v>
      </c>
      <c r="F873" s="3">
        <v>6</v>
      </c>
      <c r="G873" s="3">
        <v>2</v>
      </c>
      <c r="H873" s="3" t="s">
        <v>1556</v>
      </c>
      <c r="I873" s="3" t="s">
        <v>123</v>
      </c>
      <c r="J873" s="3">
        <v>36.9</v>
      </c>
      <c r="K873" s="3">
        <v>25</v>
      </c>
    </row>
    <row r="874" spans="1:11" x14ac:dyDescent="0.35">
      <c r="A874" s="3" t="s">
        <v>103</v>
      </c>
      <c r="B874" s="3">
        <v>2020</v>
      </c>
      <c r="C874" s="22">
        <v>43778</v>
      </c>
      <c r="D874" s="3" t="s">
        <v>1554</v>
      </c>
      <c r="E874" s="3" t="s">
        <v>472</v>
      </c>
      <c r="F874" s="3">
        <v>6</v>
      </c>
      <c r="G874" s="3">
        <v>3</v>
      </c>
      <c r="H874" s="3" t="s">
        <v>150</v>
      </c>
      <c r="I874" s="3" t="s">
        <v>31</v>
      </c>
      <c r="J874" s="3">
        <v>31.3</v>
      </c>
      <c r="K874" s="3">
        <v>11</v>
      </c>
    </row>
    <row r="875" spans="1:11" x14ac:dyDescent="0.35">
      <c r="A875" s="3" t="s">
        <v>103</v>
      </c>
      <c r="B875" s="3">
        <v>2020</v>
      </c>
      <c r="C875" s="22">
        <v>43778</v>
      </c>
      <c r="D875" s="3" t="s">
        <v>1554</v>
      </c>
      <c r="E875" s="3" t="s">
        <v>472</v>
      </c>
      <c r="F875" s="3">
        <v>6</v>
      </c>
      <c r="G875" s="3">
        <v>4</v>
      </c>
      <c r="H875" s="3" t="s">
        <v>60</v>
      </c>
      <c r="I875" s="3" t="s">
        <v>61</v>
      </c>
      <c r="J875" s="3">
        <v>31.3</v>
      </c>
      <c r="K875" s="3">
        <v>25</v>
      </c>
    </row>
    <row r="876" spans="1:11" x14ac:dyDescent="0.35">
      <c r="A876" s="3" t="s">
        <v>103</v>
      </c>
      <c r="B876" s="3">
        <v>2020</v>
      </c>
      <c r="C876" s="22">
        <v>43778</v>
      </c>
      <c r="D876" s="3" t="s">
        <v>1554</v>
      </c>
      <c r="E876" s="3" t="s">
        <v>472</v>
      </c>
      <c r="F876" s="3">
        <v>6</v>
      </c>
      <c r="G876" s="3">
        <v>5</v>
      </c>
      <c r="H876" s="3" t="s">
        <v>39</v>
      </c>
      <c r="I876" s="3" t="s">
        <v>40</v>
      </c>
      <c r="J876" s="3">
        <v>25.2</v>
      </c>
      <c r="K876" s="3">
        <v>19</v>
      </c>
    </row>
    <row r="877" spans="1:11" x14ac:dyDescent="0.35">
      <c r="A877" s="3" t="s">
        <v>103</v>
      </c>
      <c r="B877" s="3">
        <v>2020</v>
      </c>
      <c r="C877" s="22">
        <v>43778</v>
      </c>
      <c r="D877" s="3" t="s">
        <v>1554</v>
      </c>
      <c r="E877" s="3" t="s">
        <v>472</v>
      </c>
      <c r="F877" s="3">
        <v>6</v>
      </c>
      <c r="G877" s="3">
        <v>6</v>
      </c>
      <c r="H877" s="3" t="s">
        <v>76</v>
      </c>
      <c r="I877" s="3" t="s">
        <v>38</v>
      </c>
      <c r="J877" s="3">
        <v>20.7</v>
      </c>
      <c r="K877" s="3">
        <v>31</v>
      </c>
    </row>
    <row r="878" spans="1:11" x14ac:dyDescent="0.35">
      <c r="A878" s="3" t="s">
        <v>103</v>
      </c>
      <c r="B878" s="3">
        <v>2020</v>
      </c>
      <c r="C878" s="22">
        <v>43778</v>
      </c>
      <c r="D878" s="3" t="s">
        <v>1554</v>
      </c>
      <c r="E878" s="3" t="s">
        <v>1543</v>
      </c>
      <c r="F878" s="3">
        <v>1</v>
      </c>
      <c r="G878" s="3">
        <v>1</v>
      </c>
      <c r="H878" s="3" t="s">
        <v>150</v>
      </c>
      <c r="I878" s="3" t="s">
        <v>31</v>
      </c>
      <c r="J878" s="3">
        <v>31.3</v>
      </c>
      <c r="K878" s="3">
        <v>11</v>
      </c>
    </row>
    <row r="879" spans="1:11" x14ac:dyDescent="0.35">
      <c r="A879" s="3" t="s">
        <v>103</v>
      </c>
      <c r="B879" s="3">
        <v>2020</v>
      </c>
      <c r="C879" s="22">
        <v>43778</v>
      </c>
      <c r="D879" s="3" t="s">
        <v>1554</v>
      </c>
      <c r="E879" s="3" t="s">
        <v>1543</v>
      </c>
      <c r="F879" s="3">
        <v>1</v>
      </c>
      <c r="G879" s="3">
        <v>2</v>
      </c>
      <c r="H879" s="3" t="s">
        <v>132</v>
      </c>
      <c r="I879" s="3" t="s">
        <v>65</v>
      </c>
      <c r="J879" s="3">
        <v>29.3</v>
      </c>
      <c r="K879" s="3">
        <v>13</v>
      </c>
    </row>
    <row r="880" spans="1:11" x14ac:dyDescent="0.35">
      <c r="A880" s="3" t="s">
        <v>103</v>
      </c>
      <c r="B880" s="3">
        <v>2020</v>
      </c>
      <c r="C880" s="22">
        <v>43778</v>
      </c>
      <c r="D880" s="3" t="s">
        <v>1554</v>
      </c>
      <c r="E880" s="3" t="s">
        <v>1543</v>
      </c>
      <c r="F880" s="3">
        <v>1</v>
      </c>
      <c r="G880" s="3">
        <v>3</v>
      </c>
      <c r="H880" s="3" t="s">
        <v>24</v>
      </c>
      <c r="I880" s="3" t="s">
        <v>25</v>
      </c>
      <c r="J880" s="3">
        <v>21.2</v>
      </c>
      <c r="K880" s="3">
        <v>19</v>
      </c>
    </row>
    <row r="881" spans="1:11" x14ac:dyDescent="0.35">
      <c r="A881" s="3" t="s">
        <v>103</v>
      </c>
      <c r="B881" s="3">
        <v>2020</v>
      </c>
      <c r="C881" s="22">
        <v>43778</v>
      </c>
      <c r="D881" s="3" t="s">
        <v>1554</v>
      </c>
      <c r="E881" s="3" t="s">
        <v>1543</v>
      </c>
      <c r="F881" s="3">
        <v>1</v>
      </c>
      <c r="G881" s="3">
        <v>4</v>
      </c>
      <c r="H881" s="3" t="s">
        <v>84</v>
      </c>
      <c r="I881" s="3" t="s">
        <v>85</v>
      </c>
      <c r="J881" s="3">
        <v>27</v>
      </c>
      <c r="K881" s="3">
        <v>25</v>
      </c>
    </row>
    <row r="882" spans="1:11" x14ac:dyDescent="0.35">
      <c r="A882" s="3" t="s">
        <v>103</v>
      </c>
      <c r="B882" s="3">
        <v>2020</v>
      </c>
      <c r="C882" s="22">
        <v>43778</v>
      </c>
      <c r="D882" s="3" t="s">
        <v>1554</v>
      </c>
      <c r="E882" s="3" t="s">
        <v>1543</v>
      </c>
      <c r="F882" s="3">
        <v>2</v>
      </c>
      <c r="G882" s="3">
        <v>1</v>
      </c>
      <c r="H882" s="3" t="s">
        <v>101</v>
      </c>
      <c r="I882" s="3" t="s">
        <v>47</v>
      </c>
      <c r="J882" s="3">
        <v>25.7</v>
      </c>
      <c r="K882" s="3">
        <v>4</v>
      </c>
    </row>
    <row r="883" spans="1:11" x14ac:dyDescent="0.35">
      <c r="A883" s="3" t="s">
        <v>103</v>
      </c>
      <c r="B883" s="3">
        <v>2020</v>
      </c>
      <c r="C883" s="22">
        <v>43778</v>
      </c>
      <c r="D883" s="3" t="s">
        <v>1554</v>
      </c>
      <c r="E883" s="3" t="s">
        <v>1543</v>
      </c>
      <c r="F883" s="3">
        <v>2</v>
      </c>
      <c r="G883" s="3">
        <v>2</v>
      </c>
      <c r="H883" s="3" t="s">
        <v>137</v>
      </c>
      <c r="I883" s="3" t="s">
        <v>38</v>
      </c>
      <c r="J883" s="3">
        <v>28.8</v>
      </c>
      <c r="K883" s="3">
        <v>13</v>
      </c>
    </row>
    <row r="884" spans="1:11" x14ac:dyDescent="0.35">
      <c r="A884" s="3" t="s">
        <v>103</v>
      </c>
      <c r="B884" s="3">
        <v>2020</v>
      </c>
      <c r="C884" s="22">
        <v>43778</v>
      </c>
      <c r="D884" s="3" t="s">
        <v>1554</v>
      </c>
      <c r="E884" s="3" t="s">
        <v>1543</v>
      </c>
      <c r="F884" s="3">
        <v>2</v>
      </c>
      <c r="G884" s="3">
        <v>3</v>
      </c>
      <c r="H884" s="3" t="s">
        <v>39</v>
      </c>
      <c r="I884" s="3" t="s">
        <v>40</v>
      </c>
      <c r="J884" s="3">
        <v>25.2</v>
      </c>
      <c r="K884" s="3">
        <v>19</v>
      </c>
    </row>
    <row r="885" spans="1:11" x14ac:dyDescent="0.35">
      <c r="A885" s="3" t="s">
        <v>103</v>
      </c>
      <c r="B885" s="3">
        <v>2020</v>
      </c>
      <c r="C885" s="22">
        <v>43778</v>
      </c>
      <c r="D885" s="3" t="s">
        <v>1554</v>
      </c>
      <c r="E885" s="3" t="s">
        <v>1543</v>
      </c>
      <c r="F885" s="3">
        <v>2</v>
      </c>
      <c r="G885" s="3">
        <v>4</v>
      </c>
      <c r="H885" s="3" t="s">
        <v>1557</v>
      </c>
      <c r="I885" s="3" t="s">
        <v>49</v>
      </c>
      <c r="J885" s="3">
        <v>21.4</v>
      </c>
      <c r="K885" s="3">
        <v>25</v>
      </c>
    </row>
    <row r="886" spans="1:11" x14ac:dyDescent="0.35">
      <c r="A886" s="3" t="s">
        <v>103</v>
      </c>
      <c r="B886" s="3">
        <v>2020</v>
      </c>
      <c r="C886" s="22">
        <v>43778</v>
      </c>
      <c r="D886" s="3" t="s">
        <v>1554</v>
      </c>
      <c r="E886" s="3" t="s">
        <v>1543</v>
      </c>
      <c r="F886" s="3">
        <v>3</v>
      </c>
      <c r="G886" s="3">
        <v>1</v>
      </c>
      <c r="H886" s="3" t="s">
        <v>1531</v>
      </c>
      <c r="I886" s="3" t="s">
        <v>53</v>
      </c>
      <c r="J886" s="3">
        <v>22.8</v>
      </c>
      <c r="K886" s="3">
        <v>6</v>
      </c>
    </row>
    <row r="887" spans="1:11" x14ac:dyDescent="0.35">
      <c r="A887" s="3" t="s">
        <v>103</v>
      </c>
      <c r="B887" s="3">
        <v>2020</v>
      </c>
      <c r="C887" s="22">
        <v>43778</v>
      </c>
      <c r="D887" s="3" t="s">
        <v>1554</v>
      </c>
      <c r="E887" s="3" t="s">
        <v>1543</v>
      </c>
      <c r="F887" s="3">
        <v>3</v>
      </c>
      <c r="G887" s="3">
        <v>2</v>
      </c>
      <c r="H887" s="3" t="s">
        <v>83</v>
      </c>
      <c r="I887" s="3" t="s">
        <v>67</v>
      </c>
      <c r="J887" s="3">
        <v>27.2</v>
      </c>
      <c r="K887" s="3">
        <v>13</v>
      </c>
    </row>
    <row r="888" spans="1:11" x14ac:dyDescent="0.35">
      <c r="A888" s="3" t="s">
        <v>103</v>
      </c>
      <c r="B888" s="3">
        <v>2020</v>
      </c>
      <c r="C888" s="22">
        <v>43778</v>
      </c>
      <c r="D888" s="3" t="s">
        <v>1554</v>
      </c>
      <c r="E888" s="3" t="s">
        <v>1543</v>
      </c>
      <c r="F888" s="3">
        <v>3</v>
      </c>
      <c r="G888" s="3">
        <v>3</v>
      </c>
      <c r="H888" s="3" t="s">
        <v>149</v>
      </c>
      <c r="I888" s="3" t="s">
        <v>56</v>
      </c>
      <c r="J888" s="3">
        <v>29.6</v>
      </c>
      <c r="K888" s="3">
        <v>19</v>
      </c>
    </row>
    <row r="889" spans="1:11" x14ac:dyDescent="0.35">
      <c r="A889" s="3" t="s">
        <v>103</v>
      </c>
      <c r="B889" s="3">
        <v>2020</v>
      </c>
      <c r="C889" s="22">
        <v>43778</v>
      </c>
      <c r="D889" s="3" t="s">
        <v>1554</v>
      </c>
      <c r="E889" s="3" t="s">
        <v>1543</v>
      </c>
      <c r="F889" s="3">
        <v>3</v>
      </c>
      <c r="G889" s="3">
        <v>4</v>
      </c>
      <c r="H889" s="3" t="s">
        <v>58</v>
      </c>
      <c r="I889" s="3" t="s">
        <v>59</v>
      </c>
      <c r="J889" s="3">
        <v>21.8</v>
      </c>
      <c r="K889" s="3">
        <v>25</v>
      </c>
    </row>
    <row r="890" spans="1:11" x14ac:dyDescent="0.35">
      <c r="A890" s="3" t="s">
        <v>103</v>
      </c>
      <c r="B890" s="3">
        <v>2020</v>
      </c>
      <c r="C890" s="22">
        <v>43778</v>
      </c>
      <c r="D890" s="3" t="s">
        <v>1554</v>
      </c>
      <c r="E890" s="3" t="s">
        <v>1543</v>
      </c>
      <c r="F890" s="3">
        <v>4</v>
      </c>
      <c r="G890" s="3">
        <v>1</v>
      </c>
      <c r="H890" s="3" t="s">
        <v>16</v>
      </c>
      <c r="I890" s="3" t="s">
        <v>17</v>
      </c>
      <c r="J890" s="3">
        <v>20.5</v>
      </c>
      <c r="K890" s="3">
        <v>3</v>
      </c>
    </row>
    <row r="891" spans="1:11" x14ac:dyDescent="0.35">
      <c r="A891" s="3" t="s">
        <v>103</v>
      </c>
      <c r="B891" s="3">
        <v>2020</v>
      </c>
      <c r="C891" s="22">
        <v>43778</v>
      </c>
      <c r="D891" s="3" t="s">
        <v>1554</v>
      </c>
      <c r="E891" s="3" t="s">
        <v>1543</v>
      </c>
      <c r="F891" s="3">
        <v>4</v>
      </c>
      <c r="G891" s="3">
        <v>2</v>
      </c>
      <c r="H891" s="3" t="s">
        <v>20</v>
      </c>
      <c r="I891" s="3" t="s">
        <v>21</v>
      </c>
      <c r="J891" s="3">
        <v>24.2</v>
      </c>
      <c r="K891" s="3">
        <v>13</v>
      </c>
    </row>
    <row r="892" spans="1:11" x14ac:dyDescent="0.35">
      <c r="A892" s="3" t="s">
        <v>103</v>
      </c>
      <c r="B892" s="3">
        <v>2020</v>
      </c>
      <c r="C892" s="22">
        <v>43778</v>
      </c>
      <c r="D892" s="3" t="s">
        <v>1554</v>
      </c>
      <c r="E892" s="3" t="s">
        <v>1543</v>
      </c>
      <c r="F892" s="3">
        <v>4</v>
      </c>
      <c r="G892" s="3">
        <v>3</v>
      </c>
      <c r="H892" s="3" t="s">
        <v>160</v>
      </c>
      <c r="I892" s="3" t="s">
        <v>161</v>
      </c>
      <c r="J892" s="3">
        <v>22.6</v>
      </c>
      <c r="K892" s="3">
        <v>19</v>
      </c>
    </row>
    <row r="893" spans="1:11" x14ac:dyDescent="0.35">
      <c r="A893" s="3" t="s">
        <v>103</v>
      </c>
      <c r="B893" s="3">
        <v>2020</v>
      </c>
      <c r="C893" s="22">
        <v>43778</v>
      </c>
      <c r="D893" s="3" t="s">
        <v>1554</v>
      </c>
      <c r="E893" s="3" t="s">
        <v>1543</v>
      </c>
      <c r="F893" s="3">
        <v>4</v>
      </c>
      <c r="G893" s="3">
        <v>4</v>
      </c>
      <c r="H893" s="3" t="s">
        <v>60</v>
      </c>
      <c r="I893" s="3" t="s">
        <v>61</v>
      </c>
      <c r="J893" s="3">
        <v>31.3</v>
      </c>
      <c r="K893" s="3">
        <v>25</v>
      </c>
    </row>
    <row r="894" spans="1:11" x14ac:dyDescent="0.35">
      <c r="A894" s="3" t="s">
        <v>103</v>
      </c>
      <c r="B894" s="3">
        <v>2020</v>
      </c>
      <c r="C894" s="22">
        <v>43778</v>
      </c>
      <c r="D894" s="3" t="s">
        <v>1554</v>
      </c>
      <c r="E894" s="3" t="s">
        <v>1543</v>
      </c>
      <c r="F894" s="3">
        <v>5</v>
      </c>
      <c r="G894" s="3">
        <v>1</v>
      </c>
      <c r="H894" s="3" t="s">
        <v>14</v>
      </c>
      <c r="I894" s="3" t="s">
        <v>15</v>
      </c>
      <c r="J894" s="3">
        <v>19.8</v>
      </c>
      <c r="K894" s="3">
        <v>9</v>
      </c>
    </row>
    <row r="895" spans="1:11" x14ac:dyDescent="0.35">
      <c r="A895" s="3" t="s">
        <v>103</v>
      </c>
      <c r="B895" s="3">
        <v>2020</v>
      </c>
      <c r="C895" s="22">
        <v>43778</v>
      </c>
      <c r="D895" s="3" t="s">
        <v>1554</v>
      </c>
      <c r="E895" s="3" t="s">
        <v>1543</v>
      </c>
      <c r="F895" s="3">
        <v>5</v>
      </c>
      <c r="G895" s="3">
        <v>2</v>
      </c>
      <c r="H895" s="3" t="s">
        <v>178</v>
      </c>
      <c r="I895" s="3" t="s">
        <v>159</v>
      </c>
      <c r="J895" s="3">
        <v>27.8</v>
      </c>
      <c r="K895" s="3">
        <v>13</v>
      </c>
    </row>
    <row r="896" spans="1:11" x14ac:dyDescent="0.35">
      <c r="A896" s="3" t="s">
        <v>103</v>
      </c>
      <c r="B896" s="3">
        <v>2020</v>
      </c>
      <c r="C896" s="22">
        <v>43778</v>
      </c>
      <c r="D896" s="3" t="s">
        <v>1554</v>
      </c>
      <c r="E896" s="3" t="s">
        <v>1543</v>
      </c>
      <c r="F896" s="3">
        <v>5</v>
      </c>
      <c r="G896" s="3">
        <v>3</v>
      </c>
      <c r="H896" s="3" t="s">
        <v>151</v>
      </c>
      <c r="I896" s="3" t="s">
        <v>63</v>
      </c>
      <c r="J896" s="3">
        <v>22.2</v>
      </c>
      <c r="K896" s="3">
        <v>19</v>
      </c>
    </row>
    <row r="897" spans="1:11" x14ac:dyDescent="0.35">
      <c r="A897" s="3" t="s">
        <v>103</v>
      </c>
      <c r="B897" s="3">
        <v>2020</v>
      </c>
      <c r="C897" s="22">
        <v>43778</v>
      </c>
      <c r="D897" s="3" t="s">
        <v>1554</v>
      </c>
      <c r="E897" s="3" t="s">
        <v>1543</v>
      </c>
      <c r="F897" s="3">
        <v>5</v>
      </c>
      <c r="G897" s="3">
        <v>4</v>
      </c>
      <c r="H897" s="3" t="s">
        <v>420</v>
      </c>
      <c r="I897" s="3" t="s">
        <v>145</v>
      </c>
      <c r="J897" s="3">
        <v>31.9</v>
      </c>
      <c r="K897" s="3">
        <v>25</v>
      </c>
    </row>
    <row r="898" spans="1:11" x14ac:dyDescent="0.35">
      <c r="A898" s="3" t="s">
        <v>103</v>
      </c>
      <c r="B898" s="3">
        <v>2020</v>
      </c>
      <c r="C898" s="22">
        <v>43778</v>
      </c>
      <c r="D898" s="3" t="s">
        <v>1554</v>
      </c>
      <c r="E898" s="3" t="s">
        <v>1543</v>
      </c>
      <c r="F898" s="3">
        <v>5</v>
      </c>
      <c r="G898" s="3">
        <v>5</v>
      </c>
      <c r="H898" s="3" t="s">
        <v>76</v>
      </c>
      <c r="I898" s="3" t="s">
        <v>38</v>
      </c>
      <c r="J898" s="3">
        <v>20.7</v>
      </c>
      <c r="K898" s="3">
        <v>31</v>
      </c>
    </row>
    <row r="899" spans="1:11" x14ac:dyDescent="0.35">
      <c r="A899" s="3" t="s">
        <v>103</v>
      </c>
      <c r="B899" s="3">
        <v>2020</v>
      </c>
      <c r="C899" s="22">
        <v>43778</v>
      </c>
      <c r="D899" s="3" t="s">
        <v>1554</v>
      </c>
      <c r="E899" s="3" t="s">
        <v>1543</v>
      </c>
      <c r="F899" s="3">
        <v>6</v>
      </c>
      <c r="G899" s="3">
        <v>1</v>
      </c>
      <c r="H899" s="3" t="s">
        <v>80</v>
      </c>
      <c r="I899" s="3" t="s">
        <v>65</v>
      </c>
      <c r="J899" s="3">
        <v>32.5</v>
      </c>
      <c r="K899" s="3">
        <v>8</v>
      </c>
    </row>
    <row r="900" spans="1:11" x14ac:dyDescent="0.35">
      <c r="A900" s="3" t="s">
        <v>103</v>
      </c>
      <c r="B900" s="3">
        <v>2020</v>
      </c>
      <c r="C900" s="22">
        <v>43778</v>
      </c>
      <c r="D900" s="3" t="s">
        <v>1554</v>
      </c>
      <c r="E900" s="3" t="s">
        <v>1543</v>
      </c>
      <c r="F900" s="3">
        <v>6</v>
      </c>
      <c r="G900" s="3">
        <v>2</v>
      </c>
      <c r="H900" s="3" t="s">
        <v>147</v>
      </c>
      <c r="I900" s="3" t="s">
        <v>148</v>
      </c>
      <c r="J900" s="3">
        <v>21.5</v>
      </c>
      <c r="K900" s="3">
        <v>13</v>
      </c>
    </row>
    <row r="901" spans="1:11" x14ac:dyDescent="0.35">
      <c r="A901" s="3" t="s">
        <v>103</v>
      </c>
      <c r="B901" s="3">
        <v>2020</v>
      </c>
      <c r="C901" s="22">
        <v>43778</v>
      </c>
      <c r="D901" s="3" t="s">
        <v>1554</v>
      </c>
      <c r="E901" s="3" t="s">
        <v>1543</v>
      </c>
      <c r="F901" s="3">
        <v>6</v>
      </c>
      <c r="G901" s="3">
        <v>3</v>
      </c>
      <c r="H901" s="3" t="s">
        <v>50</v>
      </c>
      <c r="I901" s="3" t="s">
        <v>51</v>
      </c>
      <c r="J901" s="3">
        <v>23.1</v>
      </c>
      <c r="K901" s="3">
        <v>19</v>
      </c>
    </row>
    <row r="902" spans="1:11" x14ac:dyDescent="0.35">
      <c r="A902" s="3" t="s">
        <v>103</v>
      </c>
      <c r="B902" s="3">
        <v>2020</v>
      </c>
      <c r="C902" s="22">
        <v>43778</v>
      </c>
      <c r="D902" s="3" t="s">
        <v>1554</v>
      </c>
      <c r="E902" s="3" t="s">
        <v>1543</v>
      </c>
      <c r="F902" s="3">
        <v>6</v>
      </c>
      <c r="G902" s="3">
        <v>4</v>
      </c>
      <c r="H902" s="3" t="s">
        <v>1556</v>
      </c>
      <c r="I902" s="3" t="s">
        <v>123</v>
      </c>
      <c r="J902" s="3">
        <v>36.9</v>
      </c>
      <c r="K902" s="3">
        <v>25</v>
      </c>
    </row>
    <row r="903" spans="1:11" x14ac:dyDescent="0.35">
      <c r="A903" s="3" t="s">
        <v>103</v>
      </c>
      <c r="B903" s="3">
        <v>2020</v>
      </c>
      <c r="C903" s="22">
        <v>43778</v>
      </c>
      <c r="D903" s="3" t="s">
        <v>1554</v>
      </c>
      <c r="E903" s="3" t="s">
        <v>1544</v>
      </c>
      <c r="F903" s="3">
        <v>1</v>
      </c>
      <c r="G903" s="3">
        <v>1</v>
      </c>
      <c r="H903" s="3" t="s">
        <v>1531</v>
      </c>
      <c r="I903" s="3" t="s">
        <v>53</v>
      </c>
      <c r="J903" s="3">
        <v>22.8</v>
      </c>
      <c r="K903" s="3">
        <v>6</v>
      </c>
    </row>
    <row r="904" spans="1:11" x14ac:dyDescent="0.35">
      <c r="A904" s="3" t="s">
        <v>103</v>
      </c>
      <c r="B904" s="3">
        <v>2020</v>
      </c>
      <c r="C904" s="22">
        <v>43778</v>
      </c>
      <c r="D904" s="3" t="s">
        <v>1554</v>
      </c>
      <c r="E904" s="3" t="s">
        <v>1544</v>
      </c>
      <c r="F904" s="3">
        <v>1</v>
      </c>
      <c r="G904" s="3">
        <v>2</v>
      </c>
      <c r="H904" s="3" t="s">
        <v>113</v>
      </c>
      <c r="I904" s="3" t="s">
        <v>121</v>
      </c>
      <c r="J904" s="3">
        <v>25</v>
      </c>
      <c r="K904" s="3">
        <v>5</v>
      </c>
    </row>
    <row r="905" spans="1:11" x14ac:dyDescent="0.35">
      <c r="A905" s="3" t="s">
        <v>103</v>
      </c>
      <c r="B905" s="3">
        <v>2020</v>
      </c>
      <c r="C905" s="22">
        <v>43778</v>
      </c>
      <c r="D905" s="3" t="s">
        <v>1554</v>
      </c>
      <c r="E905" s="3" t="s">
        <v>1544</v>
      </c>
      <c r="F905" s="3">
        <v>1</v>
      </c>
      <c r="G905" s="3">
        <v>3</v>
      </c>
      <c r="H905" s="3" t="s">
        <v>101</v>
      </c>
      <c r="I905" s="3" t="s">
        <v>47</v>
      </c>
      <c r="J905" s="3">
        <v>25.7</v>
      </c>
      <c r="K905" s="3">
        <v>4</v>
      </c>
    </row>
    <row r="906" spans="1:11" x14ac:dyDescent="0.35">
      <c r="A906" s="3" t="s">
        <v>103</v>
      </c>
      <c r="B906" s="3">
        <v>2020</v>
      </c>
      <c r="C906" s="22">
        <v>43778</v>
      </c>
      <c r="D906" s="3" t="s">
        <v>1554</v>
      </c>
      <c r="E906" s="3" t="s">
        <v>1544</v>
      </c>
      <c r="F906" s="3">
        <v>1</v>
      </c>
      <c r="G906" s="3">
        <v>4</v>
      </c>
      <c r="H906" s="3" t="s">
        <v>34</v>
      </c>
      <c r="I906" s="3" t="s">
        <v>19</v>
      </c>
      <c r="J906" s="3">
        <v>32.200000000000003</v>
      </c>
      <c r="K906" s="3">
        <v>12</v>
      </c>
    </row>
    <row r="907" spans="1:11" x14ac:dyDescent="0.35">
      <c r="A907" s="3" t="s">
        <v>103</v>
      </c>
      <c r="B907" s="3">
        <v>2020</v>
      </c>
      <c r="C907" s="22">
        <v>43778</v>
      </c>
      <c r="D907" s="3" t="s">
        <v>1554</v>
      </c>
      <c r="E907" s="3" t="s">
        <v>1544</v>
      </c>
      <c r="F907" s="3">
        <v>1</v>
      </c>
      <c r="G907" s="3">
        <v>5</v>
      </c>
      <c r="H907" s="3" t="s">
        <v>78</v>
      </c>
      <c r="I907" s="3" t="s">
        <v>19</v>
      </c>
      <c r="J907" s="3">
        <v>28.5</v>
      </c>
      <c r="K907" s="3">
        <v>10</v>
      </c>
    </row>
    <row r="908" spans="1:11" x14ac:dyDescent="0.35">
      <c r="A908" s="3" t="s">
        <v>103</v>
      </c>
      <c r="B908" s="3">
        <v>2020</v>
      </c>
      <c r="C908" s="22">
        <v>43778</v>
      </c>
      <c r="D908" s="3" t="s">
        <v>1554</v>
      </c>
      <c r="E908" s="3" t="s">
        <v>1544</v>
      </c>
      <c r="F908" s="3">
        <v>1</v>
      </c>
      <c r="G908" s="3">
        <v>6</v>
      </c>
      <c r="H908" s="3" t="s">
        <v>80</v>
      </c>
      <c r="I908" s="3" t="s">
        <v>65</v>
      </c>
      <c r="J908" s="3">
        <v>32.5</v>
      </c>
      <c r="K908" s="3">
        <v>8</v>
      </c>
    </row>
    <row r="909" spans="1:11" x14ac:dyDescent="0.35">
      <c r="A909" s="3" t="s">
        <v>103</v>
      </c>
      <c r="B909" s="3">
        <v>2020</v>
      </c>
      <c r="C909" s="22">
        <v>43778</v>
      </c>
      <c r="D909" s="3" t="s">
        <v>1554</v>
      </c>
      <c r="E909" s="3" t="s">
        <v>1544</v>
      </c>
      <c r="F909" s="3">
        <v>2</v>
      </c>
      <c r="G909" s="3">
        <v>1</v>
      </c>
      <c r="H909" s="3" t="s">
        <v>16</v>
      </c>
      <c r="I909" s="3" t="s">
        <v>17</v>
      </c>
      <c r="J909" s="3">
        <v>20.5</v>
      </c>
      <c r="K909" s="3">
        <v>3</v>
      </c>
    </row>
    <row r="910" spans="1:11" x14ac:dyDescent="0.35">
      <c r="A910" s="3" t="s">
        <v>103</v>
      </c>
      <c r="B910" s="3">
        <v>2020</v>
      </c>
      <c r="C910" s="22">
        <v>43778</v>
      </c>
      <c r="D910" s="3" t="s">
        <v>1554</v>
      </c>
      <c r="E910" s="3" t="s">
        <v>1544</v>
      </c>
      <c r="F910" s="3">
        <v>2</v>
      </c>
      <c r="G910" s="3">
        <v>2</v>
      </c>
      <c r="H910" s="3" t="s">
        <v>23</v>
      </c>
      <c r="I910" s="3" t="s">
        <v>15</v>
      </c>
      <c r="J910" s="3">
        <v>22.1</v>
      </c>
      <c r="K910" s="3">
        <v>2</v>
      </c>
    </row>
    <row r="911" spans="1:11" x14ac:dyDescent="0.35">
      <c r="A911" s="3" t="s">
        <v>103</v>
      </c>
      <c r="B911" s="3">
        <v>2020</v>
      </c>
      <c r="C911" s="22">
        <v>43778</v>
      </c>
      <c r="D911" s="3" t="s">
        <v>1554</v>
      </c>
      <c r="E911" s="3" t="s">
        <v>1544</v>
      </c>
      <c r="F911" s="3">
        <v>2</v>
      </c>
      <c r="G911" s="3">
        <v>3</v>
      </c>
      <c r="H911" s="3" t="s">
        <v>136</v>
      </c>
      <c r="I911" s="3" t="s">
        <v>25</v>
      </c>
      <c r="J911" s="3">
        <v>26.8</v>
      </c>
      <c r="K911" s="3">
        <v>1</v>
      </c>
    </row>
    <row r="912" spans="1:11" x14ac:dyDescent="0.35">
      <c r="A912" s="3" t="s">
        <v>103</v>
      </c>
      <c r="B912" s="3">
        <v>2020</v>
      </c>
      <c r="C912" s="22">
        <v>43778</v>
      </c>
      <c r="D912" s="3" t="s">
        <v>1554</v>
      </c>
      <c r="E912" s="3" t="s">
        <v>1544</v>
      </c>
      <c r="F912" s="3">
        <v>2</v>
      </c>
      <c r="G912" s="3">
        <v>4</v>
      </c>
      <c r="H912" s="3" t="s">
        <v>14</v>
      </c>
      <c r="I912" s="3" t="s">
        <v>15</v>
      </c>
      <c r="J912" s="3">
        <v>19.8</v>
      </c>
      <c r="K912" s="3">
        <v>9</v>
      </c>
    </row>
    <row r="913" spans="1:11" x14ac:dyDescent="0.35">
      <c r="A913" s="3" t="s">
        <v>103</v>
      </c>
      <c r="B913" s="3">
        <v>2020</v>
      </c>
      <c r="C913" s="22">
        <v>43778</v>
      </c>
      <c r="D913" s="3" t="s">
        <v>1554</v>
      </c>
      <c r="E913" s="3" t="s">
        <v>1544</v>
      </c>
      <c r="F913" s="3">
        <v>2</v>
      </c>
      <c r="G913" s="3">
        <v>5</v>
      </c>
      <c r="H913" s="3" t="s">
        <v>150</v>
      </c>
      <c r="I913" s="3" t="s">
        <v>31</v>
      </c>
      <c r="J913" s="3">
        <v>31.3</v>
      </c>
      <c r="K913" s="3">
        <v>11</v>
      </c>
    </row>
    <row r="914" spans="1:11" x14ac:dyDescent="0.35">
      <c r="A914" s="3" t="s">
        <v>103</v>
      </c>
      <c r="B914" s="3">
        <v>2020</v>
      </c>
      <c r="C914" s="22">
        <v>43778</v>
      </c>
      <c r="D914" s="3" t="s">
        <v>1554</v>
      </c>
      <c r="E914" s="3" t="s">
        <v>1544</v>
      </c>
      <c r="F914" s="3">
        <v>2</v>
      </c>
      <c r="G914" s="3">
        <v>6</v>
      </c>
      <c r="H914" s="3" t="s">
        <v>164</v>
      </c>
      <c r="I914" s="3" t="s">
        <v>36</v>
      </c>
      <c r="J914" s="3">
        <v>25.8</v>
      </c>
      <c r="K914" s="3">
        <v>7</v>
      </c>
    </row>
    <row r="915" spans="1:11" x14ac:dyDescent="0.35">
      <c r="A915" s="3" t="s">
        <v>103</v>
      </c>
      <c r="B915" s="3">
        <v>2020</v>
      </c>
      <c r="C915" s="22">
        <v>43778</v>
      </c>
      <c r="D915" s="3" t="s">
        <v>1554</v>
      </c>
      <c r="E915" s="3" t="s">
        <v>383</v>
      </c>
      <c r="F915" s="3">
        <v>1</v>
      </c>
      <c r="G915" s="3">
        <v>1</v>
      </c>
      <c r="H915" s="3" t="s">
        <v>136</v>
      </c>
      <c r="I915" s="3" t="s">
        <v>25</v>
      </c>
      <c r="J915" s="3">
        <v>26.8</v>
      </c>
      <c r="K915" s="3">
        <v>1</v>
      </c>
    </row>
    <row r="916" spans="1:11" x14ac:dyDescent="0.35">
      <c r="A916" s="3" t="s">
        <v>103</v>
      </c>
      <c r="B916" s="3">
        <v>2020</v>
      </c>
      <c r="C916" s="22">
        <v>43778</v>
      </c>
      <c r="D916" s="3" t="s">
        <v>1554</v>
      </c>
      <c r="E916" s="3" t="s">
        <v>383</v>
      </c>
      <c r="F916" s="3">
        <v>1</v>
      </c>
      <c r="G916" s="3">
        <v>2</v>
      </c>
      <c r="H916" s="3" t="s">
        <v>23</v>
      </c>
      <c r="I916" s="3" t="s">
        <v>15</v>
      </c>
      <c r="J916" s="3">
        <v>22.1</v>
      </c>
      <c r="K916" s="3">
        <v>2</v>
      </c>
    </row>
    <row r="917" spans="1:11" x14ac:dyDescent="0.35">
      <c r="A917" s="3" t="s">
        <v>103</v>
      </c>
      <c r="B917" s="3">
        <v>2020</v>
      </c>
      <c r="C917" s="22">
        <v>43778</v>
      </c>
      <c r="D917" s="3" t="s">
        <v>1554</v>
      </c>
      <c r="E917" s="3" t="s">
        <v>383</v>
      </c>
      <c r="F917" s="3">
        <v>1</v>
      </c>
      <c r="G917" s="3">
        <v>3</v>
      </c>
      <c r="H917" s="3" t="s">
        <v>16</v>
      </c>
      <c r="I917" s="3" t="s">
        <v>17</v>
      </c>
      <c r="J917" s="3">
        <v>20.5</v>
      </c>
      <c r="K917" s="3">
        <v>3</v>
      </c>
    </row>
    <row r="918" spans="1:11" x14ac:dyDescent="0.35">
      <c r="A918" s="3" t="s">
        <v>103</v>
      </c>
      <c r="B918" s="3">
        <v>2020</v>
      </c>
      <c r="C918" s="22">
        <v>43778</v>
      </c>
      <c r="D918" s="3" t="s">
        <v>1554</v>
      </c>
      <c r="E918" s="3" t="s">
        <v>383</v>
      </c>
      <c r="F918" s="3">
        <v>1</v>
      </c>
      <c r="G918" s="3">
        <v>4</v>
      </c>
      <c r="H918" s="3" t="s">
        <v>101</v>
      </c>
      <c r="I918" s="3" t="s">
        <v>47</v>
      </c>
      <c r="J918" s="3">
        <v>25.7</v>
      </c>
      <c r="K918" s="3">
        <v>4</v>
      </c>
    </row>
    <row r="919" spans="1:11" x14ac:dyDescent="0.35">
      <c r="A919" s="3" t="s">
        <v>103</v>
      </c>
      <c r="B919" s="3">
        <v>2020</v>
      </c>
      <c r="C919" s="22">
        <v>43778</v>
      </c>
      <c r="D919" s="3" t="s">
        <v>1554</v>
      </c>
      <c r="E919" s="3" t="s">
        <v>383</v>
      </c>
      <c r="F919" s="3">
        <v>1</v>
      </c>
      <c r="G919" s="3">
        <v>5</v>
      </c>
      <c r="H919" s="3" t="s">
        <v>113</v>
      </c>
      <c r="I919" s="3" t="s">
        <v>121</v>
      </c>
      <c r="J919" s="3">
        <v>25</v>
      </c>
      <c r="K919" s="3">
        <v>5</v>
      </c>
    </row>
    <row r="920" spans="1:11" x14ac:dyDescent="0.35">
      <c r="A920" s="3" t="s">
        <v>103</v>
      </c>
      <c r="B920" s="3">
        <v>2020</v>
      </c>
      <c r="C920" s="22">
        <v>43778</v>
      </c>
      <c r="D920" s="3" t="s">
        <v>1554</v>
      </c>
      <c r="E920" s="3" t="s">
        <v>383</v>
      </c>
      <c r="F920" s="3">
        <v>1</v>
      </c>
      <c r="G920" s="3">
        <v>6</v>
      </c>
      <c r="H920" s="3" t="s">
        <v>1531</v>
      </c>
      <c r="I920" s="3" t="s">
        <v>53</v>
      </c>
      <c r="J920" s="3">
        <v>22.8</v>
      </c>
      <c r="K920" s="3">
        <v>6</v>
      </c>
    </row>
    <row r="921" spans="1:11" x14ac:dyDescent="0.35">
      <c r="A921" s="3" t="s">
        <v>103</v>
      </c>
      <c r="B921" s="3">
        <v>2020</v>
      </c>
      <c r="C921" s="22">
        <v>43778</v>
      </c>
      <c r="D921" s="3" t="s">
        <v>1554</v>
      </c>
      <c r="E921" s="3" t="s">
        <v>383</v>
      </c>
      <c r="F921" s="3">
        <v>2</v>
      </c>
      <c r="G921" s="3">
        <v>1</v>
      </c>
      <c r="H921" s="3" t="s">
        <v>164</v>
      </c>
      <c r="I921" s="3" t="s">
        <v>36</v>
      </c>
      <c r="J921" s="3">
        <v>25.8</v>
      </c>
      <c r="K921" s="3">
        <v>7</v>
      </c>
    </row>
    <row r="922" spans="1:11" x14ac:dyDescent="0.35">
      <c r="A922" s="3" t="s">
        <v>103</v>
      </c>
      <c r="B922" s="3">
        <v>2020</v>
      </c>
      <c r="C922" s="22">
        <v>43778</v>
      </c>
      <c r="D922" s="3" t="s">
        <v>1554</v>
      </c>
      <c r="E922" s="3" t="s">
        <v>383</v>
      </c>
      <c r="F922" s="3">
        <v>2</v>
      </c>
      <c r="G922" s="3">
        <v>2</v>
      </c>
      <c r="H922" s="3" t="s">
        <v>80</v>
      </c>
      <c r="I922" s="3" t="s">
        <v>65</v>
      </c>
      <c r="J922" s="3">
        <v>32.5</v>
      </c>
      <c r="K922" s="3">
        <v>8</v>
      </c>
    </row>
    <row r="923" spans="1:11" x14ac:dyDescent="0.35">
      <c r="A923" s="3" t="s">
        <v>103</v>
      </c>
      <c r="B923" s="3">
        <v>2020</v>
      </c>
      <c r="C923" s="22">
        <v>43778</v>
      </c>
      <c r="D923" s="3" t="s">
        <v>1554</v>
      </c>
      <c r="E923" s="3" t="s">
        <v>383</v>
      </c>
      <c r="F923" s="3">
        <v>2</v>
      </c>
      <c r="G923" s="3">
        <v>3</v>
      </c>
      <c r="H923" s="3" t="s">
        <v>14</v>
      </c>
      <c r="I923" s="3" t="s">
        <v>15</v>
      </c>
      <c r="J923" s="3">
        <v>19.8</v>
      </c>
      <c r="K923" s="3">
        <v>9</v>
      </c>
    </row>
    <row r="924" spans="1:11" x14ac:dyDescent="0.35">
      <c r="A924" s="3" t="s">
        <v>103</v>
      </c>
      <c r="B924" s="3">
        <v>2020</v>
      </c>
      <c r="C924" s="22">
        <v>43778</v>
      </c>
      <c r="D924" s="3" t="s">
        <v>1554</v>
      </c>
      <c r="E924" s="3" t="s">
        <v>383</v>
      </c>
      <c r="F924" s="3">
        <v>2</v>
      </c>
      <c r="G924" s="3">
        <v>4</v>
      </c>
      <c r="H924" s="3" t="s">
        <v>78</v>
      </c>
      <c r="I924" s="3" t="s">
        <v>19</v>
      </c>
      <c r="J924" s="3">
        <v>28.5</v>
      </c>
      <c r="K924" s="3">
        <v>10</v>
      </c>
    </row>
    <row r="925" spans="1:11" x14ac:dyDescent="0.35">
      <c r="A925" s="3" t="s">
        <v>103</v>
      </c>
      <c r="B925" s="3">
        <v>2020</v>
      </c>
      <c r="C925" s="22">
        <v>43778</v>
      </c>
      <c r="D925" s="3" t="s">
        <v>1554</v>
      </c>
      <c r="E925" s="3" t="s">
        <v>383</v>
      </c>
      <c r="F925" s="3">
        <v>2</v>
      </c>
      <c r="G925" s="3">
        <v>5</v>
      </c>
      <c r="H925" s="3" t="s">
        <v>150</v>
      </c>
      <c r="I925" s="3" t="s">
        <v>31</v>
      </c>
      <c r="J925" s="3">
        <v>31.3</v>
      </c>
      <c r="K925" s="3">
        <v>11</v>
      </c>
    </row>
    <row r="926" spans="1:11" x14ac:dyDescent="0.35">
      <c r="A926" s="3" t="s">
        <v>103</v>
      </c>
      <c r="B926" s="3">
        <v>2020</v>
      </c>
      <c r="C926" s="22">
        <v>43778</v>
      </c>
      <c r="D926" s="3" t="s">
        <v>1554</v>
      </c>
      <c r="E926" s="3" t="s">
        <v>383</v>
      </c>
      <c r="F926" s="3">
        <v>2</v>
      </c>
      <c r="G926" s="3">
        <v>6</v>
      </c>
      <c r="H926" s="3" t="s">
        <v>34</v>
      </c>
      <c r="I926" s="3" t="s">
        <v>19</v>
      </c>
      <c r="J926" s="3">
        <v>32.200000000000003</v>
      </c>
      <c r="K926" s="3">
        <v>12</v>
      </c>
    </row>
    <row r="927" spans="1:11" x14ac:dyDescent="0.35">
      <c r="A927" s="3" t="s">
        <v>173</v>
      </c>
      <c r="B927" s="3">
        <v>2020</v>
      </c>
      <c r="C927" s="22">
        <v>43772</v>
      </c>
      <c r="D927" s="3" t="s">
        <v>1554</v>
      </c>
      <c r="E927" s="3" t="s">
        <v>472</v>
      </c>
      <c r="F927" s="3">
        <v>1</v>
      </c>
      <c r="G927" s="3">
        <v>1</v>
      </c>
      <c r="H927" s="3" t="s">
        <v>80</v>
      </c>
      <c r="I927" s="3" t="s">
        <v>65</v>
      </c>
      <c r="J927" s="3">
        <v>32.5</v>
      </c>
      <c r="K927" s="3">
        <v>5</v>
      </c>
    </row>
    <row r="928" spans="1:11" x14ac:dyDescent="0.35">
      <c r="A928" s="3" t="s">
        <v>173</v>
      </c>
      <c r="B928" s="3">
        <v>2020</v>
      </c>
      <c r="C928" s="22">
        <v>43772</v>
      </c>
      <c r="D928" s="3" t="s">
        <v>1554</v>
      </c>
      <c r="E928" s="3" t="s">
        <v>472</v>
      </c>
      <c r="F928" s="3">
        <v>1</v>
      </c>
      <c r="G928" s="3">
        <v>2</v>
      </c>
      <c r="H928" s="3" t="s">
        <v>52</v>
      </c>
      <c r="I928" s="3" t="s">
        <v>53</v>
      </c>
      <c r="J928" s="3">
        <v>22.6</v>
      </c>
      <c r="K928" s="3">
        <v>25</v>
      </c>
    </row>
    <row r="929" spans="1:11" x14ac:dyDescent="0.35">
      <c r="A929" s="3" t="s">
        <v>173</v>
      </c>
      <c r="B929" s="3">
        <v>2020</v>
      </c>
      <c r="C929" s="22">
        <v>43772</v>
      </c>
      <c r="D929" s="3" t="s">
        <v>1554</v>
      </c>
      <c r="E929" s="3" t="s">
        <v>472</v>
      </c>
      <c r="F929" s="3">
        <v>1</v>
      </c>
      <c r="G929" s="3">
        <v>3</v>
      </c>
      <c r="H929" s="3" t="s">
        <v>34</v>
      </c>
      <c r="I929" s="3" t="s">
        <v>19</v>
      </c>
      <c r="J929" s="3">
        <v>32.200000000000003</v>
      </c>
      <c r="K929" s="3">
        <v>13</v>
      </c>
    </row>
    <row r="930" spans="1:11" x14ac:dyDescent="0.35">
      <c r="A930" s="3" t="s">
        <v>173</v>
      </c>
      <c r="B930" s="3">
        <v>2020</v>
      </c>
      <c r="C930" s="22">
        <v>43772</v>
      </c>
      <c r="D930" s="3" t="s">
        <v>1554</v>
      </c>
      <c r="E930" s="3" t="s">
        <v>472</v>
      </c>
      <c r="F930" s="3">
        <v>1</v>
      </c>
      <c r="G930" s="3">
        <v>4</v>
      </c>
      <c r="H930" s="3" t="s">
        <v>99</v>
      </c>
      <c r="I930" s="3" t="s">
        <v>67</v>
      </c>
      <c r="J930" s="3">
        <v>28.2</v>
      </c>
      <c r="K930" s="3">
        <v>19</v>
      </c>
    </row>
    <row r="931" spans="1:11" x14ac:dyDescent="0.35">
      <c r="A931" s="3" t="s">
        <v>173</v>
      </c>
      <c r="B931" s="3">
        <v>2020</v>
      </c>
      <c r="C931" s="22">
        <v>43772</v>
      </c>
      <c r="D931" s="3" t="s">
        <v>1554</v>
      </c>
      <c r="E931" s="3" t="s">
        <v>472</v>
      </c>
      <c r="F931" s="3">
        <v>1</v>
      </c>
      <c r="G931" s="3">
        <v>9</v>
      </c>
      <c r="H931" s="3" t="s">
        <v>150</v>
      </c>
      <c r="I931" s="3" t="s">
        <v>31</v>
      </c>
      <c r="J931" s="3">
        <v>31.3</v>
      </c>
      <c r="K931" s="3"/>
    </row>
    <row r="932" spans="1:11" x14ac:dyDescent="0.35">
      <c r="A932" s="3" t="s">
        <v>173</v>
      </c>
      <c r="B932" s="3">
        <v>2020</v>
      </c>
      <c r="C932" s="22">
        <v>43772</v>
      </c>
      <c r="D932" s="3" t="s">
        <v>1554</v>
      </c>
      <c r="E932" s="3" t="s">
        <v>472</v>
      </c>
      <c r="F932" s="3">
        <v>2</v>
      </c>
      <c r="G932" s="3">
        <v>1</v>
      </c>
      <c r="H932" s="3" t="s">
        <v>178</v>
      </c>
      <c r="I932" s="3" t="s">
        <v>159</v>
      </c>
      <c r="J932" s="3">
        <v>27.8</v>
      </c>
      <c r="K932" s="3">
        <v>2</v>
      </c>
    </row>
    <row r="933" spans="1:11" x14ac:dyDescent="0.35">
      <c r="A933" s="3" t="s">
        <v>173</v>
      </c>
      <c r="B933" s="3">
        <v>2020</v>
      </c>
      <c r="C933" s="22">
        <v>43772</v>
      </c>
      <c r="D933" s="3" t="s">
        <v>1554</v>
      </c>
      <c r="E933" s="3" t="s">
        <v>472</v>
      </c>
      <c r="F933" s="3">
        <v>2</v>
      </c>
      <c r="G933" s="3">
        <v>2</v>
      </c>
      <c r="H933" s="3" t="s">
        <v>101</v>
      </c>
      <c r="I933" s="3" t="s">
        <v>47</v>
      </c>
      <c r="J933" s="3">
        <v>25.7</v>
      </c>
      <c r="K933" s="3">
        <v>13</v>
      </c>
    </row>
    <row r="934" spans="1:11" x14ac:dyDescent="0.35">
      <c r="A934" s="3" t="s">
        <v>173</v>
      </c>
      <c r="B934" s="3">
        <v>2020</v>
      </c>
      <c r="C934" s="22">
        <v>43772</v>
      </c>
      <c r="D934" s="3" t="s">
        <v>1554</v>
      </c>
      <c r="E934" s="3" t="s">
        <v>472</v>
      </c>
      <c r="F934" s="3">
        <v>2</v>
      </c>
      <c r="G934" s="3">
        <v>3</v>
      </c>
      <c r="H934" s="3" t="s">
        <v>147</v>
      </c>
      <c r="I934" s="3" t="s">
        <v>148</v>
      </c>
      <c r="J934" s="3">
        <v>21.5</v>
      </c>
      <c r="K934" s="3">
        <v>9</v>
      </c>
    </row>
    <row r="935" spans="1:11" x14ac:dyDescent="0.35">
      <c r="A935" s="3" t="s">
        <v>173</v>
      </c>
      <c r="B935" s="3">
        <v>2020</v>
      </c>
      <c r="C935" s="22">
        <v>43772</v>
      </c>
      <c r="D935" s="3" t="s">
        <v>1554</v>
      </c>
      <c r="E935" s="3" t="s">
        <v>472</v>
      </c>
      <c r="F935" s="3">
        <v>2</v>
      </c>
      <c r="G935" s="3">
        <v>4</v>
      </c>
      <c r="H935" s="3" t="s">
        <v>132</v>
      </c>
      <c r="I935" s="3" t="s">
        <v>65</v>
      </c>
      <c r="J935" s="3">
        <v>29.3</v>
      </c>
      <c r="K935" s="3">
        <v>19</v>
      </c>
    </row>
    <row r="936" spans="1:11" x14ac:dyDescent="0.35">
      <c r="A936" s="3" t="s">
        <v>173</v>
      </c>
      <c r="B936" s="3">
        <v>2020</v>
      </c>
      <c r="C936" s="22">
        <v>43772</v>
      </c>
      <c r="D936" s="3" t="s">
        <v>1554</v>
      </c>
      <c r="E936" s="3" t="s">
        <v>472</v>
      </c>
      <c r="F936" s="3">
        <v>2</v>
      </c>
      <c r="G936" s="3">
        <v>5</v>
      </c>
      <c r="H936" s="3" t="s">
        <v>58</v>
      </c>
      <c r="I936" s="3" t="s">
        <v>59</v>
      </c>
      <c r="J936" s="3">
        <v>21.8</v>
      </c>
      <c r="K936" s="3">
        <v>19</v>
      </c>
    </row>
    <row r="937" spans="1:11" x14ac:dyDescent="0.35">
      <c r="A937" s="3" t="s">
        <v>173</v>
      </c>
      <c r="B937" s="3">
        <v>2020</v>
      </c>
      <c r="C937" s="22">
        <v>43772</v>
      </c>
      <c r="D937" s="3" t="s">
        <v>1554</v>
      </c>
      <c r="E937" s="3" t="s">
        <v>472</v>
      </c>
      <c r="F937" s="3">
        <v>3</v>
      </c>
      <c r="G937" s="3">
        <v>1</v>
      </c>
      <c r="H937" s="3" t="s">
        <v>149</v>
      </c>
      <c r="I937" s="3" t="s">
        <v>56</v>
      </c>
      <c r="J937" s="3">
        <v>29.6</v>
      </c>
      <c r="K937" s="3">
        <v>8</v>
      </c>
    </row>
    <row r="938" spans="1:11" x14ac:dyDescent="0.35">
      <c r="A938" s="3" t="s">
        <v>173</v>
      </c>
      <c r="B938" s="3">
        <v>2020</v>
      </c>
      <c r="C938" s="22">
        <v>43772</v>
      </c>
      <c r="D938" s="3" t="s">
        <v>1554</v>
      </c>
      <c r="E938" s="3" t="s">
        <v>472</v>
      </c>
      <c r="F938" s="3">
        <v>3</v>
      </c>
      <c r="G938" s="3">
        <v>2</v>
      </c>
      <c r="H938" s="3" t="s">
        <v>39</v>
      </c>
      <c r="I938" s="3" t="s">
        <v>40</v>
      </c>
      <c r="J938" s="3">
        <v>25.2</v>
      </c>
      <c r="K938" s="3">
        <v>10</v>
      </c>
    </row>
    <row r="939" spans="1:11" x14ac:dyDescent="0.35">
      <c r="A939" s="3" t="s">
        <v>173</v>
      </c>
      <c r="B939" s="3">
        <v>2020</v>
      </c>
      <c r="C939" s="22">
        <v>43772</v>
      </c>
      <c r="D939" s="3" t="s">
        <v>1554</v>
      </c>
      <c r="E939" s="3" t="s">
        <v>472</v>
      </c>
      <c r="F939" s="3">
        <v>3</v>
      </c>
      <c r="G939" s="3">
        <v>3</v>
      </c>
      <c r="H939" s="3" t="s">
        <v>14</v>
      </c>
      <c r="I939" s="3" t="s">
        <v>15</v>
      </c>
      <c r="J939" s="3">
        <v>19.8</v>
      </c>
      <c r="K939" s="3">
        <v>7</v>
      </c>
    </row>
    <row r="940" spans="1:11" x14ac:dyDescent="0.35">
      <c r="A940" s="3" t="s">
        <v>173</v>
      </c>
      <c r="B940" s="3">
        <v>2020</v>
      </c>
      <c r="C940" s="22">
        <v>43772</v>
      </c>
      <c r="D940" s="3" t="s">
        <v>1554</v>
      </c>
      <c r="E940" s="3" t="s">
        <v>472</v>
      </c>
      <c r="F940" s="3">
        <v>3</v>
      </c>
      <c r="G940" s="3">
        <v>4</v>
      </c>
      <c r="H940" s="3" t="s">
        <v>151</v>
      </c>
      <c r="I940" s="3" t="s">
        <v>63</v>
      </c>
      <c r="J940" s="3">
        <v>22.2</v>
      </c>
      <c r="K940" s="3">
        <v>25</v>
      </c>
    </row>
    <row r="941" spans="1:11" x14ac:dyDescent="0.35">
      <c r="A941" s="3" t="s">
        <v>173</v>
      </c>
      <c r="B941" s="3">
        <v>2020</v>
      </c>
      <c r="C941" s="22">
        <v>43772</v>
      </c>
      <c r="D941" s="3" t="s">
        <v>1554</v>
      </c>
      <c r="E941" s="3" t="s">
        <v>472</v>
      </c>
      <c r="F941" s="3">
        <v>3</v>
      </c>
      <c r="G941" s="3">
        <v>5</v>
      </c>
      <c r="H941" s="3" t="s">
        <v>113</v>
      </c>
      <c r="I941" s="3" t="s">
        <v>121</v>
      </c>
      <c r="J941" s="3">
        <v>25</v>
      </c>
      <c r="K941" s="3">
        <v>25</v>
      </c>
    </row>
    <row r="942" spans="1:11" x14ac:dyDescent="0.35">
      <c r="A942" s="3" t="s">
        <v>173</v>
      </c>
      <c r="B942" s="3">
        <v>2020</v>
      </c>
      <c r="C942" s="22">
        <v>43772</v>
      </c>
      <c r="D942" s="3" t="s">
        <v>1554</v>
      </c>
      <c r="E942" s="3" t="s">
        <v>472</v>
      </c>
      <c r="F942" s="3">
        <v>4</v>
      </c>
      <c r="G942" s="3">
        <v>1</v>
      </c>
      <c r="H942" s="3" t="s">
        <v>111</v>
      </c>
      <c r="I942" s="3" t="s">
        <v>121</v>
      </c>
      <c r="J942" s="3">
        <v>26.7</v>
      </c>
      <c r="K942" s="3">
        <v>12</v>
      </c>
    </row>
    <row r="943" spans="1:11" x14ac:dyDescent="0.35">
      <c r="A943" s="3" t="s">
        <v>173</v>
      </c>
      <c r="B943" s="3">
        <v>2020</v>
      </c>
      <c r="C943" s="22">
        <v>43772</v>
      </c>
      <c r="D943" s="3" t="s">
        <v>1554</v>
      </c>
      <c r="E943" s="3" t="s">
        <v>472</v>
      </c>
      <c r="F943" s="3">
        <v>4</v>
      </c>
      <c r="G943" s="3">
        <v>2</v>
      </c>
      <c r="H943" s="3" t="s">
        <v>24</v>
      </c>
      <c r="I943" s="3" t="s">
        <v>25</v>
      </c>
      <c r="J943" s="3">
        <v>21.2</v>
      </c>
      <c r="K943" s="3">
        <v>13</v>
      </c>
    </row>
    <row r="944" spans="1:11" x14ac:dyDescent="0.35">
      <c r="A944" s="3" t="s">
        <v>173</v>
      </c>
      <c r="B944" s="3">
        <v>2020</v>
      </c>
      <c r="C944" s="22">
        <v>43772</v>
      </c>
      <c r="D944" s="3" t="s">
        <v>1554</v>
      </c>
      <c r="E944" s="3" t="s">
        <v>472</v>
      </c>
      <c r="F944" s="3">
        <v>4</v>
      </c>
      <c r="G944" s="3">
        <v>3</v>
      </c>
      <c r="H944" s="3" t="s">
        <v>1556</v>
      </c>
      <c r="I944" s="3" t="s">
        <v>123</v>
      </c>
      <c r="J944" s="3">
        <v>36.9</v>
      </c>
      <c r="K944" s="3">
        <v>13</v>
      </c>
    </row>
    <row r="945" spans="1:11" x14ac:dyDescent="0.35">
      <c r="A945" s="3" t="s">
        <v>173</v>
      </c>
      <c r="B945" s="3">
        <v>2020</v>
      </c>
      <c r="C945" s="22">
        <v>43772</v>
      </c>
      <c r="D945" s="3" t="s">
        <v>1554</v>
      </c>
      <c r="E945" s="3" t="s">
        <v>472</v>
      </c>
      <c r="F945" s="3">
        <v>4</v>
      </c>
      <c r="G945" s="3">
        <v>4</v>
      </c>
      <c r="H945" s="3" t="s">
        <v>16</v>
      </c>
      <c r="I945" s="3" t="s">
        <v>17</v>
      </c>
      <c r="J945" s="3">
        <v>20.5</v>
      </c>
      <c r="K945" s="3">
        <v>2</v>
      </c>
    </row>
    <row r="946" spans="1:11" x14ac:dyDescent="0.35">
      <c r="A946" s="3" t="s">
        <v>173</v>
      </c>
      <c r="B946" s="3">
        <v>2020</v>
      </c>
      <c r="C946" s="22">
        <v>43772</v>
      </c>
      <c r="D946" s="3" t="s">
        <v>1554</v>
      </c>
      <c r="E946" s="3" t="s">
        <v>472</v>
      </c>
      <c r="F946" s="3">
        <v>4</v>
      </c>
      <c r="G946" s="3">
        <v>5</v>
      </c>
      <c r="H946" s="3" t="s">
        <v>1557</v>
      </c>
      <c r="I946" s="3" t="s">
        <v>49</v>
      </c>
      <c r="J946" s="3">
        <v>21.4</v>
      </c>
      <c r="K946" s="3">
        <v>13</v>
      </c>
    </row>
    <row r="947" spans="1:11" x14ac:dyDescent="0.35">
      <c r="A947" s="3" t="s">
        <v>173</v>
      </c>
      <c r="B947" s="3">
        <v>2020</v>
      </c>
      <c r="C947" s="22">
        <v>43772</v>
      </c>
      <c r="D947" s="3" t="s">
        <v>1554</v>
      </c>
      <c r="E947" s="3" t="s">
        <v>472</v>
      </c>
      <c r="F947" s="3">
        <v>5</v>
      </c>
      <c r="G947" s="3">
        <v>1</v>
      </c>
      <c r="H947" s="3" t="s">
        <v>20</v>
      </c>
      <c r="I947" s="3" t="s">
        <v>21</v>
      </c>
      <c r="J947" s="3">
        <v>24.2</v>
      </c>
      <c r="K947" s="3">
        <v>4</v>
      </c>
    </row>
    <row r="948" spans="1:11" x14ac:dyDescent="0.35">
      <c r="A948" s="3" t="s">
        <v>173</v>
      </c>
      <c r="B948" s="3">
        <v>2020</v>
      </c>
      <c r="C948" s="22">
        <v>43772</v>
      </c>
      <c r="D948" s="3" t="s">
        <v>1554</v>
      </c>
      <c r="E948" s="3" t="s">
        <v>472</v>
      </c>
      <c r="F948" s="3">
        <v>5</v>
      </c>
      <c r="G948" s="3">
        <v>2</v>
      </c>
      <c r="H948" s="3" t="s">
        <v>170</v>
      </c>
      <c r="I948" s="3" t="s">
        <v>59</v>
      </c>
      <c r="J948" s="3">
        <v>30.6</v>
      </c>
      <c r="K948" s="3">
        <v>13</v>
      </c>
    </row>
    <row r="949" spans="1:11" x14ac:dyDescent="0.35">
      <c r="A949" s="3" t="s">
        <v>173</v>
      </c>
      <c r="B949" s="3">
        <v>2020</v>
      </c>
      <c r="C949" s="22">
        <v>43772</v>
      </c>
      <c r="D949" s="3" t="s">
        <v>1554</v>
      </c>
      <c r="E949" s="3" t="s">
        <v>472</v>
      </c>
      <c r="F949" s="3">
        <v>5</v>
      </c>
      <c r="G949" s="3">
        <v>3</v>
      </c>
      <c r="H949" s="3" t="s">
        <v>50</v>
      </c>
      <c r="I949" s="3" t="s">
        <v>51</v>
      </c>
      <c r="J949" s="3">
        <v>23.1</v>
      </c>
      <c r="K949" s="3">
        <v>19</v>
      </c>
    </row>
    <row r="950" spans="1:11" x14ac:dyDescent="0.35">
      <c r="A950" s="3" t="s">
        <v>173</v>
      </c>
      <c r="B950" s="3">
        <v>2020</v>
      </c>
      <c r="C950" s="22">
        <v>43772</v>
      </c>
      <c r="D950" s="3" t="s">
        <v>1554</v>
      </c>
      <c r="E950" s="3" t="s">
        <v>472</v>
      </c>
      <c r="F950" s="3">
        <v>5</v>
      </c>
      <c r="G950" s="3">
        <v>4</v>
      </c>
      <c r="H950" s="3" t="s">
        <v>60</v>
      </c>
      <c r="I950" s="3" t="s">
        <v>61</v>
      </c>
      <c r="J950" s="3">
        <v>31.3</v>
      </c>
      <c r="K950" s="3">
        <v>19</v>
      </c>
    </row>
    <row r="951" spans="1:11" x14ac:dyDescent="0.35">
      <c r="A951" s="3" t="s">
        <v>173</v>
      </c>
      <c r="B951" s="3">
        <v>2020</v>
      </c>
      <c r="C951" s="22">
        <v>43772</v>
      </c>
      <c r="D951" s="3" t="s">
        <v>1554</v>
      </c>
      <c r="E951" s="3" t="s">
        <v>472</v>
      </c>
      <c r="F951" s="3">
        <v>5</v>
      </c>
      <c r="G951" s="3">
        <v>5</v>
      </c>
      <c r="H951" s="3" t="s">
        <v>160</v>
      </c>
      <c r="I951" s="3" t="s">
        <v>161</v>
      </c>
      <c r="J951" s="3">
        <v>22.6</v>
      </c>
      <c r="K951" s="3">
        <v>25</v>
      </c>
    </row>
    <row r="952" spans="1:11" x14ac:dyDescent="0.35">
      <c r="A952" s="3" t="s">
        <v>173</v>
      </c>
      <c r="B952" s="3">
        <v>2020</v>
      </c>
      <c r="C952" s="22">
        <v>43772</v>
      </c>
      <c r="D952" s="3" t="s">
        <v>1554</v>
      </c>
      <c r="E952" s="3" t="s">
        <v>472</v>
      </c>
      <c r="F952" s="3">
        <v>6</v>
      </c>
      <c r="G952" s="3">
        <v>1</v>
      </c>
      <c r="H952" s="3" t="s">
        <v>23</v>
      </c>
      <c r="I952" s="3" t="s">
        <v>15</v>
      </c>
      <c r="J952" s="3">
        <v>22.1</v>
      </c>
      <c r="K952" s="3">
        <v>1</v>
      </c>
    </row>
    <row r="953" spans="1:11" x14ac:dyDescent="0.35">
      <c r="A953" s="3" t="s">
        <v>173</v>
      </c>
      <c r="B953" s="3">
        <v>2020</v>
      </c>
      <c r="C953" s="22">
        <v>43772</v>
      </c>
      <c r="D953" s="3" t="s">
        <v>1554</v>
      </c>
      <c r="E953" s="3" t="s">
        <v>472</v>
      </c>
      <c r="F953" s="3">
        <v>6</v>
      </c>
      <c r="G953" s="3">
        <v>2</v>
      </c>
      <c r="H953" s="3" t="s">
        <v>136</v>
      </c>
      <c r="I953" s="3" t="s">
        <v>25</v>
      </c>
      <c r="J953" s="3">
        <v>26.8</v>
      </c>
      <c r="K953" s="3">
        <v>11</v>
      </c>
    </row>
    <row r="954" spans="1:11" x14ac:dyDescent="0.35">
      <c r="A954" s="3" t="s">
        <v>173</v>
      </c>
      <c r="B954" s="3">
        <v>2020</v>
      </c>
      <c r="C954" s="22">
        <v>43772</v>
      </c>
      <c r="D954" s="3" t="s">
        <v>1554</v>
      </c>
      <c r="E954" s="3" t="s">
        <v>472</v>
      </c>
      <c r="F954" s="3">
        <v>6</v>
      </c>
      <c r="G954" s="3">
        <v>3</v>
      </c>
      <c r="H954" s="3" t="s">
        <v>137</v>
      </c>
      <c r="I954" s="3" t="s">
        <v>38</v>
      </c>
      <c r="J954" s="3">
        <v>28.8</v>
      </c>
      <c r="K954" s="3">
        <v>6</v>
      </c>
    </row>
    <row r="955" spans="1:11" x14ac:dyDescent="0.35">
      <c r="A955" s="3" t="s">
        <v>173</v>
      </c>
      <c r="B955" s="3">
        <v>2020</v>
      </c>
      <c r="C955" s="22">
        <v>43772</v>
      </c>
      <c r="D955" s="3" t="s">
        <v>1554</v>
      </c>
      <c r="E955" s="3" t="s">
        <v>472</v>
      </c>
      <c r="F955" s="3">
        <v>6</v>
      </c>
      <c r="G955" s="3">
        <v>4</v>
      </c>
      <c r="H955" s="3" t="s">
        <v>420</v>
      </c>
      <c r="I955" s="3" t="s">
        <v>145</v>
      </c>
      <c r="J955" s="3">
        <v>31.9</v>
      </c>
      <c r="K955" s="3">
        <v>19</v>
      </c>
    </row>
    <row r="956" spans="1:11" x14ac:dyDescent="0.35">
      <c r="A956" s="3" t="s">
        <v>173</v>
      </c>
      <c r="B956" s="3">
        <v>2020</v>
      </c>
      <c r="C956" s="22">
        <v>43772</v>
      </c>
      <c r="D956" s="3" t="s">
        <v>1554</v>
      </c>
      <c r="E956" s="3" t="s">
        <v>472</v>
      </c>
      <c r="F956" s="3">
        <v>6</v>
      </c>
      <c r="G956" s="3">
        <v>5</v>
      </c>
      <c r="H956" s="3" t="s">
        <v>174</v>
      </c>
      <c r="I956" s="3" t="s">
        <v>175</v>
      </c>
      <c r="J956" s="3">
        <v>18.5</v>
      </c>
      <c r="K956" s="3">
        <v>25</v>
      </c>
    </row>
    <row r="957" spans="1:11" x14ac:dyDescent="0.35">
      <c r="A957" s="3" t="s">
        <v>173</v>
      </c>
      <c r="B957" s="3">
        <v>2020</v>
      </c>
      <c r="C957" s="22">
        <v>43772</v>
      </c>
      <c r="D957" s="3" t="s">
        <v>1554</v>
      </c>
      <c r="E957" s="3" t="s">
        <v>1543</v>
      </c>
      <c r="F957" s="3">
        <v>1</v>
      </c>
      <c r="G957" s="3">
        <v>1</v>
      </c>
      <c r="H957" s="3" t="s">
        <v>137</v>
      </c>
      <c r="I957" s="3" t="s">
        <v>38</v>
      </c>
      <c r="J957" s="3">
        <v>28.8</v>
      </c>
      <c r="K957" s="3">
        <v>6</v>
      </c>
    </row>
    <row r="958" spans="1:11" x14ac:dyDescent="0.35">
      <c r="A958" s="3" t="s">
        <v>173</v>
      </c>
      <c r="B958" s="3">
        <v>2020</v>
      </c>
      <c r="C958" s="22">
        <v>43772</v>
      </c>
      <c r="D958" s="3" t="s">
        <v>1554</v>
      </c>
      <c r="E958" s="3" t="s">
        <v>1543</v>
      </c>
      <c r="F958" s="3">
        <v>1</v>
      </c>
      <c r="G958" s="3">
        <v>2</v>
      </c>
      <c r="H958" s="3" t="s">
        <v>1557</v>
      </c>
      <c r="I958" s="3" t="s">
        <v>49</v>
      </c>
      <c r="J958" s="3">
        <v>21.4</v>
      </c>
      <c r="K958" s="3">
        <v>13</v>
      </c>
    </row>
    <row r="959" spans="1:11" x14ac:dyDescent="0.35">
      <c r="A959" s="3" t="s">
        <v>173</v>
      </c>
      <c r="B959" s="3">
        <v>2020</v>
      </c>
      <c r="C959" s="22">
        <v>43772</v>
      </c>
      <c r="D959" s="3" t="s">
        <v>1554</v>
      </c>
      <c r="E959" s="3" t="s">
        <v>1543</v>
      </c>
      <c r="F959" s="3">
        <v>1</v>
      </c>
      <c r="G959" s="3">
        <v>3</v>
      </c>
      <c r="H959" s="3" t="s">
        <v>60</v>
      </c>
      <c r="I959" s="3" t="s">
        <v>61</v>
      </c>
      <c r="J959" s="3">
        <v>31.3</v>
      </c>
      <c r="K959" s="3">
        <v>19</v>
      </c>
    </row>
    <row r="960" spans="1:11" x14ac:dyDescent="0.35">
      <c r="A960" s="3" t="s">
        <v>173</v>
      </c>
      <c r="B960" s="3">
        <v>2020</v>
      </c>
      <c r="C960" s="22">
        <v>43772</v>
      </c>
      <c r="D960" s="3" t="s">
        <v>1554</v>
      </c>
      <c r="E960" s="3" t="s">
        <v>1543</v>
      </c>
      <c r="F960" s="3">
        <v>1</v>
      </c>
      <c r="G960" s="3">
        <v>4</v>
      </c>
      <c r="H960" s="3" t="s">
        <v>52</v>
      </c>
      <c r="I960" s="3" t="s">
        <v>53</v>
      </c>
      <c r="J960" s="3">
        <v>22.6</v>
      </c>
      <c r="K960" s="3">
        <v>25</v>
      </c>
    </row>
    <row r="961" spans="1:11" x14ac:dyDescent="0.35">
      <c r="A961" s="3" t="s">
        <v>173</v>
      </c>
      <c r="B961" s="3">
        <v>2020</v>
      </c>
      <c r="C961" s="22">
        <v>43772</v>
      </c>
      <c r="D961" s="3" t="s">
        <v>1554</v>
      </c>
      <c r="E961" s="3" t="s">
        <v>1543</v>
      </c>
      <c r="F961" s="3">
        <v>2</v>
      </c>
      <c r="G961" s="3">
        <v>1</v>
      </c>
      <c r="H961" s="3" t="s">
        <v>16</v>
      </c>
      <c r="I961" s="3" t="s">
        <v>17</v>
      </c>
      <c r="J961" s="3">
        <v>20.5</v>
      </c>
      <c r="K961" s="3">
        <v>2</v>
      </c>
    </row>
    <row r="962" spans="1:11" x14ac:dyDescent="0.35">
      <c r="A962" s="3" t="s">
        <v>173</v>
      </c>
      <c r="B962" s="3">
        <v>2020</v>
      </c>
      <c r="C962" s="22">
        <v>43772</v>
      </c>
      <c r="D962" s="3" t="s">
        <v>1554</v>
      </c>
      <c r="E962" s="3" t="s">
        <v>1543</v>
      </c>
      <c r="F962" s="3">
        <v>2</v>
      </c>
      <c r="G962" s="3">
        <v>2</v>
      </c>
      <c r="H962" s="3" t="s">
        <v>101</v>
      </c>
      <c r="I962" s="3" t="s">
        <v>47</v>
      </c>
      <c r="J962" s="3">
        <v>25.7</v>
      </c>
      <c r="K962" s="3">
        <v>13</v>
      </c>
    </row>
    <row r="963" spans="1:11" x14ac:dyDescent="0.35">
      <c r="A963" s="3" t="s">
        <v>173</v>
      </c>
      <c r="B963" s="3">
        <v>2020</v>
      </c>
      <c r="C963" s="22">
        <v>43772</v>
      </c>
      <c r="D963" s="3" t="s">
        <v>1554</v>
      </c>
      <c r="E963" s="3" t="s">
        <v>1543</v>
      </c>
      <c r="F963" s="3">
        <v>2</v>
      </c>
      <c r="G963" s="3">
        <v>3</v>
      </c>
      <c r="H963" s="3" t="s">
        <v>50</v>
      </c>
      <c r="I963" s="3" t="s">
        <v>51</v>
      </c>
      <c r="J963" s="3">
        <v>23.1</v>
      </c>
      <c r="K963" s="3">
        <v>19</v>
      </c>
    </row>
    <row r="964" spans="1:11" x14ac:dyDescent="0.35">
      <c r="A964" s="3" t="s">
        <v>173</v>
      </c>
      <c r="B964" s="3">
        <v>2020</v>
      </c>
      <c r="C964" s="22">
        <v>43772</v>
      </c>
      <c r="D964" s="3" t="s">
        <v>1554</v>
      </c>
      <c r="E964" s="3" t="s">
        <v>1543</v>
      </c>
      <c r="F964" s="3">
        <v>2</v>
      </c>
      <c r="G964" s="3">
        <v>4</v>
      </c>
      <c r="H964" s="3" t="s">
        <v>113</v>
      </c>
      <c r="I964" s="3" t="s">
        <v>121</v>
      </c>
      <c r="J964" s="3">
        <v>25</v>
      </c>
      <c r="K964" s="3">
        <v>25</v>
      </c>
    </row>
    <row r="965" spans="1:11" x14ac:dyDescent="0.35">
      <c r="A965" s="3" t="s">
        <v>173</v>
      </c>
      <c r="B965" s="3">
        <v>2020</v>
      </c>
      <c r="C965" s="22">
        <v>43772</v>
      </c>
      <c r="D965" s="3" t="s">
        <v>1554</v>
      </c>
      <c r="E965" s="3" t="s">
        <v>1543</v>
      </c>
      <c r="F965" s="3">
        <v>3</v>
      </c>
      <c r="G965" s="3">
        <v>1</v>
      </c>
      <c r="H965" s="3" t="s">
        <v>39</v>
      </c>
      <c r="I965" s="3" t="s">
        <v>40</v>
      </c>
      <c r="J965" s="3">
        <v>25.2</v>
      </c>
      <c r="K965" s="3">
        <v>10</v>
      </c>
    </row>
    <row r="966" spans="1:11" x14ac:dyDescent="0.35">
      <c r="A966" s="3" t="s">
        <v>173</v>
      </c>
      <c r="B966" s="3">
        <v>2020</v>
      </c>
      <c r="C966" s="22">
        <v>43772</v>
      </c>
      <c r="D966" s="3" t="s">
        <v>1554</v>
      </c>
      <c r="E966" s="3" t="s">
        <v>1543</v>
      </c>
      <c r="F966" s="3">
        <v>3</v>
      </c>
      <c r="G966" s="3">
        <v>2</v>
      </c>
      <c r="H966" s="3" t="s">
        <v>1556</v>
      </c>
      <c r="I966" s="3" t="s">
        <v>123</v>
      </c>
      <c r="J966" s="3">
        <v>36.9</v>
      </c>
      <c r="K966" s="3">
        <v>13</v>
      </c>
    </row>
    <row r="967" spans="1:11" x14ac:dyDescent="0.35">
      <c r="A967" s="3" t="s">
        <v>173</v>
      </c>
      <c r="B967" s="3">
        <v>2020</v>
      </c>
      <c r="C967" s="22">
        <v>43772</v>
      </c>
      <c r="D967" s="3" t="s">
        <v>1554</v>
      </c>
      <c r="E967" s="3" t="s">
        <v>1543</v>
      </c>
      <c r="F967" s="3">
        <v>3</v>
      </c>
      <c r="G967" s="3">
        <v>3</v>
      </c>
      <c r="H967" s="3" t="s">
        <v>58</v>
      </c>
      <c r="I967" s="3" t="s">
        <v>59</v>
      </c>
      <c r="J967" s="3">
        <v>21.8</v>
      </c>
      <c r="K967" s="3">
        <v>19</v>
      </c>
    </row>
    <row r="968" spans="1:11" x14ac:dyDescent="0.35">
      <c r="A968" s="3" t="s">
        <v>173</v>
      </c>
      <c r="B968" s="3">
        <v>2020</v>
      </c>
      <c r="C968" s="22">
        <v>43772</v>
      </c>
      <c r="D968" s="3" t="s">
        <v>1554</v>
      </c>
      <c r="E968" s="3" t="s">
        <v>1543</v>
      </c>
      <c r="F968" s="3">
        <v>3</v>
      </c>
      <c r="G968" s="3">
        <v>4</v>
      </c>
      <c r="H968" s="3" t="s">
        <v>151</v>
      </c>
      <c r="I968" s="3" t="s">
        <v>63</v>
      </c>
      <c r="J968" s="3">
        <v>22.2</v>
      </c>
      <c r="K968" s="3">
        <v>25</v>
      </c>
    </row>
    <row r="969" spans="1:11" x14ac:dyDescent="0.35">
      <c r="A969" s="3" t="s">
        <v>173</v>
      </c>
      <c r="B969" s="3">
        <v>2020</v>
      </c>
      <c r="C969" s="22">
        <v>43772</v>
      </c>
      <c r="D969" s="3" t="s">
        <v>1554</v>
      </c>
      <c r="E969" s="3" t="s">
        <v>1543</v>
      </c>
      <c r="F969" s="3">
        <v>4</v>
      </c>
      <c r="G969" s="3">
        <v>1</v>
      </c>
      <c r="H969" s="3" t="s">
        <v>14</v>
      </c>
      <c r="I969" s="3" t="s">
        <v>15</v>
      </c>
      <c r="J969" s="3">
        <v>19.8</v>
      </c>
      <c r="K969" s="3">
        <v>7</v>
      </c>
    </row>
    <row r="970" spans="1:11" x14ac:dyDescent="0.35">
      <c r="A970" s="3" t="s">
        <v>173</v>
      </c>
      <c r="B970" s="3">
        <v>2020</v>
      </c>
      <c r="C970" s="22">
        <v>43772</v>
      </c>
      <c r="D970" s="3" t="s">
        <v>1554</v>
      </c>
      <c r="E970" s="3" t="s">
        <v>1543</v>
      </c>
      <c r="F970" s="3">
        <v>4</v>
      </c>
      <c r="G970" s="3">
        <v>2</v>
      </c>
      <c r="H970" s="3" t="s">
        <v>24</v>
      </c>
      <c r="I970" s="3" t="s">
        <v>25</v>
      </c>
      <c r="J970" s="3">
        <v>21.2</v>
      </c>
      <c r="K970" s="3">
        <v>13</v>
      </c>
    </row>
    <row r="971" spans="1:11" x14ac:dyDescent="0.35">
      <c r="A971" s="3" t="s">
        <v>173</v>
      </c>
      <c r="B971" s="3">
        <v>2020</v>
      </c>
      <c r="C971" s="22">
        <v>43772</v>
      </c>
      <c r="D971" s="3" t="s">
        <v>1554</v>
      </c>
      <c r="E971" s="3" t="s">
        <v>1543</v>
      </c>
      <c r="F971" s="3">
        <v>4</v>
      </c>
      <c r="G971" s="3">
        <v>3</v>
      </c>
      <c r="H971" s="3" t="s">
        <v>132</v>
      </c>
      <c r="I971" s="3" t="s">
        <v>65</v>
      </c>
      <c r="J971" s="3">
        <v>29.3</v>
      </c>
      <c r="K971" s="3">
        <v>19</v>
      </c>
    </row>
    <row r="972" spans="1:11" x14ac:dyDescent="0.35">
      <c r="A972" s="3" t="s">
        <v>173</v>
      </c>
      <c r="B972" s="3">
        <v>2020</v>
      </c>
      <c r="C972" s="22">
        <v>43772</v>
      </c>
      <c r="D972" s="3" t="s">
        <v>1554</v>
      </c>
      <c r="E972" s="3" t="s">
        <v>1543</v>
      </c>
      <c r="F972" s="3">
        <v>5</v>
      </c>
      <c r="G972" s="3">
        <v>1</v>
      </c>
      <c r="H972" s="3" t="s">
        <v>147</v>
      </c>
      <c r="I972" s="3" t="s">
        <v>148</v>
      </c>
      <c r="J972" s="3">
        <v>21.5</v>
      </c>
      <c r="K972" s="3">
        <v>9</v>
      </c>
    </row>
    <row r="973" spans="1:11" x14ac:dyDescent="0.35">
      <c r="A973" s="3" t="s">
        <v>173</v>
      </c>
      <c r="B973" s="3">
        <v>2020</v>
      </c>
      <c r="C973" s="22">
        <v>43772</v>
      </c>
      <c r="D973" s="3" t="s">
        <v>1554</v>
      </c>
      <c r="E973" s="3" t="s">
        <v>1543</v>
      </c>
      <c r="F973" s="3">
        <v>5</v>
      </c>
      <c r="G973" s="3">
        <v>2</v>
      </c>
      <c r="H973" s="3" t="s">
        <v>170</v>
      </c>
      <c r="I973" s="3" t="s">
        <v>59</v>
      </c>
      <c r="J973" s="3">
        <v>30.6</v>
      </c>
      <c r="K973" s="3">
        <v>13</v>
      </c>
    </row>
    <row r="974" spans="1:11" x14ac:dyDescent="0.35">
      <c r="A974" s="3" t="s">
        <v>173</v>
      </c>
      <c r="B974" s="3">
        <v>2020</v>
      </c>
      <c r="C974" s="22">
        <v>43772</v>
      </c>
      <c r="D974" s="3" t="s">
        <v>1554</v>
      </c>
      <c r="E974" s="3" t="s">
        <v>1543</v>
      </c>
      <c r="F974" s="3">
        <v>5</v>
      </c>
      <c r="G974" s="3">
        <v>3</v>
      </c>
      <c r="H974" s="3" t="s">
        <v>99</v>
      </c>
      <c r="I974" s="3" t="s">
        <v>67</v>
      </c>
      <c r="J974" s="3">
        <v>28.2</v>
      </c>
      <c r="K974" s="3">
        <v>19</v>
      </c>
    </row>
    <row r="975" spans="1:11" x14ac:dyDescent="0.35">
      <c r="A975" s="3" t="s">
        <v>173</v>
      </c>
      <c r="B975" s="3">
        <v>2020</v>
      </c>
      <c r="C975" s="22">
        <v>43772</v>
      </c>
      <c r="D975" s="3" t="s">
        <v>1554</v>
      </c>
      <c r="E975" s="3" t="s">
        <v>1543</v>
      </c>
      <c r="F975" s="3">
        <v>5</v>
      </c>
      <c r="G975" s="3">
        <v>4</v>
      </c>
      <c r="H975" s="3" t="s">
        <v>174</v>
      </c>
      <c r="I975" s="3" t="s">
        <v>175</v>
      </c>
      <c r="J975" s="3">
        <v>18.5</v>
      </c>
      <c r="K975" s="3">
        <v>25</v>
      </c>
    </row>
    <row r="976" spans="1:11" x14ac:dyDescent="0.35">
      <c r="A976" s="3" t="s">
        <v>173</v>
      </c>
      <c r="B976" s="3">
        <v>2020</v>
      </c>
      <c r="C976" s="22">
        <v>43772</v>
      </c>
      <c r="D976" s="3" t="s">
        <v>1554</v>
      </c>
      <c r="E976" s="3" t="s">
        <v>1543</v>
      </c>
      <c r="F976" s="3">
        <v>6</v>
      </c>
      <c r="G976" s="3">
        <v>1</v>
      </c>
      <c r="H976" s="3" t="s">
        <v>136</v>
      </c>
      <c r="I976" s="3" t="s">
        <v>25</v>
      </c>
      <c r="J976" s="3">
        <v>26.8</v>
      </c>
      <c r="K976" s="3">
        <v>11</v>
      </c>
    </row>
    <row r="977" spans="1:11" x14ac:dyDescent="0.35">
      <c r="A977" s="3" t="s">
        <v>173</v>
      </c>
      <c r="B977" s="3">
        <v>2020</v>
      </c>
      <c r="C977" s="22">
        <v>43772</v>
      </c>
      <c r="D977" s="3" t="s">
        <v>1554</v>
      </c>
      <c r="E977" s="3" t="s">
        <v>1543</v>
      </c>
      <c r="F977" s="3">
        <v>6</v>
      </c>
      <c r="G977" s="3">
        <v>2</v>
      </c>
      <c r="H977" s="3" t="s">
        <v>34</v>
      </c>
      <c r="I977" s="3" t="s">
        <v>19</v>
      </c>
      <c r="J977" s="3">
        <v>32.200000000000003</v>
      </c>
      <c r="K977" s="3">
        <v>13</v>
      </c>
    </row>
    <row r="978" spans="1:11" x14ac:dyDescent="0.35">
      <c r="A978" s="3" t="s">
        <v>173</v>
      </c>
      <c r="B978" s="3">
        <v>2020</v>
      </c>
      <c r="C978" s="22">
        <v>43772</v>
      </c>
      <c r="D978" s="3" t="s">
        <v>1554</v>
      </c>
      <c r="E978" s="3" t="s">
        <v>1543</v>
      </c>
      <c r="F978" s="3">
        <v>6</v>
      </c>
      <c r="G978" s="3">
        <v>3</v>
      </c>
      <c r="H978" s="3" t="s">
        <v>420</v>
      </c>
      <c r="I978" s="3" t="s">
        <v>145</v>
      </c>
      <c r="J978" s="3">
        <v>31.9</v>
      </c>
      <c r="K978" s="3">
        <v>19</v>
      </c>
    </row>
    <row r="979" spans="1:11" x14ac:dyDescent="0.35">
      <c r="A979" s="3" t="s">
        <v>173</v>
      </c>
      <c r="B979" s="3">
        <v>2020</v>
      </c>
      <c r="C979" s="22">
        <v>43772</v>
      </c>
      <c r="D979" s="3" t="s">
        <v>1554</v>
      </c>
      <c r="E979" s="3" t="s">
        <v>1543</v>
      </c>
      <c r="F979" s="3">
        <v>6</v>
      </c>
      <c r="G979" s="3">
        <v>4</v>
      </c>
      <c r="H979" s="3" t="s">
        <v>160</v>
      </c>
      <c r="I979" s="3" t="s">
        <v>161</v>
      </c>
      <c r="J979" s="3">
        <v>22.6</v>
      </c>
      <c r="K979" s="3">
        <v>25</v>
      </c>
    </row>
    <row r="980" spans="1:11" x14ac:dyDescent="0.35">
      <c r="A980" s="3" t="s">
        <v>173</v>
      </c>
      <c r="B980" s="3">
        <v>2020</v>
      </c>
      <c r="C980" s="22">
        <v>43772</v>
      </c>
      <c r="D980" s="3" t="s">
        <v>1554</v>
      </c>
      <c r="E980" s="3" t="s">
        <v>1544</v>
      </c>
      <c r="F980" s="3">
        <v>1</v>
      </c>
      <c r="G980" s="3">
        <v>1</v>
      </c>
      <c r="H980" s="3" t="s">
        <v>80</v>
      </c>
      <c r="I980" s="3" t="s">
        <v>65</v>
      </c>
      <c r="J980" s="3">
        <v>32.5</v>
      </c>
      <c r="K980" s="3">
        <v>5</v>
      </c>
    </row>
    <row r="981" spans="1:11" x14ac:dyDescent="0.35">
      <c r="A981" s="3" t="s">
        <v>173</v>
      </c>
      <c r="B981" s="3">
        <v>2020</v>
      </c>
      <c r="C981" s="22">
        <v>43772</v>
      </c>
      <c r="D981" s="3" t="s">
        <v>1554</v>
      </c>
      <c r="E981" s="3" t="s">
        <v>1544</v>
      </c>
      <c r="F981" s="3">
        <v>1</v>
      </c>
      <c r="G981" s="3">
        <v>2</v>
      </c>
      <c r="H981" s="3" t="s">
        <v>20</v>
      </c>
      <c r="I981" s="3" t="s">
        <v>21</v>
      </c>
      <c r="J981" s="3">
        <v>24.2</v>
      </c>
      <c r="K981" s="3">
        <v>4</v>
      </c>
    </row>
    <row r="982" spans="1:11" x14ac:dyDescent="0.35">
      <c r="A982" s="3" t="s">
        <v>173</v>
      </c>
      <c r="B982" s="3">
        <v>2020</v>
      </c>
      <c r="C982" s="22">
        <v>43772</v>
      </c>
      <c r="D982" s="3" t="s">
        <v>1554</v>
      </c>
      <c r="E982" s="3" t="s">
        <v>1544</v>
      </c>
      <c r="F982" s="3">
        <v>1</v>
      </c>
      <c r="G982" s="3">
        <v>3</v>
      </c>
      <c r="H982" s="3" t="s">
        <v>137</v>
      </c>
      <c r="I982" s="3" t="s">
        <v>38</v>
      </c>
      <c r="J982" s="3">
        <v>28.8</v>
      </c>
      <c r="K982" s="3">
        <v>6</v>
      </c>
    </row>
    <row r="983" spans="1:11" x14ac:dyDescent="0.35">
      <c r="A983" s="3" t="s">
        <v>173</v>
      </c>
      <c r="B983" s="3">
        <v>2020</v>
      </c>
      <c r="C983" s="22">
        <v>43772</v>
      </c>
      <c r="D983" s="3" t="s">
        <v>1554</v>
      </c>
      <c r="E983" s="3" t="s">
        <v>1544</v>
      </c>
      <c r="F983" s="3">
        <v>1</v>
      </c>
      <c r="G983" s="3">
        <v>4</v>
      </c>
      <c r="H983" s="3" t="s">
        <v>147</v>
      </c>
      <c r="I983" s="3" t="s">
        <v>148</v>
      </c>
      <c r="J983" s="3">
        <v>21.5</v>
      </c>
      <c r="K983" s="3">
        <v>9</v>
      </c>
    </row>
    <row r="984" spans="1:11" x14ac:dyDescent="0.35">
      <c r="A984" s="3" t="s">
        <v>173</v>
      </c>
      <c r="B984" s="3">
        <v>2020</v>
      </c>
      <c r="C984" s="22">
        <v>43772</v>
      </c>
      <c r="D984" s="3" t="s">
        <v>1554</v>
      </c>
      <c r="E984" s="3" t="s">
        <v>1544</v>
      </c>
      <c r="F984" s="3">
        <v>1</v>
      </c>
      <c r="G984" s="3">
        <v>5</v>
      </c>
      <c r="H984" s="3" t="s">
        <v>39</v>
      </c>
      <c r="I984" s="3" t="s">
        <v>40</v>
      </c>
      <c r="J984" s="3">
        <v>25.2</v>
      </c>
      <c r="K984" s="3">
        <v>10</v>
      </c>
    </row>
    <row r="985" spans="1:11" x14ac:dyDescent="0.35">
      <c r="A985" s="3" t="s">
        <v>173</v>
      </c>
      <c r="B985" s="3">
        <v>2020</v>
      </c>
      <c r="C985" s="22">
        <v>43772</v>
      </c>
      <c r="D985" s="3" t="s">
        <v>1554</v>
      </c>
      <c r="E985" s="3" t="s">
        <v>1544</v>
      </c>
      <c r="F985" s="3">
        <v>1</v>
      </c>
      <c r="G985" s="3">
        <v>6</v>
      </c>
      <c r="H985" s="3" t="s">
        <v>111</v>
      </c>
      <c r="I985" s="3" t="s">
        <v>121</v>
      </c>
      <c r="J985" s="3">
        <v>26.7</v>
      </c>
      <c r="K985" s="3">
        <v>12</v>
      </c>
    </row>
    <row r="986" spans="1:11" x14ac:dyDescent="0.35">
      <c r="A986" s="3" t="s">
        <v>173</v>
      </c>
      <c r="B986" s="3">
        <v>2020</v>
      </c>
      <c r="C986" s="22">
        <v>43772</v>
      </c>
      <c r="D986" s="3" t="s">
        <v>1554</v>
      </c>
      <c r="E986" s="3" t="s">
        <v>1544</v>
      </c>
      <c r="F986" s="3">
        <v>2</v>
      </c>
      <c r="G986" s="3">
        <v>1</v>
      </c>
      <c r="H986" s="3" t="s">
        <v>178</v>
      </c>
      <c r="I986" s="3" t="s">
        <v>159</v>
      </c>
      <c r="J986" s="3">
        <v>27.8</v>
      </c>
      <c r="K986" s="3">
        <v>2</v>
      </c>
    </row>
    <row r="987" spans="1:11" x14ac:dyDescent="0.35">
      <c r="A987" s="3" t="s">
        <v>173</v>
      </c>
      <c r="B987" s="3">
        <v>2020</v>
      </c>
      <c r="C987" s="22">
        <v>43772</v>
      </c>
      <c r="D987" s="3" t="s">
        <v>1554</v>
      </c>
      <c r="E987" s="3" t="s">
        <v>1544</v>
      </c>
      <c r="F987" s="3">
        <v>2</v>
      </c>
      <c r="G987" s="3">
        <v>2</v>
      </c>
      <c r="H987" s="3" t="s">
        <v>23</v>
      </c>
      <c r="I987" s="3" t="s">
        <v>15</v>
      </c>
      <c r="J987" s="3">
        <v>22.1</v>
      </c>
      <c r="K987" s="3">
        <v>1</v>
      </c>
    </row>
    <row r="988" spans="1:11" x14ac:dyDescent="0.35">
      <c r="A988" s="3" t="s">
        <v>173</v>
      </c>
      <c r="B988" s="3">
        <v>2020</v>
      </c>
      <c r="C988" s="22">
        <v>43772</v>
      </c>
      <c r="D988" s="3" t="s">
        <v>1554</v>
      </c>
      <c r="E988" s="3" t="s">
        <v>1544</v>
      </c>
      <c r="F988" s="3">
        <v>2</v>
      </c>
      <c r="G988" s="3">
        <v>3</v>
      </c>
      <c r="H988" s="3" t="s">
        <v>16</v>
      </c>
      <c r="I988" s="3" t="s">
        <v>17</v>
      </c>
      <c r="J988" s="3">
        <v>20.5</v>
      </c>
      <c r="K988" s="3">
        <v>2</v>
      </c>
    </row>
    <row r="989" spans="1:11" x14ac:dyDescent="0.35">
      <c r="A989" s="3" t="s">
        <v>173</v>
      </c>
      <c r="B989" s="3">
        <v>2020</v>
      </c>
      <c r="C989" s="22">
        <v>43772</v>
      </c>
      <c r="D989" s="3" t="s">
        <v>1554</v>
      </c>
      <c r="E989" s="3" t="s">
        <v>1544</v>
      </c>
      <c r="F989" s="3">
        <v>2</v>
      </c>
      <c r="G989" s="3">
        <v>4</v>
      </c>
      <c r="H989" s="3" t="s">
        <v>136</v>
      </c>
      <c r="I989" s="3" t="s">
        <v>25</v>
      </c>
      <c r="J989" s="3">
        <v>26.8</v>
      </c>
      <c r="K989" s="3">
        <v>11</v>
      </c>
    </row>
    <row r="990" spans="1:11" x14ac:dyDescent="0.35">
      <c r="A990" s="3" t="s">
        <v>173</v>
      </c>
      <c r="B990" s="3">
        <v>2020</v>
      </c>
      <c r="C990" s="22">
        <v>43772</v>
      </c>
      <c r="D990" s="3" t="s">
        <v>1554</v>
      </c>
      <c r="E990" s="3" t="s">
        <v>1544</v>
      </c>
      <c r="F990" s="3">
        <v>2</v>
      </c>
      <c r="G990" s="3">
        <v>5</v>
      </c>
      <c r="H990" s="3" t="s">
        <v>149</v>
      </c>
      <c r="I990" s="3" t="s">
        <v>56</v>
      </c>
      <c r="J990" s="3">
        <v>29.6</v>
      </c>
      <c r="K990" s="3">
        <v>8</v>
      </c>
    </row>
    <row r="991" spans="1:11" x14ac:dyDescent="0.35">
      <c r="A991" s="3" t="s">
        <v>173</v>
      </c>
      <c r="B991" s="3">
        <v>2020</v>
      </c>
      <c r="C991" s="22">
        <v>43772</v>
      </c>
      <c r="D991" s="3" t="s">
        <v>1554</v>
      </c>
      <c r="E991" s="3" t="s">
        <v>1544</v>
      </c>
      <c r="F991" s="3">
        <v>2</v>
      </c>
      <c r="G991" s="3">
        <v>6</v>
      </c>
      <c r="H991" s="3" t="s">
        <v>14</v>
      </c>
      <c r="I991" s="3" t="s">
        <v>15</v>
      </c>
      <c r="J991" s="3">
        <v>19.8</v>
      </c>
      <c r="K991" s="3">
        <v>7</v>
      </c>
    </row>
    <row r="992" spans="1:11" x14ac:dyDescent="0.35">
      <c r="A992" s="3" t="s">
        <v>173</v>
      </c>
      <c r="B992" s="3">
        <v>2020</v>
      </c>
      <c r="C992" s="22">
        <v>43772</v>
      </c>
      <c r="D992" s="3" t="s">
        <v>1554</v>
      </c>
      <c r="E992" s="3" t="s">
        <v>383</v>
      </c>
      <c r="F992" s="3">
        <v>1</v>
      </c>
      <c r="G992" s="3">
        <v>1</v>
      </c>
      <c r="H992" s="3" t="s">
        <v>23</v>
      </c>
      <c r="I992" s="3" t="s">
        <v>15</v>
      </c>
      <c r="J992" s="3">
        <v>22.1</v>
      </c>
      <c r="K992" s="3">
        <v>1</v>
      </c>
    </row>
    <row r="993" spans="1:11" x14ac:dyDescent="0.35">
      <c r="A993" s="3" t="s">
        <v>173</v>
      </c>
      <c r="B993" s="3">
        <v>2020</v>
      </c>
      <c r="C993" s="22">
        <v>43772</v>
      </c>
      <c r="D993" s="3" t="s">
        <v>1554</v>
      </c>
      <c r="E993" s="3" t="s">
        <v>383</v>
      </c>
      <c r="F993" s="3">
        <v>1</v>
      </c>
      <c r="G993" s="3">
        <v>2</v>
      </c>
      <c r="H993" s="3" t="s">
        <v>178</v>
      </c>
      <c r="I993" s="3" t="s">
        <v>159</v>
      </c>
      <c r="J993" s="3">
        <v>27.8</v>
      </c>
      <c r="K993" s="3">
        <v>2</v>
      </c>
    </row>
    <row r="994" spans="1:11" x14ac:dyDescent="0.35">
      <c r="A994" s="3" t="s">
        <v>173</v>
      </c>
      <c r="B994" s="3">
        <v>2020</v>
      </c>
      <c r="C994" s="22">
        <v>43772</v>
      </c>
      <c r="D994" s="3" t="s">
        <v>1554</v>
      </c>
      <c r="E994" s="3" t="s">
        <v>383</v>
      </c>
      <c r="F994" s="3">
        <v>1</v>
      </c>
      <c r="G994" s="3">
        <v>2</v>
      </c>
      <c r="H994" s="3" t="s">
        <v>16</v>
      </c>
      <c r="I994" s="3" t="s">
        <v>17</v>
      </c>
      <c r="J994" s="3">
        <v>20.5</v>
      </c>
      <c r="K994" s="3">
        <v>2</v>
      </c>
    </row>
    <row r="995" spans="1:11" x14ac:dyDescent="0.35">
      <c r="A995" s="3" t="s">
        <v>173</v>
      </c>
      <c r="B995" s="3">
        <v>2020</v>
      </c>
      <c r="C995" s="22">
        <v>43772</v>
      </c>
      <c r="D995" s="3" t="s">
        <v>1554</v>
      </c>
      <c r="E995" s="3" t="s">
        <v>383</v>
      </c>
      <c r="F995" s="3">
        <v>1</v>
      </c>
      <c r="G995" s="3">
        <v>4</v>
      </c>
      <c r="H995" s="3" t="s">
        <v>20</v>
      </c>
      <c r="I995" s="3" t="s">
        <v>21</v>
      </c>
      <c r="J995" s="3">
        <v>24.2</v>
      </c>
      <c r="K995" s="3">
        <v>4</v>
      </c>
    </row>
    <row r="996" spans="1:11" x14ac:dyDescent="0.35">
      <c r="A996" s="3" t="s">
        <v>173</v>
      </c>
      <c r="B996" s="3">
        <v>2020</v>
      </c>
      <c r="C996" s="22">
        <v>43772</v>
      </c>
      <c r="D996" s="3" t="s">
        <v>1554</v>
      </c>
      <c r="E996" s="3" t="s">
        <v>383</v>
      </c>
      <c r="F996" s="3">
        <v>1</v>
      </c>
      <c r="G996" s="3">
        <v>5</v>
      </c>
      <c r="H996" s="3" t="s">
        <v>80</v>
      </c>
      <c r="I996" s="3" t="s">
        <v>65</v>
      </c>
      <c r="J996" s="3">
        <v>32.5</v>
      </c>
      <c r="K996" s="3">
        <v>5</v>
      </c>
    </row>
    <row r="997" spans="1:11" x14ac:dyDescent="0.35">
      <c r="A997" s="3" t="s">
        <v>173</v>
      </c>
      <c r="B997" s="3">
        <v>2020</v>
      </c>
      <c r="C997" s="22">
        <v>43772</v>
      </c>
      <c r="D997" s="3" t="s">
        <v>1554</v>
      </c>
      <c r="E997" s="3" t="s">
        <v>383</v>
      </c>
      <c r="F997" s="3">
        <v>1</v>
      </c>
      <c r="G997" s="3">
        <v>6</v>
      </c>
      <c r="H997" s="3" t="s">
        <v>137</v>
      </c>
      <c r="I997" s="3" t="s">
        <v>38</v>
      </c>
      <c r="J997" s="3">
        <v>28.8</v>
      </c>
      <c r="K997" s="3">
        <v>6</v>
      </c>
    </row>
    <row r="998" spans="1:11" x14ac:dyDescent="0.35">
      <c r="A998" s="3" t="s">
        <v>173</v>
      </c>
      <c r="B998" s="3">
        <v>2020</v>
      </c>
      <c r="C998" s="22">
        <v>43772</v>
      </c>
      <c r="D998" s="3" t="s">
        <v>1554</v>
      </c>
      <c r="E998" s="3" t="s">
        <v>383</v>
      </c>
      <c r="F998" s="3">
        <v>2</v>
      </c>
      <c r="G998" s="3">
        <v>1</v>
      </c>
      <c r="H998" s="3" t="s">
        <v>14</v>
      </c>
      <c r="I998" s="3" t="s">
        <v>15</v>
      </c>
      <c r="J998" s="3">
        <v>19.8</v>
      </c>
      <c r="K998" s="3">
        <v>7</v>
      </c>
    </row>
    <row r="999" spans="1:11" x14ac:dyDescent="0.35">
      <c r="A999" s="3" t="s">
        <v>173</v>
      </c>
      <c r="B999" s="3">
        <v>2020</v>
      </c>
      <c r="C999" s="22">
        <v>43772</v>
      </c>
      <c r="D999" s="3" t="s">
        <v>1554</v>
      </c>
      <c r="E999" s="3" t="s">
        <v>383</v>
      </c>
      <c r="F999" s="3">
        <v>2</v>
      </c>
      <c r="G999" s="3">
        <v>2</v>
      </c>
      <c r="H999" s="3" t="s">
        <v>149</v>
      </c>
      <c r="I999" s="3" t="s">
        <v>56</v>
      </c>
      <c r="J999" s="3">
        <v>29.6</v>
      </c>
      <c r="K999" s="3">
        <v>8</v>
      </c>
    </row>
    <row r="1000" spans="1:11" x14ac:dyDescent="0.35">
      <c r="A1000" s="3" t="s">
        <v>173</v>
      </c>
      <c r="B1000" s="3">
        <v>2020</v>
      </c>
      <c r="C1000" s="22">
        <v>43772</v>
      </c>
      <c r="D1000" s="3" t="s">
        <v>1554</v>
      </c>
      <c r="E1000" s="3" t="s">
        <v>383</v>
      </c>
      <c r="F1000" s="3">
        <v>2</v>
      </c>
      <c r="G1000" s="3">
        <v>3</v>
      </c>
      <c r="H1000" s="3" t="s">
        <v>147</v>
      </c>
      <c r="I1000" s="3" t="s">
        <v>148</v>
      </c>
      <c r="J1000" s="3">
        <v>21.5</v>
      </c>
      <c r="K1000" s="3">
        <v>9</v>
      </c>
    </row>
    <row r="1001" spans="1:11" x14ac:dyDescent="0.35">
      <c r="A1001" s="3" t="s">
        <v>173</v>
      </c>
      <c r="B1001" s="3">
        <v>2020</v>
      </c>
      <c r="C1001" s="22">
        <v>43772</v>
      </c>
      <c r="D1001" s="3" t="s">
        <v>1554</v>
      </c>
      <c r="E1001" s="3" t="s">
        <v>383</v>
      </c>
      <c r="F1001" s="3">
        <v>2</v>
      </c>
      <c r="G1001" s="3">
        <v>4</v>
      </c>
      <c r="H1001" s="3" t="s">
        <v>39</v>
      </c>
      <c r="I1001" s="3" t="s">
        <v>40</v>
      </c>
      <c r="J1001" s="3">
        <v>25.2</v>
      </c>
      <c r="K1001" s="3">
        <v>10</v>
      </c>
    </row>
    <row r="1002" spans="1:11" x14ac:dyDescent="0.35">
      <c r="A1002" s="3" t="s">
        <v>173</v>
      </c>
      <c r="B1002" s="3">
        <v>2020</v>
      </c>
      <c r="C1002" s="22">
        <v>43772</v>
      </c>
      <c r="D1002" s="3" t="s">
        <v>1554</v>
      </c>
      <c r="E1002" s="3" t="s">
        <v>383</v>
      </c>
      <c r="F1002" s="3">
        <v>2</v>
      </c>
      <c r="G1002" s="3">
        <v>5</v>
      </c>
      <c r="H1002" s="3" t="s">
        <v>136</v>
      </c>
      <c r="I1002" s="3" t="s">
        <v>25</v>
      </c>
      <c r="J1002" s="3">
        <v>26.8</v>
      </c>
      <c r="K1002" s="3">
        <v>11</v>
      </c>
    </row>
    <row r="1003" spans="1:11" x14ac:dyDescent="0.35">
      <c r="A1003" s="3" t="s">
        <v>173</v>
      </c>
      <c r="B1003" s="3">
        <v>2020</v>
      </c>
      <c r="C1003" s="22">
        <v>43772</v>
      </c>
      <c r="D1003" s="3" t="s">
        <v>1554</v>
      </c>
      <c r="E1003" s="3" t="s">
        <v>383</v>
      </c>
      <c r="F1003" s="3">
        <v>2</v>
      </c>
      <c r="G1003" s="3">
        <v>9</v>
      </c>
      <c r="H1003" s="3" t="s">
        <v>111</v>
      </c>
      <c r="I1003" s="3" t="s">
        <v>121</v>
      </c>
      <c r="J1003" s="3">
        <v>26.7</v>
      </c>
      <c r="K1003" s="3">
        <v>12</v>
      </c>
    </row>
    <row r="1004" spans="1:11" x14ac:dyDescent="0.35">
      <c r="A1004" s="3" t="s">
        <v>1558</v>
      </c>
      <c r="B1004" s="3">
        <v>2020</v>
      </c>
      <c r="C1004" s="22">
        <v>43757</v>
      </c>
      <c r="D1004" s="3" t="s">
        <v>1559</v>
      </c>
      <c r="E1004" s="3" t="s">
        <v>472</v>
      </c>
      <c r="F1004" s="3">
        <v>1</v>
      </c>
      <c r="G1004" s="3">
        <v>1</v>
      </c>
      <c r="H1004" s="3" t="s">
        <v>78</v>
      </c>
      <c r="I1004" s="3" t="s">
        <v>19</v>
      </c>
      <c r="J1004" s="3">
        <v>28.4</v>
      </c>
      <c r="K1004" s="3">
        <v>4</v>
      </c>
    </row>
    <row r="1005" spans="1:11" x14ac:dyDescent="0.35">
      <c r="A1005" s="3" t="s">
        <v>1558</v>
      </c>
      <c r="B1005" s="3">
        <v>2020</v>
      </c>
      <c r="C1005" s="22">
        <v>43757</v>
      </c>
      <c r="D1005" s="3" t="s">
        <v>1559</v>
      </c>
      <c r="E1005" s="3" t="s">
        <v>472</v>
      </c>
      <c r="F1005" s="3">
        <v>1</v>
      </c>
      <c r="G1005" s="3">
        <v>2</v>
      </c>
      <c r="H1005" s="3" t="s">
        <v>113</v>
      </c>
      <c r="I1005" s="3" t="s">
        <v>121</v>
      </c>
      <c r="J1005" s="3">
        <v>25</v>
      </c>
      <c r="K1005" s="3">
        <v>3</v>
      </c>
    </row>
    <row r="1006" spans="1:11" x14ac:dyDescent="0.35">
      <c r="A1006" s="3" t="s">
        <v>1558</v>
      </c>
      <c r="B1006" s="3">
        <v>2020</v>
      </c>
      <c r="C1006" s="22">
        <v>43757</v>
      </c>
      <c r="D1006" s="3" t="s">
        <v>1559</v>
      </c>
      <c r="E1006" s="3" t="s">
        <v>472</v>
      </c>
      <c r="F1006" s="3">
        <v>1</v>
      </c>
      <c r="G1006" s="3">
        <v>3</v>
      </c>
      <c r="H1006" s="3" t="s">
        <v>124</v>
      </c>
      <c r="I1006" s="3" t="s">
        <v>123</v>
      </c>
      <c r="J1006" s="3">
        <v>23.6</v>
      </c>
      <c r="K1006" s="3">
        <v>9</v>
      </c>
    </row>
    <row r="1007" spans="1:11" x14ac:dyDescent="0.35">
      <c r="A1007" s="3" t="s">
        <v>1558</v>
      </c>
      <c r="B1007" s="3">
        <v>2020</v>
      </c>
      <c r="C1007" s="22">
        <v>43757</v>
      </c>
      <c r="D1007" s="3" t="s">
        <v>1559</v>
      </c>
      <c r="E1007" s="3" t="s">
        <v>472</v>
      </c>
      <c r="F1007" s="3">
        <v>1</v>
      </c>
      <c r="G1007" s="3">
        <v>4</v>
      </c>
      <c r="H1007" s="3" t="s">
        <v>142</v>
      </c>
      <c r="I1007" s="3" t="s">
        <v>61</v>
      </c>
      <c r="J1007" s="3">
        <v>27.3</v>
      </c>
      <c r="K1007" s="3">
        <v>13</v>
      </c>
    </row>
    <row r="1008" spans="1:11" x14ac:dyDescent="0.35">
      <c r="A1008" s="3" t="s">
        <v>1558</v>
      </c>
      <c r="B1008" s="3">
        <v>2020</v>
      </c>
      <c r="C1008" s="22">
        <v>43757</v>
      </c>
      <c r="D1008" s="3" t="s">
        <v>1559</v>
      </c>
      <c r="E1008" s="3" t="s">
        <v>472</v>
      </c>
      <c r="F1008" s="3">
        <v>1</v>
      </c>
      <c r="G1008" s="3">
        <v>5</v>
      </c>
      <c r="H1008" s="3" t="s">
        <v>48</v>
      </c>
      <c r="I1008" s="3" t="s">
        <v>49</v>
      </c>
      <c r="J1008" s="3">
        <v>18.7</v>
      </c>
      <c r="K1008" s="3">
        <v>17</v>
      </c>
    </row>
    <row r="1009" spans="1:11" x14ac:dyDescent="0.35">
      <c r="A1009" s="3" t="s">
        <v>1558</v>
      </c>
      <c r="B1009" s="3">
        <v>2020</v>
      </c>
      <c r="C1009" s="22">
        <v>43757</v>
      </c>
      <c r="D1009" s="3" t="s">
        <v>1559</v>
      </c>
      <c r="E1009" s="3" t="s">
        <v>472</v>
      </c>
      <c r="F1009" s="3">
        <v>2</v>
      </c>
      <c r="G1009" s="3">
        <v>1</v>
      </c>
      <c r="H1009" s="3" t="s">
        <v>14</v>
      </c>
      <c r="I1009" s="3" t="s">
        <v>15</v>
      </c>
      <c r="J1009" s="3">
        <v>19.8</v>
      </c>
      <c r="K1009" s="3">
        <v>2</v>
      </c>
    </row>
    <row r="1010" spans="1:11" x14ac:dyDescent="0.35">
      <c r="A1010" s="3" t="s">
        <v>1558</v>
      </c>
      <c r="B1010" s="3">
        <v>2020</v>
      </c>
      <c r="C1010" s="22">
        <v>43757</v>
      </c>
      <c r="D1010" s="3" t="s">
        <v>1559</v>
      </c>
      <c r="E1010" s="3" t="s">
        <v>472</v>
      </c>
      <c r="F1010" s="3">
        <v>2</v>
      </c>
      <c r="G1010" s="3">
        <v>2</v>
      </c>
      <c r="H1010" s="3" t="s">
        <v>16</v>
      </c>
      <c r="I1010" s="3" t="s">
        <v>17</v>
      </c>
      <c r="J1010" s="3">
        <v>20.5</v>
      </c>
      <c r="K1010" s="3">
        <v>1</v>
      </c>
    </row>
    <row r="1011" spans="1:11" x14ac:dyDescent="0.35">
      <c r="A1011" s="3" t="s">
        <v>1558</v>
      </c>
      <c r="B1011" s="3">
        <v>2020</v>
      </c>
      <c r="C1011" s="22">
        <v>43757</v>
      </c>
      <c r="D1011" s="3" t="s">
        <v>1559</v>
      </c>
      <c r="E1011" s="3" t="s">
        <v>472</v>
      </c>
      <c r="F1011" s="3">
        <v>2</v>
      </c>
      <c r="G1011" s="3">
        <v>3</v>
      </c>
      <c r="H1011" s="3" t="s">
        <v>150</v>
      </c>
      <c r="I1011" s="3" t="s">
        <v>31</v>
      </c>
      <c r="J1011" s="3">
        <v>31.3</v>
      </c>
      <c r="K1011" s="3">
        <v>13</v>
      </c>
    </row>
    <row r="1012" spans="1:11" x14ac:dyDescent="0.35">
      <c r="A1012" s="3" t="s">
        <v>1558</v>
      </c>
      <c r="B1012" s="3">
        <v>2020</v>
      </c>
      <c r="C1012" s="22">
        <v>43757</v>
      </c>
      <c r="D1012" s="3" t="s">
        <v>1559</v>
      </c>
      <c r="E1012" s="3" t="s">
        <v>472</v>
      </c>
      <c r="F1012" s="3">
        <v>2</v>
      </c>
      <c r="G1012" s="3">
        <v>4</v>
      </c>
      <c r="H1012" s="3" t="s">
        <v>101</v>
      </c>
      <c r="I1012" s="3" t="s">
        <v>47</v>
      </c>
      <c r="J1012" s="3">
        <v>25.7</v>
      </c>
      <c r="K1012" s="3">
        <v>21</v>
      </c>
    </row>
    <row r="1013" spans="1:11" x14ac:dyDescent="0.35">
      <c r="A1013" s="3" t="s">
        <v>1558</v>
      </c>
      <c r="B1013" s="3">
        <v>2020</v>
      </c>
      <c r="C1013" s="22">
        <v>43757</v>
      </c>
      <c r="D1013" s="3" t="s">
        <v>1559</v>
      </c>
      <c r="E1013" s="3" t="s">
        <v>472</v>
      </c>
      <c r="F1013" s="3">
        <v>2</v>
      </c>
      <c r="G1013" s="3">
        <v>5</v>
      </c>
      <c r="H1013" s="3" t="s">
        <v>24</v>
      </c>
      <c r="I1013" s="3" t="s">
        <v>25</v>
      </c>
      <c r="J1013" s="3">
        <v>21.1</v>
      </c>
      <c r="K1013" s="3">
        <v>11</v>
      </c>
    </row>
    <row r="1014" spans="1:11" x14ac:dyDescent="0.35">
      <c r="A1014" s="3" t="s">
        <v>1558</v>
      </c>
      <c r="B1014" s="3">
        <v>2020</v>
      </c>
      <c r="C1014" s="22">
        <v>43757</v>
      </c>
      <c r="D1014" s="3" t="s">
        <v>1559</v>
      </c>
      <c r="E1014" s="3" t="s">
        <v>472</v>
      </c>
      <c r="F1014" s="3">
        <v>2</v>
      </c>
      <c r="G1014" s="3">
        <v>6</v>
      </c>
      <c r="H1014" s="3" t="s">
        <v>1560</v>
      </c>
      <c r="I1014" s="3" t="s">
        <v>56</v>
      </c>
      <c r="J1014" s="3">
        <v>22.5</v>
      </c>
      <c r="K1014" s="3">
        <v>21</v>
      </c>
    </row>
    <row r="1015" spans="1:11" x14ac:dyDescent="0.35">
      <c r="A1015" s="3" t="s">
        <v>1558</v>
      </c>
      <c r="B1015" s="3">
        <v>2020</v>
      </c>
      <c r="C1015" s="22">
        <v>43757</v>
      </c>
      <c r="D1015" s="3" t="s">
        <v>1559</v>
      </c>
      <c r="E1015" s="3" t="s">
        <v>472</v>
      </c>
      <c r="F1015" s="3">
        <v>3</v>
      </c>
      <c r="G1015" s="3">
        <v>1</v>
      </c>
      <c r="H1015" s="3" t="s">
        <v>50</v>
      </c>
      <c r="I1015" s="3" t="s">
        <v>51</v>
      </c>
      <c r="J1015" s="3">
        <v>23</v>
      </c>
      <c r="K1015" s="3">
        <v>5</v>
      </c>
    </row>
    <row r="1016" spans="1:11" x14ac:dyDescent="0.35">
      <c r="A1016" s="3" t="s">
        <v>1558</v>
      </c>
      <c r="B1016" s="3">
        <v>2020</v>
      </c>
      <c r="C1016" s="22">
        <v>43757</v>
      </c>
      <c r="D1016" s="3" t="s">
        <v>1559</v>
      </c>
      <c r="E1016" s="3" t="s">
        <v>472</v>
      </c>
      <c r="F1016" s="3">
        <v>3</v>
      </c>
      <c r="G1016" s="3">
        <v>2</v>
      </c>
      <c r="H1016" s="3" t="s">
        <v>1557</v>
      </c>
      <c r="I1016" s="3" t="s">
        <v>49</v>
      </c>
      <c r="J1016" s="3">
        <v>21.3</v>
      </c>
      <c r="K1016" s="3">
        <v>12</v>
      </c>
    </row>
    <row r="1017" spans="1:11" x14ac:dyDescent="0.35">
      <c r="A1017" s="3" t="s">
        <v>1558</v>
      </c>
      <c r="B1017" s="3">
        <v>2020</v>
      </c>
      <c r="C1017" s="22">
        <v>43757</v>
      </c>
      <c r="D1017" s="3" t="s">
        <v>1559</v>
      </c>
      <c r="E1017" s="3" t="s">
        <v>472</v>
      </c>
      <c r="F1017" s="3">
        <v>3</v>
      </c>
      <c r="G1017" s="3">
        <v>3</v>
      </c>
      <c r="H1017" s="3" t="s">
        <v>136</v>
      </c>
      <c r="I1017" s="3" t="s">
        <v>25</v>
      </c>
      <c r="J1017" s="3">
        <v>26.7</v>
      </c>
      <c r="K1017" s="3">
        <v>8</v>
      </c>
    </row>
    <row r="1018" spans="1:11" x14ac:dyDescent="0.35">
      <c r="A1018" s="3" t="s">
        <v>1558</v>
      </c>
      <c r="B1018" s="3">
        <v>2020</v>
      </c>
      <c r="C1018" s="22">
        <v>43757</v>
      </c>
      <c r="D1018" s="3" t="s">
        <v>1559</v>
      </c>
      <c r="E1018" s="3" t="s">
        <v>472</v>
      </c>
      <c r="F1018" s="3">
        <v>3</v>
      </c>
      <c r="G1018" s="3">
        <v>4</v>
      </c>
      <c r="H1018" s="3" t="s">
        <v>1531</v>
      </c>
      <c r="I1018" s="3" t="s">
        <v>53</v>
      </c>
      <c r="J1018" s="3">
        <v>22.8</v>
      </c>
      <c r="K1018" s="3">
        <v>17</v>
      </c>
    </row>
    <row r="1019" spans="1:11" x14ac:dyDescent="0.35">
      <c r="A1019" s="3" t="s">
        <v>1558</v>
      </c>
      <c r="B1019" s="3">
        <v>2020</v>
      </c>
      <c r="C1019" s="22">
        <v>43757</v>
      </c>
      <c r="D1019" s="3" t="s">
        <v>1559</v>
      </c>
      <c r="E1019" s="3" t="s">
        <v>472</v>
      </c>
      <c r="F1019" s="3">
        <v>3</v>
      </c>
      <c r="G1019" s="3">
        <v>5</v>
      </c>
      <c r="H1019" s="3" t="s">
        <v>60</v>
      </c>
      <c r="I1019" s="3" t="s">
        <v>61</v>
      </c>
      <c r="J1019" s="3">
        <v>31.2</v>
      </c>
      <c r="K1019" s="3">
        <v>17</v>
      </c>
    </row>
    <row r="1020" spans="1:11" x14ac:dyDescent="0.35">
      <c r="A1020" s="3" t="s">
        <v>1558</v>
      </c>
      <c r="B1020" s="3">
        <v>2020</v>
      </c>
      <c r="C1020" s="22">
        <v>43757</v>
      </c>
      <c r="D1020" s="3" t="s">
        <v>1559</v>
      </c>
      <c r="E1020" s="3" t="s">
        <v>472</v>
      </c>
      <c r="F1020" s="3">
        <v>4</v>
      </c>
      <c r="G1020" s="3">
        <v>1</v>
      </c>
      <c r="H1020" s="3" t="s">
        <v>111</v>
      </c>
      <c r="I1020" s="3" t="s">
        <v>121</v>
      </c>
      <c r="J1020" s="3">
        <v>26.7</v>
      </c>
      <c r="K1020" s="3">
        <v>6</v>
      </c>
    </row>
    <row r="1021" spans="1:11" x14ac:dyDescent="0.35">
      <c r="A1021" s="3" t="s">
        <v>1558</v>
      </c>
      <c r="B1021" s="3">
        <v>2020</v>
      </c>
      <c r="C1021" s="22">
        <v>43757</v>
      </c>
      <c r="D1021" s="3" t="s">
        <v>1559</v>
      </c>
      <c r="E1021" s="3" t="s">
        <v>472</v>
      </c>
      <c r="F1021" s="3">
        <v>4</v>
      </c>
      <c r="G1021" s="3">
        <v>2</v>
      </c>
      <c r="H1021" s="3" t="s">
        <v>149</v>
      </c>
      <c r="I1021" s="3" t="s">
        <v>56</v>
      </c>
      <c r="J1021" s="3">
        <v>29.5</v>
      </c>
      <c r="K1021" s="3">
        <v>10</v>
      </c>
    </row>
    <row r="1022" spans="1:11" x14ac:dyDescent="0.35">
      <c r="A1022" s="3" t="s">
        <v>1558</v>
      </c>
      <c r="B1022" s="3">
        <v>2020</v>
      </c>
      <c r="C1022" s="22">
        <v>43757</v>
      </c>
      <c r="D1022" s="3" t="s">
        <v>1559</v>
      </c>
      <c r="E1022" s="3" t="s">
        <v>472</v>
      </c>
      <c r="F1022" s="3">
        <v>4</v>
      </c>
      <c r="G1022" s="3">
        <v>3</v>
      </c>
      <c r="H1022" s="3" t="s">
        <v>100</v>
      </c>
      <c r="I1022" s="3" t="s">
        <v>47</v>
      </c>
      <c r="J1022" s="3">
        <v>22.7</v>
      </c>
      <c r="K1022" s="3">
        <v>17</v>
      </c>
    </row>
    <row r="1023" spans="1:11" x14ac:dyDescent="0.35">
      <c r="A1023" s="3" t="s">
        <v>1558</v>
      </c>
      <c r="B1023" s="3">
        <v>2020</v>
      </c>
      <c r="C1023" s="22">
        <v>43757</v>
      </c>
      <c r="D1023" s="3" t="s">
        <v>1559</v>
      </c>
      <c r="E1023" s="3" t="s">
        <v>472</v>
      </c>
      <c r="F1023" s="3">
        <v>4</v>
      </c>
      <c r="G1023" s="3">
        <v>4</v>
      </c>
      <c r="H1023" s="3" t="s">
        <v>52</v>
      </c>
      <c r="I1023" s="3" t="s">
        <v>53</v>
      </c>
      <c r="J1023" s="3">
        <v>22.6</v>
      </c>
      <c r="K1023" s="3">
        <v>13</v>
      </c>
    </row>
    <row r="1024" spans="1:11" x14ac:dyDescent="0.35">
      <c r="A1024" s="3" t="s">
        <v>1558</v>
      </c>
      <c r="B1024" s="3">
        <v>2020</v>
      </c>
      <c r="C1024" s="22">
        <v>43757</v>
      </c>
      <c r="D1024" s="3" t="s">
        <v>1559</v>
      </c>
      <c r="E1024" s="3" t="s">
        <v>472</v>
      </c>
      <c r="F1024" s="3">
        <v>4</v>
      </c>
      <c r="G1024" s="3">
        <v>5</v>
      </c>
      <c r="H1024" s="3" t="s">
        <v>1556</v>
      </c>
      <c r="I1024" s="3" t="s">
        <v>123</v>
      </c>
      <c r="J1024" s="3">
        <v>36.799999999999997</v>
      </c>
      <c r="K1024" s="3">
        <v>7</v>
      </c>
    </row>
    <row r="1025" spans="1:11" x14ac:dyDescent="0.35">
      <c r="A1025" s="3" t="s">
        <v>1558</v>
      </c>
      <c r="B1025" s="3">
        <v>2020</v>
      </c>
      <c r="C1025" s="22">
        <v>43757</v>
      </c>
      <c r="D1025" s="3" t="s">
        <v>1559</v>
      </c>
      <c r="E1025" s="3" t="s">
        <v>472</v>
      </c>
      <c r="F1025" s="3">
        <v>4</v>
      </c>
      <c r="G1025" s="3">
        <v>6</v>
      </c>
      <c r="H1025" s="3" t="s">
        <v>34</v>
      </c>
      <c r="I1025" s="3" t="s">
        <v>19</v>
      </c>
      <c r="J1025" s="3">
        <v>32.200000000000003</v>
      </c>
      <c r="K1025" s="3">
        <v>13</v>
      </c>
    </row>
    <row r="1026" spans="1:11" x14ac:dyDescent="0.35">
      <c r="A1026" s="3" t="s">
        <v>1558</v>
      </c>
      <c r="B1026" s="3">
        <v>2020</v>
      </c>
      <c r="C1026" s="22">
        <v>43757</v>
      </c>
      <c r="D1026" s="3" t="s">
        <v>1559</v>
      </c>
      <c r="E1026" s="3" t="s">
        <v>1543</v>
      </c>
      <c r="F1026" s="3">
        <v>1</v>
      </c>
      <c r="G1026" s="3">
        <v>1</v>
      </c>
      <c r="H1026" s="3" t="s">
        <v>124</v>
      </c>
      <c r="I1026" s="3" t="s">
        <v>123</v>
      </c>
      <c r="J1026" s="3">
        <v>23.6</v>
      </c>
      <c r="K1026" s="3">
        <v>9</v>
      </c>
    </row>
    <row r="1027" spans="1:11" x14ac:dyDescent="0.35">
      <c r="A1027" s="3" t="s">
        <v>1558</v>
      </c>
      <c r="B1027" s="3">
        <v>2020</v>
      </c>
      <c r="C1027" s="22">
        <v>43757</v>
      </c>
      <c r="D1027" s="3" t="s">
        <v>1559</v>
      </c>
      <c r="E1027" s="3" t="s">
        <v>1543</v>
      </c>
      <c r="F1027" s="3">
        <v>1</v>
      </c>
      <c r="G1027" s="3">
        <v>2</v>
      </c>
      <c r="H1027" s="3" t="s">
        <v>52</v>
      </c>
      <c r="I1027" s="3" t="s">
        <v>53</v>
      </c>
      <c r="J1027" s="3">
        <v>22.6</v>
      </c>
      <c r="K1027" s="3">
        <v>13</v>
      </c>
    </row>
    <row r="1028" spans="1:11" x14ac:dyDescent="0.35">
      <c r="A1028" s="3" t="s">
        <v>1558</v>
      </c>
      <c r="B1028" s="3">
        <v>2020</v>
      </c>
      <c r="C1028" s="22">
        <v>43757</v>
      </c>
      <c r="D1028" s="3" t="s">
        <v>1559</v>
      </c>
      <c r="E1028" s="3" t="s">
        <v>1543</v>
      </c>
      <c r="F1028" s="3">
        <v>1</v>
      </c>
      <c r="G1028" s="3">
        <v>3</v>
      </c>
      <c r="H1028" s="3" t="s">
        <v>60</v>
      </c>
      <c r="I1028" s="3" t="s">
        <v>61</v>
      </c>
      <c r="J1028" s="3">
        <v>31.2</v>
      </c>
      <c r="K1028" s="3">
        <v>17</v>
      </c>
    </row>
    <row r="1029" spans="1:11" x14ac:dyDescent="0.35">
      <c r="A1029" s="3" t="s">
        <v>1558</v>
      </c>
      <c r="B1029" s="3">
        <v>2020</v>
      </c>
      <c r="C1029" s="22">
        <v>43757</v>
      </c>
      <c r="D1029" s="3" t="s">
        <v>1559</v>
      </c>
      <c r="E1029" s="3" t="s">
        <v>1543</v>
      </c>
      <c r="F1029" s="3">
        <v>2</v>
      </c>
      <c r="G1029" s="3">
        <v>1</v>
      </c>
      <c r="H1029" s="3" t="s">
        <v>24</v>
      </c>
      <c r="I1029" s="3" t="s">
        <v>25</v>
      </c>
      <c r="J1029" s="3">
        <v>21.1</v>
      </c>
      <c r="K1029" s="3">
        <v>11</v>
      </c>
    </row>
    <row r="1030" spans="1:11" x14ac:dyDescent="0.35">
      <c r="A1030" s="3" t="s">
        <v>1558</v>
      </c>
      <c r="B1030" s="3">
        <v>2020</v>
      </c>
      <c r="C1030" s="22">
        <v>43757</v>
      </c>
      <c r="D1030" s="3" t="s">
        <v>1559</v>
      </c>
      <c r="E1030" s="3" t="s">
        <v>1543</v>
      </c>
      <c r="F1030" s="3">
        <v>2</v>
      </c>
      <c r="G1030" s="3">
        <v>2</v>
      </c>
      <c r="H1030" s="3" t="s">
        <v>150</v>
      </c>
      <c r="I1030" s="3" t="s">
        <v>31</v>
      </c>
      <c r="J1030" s="3">
        <v>31.3</v>
      </c>
      <c r="K1030" s="3">
        <v>13</v>
      </c>
    </row>
    <row r="1031" spans="1:11" x14ac:dyDescent="0.35">
      <c r="A1031" s="3" t="s">
        <v>1558</v>
      </c>
      <c r="B1031" s="3">
        <v>2020</v>
      </c>
      <c r="C1031" s="22">
        <v>43757</v>
      </c>
      <c r="D1031" s="3" t="s">
        <v>1559</v>
      </c>
      <c r="E1031" s="3" t="s">
        <v>1543</v>
      </c>
      <c r="F1031" s="3">
        <v>2</v>
      </c>
      <c r="G1031" s="3">
        <v>3</v>
      </c>
      <c r="H1031" s="3" t="s">
        <v>1531</v>
      </c>
      <c r="I1031" s="3" t="s">
        <v>53</v>
      </c>
      <c r="J1031" s="3">
        <v>22.8</v>
      </c>
      <c r="K1031" s="3">
        <v>17</v>
      </c>
    </row>
    <row r="1032" spans="1:11" x14ac:dyDescent="0.35">
      <c r="A1032" s="3" t="s">
        <v>1558</v>
      </c>
      <c r="B1032" s="3">
        <v>2020</v>
      </c>
      <c r="C1032" s="22">
        <v>43757</v>
      </c>
      <c r="D1032" s="3" t="s">
        <v>1559</v>
      </c>
      <c r="E1032" s="3" t="s">
        <v>1543</v>
      </c>
      <c r="F1032" s="3">
        <v>3</v>
      </c>
      <c r="G1032" s="3">
        <v>1</v>
      </c>
      <c r="H1032" s="3" t="s">
        <v>136</v>
      </c>
      <c r="I1032" s="3" t="s">
        <v>25</v>
      </c>
      <c r="J1032" s="3">
        <v>26.7</v>
      </c>
      <c r="K1032" s="3">
        <v>8</v>
      </c>
    </row>
    <row r="1033" spans="1:11" x14ac:dyDescent="0.35">
      <c r="A1033" s="3" t="s">
        <v>1558</v>
      </c>
      <c r="B1033" s="3">
        <v>2020</v>
      </c>
      <c r="C1033" s="22">
        <v>43757</v>
      </c>
      <c r="D1033" s="3" t="s">
        <v>1559</v>
      </c>
      <c r="E1033" s="3" t="s">
        <v>1543</v>
      </c>
      <c r="F1033" s="3">
        <v>3</v>
      </c>
      <c r="G1033" s="3">
        <v>2</v>
      </c>
      <c r="H1033" s="3" t="s">
        <v>34</v>
      </c>
      <c r="I1033" s="3" t="s">
        <v>19</v>
      </c>
      <c r="J1033" s="3">
        <v>32.200000000000003</v>
      </c>
      <c r="K1033" s="3">
        <v>13</v>
      </c>
    </row>
    <row r="1034" spans="1:11" x14ac:dyDescent="0.35">
      <c r="A1034" s="3" t="s">
        <v>1558</v>
      </c>
      <c r="B1034" s="3">
        <v>2020</v>
      </c>
      <c r="C1034" s="22">
        <v>43757</v>
      </c>
      <c r="D1034" s="3" t="s">
        <v>1559</v>
      </c>
      <c r="E1034" s="3" t="s">
        <v>1543</v>
      </c>
      <c r="F1034" s="3">
        <v>3</v>
      </c>
      <c r="G1034" s="3">
        <v>3</v>
      </c>
      <c r="H1034" s="3" t="s">
        <v>48</v>
      </c>
      <c r="I1034" s="3" t="s">
        <v>49</v>
      </c>
      <c r="J1034" s="3">
        <v>18.7</v>
      </c>
      <c r="K1034" s="3">
        <v>17</v>
      </c>
    </row>
    <row r="1035" spans="1:11" x14ac:dyDescent="0.35">
      <c r="A1035" s="3" t="s">
        <v>1558</v>
      </c>
      <c r="B1035" s="3">
        <v>2020</v>
      </c>
      <c r="C1035" s="22">
        <v>43757</v>
      </c>
      <c r="D1035" s="3" t="s">
        <v>1559</v>
      </c>
      <c r="E1035" s="3" t="s">
        <v>1543</v>
      </c>
      <c r="F1035" s="3">
        <v>3</v>
      </c>
      <c r="G1035" s="3">
        <v>4</v>
      </c>
      <c r="H1035" s="3" t="s">
        <v>101</v>
      </c>
      <c r="I1035" s="3" t="s">
        <v>47</v>
      </c>
      <c r="J1035" s="3">
        <v>25.7</v>
      </c>
      <c r="K1035" s="3">
        <v>21</v>
      </c>
    </row>
    <row r="1036" spans="1:11" x14ac:dyDescent="0.35">
      <c r="A1036" s="3" t="s">
        <v>1558</v>
      </c>
      <c r="B1036" s="3">
        <v>2020</v>
      </c>
      <c r="C1036" s="22">
        <v>43757</v>
      </c>
      <c r="D1036" s="3" t="s">
        <v>1559</v>
      </c>
      <c r="E1036" s="3" t="s">
        <v>1543</v>
      </c>
      <c r="F1036" s="3">
        <v>4</v>
      </c>
      <c r="G1036" s="3">
        <v>1</v>
      </c>
      <c r="H1036" s="3" t="s">
        <v>1556</v>
      </c>
      <c r="I1036" s="3" t="s">
        <v>123</v>
      </c>
      <c r="J1036" s="3">
        <v>36.799999999999997</v>
      </c>
      <c r="K1036" s="3">
        <v>7</v>
      </c>
    </row>
    <row r="1037" spans="1:11" x14ac:dyDescent="0.35">
      <c r="A1037" s="3" t="s">
        <v>1558</v>
      </c>
      <c r="B1037" s="3">
        <v>2020</v>
      </c>
      <c r="C1037" s="22">
        <v>43757</v>
      </c>
      <c r="D1037" s="3" t="s">
        <v>1559</v>
      </c>
      <c r="E1037" s="3" t="s">
        <v>1543</v>
      </c>
      <c r="F1037" s="3">
        <v>4</v>
      </c>
      <c r="G1037" s="3">
        <v>2</v>
      </c>
      <c r="H1037" s="3" t="s">
        <v>142</v>
      </c>
      <c r="I1037" s="3" t="s">
        <v>61</v>
      </c>
      <c r="J1037" s="3">
        <v>27.3</v>
      </c>
      <c r="K1037" s="3">
        <v>13</v>
      </c>
    </row>
    <row r="1038" spans="1:11" x14ac:dyDescent="0.35">
      <c r="A1038" s="3" t="s">
        <v>1558</v>
      </c>
      <c r="B1038" s="3">
        <v>2020</v>
      </c>
      <c r="C1038" s="22">
        <v>43757</v>
      </c>
      <c r="D1038" s="3" t="s">
        <v>1559</v>
      </c>
      <c r="E1038" s="3" t="s">
        <v>1543</v>
      </c>
      <c r="F1038" s="3">
        <v>4</v>
      </c>
      <c r="G1038" s="3">
        <v>3</v>
      </c>
      <c r="H1038" s="3" t="s">
        <v>100</v>
      </c>
      <c r="I1038" s="3" t="s">
        <v>47</v>
      </c>
      <c r="J1038" s="3">
        <v>22.7</v>
      </c>
      <c r="K1038" s="3">
        <v>17</v>
      </c>
    </row>
    <row r="1039" spans="1:11" x14ac:dyDescent="0.35">
      <c r="A1039" s="3" t="s">
        <v>1558</v>
      </c>
      <c r="B1039" s="3">
        <v>2020</v>
      </c>
      <c r="C1039" s="22">
        <v>43757</v>
      </c>
      <c r="D1039" s="3" t="s">
        <v>1559</v>
      </c>
      <c r="E1039" s="3" t="s">
        <v>1543</v>
      </c>
      <c r="F1039" s="3">
        <v>4</v>
      </c>
      <c r="G1039" s="3">
        <v>4</v>
      </c>
      <c r="H1039" s="3" t="s">
        <v>1560</v>
      </c>
      <c r="I1039" s="3" t="s">
        <v>56</v>
      </c>
      <c r="J1039" s="3">
        <v>22.5</v>
      </c>
      <c r="K1039" s="3">
        <v>21</v>
      </c>
    </row>
    <row r="1040" spans="1:11" x14ac:dyDescent="0.35">
      <c r="A1040" s="3" t="s">
        <v>1558</v>
      </c>
      <c r="B1040" s="3">
        <v>2020</v>
      </c>
      <c r="C1040" s="22">
        <v>43757</v>
      </c>
      <c r="D1040" s="3" t="s">
        <v>1559</v>
      </c>
      <c r="E1040" s="3" t="s">
        <v>1544</v>
      </c>
      <c r="F1040" s="3">
        <v>1</v>
      </c>
      <c r="G1040" s="3">
        <v>1</v>
      </c>
      <c r="H1040" s="3" t="s">
        <v>111</v>
      </c>
      <c r="I1040" s="3" t="s">
        <v>121</v>
      </c>
      <c r="J1040" s="3">
        <v>26.7</v>
      </c>
      <c r="K1040" s="3">
        <v>6</v>
      </c>
    </row>
    <row r="1041" spans="1:11" x14ac:dyDescent="0.35">
      <c r="A1041" s="3" t="s">
        <v>1558</v>
      </c>
      <c r="B1041" s="3">
        <v>2020</v>
      </c>
      <c r="C1041" s="22">
        <v>43757</v>
      </c>
      <c r="D1041" s="3" t="s">
        <v>1559</v>
      </c>
      <c r="E1041" s="3" t="s">
        <v>1544</v>
      </c>
      <c r="F1041" s="3">
        <v>1</v>
      </c>
      <c r="G1041" s="3">
        <v>2</v>
      </c>
      <c r="H1041" s="3" t="s">
        <v>16</v>
      </c>
      <c r="I1041" s="3" t="s">
        <v>17</v>
      </c>
      <c r="J1041" s="3">
        <v>20.5</v>
      </c>
      <c r="K1041" s="3">
        <v>1</v>
      </c>
    </row>
    <row r="1042" spans="1:11" x14ac:dyDescent="0.35">
      <c r="A1042" s="3" t="s">
        <v>1558</v>
      </c>
      <c r="B1042" s="3">
        <v>2020</v>
      </c>
      <c r="C1042" s="22">
        <v>43757</v>
      </c>
      <c r="D1042" s="3" t="s">
        <v>1559</v>
      </c>
      <c r="E1042" s="3" t="s">
        <v>1544</v>
      </c>
      <c r="F1042" s="3">
        <v>1</v>
      </c>
      <c r="G1042" s="3">
        <v>3</v>
      </c>
      <c r="H1042" s="3" t="s">
        <v>78</v>
      </c>
      <c r="I1042" s="3" t="s">
        <v>19</v>
      </c>
      <c r="J1042" s="3">
        <v>28.4</v>
      </c>
      <c r="K1042" s="3">
        <v>4</v>
      </c>
    </row>
    <row r="1043" spans="1:11" x14ac:dyDescent="0.35">
      <c r="A1043" s="3" t="s">
        <v>1558</v>
      </c>
      <c r="B1043" s="3">
        <v>2020</v>
      </c>
      <c r="C1043" s="22">
        <v>43757</v>
      </c>
      <c r="D1043" s="3" t="s">
        <v>1559</v>
      </c>
      <c r="E1043" s="3" t="s">
        <v>1544</v>
      </c>
      <c r="F1043" s="3">
        <v>1</v>
      </c>
      <c r="G1043" s="3">
        <v>4</v>
      </c>
      <c r="H1043" s="3" t="s">
        <v>1557</v>
      </c>
      <c r="I1043" s="3" t="s">
        <v>49</v>
      </c>
      <c r="J1043" s="3">
        <v>21.3</v>
      </c>
      <c r="K1043" s="3">
        <v>12</v>
      </c>
    </row>
    <row r="1044" spans="1:11" x14ac:dyDescent="0.35">
      <c r="A1044" s="3" t="s">
        <v>1558</v>
      </c>
      <c r="B1044" s="3">
        <v>2020</v>
      </c>
      <c r="C1044" s="22">
        <v>43757</v>
      </c>
      <c r="D1044" s="3" t="s">
        <v>1559</v>
      </c>
      <c r="E1044" s="3" t="s">
        <v>1544</v>
      </c>
      <c r="F1044" s="3">
        <v>1</v>
      </c>
      <c r="G1044" s="3">
        <v>5</v>
      </c>
      <c r="H1044" s="3" t="s">
        <v>124</v>
      </c>
      <c r="I1044" s="3" t="s">
        <v>123</v>
      </c>
      <c r="J1044" s="3">
        <v>23.6</v>
      </c>
      <c r="K1044" s="3">
        <v>9</v>
      </c>
    </row>
    <row r="1045" spans="1:11" x14ac:dyDescent="0.35">
      <c r="A1045" s="3" t="s">
        <v>1558</v>
      </c>
      <c r="B1045" s="3">
        <v>2020</v>
      </c>
      <c r="C1045" s="22">
        <v>43757</v>
      </c>
      <c r="D1045" s="3" t="s">
        <v>1559</v>
      </c>
      <c r="E1045" s="3" t="s">
        <v>1544</v>
      </c>
      <c r="F1045" s="3">
        <v>1</v>
      </c>
      <c r="G1045" s="3">
        <v>6</v>
      </c>
      <c r="H1045" s="3" t="s">
        <v>1556</v>
      </c>
      <c r="I1045" s="3" t="s">
        <v>123</v>
      </c>
      <c r="J1045" s="3">
        <v>36.799999999999997</v>
      </c>
      <c r="K1045" s="3">
        <v>7</v>
      </c>
    </row>
    <row r="1046" spans="1:11" x14ac:dyDescent="0.35">
      <c r="A1046" s="3" t="s">
        <v>1558</v>
      </c>
      <c r="B1046" s="3">
        <v>2020</v>
      </c>
      <c r="C1046" s="22">
        <v>43757</v>
      </c>
      <c r="D1046" s="3" t="s">
        <v>1559</v>
      </c>
      <c r="E1046" s="3" t="s">
        <v>1544</v>
      </c>
      <c r="F1046" s="3">
        <v>2</v>
      </c>
      <c r="G1046" s="3">
        <v>1</v>
      </c>
      <c r="H1046" s="3" t="s">
        <v>50</v>
      </c>
      <c r="I1046" s="3" t="s">
        <v>51</v>
      </c>
      <c r="J1046" s="3">
        <v>23</v>
      </c>
      <c r="K1046" s="3">
        <v>5</v>
      </c>
    </row>
    <row r="1047" spans="1:11" x14ac:dyDescent="0.35">
      <c r="A1047" s="3" t="s">
        <v>1558</v>
      </c>
      <c r="B1047" s="3">
        <v>2020</v>
      </c>
      <c r="C1047" s="22">
        <v>43757</v>
      </c>
      <c r="D1047" s="3" t="s">
        <v>1559</v>
      </c>
      <c r="E1047" s="3" t="s">
        <v>1544</v>
      </c>
      <c r="F1047" s="3">
        <v>2</v>
      </c>
      <c r="G1047" s="3">
        <v>2</v>
      </c>
      <c r="H1047" s="3" t="s">
        <v>113</v>
      </c>
      <c r="I1047" s="3" t="s">
        <v>121</v>
      </c>
      <c r="J1047" s="3">
        <v>25</v>
      </c>
      <c r="K1047" s="3">
        <v>3</v>
      </c>
    </row>
    <row r="1048" spans="1:11" x14ac:dyDescent="0.35">
      <c r="A1048" s="3" t="s">
        <v>1558</v>
      </c>
      <c r="B1048" s="3">
        <v>2020</v>
      </c>
      <c r="C1048" s="22">
        <v>43757</v>
      </c>
      <c r="D1048" s="3" t="s">
        <v>1559</v>
      </c>
      <c r="E1048" s="3" t="s">
        <v>1544</v>
      </c>
      <c r="F1048" s="3">
        <v>2</v>
      </c>
      <c r="G1048" s="3">
        <v>3</v>
      </c>
      <c r="H1048" s="3" t="s">
        <v>14</v>
      </c>
      <c r="I1048" s="3" t="s">
        <v>15</v>
      </c>
      <c r="J1048" s="3">
        <v>19.8</v>
      </c>
      <c r="K1048" s="3">
        <v>2</v>
      </c>
    </row>
    <row r="1049" spans="1:11" x14ac:dyDescent="0.35">
      <c r="A1049" s="3" t="s">
        <v>1558</v>
      </c>
      <c r="B1049" s="3">
        <v>2020</v>
      </c>
      <c r="C1049" s="22">
        <v>43757</v>
      </c>
      <c r="D1049" s="3" t="s">
        <v>1559</v>
      </c>
      <c r="E1049" s="3" t="s">
        <v>1544</v>
      </c>
      <c r="F1049" s="3">
        <v>2</v>
      </c>
      <c r="G1049" s="3">
        <v>4</v>
      </c>
      <c r="H1049" s="3" t="s">
        <v>149</v>
      </c>
      <c r="I1049" s="3" t="s">
        <v>56</v>
      </c>
      <c r="J1049" s="3">
        <v>29.5</v>
      </c>
      <c r="K1049" s="3">
        <v>10</v>
      </c>
    </row>
    <row r="1050" spans="1:11" x14ac:dyDescent="0.35">
      <c r="A1050" s="3" t="s">
        <v>1558</v>
      </c>
      <c r="B1050" s="3">
        <v>2020</v>
      </c>
      <c r="C1050" s="22">
        <v>43757</v>
      </c>
      <c r="D1050" s="3" t="s">
        <v>1559</v>
      </c>
      <c r="E1050" s="3" t="s">
        <v>1544</v>
      </c>
      <c r="F1050" s="3">
        <v>2</v>
      </c>
      <c r="G1050" s="3">
        <v>5</v>
      </c>
      <c r="H1050" s="3" t="s">
        <v>24</v>
      </c>
      <c r="I1050" s="3" t="s">
        <v>25</v>
      </c>
      <c r="J1050" s="3">
        <v>21.1</v>
      </c>
      <c r="K1050" s="3">
        <v>11</v>
      </c>
    </row>
    <row r="1051" spans="1:11" x14ac:dyDescent="0.35">
      <c r="A1051" s="3" t="s">
        <v>1558</v>
      </c>
      <c r="B1051" s="3">
        <v>2020</v>
      </c>
      <c r="C1051" s="22">
        <v>43757</v>
      </c>
      <c r="D1051" s="3" t="s">
        <v>1559</v>
      </c>
      <c r="E1051" s="3" t="s">
        <v>1544</v>
      </c>
      <c r="F1051" s="3">
        <v>2</v>
      </c>
      <c r="G1051" s="3">
        <v>6</v>
      </c>
      <c r="H1051" s="3" t="s">
        <v>136</v>
      </c>
      <c r="I1051" s="3" t="s">
        <v>25</v>
      </c>
      <c r="J1051" s="3">
        <v>26.7</v>
      </c>
      <c r="K1051" s="3">
        <v>8</v>
      </c>
    </row>
    <row r="1052" spans="1:11" x14ac:dyDescent="0.35">
      <c r="A1052" s="3" t="s">
        <v>1558</v>
      </c>
      <c r="B1052" s="3">
        <v>2020</v>
      </c>
      <c r="C1052" s="22">
        <v>43757</v>
      </c>
      <c r="D1052" s="3" t="s">
        <v>1559</v>
      </c>
      <c r="E1052" s="3" t="s">
        <v>383</v>
      </c>
      <c r="F1052" s="3">
        <v>1</v>
      </c>
      <c r="G1052" s="3">
        <v>1</v>
      </c>
      <c r="H1052" s="3" t="s">
        <v>16</v>
      </c>
      <c r="I1052" s="3" t="s">
        <v>17</v>
      </c>
      <c r="J1052" s="3">
        <v>20.5</v>
      </c>
      <c r="K1052" s="3">
        <v>1</v>
      </c>
    </row>
    <row r="1053" spans="1:11" x14ac:dyDescent="0.35">
      <c r="A1053" s="3" t="s">
        <v>1558</v>
      </c>
      <c r="B1053" s="3">
        <v>2020</v>
      </c>
      <c r="C1053" s="22">
        <v>43757</v>
      </c>
      <c r="D1053" s="3" t="s">
        <v>1559</v>
      </c>
      <c r="E1053" s="3" t="s">
        <v>383</v>
      </c>
      <c r="F1053" s="3">
        <v>1</v>
      </c>
      <c r="G1053" s="3">
        <v>2</v>
      </c>
      <c r="H1053" s="3" t="s">
        <v>14</v>
      </c>
      <c r="I1053" s="3" t="s">
        <v>15</v>
      </c>
      <c r="J1053" s="3">
        <v>19.8</v>
      </c>
      <c r="K1053" s="3">
        <v>2</v>
      </c>
    </row>
    <row r="1054" spans="1:11" x14ac:dyDescent="0.35">
      <c r="A1054" s="3" t="s">
        <v>1558</v>
      </c>
      <c r="B1054" s="3">
        <v>2020</v>
      </c>
      <c r="C1054" s="22">
        <v>43757</v>
      </c>
      <c r="D1054" s="3" t="s">
        <v>1559</v>
      </c>
      <c r="E1054" s="3" t="s">
        <v>383</v>
      </c>
      <c r="F1054" s="3">
        <v>1</v>
      </c>
      <c r="G1054" s="3">
        <v>3</v>
      </c>
      <c r="H1054" s="3" t="s">
        <v>113</v>
      </c>
      <c r="I1054" s="3" t="s">
        <v>121</v>
      </c>
      <c r="J1054" s="3">
        <v>25</v>
      </c>
      <c r="K1054" s="3">
        <v>3</v>
      </c>
    </row>
    <row r="1055" spans="1:11" x14ac:dyDescent="0.35">
      <c r="A1055" s="3" t="s">
        <v>1558</v>
      </c>
      <c r="B1055" s="3">
        <v>2020</v>
      </c>
      <c r="C1055" s="22">
        <v>43757</v>
      </c>
      <c r="D1055" s="3" t="s">
        <v>1559</v>
      </c>
      <c r="E1055" s="3" t="s">
        <v>383</v>
      </c>
      <c r="F1055" s="3">
        <v>1</v>
      </c>
      <c r="G1055" s="3">
        <v>4</v>
      </c>
      <c r="H1055" s="3" t="s">
        <v>78</v>
      </c>
      <c r="I1055" s="3" t="s">
        <v>19</v>
      </c>
      <c r="J1055" s="3">
        <v>28.4</v>
      </c>
      <c r="K1055" s="3">
        <v>4</v>
      </c>
    </row>
    <row r="1056" spans="1:11" x14ac:dyDescent="0.35">
      <c r="A1056" s="3" t="s">
        <v>1558</v>
      </c>
      <c r="B1056" s="3">
        <v>2020</v>
      </c>
      <c r="C1056" s="22">
        <v>43757</v>
      </c>
      <c r="D1056" s="3" t="s">
        <v>1559</v>
      </c>
      <c r="E1056" s="3" t="s">
        <v>383</v>
      </c>
      <c r="F1056" s="3">
        <v>1</v>
      </c>
      <c r="G1056" s="3">
        <v>5</v>
      </c>
      <c r="H1056" s="3" t="s">
        <v>50</v>
      </c>
      <c r="I1056" s="3" t="s">
        <v>51</v>
      </c>
      <c r="J1056" s="3">
        <v>23</v>
      </c>
      <c r="K1056" s="3">
        <v>5</v>
      </c>
    </row>
    <row r="1057" spans="1:11" x14ac:dyDescent="0.35">
      <c r="A1057" s="3" t="s">
        <v>1558</v>
      </c>
      <c r="B1057" s="3">
        <v>2020</v>
      </c>
      <c r="C1057" s="22">
        <v>43757</v>
      </c>
      <c r="D1057" s="3" t="s">
        <v>1559</v>
      </c>
      <c r="E1057" s="3" t="s">
        <v>383</v>
      </c>
      <c r="F1057" s="3">
        <v>1</v>
      </c>
      <c r="G1057" s="3">
        <v>6</v>
      </c>
      <c r="H1057" s="3" t="s">
        <v>111</v>
      </c>
      <c r="I1057" s="3" t="s">
        <v>121</v>
      </c>
      <c r="J1057" s="3">
        <v>26.7</v>
      </c>
      <c r="K1057" s="3">
        <v>6</v>
      </c>
    </row>
    <row r="1058" spans="1:11" x14ac:dyDescent="0.35">
      <c r="A1058" s="3" t="s">
        <v>1558</v>
      </c>
      <c r="B1058" s="3">
        <v>2020</v>
      </c>
      <c r="C1058" s="22">
        <v>43757</v>
      </c>
      <c r="D1058" s="3" t="s">
        <v>1559</v>
      </c>
      <c r="E1058" s="3" t="s">
        <v>383</v>
      </c>
      <c r="F1058" s="3">
        <v>2</v>
      </c>
      <c r="G1058" s="3">
        <v>1</v>
      </c>
      <c r="H1058" s="3" t="s">
        <v>1556</v>
      </c>
      <c r="I1058" s="3" t="s">
        <v>123</v>
      </c>
      <c r="J1058" s="3">
        <v>36.799999999999997</v>
      </c>
      <c r="K1058" s="3">
        <v>7</v>
      </c>
    </row>
    <row r="1059" spans="1:11" x14ac:dyDescent="0.35">
      <c r="A1059" s="3" t="s">
        <v>1558</v>
      </c>
      <c r="B1059" s="3">
        <v>2020</v>
      </c>
      <c r="C1059" s="22">
        <v>43757</v>
      </c>
      <c r="D1059" s="3" t="s">
        <v>1559</v>
      </c>
      <c r="E1059" s="3" t="s">
        <v>383</v>
      </c>
      <c r="F1059" s="3">
        <v>2</v>
      </c>
      <c r="G1059" s="3">
        <v>2</v>
      </c>
      <c r="H1059" s="3" t="s">
        <v>136</v>
      </c>
      <c r="I1059" s="3" t="s">
        <v>25</v>
      </c>
      <c r="J1059" s="3">
        <v>26.7</v>
      </c>
      <c r="K1059" s="3">
        <v>8</v>
      </c>
    </row>
    <row r="1060" spans="1:11" x14ac:dyDescent="0.35">
      <c r="A1060" s="3" t="s">
        <v>1558</v>
      </c>
      <c r="B1060" s="3">
        <v>2020</v>
      </c>
      <c r="C1060" s="22">
        <v>43757</v>
      </c>
      <c r="D1060" s="3" t="s">
        <v>1559</v>
      </c>
      <c r="E1060" s="3" t="s">
        <v>383</v>
      </c>
      <c r="F1060" s="3">
        <v>2</v>
      </c>
      <c r="G1060" s="3">
        <v>3</v>
      </c>
      <c r="H1060" s="3" t="s">
        <v>124</v>
      </c>
      <c r="I1060" s="3" t="s">
        <v>123</v>
      </c>
      <c r="J1060" s="3">
        <v>23.6</v>
      </c>
      <c r="K1060" s="3">
        <v>9</v>
      </c>
    </row>
    <row r="1061" spans="1:11" x14ac:dyDescent="0.35">
      <c r="A1061" s="3" t="s">
        <v>1558</v>
      </c>
      <c r="B1061" s="3">
        <v>2020</v>
      </c>
      <c r="C1061" s="22">
        <v>43757</v>
      </c>
      <c r="D1061" s="3" t="s">
        <v>1559</v>
      </c>
      <c r="E1061" s="3" t="s">
        <v>383</v>
      </c>
      <c r="F1061" s="3">
        <v>2</v>
      </c>
      <c r="G1061" s="3">
        <v>4</v>
      </c>
      <c r="H1061" s="3" t="s">
        <v>149</v>
      </c>
      <c r="I1061" s="3" t="s">
        <v>56</v>
      </c>
      <c r="J1061" s="3">
        <v>29.5</v>
      </c>
      <c r="K1061" s="3">
        <v>10</v>
      </c>
    </row>
    <row r="1062" spans="1:11" x14ac:dyDescent="0.35">
      <c r="A1062" s="3" t="s">
        <v>1558</v>
      </c>
      <c r="B1062" s="3">
        <v>2020</v>
      </c>
      <c r="C1062" s="22">
        <v>43757</v>
      </c>
      <c r="D1062" s="3" t="s">
        <v>1559</v>
      </c>
      <c r="E1062" s="3" t="s">
        <v>383</v>
      </c>
      <c r="F1062" s="3">
        <v>2</v>
      </c>
      <c r="G1062" s="3">
        <v>5</v>
      </c>
      <c r="H1062" s="3" t="s">
        <v>24</v>
      </c>
      <c r="I1062" s="3" t="s">
        <v>25</v>
      </c>
      <c r="J1062" s="3">
        <v>21.1</v>
      </c>
      <c r="K1062" s="3">
        <v>11</v>
      </c>
    </row>
    <row r="1063" spans="1:11" x14ac:dyDescent="0.35">
      <c r="A1063" s="3" t="s">
        <v>1558</v>
      </c>
      <c r="B1063" s="3">
        <v>2020</v>
      </c>
      <c r="C1063" s="22">
        <v>43757</v>
      </c>
      <c r="D1063" s="3" t="s">
        <v>1559</v>
      </c>
      <c r="E1063" s="3" t="s">
        <v>383</v>
      </c>
      <c r="F1063" s="3">
        <v>2</v>
      </c>
      <c r="G1063" s="3">
        <v>6</v>
      </c>
      <c r="H1063" s="3" t="s">
        <v>1557</v>
      </c>
      <c r="I1063" s="3" t="s">
        <v>49</v>
      </c>
      <c r="J1063" s="3">
        <v>21.3</v>
      </c>
      <c r="K1063" s="3">
        <v>12</v>
      </c>
    </row>
    <row r="1064" spans="1:11" x14ac:dyDescent="0.35">
      <c r="A1064" s="3" t="s">
        <v>1561</v>
      </c>
      <c r="B1064" s="3">
        <v>2020</v>
      </c>
      <c r="C1064" s="22">
        <v>43756</v>
      </c>
      <c r="D1064" s="3" t="s">
        <v>1559</v>
      </c>
      <c r="E1064" s="3" t="s">
        <v>472</v>
      </c>
      <c r="F1064" s="3">
        <v>1</v>
      </c>
      <c r="G1064" s="3">
        <v>1</v>
      </c>
      <c r="H1064" s="3" t="s">
        <v>28</v>
      </c>
      <c r="I1064" s="3" t="s">
        <v>29</v>
      </c>
      <c r="J1064" s="3">
        <v>19.8</v>
      </c>
      <c r="K1064" s="3"/>
    </row>
    <row r="1065" spans="1:11" x14ac:dyDescent="0.35">
      <c r="A1065" s="3" t="s">
        <v>1561</v>
      </c>
      <c r="B1065" s="3">
        <v>2020</v>
      </c>
      <c r="C1065" s="22">
        <v>43756</v>
      </c>
      <c r="D1065" s="3" t="s">
        <v>1559</v>
      </c>
      <c r="E1065" s="3" t="s">
        <v>472</v>
      </c>
      <c r="F1065" s="3">
        <v>1</v>
      </c>
      <c r="G1065" s="3">
        <v>2</v>
      </c>
      <c r="H1065" s="3" t="s">
        <v>419</v>
      </c>
      <c r="I1065" s="3" t="s">
        <v>36</v>
      </c>
      <c r="J1065" s="3">
        <v>31.7</v>
      </c>
      <c r="K1065" s="3"/>
    </row>
    <row r="1066" spans="1:11" x14ac:dyDescent="0.35">
      <c r="A1066" s="3" t="s">
        <v>1561</v>
      </c>
      <c r="B1066" s="3">
        <v>2020</v>
      </c>
      <c r="C1066" s="22">
        <v>43756</v>
      </c>
      <c r="D1066" s="3" t="s">
        <v>1559</v>
      </c>
      <c r="E1066" s="3" t="s">
        <v>472</v>
      </c>
      <c r="F1066" s="3">
        <v>1</v>
      </c>
      <c r="G1066" s="3">
        <v>3</v>
      </c>
      <c r="H1066" s="3" t="s">
        <v>1562</v>
      </c>
      <c r="I1066" s="3" t="s">
        <v>29</v>
      </c>
      <c r="J1066" s="3">
        <v>19</v>
      </c>
      <c r="K1066" s="3"/>
    </row>
    <row r="1067" spans="1:11" x14ac:dyDescent="0.35">
      <c r="A1067" s="3" t="s">
        <v>1561</v>
      </c>
      <c r="B1067" s="3">
        <v>2020</v>
      </c>
      <c r="C1067" s="22">
        <v>43756</v>
      </c>
      <c r="D1067" s="3" t="s">
        <v>1559</v>
      </c>
      <c r="E1067" s="3" t="s">
        <v>472</v>
      </c>
      <c r="F1067" s="3">
        <v>1</v>
      </c>
      <c r="G1067" s="3">
        <v>4</v>
      </c>
      <c r="H1067" s="3" t="s">
        <v>1563</v>
      </c>
      <c r="I1067" s="3" t="s">
        <v>36</v>
      </c>
      <c r="J1067" s="3">
        <v>20.100000000000001</v>
      </c>
      <c r="K1067" s="3"/>
    </row>
    <row r="1068" spans="1:11" x14ac:dyDescent="0.35">
      <c r="A1068" s="3" t="s">
        <v>1561</v>
      </c>
      <c r="B1068" s="3">
        <v>2020</v>
      </c>
      <c r="C1068" s="22">
        <v>43756</v>
      </c>
      <c r="D1068" s="3" t="s">
        <v>1559</v>
      </c>
      <c r="E1068" s="3" t="s">
        <v>472</v>
      </c>
      <c r="F1068" s="3">
        <v>1</v>
      </c>
      <c r="G1068" s="3">
        <v>5</v>
      </c>
      <c r="H1068" s="3" t="s">
        <v>1564</v>
      </c>
      <c r="I1068" s="3" t="s">
        <v>29</v>
      </c>
      <c r="J1068" s="3">
        <v>19.5</v>
      </c>
      <c r="K1068" s="3"/>
    </row>
    <row r="1069" spans="1:11" x14ac:dyDescent="0.35">
      <c r="A1069" s="3" t="s">
        <v>1561</v>
      </c>
      <c r="B1069" s="3">
        <v>2020</v>
      </c>
      <c r="C1069" s="22">
        <v>43756</v>
      </c>
      <c r="D1069" s="3" t="s">
        <v>1559</v>
      </c>
      <c r="E1069" s="3" t="s">
        <v>472</v>
      </c>
      <c r="F1069" s="3">
        <v>1</v>
      </c>
      <c r="G1069" s="3">
        <v>9</v>
      </c>
      <c r="H1069" s="3" t="s">
        <v>1565</v>
      </c>
      <c r="I1069" s="3" t="s">
        <v>36</v>
      </c>
      <c r="J1069" s="3">
        <v>24.9</v>
      </c>
      <c r="K1069" s="3"/>
    </row>
    <row r="1070" spans="1:11" x14ac:dyDescent="0.35">
      <c r="A1070" s="3" t="s">
        <v>1561</v>
      </c>
      <c r="B1070" s="3">
        <v>2020</v>
      </c>
      <c r="C1070" s="22">
        <v>43756</v>
      </c>
      <c r="D1070" s="3" t="s">
        <v>1559</v>
      </c>
      <c r="E1070" s="3" t="s">
        <v>472</v>
      </c>
      <c r="F1070" s="3">
        <v>2</v>
      </c>
      <c r="G1070" s="3">
        <v>1</v>
      </c>
      <c r="H1070" s="3" t="s">
        <v>135</v>
      </c>
      <c r="I1070" s="3" t="s">
        <v>36</v>
      </c>
      <c r="J1070" s="3">
        <v>28.9</v>
      </c>
      <c r="K1070" s="3"/>
    </row>
    <row r="1071" spans="1:11" x14ac:dyDescent="0.35">
      <c r="A1071" s="3" t="s">
        <v>1561</v>
      </c>
      <c r="B1071" s="3">
        <v>2020</v>
      </c>
      <c r="C1071" s="22">
        <v>43756</v>
      </c>
      <c r="D1071" s="3" t="s">
        <v>1559</v>
      </c>
      <c r="E1071" s="3" t="s">
        <v>472</v>
      </c>
      <c r="F1071" s="3">
        <v>2</v>
      </c>
      <c r="G1071" s="3">
        <v>2</v>
      </c>
      <c r="H1071" s="3" t="s">
        <v>1566</v>
      </c>
      <c r="I1071" s="3" t="s">
        <v>29</v>
      </c>
      <c r="J1071" s="3">
        <v>26.5</v>
      </c>
      <c r="K1071" s="3"/>
    </row>
    <row r="1072" spans="1:11" x14ac:dyDescent="0.35">
      <c r="A1072" s="3" t="s">
        <v>1561</v>
      </c>
      <c r="B1072" s="3">
        <v>2020</v>
      </c>
      <c r="C1072" s="22">
        <v>43756</v>
      </c>
      <c r="D1072" s="3" t="s">
        <v>1559</v>
      </c>
      <c r="E1072" s="3" t="s">
        <v>472</v>
      </c>
      <c r="F1072" s="3">
        <v>2</v>
      </c>
      <c r="G1072" s="3">
        <v>3</v>
      </c>
      <c r="H1072" s="3" t="s">
        <v>1567</v>
      </c>
      <c r="I1072" s="3" t="s">
        <v>36</v>
      </c>
      <c r="J1072" s="3">
        <v>19.2</v>
      </c>
      <c r="K1072" s="3"/>
    </row>
    <row r="1073" spans="1:11" x14ac:dyDescent="0.35">
      <c r="A1073" s="3" t="s">
        <v>1561</v>
      </c>
      <c r="B1073" s="3">
        <v>2020</v>
      </c>
      <c r="C1073" s="22">
        <v>43756</v>
      </c>
      <c r="D1073" s="3" t="s">
        <v>1559</v>
      </c>
      <c r="E1073" s="3" t="s">
        <v>472</v>
      </c>
      <c r="F1073" s="3">
        <v>2</v>
      </c>
      <c r="G1073" s="3">
        <v>4</v>
      </c>
      <c r="H1073" s="3" t="s">
        <v>1568</v>
      </c>
      <c r="I1073" s="3" t="s">
        <v>36</v>
      </c>
      <c r="J1073" s="3">
        <v>18.2</v>
      </c>
      <c r="K1073" s="3"/>
    </row>
    <row r="1074" spans="1:11" x14ac:dyDescent="0.35">
      <c r="A1074" s="3" t="s">
        <v>1561</v>
      </c>
      <c r="B1074" s="3">
        <v>2020</v>
      </c>
      <c r="C1074" s="22">
        <v>43756</v>
      </c>
      <c r="D1074" s="3" t="s">
        <v>1559</v>
      </c>
      <c r="E1074" s="3" t="s">
        <v>472</v>
      </c>
      <c r="F1074" s="3">
        <v>2</v>
      </c>
      <c r="G1074" s="3">
        <v>5</v>
      </c>
      <c r="H1074" s="3" t="s">
        <v>1569</v>
      </c>
      <c r="I1074" s="3" t="s">
        <v>29</v>
      </c>
      <c r="J1074" s="3">
        <v>19.3</v>
      </c>
      <c r="K1074" s="3"/>
    </row>
    <row r="1075" spans="1:11" x14ac:dyDescent="0.35">
      <c r="A1075" s="3" t="s">
        <v>1561</v>
      </c>
      <c r="B1075" s="3">
        <v>2020</v>
      </c>
      <c r="C1075" s="22">
        <v>43756</v>
      </c>
      <c r="D1075" s="3" t="s">
        <v>1559</v>
      </c>
      <c r="E1075" s="3" t="s">
        <v>472</v>
      </c>
      <c r="F1075" s="3">
        <v>2</v>
      </c>
      <c r="G1075" s="3">
        <v>6</v>
      </c>
      <c r="H1075" s="3" t="s">
        <v>1570</v>
      </c>
      <c r="I1075" s="3" t="s">
        <v>29</v>
      </c>
      <c r="J1075" s="3">
        <v>40.1</v>
      </c>
      <c r="K1075" s="3"/>
    </row>
    <row r="1076" spans="1:11" x14ac:dyDescent="0.35">
      <c r="A1076" s="3" t="s">
        <v>1561</v>
      </c>
      <c r="B1076" s="3">
        <v>2020</v>
      </c>
      <c r="C1076" s="22">
        <v>43756</v>
      </c>
      <c r="D1076" s="3" t="s">
        <v>1559</v>
      </c>
      <c r="E1076" s="3" t="s">
        <v>472</v>
      </c>
      <c r="F1076" s="3">
        <v>3</v>
      </c>
      <c r="G1076" s="3">
        <v>1</v>
      </c>
      <c r="H1076" s="3" t="s">
        <v>138</v>
      </c>
      <c r="I1076" s="3" t="s">
        <v>29</v>
      </c>
      <c r="J1076" s="3">
        <v>29.9</v>
      </c>
      <c r="K1076" s="3"/>
    </row>
    <row r="1077" spans="1:11" x14ac:dyDescent="0.35">
      <c r="A1077" s="3" t="s">
        <v>1561</v>
      </c>
      <c r="B1077" s="3">
        <v>2020</v>
      </c>
      <c r="C1077" s="22">
        <v>43756</v>
      </c>
      <c r="D1077" s="3" t="s">
        <v>1559</v>
      </c>
      <c r="E1077" s="3" t="s">
        <v>472</v>
      </c>
      <c r="F1077" s="3">
        <v>3</v>
      </c>
      <c r="G1077" s="3">
        <v>2</v>
      </c>
      <c r="H1077" s="3" t="s">
        <v>140</v>
      </c>
      <c r="I1077" s="3" t="s">
        <v>29</v>
      </c>
      <c r="J1077" s="3">
        <v>22.4</v>
      </c>
      <c r="K1077" s="3"/>
    </row>
    <row r="1078" spans="1:11" x14ac:dyDescent="0.35">
      <c r="A1078" s="3" t="s">
        <v>1561</v>
      </c>
      <c r="B1078" s="3">
        <v>2020</v>
      </c>
      <c r="C1078" s="22">
        <v>43756</v>
      </c>
      <c r="D1078" s="3" t="s">
        <v>1559</v>
      </c>
      <c r="E1078" s="3" t="s">
        <v>472</v>
      </c>
      <c r="F1078" s="3">
        <v>3</v>
      </c>
      <c r="G1078" s="3">
        <v>3</v>
      </c>
      <c r="H1078" s="3" t="s">
        <v>183</v>
      </c>
      <c r="I1078" s="3" t="s">
        <v>36</v>
      </c>
      <c r="J1078" s="3">
        <v>23.8</v>
      </c>
      <c r="K1078" s="3"/>
    </row>
    <row r="1079" spans="1:11" x14ac:dyDescent="0.35">
      <c r="A1079" s="3" t="s">
        <v>1561</v>
      </c>
      <c r="B1079" s="3">
        <v>2020</v>
      </c>
      <c r="C1079" s="22">
        <v>43756</v>
      </c>
      <c r="D1079" s="3" t="s">
        <v>1559</v>
      </c>
      <c r="E1079" s="3" t="s">
        <v>472</v>
      </c>
      <c r="F1079" s="3">
        <v>3</v>
      </c>
      <c r="G1079" s="3">
        <v>4</v>
      </c>
      <c r="H1079" s="3" t="s">
        <v>1571</v>
      </c>
      <c r="I1079" s="3" t="s">
        <v>29</v>
      </c>
      <c r="J1079" s="3">
        <v>22.8</v>
      </c>
      <c r="K1079" s="3"/>
    </row>
    <row r="1080" spans="1:11" x14ac:dyDescent="0.35">
      <c r="A1080" s="3" t="s">
        <v>1561</v>
      </c>
      <c r="B1080" s="3">
        <v>2020</v>
      </c>
      <c r="C1080" s="22">
        <v>43756</v>
      </c>
      <c r="D1080" s="3" t="s">
        <v>1559</v>
      </c>
      <c r="E1080" s="3" t="s">
        <v>472</v>
      </c>
      <c r="F1080" s="3">
        <v>3</v>
      </c>
      <c r="G1080" s="3">
        <v>5</v>
      </c>
      <c r="H1080" s="3" t="s">
        <v>1572</v>
      </c>
      <c r="I1080" s="3" t="s">
        <v>36</v>
      </c>
      <c r="J1080" s="3">
        <v>17.899999999999999</v>
      </c>
      <c r="K1080" s="3"/>
    </row>
    <row r="1081" spans="1:11" x14ac:dyDescent="0.35">
      <c r="A1081" s="3" t="s">
        <v>1561</v>
      </c>
      <c r="B1081" s="3">
        <v>2020</v>
      </c>
      <c r="C1081" s="22">
        <v>43756</v>
      </c>
      <c r="D1081" s="3" t="s">
        <v>1559</v>
      </c>
      <c r="E1081" s="3" t="s">
        <v>1543</v>
      </c>
      <c r="F1081" s="3">
        <v>1</v>
      </c>
      <c r="G1081" s="3">
        <v>1</v>
      </c>
      <c r="H1081" s="3" t="s">
        <v>1562</v>
      </c>
      <c r="I1081" s="3" t="s">
        <v>29</v>
      </c>
      <c r="J1081" s="3">
        <v>19</v>
      </c>
      <c r="K1081" s="3"/>
    </row>
    <row r="1082" spans="1:11" x14ac:dyDescent="0.35">
      <c r="A1082" s="3" t="s">
        <v>1561</v>
      </c>
      <c r="B1082" s="3">
        <v>2020</v>
      </c>
      <c r="C1082" s="22">
        <v>43756</v>
      </c>
      <c r="D1082" s="3" t="s">
        <v>1559</v>
      </c>
      <c r="E1082" s="3" t="s">
        <v>1543</v>
      </c>
      <c r="F1082" s="3">
        <v>1</v>
      </c>
      <c r="G1082" s="3">
        <v>2</v>
      </c>
      <c r="H1082" s="3" t="s">
        <v>1571</v>
      </c>
      <c r="I1082" s="3" t="s">
        <v>29</v>
      </c>
      <c r="J1082" s="3">
        <v>22.8</v>
      </c>
      <c r="K1082" s="3"/>
    </row>
    <row r="1083" spans="1:11" x14ac:dyDescent="0.35">
      <c r="A1083" s="3" t="s">
        <v>1561</v>
      </c>
      <c r="B1083" s="3">
        <v>2020</v>
      </c>
      <c r="C1083" s="22">
        <v>43756</v>
      </c>
      <c r="D1083" s="3" t="s">
        <v>1559</v>
      </c>
      <c r="E1083" s="3" t="s">
        <v>1543</v>
      </c>
      <c r="F1083" s="3">
        <v>1</v>
      </c>
      <c r="G1083" s="3">
        <v>3</v>
      </c>
      <c r="H1083" s="3" t="s">
        <v>1564</v>
      </c>
      <c r="I1083" s="3" t="s">
        <v>29</v>
      </c>
      <c r="J1083" s="3">
        <v>19.5</v>
      </c>
      <c r="K1083" s="3"/>
    </row>
    <row r="1084" spans="1:11" x14ac:dyDescent="0.35">
      <c r="A1084" s="3" t="s">
        <v>1561</v>
      </c>
      <c r="B1084" s="3">
        <v>2020</v>
      </c>
      <c r="C1084" s="22">
        <v>43756</v>
      </c>
      <c r="D1084" s="3" t="s">
        <v>1559</v>
      </c>
      <c r="E1084" s="3" t="s">
        <v>1543</v>
      </c>
      <c r="F1084" s="3">
        <v>1</v>
      </c>
      <c r="G1084" s="3">
        <v>4</v>
      </c>
      <c r="H1084" s="3" t="s">
        <v>1568</v>
      </c>
      <c r="I1084" s="3" t="s">
        <v>36</v>
      </c>
      <c r="J1084" s="3">
        <v>18.2</v>
      </c>
      <c r="K1084" s="3"/>
    </row>
    <row r="1085" spans="1:11" x14ac:dyDescent="0.35">
      <c r="A1085" s="3" t="s">
        <v>1561</v>
      </c>
      <c r="B1085" s="3">
        <v>2020</v>
      </c>
      <c r="C1085" s="22">
        <v>43756</v>
      </c>
      <c r="D1085" s="3" t="s">
        <v>1559</v>
      </c>
      <c r="E1085" s="3" t="s">
        <v>1543</v>
      </c>
      <c r="F1085" s="3">
        <v>1</v>
      </c>
      <c r="G1085" s="3">
        <v>5</v>
      </c>
      <c r="H1085" s="3" t="s">
        <v>1570</v>
      </c>
      <c r="I1085" s="3" t="s">
        <v>29</v>
      </c>
      <c r="J1085" s="3">
        <v>40.1</v>
      </c>
      <c r="K1085" s="3"/>
    </row>
    <row r="1086" spans="1:11" x14ac:dyDescent="0.35">
      <c r="A1086" s="3" t="s">
        <v>1561</v>
      </c>
      <c r="B1086" s="3">
        <v>2020</v>
      </c>
      <c r="C1086" s="22">
        <v>43756</v>
      </c>
      <c r="D1086" s="3" t="s">
        <v>1559</v>
      </c>
      <c r="E1086" s="3" t="s">
        <v>1543</v>
      </c>
      <c r="F1086" s="3">
        <v>2</v>
      </c>
      <c r="G1086" s="3">
        <v>1</v>
      </c>
      <c r="H1086" s="3" t="s">
        <v>183</v>
      </c>
      <c r="I1086" s="3" t="s">
        <v>36</v>
      </c>
      <c r="J1086" s="3">
        <v>23.8</v>
      </c>
      <c r="K1086" s="3"/>
    </row>
    <row r="1087" spans="1:11" x14ac:dyDescent="0.35">
      <c r="A1087" s="3" t="s">
        <v>1561</v>
      </c>
      <c r="B1087" s="3">
        <v>2020</v>
      </c>
      <c r="C1087" s="22">
        <v>43756</v>
      </c>
      <c r="D1087" s="3" t="s">
        <v>1559</v>
      </c>
      <c r="E1087" s="3" t="s">
        <v>1543</v>
      </c>
      <c r="F1087" s="3">
        <v>2</v>
      </c>
      <c r="G1087" s="3">
        <v>2</v>
      </c>
      <c r="H1087" s="3" t="s">
        <v>1563</v>
      </c>
      <c r="I1087" s="3" t="s">
        <v>36</v>
      </c>
      <c r="J1087" s="3">
        <v>20.100000000000001</v>
      </c>
      <c r="K1087" s="3"/>
    </row>
    <row r="1088" spans="1:11" x14ac:dyDescent="0.35">
      <c r="A1088" s="3" t="s">
        <v>1561</v>
      </c>
      <c r="B1088" s="3">
        <v>2020</v>
      </c>
      <c r="C1088" s="22">
        <v>43756</v>
      </c>
      <c r="D1088" s="3" t="s">
        <v>1559</v>
      </c>
      <c r="E1088" s="3" t="s">
        <v>1543</v>
      </c>
      <c r="F1088" s="3">
        <v>2</v>
      </c>
      <c r="G1088" s="3">
        <v>3</v>
      </c>
      <c r="H1088" s="3" t="s">
        <v>1567</v>
      </c>
      <c r="I1088" s="3" t="s">
        <v>36</v>
      </c>
      <c r="J1088" s="3">
        <v>19.2</v>
      </c>
      <c r="K1088" s="3"/>
    </row>
    <row r="1089" spans="1:11" x14ac:dyDescent="0.35">
      <c r="A1089" s="3" t="s">
        <v>1561</v>
      </c>
      <c r="B1089" s="3">
        <v>2020</v>
      </c>
      <c r="C1089" s="22">
        <v>43756</v>
      </c>
      <c r="D1089" s="3" t="s">
        <v>1559</v>
      </c>
      <c r="E1089" s="3" t="s">
        <v>1543</v>
      </c>
      <c r="F1089" s="3">
        <v>2</v>
      </c>
      <c r="G1089" s="3">
        <v>4</v>
      </c>
      <c r="H1089" s="3" t="s">
        <v>1569</v>
      </c>
      <c r="I1089" s="3" t="s">
        <v>29</v>
      </c>
      <c r="J1089" s="3">
        <v>19.3</v>
      </c>
      <c r="K1089" s="3"/>
    </row>
    <row r="1090" spans="1:11" x14ac:dyDescent="0.35">
      <c r="A1090" s="3" t="s">
        <v>1561</v>
      </c>
      <c r="B1090" s="3">
        <v>2020</v>
      </c>
      <c r="C1090" s="22">
        <v>43756</v>
      </c>
      <c r="D1090" s="3" t="s">
        <v>1559</v>
      </c>
      <c r="E1090" s="3" t="s">
        <v>1543</v>
      </c>
      <c r="F1090" s="3">
        <v>2</v>
      </c>
      <c r="G1090" s="3">
        <v>5</v>
      </c>
      <c r="H1090" s="3" t="s">
        <v>1572</v>
      </c>
      <c r="I1090" s="3" t="s">
        <v>36</v>
      </c>
      <c r="J1090" s="3">
        <v>17.899999999999999</v>
      </c>
      <c r="K1090" s="3"/>
    </row>
    <row r="1091" spans="1:11" x14ac:dyDescent="0.35">
      <c r="A1091" s="3" t="s">
        <v>1561</v>
      </c>
      <c r="B1091" s="3">
        <v>2020</v>
      </c>
      <c r="C1091" s="22">
        <v>43756</v>
      </c>
      <c r="D1091" s="3" t="s">
        <v>1559</v>
      </c>
      <c r="E1091" s="3" t="s">
        <v>1544</v>
      </c>
      <c r="F1091" s="3">
        <v>1</v>
      </c>
      <c r="G1091" s="3">
        <v>1</v>
      </c>
      <c r="H1091" s="3" t="s">
        <v>138</v>
      </c>
      <c r="I1091" s="3" t="s">
        <v>29</v>
      </c>
      <c r="J1091" s="3">
        <v>29.9</v>
      </c>
      <c r="K1091" s="3"/>
    </row>
    <row r="1092" spans="1:11" x14ac:dyDescent="0.35">
      <c r="A1092" s="3" t="s">
        <v>1561</v>
      </c>
      <c r="B1092" s="3">
        <v>2020</v>
      </c>
      <c r="C1092" s="22">
        <v>43756</v>
      </c>
      <c r="D1092" s="3" t="s">
        <v>1559</v>
      </c>
      <c r="E1092" s="3" t="s">
        <v>1544</v>
      </c>
      <c r="F1092" s="3">
        <v>1</v>
      </c>
      <c r="G1092" s="3">
        <v>2</v>
      </c>
      <c r="H1092" s="3" t="s">
        <v>28</v>
      </c>
      <c r="I1092" s="3" t="s">
        <v>29</v>
      </c>
      <c r="J1092" s="3">
        <v>19.8</v>
      </c>
      <c r="K1092" s="3"/>
    </row>
    <row r="1093" spans="1:11" x14ac:dyDescent="0.35">
      <c r="A1093" s="3" t="s">
        <v>1561</v>
      </c>
      <c r="B1093" s="3">
        <v>2020</v>
      </c>
      <c r="C1093" s="22">
        <v>43756</v>
      </c>
      <c r="D1093" s="3" t="s">
        <v>1559</v>
      </c>
      <c r="E1093" s="3" t="s">
        <v>1544</v>
      </c>
      <c r="F1093" s="3">
        <v>1</v>
      </c>
      <c r="G1093" s="3">
        <v>3</v>
      </c>
      <c r="H1093" s="3" t="s">
        <v>1562</v>
      </c>
      <c r="I1093" s="3" t="s">
        <v>29</v>
      </c>
      <c r="J1093" s="3">
        <v>19</v>
      </c>
      <c r="K1093" s="3"/>
    </row>
    <row r="1094" spans="1:11" x14ac:dyDescent="0.35">
      <c r="A1094" s="3" t="s">
        <v>1561</v>
      </c>
      <c r="B1094" s="3">
        <v>2020</v>
      </c>
      <c r="C1094" s="22">
        <v>43756</v>
      </c>
      <c r="D1094" s="3" t="s">
        <v>1559</v>
      </c>
      <c r="E1094" s="3" t="s">
        <v>1544</v>
      </c>
      <c r="F1094" s="3">
        <v>1</v>
      </c>
      <c r="G1094" s="3">
        <v>4</v>
      </c>
      <c r="H1094" s="3" t="s">
        <v>1566</v>
      </c>
      <c r="I1094" s="3" t="s">
        <v>29</v>
      </c>
      <c r="J1094" s="3">
        <v>26.5</v>
      </c>
      <c r="K1094" s="3"/>
    </row>
    <row r="1095" spans="1:11" x14ac:dyDescent="0.35">
      <c r="A1095" s="3" t="s">
        <v>1561</v>
      </c>
      <c r="B1095" s="3">
        <v>2020</v>
      </c>
      <c r="C1095" s="22">
        <v>43756</v>
      </c>
      <c r="D1095" s="3" t="s">
        <v>1559</v>
      </c>
      <c r="E1095" s="3" t="s">
        <v>1544</v>
      </c>
      <c r="F1095" s="3">
        <v>1</v>
      </c>
      <c r="G1095" s="3">
        <v>5</v>
      </c>
      <c r="H1095" s="3" t="s">
        <v>1563</v>
      </c>
      <c r="I1095" s="3" t="s">
        <v>36</v>
      </c>
      <c r="J1095" s="3">
        <v>20.100000000000001</v>
      </c>
      <c r="K1095" s="3"/>
    </row>
    <row r="1096" spans="1:11" x14ac:dyDescent="0.35">
      <c r="A1096" s="3" t="s">
        <v>1561</v>
      </c>
      <c r="B1096" s="3">
        <v>2020</v>
      </c>
      <c r="C1096" s="22">
        <v>43756</v>
      </c>
      <c r="D1096" s="3" t="s">
        <v>1559</v>
      </c>
      <c r="E1096" s="3" t="s">
        <v>1544</v>
      </c>
      <c r="F1096" s="3">
        <v>1</v>
      </c>
      <c r="G1096" s="3">
        <v>6</v>
      </c>
      <c r="H1096" s="3" t="s">
        <v>1564</v>
      </c>
      <c r="I1096" s="3" t="s">
        <v>29</v>
      </c>
      <c r="J1096" s="3">
        <v>19.5</v>
      </c>
      <c r="K1096" s="3"/>
    </row>
    <row r="1097" spans="1:11" x14ac:dyDescent="0.35">
      <c r="A1097" s="3" t="s">
        <v>1561</v>
      </c>
      <c r="B1097" s="3">
        <v>2020</v>
      </c>
      <c r="C1097" s="22">
        <v>43756</v>
      </c>
      <c r="D1097" s="3" t="s">
        <v>1559</v>
      </c>
      <c r="E1097" s="3" t="s">
        <v>1544</v>
      </c>
      <c r="F1097" s="3">
        <v>2</v>
      </c>
      <c r="G1097" s="3">
        <v>1</v>
      </c>
      <c r="H1097" s="3" t="s">
        <v>135</v>
      </c>
      <c r="I1097" s="3" t="s">
        <v>36</v>
      </c>
      <c r="J1097" s="3">
        <v>28.9</v>
      </c>
      <c r="K1097" s="3"/>
    </row>
    <row r="1098" spans="1:11" x14ac:dyDescent="0.35">
      <c r="A1098" s="3" t="s">
        <v>1561</v>
      </c>
      <c r="B1098" s="3">
        <v>2020</v>
      </c>
      <c r="C1098" s="22">
        <v>43756</v>
      </c>
      <c r="D1098" s="3" t="s">
        <v>1559</v>
      </c>
      <c r="E1098" s="3" t="s">
        <v>1544</v>
      </c>
      <c r="F1098" s="3">
        <v>2</v>
      </c>
      <c r="G1098" s="3">
        <v>2</v>
      </c>
      <c r="H1098" s="3" t="s">
        <v>419</v>
      </c>
      <c r="I1098" s="3" t="s">
        <v>36</v>
      </c>
      <c r="J1098" s="3">
        <v>31.7</v>
      </c>
      <c r="K1098" s="3"/>
    </row>
    <row r="1099" spans="1:11" x14ac:dyDescent="0.35">
      <c r="A1099" s="3" t="s">
        <v>1561</v>
      </c>
      <c r="B1099" s="3">
        <v>2020</v>
      </c>
      <c r="C1099" s="22">
        <v>43756</v>
      </c>
      <c r="D1099" s="3" t="s">
        <v>1559</v>
      </c>
      <c r="E1099" s="3" t="s">
        <v>1544</v>
      </c>
      <c r="F1099" s="3">
        <v>2</v>
      </c>
      <c r="G1099" s="3">
        <v>3</v>
      </c>
      <c r="H1099" s="3" t="s">
        <v>140</v>
      </c>
      <c r="I1099" s="3" t="s">
        <v>29</v>
      </c>
      <c r="J1099" s="3">
        <v>22.4</v>
      </c>
      <c r="K1099" s="3"/>
    </row>
    <row r="1100" spans="1:11" x14ac:dyDescent="0.35">
      <c r="A1100" s="3" t="s">
        <v>1561</v>
      </c>
      <c r="B1100" s="3">
        <v>2020</v>
      </c>
      <c r="C1100" s="22">
        <v>43756</v>
      </c>
      <c r="D1100" s="3" t="s">
        <v>1559</v>
      </c>
      <c r="E1100" s="3" t="s">
        <v>1544</v>
      </c>
      <c r="F1100" s="3">
        <v>2</v>
      </c>
      <c r="G1100" s="3">
        <v>4</v>
      </c>
      <c r="H1100" s="3" t="s">
        <v>183</v>
      </c>
      <c r="I1100" s="3" t="s">
        <v>36</v>
      </c>
      <c r="J1100" s="3">
        <v>23.8</v>
      </c>
      <c r="K1100" s="3"/>
    </row>
    <row r="1101" spans="1:11" x14ac:dyDescent="0.35">
      <c r="A1101" s="3" t="s">
        <v>1561</v>
      </c>
      <c r="B1101" s="3">
        <v>2020</v>
      </c>
      <c r="C1101" s="22">
        <v>43756</v>
      </c>
      <c r="D1101" s="3" t="s">
        <v>1559</v>
      </c>
      <c r="E1101" s="3" t="s">
        <v>1544</v>
      </c>
      <c r="F1101" s="3">
        <v>2</v>
      </c>
      <c r="G1101" s="3">
        <v>5</v>
      </c>
      <c r="H1101" s="3" t="s">
        <v>1571</v>
      </c>
      <c r="I1101" s="3" t="s">
        <v>29</v>
      </c>
      <c r="J1101" s="3">
        <v>22.8</v>
      </c>
      <c r="K1101" s="3"/>
    </row>
    <row r="1102" spans="1:11" x14ac:dyDescent="0.35">
      <c r="A1102" s="3" t="s">
        <v>1561</v>
      </c>
      <c r="B1102" s="3">
        <v>2020</v>
      </c>
      <c r="C1102" s="22">
        <v>43756</v>
      </c>
      <c r="D1102" s="3" t="s">
        <v>1559</v>
      </c>
      <c r="E1102" s="3" t="s">
        <v>1544</v>
      </c>
      <c r="F1102" s="3">
        <v>2</v>
      </c>
      <c r="G1102" s="3">
        <v>6</v>
      </c>
      <c r="H1102" s="3" t="s">
        <v>1567</v>
      </c>
      <c r="I1102" s="3" t="s">
        <v>36</v>
      </c>
      <c r="J1102" s="3">
        <v>19.2</v>
      </c>
      <c r="K1102" s="3"/>
    </row>
    <row r="1103" spans="1:11" x14ac:dyDescent="0.35">
      <c r="A1103" s="3" t="s">
        <v>1561</v>
      </c>
      <c r="B1103" s="3">
        <v>2020</v>
      </c>
      <c r="C1103" s="22">
        <v>43756</v>
      </c>
      <c r="D1103" s="3" t="s">
        <v>1559</v>
      </c>
      <c r="E1103" s="3" t="s">
        <v>383</v>
      </c>
      <c r="F1103" s="3">
        <v>1</v>
      </c>
      <c r="G1103" s="3">
        <v>1</v>
      </c>
      <c r="H1103" s="3" t="s">
        <v>28</v>
      </c>
      <c r="I1103" s="3" t="s">
        <v>29</v>
      </c>
      <c r="J1103" s="3">
        <v>19.8</v>
      </c>
      <c r="K1103" s="3"/>
    </row>
    <row r="1104" spans="1:11" x14ac:dyDescent="0.35">
      <c r="A1104" s="3" t="s">
        <v>1561</v>
      </c>
      <c r="B1104" s="3">
        <v>2020</v>
      </c>
      <c r="C1104" s="22">
        <v>43756</v>
      </c>
      <c r="D1104" s="3" t="s">
        <v>1559</v>
      </c>
      <c r="E1104" s="3" t="s">
        <v>383</v>
      </c>
      <c r="F1104" s="3">
        <v>1</v>
      </c>
      <c r="G1104" s="3">
        <v>2</v>
      </c>
      <c r="H1104" s="3" t="s">
        <v>140</v>
      </c>
      <c r="I1104" s="3" t="s">
        <v>29</v>
      </c>
      <c r="J1104" s="3">
        <v>22.4</v>
      </c>
      <c r="K1104" s="3"/>
    </row>
    <row r="1105" spans="1:11" x14ac:dyDescent="0.35">
      <c r="A1105" s="3" t="s">
        <v>1561</v>
      </c>
      <c r="B1105" s="3">
        <v>2020</v>
      </c>
      <c r="C1105" s="22">
        <v>43756</v>
      </c>
      <c r="D1105" s="3" t="s">
        <v>1559</v>
      </c>
      <c r="E1105" s="3" t="s">
        <v>383</v>
      </c>
      <c r="F1105" s="3">
        <v>1</v>
      </c>
      <c r="G1105" s="3">
        <v>3</v>
      </c>
      <c r="H1105" s="3" t="s">
        <v>138</v>
      </c>
      <c r="I1105" s="3" t="s">
        <v>29</v>
      </c>
      <c r="J1105" s="3">
        <v>29.9</v>
      </c>
      <c r="K1105" s="3"/>
    </row>
    <row r="1106" spans="1:11" x14ac:dyDescent="0.35">
      <c r="A1106" s="3" t="s">
        <v>1561</v>
      </c>
      <c r="B1106" s="3">
        <v>2020</v>
      </c>
      <c r="C1106" s="22">
        <v>43756</v>
      </c>
      <c r="D1106" s="3" t="s">
        <v>1559</v>
      </c>
      <c r="E1106" s="3" t="s">
        <v>383</v>
      </c>
      <c r="F1106" s="3">
        <v>1</v>
      </c>
      <c r="G1106" s="3">
        <v>4</v>
      </c>
      <c r="H1106" s="3" t="s">
        <v>135</v>
      </c>
      <c r="I1106" s="3" t="s">
        <v>36</v>
      </c>
      <c r="J1106" s="3">
        <v>28.9</v>
      </c>
      <c r="K1106" s="3"/>
    </row>
    <row r="1107" spans="1:11" x14ac:dyDescent="0.35">
      <c r="A1107" s="3" t="s">
        <v>1561</v>
      </c>
      <c r="B1107" s="3">
        <v>2020</v>
      </c>
      <c r="C1107" s="22">
        <v>43756</v>
      </c>
      <c r="D1107" s="3" t="s">
        <v>1559</v>
      </c>
      <c r="E1107" s="3" t="s">
        <v>383</v>
      </c>
      <c r="F1107" s="3">
        <v>1</v>
      </c>
      <c r="G1107" s="3">
        <v>5</v>
      </c>
      <c r="H1107" s="3" t="s">
        <v>1562</v>
      </c>
      <c r="I1107" s="3" t="s">
        <v>29</v>
      </c>
      <c r="J1107" s="3">
        <v>19</v>
      </c>
      <c r="K1107" s="3"/>
    </row>
    <row r="1108" spans="1:11" x14ac:dyDescent="0.35">
      <c r="A1108" s="3" t="s">
        <v>1561</v>
      </c>
      <c r="B1108" s="3">
        <v>2020</v>
      </c>
      <c r="C1108" s="22">
        <v>43756</v>
      </c>
      <c r="D1108" s="3" t="s">
        <v>1559</v>
      </c>
      <c r="E1108" s="3" t="s">
        <v>383</v>
      </c>
      <c r="F1108" s="3">
        <v>1</v>
      </c>
      <c r="G1108" s="3">
        <v>6</v>
      </c>
      <c r="H1108" s="3" t="s">
        <v>419</v>
      </c>
      <c r="I1108" s="3" t="s">
        <v>36</v>
      </c>
      <c r="J1108" s="3">
        <v>31.7</v>
      </c>
      <c r="K1108" s="3"/>
    </row>
    <row r="1109" spans="1:11" x14ac:dyDescent="0.35">
      <c r="A1109" s="3" t="s">
        <v>1561</v>
      </c>
      <c r="B1109" s="3">
        <v>2020</v>
      </c>
      <c r="C1109" s="22">
        <v>43756</v>
      </c>
      <c r="D1109" s="3" t="s">
        <v>1559</v>
      </c>
      <c r="E1109" s="3" t="s">
        <v>383</v>
      </c>
      <c r="F1109" s="3">
        <v>2</v>
      </c>
      <c r="G1109" s="3">
        <v>1</v>
      </c>
      <c r="H1109" s="3" t="s">
        <v>1566</v>
      </c>
      <c r="I1109" s="3" t="s">
        <v>29</v>
      </c>
      <c r="J1109" s="3">
        <v>26.5</v>
      </c>
      <c r="K1109" s="3"/>
    </row>
    <row r="1110" spans="1:11" x14ac:dyDescent="0.35">
      <c r="A1110" s="3" t="s">
        <v>1561</v>
      </c>
      <c r="B1110" s="3">
        <v>2020</v>
      </c>
      <c r="C1110" s="22">
        <v>43756</v>
      </c>
      <c r="D1110" s="3" t="s">
        <v>1559</v>
      </c>
      <c r="E1110" s="3" t="s">
        <v>383</v>
      </c>
      <c r="F1110" s="3">
        <v>2</v>
      </c>
      <c r="G1110" s="3">
        <v>2</v>
      </c>
      <c r="H1110" s="3" t="s">
        <v>183</v>
      </c>
      <c r="I1110" s="3" t="s">
        <v>36</v>
      </c>
      <c r="J1110" s="3">
        <v>23.8</v>
      </c>
      <c r="K1110" s="3"/>
    </row>
    <row r="1111" spans="1:11" x14ac:dyDescent="0.35">
      <c r="A1111" s="3" t="s">
        <v>1561</v>
      </c>
      <c r="B1111" s="3">
        <v>2020</v>
      </c>
      <c r="C1111" s="22">
        <v>43756</v>
      </c>
      <c r="D1111" s="3" t="s">
        <v>1559</v>
      </c>
      <c r="E1111" s="3" t="s">
        <v>383</v>
      </c>
      <c r="F1111" s="3">
        <v>2</v>
      </c>
      <c r="G1111" s="3">
        <v>3</v>
      </c>
      <c r="H1111" s="3" t="s">
        <v>1567</v>
      </c>
      <c r="I1111" s="3" t="s">
        <v>36</v>
      </c>
      <c r="J1111" s="3">
        <v>19.2</v>
      </c>
      <c r="K1111" s="3"/>
    </row>
    <row r="1112" spans="1:11" x14ac:dyDescent="0.35">
      <c r="A1112" s="3" t="s">
        <v>1561</v>
      </c>
      <c r="B1112" s="3">
        <v>2020</v>
      </c>
      <c r="C1112" s="22">
        <v>43756</v>
      </c>
      <c r="D1112" s="3" t="s">
        <v>1559</v>
      </c>
      <c r="E1112" s="3" t="s">
        <v>383</v>
      </c>
      <c r="F1112" s="3">
        <v>2</v>
      </c>
      <c r="G1112" s="3">
        <v>4</v>
      </c>
      <c r="H1112" s="3" t="s">
        <v>1571</v>
      </c>
      <c r="I1112" s="3" t="s">
        <v>29</v>
      </c>
      <c r="J1112" s="3">
        <v>22.8</v>
      </c>
      <c r="K1112" s="3"/>
    </row>
    <row r="1113" spans="1:11" x14ac:dyDescent="0.35">
      <c r="A1113" s="3" t="s">
        <v>1561</v>
      </c>
      <c r="B1113" s="3">
        <v>2020</v>
      </c>
      <c r="C1113" s="22">
        <v>43756</v>
      </c>
      <c r="D1113" s="3" t="s">
        <v>1559</v>
      </c>
      <c r="E1113" s="3" t="s">
        <v>383</v>
      </c>
      <c r="F1113" s="3">
        <v>2</v>
      </c>
      <c r="G1113" s="3">
        <v>5</v>
      </c>
      <c r="H1113" s="3" t="s">
        <v>1563</v>
      </c>
      <c r="I1113" s="3" t="s">
        <v>36</v>
      </c>
      <c r="J1113" s="3">
        <v>20.100000000000001</v>
      </c>
      <c r="K1113" s="3"/>
    </row>
    <row r="1114" spans="1:11" x14ac:dyDescent="0.35">
      <c r="A1114" s="3" t="s">
        <v>1561</v>
      </c>
      <c r="B1114" s="3">
        <v>2020</v>
      </c>
      <c r="C1114" s="22">
        <v>43756</v>
      </c>
      <c r="D1114" s="3" t="s">
        <v>1559</v>
      </c>
      <c r="E1114" s="3" t="s">
        <v>383</v>
      </c>
      <c r="F1114" s="3">
        <v>2</v>
      </c>
      <c r="G1114" s="3">
        <v>6</v>
      </c>
      <c r="H1114" s="3" t="s">
        <v>1564</v>
      </c>
      <c r="I1114" s="3" t="s">
        <v>29</v>
      </c>
      <c r="J1114" s="3">
        <v>19.5</v>
      </c>
      <c r="K1114" s="3"/>
    </row>
    <row r="1115" spans="1:11" x14ac:dyDescent="0.35">
      <c r="A1115" s="3" t="s">
        <v>1573</v>
      </c>
      <c r="B1115" s="3">
        <v>2020</v>
      </c>
      <c r="C1115" s="22">
        <v>43702</v>
      </c>
      <c r="D1115" s="3" t="s">
        <v>1574</v>
      </c>
      <c r="E1115" s="3" t="s">
        <v>472</v>
      </c>
      <c r="F1115" s="3">
        <v>1</v>
      </c>
      <c r="G1115" s="3">
        <v>1</v>
      </c>
      <c r="H1115" s="3" t="s">
        <v>80</v>
      </c>
      <c r="I1115" s="3" t="s">
        <v>65</v>
      </c>
      <c r="J1115" s="3">
        <v>32.299999999999997</v>
      </c>
      <c r="K1115" s="3">
        <v>1</v>
      </c>
    </row>
    <row r="1116" spans="1:11" x14ac:dyDescent="0.35">
      <c r="A1116" s="3" t="s">
        <v>1573</v>
      </c>
      <c r="B1116" s="3">
        <v>2020</v>
      </c>
      <c r="C1116" s="22">
        <v>43702</v>
      </c>
      <c r="D1116" s="3" t="s">
        <v>1574</v>
      </c>
      <c r="E1116" s="3" t="s">
        <v>472</v>
      </c>
      <c r="F1116" s="3">
        <v>1</v>
      </c>
      <c r="G1116" s="3">
        <v>2</v>
      </c>
      <c r="H1116" s="3" t="s">
        <v>97</v>
      </c>
      <c r="I1116" s="3" t="s">
        <v>40</v>
      </c>
      <c r="J1116" s="3">
        <v>25.6</v>
      </c>
      <c r="K1116" s="3">
        <v>6</v>
      </c>
    </row>
    <row r="1117" spans="1:11" x14ac:dyDescent="0.35">
      <c r="A1117" s="3" t="s">
        <v>1573</v>
      </c>
      <c r="B1117" s="3">
        <v>2020</v>
      </c>
      <c r="C1117" s="22">
        <v>43702</v>
      </c>
      <c r="D1117" s="3" t="s">
        <v>1574</v>
      </c>
      <c r="E1117" s="3" t="s">
        <v>472</v>
      </c>
      <c r="F1117" s="3">
        <v>1</v>
      </c>
      <c r="G1117" s="3">
        <v>3</v>
      </c>
      <c r="H1117" s="3" t="s">
        <v>136</v>
      </c>
      <c r="I1117" s="3" t="s">
        <v>25</v>
      </c>
      <c r="J1117" s="3">
        <v>26.6</v>
      </c>
      <c r="K1117" s="3">
        <v>3</v>
      </c>
    </row>
    <row r="1118" spans="1:11" x14ac:dyDescent="0.35">
      <c r="A1118" s="3" t="s">
        <v>1573</v>
      </c>
      <c r="B1118" s="3">
        <v>2020</v>
      </c>
      <c r="C1118" s="22">
        <v>43702</v>
      </c>
      <c r="D1118" s="3" t="s">
        <v>1574</v>
      </c>
      <c r="E1118" s="3" t="s">
        <v>472</v>
      </c>
      <c r="F1118" s="3">
        <v>1</v>
      </c>
      <c r="G1118" s="3">
        <v>4</v>
      </c>
      <c r="H1118" s="3" t="s">
        <v>158</v>
      </c>
      <c r="I1118" s="3" t="s">
        <v>159</v>
      </c>
      <c r="J1118" s="3">
        <v>20.8</v>
      </c>
      <c r="K1118" s="3">
        <v>12</v>
      </c>
    </row>
    <row r="1119" spans="1:11" x14ac:dyDescent="0.35">
      <c r="A1119" s="3" t="s">
        <v>1573</v>
      </c>
      <c r="B1119" s="3">
        <v>2020</v>
      </c>
      <c r="C1119" s="22">
        <v>43702</v>
      </c>
      <c r="D1119" s="3" t="s">
        <v>1574</v>
      </c>
      <c r="E1119" s="3" t="s">
        <v>472</v>
      </c>
      <c r="F1119" s="3">
        <v>1</v>
      </c>
      <c r="G1119" s="3">
        <v>5</v>
      </c>
      <c r="H1119" s="3" t="s">
        <v>419</v>
      </c>
      <c r="I1119" s="3" t="s">
        <v>36</v>
      </c>
      <c r="J1119" s="3">
        <v>31.6</v>
      </c>
      <c r="K1119" s="3">
        <v>9</v>
      </c>
    </row>
    <row r="1120" spans="1:11" x14ac:dyDescent="0.35">
      <c r="A1120" s="3" t="s">
        <v>1573</v>
      </c>
      <c r="B1120" s="3">
        <v>2020</v>
      </c>
      <c r="C1120" s="22">
        <v>43702</v>
      </c>
      <c r="D1120" s="3" t="s">
        <v>1574</v>
      </c>
      <c r="E1120" s="3" t="s">
        <v>472</v>
      </c>
      <c r="F1120" s="3">
        <v>1</v>
      </c>
      <c r="G1120" s="3">
        <v>6</v>
      </c>
      <c r="H1120" s="3" t="s">
        <v>1556</v>
      </c>
      <c r="I1120" s="3" t="s">
        <v>123</v>
      </c>
      <c r="J1120" s="3">
        <v>36.700000000000003</v>
      </c>
      <c r="K1120" s="3">
        <v>8</v>
      </c>
    </row>
    <row r="1121" spans="1:11" x14ac:dyDescent="0.35">
      <c r="A1121" s="3" t="s">
        <v>1573</v>
      </c>
      <c r="B1121" s="3">
        <v>2020</v>
      </c>
      <c r="C1121" s="22">
        <v>43702</v>
      </c>
      <c r="D1121" s="3" t="s">
        <v>1574</v>
      </c>
      <c r="E1121" s="3" t="s">
        <v>472</v>
      </c>
      <c r="F1121" s="3">
        <v>1</v>
      </c>
      <c r="G1121" s="3">
        <v>7</v>
      </c>
      <c r="H1121" s="3" t="s">
        <v>1575</v>
      </c>
      <c r="I1121" s="3" t="s">
        <v>27</v>
      </c>
      <c r="J1121" s="3">
        <v>34.299999999999997</v>
      </c>
      <c r="K1121" s="3">
        <v>13</v>
      </c>
    </row>
    <row r="1122" spans="1:11" x14ac:dyDescent="0.35">
      <c r="A1122" s="3" t="s">
        <v>1573</v>
      </c>
      <c r="B1122" s="3">
        <v>2020</v>
      </c>
      <c r="C1122" s="22">
        <v>43702</v>
      </c>
      <c r="D1122" s="3" t="s">
        <v>1574</v>
      </c>
      <c r="E1122" s="3" t="s">
        <v>472</v>
      </c>
      <c r="F1122" s="3">
        <v>2</v>
      </c>
      <c r="G1122" s="3">
        <v>1</v>
      </c>
      <c r="H1122" s="3" t="s">
        <v>39</v>
      </c>
      <c r="I1122" s="3" t="s">
        <v>40</v>
      </c>
      <c r="J1122" s="3">
        <v>25</v>
      </c>
      <c r="K1122" s="3">
        <v>5</v>
      </c>
    </row>
    <row r="1123" spans="1:11" x14ac:dyDescent="0.35">
      <c r="A1123" s="3" t="s">
        <v>1573</v>
      </c>
      <c r="B1123" s="3">
        <v>2020</v>
      </c>
      <c r="C1123" s="22">
        <v>43702</v>
      </c>
      <c r="D1123" s="3" t="s">
        <v>1574</v>
      </c>
      <c r="E1123" s="3" t="s">
        <v>472</v>
      </c>
      <c r="F1123" s="3">
        <v>2</v>
      </c>
      <c r="G1123" s="3">
        <v>2</v>
      </c>
      <c r="H1123" s="3" t="s">
        <v>178</v>
      </c>
      <c r="I1123" s="3" t="s">
        <v>159</v>
      </c>
      <c r="J1123" s="3">
        <v>27.6</v>
      </c>
      <c r="K1123" s="3">
        <v>2</v>
      </c>
    </row>
    <row r="1124" spans="1:11" x14ac:dyDescent="0.35">
      <c r="A1124" s="3" t="s">
        <v>1573</v>
      </c>
      <c r="B1124" s="3">
        <v>2020</v>
      </c>
      <c r="C1124" s="22">
        <v>43702</v>
      </c>
      <c r="D1124" s="3" t="s">
        <v>1574</v>
      </c>
      <c r="E1124" s="3" t="s">
        <v>472</v>
      </c>
      <c r="F1124" s="3">
        <v>2</v>
      </c>
      <c r="G1124" s="3">
        <v>3</v>
      </c>
      <c r="H1124" s="3" t="s">
        <v>135</v>
      </c>
      <c r="I1124" s="3" t="s">
        <v>36</v>
      </c>
      <c r="J1124" s="3">
        <v>28.7</v>
      </c>
      <c r="K1124" s="3">
        <v>4</v>
      </c>
    </row>
    <row r="1125" spans="1:11" x14ac:dyDescent="0.35">
      <c r="A1125" s="3" t="s">
        <v>1573</v>
      </c>
      <c r="B1125" s="3">
        <v>2020</v>
      </c>
      <c r="C1125" s="22">
        <v>43702</v>
      </c>
      <c r="D1125" s="3" t="s">
        <v>1574</v>
      </c>
      <c r="E1125" s="3" t="s">
        <v>472</v>
      </c>
      <c r="F1125" s="3">
        <v>2</v>
      </c>
      <c r="G1125" s="3">
        <v>4</v>
      </c>
      <c r="H1125" s="3" t="s">
        <v>132</v>
      </c>
      <c r="I1125" s="3" t="s">
        <v>65</v>
      </c>
      <c r="J1125" s="3">
        <v>29.1</v>
      </c>
      <c r="K1125" s="3">
        <v>7</v>
      </c>
    </row>
    <row r="1126" spans="1:11" x14ac:dyDescent="0.35">
      <c r="A1126" s="3" t="s">
        <v>1573</v>
      </c>
      <c r="B1126" s="3">
        <v>2020</v>
      </c>
      <c r="C1126" s="22">
        <v>43702</v>
      </c>
      <c r="D1126" s="3" t="s">
        <v>1574</v>
      </c>
      <c r="E1126" s="3" t="s">
        <v>472</v>
      </c>
      <c r="F1126" s="3">
        <v>2</v>
      </c>
      <c r="G1126" s="3">
        <v>5</v>
      </c>
      <c r="H1126" s="3" t="s">
        <v>124</v>
      </c>
      <c r="I1126" s="3" t="s">
        <v>123</v>
      </c>
      <c r="J1126" s="3">
        <v>23.5</v>
      </c>
      <c r="K1126" s="3">
        <v>10</v>
      </c>
    </row>
    <row r="1127" spans="1:11" x14ac:dyDescent="0.35">
      <c r="A1127" s="3" t="s">
        <v>1573</v>
      </c>
      <c r="B1127" s="3">
        <v>2020</v>
      </c>
      <c r="C1127" s="22">
        <v>43702</v>
      </c>
      <c r="D1127" s="3" t="s">
        <v>1574</v>
      </c>
      <c r="E1127" s="3" t="s">
        <v>472</v>
      </c>
      <c r="F1127" s="3">
        <v>2</v>
      </c>
      <c r="G1127" s="3">
        <v>6</v>
      </c>
      <c r="H1127" s="3" t="s">
        <v>1576</v>
      </c>
      <c r="I1127" s="3" t="s">
        <v>40</v>
      </c>
      <c r="J1127" s="3">
        <v>27.7</v>
      </c>
      <c r="K1127" s="3">
        <v>11</v>
      </c>
    </row>
    <row r="1128" spans="1:11" x14ac:dyDescent="0.35">
      <c r="A1128" s="3" t="s">
        <v>1573</v>
      </c>
      <c r="B1128" s="3">
        <v>2020</v>
      </c>
      <c r="C1128" s="22">
        <v>43702</v>
      </c>
      <c r="D1128" s="3" t="s">
        <v>1574</v>
      </c>
      <c r="E1128" s="3" t="s">
        <v>383</v>
      </c>
      <c r="F1128" s="3">
        <v>1</v>
      </c>
      <c r="G1128" s="3">
        <v>1</v>
      </c>
      <c r="H1128" s="3" t="s">
        <v>80</v>
      </c>
      <c r="I1128" s="3" t="s">
        <v>65</v>
      </c>
      <c r="J1128" s="3">
        <v>32.299999999999997</v>
      </c>
      <c r="K1128" s="3">
        <v>1</v>
      </c>
    </row>
    <row r="1129" spans="1:11" x14ac:dyDescent="0.35">
      <c r="A1129" s="3" t="s">
        <v>1573</v>
      </c>
      <c r="B1129" s="3">
        <v>2020</v>
      </c>
      <c r="C1129" s="22">
        <v>43702</v>
      </c>
      <c r="D1129" s="3" t="s">
        <v>1574</v>
      </c>
      <c r="E1129" s="3" t="s">
        <v>383</v>
      </c>
      <c r="F1129" s="3">
        <v>1</v>
      </c>
      <c r="G1129" s="3">
        <v>2</v>
      </c>
      <c r="H1129" s="3" t="s">
        <v>178</v>
      </c>
      <c r="I1129" s="3" t="s">
        <v>159</v>
      </c>
      <c r="J1129" s="3">
        <v>27.6</v>
      </c>
      <c r="K1129" s="3">
        <v>2</v>
      </c>
    </row>
    <row r="1130" spans="1:11" x14ac:dyDescent="0.35">
      <c r="A1130" s="3" t="s">
        <v>1573</v>
      </c>
      <c r="B1130" s="3">
        <v>2020</v>
      </c>
      <c r="C1130" s="22">
        <v>43702</v>
      </c>
      <c r="D1130" s="3" t="s">
        <v>1574</v>
      </c>
      <c r="E1130" s="3" t="s">
        <v>383</v>
      </c>
      <c r="F1130" s="3">
        <v>1</v>
      </c>
      <c r="G1130" s="3">
        <v>3</v>
      </c>
      <c r="H1130" s="3" t="s">
        <v>136</v>
      </c>
      <c r="I1130" s="3" t="s">
        <v>25</v>
      </c>
      <c r="J1130" s="3">
        <v>26.6</v>
      </c>
      <c r="K1130" s="3">
        <v>3</v>
      </c>
    </row>
    <row r="1131" spans="1:11" x14ac:dyDescent="0.35">
      <c r="A1131" s="3" t="s">
        <v>1573</v>
      </c>
      <c r="B1131" s="3">
        <v>2020</v>
      </c>
      <c r="C1131" s="22">
        <v>43702</v>
      </c>
      <c r="D1131" s="3" t="s">
        <v>1574</v>
      </c>
      <c r="E1131" s="3" t="s">
        <v>383</v>
      </c>
      <c r="F1131" s="3">
        <v>1</v>
      </c>
      <c r="G1131" s="3">
        <v>4</v>
      </c>
      <c r="H1131" s="3" t="s">
        <v>135</v>
      </c>
      <c r="I1131" s="3" t="s">
        <v>36</v>
      </c>
      <c r="J1131" s="3">
        <v>28.7</v>
      </c>
      <c r="K1131" s="3">
        <v>4</v>
      </c>
    </row>
    <row r="1132" spans="1:11" x14ac:dyDescent="0.35">
      <c r="A1132" s="3" t="s">
        <v>1573</v>
      </c>
      <c r="B1132" s="3">
        <v>2020</v>
      </c>
      <c r="C1132" s="22">
        <v>43702</v>
      </c>
      <c r="D1132" s="3" t="s">
        <v>1574</v>
      </c>
      <c r="E1132" s="3" t="s">
        <v>383</v>
      </c>
      <c r="F1132" s="3">
        <v>1</v>
      </c>
      <c r="G1132" s="3">
        <v>5</v>
      </c>
      <c r="H1132" s="3" t="s">
        <v>39</v>
      </c>
      <c r="I1132" s="3" t="s">
        <v>40</v>
      </c>
      <c r="J1132" s="3">
        <v>25</v>
      </c>
      <c r="K1132" s="3">
        <v>5</v>
      </c>
    </row>
    <row r="1133" spans="1:11" x14ac:dyDescent="0.35">
      <c r="A1133" s="3" t="s">
        <v>1573</v>
      </c>
      <c r="B1133" s="3">
        <v>2020</v>
      </c>
      <c r="C1133" s="22">
        <v>43702</v>
      </c>
      <c r="D1133" s="3" t="s">
        <v>1574</v>
      </c>
      <c r="E1133" s="3" t="s">
        <v>383</v>
      </c>
      <c r="F1133" s="3">
        <v>1</v>
      </c>
      <c r="G1133" s="3">
        <v>6</v>
      </c>
      <c r="H1133" s="3" t="s">
        <v>97</v>
      </c>
      <c r="I1133" s="3" t="s">
        <v>40</v>
      </c>
      <c r="J1133" s="3">
        <v>25.6</v>
      </c>
      <c r="K1133" s="3">
        <v>6</v>
      </c>
    </row>
    <row r="1134" spans="1:11" x14ac:dyDescent="0.35">
      <c r="A1134" s="3" t="s">
        <v>1573</v>
      </c>
      <c r="B1134" s="3">
        <v>2020</v>
      </c>
      <c r="C1134" s="22">
        <v>43702</v>
      </c>
      <c r="D1134" s="3" t="s">
        <v>1574</v>
      </c>
      <c r="E1134" s="3" t="s">
        <v>383</v>
      </c>
      <c r="F1134" s="3">
        <v>2</v>
      </c>
      <c r="G1134" s="3">
        <v>1</v>
      </c>
      <c r="H1134" s="3" t="s">
        <v>132</v>
      </c>
      <c r="I1134" s="3" t="s">
        <v>65</v>
      </c>
      <c r="J1134" s="3">
        <v>29.1</v>
      </c>
      <c r="K1134" s="3">
        <v>7</v>
      </c>
    </row>
    <row r="1135" spans="1:11" x14ac:dyDescent="0.35">
      <c r="A1135" s="3" t="s">
        <v>1573</v>
      </c>
      <c r="B1135" s="3">
        <v>2020</v>
      </c>
      <c r="C1135" s="22">
        <v>43702</v>
      </c>
      <c r="D1135" s="3" t="s">
        <v>1574</v>
      </c>
      <c r="E1135" s="3" t="s">
        <v>383</v>
      </c>
      <c r="F1135" s="3">
        <v>2</v>
      </c>
      <c r="G1135" s="3">
        <v>2</v>
      </c>
      <c r="H1135" s="3" t="s">
        <v>1556</v>
      </c>
      <c r="I1135" s="3" t="s">
        <v>123</v>
      </c>
      <c r="J1135" s="3">
        <v>36.700000000000003</v>
      </c>
      <c r="K1135" s="3">
        <v>8</v>
      </c>
    </row>
    <row r="1136" spans="1:11" x14ac:dyDescent="0.35">
      <c r="A1136" s="3" t="s">
        <v>1573</v>
      </c>
      <c r="B1136" s="3">
        <v>2020</v>
      </c>
      <c r="C1136" s="22">
        <v>43702</v>
      </c>
      <c r="D1136" s="3" t="s">
        <v>1574</v>
      </c>
      <c r="E1136" s="3" t="s">
        <v>383</v>
      </c>
      <c r="F1136" s="3">
        <v>2</v>
      </c>
      <c r="G1136" s="3">
        <v>3</v>
      </c>
      <c r="H1136" s="3" t="s">
        <v>419</v>
      </c>
      <c r="I1136" s="3" t="s">
        <v>36</v>
      </c>
      <c r="J1136" s="3">
        <v>31.6</v>
      </c>
      <c r="K1136" s="3">
        <v>9</v>
      </c>
    </row>
    <row r="1137" spans="1:11" x14ac:dyDescent="0.35">
      <c r="A1137" s="3" t="s">
        <v>1573</v>
      </c>
      <c r="B1137" s="3">
        <v>2020</v>
      </c>
      <c r="C1137" s="22">
        <v>43702</v>
      </c>
      <c r="D1137" s="3" t="s">
        <v>1574</v>
      </c>
      <c r="E1137" s="3" t="s">
        <v>383</v>
      </c>
      <c r="F1137" s="3">
        <v>2</v>
      </c>
      <c r="G1137" s="3">
        <v>4</v>
      </c>
      <c r="H1137" s="3" t="s">
        <v>124</v>
      </c>
      <c r="I1137" s="3" t="s">
        <v>123</v>
      </c>
      <c r="J1137" s="3">
        <v>23.5</v>
      </c>
      <c r="K1137" s="3">
        <v>10</v>
      </c>
    </row>
    <row r="1138" spans="1:11" x14ac:dyDescent="0.35">
      <c r="A1138" s="3" t="s">
        <v>1573</v>
      </c>
      <c r="B1138" s="3">
        <v>2020</v>
      </c>
      <c r="C1138" s="22">
        <v>43702</v>
      </c>
      <c r="D1138" s="3" t="s">
        <v>1574</v>
      </c>
      <c r="E1138" s="3" t="s">
        <v>383</v>
      </c>
      <c r="F1138" s="3">
        <v>2</v>
      </c>
      <c r="G1138" s="3">
        <v>5</v>
      </c>
      <c r="H1138" s="3" t="s">
        <v>1576</v>
      </c>
      <c r="I1138" s="3" t="s">
        <v>40</v>
      </c>
      <c r="J1138" s="3">
        <v>27.7</v>
      </c>
      <c r="K1138" s="3">
        <v>11</v>
      </c>
    </row>
    <row r="1139" spans="1:11" x14ac:dyDescent="0.35">
      <c r="A1139" s="3" t="s">
        <v>1573</v>
      </c>
      <c r="B1139" s="3">
        <v>2020</v>
      </c>
      <c r="C1139" s="22">
        <v>43702</v>
      </c>
      <c r="D1139" s="3" t="s">
        <v>1574</v>
      </c>
      <c r="E1139" s="3" t="s">
        <v>383</v>
      </c>
      <c r="F1139" s="3">
        <v>2</v>
      </c>
      <c r="G1139" s="3">
        <v>6</v>
      </c>
      <c r="H1139" s="3" t="s">
        <v>158</v>
      </c>
      <c r="I1139" s="3" t="s">
        <v>159</v>
      </c>
      <c r="J1139" s="3">
        <v>20.8</v>
      </c>
      <c r="K1139" s="3">
        <v>12</v>
      </c>
    </row>
    <row r="1140" spans="1:11" x14ac:dyDescent="0.35">
      <c r="A1140" s="3" t="s">
        <v>1573</v>
      </c>
      <c r="B1140" s="3">
        <v>2020</v>
      </c>
      <c r="C1140" s="22">
        <v>43700</v>
      </c>
      <c r="D1140" s="3" t="s">
        <v>1574</v>
      </c>
      <c r="E1140" s="3" t="s">
        <v>472</v>
      </c>
      <c r="F1140" s="3">
        <v>1</v>
      </c>
      <c r="G1140" s="3">
        <v>1</v>
      </c>
      <c r="H1140" s="3" t="s">
        <v>178</v>
      </c>
      <c r="I1140" s="3" t="s">
        <v>159</v>
      </c>
      <c r="J1140" s="3">
        <v>27.6</v>
      </c>
      <c r="K1140" s="3"/>
    </row>
    <row r="1141" spans="1:11" x14ac:dyDescent="0.35">
      <c r="A1141" s="3" t="s">
        <v>1573</v>
      </c>
      <c r="B1141" s="3">
        <v>2020</v>
      </c>
      <c r="C1141" s="22">
        <v>43700</v>
      </c>
      <c r="D1141" s="3" t="s">
        <v>1574</v>
      </c>
      <c r="E1141" s="3" t="s">
        <v>472</v>
      </c>
      <c r="F1141" s="3">
        <v>1</v>
      </c>
      <c r="G1141" s="3">
        <v>2</v>
      </c>
      <c r="H1141" s="3" t="s">
        <v>158</v>
      </c>
      <c r="I1141" s="3" t="s">
        <v>159</v>
      </c>
      <c r="J1141" s="3">
        <v>20.8</v>
      </c>
      <c r="K1141" s="3"/>
    </row>
    <row r="1142" spans="1:11" x14ac:dyDescent="0.35">
      <c r="A1142" s="3" t="s">
        <v>1573</v>
      </c>
      <c r="B1142" s="3">
        <v>2020</v>
      </c>
      <c r="C1142" s="22">
        <v>43700</v>
      </c>
      <c r="D1142" s="3" t="s">
        <v>1574</v>
      </c>
      <c r="E1142" s="3" t="s">
        <v>472</v>
      </c>
      <c r="F1142" s="3">
        <v>1</v>
      </c>
      <c r="G1142" s="3">
        <v>3</v>
      </c>
      <c r="H1142" s="3" t="s">
        <v>135</v>
      </c>
      <c r="I1142" s="3" t="s">
        <v>36</v>
      </c>
      <c r="J1142" s="3">
        <v>28.7</v>
      </c>
      <c r="K1142" s="3"/>
    </row>
    <row r="1143" spans="1:11" x14ac:dyDescent="0.35">
      <c r="A1143" s="3" t="s">
        <v>1573</v>
      </c>
      <c r="B1143" s="3">
        <v>2020</v>
      </c>
      <c r="C1143" s="22">
        <v>43700</v>
      </c>
      <c r="D1143" s="3" t="s">
        <v>1574</v>
      </c>
      <c r="E1143" s="3" t="s">
        <v>472</v>
      </c>
      <c r="F1143" s="3">
        <v>1</v>
      </c>
      <c r="G1143" s="3">
        <v>4</v>
      </c>
      <c r="H1143" s="3" t="s">
        <v>419</v>
      </c>
      <c r="I1143" s="3" t="s">
        <v>36</v>
      </c>
      <c r="J1143" s="3">
        <v>31.6</v>
      </c>
      <c r="K1143" s="3"/>
    </row>
    <row r="1144" spans="1:11" x14ac:dyDescent="0.35">
      <c r="A1144" s="3" t="s">
        <v>1573</v>
      </c>
      <c r="B1144" s="3">
        <v>2020</v>
      </c>
      <c r="C1144" s="22">
        <v>43700</v>
      </c>
      <c r="D1144" s="3" t="s">
        <v>1574</v>
      </c>
      <c r="E1144" s="3" t="s">
        <v>472</v>
      </c>
      <c r="F1144" s="3">
        <v>1</v>
      </c>
      <c r="G1144" s="3">
        <v>5</v>
      </c>
      <c r="H1144" s="3" t="s">
        <v>39</v>
      </c>
      <c r="I1144" s="3" t="s">
        <v>40</v>
      </c>
      <c r="J1144" s="3">
        <v>25</v>
      </c>
      <c r="K1144" s="3"/>
    </row>
    <row r="1145" spans="1:11" x14ac:dyDescent="0.35">
      <c r="A1145" s="3" t="s">
        <v>1573</v>
      </c>
      <c r="B1145" s="3">
        <v>2020</v>
      </c>
      <c r="C1145" s="22">
        <v>43700</v>
      </c>
      <c r="D1145" s="3" t="s">
        <v>1574</v>
      </c>
      <c r="E1145" s="3" t="s">
        <v>472</v>
      </c>
      <c r="F1145" s="3">
        <v>1</v>
      </c>
      <c r="G1145" s="3">
        <v>6</v>
      </c>
      <c r="H1145" s="3" t="s">
        <v>124</v>
      </c>
      <c r="I1145" s="3" t="s">
        <v>123</v>
      </c>
      <c r="J1145" s="3">
        <v>23.5</v>
      </c>
      <c r="K1145" s="3"/>
    </row>
    <row r="1146" spans="1:11" x14ac:dyDescent="0.35">
      <c r="A1146" s="3" t="s">
        <v>1573</v>
      </c>
      <c r="B1146" s="3">
        <v>2020</v>
      </c>
      <c r="C1146" s="22">
        <v>43700</v>
      </c>
      <c r="D1146" s="3" t="s">
        <v>1574</v>
      </c>
      <c r="E1146" s="3" t="s">
        <v>472</v>
      </c>
      <c r="F1146" s="3">
        <v>2</v>
      </c>
      <c r="G1146" s="3">
        <v>1</v>
      </c>
      <c r="H1146" s="3" t="s">
        <v>136</v>
      </c>
      <c r="I1146" s="3" t="s">
        <v>25</v>
      </c>
      <c r="J1146" s="3">
        <v>26.6</v>
      </c>
      <c r="K1146" s="3"/>
    </row>
    <row r="1147" spans="1:11" x14ac:dyDescent="0.35">
      <c r="A1147" s="3" t="s">
        <v>1573</v>
      </c>
      <c r="B1147" s="3">
        <v>2020</v>
      </c>
      <c r="C1147" s="22">
        <v>43700</v>
      </c>
      <c r="D1147" s="3" t="s">
        <v>1574</v>
      </c>
      <c r="E1147" s="3" t="s">
        <v>472</v>
      </c>
      <c r="F1147" s="3">
        <v>2</v>
      </c>
      <c r="G1147" s="3">
        <v>2</v>
      </c>
      <c r="H1147" s="3" t="s">
        <v>132</v>
      </c>
      <c r="I1147" s="3" t="s">
        <v>65</v>
      </c>
      <c r="J1147" s="3">
        <v>29.1</v>
      </c>
      <c r="K1147" s="3"/>
    </row>
    <row r="1148" spans="1:11" x14ac:dyDescent="0.35">
      <c r="A1148" s="3" t="s">
        <v>1573</v>
      </c>
      <c r="B1148" s="3">
        <v>2020</v>
      </c>
      <c r="C1148" s="22">
        <v>43700</v>
      </c>
      <c r="D1148" s="3" t="s">
        <v>1574</v>
      </c>
      <c r="E1148" s="3" t="s">
        <v>472</v>
      </c>
      <c r="F1148" s="3">
        <v>2</v>
      </c>
      <c r="G1148" s="3">
        <v>3</v>
      </c>
      <c r="H1148" s="3" t="s">
        <v>97</v>
      </c>
      <c r="I1148" s="3" t="s">
        <v>40</v>
      </c>
      <c r="J1148" s="3">
        <v>25.6</v>
      </c>
      <c r="K1148" s="3"/>
    </row>
    <row r="1149" spans="1:11" x14ac:dyDescent="0.35">
      <c r="A1149" s="3" t="s">
        <v>1573</v>
      </c>
      <c r="B1149" s="3">
        <v>2020</v>
      </c>
      <c r="C1149" s="22">
        <v>43700</v>
      </c>
      <c r="D1149" s="3" t="s">
        <v>1574</v>
      </c>
      <c r="E1149" s="3" t="s">
        <v>472</v>
      </c>
      <c r="F1149" s="3">
        <v>2</v>
      </c>
      <c r="G1149" s="3">
        <v>4</v>
      </c>
      <c r="H1149" s="3" t="s">
        <v>1575</v>
      </c>
      <c r="I1149" s="3" t="s">
        <v>27</v>
      </c>
      <c r="J1149" s="3">
        <v>34.299999999999997</v>
      </c>
      <c r="K1149" s="3"/>
    </row>
    <row r="1150" spans="1:11" x14ac:dyDescent="0.35">
      <c r="A1150" s="3" t="s">
        <v>1573</v>
      </c>
      <c r="B1150" s="3">
        <v>2020</v>
      </c>
      <c r="C1150" s="22">
        <v>43700</v>
      </c>
      <c r="D1150" s="3" t="s">
        <v>1574</v>
      </c>
      <c r="E1150" s="3" t="s">
        <v>472</v>
      </c>
      <c r="F1150" s="3">
        <v>2</v>
      </c>
      <c r="G1150" s="3">
        <v>5</v>
      </c>
      <c r="H1150" s="3" t="s">
        <v>1556</v>
      </c>
      <c r="I1150" s="3" t="s">
        <v>123</v>
      </c>
      <c r="J1150" s="3">
        <v>36.700000000000003</v>
      </c>
      <c r="K1150" s="3"/>
    </row>
    <row r="1151" spans="1:11" x14ac:dyDescent="0.35">
      <c r="A1151" s="3" t="s">
        <v>1573</v>
      </c>
      <c r="B1151" s="3">
        <v>2020</v>
      </c>
      <c r="C1151" s="22">
        <v>43700</v>
      </c>
      <c r="D1151" s="3" t="s">
        <v>1574</v>
      </c>
      <c r="E1151" s="3" t="s">
        <v>472</v>
      </c>
      <c r="F1151" s="3">
        <v>2</v>
      </c>
      <c r="G1151" s="3">
        <v>6</v>
      </c>
      <c r="H1151" s="3" t="s">
        <v>1576</v>
      </c>
      <c r="I1151" s="3" t="s">
        <v>40</v>
      </c>
      <c r="J1151" s="3">
        <v>27.7</v>
      </c>
      <c r="K1151" s="3"/>
    </row>
    <row r="1152" spans="1:11" x14ac:dyDescent="0.35">
      <c r="A1152" s="3" t="s">
        <v>1573</v>
      </c>
      <c r="B1152" s="3">
        <v>2020</v>
      </c>
      <c r="C1152" s="22">
        <v>43700</v>
      </c>
      <c r="D1152" s="3" t="s">
        <v>1574</v>
      </c>
      <c r="E1152" s="3" t="s">
        <v>383</v>
      </c>
      <c r="F1152" s="3">
        <v>1</v>
      </c>
      <c r="G1152" s="3">
        <v>1</v>
      </c>
      <c r="H1152" s="3" t="s">
        <v>178</v>
      </c>
      <c r="I1152" s="3" t="s">
        <v>159</v>
      </c>
      <c r="J1152" s="3">
        <v>27.6</v>
      </c>
      <c r="K1152" s="3"/>
    </row>
    <row r="1153" spans="1:11" x14ac:dyDescent="0.35">
      <c r="A1153" s="3" t="s">
        <v>1573</v>
      </c>
      <c r="B1153" s="3">
        <v>2020</v>
      </c>
      <c r="C1153" s="22">
        <v>43700</v>
      </c>
      <c r="D1153" s="3" t="s">
        <v>1574</v>
      </c>
      <c r="E1153" s="3" t="s">
        <v>383</v>
      </c>
      <c r="F1153" s="3">
        <v>1</v>
      </c>
      <c r="G1153" s="3">
        <v>2</v>
      </c>
      <c r="H1153" s="3" t="s">
        <v>132</v>
      </c>
      <c r="I1153" s="3" t="s">
        <v>65</v>
      </c>
      <c r="J1153" s="3">
        <v>29.1</v>
      </c>
      <c r="K1153" s="3"/>
    </row>
    <row r="1154" spans="1:11" x14ac:dyDescent="0.35">
      <c r="A1154" s="3" t="s">
        <v>1573</v>
      </c>
      <c r="B1154" s="3">
        <v>2020</v>
      </c>
      <c r="C1154" s="22">
        <v>43700</v>
      </c>
      <c r="D1154" s="3" t="s">
        <v>1574</v>
      </c>
      <c r="E1154" s="3" t="s">
        <v>383</v>
      </c>
      <c r="F1154" s="3">
        <v>1</v>
      </c>
      <c r="G1154" s="3">
        <v>3</v>
      </c>
      <c r="H1154" s="3" t="s">
        <v>136</v>
      </c>
      <c r="I1154" s="3" t="s">
        <v>25</v>
      </c>
      <c r="J1154" s="3">
        <v>26.6</v>
      </c>
      <c r="K1154" s="3"/>
    </row>
    <row r="1155" spans="1:11" x14ac:dyDescent="0.35">
      <c r="A1155" s="3" t="s">
        <v>1573</v>
      </c>
      <c r="B1155" s="3">
        <v>2020</v>
      </c>
      <c r="C1155" s="22">
        <v>43700</v>
      </c>
      <c r="D1155" s="3" t="s">
        <v>1574</v>
      </c>
      <c r="E1155" s="3" t="s">
        <v>383</v>
      </c>
      <c r="F1155" s="3">
        <v>1</v>
      </c>
      <c r="G1155" s="3">
        <v>4</v>
      </c>
      <c r="H1155" s="3" t="s">
        <v>135</v>
      </c>
      <c r="I1155" s="3" t="s">
        <v>36</v>
      </c>
      <c r="J1155" s="3">
        <v>28.7</v>
      </c>
      <c r="K1155" s="3"/>
    </row>
    <row r="1156" spans="1:11" x14ac:dyDescent="0.35">
      <c r="A1156" s="3" t="s">
        <v>1573</v>
      </c>
      <c r="B1156" s="3">
        <v>2020</v>
      </c>
      <c r="C1156" s="22">
        <v>43700</v>
      </c>
      <c r="D1156" s="3" t="s">
        <v>1574</v>
      </c>
      <c r="E1156" s="3" t="s">
        <v>383</v>
      </c>
      <c r="F1156" s="3">
        <v>1</v>
      </c>
      <c r="G1156" s="3">
        <v>5</v>
      </c>
      <c r="H1156" s="3" t="s">
        <v>158</v>
      </c>
      <c r="I1156" s="3" t="s">
        <v>159</v>
      </c>
      <c r="J1156" s="3">
        <v>20.8</v>
      </c>
      <c r="K1156" s="3"/>
    </row>
    <row r="1157" spans="1:11" x14ac:dyDescent="0.35">
      <c r="A1157" s="3" t="s">
        <v>1573</v>
      </c>
      <c r="B1157" s="3">
        <v>2020</v>
      </c>
      <c r="C1157" s="22">
        <v>43700</v>
      </c>
      <c r="D1157" s="3" t="s">
        <v>1574</v>
      </c>
      <c r="E1157" s="3" t="s">
        <v>383</v>
      </c>
      <c r="F1157" s="3">
        <v>1</v>
      </c>
      <c r="G1157" s="3">
        <v>6</v>
      </c>
      <c r="H1157" s="3" t="s">
        <v>97</v>
      </c>
      <c r="I1157" s="3" t="s">
        <v>40</v>
      </c>
      <c r="J1157" s="3">
        <v>25.6</v>
      </c>
      <c r="K1157" s="3"/>
    </row>
    <row r="1158" spans="1:11" x14ac:dyDescent="0.35">
      <c r="A1158" s="3" t="s">
        <v>1573</v>
      </c>
      <c r="B1158" s="3">
        <v>2020</v>
      </c>
      <c r="C1158" s="22">
        <v>43700</v>
      </c>
      <c r="D1158" s="3" t="s">
        <v>1574</v>
      </c>
      <c r="E1158" s="3" t="s">
        <v>383</v>
      </c>
      <c r="F1158" s="3">
        <v>2</v>
      </c>
      <c r="G1158" s="3">
        <v>1</v>
      </c>
      <c r="H1158" s="3" t="s">
        <v>39</v>
      </c>
      <c r="I1158" s="3" t="s">
        <v>40</v>
      </c>
      <c r="J1158" s="3">
        <v>25</v>
      </c>
      <c r="K1158" s="3"/>
    </row>
    <row r="1159" spans="1:11" x14ac:dyDescent="0.35">
      <c r="A1159" s="3" t="s">
        <v>1573</v>
      </c>
      <c r="B1159" s="3">
        <v>2020</v>
      </c>
      <c r="C1159" s="22">
        <v>43700</v>
      </c>
      <c r="D1159" s="3" t="s">
        <v>1574</v>
      </c>
      <c r="E1159" s="3" t="s">
        <v>383</v>
      </c>
      <c r="F1159" s="3">
        <v>2</v>
      </c>
      <c r="G1159" s="3">
        <v>2</v>
      </c>
      <c r="H1159" s="3" t="s">
        <v>124</v>
      </c>
      <c r="I1159" s="3" t="s">
        <v>123</v>
      </c>
      <c r="J1159" s="3">
        <v>23.5</v>
      </c>
      <c r="K1159" s="3"/>
    </row>
    <row r="1160" spans="1:11" x14ac:dyDescent="0.35">
      <c r="A1160" s="3" t="s">
        <v>1573</v>
      </c>
      <c r="B1160" s="3">
        <v>2020</v>
      </c>
      <c r="C1160" s="22">
        <v>43700</v>
      </c>
      <c r="D1160" s="3" t="s">
        <v>1574</v>
      </c>
      <c r="E1160" s="3" t="s">
        <v>383</v>
      </c>
      <c r="F1160" s="3">
        <v>2</v>
      </c>
      <c r="G1160" s="3">
        <v>3</v>
      </c>
      <c r="H1160" s="3" t="s">
        <v>419</v>
      </c>
      <c r="I1160" s="3" t="s">
        <v>36</v>
      </c>
      <c r="J1160" s="3">
        <v>31.6</v>
      </c>
      <c r="K1160" s="3"/>
    </row>
    <row r="1161" spans="1:11" x14ac:dyDescent="0.35">
      <c r="A1161" s="3" t="s">
        <v>1573</v>
      </c>
      <c r="B1161" s="3">
        <v>2020</v>
      </c>
      <c r="C1161" s="22">
        <v>43700</v>
      </c>
      <c r="D1161" s="3" t="s">
        <v>1574</v>
      </c>
      <c r="E1161" s="3" t="s">
        <v>383</v>
      </c>
      <c r="F1161" s="3">
        <v>2</v>
      </c>
      <c r="G1161" s="3">
        <v>4</v>
      </c>
      <c r="H1161" s="3" t="s">
        <v>1575</v>
      </c>
      <c r="I1161" s="3" t="s">
        <v>27</v>
      </c>
      <c r="J1161" s="3">
        <v>34.299999999999997</v>
      </c>
      <c r="K1161" s="3"/>
    </row>
    <row r="1162" spans="1:11" x14ac:dyDescent="0.35">
      <c r="A1162" s="3" t="s">
        <v>1573</v>
      </c>
      <c r="B1162" s="3">
        <v>2020</v>
      </c>
      <c r="C1162" s="22">
        <v>43700</v>
      </c>
      <c r="D1162" s="3" t="s">
        <v>1574</v>
      </c>
      <c r="E1162" s="3" t="s">
        <v>383</v>
      </c>
      <c r="F1162" s="3">
        <v>2</v>
      </c>
      <c r="G1162" s="3">
        <v>5</v>
      </c>
      <c r="H1162" s="3" t="s">
        <v>1576</v>
      </c>
      <c r="I1162" s="3" t="s">
        <v>40</v>
      </c>
      <c r="J1162" s="3">
        <v>27.7</v>
      </c>
      <c r="K1162" s="3"/>
    </row>
    <row r="1163" spans="1:11" x14ac:dyDescent="0.35">
      <c r="A1163" s="3" t="s">
        <v>1573</v>
      </c>
      <c r="B1163" s="3">
        <v>2020</v>
      </c>
      <c r="C1163" s="22">
        <v>43700</v>
      </c>
      <c r="D1163" s="3" t="s">
        <v>1574</v>
      </c>
      <c r="E1163" s="3" t="s">
        <v>383</v>
      </c>
      <c r="F1163" s="3">
        <v>2</v>
      </c>
      <c r="G1163" s="3">
        <v>6</v>
      </c>
      <c r="H1163" s="3" t="s">
        <v>1556</v>
      </c>
      <c r="I1163" s="3" t="s">
        <v>123</v>
      </c>
      <c r="J1163" s="3">
        <v>36.700000000000003</v>
      </c>
      <c r="K1163" s="3"/>
    </row>
    <row r="1164" spans="1:11" x14ac:dyDescent="0.35">
      <c r="A1164" s="3" t="s">
        <v>152</v>
      </c>
      <c r="B1164" s="3">
        <v>2019</v>
      </c>
      <c r="C1164" s="22">
        <v>43561</v>
      </c>
      <c r="D1164" s="3" t="s">
        <v>1577</v>
      </c>
      <c r="E1164" s="3" t="s">
        <v>472</v>
      </c>
      <c r="F1164" s="3">
        <v>1</v>
      </c>
      <c r="G1164" s="3">
        <v>1</v>
      </c>
      <c r="H1164" s="3" t="s">
        <v>1563</v>
      </c>
      <c r="I1164" s="3" t="s">
        <v>36</v>
      </c>
      <c r="J1164" s="3">
        <v>19.600000000000001</v>
      </c>
      <c r="K1164" s="3">
        <v>5</v>
      </c>
    </row>
    <row r="1165" spans="1:11" x14ac:dyDescent="0.35">
      <c r="A1165" s="3" t="s">
        <v>152</v>
      </c>
      <c r="B1165" s="3">
        <v>2019</v>
      </c>
      <c r="C1165" s="22">
        <v>43561</v>
      </c>
      <c r="D1165" s="3" t="s">
        <v>1577</v>
      </c>
      <c r="E1165" s="3" t="s">
        <v>472</v>
      </c>
      <c r="F1165" s="3">
        <v>1</v>
      </c>
      <c r="G1165" s="3">
        <v>2</v>
      </c>
      <c r="H1165" s="3" t="s">
        <v>1578</v>
      </c>
      <c r="I1165" s="3" t="s">
        <v>1579</v>
      </c>
      <c r="J1165" s="3"/>
      <c r="K1165" s="3">
        <v>4</v>
      </c>
    </row>
    <row r="1166" spans="1:11" x14ac:dyDescent="0.35">
      <c r="A1166" s="3" t="s">
        <v>152</v>
      </c>
      <c r="B1166" s="3">
        <v>2019</v>
      </c>
      <c r="C1166" s="22">
        <v>43561</v>
      </c>
      <c r="D1166" s="3" t="s">
        <v>1577</v>
      </c>
      <c r="E1166" s="3" t="s">
        <v>472</v>
      </c>
      <c r="F1166" s="3">
        <v>1</v>
      </c>
      <c r="G1166" s="3">
        <v>3</v>
      </c>
      <c r="H1166" s="3" t="s">
        <v>1567</v>
      </c>
      <c r="I1166" s="3" t="s">
        <v>36</v>
      </c>
      <c r="J1166" s="3">
        <v>18.7</v>
      </c>
      <c r="K1166" s="3">
        <v>7</v>
      </c>
    </row>
    <row r="1167" spans="1:11" x14ac:dyDescent="0.35">
      <c r="A1167" s="3" t="s">
        <v>152</v>
      </c>
      <c r="B1167" s="3">
        <v>2019</v>
      </c>
      <c r="C1167" s="22">
        <v>43561</v>
      </c>
      <c r="D1167" s="3" t="s">
        <v>1577</v>
      </c>
      <c r="E1167" s="3" t="s">
        <v>472</v>
      </c>
      <c r="F1167" s="3">
        <v>1</v>
      </c>
      <c r="G1167" s="3">
        <v>4</v>
      </c>
      <c r="H1167" s="3" t="s">
        <v>1580</v>
      </c>
      <c r="I1167" s="3" t="s">
        <v>36</v>
      </c>
      <c r="J1167" s="3">
        <v>37.9</v>
      </c>
      <c r="K1167" s="3">
        <v>8</v>
      </c>
    </row>
    <row r="1168" spans="1:11" x14ac:dyDescent="0.35">
      <c r="A1168" s="3" t="s">
        <v>152</v>
      </c>
      <c r="B1168" s="3">
        <v>2019</v>
      </c>
      <c r="C1168" s="22">
        <v>43561</v>
      </c>
      <c r="D1168" s="3" t="s">
        <v>1577</v>
      </c>
      <c r="E1168" s="3" t="s">
        <v>472</v>
      </c>
      <c r="F1168" s="3">
        <v>2</v>
      </c>
      <c r="G1168" s="3">
        <v>1</v>
      </c>
      <c r="H1168" s="3" t="s">
        <v>164</v>
      </c>
      <c r="I1168" s="3" t="s">
        <v>36</v>
      </c>
      <c r="J1168" s="3">
        <v>25.2</v>
      </c>
      <c r="K1168" s="3">
        <v>1</v>
      </c>
    </row>
    <row r="1169" spans="1:11" x14ac:dyDescent="0.35">
      <c r="A1169" s="3" t="s">
        <v>152</v>
      </c>
      <c r="B1169" s="3">
        <v>2019</v>
      </c>
      <c r="C1169" s="22">
        <v>43561</v>
      </c>
      <c r="D1169" s="3" t="s">
        <v>1577</v>
      </c>
      <c r="E1169" s="3" t="s">
        <v>472</v>
      </c>
      <c r="F1169" s="3">
        <v>2</v>
      </c>
      <c r="G1169" s="3">
        <v>2</v>
      </c>
      <c r="H1169" s="3" t="s">
        <v>1581</v>
      </c>
      <c r="I1169" s="3" t="s">
        <v>36</v>
      </c>
      <c r="J1169" s="3">
        <v>24.9</v>
      </c>
      <c r="K1169" s="3">
        <v>6</v>
      </c>
    </row>
    <row r="1170" spans="1:11" x14ac:dyDescent="0.35">
      <c r="A1170" s="3" t="s">
        <v>152</v>
      </c>
      <c r="B1170" s="3">
        <v>2019</v>
      </c>
      <c r="C1170" s="22">
        <v>43561</v>
      </c>
      <c r="D1170" s="3" t="s">
        <v>1577</v>
      </c>
      <c r="E1170" s="3" t="s">
        <v>472</v>
      </c>
      <c r="F1170" s="3">
        <v>2</v>
      </c>
      <c r="G1170" s="3">
        <v>3</v>
      </c>
      <c r="H1170" s="3" t="s">
        <v>104</v>
      </c>
      <c r="I1170" s="3" t="s">
        <v>36</v>
      </c>
      <c r="J1170" s="3">
        <v>36.200000000000003</v>
      </c>
      <c r="K1170" s="3">
        <v>2</v>
      </c>
    </row>
    <row r="1171" spans="1:11" x14ac:dyDescent="0.35">
      <c r="A1171" s="3" t="s">
        <v>152</v>
      </c>
      <c r="B1171" s="3">
        <v>2019</v>
      </c>
      <c r="C1171" s="22">
        <v>43561</v>
      </c>
      <c r="D1171" s="3" t="s">
        <v>1577</v>
      </c>
      <c r="E1171" s="3" t="s">
        <v>472</v>
      </c>
      <c r="F1171" s="3">
        <v>2</v>
      </c>
      <c r="G1171" s="3">
        <v>4</v>
      </c>
      <c r="H1171" s="3" t="s">
        <v>1582</v>
      </c>
      <c r="I1171" s="3" t="s">
        <v>36</v>
      </c>
      <c r="J1171" s="3">
        <v>19.8</v>
      </c>
      <c r="K1171" s="3">
        <v>9</v>
      </c>
    </row>
    <row r="1172" spans="1:11" x14ac:dyDescent="0.35">
      <c r="A1172" s="3" t="s">
        <v>152</v>
      </c>
      <c r="B1172" s="3">
        <v>2019</v>
      </c>
      <c r="C1172" s="22">
        <v>43561</v>
      </c>
      <c r="D1172" s="3" t="s">
        <v>1577</v>
      </c>
      <c r="E1172" s="3" t="s">
        <v>472</v>
      </c>
      <c r="F1172" s="3">
        <v>2</v>
      </c>
      <c r="G1172" s="3">
        <v>5</v>
      </c>
      <c r="H1172" s="3" t="s">
        <v>1565</v>
      </c>
      <c r="I1172" s="3" t="s">
        <v>36</v>
      </c>
      <c r="J1172" s="3">
        <v>24.4</v>
      </c>
      <c r="K1172" s="3">
        <v>3</v>
      </c>
    </row>
    <row r="1173" spans="1:11" x14ac:dyDescent="0.35">
      <c r="A1173" s="3" t="s">
        <v>152</v>
      </c>
      <c r="B1173" s="3">
        <v>2019</v>
      </c>
      <c r="C1173" s="22">
        <v>43561</v>
      </c>
      <c r="D1173" s="3" t="s">
        <v>1577</v>
      </c>
      <c r="E1173" s="3" t="s">
        <v>1543</v>
      </c>
      <c r="F1173" s="3">
        <v>1</v>
      </c>
      <c r="G1173" s="3">
        <v>1</v>
      </c>
      <c r="H1173" s="3" t="s">
        <v>1565</v>
      </c>
      <c r="I1173" s="3" t="s">
        <v>36</v>
      </c>
      <c r="J1173" s="3">
        <v>24.4</v>
      </c>
      <c r="K1173" s="3">
        <v>3</v>
      </c>
    </row>
    <row r="1174" spans="1:11" x14ac:dyDescent="0.35">
      <c r="A1174" s="3" t="s">
        <v>152</v>
      </c>
      <c r="B1174" s="3">
        <v>2019</v>
      </c>
      <c r="C1174" s="22">
        <v>43561</v>
      </c>
      <c r="D1174" s="3" t="s">
        <v>1577</v>
      </c>
      <c r="E1174" s="3" t="s">
        <v>383</v>
      </c>
      <c r="F1174" s="3">
        <v>1</v>
      </c>
      <c r="G1174" s="3">
        <v>1</v>
      </c>
      <c r="H1174" s="3" t="s">
        <v>164</v>
      </c>
      <c r="I1174" s="3" t="s">
        <v>36</v>
      </c>
      <c r="J1174" s="3">
        <v>25.2</v>
      </c>
      <c r="K1174" s="3">
        <v>1</v>
      </c>
    </row>
    <row r="1175" spans="1:11" x14ac:dyDescent="0.35">
      <c r="A1175" s="3" t="s">
        <v>152</v>
      </c>
      <c r="B1175" s="3">
        <v>2019</v>
      </c>
      <c r="C1175" s="22">
        <v>43561</v>
      </c>
      <c r="D1175" s="3" t="s">
        <v>1577</v>
      </c>
      <c r="E1175" s="3" t="s">
        <v>1543</v>
      </c>
      <c r="F1175" s="3">
        <v>1</v>
      </c>
      <c r="G1175" s="3">
        <v>2</v>
      </c>
      <c r="H1175" s="3" t="s">
        <v>104</v>
      </c>
      <c r="I1175" s="3" t="s">
        <v>36</v>
      </c>
      <c r="J1175" s="3">
        <v>36.200000000000003</v>
      </c>
      <c r="K1175" s="3">
        <v>2</v>
      </c>
    </row>
    <row r="1176" spans="1:11" x14ac:dyDescent="0.35">
      <c r="A1176" s="3" t="s">
        <v>152</v>
      </c>
      <c r="B1176" s="3">
        <v>2019</v>
      </c>
      <c r="C1176" s="22">
        <v>43561</v>
      </c>
      <c r="D1176" s="3" t="s">
        <v>1577</v>
      </c>
      <c r="E1176" s="3" t="s">
        <v>383</v>
      </c>
      <c r="F1176" s="3">
        <v>1</v>
      </c>
      <c r="G1176" s="3">
        <v>2</v>
      </c>
      <c r="H1176" s="3" t="s">
        <v>104</v>
      </c>
      <c r="I1176" s="3" t="s">
        <v>36</v>
      </c>
      <c r="J1176" s="3">
        <v>36.200000000000003</v>
      </c>
      <c r="K1176" s="3">
        <v>2</v>
      </c>
    </row>
    <row r="1177" spans="1:11" x14ac:dyDescent="0.35">
      <c r="A1177" s="3" t="s">
        <v>152</v>
      </c>
      <c r="B1177" s="3">
        <v>2019</v>
      </c>
      <c r="C1177" s="22">
        <v>43561</v>
      </c>
      <c r="D1177" s="3" t="s">
        <v>1577</v>
      </c>
      <c r="E1177" s="3" t="s">
        <v>1543</v>
      </c>
      <c r="F1177" s="3">
        <v>1</v>
      </c>
      <c r="G1177" s="3">
        <v>3</v>
      </c>
      <c r="H1177" s="3" t="s">
        <v>1582</v>
      </c>
      <c r="I1177" s="3" t="s">
        <v>36</v>
      </c>
      <c r="J1177" s="3">
        <v>19.8</v>
      </c>
      <c r="K1177" s="3">
        <v>9</v>
      </c>
    </row>
    <row r="1178" spans="1:11" x14ac:dyDescent="0.35">
      <c r="A1178" s="3" t="s">
        <v>152</v>
      </c>
      <c r="B1178" s="3">
        <v>2019</v>
      </c>
      <c r="C1178" s="22">
        <v>43561</v>
      </c>
      <c r="D1178" s="3" t="s">
        <v>1577</v>
      </c>
      <c r="E1178" s="3" t="s">
        <v>383</v>
      </c>
      <c r="F1178" s="3">
        <v>1</v>
      </c>
      <c r="G1178" s="3">
        <v>3</v>
      </c>
      <c r="H1178" s="3" t="s">
        <v>1565</v>
      </c>
      <c r="I1178" s="3" t="s">
        <v>36</v>
      </c>
      <c r="J1178" s="3">
        <v>24.4</v>
      </c>
      <c r="K1178" s="3">
        <v>3</v>
      </c>
    </row>
    <row r="1179" spans="1:11" x14ac:dyDescent="0.35">
      <c r="A1179" s="3" t="s">
        <v>152</v>
      </c>
      <c r="B1179" s="3">
        <v>2019</v>
      </c>
      <c r="C1179" s="22">
        <v>43561</v>
      </c>
      <c r="D1179" s="3" t="s">
        <v>1577</v>
      </c>
      <c r="E1179" s="3" t="s">
        <v>1543</v>
      </c>
      <c r="F1179" s="3">
        <v>1</v>
      </c>
      <c r="G1179" s="3">
        <v>4</v>
      </c>
      <c r="H1179" s="3" t="s">
        <v>1580</v>
      </c>
      <c r="I1179" s="3" t="s">
        <v>36</v>
      </c>
      <c r="J1179" s="3">
        <v>37.9</v>
      </c>
      <c r="K1179" s="3">
        <v>8</v>
      </c>
    </row>
    <row r="1180" spans="1:11" x14ac:dyDescent="0.35">
      <c r="A1180" s="3" t="s">
        <v>152</v>
      </c>
      <c r="B1180" s="3">
        <v>2019</v>
      </c>
      <c r="C1180" s="22">
        <v>43561</v>
      </c>
      <c r="D1180" s="3" t="s">
        <v>1577</v>
      </c>
      <c r="E1180" s="3" t="s">
        <v>383</v>
      </c>
      <c r="F1180" s="3">
        <v>1</v>
      </c>
      <c r="G1180" s="3">
        <v>4</v>
      </c>
      <c r="H1180" s="3" t="s">
        <v>1578</v>
      </c>
      <c r="I1180" s="3" t="s">
        <v>1579</v>
      </c>
      <c r="J1180" s="3"/>
      <c r="K1180" s="3">
        <v>4</v>
      </c>
    </row>
    <row r="1181" spans="1:11" x14ac:dyDescent="0.35">
      <c r="A1181" s="3" t="s">
        <v>152</v>
      </c>
      <c r="B1181" s="3">
        <v>2019</v>
      </c>
      <c r="C1181" s="22">
        <v>43561</v>
      </c>
      <c r="D1181" s="3" t="s">
        <v>1577</v>
      </c>
      <c r="E1181" s="3" t="s">
        <v>1543</v>
      </c>
      <c r="F1181" s="3">
        <v>1</v>
      </c>
      <c r="G1181" s="3">
        <v>5</v>
      </c>
      <c r="H1181" s="3" t="s">
        <v>1567</v>
      </c>
      <c r="I1181" s="3" t="s">
        <v>36</v>
      </c>
      <c r="J1181" s="3">
        <v>18.7</v>
      </c>
      <c r="K1181" s="3">
        <v>7</v>
      </c>
    </row>
    <row r="1182" spans="1:11" x14ac:dyDescent="0.35">
      <c r="A1182" s="3" t="s">
        <v>152</v>
      </c>
      <c r="B1182" s="3">
        <v>2019</v>
      </c>
      <c r="C1182" s="22">
        <v>43561</v>
      </c>
      <c r="D1182" s="3" t="s">
        <v>1577</v>
      </c>
      <c r="E1182" s="3" t="s">
        <v>383</v>
      </c>
      <c r="F1182" s="3">
        <v>1</v>
      </c>
      <c r="G1182" s="3">
        <v>5</v>
      </c>
      <c r="H1182" s="3" t="s">
        <v>1563</v>
      </c>
      <c r="I1182" s="3" t="s">
        <v>36</v>
      </c>
      <c r="J1182" s="3">
        <v>19.600000000000001</v>
      </c>
      <c r="K1182" s="3">
        <v>5</v>
      </c>
    </row>
    <row r="1183" spans="1:11" x14ac:dyDescent="0.35">
      <c r="A1183" s="3" t="s">
        <v>152</v>
      </c>
      <c r="B1183" s="3">
        <v>2019</v>
      </c>
      <c r="C1183" s="22">
        <v>43561</v>
      </c>
      <c r="D1183" s="3" t="s">
        <v>1577</v>
      </c>
      <c r="E1183" s="3" t="s">
        <v>383</v>
      </c>
      <c r="F1183" s="3">
        <v>1</v>
      </c>
      <c r="G1183" s="3">
        <v>6</v>
      </c>
      <c r="H1183" s="3" t="s">
        <v>1581</v>
      </c>
      <c r="I1183" s="3" t="s">
        <v>36</v>
      </c>
      <c r="J1183" s="3">
        <v>24.9</v>
      </c>
      <c r="K1183" s="3">
        <v>6</v>
      </c>
    </row>
    <row r="1184" spans="1:11" x14ac:dyDescent="0.35">
      <c r="A1184" s="3" t="s">
        <v>152</v>
      </c>
      <c r="B1184" s="3">
        <v>2019</v>
      </c>
      <c r="C1184" s="22">
        <v>43561</v>
      </c>
      <c r="D1184" s="3" t="s">
        <v>1577</v>
      </c>
      <c r="E1184" s="3" t="s">
        <v>383</v>
      </c>
      <c r="F1184" s="3">
        <v>2</v>
      </c>
      <c r="G1184" s="3">
        <v>1</v>
      </c>
      <c r="H1184" s="3" t="s">
        <v>1567</v>
      </c>
      <c r="I1184" s="3" t="s">
        <v>36</v>
      </c>
      <c r="J1184" s="3">
        <v>18.7</v>
      </c>
      <c r="K1184" s="3">
        <v>7</v>
      </c>
    </row>
    <row r="1185" spans="1:11" x14ac:dyDescent="0.35">
      <c r="A1185" s="3" t="s">
        <v>152</v>
      </c>
      <c r="B1185" s="3">
        <v>2019</v>
      </c>
      <c r="C1185" s="22">
        <v>43561</v>
      </c>
      <c r="D1185" s="3" t="s">
        <v>1577</v>
      </c>
      <c r="E1185" s="3" t="s">
        <v>383</v>
      </c>
      <c r="F1185" s="3">
        <v>2</v>
      </c>
      <c r="G1185" s="3">
        <v>2</v>
      </c>
      <c r="H1185" s="3" t="s">
        <v>1580</v>
      </c>
      <c r="I1185" s="3" t="s">
        <v>36</v>
      </c>
      <c r="J1185" s="3">
        <v>37.9</v>
      </c>
      <c r="K1185" s="3">
        <v>8</v>
      </c>
    </row>
    <row r="1186" spans="1:11" x14ac:dyDescent="0.35">
      <c r="A1186" s="3" t="s">
        <v>152</v>
      </c>
      <c r="B1186" s="3">
        <v>2019</v>
      </c>
      <c r="C1186" s="22">
        <v>43561</v>
      </c>
      <c r="D1186" s="3" t="s">
        <v>1577</v>
      </c>
      <c r="E1186" s="3" t="s">
        <v>383</v>
      </c>
      <c r="F1186" s="3">
        <v>2</v>
      </c>
      <c r="G1186" s="3">
        <v>3</v>
      </c>
      <c r="H1186" s="3" t="s">
        <v>1582</v>
      </c>
      <c r="I1186" s="3" t="s">
        <v>36</v>
      </c>
      <c r="J1186" s="3">
        <v>19.8</v>
      </c>
      <c r="K1186" s="3">
        <v>9</v>
      </c>
    </row>
    <row r="1187" spans="1:11" x14ac:dyDescent="0.35">
      <c r="A1187" s="3" t="s">
        <v>152</v>
      </c>
      <c r="B1187" s="3">
        <v>2019</v>
      </c>
      <c r="C1187" s="22">
        <v>43560</v>
      </c>
      <c r="D1187" s="3" t="s">
        <v>1577</v>
      </c>
      <c r="E1187" s="3" t="s">
        <v>472</v>
      </c>
      <c r="F1187" s="3">
        <v>1</v>
      </c>
      <c r="G1187" s="3">
        <v>1</v>
      </c>
      <c r="H1187" s="3" t="s">
        <v>1583</v>
      </c>
      <c r="I1187" s="3" t="s">
        <v>36</v>
      </c>
      <c r="J1187" s="3">
        <v>18.100000000000001</v>
      </c>
      <c r="K1187" s="3">
        <v>2</v>
      </c>
    </row>
    <row r="1188" spans="1:11" x14ac:dyDescent="0.35">
      <c r="A1188" s="3" t="s">
        <v>152</v>
      </c>
      <c r="B1188" s="3">
        <v>2019</v>
      </c>
      <c r="C1188" s="22">
        <v>43560</v>
      </c>
      <c r="D1188" s="3" t="s">
        <v>1577</v>
      </c>
      <c r="E1188" s="3" t="s">
        <v>472</v>
      </c>
      <c r="F1188" s="3">
        <v>1</v>
      </c>
      <c r="G1188" s="3">
        <v>2</v>
      </c>
      <c r="H1188" s="3" t="s">
        <v>1568</v>
      </c>
      <c r="I1188" s="3" t="s">
        <v>36</v>
      </c>
      <c r="J1188" s="3">
        <v>17.600000000000001</v>
      </c>
      <c r="K1188" s="3">
        <v>4</v>
      </c>
    </row>
    <row r="1189" spans="1:11" x14ac:dyDescent="0.35">
      <c r="A1189" s="3" t="s">
        <v>152</v>
      </c>
      <c r="B1189" s="3">
        <v>2019</v>
      </c>
      <c r="C1189" s="22">
        <v>43560</v>
      </c>
      <c r="D1189" s="3" t="s">
        <v>1577</v>
      </c>
      <c r="E1189" s="3" t="s">
        <v>472</v>
      </c>
      <c r="F1189" s="3">
        <v>1</v>
      </c>
      <c r="G1189" s="3">
        <v>3</v>
      </c>
      <c r="H1189" s="3" t="s">
        <v>1584</v>
      </c>
      <c r="I1189" s="3" t="s">
        <v>36</v>
      </c>
      <c r="J1189" s="3">
        <v>17.7</v>
      </c>
      <c r="K1189" s="3">
        <v>6</v>
      </c>
    </row>
    <row r="1190" spans="1:11" x14ac:dyDescent="0.35">
      <c r="A1190" s="3" t="s">
        <v>152</v>
      </c>
      <c r="B1190" s="3">
        <v>2019</v>
      </c>
      <c r="C1190" s="22">
        <v>43560</v>
      </c>
      <c r="D1190" s="3" t="s">
        <v>1577</v>
      </c>
      <c r="E1190" s="3" t="s">
        <v>472</v>
      </c>
      <c r="F1190" s="3">
        <v>1</v>
      </c>
      <c r="G1190" s="3">
        <v>4</v>
      </c>
      <c r="H1190" s="3" t="s">
        <v>1585</v>
      </c>
      <c r="I1190" s="3" t="s">
        <v>36</v>
      </c>
      <c r="J1190" s="3">
        <v>18.100000000000001</v>
      </c>
      <c r="K1190" s="3">
        <v>8</v>
      </c>
    </row>
    <row r="1191" spans="1:11" x14ac:dyDescent="0.35">
      <c r="A1191" s="3" t="s">
        <v>152</v>
      </c>
      <c r="B1191" s="3">
        <v>2019</v>
      </c>
      <c r="C1191" s="22">
        <v>43560</v>
      </c>
      <c r="D1191" s="3" t="s">
        <v>1577</v>
      </c>
      <c r="E1191" s="3" t="s">
        <v>472</v>
      </c>
      <c r="F1191" s="3">
        <v>1</v>
      </c>
      <c r="G1191" s="3">
        <v>5</v>
      </c>
      <c r="H1191" s="3" t="s">
        <v>1572</v>
      </c>
      <c r="I1191" s="3" t="s">
        <v>36</v>
      </c>
      <c r="J1191" s="3">
        <v>17.3</v>
      </c>
      <c r="K1191" s="3">
        <v>10</v>
      </c>
    </row>
    <row r="1192" spans="1:11" x14ac:dyDescent="0.35">
      <c r="A1192" s="3" t="s">
        <v>152</v>
      </c>
      <c r="B1192" s="3">
        <v>2019</v>
      </c>
      <c r="C1192" s="22">
        <v>43560</v>
      </c>
      <c r="D1192" s="3" t="s">
        <v>1577</v>
      </c>
      <c r="E1192" s="3" t="s">
        <v>472</v>
      </c>
      <c r="F1192" s="3">
        <v>2</v>
      </c>
      <c r="G1192" s="3">
        <v>1</v>
      </c>
      <c r="H1192" s="3" t="s">
        <v>1586</v>
      </c>
      <c r="I1192" s="3" t="s">
        <v>36</v>
      </c>
      <c r="J1192" s="3">
        <v>17</v>
      </c>
      <c r="K1192" s="3">
        <v>3</v>
      </c>
    </row>
    <row r="1193" spans="1:11" x14ac:dyDescent="0.35">
      <c r="A1193" s="3" t="s">
        <v>152</v>
      </c>
      <c r="B1193" s="3">
        <v>2019</v>
      </c>
      <c r="C1193" s="22">
        <v>43560</v>
      </c>
      <c r="D1193" s="3" t="s">
        <v>1577</v>
      </c>
      <c r="E1193" s="3" t="s">
        <v>472</v>
      </c>
      <c r="F1193" s="3">
        <v>2</v>
      </c>
      <c r="G1193" s="3">
        <v>2</v>
      </c>
      <c r="H1193" s="3" t="s">
        <v>1587</v>
      </c>
      <c r="I1193" s="3" t="s">
        <v>36</v>
      </c>
      <c r="J1193" s="3">
        <v>17</v>
      </c>
      <c r="K1193" s="3">
        <v>5</v>
      </c>
    </row>
    <row r="1194" spans="1:11" x14ac:dyDescent="0.35">
      <c r="A1194" s="3" t="s">
        <v>152</v>
      </c>
      <c r="B1194" s="3">
        <v>2019</v>
      </c>
      <c r="C1194" s="22">
        <v>43560</v>
      </c>
      <c r="D1194" s="3" t="s">
        <v>1577</v>
      </c>
      <c r="E1194" s="3" t="s">
        <v>472</v>
      </c>
      <c r="F1194" s="3">
        <v>2</v>
      </c>
      <c r="G1194" s="3">
        <v>3</v>
      </c>
      <c r="H1194" s="3" t="s">
        <v>1588</v>
      </c>
      <c r="I1194" s="3" t="s">
        <v>36</v>
      </c>
      <c r="J1194" s="3">
        <v>16.8</v>
      </c>
      <c r="K1194" s="3">
        <v>7</v>
      </c>
    </row>
    <row r="1195" spans="1:11" x14ac:dyDescent="0.35">
      <c r="A1195" s="3" t="s">
        <v>152</v>
      </c>
      <c r="B1195" s="3">
        <v>2019</v>
      </c>
      <c r="C1195" s="22">
        <v>43560</v>
      </c>
      <c r="D1195" s="3" t="s">
        <v>1577</v>
      </c>
      <c r="E1195" s="3" t="s">
        <v>472</v>
      </c>
      <c r="F1195" s="3">
        <v>2</v>
      </c>
      <c r="G1195" s="3">
        <v>4</v>
      </c>
      <c r="H1195" s="3" t="s">
        <v>1589</v>
      </c>
      <c r="I1195" s="3" t="s">
        <v>36</v>
      </c>
      <c r="J1195" s="3">
        <v>16.399999999999999</v>
      </c>
      <c r="K1195" s="3">
        <v>1</v>
      </c>
    </row>
    <row r="1196" spans="1:11" x14ac:dyDescent="0.35">
      <c r="A1196" s="3" t="s">
        <v>152</v>
      </c>
      <c r="B1196" s="3">
        <v>2019</v>
      </c>
      <c r="C1196" s="22">
        <v>43560</v>
      </c>
      <c r="D1196" s="3" t="s">
        <v>1577</v>
      </c>
      <c r="E1196" s="3" t="s">
        <v>472</v>
      </c>
      <c r="F1196" s="3">
        <v>2</v>
      </c>
      <c r="G1196" s="3">
        <v>5</v>
      </c>
      <c r="H1196" s="3" t="s">
        <v>1590</v>
      </c>
      <c r="I1196" s="3" t="s">
        <v>36</v>
      </c>
      <c r="J1196" s="3">
        <v>17.7</v>
      </c>
      <c r="K1196" s="3">
        <v>9</v>
      </c>
    </row>
    <row r="1197" spans="1:11" x14ac:dyDescent="0.35">
      <c r="A1197" s="3" t="s">
        <v>152</v>
      </c>
      <c r="B1197" s="3">
        <v>2019</v>
      </c>
      <c r="C1197" s="22">
        <v>43560</v>
      </c>
      <c r="D1197" s="3" t="s">
        <v>1577</v>
      </c>
      <c r="E1197" s="3" t="s">
        <v>1543</v>
      </c>
      <c r="F1197" s="3">
        <v>1</v>
      </c>
      <c r="G1197" s="3">
        <v>1</v>
      </c>
      <c r="H1197" s="3" t="s">
        <v>1584</v>
      </c>
      <c r="I1197" s="3" t="s">
        <v>36</v>
      </c>
      <c r="J1197" s="3">
        <v>17.7</v>
      </c>
      <c r="K1197" s="3">
        <v>6</v>
      </c>
    </row>
    <row r="1198" spans="1:11" x14ac:dyDescent="0.35">
      <c r="A1198" s="3" t="s">
        <v>152</v>
      </c>
      <c r="B1198" s="3">
        <v>2019</v>
      </c>
      <c r="C1198" s="22">
        <v>43560</v>
      </c>
      <c r="D1198" s="3" t="s">
        <v>1577</v>
      </c>
      <c r="E1198" s="3" t="s">
        <v>383</v>
      </c>
      <c r="F1198" s="3">
        <v>1</v>
      </c>
      <c r="G1198" s="3">
        <v>1</v>
      </c>
      <c r="H1198" s="3" t="s">
        <v>1589</v>
      </c>
      <c r="I1198" s="3" t="s">
        <v>36</v>
      </c>
      <c r="J1198" s="3">
        <v>16.399999999999999</v>
      </c>
      <c r="K1198" s="3">
        <v>1</v>
      </c>
    </row>
    <row r="1199" spans="1:11" x14ac:dyDescent="0.35">
      <c r="A1199" s="3" t="s">
        <v>152</v>
      </c>
      <c r="B1199" s="3">
        <v>2019</v>
      </c>
      <c r="C1199" s="22">
        <v>43560</v>
      </c>
      <c r="D1199" s="3" t="s">
        <v>1577</v>
      </c>
      <c r="E1199" s="3" t="s">
        <v>1543</v>
      </c>
      <c r="F1199" s="3">
        <v>1</v>
      </c>
      <c r="G1199" s="3">
        <v>2</v>
      </c>
      <c r="H1199" s="3" t="s">
        <v>1589</v>
      </c>
      <c r="I1199" s="3" t="s">
        <v>36</v>
      </c>
      <c r="J1199" s="3">
        <v>16.399999999999999</v>
      </c>
      <c r="K1199" s="3">
        <v>1</v>
      </c>
    </row>
    <row r="1200" spans="1:11" x14ac:dyDescent="0.35">
      <c r="A1200" s="3" t="s">
        <v>152</v>
      </c>
      <c r="B1200" s="3">
        <v>2019</v>
      </c>
      <c r="C1200" s="22">
        <v>43560</v>
      </c>
      <c r="D1200" s="3" t="s">
        <v>1577</v>
      </c>
      <c r="E1200" s="3" t="s">
        <v>383</v>
      </c>
      <c r="F1200" s="3">
        <v>1</v>
      </c>
      <c r="G1200" s="3">
        <v>2</v>
      </c>
      <c r="H1200" s="3" t="s">
        <v>1583</v>
      </c>
      <c r="I1200" s="3" t="s">
        <v>36</v>
      </c>
      <c r="J1200" s="3">
        <v>18.100000000000001</v>
      </c>
      <c r="K1200" s="3">
        <v>2</v>
      </c>
    </row>
    <row r="1201" spans="1:11" x14ac:dyDescent="0.35">
      <c r="A1201" s="3" t="s">
        <v>152</v>
      </c>
      <c r="B1201" s="3">
        <v>2019</v>
      </c>
      <c r="C1201" s="22">
        <v>43560</v>
      </c>
      <c r="D1201" s="3" t="s">
        <v>1577</v>
      </c>
      <c r="E1201" s="3" t="s">
        <v>1543</v>
      </c>
      <c r="F1201" s="3">
        <v>1</v>
      </c>
      <c r="G1201" s="3">
        <v>3</v>
      </c>
      <c r="H1201" s="3" t="s">
        <v>1585</v>
      </c>
      <c r="I1201" s="3" t="s">
        <v>36</v>
      </c>
      <c r="J1201" s="3">
        <v>18.100000000000001</v>
      </c>
      <c r="K1201" s="3">
        <v>8</v>
      </c>
    </row>
    <row r="1202" spans="1:11" x14ac:dyDescent="0.35">
      <c r="A1202" s="3" t="s">
        <v>152</v>
      </c>
      <c r="B1202" s="3">
        <v>2019</v>
      </c>
      <c r="C1202" s="22">
        <v>43560</v>
      </c>
      <c r="D1202" s="3" t="s">
        <v>1577</v>
      </c>
      <c r="E1202" s="3" t="s">
        <v>383</v>
      </c>
      <c r="F1202" s="3">
        <v>1</v>
      </c>
      <c r="G1202" s="3">
        <v>3</v>
      </c>
      <c r="H1202" s="3" t="s">
        <v>1586</v>
      </c>
      <c r="I1202" s="3" t="s">
        <v>36</v>
      </c>
      <c r="J1202" s="3">
        <v>17</v>
      </c>
      <c r="K1202" s="3">
        <v>3</v>
      </c>
    </row>
    <row r="1203" spans="1:11" x14ac:dyDescent="0.35">
      <c r="A1203" s="3" t="s">
        <v>152</v>
      </c>
      <c r="B1203" s="3">
        <v>2019</v>
      </c>
      <c r="C1203" s="22">
        <v>43560</v>
      </c>
      <c r="D1203" s="3" t="s">
        <v>1577</v>
      </c>
      <c r="E1203" s="3" t="s">
        <v>1543</v>
      </c>
      <c r="F1203" s="3">
        <v>1</v>
      </c>
      <c r="G1203" s="3">
        <v>4</v>
      </c>
      <c r="H1203" s="3" t="s">
        <v>1588</v>
      </c>
      <c r="I1203" s="3" t="s">
        <v>36</v>
      </c>
      <c r="J1203" s="3">
        <v>16.8</v>
      </c>
      <c r="K1203" s="3">
        <v>7</v>
      </c>
    </row>
    <row r="1204" spans="1:11" x14ac:dyDescent="0.35">
      <c r="A1204" s="3" t="s">
        <v>152</v>
      </c>
      <c r="B1204" s="3">
        <v>2019</v>
      </c>
      <c r="C1204" s="22">
        <v>43560</v>
      </c>
      <c r="D1204" s="3" t="s">
        <v>1577</v>
      </c>
      <c r="E1204" s="3" t="s">
        <v>383</v>
      </c>
      <c r="F1204" s="3">
        <v>1</v>
      </c>
      <c r="G1204" s="3">
        <v>4</v>
      </c>
      <c r="H1204" s="3" t="s">
        <v>1568</v>
      </c>
      <c r="I1204" s="3" t="s">
        <v>36</v>
      </c>
      <c r="J1204" s="3">
        <v>17.600000000000001</v>
      </c>
      <c r="K1204" s="3">
        <v>4</v>
      </c>
    </row>
    <row r="1205" spans="1:11" x14ac:dyDescent="0.35">
      <c r="A1205" s="3" t="s">
        <v>152</v>
      </c>
      <c r="B1205" s="3">
        <v>2019</v>
      </c>
      <c r="C1205" s="22">
        <v>43560</v>
      </c>
      <c r="D1205" s="3" t="s">
        <v>1577</v>
      </c>
      <c r="E1205" s="3" t="s">
        <v>1543</v>
      </c>
      <c r="F1205" s="3">
        <v>1</v>
      </c>
      <c r="G1205" s="3">
        <v>5</v>
      </c>
      <c r="H1205" s="3" t="s">
        <v>1590</v>
      </c>
      <c r="I1205" s="3" t="s">
        <v>36</v>
      </c>
      <c r="J1205" s="3">
        <v>17.7</v>
      </c>
      <c r="K1205" s="3">
        <v>9</v>
      </c>
    </row>
    <row r="1206" spans="1:11" x14ac:dyDescent="0.35">
      <c r="A1206" s="3" t="s">
        <v>152</v>
      </c>
      <c r="B1206" s="3">
        <v>2019</v>
      </c>
      <c r="C1206" s="22">
        <v>43560</v>
      </c>
      <c r="D1206" s="3" t="s">
        <v>1577</v>
      </c>
      <c r="E1206" s="3" t="s">
        <v>383</v>
      </c>
      <c r="F1206" s="3">
        <v>1</v>
      </c>
      <c r="G1206" s="3">
        <v>5</v>
      </c>
      <c r="H1206" s="3" t="s">
        <v>1587</v>
      </c>
      <c r="I1206" s="3" t="s">
        <v>36</v>
      </c>
      <c r="J1206" s="3">
        <v>17</v>
      </c>
      <c r="K1206" s="3">
        <v>5</v>
      </c>
    </row>
    <row r="1207" spans="1:11" x14ac:dyDescent="0.35">
      <c r="A1207" s="3" t="s">
        <v>152</v>
      </c>
      <c r="B1207" s="3">
        <v>2019</v>
      </c>
      <c r="C1207" s="22">
        <v>43560</v>
      </c>
      <c r="D1207" s="3" t="s">
        <v>1577</v>
      </c>
      <c r="E1207" s="3" t="s">
        <v>1543</v>
      </c>
      <c r="F1207" s="3">
        <v>1</v>
      </c>
      <c r="G1207" s="3">
        <v>6</v>
      </c>
      <c r="H1207" s="3" t="s">
        <v>1572</v>
      </c>
      <c r="I1207" s="3" t="s">
        <v>36</v>
      </c>
      <c r="J1207" s="3">
        <v>17.3</v>
      </c>
      <c r="K1207" s="3">
        <v>10</v>
      </c>
    </row>
    <row r="1208" spans="1:11" x14ac:dyDescent="0.35">
      <c r="A1208" s="3" t="s">
        <v>152</v>
      </c>
      <c r="B1208" s="3">
        <v>2019</v>
      </c>
      <c r="C1208" s="22">
        <v>43560</v>
      </c>
      <c r="D1208" s="3" t="s">
        <v>1577</v>
      </c>
      <c r="E1208" s="3" t="s">
        <v>383</v>
      </c>
      <c r="F1208" s="3">
        <v>1</v>
      </c>
      <c r="G1208" s="3">
        <v>6</v>
      </c>
      <c r="H1208" s="3" t="s">
        <v>1584</v>
      </c>
      <c r="I1208" s="3" t="s">
        <v>36</v>
      </c>
      <c r="J1208" s="3">
        <v>17.7</v>
      </c>
      <c r="K1208" s="3">
        <v>6</v>
      </c>
    </row>
    <row r="1209" spans="1:11" x14ac:dyDescent="0.35">
      <c r="A1209" s="3" t="s">
        <v>152</v>
      </c>
      <c r="B1209" s="3">
        <v>2019</v>
      </c>
      <c r="C1209" s="22">
        <v>43560</v>
      </c>
      <c r="D1209" s="3" t="s">
        <v>1577</v>
      </c>
      <c r="E1209" s="3" t="s">
        <v>383</v>
      </c>
      <c r="F1209" s="3">
        <v>2</v>
      </c>
      <c r="G1209" s="3">
        <v>1</v>
      </c>
      <c r="H1209" s="3" t="s">
        <v>1588</v>
      </c>
      <c r="I1209" s="3" t="s">
        <v>36</v>
      </c>
      <c r="J1209" s="3">
        <v>16.8</v>
      </c>
      <c r="K1209" s="3">
        <v>7</v>
      </c>
    </row>
    <row r="1210" spans="1:11" x14ac:dyDescent="0.35">
      <c r="A1210" s="3" t="s">
        <v>152</v>
      </c>
      <c r="B1210" s="3">
        <v>2019</v>
      </c>
      <c r="C1210" s="22">
        <v>43560</v>
      </c>
      <c r="D1210" s="3" t="s">
        <v>1577</v>
      </c>
      <c r="E1210" s="3" t="s">
        <v>383</v>
      </c>
      <c r="F1210" s="3">
        <v>2</v>
      </c>
      <c r="G1210" s="3">
        <v>2</v>
      </c>
      <c r="H1210" s="3" t="s">
        <v>1585</v>
      </c>
      <c r="I1210" s="3" t="s">
        <v>36</v>
      </c>
      <c r="J1210" s="3">
        <v>18.100000000000001</v>
      </c>
      <c r="K1210" s="3">
        <v>8</v>
      </c>
    </row>
    <row r="1211" spans="1:11" x14ac:dyDescent="0.35">
      <c r="A1211" s="3" t="s">
        <v>152</v>
      </c>
      <c r="B1211" s="3">
        <v>2019</v>
      </c>
      <c r="C1211" s="22">
        <v>43560</v>
      </c>
      <c r="D1211" s="3" t="s">
        <v>1577</v>
      </c>
      <c r="E1211" s="3" t="s">
        <v>383</v>
      </c>
      <c r="F1211" s="3">
        <v>2</v>
      </c>
      <c r="G1211" s="3">
        <v>3</v>
      </c>
      <c r="H1211" s="3" t="s">
        <v>1590</v>
      </c>
      <c r="I1211" s="3" t="s">
        <v>36</v>
      </c>
      <c r="J1211" s="3">
        <v>17.7</v>
      </c>
      <c r="K1211" s="3">
        <v>9</v>
      </c>
    </row>
    <row r="1212" spans="1:11" x14ac:dyDescent="0.35">
      <c r="A1212" s="3" t="s">
        <v>152</v>
      </c>
      <c r="B1212" s="3">
        <v>2019</v>
      </c>
      <c r="C1212" s="22">
        <v>43560</v>
      </c>
      <c r="D1212" s="3" t="s">
        <v>1577</v>
      </c>
      <c r="E1212" s="3" t="s">
        <v>383</v>
      </c>
      <c r="F1212" s="3">
        <v>2</v>
      </c>
      <c r="G1212" s="3">
        <v>4</v>
      </c>
      <c r="H1212" s="3" t="s">
        <v>1572</v>
      </c>
      <c r="I1212" s="3" t="s">
        <v>36</v>
      </c>
      <c r="J1212" s="3">
        <v>17.3</v>
      </c>
      <c r="K1212" s="3">
        <v>10</v>
      </c>
    </row>
    <row r="1213" spans="1:11" x14ac:dyDescent="0.35">
      <c r="A1213" s="3" t="s">
        <v>176</v>
      </c>
      <c r="B1213" s="3">
        <v>2019</v>
      </c>
      <c r="C1213" s="22">
        <v>43527</v>
      </c>
      <c r="D1213" s="3" t="s">
        <v>1542</v>
      </c>
      <c r="E1213" s="3" t="s">
        <v>472</v>
      </c>
      <c r="F1213" s="3">
        <v>1</v>
      </c>
      <c r="G1213" s="3">
        <v>1</v>
      </c>
      <c r="H1213" s="3" t="s">
        <v>78</v>
      </c>
      <c r="I1213" s="3" t="s">
        <v>19</v>
      </c>
      <c r="J1213" s="3">
        <v>27.8</v>
      </c>
      <c r="K1213" s="3">
        <v>5</v>
      </c>
    </row>
    <row r="1214" spans="1:11" x14ac:dyDescent="0.35">
      <c r="A1214" s="3" t="s">
        <v>176</v>
      </c>
      <c r="B1214" s="3">
        <v>2019</v>
      </c>
      <c r="C1214" s="22">
        <v>43527</v>
      </c>
      <c r="D1214" s="3" t="s">
        <v>1542</v>
      </c>
      <c r="E1214" s="3" t="s">
        <v>472</v>
      </c>
      <c r="F1214" s="3">
        <v>1</v>
      </c>
      <c r="G1214" s="3">
        <v>2</v>
      </c>
      <c r="H1214" s="3" t="s">
        <v>50</v>
      </c>
      <c r="I1214" s="3" t="s">
        <v>51</v>
      </c>
      <c r="J1214" s="3">
        <v>22.4</v>
      </c>
      <c r="K1214" s="3">
        <v>10</v>
      </c>
    </row>
    <row r="1215" spans="1:11" x14ac:dyDescent="0.35">
      <c r="A1215" s="3" t="s">
        <v>176</v>
      </c>
      <c r="B1215" s="3">
        <v>2019</v>
      </c>
      <c r="C1215" s="22">
        <v>43527</v>
      </c>
      <c r="D1215" s="3" t="s">
        <v>1542</v>
      </c>
      <c r="E1215" s="3" t="s">
        <v>472</v>
      </c>
      <c r="F1215" s="3">
        <v>1</v>
      </c>
      <c r="G1215" s="3">
        <v>3</v>
      </c>
      <c r="H1215" s="3" t="s">
        <v>26</v>
      </c>
      <c r="I1215" s="3" t="s">
        <v>27</v>
      </c>
      <c r="J1215" s="3">
        <v>20.8</v>
      </c>
      <c r="K1215" s="3">
        <v>13</v>
      </c>
    </row>
    <row r="1216" spans="1:11" x14ac:dyDescent="0.35">
      <c r="A1216" s="3" t="s">
        <v>176</v>
      </c>
      <c r="B1216" s="3">
        <v>2019</v>
      </c>
      <c r="C1216" s="22">
        <v>43527</v>
      </c>
      <c r="D1216" s="3" t="s">
        <v>1542</v>
      </c>
      <c r="E1216" s="3" t="s">
        <v>472</v>
      </c>
      <c r="F1216" s="3">
        <v>1</v>
      </c>
      <c r="G1216" s="3">
        <v>4</v>
      </c>
      <c r="H1216" s="3" t="s">
        <v>178</v>
      </c>
      <c r="I1216" s="3" t="s">
        <v>159</v>
      </c>
      <c r="J1216" s="3">
        <v>27.1</v>
      </c>
      <c r="K1216" s="3">
        <v>9</v>
      </c>
    </row>
    <row r="1217" spans="1:11" x14ac:dyDescent="0.35">
      <c r="A1217" s="3" t="s">
        <v>176</v>
      </c>
      <c r="B1217" s="3">
        <v>2019</v>
      </c>
      <c r="C1217" s="22">
        <v>43527</v>
      </c>
      <c r="D1217" s="3" t="s">
        <v>1542</v>
      </c>
      <c r="E1217" s="3" t="s">
        <v>472</v>
      </c>
      <c r="F1217" s="3">
        <v>1</v>
      </c>
      <c r="G1217" s="3">
        <v>5</v>
      </c>
      <c r="H1217" s="3" t="s">
        <v>140</v>
      </c>
      <c r="I1217" s="3" t="s">
        <v>29</v>
      </c>
      <c r="J1217" s="3">
        <v>21.8</v>
      </c>
      <c r="K1217" s="3">
        <v>23</v>
      </c>
    </row>
    <row r="1218" spans="1:11" x14ac:dyDescent="0.35">
      <c r="A1218" s="3" t="s">
        <v>176</v>
      </c>
      <c r="B1218" s="3">
        <v>2019</v>
      </c>
      <c r="C1218" s="22">
        <v>43527</v>
      </c>
      <c r="D1218" s="3" t="s">
        <v>1542</v>
      </c>
      <c r="E1218" s="3" t="s">
        <v>472</v>
      </c>
      <c r="F1218" s="3">
        <v>2</v>
      </c>
      <c r="G1218" s="3">
        <v>1</v>
      </c>
      <c r="H1218" s="3" t="s">
        <v>80</v>
      </c>
      <c r="I1218" s="3" t="s">
        <v>65</v>
      </c>
      <c r="J1218" s="3">
        <v>31.8</v>
      </c>
      <c r="K1218" s="3">
        <v>1</v>
      </c>
    </row>
    <row r="1219" spans="1:11" x14ac:dyDescent="0.35">
      <c r="A1219" s="3" t="s">
        <v>176</v>
      </c>
      <c r="B1219" s="3">
        <v>2019</v>
      </c>
      <c r="C1219" s="22">
        <v>43527</v>
      </c>
      <c r="D1219" s="3" t="s">
        <v>1542</v>
      </c>
      <c r="E1219" s="3" t="s">
        <v>472</v>
      </c>
      <c r="F1219" s="3">
        <v>2</v>
      </c>
      <c r="G1219" s="3">
        <v>2</v>
      </c>
      <c r="H1219" s="3" t="s">
        <v>1556</v>
      </c>
      <c r="I1219" s="3" t="s">
        <v>123</v>
      </c>
      <c r="J1219" s="3">
        <v>36.200000000000003</v>
      </c>
      <c r="K1219" s="3">
        <v>12</v>
      </c>
    </row>
    <row r="1220" spans="1:11" x14ac:dyDescent="0.35">
      <c r="A1220" s="3" t="s">
        <v>176</v>
      </c>
      <c r="B1220" s="3">
        <v>2019</v>
      </c>
      <c r="C1220" s="22">
        <v>43527</v>
      </c>
      <c r="D1220" s="3" t="s">
        <v>1542</v>
      </c>
      <c r="E1220" s="3" t="s">
        <v>472</v>
      </c>
      <c r="F1220" s="3">
        <v>2</v>
      </c>
      <c r="G1220" s="3">
        <v>3</v>
      </c>
      <c r="H1220" s="3" t="s">
        <v>23</v>
      </c>
      <c r="I1220" s="3" t="s">
        <v>15</v>
      </c>
      <c r="J1220" s="3">
        <v>21.5</v>
      </c>
      <c r="K1220" s="3">
        <v>19</v>
      </c>
    </row>
    <row r="1221" spans="1:11" x14ac:dyDescent="0.35">
      <c r="A1221" s="3" t="s">
        <v>176</v>
      </c>
      <c r="B1221" s="3">
        <v>2019</v>
      </c>
      <c r="C1221" s="22">
        <v>43527</v>
      </c>
      <c r="D1221" s="3" t="s">
        <v>1542</v>
      </c>
      <c r="E1221" s="3" t="s">
        <v>472</v>
      </c>
      <c r="F1221" s="3">
        <v>2</v>
      </c>
      <c r="G1221" s="3">
        <v>4</v>
      </c>
      <c r="H1221" s="3" t="s">
        <v>136</v>
      </c>
      <c r="I1221" s="3" t="s">
        <v>25</v>
      </c>
      <c r="J1221" s="3">
        <v>26.1</v>
      </c>
      <c r="K1221" s="3">
        <v>16</v>
      </c>
    </row>
    <row r="1222" spans="1:11" x14ac:dyDescent="0.35">
      <c r="A1222" s="3" t="s">
        <v>176</v>
      </c>
      <c r="B1222" s="3">
        <v>2019</v>
      </c>
      <c r="C1222" s="22">
        <v>43527</v>
      </c>
      <c r="D1222" s="3" t="s">
        <v>1542</v>
      </c>
      <c r="E1222" s="3" t="s">
        <v>472</v>
      </c>
      <c r="F1222" s="3">
        <v>2</v>
      </c>
      <c r="G1222" s="3">
        <v>5</v>
      </c>
      <c r="H1222" s="3" t="s">
        <v>111</v>
      </c>
      <c r="I1222" s="3" t="s">
        <v>121</v>
      </c>
      <c r="J1222" s="3">
        <v>26.1</v>
      </c>
      <c r="K1222" s="3">
        <v>11</v>
      </c>
    </row>
    <row r="1223" spans="1:11" x14ac:dyDescent="0.35">
      <c r="A1223" s="3" t="s">
        <v>176</v>
      </c>
      <c r="B1223" s="3">
        <v>2019</v>
      </c>
      <c r="C1223" s="22">
        <v>43527</v>
      </c>
      <c r="D1223" s="3" t="s">
        <v>1542</v>
      </c>
      <c r="E1223" s="3" t="s">
        <v>472</v>
      </c>
      <c r="F1223" s="3">
        <v>3</v>
      </c>
      <c r="G1223" s="3">
        <v>1</v>
      </c>
      <c r="H1223" s="3" t="s">
        <v>34</v>
      </c>
      <c r="I1223" s="3" t="s">
        <v>19</v>
      </c>
      <c r="J1223" s="3">
        <v>31.6</v>
      </c>
      <c r="K1223" s="3">
        <v>7</v>
      </c>
    </row>
    <row r="1224" spans="1:11" x14ac:dyDescent="0.35">
      <c r="A1224" s="3" t="s">
        <v>176</v>
      </c>
      <c r="B1224" s="3">
        <v>2019</v>
      </c>
      <c r="C1224" s="22">
        <v>43527</v>
      </c>
      <c r="D1224" s="3" t="s">
        <v>1542</v>
      </c>
      <c r="E1224" s="3" t="s">
        <v>472</v>
      </c>
      <c r="F1224" s="3">
        <v>3</v>
      </c>
      <c r="G1224" s="3">
        <v>2</v>
      </c>
      <c r="H1224" s="3" t="s">
        <v>97</v>
      </c>
      <c r="I1224" s="3" t="s">
        <v>40</v>
      </c>
      <c r="J1224" s="3">
        <v>25.1</v>
      </c>
      <c r="K1224" s="3">
        <v>13</v>
      </c>
    </row>
    <row r="1225" spans="1:11" x14ac:dyDescent="0.35">
      <c r="A1225" s="3" t="s">
        <v>176</v>
      </c>
      <c r="B1225" s="3">
        <v>2019</v>
      </c>
      <c r="C1225" s="22">
        <v>43527</v>
      </c>
      <c r="D1225" s="3" t="s">
        <v>1542</v>
      </c>
      <c r="E1225" s="3" t="s">
        <v>472</v>
      </c>
      <c r="F1225" s="3">
        <v>3</v>
      </c>
      <c r="G1225" s="3">
        <v>3</v>
      </c>
      <c r="H1225" s="3" t="s">
        <v>16</v>
      </c>
      <c r="I1225" s="3" t="s">
        <v>17</v>
      </c>
      <c r="J1225" s="3">
        <v>19.8</v>
      </c>
      <c r="K1225" s="3">
        <v>6</v>
      </c>
    </row>
    <row r="1226" spans="1:11" x14ac:dyDescent="0.35">
      <c r="A1226" s="3" t="s">
        <v>176</v>
      </c>
      <c r="B1226" s="3">
        <v>2019</v>
      </c>
      <c r="C1226" s="22">
        <v>43527</v>
      </c>
      <c r="D1226" s="3" t="s">
        <v>1542</v>
      </c>
      <c r="E1226" s="3" t="s">
        <v>472</v>
      </c>
      <c r="F1226" s="3">
        <v>3</v>
      </c>
      <c r="G1226" s="3">
        <v>4</v>
      </c>
      <c r="H1226" s="3" t="s">
        <v>101</v>
      </c>
      <c r="I1226" s="3" t="s">
        <v>47</v>
      </c>
      <c r="J1226" s="3">
        <v>25</v>
      </c>
      <c r="K1226" s="3">
        <v>23</v>
      </c>
    </row>
    <row r="1227" spans="1:11" x14ac:dyDescent="0.35">
      <c r="A1227" s="3" t="s">
        <v>176</v>
      </c>
      <c r="B1227" s="3">
        <v>2019</v>
      </c>
      <c r="C1227" s="22">
        <v>43527</v>
      </c>
      <c r="D1227" s="3" t="s">
        <v>1542</v>
      </c>
      <c r="E1227" s="3" t="s">
        <v>472</v>
      </c>
      <c r="F1227" s="3">
        <v>3</v>
      </c>
      <c r="G1227" s="3">
        <v>5</v>
      </c>
      <c r="H1227" s="3" t="s">
        <v>132</v>
      </c>
      <c r="I1227" s="3" t="s">
        <v>65</v>
      </c>
      <c r="J1227" s="3">
        <v>28.6</v>
      </c>
      <c r="K1227" s="3">
        <v>16</v>
      </c>
    </row>
    <row r="1228" spans="1:11" x14ac:dyDescent="0.35">
      <c r="A1228" s="3" t="s">
        <v>176</v>
      </c>
      <c r="B1228" s="3">
        <v>2019</v>
      </c>
      <c r="C1228" s="22">
        <v>43527</v>
      </c>
      <c r="D1228" s="3" t="s">
        <v>1542</v>
      </c>
      <c r="E1228" s="3" t="s">
        <v>472</v>
      </c>
      <c r="F1228" s="3">
        <v>4</v>
      </c>
      <c r="G1228" s="3">
        <v>1</v>
      </c>
      <c r="H1228" s="3" t="s">
        <v>113</v>
      </c>
      <c r="I1228" s="3" t="s">
        <v>121</v>
      </c>
      <c r="J1228" s="3">
        <v>24.4</v>
      </c>
      <c r="K1228" s="3">
        <v>3</v>
      </c>
    </row>
    <row r="1229" spans="1:11" x14ac:dyDescent="0.35">
      <c r="A1229" s="3" t="s">
        <v>176</v>
      </c>
      <c r="B1229" s="3">
        <v>2019</v>
      </c>
      <c r="C1229" s="22">
        <v>43527</v>
      </c>
      <c r="D1229" s="3" t="s">
        <v>1542</v>
      </c>
      <c r="E1229" s="3" t="s">
        <v>472</v>
      </c>
      <c r="F1229" s="3">
        <v>4</v>
      </c>
      <c r="G1229" s="3">
        <v>2</v>
      </c>
      <c r="H1229" s="3" t="s">
        <v>83</v>
      </c>
      <c r="I1229" s="3" t="s">
        <v>67</v>
      </c>
      <c r="J1229" s="3">
        <v>26.5</v>
      </c>
      <c r="K1229" s="3">
        <v>8</v>
      </c>
    </row>
    <row r="1230" spans="1:11" x14ac:dyDescent="0.35">
      <c r="A1230" s="3" t="s">
        <v>176</v>
      </c>
      <c r="B1230" s="3">
        <v>2019</v>
      </c>
      <c r="C1230" s="22">
        <v>43527</v>
      </c>
      <c r="D1230" s="3" t="s">
        <v>1542</v>
      </c>
      <c r="E1230" s="3" t="s">
        <v>472</v>
      </c>
      <c r="F1230" s="3">
        <v>4</v>
      </c>
      <c r="G1230" s="3">
        <v>3</v>
      </c>
      <c r="H1230" s="3" t="s">
        <v>157</v>
      </c>
      <c r="I1230" s="3" t="s">
        <v>38</v>
      </c>
      <c r="J1230" s="3">
        <v>28.2</v>
      </c>
      <c r="K1230" s="3">
        <v>13</v>
      </c>
    </row>
    <row r="1231" spans="1:11" x14ac:dyDescent="0.35">
      <c r="A1231" s="3" t="s">
        <v>176</v>
      </c>
      <c r="B1231" s="3">
        <v>2019</v>
      </c>
      <c r="C1231" s="22">
        <v>43527</v>
      </c>
      <c r="D1231" s="3" t="s">
        <v>1542</v>
      </c>
      <c r="E1231" s="3" t="s">
        <v>472</v>
      </c>
      <c r="F1231" s="3">
        <v>4</v>
      </c>
      <c r="G1231" s="3">
        <v>4</v>
      </c>
      <c r="H1231" s="3" t="s">
        <v>419</v>
      </c>
      <c r="I1231" s="3" t="s">
        <v>36</v>
      </c>
      <c r="J1231" s="3">
        <v>31.1</v>
      </c>
      <c r="K1231" s="3">
        <v>2</v>
      </c>
    </row>
    <row r="1232" spans="1:11" x14ac:dyDescent="0.35">
      <c r="A1232" s="3" t="s">
        <v>176</v>
      </c>
      <c r="B1232" s="3">
        <v>2019</v>
      </c>
      <c r="C1232" s="22">
        <v>43527</v>
      </c>
      <c r="D1232" s="3" t="s">
        <v>1542</v>
      </c>
      <c r="E1232" s="3" t="s">
        <v>472</v>
      </c>
      <c r="F1232" s="3">
        <v>4</v>
      </c>
      <c r="G1232" s="3">
        <v>5</v>
      </c>
      <c r="H1232" s="3" t="s">
        <v>60</v>
      </c>
      <c r="I1232" s="3" t="s">
        <v>61</v>
      </c>
      <c r="J1232" s="3">
        <v>30.6</v>
      </c>
      <c r="K1232" s="3">
        <v>19</v>
      </c>
    </row>
    <row r="1233" spans="1:11" x14ac:dyDescent="0.35">
      <c r="A1233" s="3" t="s">
        <v>176</v>
      </c>
      <c r="B1233" s="3">
        <v>2019</v>
      </c>
      <c r="C1233" s="22">
        <v>43527</v>
      </c>
      <c r="D1233" s="3" t="s">
        <v>1542</v>
      </c>
      <c r="E1233" s="3" t="s">
        <v>472</v>
      </c>
      <c r="F1233" s="3">
        <v>5</v>
      </c>
      <c r="G1233" s="3">
        <v>1</v>
      </c>
      <c r="H1233" s="3" t="s">
        <v>135</v>
      </c>
      <c r="I1233" s="3" t="s">
        <v>36</v>
      </c>
      <c r="J1233" s="3">
        <v>28.3</v>
      </c>
      <c r="K1233" s="3">
        <v>4</v>
      </c>
    </row>
    <row r="1234" spans="1:11" x14ac:dyDescent="0.35">
      <c r="A1234" s="3" t="s">
        <v>176</v>
      </c>
      <c r="B1234" s="3">
        <v>2019</v>
      </c>
      <c r="C1234" s="22">
        <v>43527</v>
      </c>
      <c r="D1234" s="3" t="s">
        <v>1542</v>
      </c>
      <c r="E1234" s="3" t="s">
        <v>472</v>
      </c>
      <c r="F1234" s="3">
        <v>5</v>
      </c>
      <c r="G1234" s="3">
        <v>2</v>
      </c>
      <c r="H1234" s="3" t="s">
        <v>39</v>
      </c>
      <c r="I1234" s="3" t="s">
        <v>40</v>
      </c>
      <c r="J1234" s="3">
        <v>24.5</v>
      </c>
      <c r="K1234" s="3">
        <v>16</v>
      </c>
    </row>
    <row r="1235" spans="1:11" x14ac:dyDescent="0.35">
      <c r="A1235" s="3" t="s">
        <v>176</v>
      </c>
      <c r="B1235" s="3">
        <v>2019</v>
      </c>
      <c r="C1235" s="22">
        <v>43527</v>
      </c>
      <c r="D1235" s="3" t="s">
        <v>1542</v>
      </c>
      <c r="E1235" s="3" t="s">
        <v>472</v>
      </c>
      <c r="F1235" s="3">
        <v>5</v>
      </c>
      <c r="G1235" s="3">
        <v>3</v>
      </c>
      <c r="H1235" s="3" t="s">
        <v>20</v>
      </c>
      <c r="I1235" s="3" t="s">
        <v>21</v>
      </c>
      <c r="J1235" s="3">
        <v>23.6</v>
      </c>
      <c r="K1235" s="3">
        <v>19</v>
      </c>
    </row>
    <row r="1236" spans="1:11" x14ac:dyDescent="0.35">
      <c r="A1236" s="3" t="s">
        <v>176</v>
      </c>
      <c r="B1236" s="3">
        <v>2019</v>
      </c>
      <c r="C1236" s="22">
        <v>43527</v>
      </c>
      <c r="D1236" s="3" t="s">
        <v>1542</v>
      </c>
      <c r="E1236" s="3" t="s">
        <v>472</v>
      </c>
      <c r="F1236" s="3">
        <v>5</v>
      </c>
      <c r="G1236" s="3">
        <v>4</v>
      </c>
      <c r="H1236" s="3" t="s">
        <v>150</v>
      </c>
      <c r="I1236" s="3" t="s">
        <v>31</v>
      </c>
      <c r="J1236" s="3">
        <v>30.6</v>
      </c>
      <c r="K1236" s="3">
        <v>23</v>
      </c>
    </row>
    <row r="1237" spans="1:11" x14ac:dyDescent="0.35">
      <c r="A1237" s="3" t="s">
        <v>176</v>
      </c>
      <c r="B1237" s="3">
        <v>2019</v>
      </c>
      <c r="C1237" s="22">
        <v>43527</v>
      </c>
      <c r="D1237" s="3" t="s">
        <v>1542</v>
      </c>
      <c r="E1237" s="3" t="s">
        <v>472</v>
      </c>
      <c r="F1237" s="3">
        <v>5</v>
      </c>
      <c r="G1237" s="3">
        <v>5</v>
      </c>
      <c r="H1237" s="3" t="s">
        <v>1591</v>
      </c>
      <c r="I1237" s="3" t="s">
        <v>17</v>
      </c>
      <c r="J1237" s="3">
        <v>30.9</v>
      </c>
      <c r="K1237" s="3">
        <v>23</v>
      </c>
    </row>
    <row r="1238" spans="1:11" x14ac:dyDescent="0.35">
      <c r="A1238" s="3" t="s">
        <v>176</v>
      </c>
      <c r="B1238" s="3">
        <v>2019</v>
      </c>
      <c r="C1238" s="22">
        <v>43527</v>
      </c>
      <c r="D1238" s="3" t="s">
        <v>1542</v>
      </c>
      <c r="E1238" s="3" t="s">
        <v>472</v>
      </c>
      <c r="F1238" s="3">
        <v>5</v>
      </c>
      <c r="G1238" s="3">
        <v>6</v>
      </c>
      <c r="H1238" s="3" t="s">
        <v>420</v>
      </c>
      <c r="I1238" s="3" t="s">
        <v>145</v>
      </c>
      <c r="J1238" s="3">
        <v>31.2</v>
      </c>
      <c r="K1238" s="3">
        <v>19</v>
      </c>
    </row>
    <row r="1239" spans="1:11" x14ac:dyDescent="0.35">
      <c r="A1239" s="3" t="s">
        <v>176</v>
      </c>
      <c r="B1239" s="3">
        <v>2019</v>
      </c>
      <c r="C1239" s="22">
        <v>43527</v>
      </c>
      <c r="D1239" s="3" t="s">
        <v>1542</v>
      </c>
      <c r="E1239" s="3" t="s">
        <v>1543</v>
      </c>
      <c r="F1239" s="3">
        <v>1</v>
      </c>
      <c r="G1239" s="3">
        <v>1</v>
      </c>
      <c r="H1239" s="3" t="s">
        <v>419</v>
      </c>
      <c r="I1239" s="3" t="s">
        <v>36</v>
      </c>
      <c r="J1239" s="3">
        <v>31.1</v>
      </c>
      <c r="K1239" s="3">
        <v>2</v>
      </c>
    </row>
    <row r="1240" spans="1:11" x14ac:dyDescent="0.35">
      <c r="A1240" s="3" t="s">
        <v>176</v>
      </c>
      <c r="B1240" s="3">
        <v>2019</v>
      </c>
      <c r="C1240" s="22">
        <v>43527</v>
      </c>
      <c r="D1240" s="3" t="s">
        <v>1542</v>
      </c>
      <c r="E1240" s="3" t="s">
        <v>1543</v>
      </c>
      <c r="F1240" s="3">
        <v>1</v>
      </c>
      <c r="G1240" s="3">
        <v>2</v>
      </c>
      <c r="H1240" s="3" t="s">
        <v>26</v>
      </c>
      <c r="I1240" s="3" t="s">
        <v>27</v>
      </c>
      <c r="J1240" s="3">
        <v>20.8</v>
      </c>
      <c r="K1240" s="3">
        <v>13</v>
      </c>
    </row>
    <row r="1241" spans="1:11" x14ac:dyDescent="0.35">
      <c r="A1241" s="3" t="s">
        <v>176</v>
      </c>
      <c r="B1241" s="3">
        <v>2019</v>
      </c>
      <c r="C1241" s="22">
        <v>43527</v>
      </c>
      <c r="D1241" s="3" t="s">
        <v>1542</v>
      </c>
      <c r="E1241" s="3" t="s">
        <v>1543</v>
      </c>
      <c r="F1241" s="3">
        <v>1</v>
      </c>
      <c r="G1241" s="3">
        <v>3</v>
      </c>
      <c r="H1241" s="3" t="s">
        <v>420</v>
      </c>
      <c r="I1241" s="3" t="s">
        <v>145</v>
      </c>
      <c r="J1241" s="3">
        <v>31.2</v>
      </c>
      <c r="K1241" s="3">
        <v>19</v>
      </c>
    </row>
    <row r="1242" spans="1:11" x14ac:dyDescent="0.35">
      <c r="A1242" s="3" t="s">
        <v>176</v>
      </c>
      <c r="B1242" s="3">
        <v>2019</v>
      </c>
      <c r="C1242" s="22">
        <v>43527</v>
      </c>
      <c r="D1242" s="3" t="s">
        <v>1542</v>
      </c>
      <c r="E1242" s="3" t="s">
        <v>1543</v>
      </c>
      <c r="F1242" s="3">
        <v>1</v>
      </c>
      <c r="G1242" s="3">
        <v>4</v>
      </c>
      <c r="H1242" s="3" t="s">
        <v>150</v>
      </c>
      <c r="I1242" s="3" t="s">
        <v>31</v>
      </c>
      <c r="J1242" s="3">
        <v>30.6</v>
      </c>
      <c r="K1242" s="3">
        <v>23</v>
      </c>
    </row>
    <row r="1243" spans="1:11" x14ac:dyDescent="0.35">
      <c r="A1243" s="3" t="s">
        <v>176</v>
      </c>
      <c r="B1243" s="3">
        <v>2019</v>
      </c>
      <c r="C1243" s="22">
        <v>43527</v>
      </c>
      <c r="D1243" s="3" t="s">
        <v>1542</v>
      </c>
      <c r="E1243" s="3" t="s">
        <v>1543</v>
      </c>
      <c r="F1243" s="3">
        <v>2</v>
      </c>
      <c r="G1243" s="3">
        <v>1</v>
      </c>
      <c r="H1243" s="3" t="s">
        <v>16</v>
      </c>
      <c r="I1243" s="3" t="s">
        <v>17</v>
      </c>
      <c r="J1243" s="3">
        <v>19.8</v>
      </c>
      <c r="K1243" s="3">
        <v>6</v>
      </c>
    </row>
    <row r="1244" spans="1:11" x14ac:dyDescent="0.35">
      <c r="A1244" s="3" t="s">
        <v>176</v>
      </c>
      <c r="B1244" s="3">
        <v>2019</v>
      </c>
      <c r="C1244" s="22">
        <v>43527</v>
      </c>
      <c r="D1244" s="3" t="s">
        <v>1542</v>
      </c>
      <c r="E1244" s="3" t="s">
        <v>1543</v>
      </c>
      <c r="F1244" s="3">
        <v>2</v>
      </c>
      <c r="G1244" s="3">
        <v>2</v>
      </c>
      <c r="H1244" s="3" t="s">
        <v>178</v>
      </c>
      <c r="I1244" s="3" t="s">
        <v>159</v>
      </c>
      <c r="J1244" s="3">
        <v>27.1</v>
      </c>
      <c r="K1244" s="3">
        <v>9</v>
      </c>
    </row>
    <row r="1245" spans="1:11" x14ac:dyDescent="0.35">
      <c r="A1245" s="3" t="s">
        <v>176</v>
      </c>
      <c r="B1245" s="3">
        <v>2019</v>
      </c>
      <c r="C1245" s="22">
        <v>43527</v>
      </c>
      <c r="D1245" s="3" t="s">
        <v>1542</v>
      </c>
      <c r="E1245" s="3" t="s">
        <v>1543</v>
      </c>
      <c r="F1245" s="3">
        <v>2</v>
      </c>
      <c r="G1245" s="3">
        <v>3</v>
      </c>
      <c r="H1245" s="3" t="s">
        <v>23</v>
      </c>
      <c r="I1245" s="3" t="s">
        <v>15</v>
      </c>
      <c r="J1245" s="3">
        <v>21.5</v>
      </c>
      <c r="K1245" s="3">
        <v>19</v>
      </c>
    </row>
    <row r="1246" spans="1:11" x14ac:dyDescent="0.35">
      <c r="A1246" s="3" t="s">
        <v>176</v>
      </c>
      <c r="B1246" s="3">
        <v>2019</v>
      </c>
      <c r="C1246" s="22">
        <v>43527</v>
      </c>
      <c r="D1246" s="3" t="s">
        <v>1542</v>
      </c>
      <c r="E1246" s="3" t="s">
        <v>1543</v>
      </c>
      <c r="F1246" s="3">
        <v>2</v>
      </c>
      <c r="G1246" s="3">
        <v>4</v>
      </c>
      <c r="H1246" s="3" t="s">
        <v>1591</v>
      </c>
      <c r="I1246" s="3" t="s">
        <v>17</v>
      </c>
      <c r="J1246" s="3">
        <v>30.9</v>
      </c>
      <c r="K1246" s="3">
        <v>23</v>
      </c>
    </row>
    <row r="1247" spans="1:11" x14ac:dyDescent="0.35">
      <c r="A1247" s="3" t="s">
        <v>176</v>
      </c>
      <c r="B1247" s="3">
        <v>2019</v>
      </c>
      <c r="C1247" s="22">
        <v>43527</v>
      </c>
      <c r="D1247" s="3" t="s">
        <v>1542</v>
      </c>
      <c r="E1247" s="3" t="s">
        <v>1543</v>
      </c>
      <c r="F1247" s="3">
        <v>3</v>
      </c>
      <c r="G1247" s="3">
        <v>1</v>
      </c>
      <c r="H1247" s="3" t="s">
        <v>132</v>
      </c>
      <c r="I1247" s="3" t="s">
        <v>65</v>
      </c>
      <c r="J1247" s="3">
        <v>28.6</v>
      </c>
      <c r="K1247" s="3">
        <v>16</v>
      </c>
    </row>
    <row r="1248" spans="1:11" x14ac:dyDescent="0.35">
      <c r="A1248" s="3" t="s">
        <v>176</v>
      </c>
      <c r="B1248" s="3">
        <v>2019</v>
      </c>
      <c r="C1248" s="22">
        <v>43527</v>
      </c>
      <c r="D1248" s="3" t="s">
        <v>1542</v>
      </c>
      <c r="E1248" s="3" t="s">
        <v>1543</v>
      </c>
      <c r="F1248" s="3">
        <v>3</v>
      </c>
      <c r="G1248" s="3">
        <v>2</v>
      </c>
      <c r="H1248" s="3" t="s">
        <v>136</v>
      </c>
      <c r="I1248" s="3" t="s">
        <v>25</v>
      </c>
      <c r="J1248" s="3">
        <v>26.1</v>
      </c>
      <c r="K1248" s="3">
        <v>16</v>
      </c>
    </row>
    <row r="1249" spans="1:11" x14ac:dyDescent="0.35">
      <c r="A1249" s="3" t="s">
        <v>176</v>
      </c>
      <c r="B1249" s="3">
        <v>2019</v>
      </c>
      <c r="C1249" s="22">
        <v>43527</v>
      </c>
      <c r="D1249" s="3" t="s">
        <v>1542</v>
      </c>
      <c r="E1249" s="3" t="s">
        <v>1543</v>
      </c>
      <c r="F1249" s="3">
        <v>3</v>
      </c>
      <c r="G1249" s="3">
        <v>3</v>
      </c>
      <c r="H1249" s="3" t="s">
        <v>60</v>
      </c>
      <c r="I1249" s="3" t="s">
        <v>61</v>
      </c>
      <c r="J1249" s="3">
        <v>30.6</v>
      </c>
      <c r="K1249" s="3">
        <v>19</v>
      </c>
    </row>
    <row r="1250" spans="1:11" x14ac:dyDescent="0.35">
      <c r="A1250" s="3" t="s">
        <v>176</v>
      </c>
      <c r="B1250" s="3">
        <v>2019</v>
      </c>
      <c r="C1250" s="22">
        <v>43527</v>
      </c>
      <c r="D1250" s="3" t="s">
        <v>1542</v>
      </c>
      <c r="E1250" s="3" t="s">
        <v>1543</v>
      </c>
      <c r="F1250" s="3">
        <v>3</v>
      </c>
      <c r="G1250" s="3">
        <v>4</v>
      </c>
      <c r="H1250" s="3" t="s">
        <v>140</v>
      </c>
      <c r="I1250" s="3" t="s">
        <v>29</v>
      </c>
      <c r="J1250" s="3">
        <v>21.8</v>
      </c>
      <c r="K1250" s="3">
        <v>23</v>
      </c>
    </row>
    <row r="1251" spans="1:11" x14ac:dyDescent="0.35">
      <c r="A1251" s="3" t="s">
        <v>176</v>
      </c>
      <c r="B1251" s="3">
        <v>2019</v>
      </c>
      <c r="C1251" s="22">
        <v>43527</v>
      </c>
      <c r="D1251" s="3" t="s">
        <v>1542</v>
      </c>
      <c r="E1251" s="3" t="s">
        <v>1543</v>
      </c>
      <c r="F1251" s="3">
        <v>4</v>
      </c>
      <c r="G1251" s="3">
        <v>1</v>
      </c>
      <c r="H1251" s="3" t="s">
        <v>111</v>
      </c>
      <c r="I1251" s="3" t="s">
        <v>121</v>
      </c>
      <c r="J1251" s="3">
        <v>26.1</v>
      </c>
      <c r="K1251" s="3">
        <v>11</v>
      </c>
    </row>
    <row r="1252" spans="1:11" x14ac:dyDescent="0.35">
      <c r="A1252" s="3" t="s">
        <v>176</v>
      </c>
      <c r="B1252" s="3">
        <v>2019</v>
      </c>
      <c r="C1252" s="22">
        <v>43527</v>
      </c>
      <c r="D1252" s="3" t="s">
        <v>1542</v>
      </c>
      <c r="E1252" s="3" t="s">
        <v>1543</v>
      </c>
      <c r="F1252" s="3">
        <v>4</v>
      </c>
      <c r="G1252" s="3">
        <v>2</v>
      </c>
      <c r="H1252" s="3" t="s">
        <v>157</v>
      </c>
      <c r="I1252" s="3" t="s">
        <v>38</v>
      </c>
      <c r="J1252" s="3">
        <v>28.2</v>
      </c>
      <c r="K1252" s="3">
        <v>13</v>
      </c>
    </row>
    <row r="1253" spans="1:11" x14ac:dyDescent="0.35">
      <c r="A1253" s="3" t="s">
        <v>176</v>
      </c>
      <c r="B1253" s="3">
        <v>2019</v>
      </c>
      <c r="C1253" s="22">
        <v>43527</v>
      </c>
      <c r="D1253" s="3" t="s">
        <v>1542</v>
      </c>
      <c r="E1253" s="3" t="s">
        <v>1543</v>
      </c>
      <c r="F1253" s="3">
        <v>4</v>
      </c>
      <c r="G1253" s="3">
        <v>3</v>
      </c>
      <c r="H1253" s="3" t="s">
        <v>20</v>
      </c>
      <c r="I1253" s="3" t="s">
        <v>21</v>
      </c>
      <c r="J1253" s="3">
        <v>23.6</v>
      </c>
      <c r="K1253" s="3">
        <v>19</v>
      </c>
    </row>
    <row r="1254" spans="1:11" x14ac:dyDescent="0.35">
      <c r="A1254" s="3" t="s">
        <v>176</v>
      </c>
      <c r="B1254" s="3">
        <v>2019</v>
      </c>
      <c r="C1254" s="22">
        <v>43527</v>
      </c>
      <c r="D1254" s="3" t="s">
        <v>1542</v>
      </c>
      <c r="E1254" s="3" t="s">
        <v>1543</v>
      </c>
      <c r="F1254" s="3">
        <v>4</v>
      </c>
      <c r="G1254" s="3">
        <v>4</v>
      </c>
      <c r="H1254" s="3" t="s">
        <v>101</v>
      </c>
      <c r="I1254" s="3" t="s">
        <v>47</v>
      </c>
      <c r="J1254" s="3">
        <v>25</v>
      </c>
      <c r="K1254" s="3">
        <v>23</v>
      </c>
    </row>
    <row r="1255" spans="1:11" x14ac:dyDescent="0.35">
      <c r="A1255" s="3" t="s">
        <v>176</v>
      </c>
      <c r="B1255" s="3">
        <v>2019</v>
      </c>
      <c r="C1255" s="22">
        <v>43527</v>
      </c>
      <c r="D1255" s="3" t="s">
        <v>1542</v>
      </c>
      <c r="E1255" s="3" t="s">
        <v>1544</v>
      </c>
      <c r="F1255" s="3">
        <v>1</v>
      </c>
      <c r="G1255" s="3">
        <v>1</v>
      </c>
      <c r="H1255" s="3" t="s">
        <v>16</v>
      </c>
      <c r="I1255" s="3" t="s">
        <v>17</v>
      </c>
      <c r="J1255" s="3">
        <v>19.8</v>
      </c>
      <c r="K1255" s="3">
        <v>6</v>
      </c>
    </row>
    <row r="1256" spans="1:11" x14ac:dyDescent="0.35">
      <c r="A1256" s="3" t="s">
        <v>176</v>
      </c>
      <c r="B1256" s="3">
        <v>2019</v>
      </c>
      <c r="C1256" s="22">
        <v>43527</v>
      </c>
      <c r="D1256" s="3" t="s">
        <v>1542</v>
      </c>
      <c r="E1256" s="3" t="s">
        <v>1544</v>
      </c>
      <c r="F1256" s="3">
        <v>1</v>
      </c>
      <c r="G1256" s="3">
        <v>2</v>
      </c>
      <c r="H1256" s="3" t="s">
        <v>1556</v>
      </c>
      <c r="I1256" s="3" t="s">
        <v>123</v>
      </c>
      <c r="J1256" s="3">
        <v>36.200000000000003</v>
      </c>
      <c r="K1256" s="3">
        <v>12</v>
      </c>
    </row>
    <row r="1257" spans="1:11" x14ac:dyDescent="0.35">
      <c r="A1257" s="3" t="s">
        <v>176</v>
      </c>
      <c r="B1257" s="3">
        <v>2019</v>
      </c>
      <c r="C1257" s="22">
        <v>43527</v>
      </c>
      <c r="D1257" s="3" t="s">
        <v>1542</v>
      </c>
      <c r="E1257" s="3" t="s">
        <v>1544</v>
      </c>
      <c r="F1257" s="3">
        <v>1</v>
      </c>
      <c r="G1257" s="3">
        <v>3</v>
      </c>
      <c r="H1257" s="3" t="s">
        <v>78</v>
      </c>
      <c r="I1257" s="3" t="s">
        <v>19</v>
      </c>
      <c r="J1257" s="3">
        <v>27.8</v>
      </c>
      <c r="K1257" s="3">
        <v>5</v>
      </c>
    </row>
    <row r="1258" spans="1:11" x14ac:dyDescent="0.35">
      <c r="A1258" s="3" t="s">
        <v>176</v>
      </c>
      <c r="B1258" s="3">
        <v>2019</v>
      </c>
      <c r="C1258" s="22">
        <v>43527</v>
      </c>
      <c r="D1258" s="3" t="s">
        <v>1542</v>
      </c>
      <c r="E1258" s="3" t="s">
        <v>1544</v>
      </c>
      <c r="F1258" s="3">
        <v>1</v>
      </c>
      <c r="G1258" s="3">
        <v>4</v>
      </c>
      <c r="H1258" s="3" t="s">
        <v>113</v>
      </c>
      <c r="I1258" s="3" t="s">
        <v>121</v>
      </c>
      <c r="J1258" s="3">
        <v>24.4</v>
      </c>
      <c r="K1258" s="3">
        <v>3</v>
      </c>
    </row>
    <row r="1259" spans="1:11" x14ac:dyDescent="0.35">
      <c r="A1259" s="3" t="s">
        <v>176</v>
      </c>
      <c r="B1259" s="3">
        <v>2019</v>
      </c>
      <c r="C1259" s="22">
        <v>43527</v>
      </c>
      <c r="D1259" s="3" t="s">
        <v>1542</v>
      </c>
      <c r="E1259" s="3" t="s">
        <v>1544</v>
      </c>
      <c r="F1259" s="3">
        <v>1</v>
      </c>
      <c r="G1259" s="3">
        <v>5</v>
      </c>
      <c r="H1259" s="3" t="s">
        <v>157</v>
      </c>
      <c r="I1259" s="3" t="s">
        <v>38</v>
      </c>
      <c r="J1259" s="3">
        <v>28.2</v>
      </c>
      <c r="K1259" s="3">
        <v>13</v>
      </c>
    </row>
    <row r="1260" spans="1:11" x14ac:dyDescent="0.35">
      <c r="A1260" s="3" t="s">
        <v>176</v>
      </c>
      <c r="B1260" s="3">
        <v>2019</v>
      </c>
      <c r="C1260" s="22">
        <v>43527</v>
      </c>
      <c r="D1260" s="3" t="s">
        <v>1542</v>
      </c>
      <c r="E1260" s="3" t="s">
        <v>1544</v>
      </c>
      <c r="F1260" s="3">
        <v>1</v>
      </c>
      <c r="G1260" s="3">
        <v>6</v>
      </c>
      <c r="H1260" s="3" t="s">
        <v>132</v>
      </c>
      <c r="I1260" s="3" t="s">
        <v>65</v>
      </c>
      <c r="J1260" s="3">
        <v>28.6</v>
      </c>
      <c r="K1260" s="3">
        <v>16</v>
      </c>
    </row>
    <row r="1261" spans="1:11" x14ac:dyDescent="0.35">
      <c r="A1261" s="3" t="s">
        <v>176</v>
      </c>
      <c r="B1261" s="3">
        <v>2019</v>
      </c>
      <c r="C1261" s="22">
        <v>43527</v>
      </c>
      <c r="D1261" s="3" t="s">
        <v>1542</v>
      </c>
      <c r="E1261" s="3" t="s">
        <v>1544</v>
      </c>
      <c r="F1261" s="3">
        <v>2</v>
      </c>
      <c r="G1261" s="3">
        <v>1</v>
      </c>
      <c r="H1261" s="3" t="s">
        <v>135</v>
      </c>
      <c r="I1261" s="3" t="s">
        <v>36</v>
      </c>
      <c r="J1261" s="3">
        <v>28.3</v>
      </c>
      <c r="K1261" s="3">
        <v>4</v>
      </c>
    </row>
    <row r="1262" spans="1:11" x14ac:dyDescent="0.35">
      <c r="A1262" s="3" t="s">
        <v>176</v>
      </c>
      <c r="B1262" s="3">
        <v>2019</v>
      </c>
      <c r="C1262" s="22">
        <v>43527</v>
      </c>
      <c r="D1262" s="3" t="s">
        <v>1542</v>
      </c>
      <c r="E1262" s="3" t="s">
        <v>1544</v>
      </c>
      <c r="F1262" s="3">
        <v>2</v>
      </c>
      <c r="G1262" s="3">
        <v>2</v>
      </c>
      <c r="H1262" s="3" t="s">
        <v>80</v>
      </c>
      <c r="I1262" s="3" t="s">
        <v>65</v>
      </c>
      <c r="J1262" s="3">
        <v>31.8</v>
      </c>
      <c r="K1262" s="3">
        <v>1</v>
      </c>
    </row>
    <row r="1263" spans="1:11" x14ac:dyDescent="0.35">
      <c r="A1263" s="3" t="s">
        <v>176</v>
      </c>
      <c r="B1263" s="3">
        <v>2019</v>
      </c>
      <c r="C1263" s="22">
        <v>43527</v>
      </c>
      <c r="D1263" s="3" t="s">
        <v>1542</v>
      </c>
      <c r="E1263" s="3" t="s">
        <v>1544</v>
      </c>
      <c r="F1263" s="3">
        <v>2</v>
      </c>
      <c r="G1263" s="3">
        <v>3</v>
      </c>
      <c r="H1263" s="3" t="s">
        <v>419</v>
      </c>
      <c r="I1263" s="3" t="s">
        <v>36</v>
      </c>
      <c r="J1263" s="3">
        <v>31.1</v>
      </c>
      <c r="K1263" s="3">
        <v>2</v>
      </c>
    </row>
    <row r="1264" spans="1:11" x14ac:dyDescent="0.35">
      <c r="A1264" s="3" t="s">
        <v>176</v>
      </c>
      <c r="B1264" s="3">
        <v>2019</v>
      </c>
      <c r="C1264" s="22">
        <v>43527</v>
      </c>
      <c r="D1264" s="3" t="s">
        <v>1542</v>
      </c>
      <c r="E1264" s="3" t="s">
        <v>1544</v>
      </c>
      <c r="F1264" s="3">
        <v>2</v>
      </c>
      <c r="G1264" s="3">
        <v>4</v>
      </c>
      <c r="H1264" s="3" t="s">
        <v>111</v>
      </c>
      <c r="I1264" s="3" t="s">
        <v>121</v>
      </c>
      <c r="J1264" s="3">
        <v>26.1</v>
      </c>
      <c r="K1264" s="3">
        <v>11</v>
      </c>
    </row>
    <row r="1265" spans="1:11" x14ac:dyDescent="0.35">
      <c r="A1265" s="3" t="s">
        <v>176</v>
      </c>
      <c r="B1265" s="3">
        <v>2019</v>
      </c>
      <c r="C1265" s="22">
        <v>43527</v>
      </c>
      <c r="D1265" s="3" t="s">
        <v>1542</v>
      </c>
      <c r="E1265" s="3" t="s">
        <v>1544</v>
      </c>
      <c r="F1265" s="3">
        <v>2</v>
      </c>
      <c r="G1265" s="3">
        <v>5</v>
      </c>
      <c r="H1265" s="3" t="s">
        <v>97</v>
      </c>
      <c r="I1265" s="3" t="s">
        <v>40</v>
      </c>
      <c r="J1265" s="3">
        <v>25.1</v>
      </c>
      <c r="K1265" s="3">
        <v>13</v>
      </c>
    </row>
    <row r="1266" spans="1:11" x14ac:dyDescent="0.35">
      <c r="A1266" s="3" t="s">
        <v>176</v>
      </c>
      <c r="B1266" s="3">
        <v>2019</v>
      </c>
      <c r="C1266" s="22">
        <v>43527</v>
      </c>
      <c r="D1266" s="3" t="s">
        <v>1542</v>
      </c>
      <c r="E1266" s="3" t="s">
        <v>1544</v>
      </c>
      <c r="F1266" s="3">
        <v>2</v>
      </c>
      <c r="G1266" s="3">
        <v>6</v>
      </c>
      <c r="H1266" s="3" t="s">
        <v>136</v>
      </c>
      <c r="I1266" s="3" t="s">
        <v>25</v>
      </c>
      <c r="J1266" s="3">
        <v>26.1</v>
      </c>
      <c r="K1266" s="3">
        <v>16</v>
      </c>
    </row>
    <row r="1267" spans="1:11" x14ac:dyDescent="0.35">
      <c r="A1267" s="3" t="s">
        <v>176</v>
      </c>
      <c r="B1267" s="3">
        <v>2019</v>
      </c>
      <c r="C1267" s="22">
        <v>43527</v>
      </c>
      <c r="D1267" s="3" t="s">
        <v>1542</v>
      </c>
      <c r="E1267" s="3" t="s">
        <v>1544</v>
      </c>
      <c r="F1267" s="3">
        <v>3</v>
      </c>
      <c r="G1267" s="3">
        <v>1</v>
      </c>
      <c r="H1267" s="3" t="s">
        <v>178</v>
      </c>
      <c r="I1267" s="3" t="s">
        <v>159</v>
      </c>
      <c r="J1267" s="3">
        <v>27.1</v>
      </c>
      <c r="K1267" s="3">
        <v>9</v>
      </c>
    </row>
    <row r="1268" spans="1:11" x14ac:dyDescent="0.35">
      <c r="A1268" s="3" t="s">
        <v>176</v>
      </c>
      <c r="B1268" s="3">
        <v>2019</v>
      </c>
      <c r="C1268" s="22">
        <v>43527</v>
      </c>
      <c r="D1268" s="3" t="s">
        <v>1542</v>
      </c>
      <c r="E1268" s="3" t="s">
        <v>1544</v>
      </c>
      <c r="F1268" s="3">
        <v>3</v>
      </c>
      <c r="G1268" s="3">
        <v>2</v>
      </c>
      <c r="H1268" s="3" t="s">
        <v>34</v>
      </c>
      <c r="I1268" s="3" t="s">
        <v>19</v>
      </c>
      <c r="J1268" s="3">
        <v>31.6</v>
      </c>
      <c r="K1268" s="3">
        <v>7</v>
      </c>
    </row>
    <row r="1269" spans="1:11" x14ac:dyDescent="0.35">
      <c r="A1269" s="3" t="s">
        <v>176</v>
      </c>
      <c r="B1269" s="3">
        <v>2019</v>
      </c>
      <c r="C1269" s="22">
        <v>43527</v>
      </c>
      <c r="D1269" s="3" t="s">
        <v>1542</v>
      </c>
      <c r="E1269" s="3" t="s">
        <v>1544</v>
      </c>
      <c r="F1269" s="3">
        <v>3</v>
      </c>
      <c r="G1269" s="3">
        <v>3</v>
      </c>
      <c r="H1269" s="3" t="s">
        <v>83</v>
      </c>
      <c r="I1269" s="3" t="s">
        <v>67</v>
      </c>
      <c r="J1269" s="3">
        <v>26.5</v>
      </c>
      <c r="K1269" s="3">
        <v>8</v>
      </c>
    </row>
    <row r="1270" spans="1:11" x14ac:dyDescent="0.35">
      <c r="A1270" s="3" t="s">
        <v>176</v>
      </c>
      <c r="B1270" s="3">
        <v>2019</v>
      </c>
      <c r="C1270" s="22">
        <v>43527</v>
      </c>
      <c r="D1270" s="3" t="s">
        <v>1542</v>
      </c>
      <c r="E1270" s="3" t="s">
        <v>1544</v>
      </c>
      <c r="F1270" s="3">
        <v>3</v>
      </c>
      <c r="G1270" s="3">
        <v>4</v>
      </c>
      <c r="H1270" s="3" t="s">
        <v>50</v>
      </c>
      <c r="I1270" s="3" t="s">
        <v>51</v>
      </c>
      <c r="J1270" s="3">
        <v>22.4</v>
      </c>
      <c r="K1270" s="3">
        <v>10</v>
      </c>
    </row>
    <row r="1271" spans="1:11" x14ac:dyDescent="0.35">
      <c r="A1271" s="3" t="s">
        <v>176</v>
      </c>
      <c r="B1271" s="3">
        <v>2019</v>
      </c>
      <c r="C1271" s="22">
        <v>43527</v>
      </c>
      <c r="D1271" s="3" t="s">
        <v>1542</v>
      </c>
      <c r="E1271" s="3" t="s">
        <v>1544</v>
      </c>
      <c r="F1271" s="3">
        <v>3</v>
      </c>
      <c r="G1271" s="3">
        <v>5</v>
      </c>
      <c r="H1271" s="3" t="s">
        <v>26</v>
      </c>
      <c r="I1271" s="3" t="s">
        <v>27</v>
      </c>
      <c r="J1271" s="3">
        <v>20.8</v>
      </c>
      <c r="K1271" s="3">
        <v>13</v>
      </c>
    </row>
    <row r="1272" spans="1:11" x14ac:dyDescent="0.35">
      <c r="A1272" s="3" t="s">
        <v>176</v>
      </c>
      <c r="B1272" s="3">
        <v>2019</v>
      </c>
      <c r="C1272" s="22">
        <v>43527</v>
      </c>
      <c r="D1272" s="3" t="s">
        <v>1542</v>
      </c>
      <c r="E1272" s="3" t="s">
        <v>1544</v>
      </c>
      <c r="F1272" s="3">
        <v>3</v>
      </c>
      <c r="G1272" s="3">
        <v>6</v>
      </c>
      <c r="H1272" s="3" t="s">
        <v>39</v>
      </c>
      <c r="I1272" s="3" t="s">
        <v>40</v>
      </c>
      <c r="J1272" s="3">
        <v>24.5</v>
      </c>
      <c r="K1272" s="3">
        <v>16</v>
      </c>
    </row>
    <row r="1273" spans="1:11" x14ac:dyDescent="0.35">
      <c r="A1273" s="3" t="s">
        <v>176</v>
      </c>
      <c r="B1273" s="3">
        <v>2019</v>
      </c>
      <c r="C1273" s="22">
        <v>43527</v>
      </c>
      <c r="D1273" s="3" t="s">
        <v>1542</v>
      </c>
      <c r="E1273" s="3" t="s">
        <v>1545</v>
      </c>
      <c r="F1273" s="3">
        <v>1</v>
      </c>
      <c r="G1273" s="3">
        <v>1</v>
      </c>
      <c r="H1273" s="3" t="s">
        <v>80</v>
      </c>
      <c r="I1273" s="3" t="s">
        <v>65</v>
      </c>
      <c r="J1273" s="3">
        <v>31.8</v>
      </c>
      <c r="K1273" s="3">
        <v>1</v>
      </c>
    </row>
    <row r="1274" spans="1:11" x14ac:dyDescent="0.35">
      <c r="A1274" s="3" t="s">
        <v>176</v>
      </c>
      <c r="B1274" s="3">
        <v>2019</v>
      </c>
      <c r="C1274" s="22">
        <v>43527</v>
      </c>
      <c r="D1274" s="3" t="s">
        <v>1542</v>
      </c>
      <c r="E1274" s="3" t="s">
        <v>1545</v>
      </c>
      <c r="F1274" s="3">
        <v>1</v>
      </c>
      <c r="G1274" s="3">
        <v>2</v>
      </c>
      <c r="H1274" s="3" t="s">
        <v>16</v>
      </c>
      <c r="I1274" s="3" t="s">
        <v>17</v>
      </c>
      <c r="J1274" s="3">
        <v>19.8</v>
      </c>
      <c r="K1274" s="3">
        <v>6</v>
      </c>
    </row>
    <row r="1275" spans="1:11" x14ac:dyDescent="0.35">
      <c r="A1275" s="3" t="s">
        <v>176</v>
      </c>
      <c r="B1275" s="3">
        <v>2019</v>
      </c>
      <c r="C1275" s="22">
        <v>43527</v>
      </c>
      <c r="D1275" s="3" t="s">
        <v>1542</v>
      </c>
      <c r="E1275" s="3" t="s">
        <v>1545</v>
      </c>
      <c r="F1275" s="3">
        <v>1</v>
      </c>
      <c r="G1275" s="3">
        <v>3</v>
      </c>
      <c r="H1275" s="3" t="s">
        <v>419</v>
      </c>
      <c r="I1275" s="3" t="s">
        <v>36</v>
      </c>
      <c r="J1275" s="3">
        <v>31.1</v>
      </c>
      <c r="K1275" s="3">
        <v>2</v>
      </c>
    </row>
    <row r="1276" spans="1:11" x14ac:dyDescent="0.35">
      <c r="A1276" s="3" t="s">
        <v>176</v>
      </c>
      <c r="B1276" s="3">
        <v>2019</v>
      </c>
      <c r="C1276" s="22">
        <v>43527</v>
      </c>
      <c r="D1276" s="3" t="s">
        <v>1542</v>
      </c>
      <c r="E1276" s="3" t="s">
        <v>1545</v>
      </c>
      <c r="F1276" s="3">
        <v>1</v>
      </c>
      <c r="G1276" s="3">
        <v>4</v>
      </c>
      <c r="H1276" s="3" t="s">
        <v>83</v>
      </c>
      <c r="I1276" s="3" t="s">
        <v>67</v>
      </c>
      <c r="J1276" s="3">
        <v>26.5</v>
      </c>
      <c r="K1276" s="3">
        <v>8</v>
      </c>
    </row>
    <row r="1277" spans="1:11" x14ac:dyDescent="0.35">
      <c r="A1277" s="3" t="s">
        <v>176</v>
      </c>
      <c r="B1277" s="3">
        <v>2019</v>
      </c>
      <c r="C1277" s="22">
        <v>43527</v>
      </c>
      <c r="D1277" s="3" t="s">
        <v>1542</v>
      </c>
      <c r="E1277" s="3" t="s">
        <v>1545</v>
      </c>
      <c r="F1277" s="3">
        <v>1</v>
      </c>
      <c r="G1277" s="3">
        <v>5</v>
      </c>
      <c r="H1277" s="3" t="s">
        <v>1556</v>
      </c>
      <c r="I1277" s="3" t="s">
        <v>123</v>
      </c>
      <c r="J1277" s="3">
        <v>36.200000000000003</v>
      </c>
      <c r="K1277" s="3">
        <v>12</v>
      </c>
    </row>
    <row r="1278" spans="1:11" x14ac:dyDescent="0.35">
      <c r="A1278" s="3" t="s">
        <v>176</v>
      </c>
      <c r="B1278" s="3">
        <v>2019</v>
      </c>
      <c r="C1278" s="22">
        <v>43527</v>
      </c>
      <c r="D1278" s="3" t="s">
        <v>1542</v>
      </c>
      <c r="E1278" s="3" t="s">
        <v>1545</v>
      </c>
      <c r="F1278" s="3">
        <v>1</v>
      </c>
      <c r="G1278" s="3">
        <v>6</v>
      </c>
      <c r="H1278" s="3" t="s">
        <v>50</v>
      </c>
      <c r="I1278" s="3" t="s">
        <v>51</v>
      </c>
      <c r="J1278" s="3">
        <v>22.4</v>
      </c>
      <c r="K1278" s="3">
        <v>10</v>
      </c>
    </row>
    <row r="1279" spans="1:11" x14ac:dyDescent="0.35">
      <c r="A1279" s="3" t="s">
        <v>176</v>
      </c>
      <c r="B1279" s="3">
        <v>2019</v>
      </c>
      <c r="C1279" s="22">
        <v>43527</v>
      </c>
      <c r="D1279" s="3" t="s">
        <v>1542</v>
      </c>
      <c r="E1279" s="3" t="s">
        <v>1545</v>
      </c>
      <c r="F1279" s="3">
        <v>2</v>
      </c>
      <c r="G1279" s="3">
        <v>1</v>
      </c>
      <c r="H1279" s="3" t="s">
        <v>135</v>
      </c>
      <c r="I1279" s="3" t="s">
        <v>36</v>
      </c>
      <c r="J1279" s="3">
        <v>28.3</v>
      </c>
      <c r="K1279" s="3">
        <v>4</v>
      </c>
    </row>
    <row r="1280" spans="1:11" x14ac:dyDescent="0.35">
      <c r="A1280" s="3" t="s">
        <v>176</v>
      </c>
      <c r="B1280" s="3">
        <v>2019</v>
      </c>
      <c r="C1280" s="22">
        <v>43527</v>
      </c>
      <c r="D1280" s="3" t="s">
        <v>1542</v>
      </c>
      <c r="E1280" s="3" t="s">
        <v>1545</v>
      </c>
      <c r="F1280" s="3">
        <v>2</v>
      </c>
      <c r="G1280" s="3">
        <v>2</v>
      </c>
      <c r="H1280" s="3" t="s">
        <v>78</v>
      </c>
      <c r="I1280" s="3" t="s">
        <v>19</v>
      </c>
      <c r="J1280" s="3">
        <v>27.8</v>
      </c>
      <c r="K1280" s="3">
        <v>5</v>
      </c>
    </row>
    <row r="1281" spans="1:11" x14ac:dyDescent="0.35">
      <c r="A1281" s="3" t="s">
        <v>176</v>
      </c>
      <c r="B1281" s="3">
        <v>2019</v>
      </c>
      <c r="C1281" s="22">
        <v>43527</v>
      </c>
      <c r="D1281" s="3" t="s">
        <v>1542</v>
      </c>
      <c r="E1281" s="3" t="s">
        <v>1545</v>
      </c>
      <c r="F1281" s="3">
        <v>2</v>
      </c>
      <c r="G1281" s="3">
        <v>3</v>
      </c>
      <c r="H1281" s="3" t="s">
        <v>113</v>
      </c>
      <c r="I1281" s="3" t="s">
        <v>121</v>
      </c>
      <c r="J1281" s="3">
        <v>24.4</v>
      </c>
      <c r="K1281" s="3">
        <v>3</v>
      </c>
    </row>
    <row r="1282" spans="1:11" x14ac:dyDescent="0.35">
      <c r="A1282" s="3" t="s">
        <v>176</v>
      </c>
      <c r="B1282" s="3">
        <v>2019</v>
      </c>
      <c r="C1282" s="22">
        <v>43527</v>
      </c>
      <c r="D1282" s="3" t="s">
        <v>1542</v>
      </c>
      <c r="E1282" s="3" t="s">
        <v>1545</v>
      </c>
      <c r="F1282" s="3">
        <v>2</v>
      </c>
      <c r="G1282" s="3">
        <v>4</v>
      </c>
      <c r="H1282" s="3" t="s">
        <v>111</v>
      </c>
      <c r="I1282" s="3" t="s">
        <v>121</v>
      </c>
      <c r="J1282" s="3">
        <v>26.1</v>
      </c>
      <c r="K1282" s="3">
        <v>11</v>
      </c>
    </row>
    <row r="1283" spans="1:11" x14ac:dyDescent="0.35">
      <c r="A1283" s="3" t="s">
        <v>176</v>
      </c>
      <c r="B1283" s="3">
        <v>2019</v>
      </c>
      <c r="C1283" s="22">
        <v>43527</v>
      </c>
      <c r="D1283" s="3" t="s">
        <v>1542</v>
      </c>
      <c r="E1283" s="3" t="s">
        <v>1545</v>
      </c>
      <c r="F1283" s="3">
        <v>2</v>
      </c>
      <c r="G1283" s="3">
        <v>5</v>
      </c>
      <c r="H1283" s="3" t="s">
        <v>178</v>
      </c>
      <c r="I1283" s="3" t="s">
        <v>159</v>
      </c>
      <c r="J1283" s="3">
        <v>27.1</v>
      </c>
      <c r="K1283" s="3">
        <v>9</v>
      </c>
    </row>
    <row r="1284" spans="1:11" x14ac:dyDescent="0.35">
      <c r="A1284" s="3" t="s">
        <v>176</v>
      </c>
      <c r="B1284" s="3">
        <v>2019</v>
      </c>
      <c r="C1284" s="22">
        <v>43527</v>
      </c>
      <c r="D1284" s="3" t="s">
        <v>1542</v>
      </c>
      <c r="E1284" s="3" t="s">
        <v>1545</v>
      </c>
      <c r="F1284" s="3">
        <v>2</v>
      </c>
      <c r="G1284" s="3">
        <v>6</v>
      </c>
      <c r="H1284" s="3" t="s">
        <v>34</v>
      </c>
      <c r="I1284" s="3" t="s">
        <v>19</v>
      </c>
      <c r="J1284" s="3">
        <v>31.6</v>
      </c>
      <c r="K1284" s="3">
        <v>7</v>
      </c>
    </row>
    <row r="1285" spans="1:11" x14ac:dyDescent="0.35">
      <c r="A1285" s="3" t="s">
        <v>176</v>
      </c>
      <c r="B1285" s="3">
        <v>2019</v>
      </c>
      <c r="C1285" s="22">
        <v>43527</v>
      </c>
      <c r="D1285" s="3" t="s">
        <v>1542</v>
      </c>
      <c r="E1285" s="3" t="s">
        <v>383</v>
      </c>
      <c r="F1285" s="3">
        <v>1</v>
      </c>
      <c r="G1285" s="3">
        <v>1</v>
      </c>
      <c r="H1285" s="3" t="s">
        <v>80</v>
      </c>
      <c r="I1285" s="3" t="s">
        <v>65</v>
      </c>
      <c r="J1285" s="3">
        <v>31.8</v>
      </c>
      <c r="K1285" s="3">
        <v>1</v>
      </c>
    </row>
    <row r="1286" spans="1:11" x14ac:dyDescent="0.35">
      <c r="A1286" s="3" t="s">
        <v>176</v>
      </c>
      <c r="B1286" s="3">
        <v>2019</v>
      </c>
      <c r="C1286" s="22">
        <v>43527</v>
      </c>
      <c r="D1286" s="3" t="s">
        <v>1542</v>
      </c>
      <c r="E1286" s="3" t="s">
        <v>383</v>
      </c>
      <c r="F1286" s="3">
        <v>1</v>
      </c>
      <c r="G1286" s="3">
        <v>2</v>
      </c>
      <c r="H1286" s="3" t="s">
        <v>419</v>
      </c>
      <c r="I1286" s="3" t="s">
        <v>36</v>
      </c>
      <c r="J1286" s="3">
        <v>31.1</v>
      </c>
      <c r="K1286" s="3">
        <v>2</v>
      </c>
    </row>
    <row r="1287" spans="1:11" x14ac:dyDescent="0.35">
      <c r="A1287" s="3" t="s">
        <v>176</v>
      </c>
      <c r="B1287" s="3">
        <v>2019</v>
      </c>
      <c r="C1287" s="22">
        <v>43527</v>
      </c>
      <c r="D1287" s="3" t="s">
        <v>1542</v>
      </c>
      <c r="E1287" s="3" t="s">
        <v>383</v>
      </c>
      <c r="F1287" s="3">
        <v>1</v>
      </c>
      <c r="G1287" s="3">
        <v>3</v>
      </c>
      <c r="H1287" s="3" t="s">
        <v>113</v>
      </c>
      <c r="I1287" s="3" t="s">
        <v>121</v>
      </c>
      <c r="J1287" s="3">
        <v>24.4</v>
      </c>
      <c r="K1287" s="3">
        <v>3</v>
      </c>
    </row>
    <row r="1288" spans="1:11" x14ac:dyDescent="0.35">
      <c r="A1288" s="3" t="s">
        <v>176</v>
      </c>
      <c r="B1288" s="3">
        <v>2019</v>
      </c>
      <c r="C1288" s="22">
        <v>43527</v>
      </c>
      <c r="D1288" s="3" t="s">
        <v>1542</v>
      </c>
      <c r="E1288" s="3" t="s">
        <v>383</v>
      </c>
      <c r="F1288" s="3">
        <v>1</v>
      </c>
      <c r="G1288" s="3">
        <v>4</v>
      </c>
      <c r="H1288" s="3" t="s">
        <v>135</v>
      </c>
      <c r="I1288" s="3" t="s">
        <v>36</v>
      </c>
      <c r="J1288" s="3">
        <v>28.3</v>
      </c>
      <c r="K1288" s="3">
        <v>4</v>
      </c>
    </row>
    <row r="1289" spans="1:11" x14ac:dyDescent="0.35">
      <c r="A1289" s="3" t="s">
        <v>176</v>
      </c>
      <c r="B1289" s="3">
        <v>2019</v>
      </c>
      <c r="C1289" s="22">
        <v>43527</v>
      </c>
      <c r="D1289" s="3" t="s">
        <v>1542</v>
      </c>
      <c r="E1289" s="3" t="s">
        <v>383</v>
      </c>
      <c r="F1289" s="3">
        <v>1</v>
      </c>
      <c r="G1289" s="3">
        <v>5</v>
      </c>
      <c r="H1289" s="3" t="s">
        <v>78</v>
      </c>
      <c r="I1289" s="3" t="s">
        <v>19</v>
      </c>
      <c r="J1289" s="3">
        <v>27.8</v>
      </c>
      <c r="K1289" s="3">
        <v>5</v>
      </c>
    </row>
    <row r="1290" spans="1:11" x14ac:dyDescent="0.35">
      <c r="A1290" s="3" t="s">
        <v>176</v>
      </c>
      <c r="B1290" s="3">
        <v>2019</v>
      </c>
      <c r="C1290" s="22">
        <v>43527</v>
      </c>
      <c r="D1290" s="3" t="s">
        <v>1542</v>
      </c>
      <c r="E1290" s="3" t="s">
        <v>383</v>
      </c>
      <c r="F1290" s="3">
        <v>1</v>
      </c>
      <c r="G1290" s="3">
        <v>6</v>
      </c>
      <c r="H1290" s="3" t="s">
        <v>16</v>
      </c>
      <c r="I1290" s="3" t="s">
        <v>17</v>
      </c>
      <c r="J1290" s="3">
        <v>19.8</v>
      </c>
      <c r="K1290" s="3">
        <v>6</v>
      </c>
    </row>
    <row r="1291" spans="1:11" x14ac:dyDescent="0.35">
      <c r="A1291" s="3" t="s">
        <v>176</v>
      </c>
      <c r="B1291" s="3">
        <v>2019</v>
      </c>
      <c r="C1291" s="22">
        <v>43527</v>
      </c>
      <c r="D1291" s="3" t="s">
        <v>1542</v>
      </c>
      <c r="E1291" s="3" t="s">
        <v>383</v>
      </c>
      <c r="F1291" s="3">
        <v>2</v>
      </c>
      <c r="G1291" s="3">
        <v>1</v>
      </c>
      <c r="H1291" s="3" t="s">
        <v>34</v>
      </c>
      <c r="I1291" s="3" t="s">
        <v>19</v>
      </c>
      <c r="J1291" s="3">
        <v>31.6</v>
      </c>
      <c r="K1291" s="3">
        <v>7</v>
      </c>
    </row>
    <row r="1292" spans="1:11" x14ac:dyDescent="0.35">
      <c r="A1292" s="3" t="s">
        <v>176</v>
      </c>
      <c r="B1292" s="3">
        <v>2019</v>
      </c>
      <c r="C1292" s="22">
        <v>43527</v>
      </c>
      <c r="D1292" s="3" t="s">
        <v>1542</v>
      </c>
      <c r="E1292" s="3" t="s">
        <v>383</v>
      </c>
      <c r="F1292" s="3">
        <v>2</v>
      </c>
      <c r="G1292" s="3">
        <v>2</v>
      </c>
      <c r="H1292" s="3" t="s">
        <v>83</v>
      </c>
      <c r="I1292" s="3" t="s">
        <v>67</v>
      </c>
      <c r="J1292" s="3">
        <v>26.5</v>
      </c>
      <c r="K1292" s="3">
        <v>8</v>
      </c>
    </row>
    <row r="1293" spans="1:11" x14ac:dyDescent="0.35">
      <c r="A1293" s="3" t="s">
        <v>176</v>
      </c>
      <c r="B1293" s="3">
        <v>2019</v>
      </c>
      <c r="C1293" s="22">
        <v>43527</v>
      </c>
      <c r="D1293" s="3" t="s">
        <v>1542</v>
      </c>
      <c r="E1293" s="3" t="s">
        <v>383</v>
      </c>
      <c r="F1293" s="3">
        <v>2</v>
      </c>
      <c r="G1293" s="3">
        <v>3</v>
      </c>
      <c r="H1293" s="3" t="s">
        <v>178</v>
      </c>
      <c r="I1293" s="3" t="s">
        <v>159</v>
      </c>
      <c r="J1293" s="3">
        <v>27.1</v>
      </c>
      <c r="K1293" s="3">
        <v>9</v>
      </c>
    </row>
    <row r="1294" spans="1:11" x14ac:dyDescent="0.35">
      <c r="A1294" s="3" t="s">
        <v>176</v>
      </c>
      <c r="B1294" s="3">
        <v>2019</v>
      </c>
      <c r="C1294" s="22">
        <v>43527</v>
      </c>
      <c r="D1294" s="3" t="s">
        <v>1542</v>
      </c>
      <c r="E1294" s="3" t="s">
        <v>383</v>
      </c>
      <c r="F1294" s="3">
        <v>2</v>
      </c>
      <c r="G1294" s="3">
        <v>4</v>
      </c>
      <c r="H1294" s="3" t="s">
        <v>50</v>
      </c>
      <c r="I1294" s="3" t="s">
        <v>51</v>
      </c>
      <c r="J1294" s="3">
        <v>22.4</v>
      </c>
      <c r="K1294" s="3">
        <v>10</v>
      </c>
    </row>
    <row r="1295" spans="1:11" x14ac:dyDescent="0.35">
      <c r="A1295" s="3" t="s">
        <v>176</v>
      </c>
      <c r="B1295" s="3">
        <v>2019</v>
      </c>
      <c r="C1295" s="22">
        <v>43527</v>
      </c>
      <c r="D1295" s="3" t="s">
        <v>1542</v>
      </c>
      <c r="E1295" s="3" t="s">
        <v>383</v>
      </c>
      <c r="F1295" s="3">
        <v>2</v>
      </c>
      <c r="G1295" s="3">
        <v>5</v>
      </c>
      <c r="H1295" s="3" t="s">
        <v>111</v>
      </c>
      <c r="I1295" s="3" t="s">
        <v>121</v>
      </c>
      <c r="J1295" s="3">
        <v>26.1</v>
      </c>
      <c r="K1295" s="3">
        <v>11</v>
      </c>
    </row>
    <row r="1296" spans="1:11" x14ac:dyDescent="0.35">
      <c r="A1296" s="3" t="s">
        <v>176</v>
      </c>
      <c r="B1296" s="3">
        <v>2019</v>
      </c>
      <c r="C1296" s="22">
        <v>43527</v>
      </c>
      <c r="D1296" s="3" t="s">
        <v>1542</v>
      </c>
      <c r="E1296" s="3" t="s">
        <v>383</v>
      </c>
      <c r="F1296" s="3">
        <v>2</v>
      </c>
      <c r="G1296" s="3">
        <v>6</v>
      </c>
      <c r="H1296" s="3" t="s">
        <v>1556</v>
      </c>
      <c r="I1296" s="3" t="s">
        <v>123</v>
      </c>
      <c r="J1296" s="3">
        <v>36.200000000000003</v>
      </c>
      <c r="K1296" s="3">
        <v>12</v>
      </c>
    </row>
    <row r="1297" spans="1:11" x14ac:dyDescent="0.35">
      <c r="A1297" s="3" t="s">
        <v>130</v>
      </c>
      <c r="B1297" s="3">
        <v>2019</v>
      </c>
      <c r="C1297" s="22">
        <v>43492</v>
      </c>
      <c r="D1297" s="3" t="s">
        <v>1554</v>
      </c>
      <c r="E1297" s="3" t="s">
        <v>472</v>
      </c>
      <c r="F1297" s="3">
        <v>1</v>
      </c>
      <c r="G1297" s="3">
        <v>1</v>
      </c>
      <c r="H1297" s="3" t="s">
        <v>80</v>
      </c>
      <c r="I1297" s="3" t="s">
        <v>65</v>
      </c>
      <c r="J1297" s="3">
        <v>31.7</v>
      </c>
      <c r="K1297" s="3">
        <v>1</v>
      </c>
    </row>
    <row r="1298" spans="1:11" x14ac:dyDescent="0.35">
      <c r="A1298" s="3" t="s">
        <v>130</v>
      </c>
      <c r="B1298" s="3">
        <v>2019</v>
      </c>
      <c r="C1298" s="22">
        <v>43492</v>
      </c>
      <c r="D1298" s="3" t="s">
        <v>1554</v>
      </c>
      <c r="E1298" s="3" t="s">
        <v>472</v>
      </c>
      <c r="F1298" s="3">
        <v>1</v>
      </c>
      <c r="G1298" s="3">
        <v>2</v>
      </c>
      <c r="H1298" s="3" t="s">
        <v>150</v>
      </c>
      <c r="I1298" s="3" t="s">
        <v>31</v>
      </c>
      <c r="J1298" s="3">
        <v>30.5</v>
      </c>
      <c r="K1298" s="3">
        <v>9</v>
      </c>
    </row>
    <row r="1299" spans="1:11" x14ac:dyDescent="0.35">
      <c r="A1299" s="3" t="s">
        <v>130</v>
      </c>
      <c r="B1299" s="3">
        <v>2019</v>
      </c>
      <c r="C1299" s="22">
        <v>43492</v>
      </c>
      <c r="D1299" s="3" t="s">
        <v>1554</v>
      </c>
      <c r="E1299" s="3" t="s">
        <v>472</v>
      </c>
      <c r="F1299" s="3">
        <v>1</v>
      </c>
      <c r="G1299" s="3">
        <v>3</v>
      </c>
      <c r="H1299" s="3" t="s">
        <v>140</v>
      </c>
      <c r="I1299" s="3" t="s">
        <v>29</v>
      </c>
      <c r="J1299" s="3">
        <v>21.7</v>
      </c>
      <c r="K1299" s="3">
        <v>8</v>
      </c>
    </row>
    <row r="1300" spans="1:11" x14ac:dyDescent="0.35">
      <c r="A1300" s="3" t="s">
        <v>130</v>
      </c>
      <c r="B1300" s="3">
        <v>2019</v>
      </c>
      <c r="C1300" s="22">
        <v>43492</v>
      </c>
      <c r="D1300" s="3" t="s">
        <v>1554</v>
      </c>
      <c r="E1300" s="3" t="s">
        <v>472</v>
      </c>
      <c r="F1300" s="3">
        <v>1</v>
      </c>
      <c r="G1300" s="3">
        <v>4</v>
      </c>
      <c r="H1300" s="3" t="s">
        <v>1557</v>
      </c>
      <c r="I1300" s="3" t="s">
        <v>49</v>
      </c>
      <c r="J1300" s="3">
        <v>20.6</v>
      </c>
      <c r="K1300" s="3">
        <v>17</v>
      </c>
    </row>
    <row r="1301" spans="1:11" x14ac:dyDescent="0.35">
      <c r="A1301" s="3" t="s">
        <v>130</v>
      </c>
      <c r="B1301" s="3">
        <v>2019</v>
      </c>
      <c r="C1301" s="22">
        <v>43492</v>
      </c>
      <c r="D1301" s="3" t="s">
        <v>1554</v>
      </c>
      <c r="E1301" s="3" t="s">
        <v>472</v>
      </c>
      <c r="F1301" s="3">
        <v>1</v>
      </c>
      <c r="G1301" s="3">
        <v>5</v>
      </c>
      <c r="H1301" s="3" t="s">
        <v>142</v>
      </c>
      <c r="I1301" s="3" t="s">
        <v>61</v>
      </c>
      <c r="J1301" s="3">
        <v>26.6</v>
      </c>
      <c r="K1301" s="3">
        <v>13</v>
      </c>
    </row>
    <row r="1302" spans="1:11" x14ac:dyDescent="0.35">
      <c r="A1302" s="3" t="s">
        <v>130</v>
      </c>
      <c r="B1302" s="3">
        <v>2019</v>
      </c>
      <c r="C1302" s="22">
        <v>43492</v>
      </c>
      <c r="D1302" s="3" t="s">
        <v>1554</v>
      </c>
      <c r="E1302" s="3" t="s">
        <v>472</v>
      </c>
      <c r="F1302" s="3">
        <v>1</v>
      </c>
      <c r="G1302" s="3">
        <v>6</v>
      </c>
      <c r="H1302" s="3" t="s">
        <v>101</v>
      </c>
      <c r="I1302" s="3" t="s">
        <v>47</v>
      </c>
      <c r="J1302" s="3">
        <v>24.9</v>
      </c>
      <c r="K1302" s="3">
        <v>17</v>
      </c>
    </row>
    <row r="1303" spans="1:11" x14ac:dyDescent="0.35">
      <c r="A1303" s="3" t="s">
        <v>130</v>
      </c>
      <c r="B1303" s="3">
        <v>2019</v>
      </c>
      <c r="C1303" s="22">
        <v>43492</v>
      </c>
      <c r="D1303" s="3" t="s">
        <v>1554</v>
      </c>
      <c r="E1303" s="3" t="s">
        <v>472</v>
      </c>
      <c r="F1303" s="3">
        <v>1</v>
      </c>
      <c r="G1303" s="3">
        <v>7</v>
      </c>
      <c r="H1303" s="3" t="s">
        <v>241</v>
      </c>
      <c r="I1303" s="3" t="s">
        <v>242</v>
      </c>
      <c r="J1303" s="3">
        <v>22.3</v>
      </c>
      <c r="K1303" s="3">
        <v>25</v>
      </c>
    </row>
    <row r="1304" spans="1:11" x14ac:dyDescent="0.35">
      <c r="A1304" s="3" t="s">
        <v>130</v>
      </c>
      <c r="B1304" s="3">
        <v>2019</v>
      </c>
      <c r="C1304" s="22">
        <v>43492</v>
      </c>
      <c r="D1304" s="3" t="s">
        <v>1554</v>
      </c>
      <c r="E1304" s="3" t="s">
        <v>472</v>
      </c>
      <c r="F1304" s="3">
        <v>2</v>
      </c>
      <c r="G1304" s="3">
        <v>1</v>
      </c>
      <c r="H1304" s="3" t="s">
        <v>164</v>
      </c>
      <c r="I1304" s="3" t="s">
        <v>36</v>
      </c>
      <c r="J1304" s="3">
        <v>25</v>
      </c>
      <c r="K1304" s="3">
        <v>7</v>
      </c>
    </row>
    <row r="1305" spans="1:11" x14ac:dyDescent="0.35">
      <c r="A1305" s="3" t="s">
        <v>130</v>
      </c>
      <c r="B1305" s="3">
        <v>2019</v>
      </c>
      <c r="C1305" s="22">
        <v>43492</v>
      </c>
      <c r="D1305" s="3" t="s">
        <v>1554</v>
      </c>
      <c r="E1305" s="3" t="s">
        <v>472</v>
      </c>
      <c r="F1305" s="3">
        <v>2</v>
      </c>
      <c r="G1305" s="3">
        <v>2</v>
      </c>
      <c r="H1305" s="3" t="s">
        <v>137</v>
      </c>
      <c r="I1305" s="3" t="s">
        <v>38</v>
      </c>
      <c r="J1305" s="3">
        <v>28</v>
      </c>
      <c r="K1305" s="3">
        <v>6</v>
      </c>
    </row>
    <row r="1306" spans="1:11" x14ac:dyDescent="0.35">
      <c r="A1306" s="3" t="s">
        <v>130</v>
      </c>
      <c r="B1306" s="3">
        <v>2019</v>
      </c>
      <c r="C1306" s="22">
        <v>43492</v>
      </c>
      <c r="D1306" s="3" t="s">
        <v>1554</v>
      </c>
      <c r="E1306" s="3" t="s">
        <v>472</v>
      </c>
      <c r="F1306" s="3">
        <v>2</v>
      </c>
      <c r="G1306" s="3">
        <v>3</v>
      </c>
      <c r="H1306" s="3" t="s">
        <v>50</v>
      </c>
      <c r="I1306" s="3" t="s">
        <v>51</v>
      </c>
      <c r="J1306" s="3">
        <v>22.3</v>
      </c>
      <c r="K1306" s="3">
        <v>5</v>
      </c>
    </row>
    <row r="1307" spans="1:11" x14ac:dyDescent="0.35">
      <c r="A1307" s="3" t="s">
        <v>130</v>
      </c>
      <c r="B1307" s="3">
        <v>2019</v>
      </c>
      <c r="C1307" s="22">
        <v>43492</v>
      </c>
      <c r="D1307" s="3" t="s">
        <v>1554</v>
      </c>
      <c r="E1307" s="3" t="s">
        <v>472</v>
      </c>
      <c r="F1307" s="3">
        <v>2</v>
      </c>
      <c r="G1307" s="3">
        <v>4</v>
      </c>
      <c r="H1307" s="3" t="s">
        <v>52</v>
      </c>
      <c r="I1307" s="3" t="s">
        <v>53</v>
      </c>
      <c r="J1307" s="3">
        <v>21.9</v>
      </c>
      <c r="K1307" s="3">
        <v>17</v>
      </c>
    </row>
    <row r="1308" spans="1:11" x14ac:dyDescent="0.35">
      <c r="A1308" s="3" t="s">
        <v>130</v>
      </c>
      <c r="B1308" s="3">
        <v>2019</v>
      </c>
      <c r="C1308" s="22">
        <v>43492</v>
      </c>
      <c r="D1308" s="3" t="s">
        <v>1554</v>
      </c>
      <c r="E1308" s="3" t="s">
        <v>472</v>
      </c>
      <c r="F1308" s="3">
        <v>2</v>
      </c>
      <c r="G1308" s="3">
        <v>5</v>
      </c>
      <c r="H1308" s="3" t="s">
        <v>149</v>
      </c>
      <c r="I1308" s="3" t="s">
        <v>56</v>
      </c>
      <c r="J1308" s="3">
        <v>28.8</v>
      </c>
      <c r="K1308" s="3">
        <v>21</v>
      </c>
    </row>
    <row r="1309" spans="1:11" x14ac:dyDescent="0.35">
      <c r="A1309" s="3" t="s">
        <v>130</v>
      </c>
      <c r="B1309" s="3">
        <v>2019</v>
      </c>
      <c r="C1309" s="22">
        <v>43492</v>
      </c>
      <c r="D1309" s="3" t="s">
        <v>1554</v>
      </c>
      <c r="E1309" s="3" t="s">
        <v>472</v>
      </c>
      <c r="F1309" s="3">
        <v>2</v>
      </c>
      <c r="G1309" s="3">
        <v>6</v>
      </c>
      <c r="H1309" s="3" t="s">
        <v>191</v>
      </c>
      <c r="I1309" s="3" t="s">
        <v>53</v>
      </c>
      <c r="J1309" s="3">
        <v>23.8</v>
      </c>
      <c r="K1309" s="3">
        <v>21</v>
      </c>
    </row>
    <row r="1310" spans="1:11" x14ac:dyDescent="0.35">
      <c r="A1310" s="3" t="s">
        <v>130</v>
      </c>
      <c r="B1310" s="3">
        <v>2019</v>
      </c>
      <c r="C1310" s="22">
        <v>43492</v>
      </c>
      <c r="D1310" s="3" t="s">
        <v>1554</v>
      </c>
      <c r="E1310" s="3" t="s">
        <v>472</v>
      </c>
      <c r="F1310" s="3">
        <v>2</v>
      </c>
      <c r="G1310" s="3">
        <v>7</v>
      </c>
      <c r="H1310" s="3" t="s">
        <v>178</v>
      </c>
      <c r="I1310" s="3" t="s">
        <v>159</v>
      </c>
      <c r="J1310" s="3">
        <v>27</v>
      </c>
      <c r="K1310" s="3">
        <v>13</v>
      </c>
    </row>
    <row r="1311" spans="1:11" x14ac:dyDescent="0.35">
      <c r="A1311" s="3" t="s">
        <v>130</v>
      </c>
      <c r="B1311" s="3">
        <v>2019</v>
      </c>
      <c r="C1311" s="22">
        <v>43492</v>
      </c>
      <c r="D1311" s="3" t="s">
        <v>1554</v>
      </c>
      <c r="E1311" s="3" t="s">
        <v>472</v>
      </c>
      <c r="F1311" s="3">
        <v>3</v>
      </c>
      <c r="G1311" s="3">
        <v>1</v>
      </c>
      <c r="H1311" s="3" t="s">
        <v>132</v>
      </c>
      <c r="I1311" s="3" t="s">
        <v>65</v>
      </c>
      <c r="J1311" s="3">
        <v>28.5</v>
      </c>
      <c r="K1311" s="3">
        <v>3</v>
      </c>
    </row>
    <row r="1312" spans="1:11" x14ac:dyDescent="0.35">
      <c r="A1312" s="3" t="s">
        <v>130</v>
      </c>
      <c r="B1312" s="3">
        <v>2019</v>
      </c>
      <c r="C1312" s="22">
        <v>43492</v>
      </c>
      <c r="D1312" s="3" t="s">
        <v>1554</v>
      </c>
      <c r="E1312" s="3" t="s">
        <v>472</v>
      </c>
      <c r="F1312" s="3">
        <v>3</v>
      </c>
      <c r="G1312" s="3">
        <v>2</v>
      </c>
      <c r="H1312" s="3" t="s">
        <v>39</v>
      </c>
      <c r="I1312" s="3" t="s">
        <v>40</v>
      </c>
      <c r="J1312" s="3">
        <v>24.4</v>
      </c>
      <c r="K1312" s="3">
        <v>2</v>
      </c>
    </row>
    <row r="1313" spans="1:11" x14ac:dyDescent="0.35">
      <c r="A1313" s="3" t="s">
        <v>130</v>
      </c>
      <c r="B1313" s="3">
        <v>2019</v>
      </c>
      <c r="C1313" s="22">
        <v>43492</v>
      </c>
      <c r="D1313" s="3" t="s">
        <v>1554</v>
      </c>
      <c r="E1313" s="3" t="s">
        <v>472</v>
      </c>
      <c r="F1313" s="3">
        <v>3</v>
      </c>
      <c r="G1313" s="3">
        <v>3</v>
      </c>
      <c r="H1313" s="3" t="s">
        <v>1556</v>
      </c>
      <c r="I1313" s="3" t="s">
        <v>123</v>
      </c>
      <c r="J1313" s="3">
        <v>36.1</v>
      </c>
      <c r="K1313" s="3">
        <v>10</v>
      </c>
    </row>
    <row r="1314" spans="1:11" x14ac:dyDescent="0.35">
      <c r="A1314" s="3" t="s">
        <v>130</v>
      </c>
      <c r="B1314" s="3">
        <v>2019</v>
      </c>
      <c r="C1314" s="22">
        <v>43492</v>
      </c>
      <c r="D1314" s="3" t="s">
        <v>1554</v>
      </c>
      <c r="E1314" s="3" t="s">
        <v>472</v>
      </c>
      <c r="F1314" s="3">
        <v>3</v>
      </c>
      <c r="G1314" s="3">
        <v>4</v>
      </c>
      <c r="H1314" s="3" t="s">
        <v>95</v>
      </c>
      <c r="I1314" s="3" t="s">
        <v>38</v>
      </c>
      <c r="J1314" s="3">
        <v>21.2</v>
      </c>
      <c r="K1314" s="3">
        <v>13</v>
      </c>
    </row>
    <row r="1315" spans="1:11" x14ac:dyDescent="0.35">
      <c r="A1315" s="3" t="s">
        <v>130</v>
      </c>
      <c r="B1315" s="3">
        <v>2019</v>
      </c>
      <c r="C1315" s="22">
        <v>43492</v>
      </c>
      <c r="D1315" s="3" t="s">
        <v>1554</v>
      </c>
      <c r="E1315" s="3" t="s">
        <v>472</v>
      </c>
      <c r="F1315" s="3">
        <v>3</v>
      </c>
      <c r="G1315" s="3">
        <v>5</v>
      </c>
      <c r="H1315" s="3" t="s">
        <v>84</v>
      </c>
      <c r="I1315" s="3" t="s">
        <v>85</v>
      </c>
      <c r="J1315" s="3">
        <v>26.2</v>
      </c>
      <c r="K1315" s="3">
        <v>17</v>
      </c>
    </row>
    <row r="1316" spans="1:11" x14ac:dyDescent="0.35">
      <c r="A1316" s="3" t="s">
        <v>130</v>
      </c>
      <c r="B1316" s="3">
        <v>2019</v>
      </c>
      <c r="C1316" s="22">
        <v>43492</v>
      </c>
      <c r="D1316" s="3" t="s">
        <v>1554</v>
      </c>
      <c r="E1316" s="3" t="s">
        <v>472</v>
      </c>
      <c r="F1316" s="3">
        <v>3</v>
      </c>
      <c r="G1316" s="3">
        <v>9</v>
      </c>
      <c r="H1316" s="3" t="s">
        <v>180</v>
      </c>
      <c r="I1316" s="3" t="s">
        <v>27</v>
      </c>
      <c r="J1316" s="3">
        <v>26.5</v>
      </c>
      <c r="K1316" s="3"/>
    </row>
    <row r="1317" spans="1:11" x14ac:dyDescent="0.35">
      <c r="A1317" s="3" t="s">
        <v>130</v>
      </c>
      <c r="B1317" s="3">
        <v>2019</v>
      </c>
      <c r="C1317" s="22">
        <v>43492</v>
      </c>
      <c r="D1317" s="3" t="s">
        <v>1554</v>
      </c>
      <c r="E1317" s="3" t="s">
        <v>472</v>
      </c>
      <c r="F1317" s="3">
        <v>4</v>
      </c>
      <c r="G1317" s="3">
        <v>1</v>
      </c>
      <c r="H1317" s="3" t="s">
        <v>97</v>
      </c>
      <c r="I1317" s="3" t="s">
        <v>40</v>
      </c>
      <c r="J1317" s="3">
        <v>25</v>
      </c>
      <c r="K1317" s="3">
        <v>12</v>
      </c>
    </row>
    <row r="1318" spans="1:11" x14ac:dyDescent="0.35">
      <c r="A1318" s="3" t="s">
        <v>130</v>
      </c>
      <c r="B1318" s="3">
        <v>2019</v>
      </c>
      <c r="C1318" s="22">
        <v>43492</v>
      </c>
      <c r="D1318" s="3" t="s">
        <v>1554</v>
      </c>
      <c r="E1318" s="3" t="s">
        <v>472</v>
      </c>
      <c r="F1318" s="3">
        <v>4</v>
      </c>
      <c r="G1318" s="3">
        <v>2</v>
      </c>
      <c r="H1318" s="3" t="s">
        <v>23</v>
      </c>
      <c r="I1318" s="3" t="s">
        <v>15</v>
      </c>
      <c r="J1318" s="3">
        <v>21.4</v>
      </c>
      <c r="K1318" s="3">
        <v>4</v>
      </c>
    </row>
    <row r="1319" spans="1:11" x14ac:dyDescent="0.35">
      <c r="A1319" s="3" t="s">
        <v>130</v>
      </c>
      <c r="B1319" s="3">
        <v>2019</v>
      </c>
      <c r="C1319" s="22">
        <v>43492</v>
      </c>
      <c r="D1319" s="3" t="s">
        <v>1554</v>
      </c>
      <c r="E1319" s="3" t="s">
        <v>472</v>
      </c>
      <c r="F1319" s="3">
        <v>4</v>
      </c>
      <c r="G1319" s="3">
        <v>3</v>
      </c>
      <c r="H1319" s="3" t="s">
        <v>111</v>
      </c>
      <c r="I1319" s="3" t="s">
        <v>121</v>
      </c>
      <c r="J1319" s="3">
        <v>26</v>
      </c>
      <c r="K1319" s="3">
        <v>21</v>
      </c>
    </row>
    <row r="1320" spans="1:11" x14ac:dyDescent="0.35">
      <c r="A1320" s="3" t="s">
        <v>130</v>
      </c>
      <c r="B1320" s="3">
        <v>2019</v>
      </c>
      <c r="C1320" s="22">
        <v>43492</v>
      </c>
      <c r="D1320" s="3" t="s">
        <v>1554</v>
      </c>
      <c r="E1320" s="3" t="s">
        <v>472</v>
      </c>
      <c r="F1320" s="3">
        <v>4</v>
      </c>
      <c r="G1320" s="3">
        <v>4</v>
      </c>
      <c r="H1320" s="3" t="s">
        <v>160</v>
      </c>
      <c r="I1320" s="3" t="s">
        <v>161</v>
      </c>
      <c r="J1320" s="3">
        <v>21.8</v>
      </c>
      <c r="K1320" s="3">
        <v>13</v>
      </c>
    </row>
    <row r="1321" spans="1:11" x14ac:dyDescent="0.35">
      <c r="A1321" s="3" t="s">
        <v>130</v>
      </c>
      <c r="B1321" s="3">
        <v>2019</v>
      </c>
      <c r="C1321" s="22">
        <v>43492</v>
      </c>
      <c r="D1321" s="3" t="s">
        <v>1554</v>
      </c>
      <c r="E1321" s="3" t="s">
        <v>472</v>
      </c>
      <c r="F1321" s="3">
        <v>4</v>
      </c>
      <c r="G1321" s="3">
        <v>5</v>
      </c>
      <c r="H1321" s="3" t="s">
        <v>83</v>
      </c>
      <c r="I1321" s="3" t="s">
        <v>67</v>
      </c>
      <c r="J1321" s="3">
        <v>26.4</v>
      </c>
      <c r="K1321" s="3">
        <v>11</v>
      </c>
    </row>
    <row r="1322" spans="1:11" x14ac:dyDescent="0.35">
      <c r="A1322" s="3" t="s">
        <v>130</v>
      </c>
      <c r="B1322" s="3">
        <v>2019</v>
      </c>
      <c r="C1322" s="22">
        <v>43492</v>
      </c>
      <c r="D1322" s="3" t="s">
        <v>1554</v>
      </c>
      <c r="E1322" s="3" t="s">
        <v>472</v>
      </c>
      <c r="F1322" s="3">
        <v>4</v>
      </c>
      <c r="G1322" s="3">
        <v>6</v>
      </c>
      <c r="H1322" s="3" t="s">
        <v>420</v>
      </c>
      <c r="I1322" s="3" t="s">
        <v>145</v>
      </c>
      <c r="J1322" s="3">
        <v>31.1</v>
      </c>
      <c r="K1322" s="3">
        <v>21</v>
      </c>
    </row>
    <row r="1323" spans="1:11" x14ac:dyDescent="0.35">
      <c r="A1323" s="3" t="s">
        <v>130</v>
      </c>
      <c r="B1323" s="3">
        <v>2019</v>
      </c>
      <c r="C1323" s="22">
        <v>43492</v>
      </c>
      <c r="D1323" s="3" t="s">
        <v>1554</v>
      </c>
      <c r="E1323" s="3" t="s">
        <v>1543</v>
      </c>
      <c r="F1323" s="3">
        <v>1</v>
      </c>
      <c r="G1323" s="3">
        <v>1</v>
      </c>
      <c r="H1323" s="3" t="s">
        <v>140</v>
      </c>
      <c r="I1323" s="3" t="s">
        <v>29</v>
      </c>
      <c r="J1323" s="3">
        <v>21.7</v>
      </c>
      <c r="K1323" s="3">
        <v>8</v>
      </c>
    </row>
    <row r="1324" spans="1:11" x14ac:dyDescent="0.35">
      <c r="A1324" s="3" t="s">
        <v>130</v>
      </c>
      <c r="B1324" s="3">
        <v>2019</v>
      </c>
      <c r="C1324" s="22">
        <v>43492</v>
      </c>
      <c r="D1324" s="3" t="s">
        <v>1554</v>
      </c>
      <c r="E1324" s="3" t="s">
        <v>1543</v>
      </c>
      <c r="F1324" s="3">
        <v>1</v>
      </c>
      <c r="G1324" s="3">
        <v>2</v>
      </c>
      <c r="H1324" s="3" t="s">
        <v>160</v>
      </c>
      <c r="I1324" s="3" t="s">
        <v>161</v>
      </c>
      <c r="J1324" s="3">
        <v>21.8</v>
      </c>
      <c r="K1324" s="3">
        <v>13</v>
      </c>
    </row>
    <row r="1325" spans="1:11" x14ac:dyDescent="0.35">
      <c r="A1325" s="3" t="s">
        <v>130</v>
      </c>
      <c r="B1325" s="3">
        <v>2019</v>
      </c>
      <c r="C1325" s="22">
        <v>43492</v>
      </c>
      <c r="D1325" s="3" t="s">
        <v>1554</v>
      </c>
      <c r="E1325" s="3" t="s">
        <v>1543</v>
      </c>
      <c r="F1325" s="3">
        <v>1</v>
      </c>
      <c r="G1325" s="3">
        <v>3</v>
      </c>
      <c r="H1325" s="3" t="s">
        <v>84</v>
      </c>
      <c r="I1325" s="3" t="s">
        <v>85</v>
      </c>
      <c r="J1325" s="3">
        <v>26.2</v>
      </c>
      <c r="K1325" s="3">
        <v>17</v>
      </c>
    </row>
    <row r="1326" spans="1:11" x14ac:dyDescent="0.35">
      <c r="A1326" s="3" t="s">
        <v>130</v>
      </c>
      <c r="B1326" s="3">
        <v>2019</v>
      </c>
      <c r="C1326" s="22">
        <v>43492</v>
      </c>
      <c r="D1326" s="3" t="s">
        <v>1554</v>
      </c>
      <c r="E1326" s="3" t="s">
        <v>1543</v>
      </c>
      <c r="F1326" s="3">
        <v>1</v>
      </c>
      <c r="G1326" s="3">
        <v>4</v>
      </c>
      <c r="H1326" s="3" t="s">
        <v>191</v>
      </c>
      <c r="I1326" s="3" t="s">
        <v>53</v>
      </c>
      <c r="J1326" s="3">
        <v>23.8</v>
      </c>
      <c r="K1326" s="3">
        <v>21</v>
      </c>
    </row>
    <row r="1327" spans="1:11" x14ac:dyDescent="0.35">
      <c r="A1327" s="3" t="s">
        <v>130</v>
      </c>
      <c r="B1327" s="3">
        <v>2019</v>
      </c>
      <c r="C1327" s="22">
        <v>43492</v>
      </c>
      <c r="D1327" s="3" t="s">
        <v>1554</v>
      </c>
      <c r="E1327" s="3" t="s">
        <v>1543</v>
      </c>
      <c r="F1327" s="3">
        <v>1</v>
      </c>
      <c r="G1327" s="3">
        <v>5</v>
      </c>
      <c r="H1327" s="3" t="s">
        <v>241</v>
      </c>
      <c r="I1327" s="3" t="s">
        <v>242</v>
      </c>
      <c r="J1327" s="3">
        <v>22.3</v>
      </c>
      <c r="K1327" s="3">
        <v>25</v>
      </c>
    </row>
    <row r="1328" spans="1:11" x14ac:dyDescent="0.35">
      <c r="A1328" s="3" t="s">
        <v>130</v>
      </c>
      <c r="B1328" s="3">
        <v>2019</v>
      </c>
      <c r="C1328" s="22">
        <v>43492</v>
      </c>
      <c r="D1328" s="3" t="s">
        <v>1554</v>
      </c>
      <c r="E1328" s="3" t="s">
        <v>1543</v>
      </c>
      <c r="F1328" s="3">
        <v>2</v>
      </c>
      <c r="G1328" s="3">
        <v>1</v>
      </c>
      <c r="H1328" s="3" t="s">
        <v>50</v>
      </c>
      <c r="I1328" s="3" t="s">
        <v>51</v>
      </c>
      <c r="J1328" s="3">
        <v>22.3</v>
      </c>
      <c r="K1328" s="3">
        <v>5</v>
      </c>
    </row>
    <row r="1329" spans="1:11" x14ac:dyDescent="0.35">
      <c r="A1329" s="3" t="s">
        <v>130</v>
      </c>
      <c r="B1329" s="3">
        <v>2019</v>
      </c>
      <c r="C1329" s="22">
        <v>43492</v>
      </c>
      <c r="D1329" s="3" t="s">
        <v>1554</v>
      </c>
      <c r="E1329" s="3" t="s">
        <v>1543</v>
      </c>
      <c r="F1329" s="3">
        <v>2</v>
      </c>
      <c r="G1329" s="3">
        <v>2</v>
      </c>
      <c r="H1329" s="3" t="s">
        <v>95</v>
      </c>
      <c r="I1329" s="3" t="s">
        <v>38</v>
      </c>
      <c r="J1329" s="3">
        <v>21.2</v>
      </c>
      <c r="K1329" s="3">
        <v>13</v>
      </c>
    </row>
    <row r="1330" spans="1:11" x14ac:dyDescent="0.35">
      <c r="A1330" s="3" t="s">
        <v>130</v>
      </c>
      <c r="B1330" s="3">
        <v>2019</v>
      </c>
      <c r="C1330" s="22">
        <v>43492</v>
      </c>
      <c r="D1330" s="3" t="s">
        <v>1554</v>
      </c>
      <c r="E1330" s="3" t="s">
        <v>1543</v>
      </c>
      <c r="F1330" s="3">
        <v>2</v>
      </c>
      <c r="G1330" s="3">
        <v>3</v>
      </c>
      <c r="H1330" s="3" t="s">
        <v>101</v>
      </c>
      <c r="I1330" s="3" t="s">
        <v>47</v>
      </c>
      <c r="J1330" s="3">
        <v>24.9</v>
      </c>
      <c r="K1330" s="3">
        <v>17</v>
      </c>
    </row>
    <row r="1331" spans="1:11" x14ac:dyDescent="0.35">
      <c r="A1331" s="3" t="s">
        <v>130</v>
      </c>
      <c r="B1331" s="3">
        <v>2019</v>
      </c>
      <c r="C1331" s="22">
        <v>43492</v>
      </c>
      <c r="D1331" s="3" t="s">
        <v>1554</v>
      </c>
      <c r="E1331" s="3" t="s">
        <v>1543</v>
      </c>
      <c r="F1331" s="3">
        <v>2</v>
      </c>
      <c r="G1331" s="3">
        <v>4</v>
      </c>
      <c r="H1331" s="3" t="s">
        <v>149</v>
      </c>
      <c r="I1331" s="3" t="s">
        <v>56</v>
      </c>
      <c r="J1331" s="3">
        <v>28.8</v>
      </c>
      <c r="K1331" s="3">
        <v>21</v>
      </c>
    </row>
    <row r="1332" spans="1:11" x14ac:dyDescent="0.35">
      <c r="A1332" s="3" t="s">
        <v>130</v>
      </c>
      <c r="B1332" s="3">
        <v>2019</v>
      </c>
      <c r="C1332" s="22">
        <v>43492</v>
      </c>
      <c r="D1332" s="3" t="s">
        <v>1554</v>
      </c>
      <c r="E1332" s="3" t="s">
        <v>1543</v>
      </c>
      <c r="F1332" s="3">
        <v>3</v>
      </c>
      <c r="G1332" s="3">
        <v>1</v>
      </c>
      <c r="H1332" s="3" t="s">
        <v>1556</v>
      </c>
      <c r="I1332" s="3" t="s">
        <v>123</v>
      </c>
      <c r="J1332" s="3">
        <v>36.1</v>
      </c>
      <c r="K1332" s="3">
        <v>10</v>
      </c>
    </row>
    <row r="1333" spans="1:11" x14ac:dyDescent="0.35">
      <c r="A1333" s="3" t="s">
        <v>130</v>
      </c>
      <c r="B1333" s="3">
        <v>2019</v>
      </c>
      <c r="C1333" s="22">
        <v>43492</v>
      </c>
      <c r="D1333" s="3" t="s">
        <v>1554</v>
      </c>
      <c r="E1333" s="3" t="s">
        <v>1543</v>
      </c>
      <c r="F1333" s="3">
        <v>3</v>
      </c>
      <c r="G1333" s="3">
        <v>2</v>
      </c>
      <c r="H1333" s="3" t="s">
        <v>142</v>
      </c>
      <c r="I1333" s="3" t="s">
        <v>61</v>
      </c>
      <c r="J1333" s="3">
        <v>26.6</v>
      </c>
      <c r="K1333" s="3">
        <v>13</v>
      </c>
    </row>
    <row r="1334" spans="1:11" x14ac:dyDescent="0.35">
      <c r="A1334" s="3" t="s">
        <v>130</v>
      </c>
      <c r="B1334" s="3">
        <v>2019</v>
      </c>
      <c r="C1334" s="22">
        <v>43492</v>
      </c>
      <c r="D1334" s="3" t="s">
        <v>1554</v>
      </c>
      <c r="E1334" s="3" t="s">
        <v>1543</v>
      </c>
      <c r="F1334" s="3">
        <v>3</v>
      </c>
      <c r="G1334" s="3">
        <v>3</v>
      </c>
      <c r="H1334" s="3" t="s">
        <v>52</v>
      </c>
      <c r="I1334" s="3" t="s">
        <v>53</v>
      </c>
      <c r="J1334" s="3">
        <v>21.9</v>
      </c>
      <c r="K1334" s="3">
        <v>17</v>
      </c>
    </row>
    <row r="1335" spans="1:11" x14ac:dyDescent="0.35">
      <c r="A1335" s="3" t="s">
        <v>130</v>
      </c>
      <c r="B1335" s="3">
        <v>2019</v>
      </c>
      <c r="C1335" s="22">
        <v>43492</v>
      </c>
      <c r="D1335" s="3" t="s">
        <v>1554</v>
      </c>
      <c r="E1335" s="3" t="s">
        <v>1543</v>
      </c>
      <c r="F1335" s="3">
        <v>3</v>
      </c>
      <c r="G1335" s="3">
        <v>4</v>
      </c>
      <c r="H1335" s="3" t="s">
        <v>420</v>
      </c>
      <c r="I1335" s="3" t="s">
        <v>145</v>
      </c>
      <c r="J1335" s="3">
        <v>31.1</v>
      </c>
      <c r="K1335" s="3">
        <v>21</v>
      </c>
    </row>
    <row r="1336" spans="1:11" x14ac:dyDescent="0.35">
      <c r="A1336" s="3" t="s">
        <v>130</v>
      </c>
      <c r="B1336" s="3">
        <v>2019</v>
      </c>
      <c r="C1336" s="22">
        <v>43492</v>
      </c>
      <c r="D1336" s="3" t="s">
        <v>1554</v>
      </c>
      <c r="E1336" s="3" t="s">
        <v>1543</v>
      </c>
      <c r="F1336" s="3">
        <v>4</v>
      </c>
      <c r="G1336" s="3">
        <v>1</v>
      </c>
      <c r="H1336" s="3" t="s">
        <v>83</v>
      </c>
      <c r="I1336" s="3" t="s">
        <v>67</v>
      </c>
      <c r="J1336" s="3">
        <v>26.4</v>
      </c>
      <c r="K1336" s="3">
        <v>11</v>
      </c>
    </row>
    <row r="1337" spans="1:11" x14ac:dyDescent="0.35">
      <c r="A1337" s="3" t="s">
        <v>130</v>
      </c>
      <c r="B1337" s="3">
        <v>2019</v>
      </c>
      <c r="C1337" s="22">
        <v>43492</v>
      </c>
      <c r="D1337" s="3" t="s">
        <v>1554</v>
      </c>
      <c r="E1337" s="3" t="s">
        <v>1543</v>
      </c>
      <c r="F1337" s="3">
        <v>4</v>
      </c>
      <c r="G1337" s="3">
        <v>2</v>
      </c>
      <c r="H1337" s="3" t="s">
        <v>178</v>
      </c>
      <c r="I1337" s="3" t="s">
        <v>159</v>
      </c>
      <c r="J1337" s="3">
        <v>27</v>
      </c>
      <c r="K1337" s="3">
        <v>13</v>
      </c>
    </row>
    <row r="1338" spans="1:11" x14ac:dyDescent="0.35">
      <c r="A1338" s="3" t="s">
        <v>130</v>
      </c>
      <c r="B1338" s="3">
        <v>2019</v>
      </c>
      <c r="C1338" s="22">
        <v>43492</v>
      </c>
      <c r="D1338" s="3" t="s">
        <v>1554</v>
      </c>
      <c r="E1338" s="3" t="s">
        <v>1543</v>
      </c>
      <c r="F1338" s="3">
        <v>4</v>
      </c>
      <c r="G1338" s="3">
        <v>3</v>
      </c>
      <c r="H1338" s="3" t="s">
        <v>1557</v>
      </c>
      <c r="I1338" s="3" t="s">
        <v>49</v>
      </c>
      <c r="J1338" s="3">
        <v>20.6</v>
      </c>
      <c r="K1338" s="3">
        <v>17</v>
      </c>
    </row>
    <row r="1339" spans="1:11" x14ac:dyDescent="0.35">
      <c r="A1339" s="3" t="s">
        <v>130</v>
      </c>
      <c r="B1339" s="3">
        <v>2019</v>
      </c>
      <c r="C1339" s="22">
        <v>43492</v>
      </c>
      <c r="D1339" s="3" t="s">
        <v>1554</v>
      </c>
      <c r="E1339" s="3" t="s">
        <v>1543</v>
      </c>
      <c r="F1339" s="3">
        <v>4</v>
      </c>
      <c r="G1339" s="3">
        <v>4</v>
      </c>
      <c r="H1339" s="3" t="s">
        <v>111</v>
      </c>
      <c r="I1339" s="3" t="s">
        <v>121</v>
      </c>
      <c r="J1339" s="3">
        <v>26</v>
      </c>
      <c r="K1339" s="3">
        <v>21</v>
      </c>
    </row>
    <row r="1340" spans="1:11" x14ac:dyDescent="0.35">
      <c r="A1340" s="3" t="s">
        <v>130</v>
      </c>
      <c r="B1340" s="3">
        <v>2019</v>
      </c>
      <c r="C1340" s="22">
        <v>43492</v>
      </c>
      <c r="D1340" s="3" t="s">
        <v>1554</v>
      </c>
      <c r="E1340" s="3" t="s">
        <v>1544</v>
      </c>
      <c r="F1340" s="3">
        <v>1</v>
      </c>
      <c r="G1340" s="3">
        <v>1</v>
      </c>
      <c r="H1340" s="3" t="s">
        <v>80</v>
      </c>
      <c r="I1340" s="3" t="s">
        <v>65</v>
      </c>
      <c r="J1340" s="3">
        <v>31.7</v>
      </c>
      <c r="K1340" s="3">
        <v>1</v>
      </c>
    </row>
    <row r="1341" spans="1:11" x14ac:dyDescent="0.35">
      <c r="A1341" s="3" t="s">
        <v>130</v>
      </c>
      <c r="B1341" s="3">
        <v>2019</v>
      </c>
      <c r="C1341" s="22">
        <v>43492</v>
      </c>
      <c r="D1341" s="3" t="s">
        <v>1554</v>
      </c>
      <c r="E1341" s="3" t="s">
        <v>1544</v>
      </c>
      <c r="F1341" s="3">
        <v>1</v>
      </c>
      <c r="G1341" s="3">
        <v>2</v>
      </c>
      <c r="H1341" s="3" t="s">
        <v>39</v>
      </c>
      <c r="I1341" s="3" t="s">
        <v>40</v>
      </c>
      <c r="J1341" s="3">
        <v>24.4</v>
      </c>
      <c r="K1341" s="3">
        <v>2</v>
      </c>
    </row>
    <row r="1342" spans="1:11" x14ac:dyDescent="0.35">
      <c r="A1342" s="3" t="s">
        <v>130</v>
      </c>
      <c r="B1342" s="3">
        <v>2019</v>
      </c>
      <c r="C1342" s="22">
        <v>43492</v>
      </c>
      <c r="D1342" s="3" t="s">
        <v>1554</v>
      </c>
      <c r="E1342" s="3" t="s">
        <v>1544</v>
      </c>
      <c r="F1342" s="3">
        <v>1</v>
      </c>
      <c r="G1342" s="3">
        <v>3</v>
      </c>
      <c r="H1342" s="3" t="s">
        <v>137</v>
      </c>
      <c r="I1342" s="3" t="s">
        <v>38</v>
      </c>
      <c r="J1342" s="3">
        <v>28</v>
      </c>
      <c r="K1342" s="3">
        <v>6</v>
      </c>
    </row>
    <row r="1343" spans="1:11" x14ac:dyDescent="0.35">
      <c r="A1343" s="3" t="s">
        <v>130</v>
      </c>
      <c r="B1343" s="3">
        <v>2019</v>
      </c>
      <c r="C1343" s="22">
        <v>43492</v>
      </c>
      <c r="D1343" s="3" t="s">
        <v>1554</v>
      </c>
      <c r="E1343" s="3" t="s">
        <v>1544</v>
      </c>
      <c r="F1343" s="3">
        <v>1</v>
      </c>
      <c r="G1343" s="3">
        <v>4</v>
      </c>
      <c r="H1343" s="3" t="s">
        <v>140</v>
      </c>
      <c r="I1343" s="3" t="s">
        <v>29</v>
      </c>
      <c r="J1343" s="3">
        <v>21.7</v>
      </c>
      <c r="K1343" s="3">
        <v>8</v>
      </c>
    </row>
    <row r="1344" spans="1:11" x14ac:dyDescent="0.35">
      <c r="A1344" s="3" t="s">
        <v>130</v>
      </c>
      <c r="B1344" s="3">
        <v>2019</v>
      </c>
      <c r="C1344" s="22">
        <v>43492</v>
      </c>
      <c r="D1344" s="3" t="s">
        <v>1554</v>
      </c>
      <c r="E1344" s="3" t="s">
        <v>1544</v>
      </c>
      <c r="F1344" s="3">
        <v>1</v>
      </c>
      <c r="G1344" s="3">
        <v>9</v>
      </c>
      <c r="H1344" s="3" t="s">
        <v>97</v>
      </c>
      <c r="I1344" s="3" t="s">
        <v>40</v>
      </c>
      <c r="J1344" s="3">
        <v>25</v>
      </c>
      <c r="K1344" s="3">
        <v>12</v>
      </c>
    </row>
    <row r="1345" spans="1:11" x14ac:dyDescent="0.35">
      <c r="A1345" s="3" t="s">
        <v>130</v>
      </c>
      <c r="B1345" s="3">
        <v>2019</v>
      </c>
      <c r="C1345" s="22">
        <v>43492</v>
      </c>
      <c r="D1345" s="3" t="s">
        <v>1554</v>
      </c>
      <c r="E1345" s="3" t="s">
        <v>1544</v>
      </c>
      <c r="F1345" s="3">
        <v>1</v>
      </c>
      <c r="G1345" s="3">
        <v>9</v>
      </c>
      <c r="H1345" s="3" t="s">
        <v>83</v>
      </c>
      <c r="I1345" s="3" t="s">
        <v>67</v>
      </c>
      <c r="J1345" s="3">
        <v>26.4</v>
      </c>
      <c r="K1345" s="3">
        <v>11</v>
      </c>
    </row>
    <row r="1346" spans="1:11" x14ac:dyDescent="0.35">
      <c r="A1346" s="3" t="s">
        <v>130</v>
      </c>
      <c r="B1346" s="3">
        <v>2019</v>
      </c>
      <c r="C1346" s="22">
        <v>43492</v>
      </c>
      <c r="D1346" s="3" t="s">
        <v>1554</v>
      </c>
      <c r="E1346" s="3" t="s">
        <v>1544</v>
      </c>
      <c r="F1346" s="3">
        <v>2</v>
      </c>
      <c r="G1346" s="3">
        <v>1</v>
      </c>
      <c r="H1346" s="3" t="s">
        <v>132</v>
      </c>
      <c r="I1346" s="3" t="s">
        <v>65</v>
      </c>
      <c r="J1346" s="3">
        <v>28.5</v>
      </c>
      <c r="K1346" s="3">
        <v>3</v>
      </c>
    </row>
    <row r="1347" spans="1:11" x14ac:dyDescent="0.35">
      <c r="A1347" s="3" t="s">
        <v>130</v>
      </c>
      <c r="B1347" s="3">
        <v>2019</v>
      </c>
      <c r="C1347" s="22">
        <v>43492</v>
      </c>
      <c r="D1347" s="3" t="s">
        <v>1554</v>
      </c>
      <c r="E1347" s="3" t="s">
        <v>1544</v>
      </c>
      <c r="F1347" s="3">
        <v>2</v>
      </c>
      <c r="G1347" s="3">
        <v>2</v>
      </c>
      <c r="H1347" s="3" t="s">
        <v>23</v>
      </c>
      <c r="I1347" s="3" t="s">
        <v>15</v>
      </c>
      <c r="J1347" s="3">
        <v>21.4</v>
      </c>
      <c r="K1347" s="3">
        <v>4</v>
      </c>
    </row>
    <row r="1348" spans="1:11" x14ac:dyDescent="0.35">
      <c r="A1348" s="3" t="s">
        <v>130</v>
      </c>
      <c r="B1348" s="3">
        <v>2019</v>
      </c>
      <c r="C1348" s="22">
        <v>43492</v>
      </c>
      <c r="D1348" s="3" t="s">
        <v>1554</v>
      </c>
      <c r="E1348" s="3" t="s">
        <v>1544</v>
      </c>
      <c r="F1348" s="3">
        <v>2</v>
      </c>
      <c r="G1348" s="3">
        <v>3</v>
      </c>
      <c r="H1348" s="3" t="s">
        <v>50</v>
      </c>
      <c r="I1348" s="3" t="s">
        <v>51</v>
      </c>
      <c r="J1348" s="3">
        <v>22.3</v>
      </c>
      <c r="K1348" s="3">
        <v>5</v>
      </c>
    </row>
    <row r="1349" spans="1:11" x14ac:dyDescent="0.35">
      <c r="A1349" s="3" t="s">
        <v>130</v>
      </c>
      <c r="B1349" s="3">
        <v>2019</v>
      </c>
      <c r="C1349" s="22">
        <v>43492</v>
      </c>
      <c r="D1349" s="3" t="s">
        <v>1554</v>
      </c>
      <c r="E1349" s="3" t="s">
        <v>1544</v>
      </c>
      <c r="F1349" s="3">
        <v>2</v>
      </c>
      <c r="G1349" s="3">
        <v>4</v>
      </c>
      <c r="H1349" s="3" t="s">
        <v>164</v>
      </c>
      <c r="I1349" s="3" t="s">
        <v>36</v>
      </c>
      <c r="J1349" s="3">
        <v>25</v>
      </c>
      <c r="K1349" s="3">
        <v>7</v>
      </c>
    </row>
    <row r="1350" spans="1:11" x14ac:dyDescent="0.35">
      <c r="A1350" s="3" t="s">
        <v>130</v>
      </c>
      <c r="B1350" s="3">
        <v>2019</v>
      </c>
      <c r="C1350" s="22">
        <v>43492</v>
      </c>
      <c r="D1350" s="3" t="s">
        <v>1554</v>
      </c>
      <c r="E1350" s="3" t="s">
        <v>1544</v>
      </c>
      <c r="F1350" s="3">
        <v>2</v>
      </c>
      <c r="G1350" s="3">
        <v>5</v>
      </c>
      <c r="H1350" s="3" t="s">
        <v>150</v>
      </c>
      <c r="I1350" s="3" t="s">
        <v>31</v>
      </c>
      <c r="J1350" s="3">
        <v>30.5</v>
      </c>
      <c r="K1350" s="3">
        <v>9</v>
      </c>
    </row>
    <row r="1351" spans="1:11" x14ac:dyDescent="0.35">
      <c r="A1351" s="3" t="s">
        <v>130</v>
      </c>
      <c r="B1351" s="3">
        <v>2019</v>
      </c>
      <c r="C1351" s="22">
        <v>43492</v>
      </c>
      <c r="D1351" s="3" t="s">
        <v>1554</v>
      </c>
      <c r="E1351" s="3" t="s">
        <v>1544</v>
      </c>
      <c r="F1351" s="3">
        <v>2</v>
      </c>
      <c r="G1351" s="3">
        <v>6</v>
      </c>
      <c r="H1351" s="3" t="s">
        <v>1556</v>
      </c>
      <c r="I1351" s="3" t="s">
        <v>123</v>
      </c>
      <c r="J1351" s="3">
        <v>36.1</v>
      </c>
      <c r="K1351" s="3">
        <v>10</v>
      </c>
    </row>
    <row r="1352" spans="1:11" x14ac:dyDescent="0.35">
      <c r="A1352" s="3" t="s">
        <v>130</v>
      </c>
      <c r="B1352" s="3">
        <v>2019</v>
      </c>
      <c r="C1352" s="22">
        <v>43492</v>
      </c>
      <c r="D1352" s="3" t="s">
        <v>1554</v>
      </c>
      <c r="E1352" s="3" t="s">
        <v>383</v>
      </c>
      <c r="F1352" s="3">
        <v>1</v>
      </c>
      <c r="G1352" s="3">
        <v>1</v>
      </c>
      <c r="H1352" s="3" t="s">
        <v>80</v>
      </c>
      <c r="I1352" s="3" t="s">
        <v>65</v>
      </c>
      <c r="J1352" s="3">
        <v>31.7</v>
      </c>
      <c r="K1352" s="3">
        <v>1</v>
      </c>
    </row>
    <row r="1353" spans="1:11" x14ac:dyDescent="0.35">
      <c r="A1353" s="3" t="s">
        <v>130</v>
      </c>
      <c r="B1353" s="3">
        <v>2019</v>
      </c>
      <c r="C1353" s="22">
        <v>43492</v>
      </c>
      <c r="D1353" s="3" t="s">
        <v>1554</v>
      </c>
      <c r="E1353" s="3" t="s">
        <v>383</v>
      </c>
      <c r="F1353" s="3">
        <v>1</v>
      </c>
      <c r="G1353" s="3">
        <v>2</v>
      </c>
      <c r="H1353" s="3" t="s">
        <v>39</v>
      </c>
      <c r="I1353" s="3" t="s">
        <v>40</v>
      </c>
      <c r="J1353" s="3">
        <v>24.4</v>
      </c>
      <c r="K1353" s="3">
        <v>2</v>
      </c>
    </row>
    <row r="1354" spans="1:11" x14ac:dyDescent="0.35">
      <c r="A1354" s="3" t="s">
        <v>130</v>
      </c>
      <c r="B1354" s="3">
        <v>2019</v>
      </c>
      <c r="C1354" s="22">
        <v>43492</v>
      </c>
      <c r="D1354" s="3" t="s">
        <v>1554</v>
      </c>
      <c r="E1354" s="3" t="s">
        <v>383</v>
      </c>
      <c r="F1354" s="3">
        <v>1</v>
      </c>
      <c r="G1354" s="3">
        <v>3</v>
      </c>
      <c r="H1354" s="3" t="s">
        <v>132</v>
      </c>
      <c r="I1354" s="3" t="s">
        <v>65</v>
      </c>
      <c r="J1354" s="3">
        <v>28.5</v>
      </c>
      <c r="K1354" s="3">
        <v>3</v>
      </c>
    </row>
    <row r="1355" spans="1:11" x14ac:dyDescent="0.35">
      <c r="A1355" s="3" t="s">
        <v>130</v>
      </c>
      <c r="B1355" s="3">
        <v>2019</v>
      </c>
      <c r="C1355" s="22">
        <v>43492</v>
      </c>
      <c r="D1355" s="3" t="s">
        <v>1554</v>
      </c>
      <c r="E1355" s="3" t="s">
        <v>383</v>
      </c>
      <c r="F1355" s="3">
        <v>1</v>
      </c>
      <c r="G1355" s="3">
        <v>4</v>
      </c>
      <c r="H1355" s="3" t="s">
        <v>23</v>
      </c>
      <c r="I1355" s="3" t="s">
        <v>15</v>
      </c>
      <c r="J1355" s="3">
        <v>21.4</v>
      </c>
      <c r="K1355" s="3">
        <v>4</v>
      </c>
    </row>
    <row r="1356" spans="1:11" x14ac:dyDescent="0.35">
      <c r="A1356" s="3" t="s">
        <v>130</v>
      </c>
      <c r="B1356" s="3">
        <v>2019</v>
      </c>
      <c r="C1356" s="22">
        <v>43492</v>
      </c>
      <c r="D1356" s="3" t="s">
        <v>1554</v>
      </c>
      <c r="E1356" s="3" t="s">
        <v>383</v>
      </c>
      <c r="F1356" s="3">
        <v>1</v>
      </c>
      <c r="G1356" s="3">
        <v>5</v>
      </c>
      <c r="H1356" s="3" t="s">
        <v>50</v>
      </c>
      <c r="I1356" s="3" t="s">
        <v>51</v>
      </c>
      <c r="J1356" s="3">
        <v>22.3</v>
      </c>
      <c r="K1356" s="3">
        <v>5</v>
      </c>
    </row>
    <row r="1357" spans="1:11" x14ac:dyDescent="0.35">
      <c r="A1357" s="3" t="s">
        <v>130</v>
      </c>
      <c r="B1357" s="3">
        <v>2019</v>
      </c>
      <c r="C1357" s="22">
        <v>43492</v>
      </c>
      <c r="D1357" s="3" t="s">
        <v>1554</v>
      </c>
      <c r="E1357" s="3" t="s">
        <v>383</v>
      </c>
      <c r="F1357" s="3">
        <v>1</v>
      </c>
      <c r="G1357" s="3">
        <v>6</v>
      </c>
      <c r="H1357" s="3" t="s">
        <v>137</v>
      </c>
      <c r="I1357" s="3" t="s">
        <v>38</v>
      </c>
      <c r="J1357" s="3">
        <v>28</v>
      </c>
      <c r="K1357" s="3">
        <v>6</v>
      </c>
    </row>
    <row r="1358" spans="1:11" x14ac:dyDescent="0.35">
      <c r="A1358" s="3" t="s">
        <v>130</v>
      </c>
      <c r="B1358" s="3">
        <v>2019</v>
      </c>
      <c r="C1358" s="22">
        <v>43492</v>
      </c>
      <c r="D1358" s="3" t="s">
        <v>1554</v>
      </c>
      <c r="E1358" s="3" t="s">
        <v>383</v>
      </c>
      <c r="F1358" s="3">
        <v>2</v>
      </c>
      <c r="G1358" s="3">
        <v>1</v>
      </c>
      <c r="H1358" s="3" t="s">
        <v>164</v>
      </c>
      <c r="I1358" s="3" t="s">
        <v>36</v>
      </c>
      <c r="J1358" s="3">
        <v>25</v>
      </c>
      <c r="K1358" s="3">
        <v>7</v>
      </c>
    </row>
    <row r="1359" spans="1:11" x14ac:dyDescent="0.35">
      <c r="A1359" s="3" t="s">
        <v>130</v>
      </c>
      <c r="B1359" s="3">
        <v>2019</v>
      </c>
      <c r="C1359" s="22">
        <v>43492</v>
      </c>
      <c r="D1359" s="3" t="s">
        <v>1554</v>
      </c>
      <c r="E1359" s="3" t="s">
        <v>383</v>
      </c>
      <c r="F1359" s="3">
        <v>2</v>
      </c>
      <c r="G1359" s="3">
        <v>2</v>
      </c>
      <c r="H1359" s="3" t="s">
        <v>140</v>
      </c>
      <c r="I1359" s="3" t="s">
        <v>29</v>
      </c>
      <c r="J1359" s="3">
        <v>21.7</v>
      </c>
      <c r="K1359" s="3">
        <v>8</v>
      </c>
    </row>
    <row r="1360" spans="1:11" x14ac:dyDescent="0.35">
      <c r="A1360" s="3" t="s">
        <v>130</v>
      </c>
      <c r="B1360" s="3">
        <v>2019</v>
      </c>
      <c r="C1360" s="22">
        <v>43492</v>
      </c>
      <c r="D1360" s="3" t="s">
        <v>1554</v>
      </c>
      <c r="E1360" s="3" t="s">
        <v>383</v>
      </c>
      <c r="F1360" s="3">
        <v>2</v>
      </c>
      <c r="G1360" s="3">
        <v>3</v>
      </c>
      <c r="H1360" s="3" t="s">
        <v>150</v>
      </c>
      <c r="I1360" s="3" t="s">
        <v>31</v>
      </c>
      <c r="J1360" s="3">
        <v>30.5</v>
      </c>
      <c r="K1360" s="3">
        <v>9</v>
      </c>
    </row>
    <row r="1361" spans="1:11" x14ac:dyDescent="0.35">
      <c r="A1361" s="3" t="s">
        <v>130</v>
      </c>
      <c r="B1361" s="3">
        <v>2019</v>
      </c>
      <c r="C1361" s="22">
        <v>43492</v>
      </c>
      <c r="D1361" s="3" t="s">
        <v>1554</v>
      </c>
      <c r="E1361" s="3" t="s">
        <v>383</v>
      </c>
      <c r="F1361" s="3">
        <v>2</v>
      </c>
      <c r="G1361" s="3">
        <v>4</v>
      </c>
      <c r="H1361" s="3" t="s">
        <v>1556</v>
      </c>
      <c r="I1361" s="3" t="s">
        <v>123</v>
      </c>
      <c r="J1361" s="3">
        <v>36.1</v>
      </c>
      <c r="K1361" s="3">
        <v>10</v>
      </c>
    </row>
    <row r="1362" spans="1:11" x14ac:dyDescent="0.35">
      <c r="A1362" s="3" t="s">
        <v>130</v>
      </c>
      <c r="B1362" s="3">
        <v>2019</v>
      </c>
      <c r="C1362" s="22">
        <v>43492</v>
      </c>
      <c r="D1362" s="3" t="s">
        <v>1554</v>
      </c>
      <c r="E1362" s="3" t="s">
        <v>383</v>
      </c>
      <c r="F1362" s="3">
        <v>2</v>
      </c>
      <c r="G1362" s="3">
        <v>5</v>
      </c>
      <c r="H1362" s="3" t="s">
        <v>83</v>
      </c>
      <c r="I1362" s="3" t="s">
        <v>67</v>
      </c>
      <c r="J1362" s="3">
        <v>26.4</v>
      </c>
      <c r="K1362" s="3">
        <v>11</v>
      </c>
    </row>
    <row r="1363" spans="1:11" x14ac:dyDescent="0.35">
      <c r="A1363" s="3" t="s">
        <v>130</v>
      </c>
      <c r="B1363" s="3">
        <v>2019</v>
      </c>
      <c r="C1363" s="22">
        <v>43492</v>
      </c>
      <c r="D1363" s="3" t="s">
        <v>1554</v>
      </c>
      <c r="E1363" s="3" t="s">
        <v>383</v>
      </c>
      <c r="F1363" s="3">
        <v>2</v>
      </c>
      <c r="G1363" s="3">
        <v>6</v>
      </c>
      <c r="H1363" s="3" t="s">
        <v>97</v>
      </c>
      <c r="I1363" s="3" t="s">
        <v>40</v>
      </c>
      <c r="J1363" s="3">
        <v>25</v>
      </c>
      <c r="K1363" s="3">
        <v>12</v>
      </c>
    </row>
    <row r="1364" spans="1:11" x14ac:dyDescent="0.35">
      <c r="A1364" s="3" t="s">
        <v>162</v>
      </c>
      <c r="B1364" s="3">
        <v>2019</v>
      </c>
      <c r="C1364" s="22">
        <v>43483</v>
      </c>
      <c r="D1364" s="3" t="s">
        <v>1554</v>
      </c>
      <c r="E1364" s="3" t="s">
        <v>472</v>
      </c>
      <c r="F1364" s="3">
        <v>1</v>
      </c>
      <c r="G1364" s="3">
        <v>1</v>
      </c>
      <c r="H1364" s="3" t="s">
        <v>83</v>
      </c>
      <c r="I1364" s="3" t="s">
        <v>67</v>
      </c>
      <c r="J1364" s="3">
        <v>26.4</v>
      </c>
      <c r="K1364" s="3">
        <v>8</v>
      </c>
    </row>
    <row r="1365" spans="1:11" x14ac:dyDescent="0.35">
      <c r="A1365" s="3" t="s">
        <v>162</v>
      </c>
      <c r="B1365" s="3">
        <v>2019</v>
      </c>
      <c r="C1365" s="22">
        <v>43483</v>
      </c>
      <c r="D1365" s="3" t="s">
        <v>1554</v>
      </c>
      <c r="E1365" s="3" t="s">
        <v>472</v>
      </c>
      <c r="F1365" s="3">
        <v>1</v>
      </c>
      <c r="G1365" s="3">
        <v>2</v>
      </c>
      <c r="H1365" s="3" t="s">
        <v>138</v>
      </c>
      <c r="I1365" s="3" t="s">
        <v>29</v>
      </c>
      <c r="J1365" s="3">
        <v>29.2</v>
      </c>
      <c r="K1365" s="3">
        <v>7</v>
      </c>
    </row>
    <row r="1366" spans="1:11" x14ac:dyDescent="0.35">
      <c r="A1366" s="3" t="s">
        <v>162</v>
      </c>
      <c r="B1366" s="3">
        <v>2019</v>
      </c>
      <c r="C1366" s="22">
        <v>43483</v>
      </c>
      <c r="D1366" s="3" t="s">
        <v>1554</v>
      </c>
      <c r="E1366" s="3" t="s">
        <v>472</v>
      </c>
      <c r="F1366" s="3">
        <v>1</v>
      </c>
      <c r="G1366" s="3">
        <v>3</v>
      </c>
      <c r="H1366" s="3" t="s">
        <v>50</v>
      </c>
      <c r="I1366" s="3" t="s">
        <v>51</v>
      </c>
      <c r="J1366" s="3">
        <v>22.3</v>
      </c>
      <c r="K1366" s="3">
        <v>10</v>
      </c>
    </row>
    <row r="1367" spans="1:11" x14ac:dyDescent="0.35">
      <c r="A1367" s="3" t="s">
        <v>162</v>
      </c>
      <c r="B1367" s="3">
        <v>2019</v>
      </c>
      <c r="C1367" s="22">
        <v>43483</v>
      </c>
      <c r="D1367" s="3" t="s">
        <v>1554</v>
      </c>
      <c r="E1367" s="3" t="s">
        <v>472</v>
      </c>
      <c r="F1367" s="3">
        <v>1</v>
      </c>
      <c r="G1367" s="3">
        <v>4</v>
      </c>
      <c r="H1367" s="3" t="s">
        <v>191</v>
      </c>
      <c r="I1367" s="3" t="s">
        <v>53</v>
      </c>
      <c r="J1367" s="3">
        <v>23.8</v>
      </c>
      <c r="K1367" s="3">
        <v>17</v>
      </c>
    </row>
    <row r="1368" spans="1:11" x14ac:dyDescent="0.35">
      <c r="A1368" s="3" t="s">
        <v>162</v>
      </c>
      <c r="B1368" s="3">
        <v>2019</v>
      </c>
      <c r="C1368" s="22">
        <v>43483</v>
      </c>
      <c r="D1368" s="3" t="s">
        <v>1554</v>
      </c>
      <c r="E1368" s="3" t="s">
        <v>472</v>
      </c>
      <c r="F1368" s="3">
        <v>1</v>
      </c>
      <c r="G1368" s="3">
        <v>5</v>
      </c>
      <c r="H1368" s="3" t="s">
        <v>124</v>
      </c>
      <c r="I1368" s="3" t="s">
        <v>123</v>
      </c>
      <c r="J1368" s="3">
        <v>22.9</v>
      </c>
      <c r="K1368" s="3">
        <v>15</v>
      </c>
    </row>
    <row r="1369" spans="1:11" x14ac:dyDescent="0.35">
      <c r="A1369" s="3" t="s">
        <v>162</v>
      </c>
      <c r="B1369" s="3">
        <v>2019</v>
      </c>
      <c r="C1369" s="22">
        <v>43483</v>
      </c>
      <c r="D1369" s="3" t="s">
        <v>1554</v>
      </c>
      <c r="E1369" s="3" t="s">
        <v>472</v>
      </c>
      <c r="F1369" s="3">
        <v>1</v>
      </c>
      <c r="G1369" s="3">
        <v>6</v>
      </c>
      <c r="H1369" s="3" t="s">
        <v>160</v>
      </c>
      <c r="I1369" s="3" t="s">
        <v>161</v>
      </c>
      <c r="J1369" s="3">
        <v>21.8</v>
      </c>
      <c r="K1369" s="3">
        <v>13</v>
      </c>
    </row>
    <row r="1370" spans="1:11" x14ac:dyDescent="0.35">
      <c r="A1370" s="3" t="s">
        <v>162</v>
      </c>
      <c r="B1370" s="3">
        <v>2019</v>
      </c>
      <c r="C1370" s="22">
        <v>43483</v>
      </c>
      <c r="D1370" s="3" t="s">
        <v>1554</v>
      </c>
      <c r="E1370" s="3" t="s">
        <v>472</v>
      </c>
      <c r="F1370" s="3">
        <v>2</v>
      </c>
      <c r="G1370" s="3">
        <v>1</v>
      </c>
      <c r="H1370" s="3" t="s">
        <v>80</v>
      </c>
      <c r="I1370" s="3" t="s">
        <v>65</v>
      </c>
      <c r="J1370" s="3">
        <v>31.7</v>
      </c>
      <c r="K1370" s="3">
        <v>1</v>
      </c>
    </row>
    <row r="1371" spans="1:11" x14ac:dyDescent="0.35">
      <c r="A1371" s="3" t="s">
        <v>162</v>
      </c>
      <c r="B1371" s="3">
        <v>2019</v>
      </c>
      <c r="C1371" s="22">
        <v>43483</v>
      </c>
      <c r="D1371" s="3" t="s">
        <v>1554</v>
      </c>
      <c r="E1371" s="3" t="s">
        <v>472</v>
      </c>
      <c r="F1371" s="3">
        <v>2</v>
      </c>
      <c r="G1371" s="3">
        <v>2</v>
      </c>
      <c r="H1371" s="3" t="s">
        <v>136</v>
      </c>
      <c r="I1371" s="3" t="s">
        <v>25</v>
      </c>
      <c r="J1371" s="3">
        <v>26</v>
      </c>
      <c r="K1371" s="3">
        <v>2</v>
      </c>
    </row>
    <row r="1372" spans="1:11" x14ac:dyDescent="0.35">
      <c r="A1372" s="3" t="s">
        <v>162</v>
      </c>
      <c r="B1372" s="3">
        <v>2019</v>
      </c>
      <c r="C1372" s="22">
        <v>43483</v>
      </c>
      <c r="D1372" s="3" t="s">
        <v>1554</v>
      </c>
      <c r="E1372" s="3" t="s">
        <v>472</v>
      </c>
      <c r="F1372" s="3">
        <v>2</v>
      </c>
      <c r="G1372" s="3">
        <v>3</v>
      </c>
      <c r="H1372" s="3" t="s">
        <v>101</v>
      </c>
      <c r="I1372" s="3" t="s">
        <v>47</v>
      </c>
      <c r="J1372" s="3">
        <v>24.9</v>
      </c>
      <c r="K1372" s="3">
        <v>4</v>
      </c>
    </row>
    <row r="1373" spans="1:11" x14ac:dyDescent="0.35">
      <c r="A1373" s="3" t="s">
        <v>162</v>
      </c>
      <c r="B1373" s="3">
        <v>2019</v>
      </c>
      <c r="C1373" s="22">
        <v>43483</v>
      </c>
      <c r="D1373" s="3" t="s">
        <v>1554</v>
      </c>
      <c r="E1373" s="3" t="s">
        <v>472</v>
      </c>
      <c r="F1373" s="3">
        <v>2</v>
      </c>
      <c r="G1373" s="3">
        <v>4</v>
      </c>
      <c r="H1373" s="3" t="s">
        <v>149</v>
      </c>
      <c r="I1373" s="3" t="s">
        <v>56</v>
      </c>
      <c r="J1373" s="3">
        <v>28.8</v>
      </c>
      <c r="K1373" s="3">
        <v>13</v>
      </c>
    </row>
    <row r="1374" spans="1:11" x14ac:dyDescent="0.35">
      <c r="A1374" s="3" t="s">
        <v>162</v>
      </c>
      <c r="B1374" s="3">
        <v>2019</v>
      </c>
      <c r="C1374" s="22">
        <v>43483</v>
      </c>
      <c r="D1374" s="3" t="s">
        <v>1554</v>
      </c>
      <c r="E1374" s="3" t="s">
        <v>472</v>
      </c>
      <c r="F1374" s="3">
        <v>2</v>
      </c>
      <c r="G1374" s="3">
        <v>5</v>
      </c>
      <c r="H1374" s="3" t="s">
        <v>419</v>
      </c>
      <c r="I1374" s="3" t="s">
        <v>36</v>
      </c>
      <c r="J1374" s="3">
        <v>31</v>
      </c>
      <c r="K1374" s="3">
        <v>5</v>
      </c>
    </row>
    <row r="1375" spans="1:11" x14ac:dyDescent="0.35">
      <c r="A1375" s="3" t="s">
        <v>162</v>
      </c>
      <c r="B1375" s="3">
        <v>2019</v>
      </c>
      <c r="C1375" s="22">
        <v>43483</v>
      </c>
      <c r="D1375" s="3" t="s">
        <v>1554</v>
      </c>
      <c r="E1375" s="3" t="s">
        <v>472</v>
      </c>
      <c r="F1375" s="3">
        <v>2</v>
      </c>
      <c r="G1375" s="3">
        <v>6</v>
      </c>
      <c r="H1375" s="3" t="s">
        <v>52</v>
      </c>
      <c r="I1375" s="3" t="s">
        <v>53</v>
      </c>
      <c r="J1375" s="3">
        <v>21.8</v>
      </c>
      <c r="K1375" s="3">
        <v>17</v>
      </c>
    </row>
    <row r="1376" spans="1:11" x14ac:dyDescent="0.35">
      <c r="A1376" s="3" t="s">
        <v>162</v>
      </c>
      <c r="B1376" s="3">
        <v>2019</v>
      </c>
      <c r="C1376" s="22">
        <v>43483</v>
      </c>
      <c r="D1376" s="3" t="s">
        <v>1554</v>
      </c>
      <c r="E1376" s="3" t="s">
        <v>472</v>
      </c>
      <c r="F1376" s="3">
        <v>3</v>
      </c>
      <c r="G1376" s="3">
        <v>1</v>
      </c>
      <c r="H1376" s="3" t="s">
        <v>16</v>
      </c>
      <c r="I1376" s="3" t="s">
        <v>17</v>
      </c>
      <c r="J1376" s="3">
        <v>19.7</v>
      </c>
      <c r="K1376" s="3">
        <v>6</v>
      </c>
    </row>
    <row r="1377" spans="1:11" x14ac:dyDescent="0.35">
      <c r="A1377" s="3" t="s">
        <v>162</v>
      </c>
      <c r="B1377" s="3">
        <v>2019</v>
      </c>
      <c r="C1377" s="22">
        <v>43483</v>
      </c>
      <c r="D1377" s="3" t="s">
        <v>1554</v>
      </c>
      <c r="E1377" s="3" t="s">
        <v>472</v>
      </c>
      <c r="F1377" s="3">
        <v>3</v>
      </c>
      <c r="G1377" s="3">
        <v>2</v>
      </c>
      <c r="H1377" s="3" t="s">
        <v>140</v>
      </c>
      <c r="I1377" s="3" t="s">
        <v>29</v>
      </c>
      <c r="J1377" s="3">
        <v>21.7</v>
      </c>
      <c r="K1377" s="3">
        <v>11</v>
      </c>
    </row>
    <row r="1378" spans="1:11" x14ac:dyDescent="0.35">
      <c r="A1378" s="3" t="s">
        <v>162</v>
      </c>
      <c r="B1378" s="3">
        <v>2019</v>
      </c>
      <c r="C1378" s="22">
        <v>43483</v>
      </c>
      <c r="D1378" s="3" t="s">
        <v>1554</v>
      </c>
      <c r="E1378" s="3" t="s">
        <v>472</v>
      </c>
      <c r="F1378" s="3">
        <v>3</v>
      </c>
      <c r="G1378" s="3">
        <v>3</v>
      </c>
      <c r="H1378" s="3" t="s">
        <v>150</v>
      </c>
      <c r="I1378" s="3" t="s">
        <v>31</v>
      </c>
      <c r="J1378" s="3">
        <v>30.5</v>
      </c>
      <c r="K1378" s="3">
        <v>3</v>
      </c>
    </row>
    <row r="1379" spans="1:11" x14ac:dyDescent="0.35">
      <c r="A1379" s="3" t="s">
        <v>162</v>
      </c>
      <c r="B1379" s="3">
        <v>2019</v>
      </c>
      <c r="C1379" s="22">
        <v>43483</v>
      </c>
      <c r="D1379" s="3" t="s">
        <v>1554</v>
      </c>
      <c r="E1379" s="3" t="s">
        <v>472</v>
      </c>
      <c r="F1379" s="3">
        <v>3</v>
      </c>
      <c r="G1379" s="3">
        <v>4</v>
      </c>
      <c r="H1379" s="3" t="s">
        <v>60</v>
      </c>
      <c r="I1379" s="3" t="s">
        <v>61</v>
      </c>
      <c r="J1379" s="3">
        <v>30.5</v>
      </c>
      <c r="K1379" s="3">
        <v>9</v>
      </c>
    </row>
    <row r="1380" spans="1:11" x14ac:dyDescent="0.35">
      <c r="A1380" s="3" t="s">
        <v>162</v>
      </c>
      <c r="B1380" s="3">
        <v>2019</v>
      </c>
      <c r="C1380" s="22">
        <v>43483</v>
      </c>
      <c r="D1380" s="3" t="s">
        <v>1554</v>
      </c>
      <c r="E1380" s="3" t="s">
        <v>472</v>
      </c>
      <c r="F1380" s="3">
        <v>3</v>
      </c>
      <c r="G1380" s="3">
        <v>5</v>
      </c>
      <c r="H1380" s="3" t="s">
        <v>26</v>
      </c>
      <c r="I1380" s="3" t="s">
        <v>27</v>
      </c>
      <c r="J1380" s="3">
        <v>20.6</v>
      </c>
      <c r="K1380" s="3">
        <v>12</v>
      </c>
    </row>
    <row r="1381" spans="1:11" x14ac:dyDescent="0.35">
      <c r="A1381" s="3" t="s">
        <v>162</v>
      </c>
      <c r="B1381" s="3">
        <v>2019</v>
      </c>
      <c r="C1381" s="22">
        <v>43483</v>
      </c>
      <c r="D1381" s="3" t="s">
        <v>1554</v>
      </c>
      <c r="E1381" s="3" t="s">
        <v>472</v>
      </c>
      <c r="F1381" s="3">
        <v>3</v>
      </c>
      <c r="G1381" s="3">
        <v>6</v>
      </c>
      <c r="H1381" s="3" t="s">
        <v>95</v>
      </c>
      <c r="I1381" s="3" t="s">
        <v>38</v>
      </c>
      <c r="J1381" s="3">
        <v>21.2</v>
      </c>
      <c r="K1381" s="3">
        <v>15</v>
      </c>
    </row>
    <row r="1382" spans="1:11" x14ac:dyDescent="0.35">
      <c r="A1382" s="3" t="s">
        <v>162</v>
      </c>
      <c r="B1382" s="3">
        <v>2019</v>
      </c>
      <c r="C1382" s="22">
        <v>43483</v>
      </c>
      <c r="D1382" s="3" t="s">
        <v>1554</v>
      </c>
      <c r="E1382" s="3" t="s">
        <v>1543</v>
      </c>
      <c r="F1382" s="3">
        <v>1</v>
      </c>
      <c r="G1382" s="3">
        <v>1</v>
      </c>
      <c r="H1382" s="3" t="s">
        <v>26</v>
      </c>
      <c r="I1382" s="3" t="s">
        <v>27</v>
      </c>
      <c r="J1382" s="3">
        <v>20.6</v>
      </c>
      <c r="K1382" s="3">
        <v>12</v>
      </c>
    </row>
    <row r="1383" spans="1:11" x14ac:dyDescent="0.35">
      <c r="A1383" s="3" t="s">
        <v>162</v>
      </c>
      <c r="B1383" s="3">
        <v>2019</v>
      </c>
      <c r="C1383" s="22">
        <v>43483</v>
      </c>
      <c r="D1383" s="3" t="s">
        <v>1554</v>
      </c>
      <c r="E1383" s="3" t="s">
        <v>1543</v>
      </c>
      <c r="F1383" s="3">
        <v>1</v>
      </c>
      <c r="G1383" s="3">
        <v>2</v>
      </c>
      <c r="H1383" s="3" t="s">
        <v>60</v>
      </c>
      <c r="I1383" s="3" t="s">
        <v>61</v>
      </c>
      <c r="J1383" s="3">
        <v>30.5</v>
      </c>
      <c r="K1383" s="3">
        <v>9</v>
      </c>
    </row>
    <row r="1384" spans="1:11" x14ac:dyDescent="0.35">
      <c r="A1384" s="3" t="s">
        <v>162</v>
      </c>
      <c r="B1384" s="3">
        <v>2019</v>
      </c>
      <c r="C1384" s="22">
        <v>43483</v>
      </c>
      <c r="D1384" s="3" t="s">
        <v>1554</v>
      </c>
      <c r="E1384" s="3" t="s">
        <v>1543</v>
      </c>
      <c r="F1384" s="3">
        <v>1</v>
      </c>
      <c r="G1384" s="3">
        <v>3</v>
      </c>
      <c r="H1384" s="3" t="s">
        <v>50</v>
      </c>
      <c r="I1384" s="3" t="s">
        <v>51</v>
      </c>
      <c r="J1384" s="3">
        <v>22.3</v>
      </c>
      <c r="K1384" s="3">
        <v>10</v>
      </c>
    </row>
    <row r="1385" spans="1:11" x14ac:dyDescent="0.35">
      <c r="A1385" s="3" t="s">
        <v>162</v>
      </c>
      <c r="B1385" s="3">
        <v>2019</v>
      </c>
      <c r="C1385" s="22">
        <v>43483</v>
      </c>
      <c r="D1385" s="3" t="s">
        <v>1554</v>
      </c>
      <c r="E1385" s="3" t="s">
        <v>1543</v>
      </c>
      <c r="F1385" s="3">
        <v>1</v>
      </c>
      <c r="G1385" s="3">
        <v>4</v>
      </c>
      <c r="H1385" s="3" t="s">
        <v>149</v>
      </c>
      <c r="I1385" s="3" t="s">
        <v>56</v>
      </c>
      <c r="J1385" s="3">
        <v>28.8</v>
      </c>
      <c r="K1385" s="3">
        <v>13</v>
      </c>
    </row>
    <row r="1386" spans="1:11" x14ac:dyDescent="0.35">
      <c r="A1386" s="3" t="s">
        <v>162</v>
      </c>
      <c r="B1386" s="3">
        <v>2019</v>
      </c>
      <c r="C1386" s="22">
        <v>43483</v>
      </c>
      <c r="D1386" s="3" t="s">
        <v>1554</v>
      </c>
      <c r="E1386" s="3" t="s">
        <v>1543</v>
      </c>
      <c r="F1386" s="3">
        <v>1</v>
      </c>
      <c r="G1386" s="3">
        <v>5</v>
      </c>
      <c r="H1386" s="3" t="s">
        <v>124</v>
      </c>
      <c r="I1386" s="3" t="s">
        <v>123</v>
      </c>
      <c r="J1386" s="3">
        <v>22.9</v>
      </c>
      <c r="K1386" s="3">
        <v>15</v>
      </c>
    </row>
    <row r="1387" spans="1:11" x14ac:dyDescent="0.35">
      <c r="A1387" s="3" t="s">
        <v>162</v>
      </c>
      <c r="B1387" s="3">
        <v>2019</v>
      </c>
      <c r="C1387" s="22">
        <v>43483</v>
      </c>
      <c r="D1387" s="3" t="s">
        <v>1554</v>
      </c>
      <c r="E1387" s="3" t="s">
        <v>1543</v>
      </c>
      <c r="F1387" s="3">
        <v>1</v>
      </c>
      <c r="G1387" s="3">
        <v>6</v>
      </c>
      <c r="H1387" s="3" t="s">
        <v>52</v>
      </c>
      <c r="I1387" s="3" t="s">
        <v>53</v>
      </c>
      <c r="J1387" s="3">
        <v>21.8</v>
      </c>
      <c r="K1387" s="3">
        <v>17</v>
      </c>
    </row>
    <row r="1388" spans="1:11" x14ac:dyDescent="0.35">
      <c r="A1388" s="3" t="s">
        <v>162</v>
      </c>
      <c r="B1388" s="3">
        <v>2019</v>
      </c>
      <c r="C1388" s="22">
        <v>43483</v>
      </c>
      <c r="D1388" s="3" t="s">
        <v>1554</v>
      </c>
      <c r="E1388" s="3" t="s">
        <v>1543</v>
      </c>
      <c r="F1388" s="3">
        <v>2</v>
      </c>
      <c r="G1388" s="3">
        <v>1</v>
      </c>
      <c r="H1388" s="3" t="s">
        <v>419</v>
      </c>
      <c r="I1388" s="3" t="s">
        <v>36</v>
      </c>
      <c r="J1388" s="3">
        <v>31</v>
      </c>
      <c r="K1388" s="3">
        <v>5</v>
      </c>
    </row>
    <row r="1389" spans="1:11" x14ac:dyDescent="0.35">
      <c r="A1389" s="3" t="s">
        <v>162</v>
      </c>
      <c r="B1389" s="3">
        <v>2019</v>
      </c>
      <c r="C1389" s="22">
        <v>43483</v>
      </c>
      <c r="D1389" s="3" t="s">
        <v>1554</v>
      </c>
      <c r="E1389" s="3" t="s">
        <v>1543</v>
      </c>
      <c r="F1389" s="3">
        <v>2</v>
      </c>
      <c r="G1389" s="3">
        <v>2</v>
      </c>
      <c r="H1389" s="3" t="s">
        <v>150</v>
      </c>
      <c r="I1389" s="3" t="s">
        <v>31</v>
      </c>
      <c r="J1389" s="3">
        <v>30.5</v>
      </c>
      <c r="K1389" s="3">
        <v>3</v>
      </c>
    </row>
    <row r="1390" spans="1:11" x14ac:dyDescent="0.35">
      <c r="A1390" s="3" t="s">
        <v>162</v>
      </c>
      <c r="B1390" s="3">
        <v>2019</v>
      </c>
      <c r="C1390" s="22">
        <v>43483</v>
      </c>
      <c r="D1390" s="3" t="s">
        <v>1554</v>
      </c>
      <c r="E1390" s="3" t="s">
        <v>1543</v>
      </c>
      <c r="F1390" s="3">
        <v>2</v>
      </c>
      <c r="G1390" s="3">
        <v>3</v>
      </c>
      <c r="H1390" s="3" t="s">
        <v>101</v>
      </c>
      <c r="I1390" s="3" t="s">
        <v>47</v>
      </c>
      <c r="J1390" s="3">
        <v>24.9</v>
      </c>
      <c r="K1390" s="3">
        <v>4</v>
      </c>
    </row>
    <row r="1391" spans="1:11" x14ac:dyDescent="0.35">
      <c r="A1391" s="3" t="s">
        <v>162</v>
      </c>
      <c r="B1391" s="3">
        <v>2019</v>
      </c>
      <c r="C1391" s="22">
        <v>43483</v>
      </c>
      <c r="D1391" s="3" t="s">
        <v>1554</v>
      </c>
      <c r="E1391" s="3" t="s">
        <v>1543</v>
      </c>
      <c r="F1391" s="3">
        <v>2</v>
      </c>
      <c r="G1391" s="3">
        <v>4</v>
      </c>
      <c r="H1391" s="3" t="s">
        <v>160</v>
      </c>
      <c r="I1391" s="3" t="s">
        <v>161</v>
      </c>
      <c r="J1391" s="3">
        <v>21.8</v>
      </c>
      <c r="K1391" s="3">
        <v>13</v>
      </c>
    </row>
    <row r="1392" spans="1:11" x14ac:dyDescent="0.35">
      <c r="A1392" s="3" t="s">
        <v>162</v>
      </c>
      <c r="B1392" s="3">
        <v>2019</v>
      </c>
      <c r="C1392" s="22">
        <v>43483</v>
      </c>
      <c r="D1392" s="3" t="s">
        <v>1554</v>
      </c>
      <c r="E1392" s="3" t="s">
        <v>1543</v>
      </c>
      <c r="F1392" s="3">
        <v>2</v>
      </c>
      <c r="G1392" s="3">
        <v>5</v>
      </c>
      <c r="H1392" s="3" t="s">
        <v>95</v>
      </c>
      <c r="I1392" s="3" t="s">
        <v>38</v>
      </c>
      <c r="J1392" s="3">
        <v>21.2</v>
      </c>
      <c r="K1392" s="3">
        <v>15</v>
      </c>
    </row>
    <row r="1393" spans="1:11" x14ac:dyDescent="0.35">
      <c r="A1393" s="3" t="s">
        <v>162</v>
      </c>
      <c r="B1393" s="3">
        <v>2019</v>
      </c>
      <c r="C1393" s="22">
        <v>43483</v>
      </c>
      <c r="D1393" s="3" t="s">
        <v>1554</v>
      </c>
      <c r="E1393" s="3" t="s">
        <v>1543</v>
      </c>
      <c r="F1393" s="3">
        <v>2</v>
      </c>
      <c r="G1393" s="3">
        <v>6</v>
      </c>
      <c r="H1393" s="3" t="s">
        <v>191</v>
      </c>
      <c r="I1393" s="3" t="s">
        <v>53</v>
      </c>
      <c r="J1393" s="3">
        <v>23.8</v>
      </c>
      <c r="K1393" s="3">
        <v>17</v>
      </c>
    </row>
    <row r="1394" spans="1:11" x14ac:dyDescent="0.35">
      <c r="A1394" s="3" t="s">
        <v>162</v>
      </c>
      <c r="B1394" s="3">
        <v>2019</v>
      </c>
      <c r="C1394" s="22">
        <v>43483</v>
      </c>
      <c r="D1394" s="3" t="s">
        <v>1554</v>
      </c>
      <c r="E1394" s="3" t="s">
        <v>1544</v>
      </c>
      <c r="F1394" s="3">
        <v>1</v>
      </c>
      <c r="G1394" s="3">
        <v>1</v>
      </c>
      <c r="H1394" s="3" t="s">
        <v>136</v>
      </c>
      <c r="I1394" s="3" t="s">
        <v>25</v>
      </c>
      <c r="J1394" s="3">
        <v>26</v>
      </c>
      <c r="K1394" s="3">
        <v>2</v>
      </c>
    </row>
    <row r="1395" spans="1:11" x14ac:dyDescent="0.35">
      <c r="A1395" s="3" t="s">
        <v>162</v>
      </c>
      <c r="B1395" s="3">
        <v>2019</v>
      </c>
      <c r="C1395" s="22">
        <v>43483</v>
      </c>
      <c r="D1395" s="3" t="s">
        <v>1554</v>
      </c>
      <c r="E1395" s="3" t="s">
        <v>1544</v>
      </c>
      <c r="F1395" s="3">
        <v>1</v>
      </c>
      <c r="G1395" s="3">
        <v>2</v>
      </c>
      <c r="H1395" s="3" t="s">
        <v>150</v>
      </c>
      <c r="I1395" s="3" t="s">
        <v>31</v>
      </c>
      <c r="J1395" s="3">
        <v>30.5</v>
      </c>
      <c r="K1395" s="3">
        <v>3</v>
      </c>
    </row>
    <row r="1396" spans="1:11" x14ac:dyDescent="0.35">
      <c r="A1396" s="3" t="s">
        <v>162</v>
      </c>
      <c r="B1396" s="3">
        <v>2019</v>
      </c>
      <c r="C1396" s="22">
        <v>43483</v>
      </c>
      <c r="D1396" s="3" t="s">
        <v>1554</v>
      </c>
      <c r="E1396" s="3" t="s">
        <v>1544</v>
      </c>
      <c r="F1396" s="3">
        <v>1</v>
      </c>
      <c r="G1396" s="3">
        <v>3</v>
      </c>
      <c r="H1396" s="3" t="s">
        <v>101</v>
      </c>
      <c r="I1396" s="3" t="s">
        <v>47</v>
      </c>
      <c r="J1396" s="3">
        <v>24.9</v>
      </c>
      <c r="K1396" s="3">
        <v>4</v>
      </c>
    </row>
    <row r="1397" spans="1:11" x14ac:dyDescent="0.35">
      <c r="A1397" s="3" t="s">
        <v>162</v>
      </c>
      <c r="B1397" s="3">
        <v>2019</v>
      </c>
      <c r="C1397" s="22">
        <v>43483</v>
      </c>
      <c r="D1397" s="3" t="s">
        <v>1554</v>
      </c>
      <c r="E1397" s="3" t="s">
        <v>1544</v>
      </c>
      <c r="F1397" s="3">
        <v>1</v>
      </c>
      <c r="G1397" s="3">
        <v>4</v>
      </c>
      <c r="H1397" s="3" t="s">
        <v>140</v>
      </c>
      <c r="I1397" s="3" t="s">
        <v>29</v>
      </c>
      <c r="J1397" s="3">
        <v>21.7</v>
      </c>
      <c r="K1397" s="3">
        <v>11</v>
      </c>
    </row>
    <row r="1398" spans="1:11" x14ac:dyDescent="0.35">
      <c r="A1398" s="3" t="s">
        <v>162</v>
      </c>
      <c r="B1398" s="3">
        <v>2019</v>
      </c>
      <c r="C1398" s="22">
        <v>43483</v>
      </c>
      <c r="D1398" s="3" t="s">
        <v>1554</v>
      </c>
      <c r="E1398" s="3" t="s">
        <v>1544</v>
      </c>
      <c r="F1398" s="3">
        <v>1</v>
      </c>
      <c r="G1398" s="3">
        <v>5</v>
      </c>
      <c r="H1398" s="3" t="s">
        <v>83</v>
      </c>
      <c r="I1398" s="3" t="s">
        <v>67</v>
      </c>
      <c r="J1398" s="3">
        <v>26.4</v>
      </c>
      <c r="K1398" s="3">
        <v>8</v>
      </c>
    </row>
    <row r="1399" spans="1:11" x14ac:dyDescent="0.35">
      <c r="A1399" s="3" t="s">
        <v>162</v>
      </c>
      <c r="B1399" s="3">
        <v>2019</v>
      </c>
      <c r="C1399" s="22">
        <v>43483</v>
      </c>
      <c r="D1399" s="3" t="s">
        <v>1554</v>
      </c>
      <c r="E1399" s="3" t="s">
        <v>1544</v>
      </c>
      <c r="F1399" s="3">
        <v>1</v>
      </c>
      <c r="G1399" s="3">
        <v>6</v>
      </c>
      <c r="H1399" s="3" t="s">
        <v>26</v>
      </c>
      <c r="I1399" s="3" t="s">
        <v>27</v>
      </c>
      <c r="J1399" s="3">
        <v>20.6</v>
      </c>
      <c r="K1399" s="3">
        <v>12</v>
      </c>
    </row>
    <row r="1400" spans="1:11" x14ac:dyDescent="0.35">
      <c r="A1400" s="3" t="s">
        <v>162</v>
      </c>
      <c r="B1400" s="3">
        <v>2019</v>
      </c>
      <c r="C1400" s="22">
        <v>43483</v>
      </c>
      <c r="D1400" s="3" t="s">
        <v>1554</v>
      </c>
      <c r="E1400" s="3" t="s">
        <v>1544</v>
      </c>
      <c r="F1400" s="3">
        <v>2</v>
      </c>
      <c r="G1400" s="3">
        <v>1</v>
      </c>
      <c r="H1400" s="3" t="s">
        <v>16</v>
      </c>
      <c r="I1400" s="3" t="s">
        <v>17</v>
      </c>
      <c r="J1400" s="3">
        <v>19.7</v>
      </c>
      <c r="K1400" s="3">
        <v>6</v>
      </c>
    </row>
    <row r="1401" spans="1:11" x14ac:dyDescent="0.35">
      <c r="A1401" s="3" t="s">
        <v>162</v>
      </c>
      <c r="B1401" s="3">
        <v>2019</v>
      </c>
      <c r="C1401" s="22">
        <v>43483</v>
      </c>
      <c r="D1401" s="3" t="s">
        <v>1554</v>
      </c>
      <c r="E1401" s="3" t="s">
        <v>1544</v>
      </c>
      <c r="F1401" s="3">
        <v>2</v>
      </c>
      <c r="G1401" s="3">
        <v>2</v>
      </c>
      <c r="H1401" s="3" t="s">
        <v>80</v>
      </c>
      <c r="I1401" s="3" t="s">
        <v>65</v>
      </c>
      <c r="J1401" s="3">
        <v>31.7</v>
      </c>
      <c r="K1401" s="3">
        <v>1</v>
      </c>
    </row>
    <row r="1402" spans="1:11" x14ac:dyDescent="0.35">
      <c r="A1402" s="3" t="s">
        <v>162</v>
      </c>
      <c r="B1402" s="3">
        <v>2019</v>
      </c>
      <c r="C1402" s="22">
        <v>43483</v>
      </c>
      <c r="D1402" s="3" t="s">
        <v>1554</v>
      </c>
      <c r="E1402" s="3" t="s">
        <v>1544</v>
      </c>
      <c r="F1402" s="3">
        <v>2</v>
      </c>
      <c r="G1402" s="3">
        <v>3</v>
      </c>
      <c r="H1402" s="3" t="s">
        <v>419</v>
      </c>
      <c r="I1402" s="3" t="s">
        <v>36</v>
      </c>
      <c r="J1402" s="3">
        <v>31</v>
      </c>
      <c r="K1402" s="3">
        <v>5</v>
      </c>
    </row>
    <row r="1403" spans="1:11" x14ac:dyDescent="0.35">
      <c r="A1403" s="3" t="s">
        <v>162</v>
      </c>
      <c r="B1403" s="3">
        <v>2019</v>
      </c>
      <c r="C1403" s="22">
        <v>43483</v>
      </c>
      <c r="D1403" s="3" t="s">
        <v>1554</v>
      </c>
      <c r="E1403" s="3" t="s">
        <v>1544</v>
      </c>
      <c r="F1403" s="3">
        <v>2</v>
      </c>
      <c r="G1403" s="3">
        <v>4</v>
      </c>
      <c r="H1403" s="3" t="s">
        <v>138</v>
      </c>
      <c r="I1403" s="3" t="s">
        <v>29</v>
      </c>
      <c r="J1403" s="3">
        <v>29.2</v>
      </c>
      <c r="K1403" s="3">
        <v>7</v>
      </c>
    </row>
    <row r="1404" spans="1:11" x14ac:dyDescent="0.35">
      <c r="A1404" s="3" t="s">
        <v>162</v>
      </c>
      <c r="B1404" s="3">
        <v>2019</v>
      </c>
      <c r="C1404" s="22">
        <v>43483</v>
      </c>
      <c r="D1404" s="3" t="s">
        <v>1554</v>
      </c>
      <c r="E1404" s="3" t="s">
        <v>1544</v>
      </c>
      <c r="F1404" s="3">
        <v>2</v>
      </c>
      <c r="G1404" s="3">
        <v>5</v>
      </c>
      <c r="H1404" s="3" t="s">
        <v>60</v>
      </c>
      <c r="I1404" s="3" t="s">
        <v>61</v>
      </c>
      <c r="J1404" s="3">
        <v>30.5</v>
      </c>
      <c r="K1404" s="3">
        <v>9</v>
      </c>
    </row>
    <row r="1405" spans="1:11" x14ac:dyDescent="0.35">
      <c r="A1405" s="3" t="s">
        <v>162</v>
      </c>
      <c r="B1405" s="3">
        <v>2019</v>
      </c>
      <c r="C1405" s="22">
        <v>43483</v>
      </c>
      <c r="D1405" s="3" t="s">
        <v>1554</v>
      </c>
      <c r="E1405" s="3" t="s">
        <v>1544</v>
      </c>
      <c r="F1405" s="3">
        <v>2</v>
      </c>
      <c r="G1405" s="3">
        <v>6</v>
      </c>
      <c r="H1405" s="3" t="s">
        <v>50</v>
      </c>
      <c r="I1405" s="3" t="s">
        <v>51</v>
      </c>
      <c r="J1405" s="3">
        <v>22.3</v>
      </c>
      <c r="K1405" s="3">
        <v>10</v>
      </c>
    </row>
    <row r="1406" spans="1:11" x14ac:dyDescent="0.35">
      <c r="A1406" s="3" t="s">
        <v>162</v>
      </c>
      <c r="B1406" s="3">
        <v>2019</v>
      </c>
      <c r="C1406" s="22">
        <v>43483</v>
      </c>
      <c r="D1406" s="3" t="s">
        <v>1554</v>
      </c>
      <c r="E1406" s="3" t="s">
        <v>383</v>
      </c>
      <c r="F1406" s="3">
        <v>1</v>
      </c>
      <c r="G1406" s="3">
        <v>1</v>
      </c>
      <c r="H1406" s="3" t="s">
        <v>80</v>
      </c>
      <c r="I1406" s="3" t="s">
        <v>65</v>
      </c>
      <c r="J1406" s="3">
        <v>31.7</v>
      </c>
      <c r="K1406" s="3">
        <v>1</v>
      </c>
    </row>
    <row r="1407" spans="1:11" x14ac:dyDescent="0.35">
      <c r="A1407" s="3" t="s">
        <v>162</v>
      </c>
      <c r="B1407" s="3">
        <v>2019</v>
      </c>
      <c r="C1407" s="22">
        <v>43483</v>
      </c>
      <c r="D1407" s="3" t="s">
        <v>1554</v>
      </c>
      <c r="E1407" s="3" t="s">
        <v>383</v>
      </c>
      <c r="F1407" s="3">
        <v>1</v>
      </c>
      <c r="G1407" s="3">
        <v>2</v>
      </c>
      <c r="H1407" s="3" t="s">
        <v>136</v>
      </c>
      <c r="I1407" s="3" t="s">
        <v>25</v>
      </c>
      <c r="J1407" s="3">
        <v>26</v>
      </c>
      <c r="K1407" s="3">
        <v>2</v>
      </c>
    </row>
    <row r="1408" spans="1:11" x14ac:dyDescent="0.35">
      <c r="A1408" s="3" t="s">
        <v>162</v>
      </c>
      <c r="B1408" s="3">
        <v>2019</v>
      </c>
      <c r="C1408" s="22">
        <v>43483</v>
      </c>
      <c r="D1408" s="3" t="s">
        <v>1554</v>
      </c>
      <c r="E1408" s="3" t="s">
        <v>383</v>
      </c>
      <c r="F1408" s="3">
        <v>1</v>
      </c>
      <c r="G1408" s="3">
        <v>3</v>
      </c>
      <c r="H1408" s="3" t="s">
        <v>150</v>
      </c>
      <c r="I1408" s="3" t="s">
        <v>31</v>
      </c>
      <c r="J1408" s="3">
        <v>30.5</v>
      </c>
      <c r="K1408" s="3">
        <v>3</v>
      </c>
    </row>
    <row r="1409" spans="1:11" x14ac:dyDescent="0.35">
      <c r="A1409" s="3" t="s">
        <v>162</v>
      </c>
      <c r="B1409" s="3">
        <v>2019</v>
      </c>
      <c r="C1409" s="22">
        <v>43483</v>
      </c>
      <c r="D1409" s="3" t="s">
        <v>1554</v>
      </c>
      <c r="E1409" s="3" t="s">
        <v>383</v>
      </c>
      <c r="F1409" s="3">
        <v>1</v>
      </c>
      <c r="G1409" s="3">
        <v>4</v>
      </c>
      <c r="H1409" s="3" t="s">
        <v>101</v>
      </c>
      <c r="I1409" s="3" t="s">
        <v>47</v>
      </c>
      <c r="J1409" s="3">
        <v>24.9</v>
      </c>
      <c r="K1409" s="3">
        <v>4</v>
      </c>
    </row>
    <row r="1410" spans="1:11" x14ac:dyDescent="0.35">
      <c r="A1410" s="3" t="s">
        <v>162</v>
      </c>
      <c r="B1410" s="3">
        <v>2019</v>
      </c>
      <c r="C1410" s="22">
        <v>43483</v>
      </c>
      <c r="D1410" s="3" t="s">
        <v>1554</v>
      </c>
      <c r="E1410" s="3" t="s">
        <v>383</v>
      </c>
      <c r="F1410" s="3">
        <v>1</v>
      </c>
      <c r="G1410" s="3">
        <v>5</v>
      </c>
      <c r="H1410" s="3" t="s">
        <v>419</v>
      </c>
      <c r="I1410" s="3" t="s">
        <v>36</v>
      </c>
      <c r="J1410" s="3">
        <v>31</v>
      </c>
      <c r="K1410" s="3">
        <v>5</v>
      </c>
    </row>
    <row r="1411" spans="1:11" x14ac:dyDescent="0.35">
      <c r="A1411" s="3" t="s">
        <v>162</v>
      </c>
      <c r="B1411" s="3">
        <v>2019</v>
      </c>
      <c r="C1411" s="22">
        <v>43483</v>
      </c>
      <c r="D1411" s="3" t="s">
        <v>1554</v>
      </c>
      <c r="E1411" s="3" t="s">
        <v>383</v>
      </c>
      <c r="F1411" s="3">
        <v>1</v>
      </c>
      <c r="G1411" s="3">
        <v>6</v>
      </c>
      <c r="H1411" s="3" t="s">
        <v>16</v>
      </c>
      <c r="I1411" s="3" t="s">
        <v>17</v>
      </c>
      <c r="J1411" s="3">
        <v>19.7</v>
      </c>
      <c r="K1411" s="3">
        <v>6</v>
      </c>
    </row>
    <row r="1412" spans="1:11" x14ac:dyDescent="0.35">
      <c r="A1412" s="3" t="s">
        <v>162</v>
      </c>
      <c r="B1412" s="3">
        <v>2019</v>
      </c>
      <c r="C1412" s="22">
        <v>43483</v>
      </c>
      <c r="D1412" s="3" t="s">
        <v>1554</v>
      </c>
      <c r="E1412" s="3" t="s">
        <v>383</v>
      </c>
      <c r="F1412" s="3">
        <v>2</v>
      </c>
      <c r="G1412" s="3">
        <v>1</v>
      </c>
      <c r="H1412" s="3" t="s">
        <v>138</v>
      </c>
      <c r="I1412" s="3" t="s">
        <v>29</v>
      </c>
      <c r="J1412" s="3">
        <v>29.2</v>
      </c>
      <c r="K1412" s="3">
        <v>7</v>
      </c>
    </row>
    <row r="1413" spans="1:11" x14ac:dyDescent="0.35">
      <c r="A1413" s="3" t="s">
        <v>162</v>
      </c>
      <c r="B1413" s="3">
        <v>2019</v>
      </c>
      <c r="C1413" s="22">
        <v>43483</v>
      </c>
      <c r="D1413" s="3" t="s">
        <v>1554</v>
      </c>
      <c r="E1413" s="3" t="s">
        <v>383</v>
      </c>
      <c r="F1413" s="3">
        <v>2</v>
      </c>
      <c r="G1413" s="3">
        <v>2</v>
      </c>
      <c r="H1413" s="3" t="s">
        <v>83</v>
      </c>
      <c r="I1413" s="3" t="s">
        <v>67</v>
      </c>
      <c r="J1413" s="3">
        <v>26.4</v>
      </c>
      <c r="K1413" s="3">
        <v>8</v>
      </c>
    </row>
    <row r="1414" spans="1:11" x14ac:dyDescent="0.35">
      <c r="A1414" s="3" t="s">
        <v>162</v>
      </c>
      <c r="B1414" s="3">
        <v>2019</v>
      </c>
      <c r="C1414" s="22">
        <v>43483</v>
      </c>
      <c r="D1414" s="3" t="s">
        <v>1554</v>
      </c>
      <c r="E1414" s="3" t="s">
        <v>383</v>
      </c>
      <c r="F1414" s="3">
        <v>2</v>
      </c>
      <c r="G1414" s="3">
        <v>3</v>
      </c>
      <c r="H1414" s="3" t="s">
        <v>60</v>
      </c>
      <c r="I1414" s="3" t="s">
        <v>61</v>
      </c>
      <c r="J1414" s="3">
        <v>30.5</v>
      </c>
      <c r="K1414" s="3">
        <v>9</v>
      </c>
    </row>
    <row r="1415" spans="1:11" x14ac:dyDescent="0.35">
      <c r="A1415" s="3" t="s">
        <v>162</v>
      </c>
      <c r="B1415" s="3">
        <v>2019</v>
      </c>
      <c r="C1415" s="22">
        <v>43483</v>
      </c>
      <c r="D1415" s="3" t="s">
        <v>1554</v>
      </c>
      <c r="E1415" s="3" t="s">
        <v>383</v>
      </c>
      <c r="F1415" s="3">
        <v>2</v>
      </c>
      <c r="G1415" s="3">
        <v>4</v>
      </c>
      <c r="H1415" s="3" t="s">
        <v>50</v>
      </c>
      <c r="I1415" s="3" t="s">
        <v>51</v>
      </c>
      <c r="J1415" s="3">
        <v>22.3</v>
      </c>
      <c r="K1415" s="3">
        <v>10</v>
      </c>
    </row>
    <row r="1416" spans="1:11" x14ac:dyDescent="0.35">
      <c r="A1416" s="3" t="s">
        <v>162</v>
      </c>
      <c r="B1416" s="3">
        <v>2019</v>
      </c>
      <c r="C1416" s="22">
        <v>43483</v>
      </c>
      <c r="D1416" s="3" t="s">
        <v>1554</v>
      </c>
      <c r="E1416" s="3" t="s">
        <v>383</v>
      </c>
      <c r="F1416" s="3">
        <v>2</v>
      </c>
      <c r="G1416" s="3">
        <v>5</v>
      </c>
      <c r="H1416" s="3" t="s">
        <v>140</v>
      </c>
      <c r="I1416" s="3" t="s">
        <v>29</v>
      </c>
      <c r="J1416" s="3">
        <v>21.7</v>
      </c>
      <c r="K1416" s="3">
        <v>11</v>
      </c>
    </row>
    <row r="1417" spans="1:11" x14ac:dyDescent="0.35">
      <c r="A1417" s="3" t="s">
        <v>162</v>
      </c>
      <c r="B1417" s="3">
        <v>2019</v>
      </c>
      <c r="C1417" s="22">
        <v>43483</v>
      </c>
      <c r="D1417" s="3" t="s">
        <v>1554</v>
      </c>
      <c r="E1417" s="3" t="s">
        <v>383</v>
      </c>
      <c r="F1417" s="3">
        <v>2</v>
      </c>
      <c r="G1417" s="3">
        <v>6</v>
      </c>
      <c r="H1417" s="3" t="s">
        <v>26</v>
      </c>
      <c r="I1417" s="3" t="s">
        <v>27</v>
      </c>
      <c r="J1417" s="3">
        <v>20.6</v>
      </c>
      <c r="K1417" s="3">
        <v>12</v>
      </c>
    </row>
    <row r="1418" spans="1:11" x14ac:dyDescent="0.35">
      <c r="A1418" s="3" t="s">
        <v>185</v>
      </c>
      <c r="B1418" s="3">
        <v>2019</v>
      </c>
      <c r="C1418" s="22">
        <v>43450</v>
      </c>
      <c r="D1418" s="3" t="s">
        <v>1554</v>
      </c>
      <c r="E1418" s="3" t="s">
        <v>472</v>
      </c>
      <c r="F1418" s="3">
        <v>1</v>
      </c>
      <c r="G1418" s="3">
        <v>1</v>
      </c>
      <c r="H1418" s="3" t="s">
        <v>22</v>
      </c>
      <c r="I1418" s="3" t="s">
        <v>15</v>
      </c>
      <c r="J1418" s="3">
        <v>20.9</v>
      </c>
      <c r="K1418" s="3">
        <v>9</v>
      </c>
    </row>
    <row r="1419" spans="1:11" x14ac:dyDescent="0.35">
      <c r="A1419" s="3" t="s">
        <v>185</v>
      </c>
      <c r="B1419" s="3">
        <v>2019</v>
      </c>
      <c r="C1419" s="22">
        <v>43450</v>
      </c>
      <c r="D1419" s="3" t="s">
        <v>1554</v>
      </c>
      <c r="E1419" s="3" t="s">
        <v>472</v>
      </c>
      <c r="F1419" s="3">
        <v>1</v>
      </c>
      <c r="G1419" s="3">
        <v>2</v>
      </c>
      <c r="H1419" s="3" t="s">
        <v>50</v>
      </c>
      <c r="I1419" s="3" t="s">
        <v>51</v>
      </c>
      <c r="J1419" s="3">
        <v>22.2</v>
      </c>
      <c r="K1419" s="3">
        <v>10</v>
      </c>
    </row>
    <row r="1420" spans="1:11" x14ac:dyDescent="0.35">
      <c r="A1420" s="3" t="s">
        <v>185</v>
      </c>
      <c r="B1420" s="3">
        <v>2019</v>
      </c>
      <c r="C1420" s="22">
        <v>43450</v>
      </c>
      <c r="D1420" s="3" t="s">
        <v>1554</v>
      </c>
      <c r="E1420" s="3" t="s">
        <v>472</v>
      </c>
      <c r="F1420" s="3">
        <v>1</v>
      </c>
      <c r="G1420" s="3">
        <v>3</v>
      </c>
      <c r="H1420" s="3" t="s">
        <v>180</v>
      </c>
      <c r="I1420" s="3" t="s">
        <v>27</v>
      </c>
      <c r="J1420" s="3">
        <v>26.4</v>
      </c>
      <c r="K1420" s="3">
        <v>17</v>
      </c>
    </row>
    <row r="1421" spans="1:11" x14ac:dyDescent="0.35">
      <c r="A1421" s="3" t="s">
        <v>185</v>
      </c>
      <c r="B1421" s="3">
        <v>2019</v>
      </c>
      <c r="C1421" s="22">
        <v>43450</v>
      </c>
      <c r="D1421" s="3" t="s">
        <v>1554</v>
      </c>
      <c r="E1421" s="3" t="s">
        <v>472</v>
      </c>
      <c r="F1421" s="3">
        <v>1</v>
      </c>
      <c r="G1421" s="3">
        <v>4</v>
      </c>
      <c r="H1421" s="3" t="s">
        <v>191</v>
      </c>
      <c r="I1421" s="3" t="s">
        <v>53</v>
      </c>
      <c r="J1421" s="3">
        <v>23.7</v>
      </c>
      <c r="K1421" s="3">
        <v>13</v>
      </c>
    </row>
    <row r="1422" spans="1:11" x14ac:dyDescent="0.35">
      <c r="A1422" s="3" t="s">
        <v>185</v>
      </c>
      <c r="B1422" s="3">
        <v>2019</v>
      </c>
      <c r="C1422" s="22">
        <v>43450</v>
      </c>
      <c r="D1422" s="3" t="s">
        <v>1554</v>
      </c>
      <c r="E1422" s="3" t="s">
        <v>472</v>
      </c>
      <c r="F1422" s="3">
        <v>1</v>
      </c>
      <c r="G1422" s="3">
        <v>5</v>
      </c>
      <c r="H1422" s="3" t="s">
        <v>150</v>
      </c>
      <c r="I1422" s="3" t="s">
        <v>31</v>
      </c>
      <c r="J1422" s="3">
        <v>30.4</v>
      </c>
      <c r="K1422" s="3">
        <v>13</v>
      </c>
    </row>
    <row r="1423" spans="1:11" x14ac:dyDescent="0.35">
      <c r="A1423" s="3" t="s">
        <v>185</v>
      </c>
      <c r="B1423" s="3">
        <v>2019</v>
      </c>
      <c r="C1423" s="22">
        <v>43450</v>
      </c>
      <c r="D1423" s="3" t="s">
        <v>1554</v>
      </c>
      <c r="E1423" s="3" t="s">
        <v>472</v>
      </c>
      <c r="F1423" s="3">
        <v>1</v>
      </c>
      <c r="G1423" s="3">
        <v>6</v>
      </c>
      <c r="H1423" s="3" t="s">
        <v>16</v>
      </c>
      <c r="I1423" s="3" t="s">
        <v>17</v>
      </c>
      <c r="J1423" s="3">
        <v>19.600000000000001</v>
      </c>
      <c r="K1423" s="3">
        <v>13</v>
      </c>
    </row>
    <row r="1424" spans="1:11" x14ac:dyDescent="0.35">
      <c r="A1424" s="3" t="s">
        <v>185</v>
      </c>
      <c r="B1424" s="3">
        <v>2019</v>
      </c>
      <c r="C1424" s="22">
        <v>43450</v>
      </c>
      <c r="D1424" s="3" t="s">
        <v>1554</v>
      </c>
      <c r="E1424" s="3" t="s">
        <v>472</v>
      </c>
      <c r="F1424" s="3">
        <v>2</v>
      </c>
      <c r="G1424" s="3">
        <v>1</v>
      </c>
      <c r="H1424" s="3" t="s">
        <v>34</v>
      </c>
      <c r="I1424" s="3" t="s">
        <v>19</v>
      </c>
      <c r="J1424" s="3">
        <v>31.4</v>
      </c>
      <c r="K1424" s="3">
        <v>7</v>
      </c>
    </row>
    <row r="1425" spans="1:11" x14ac:dyDescent="0.35">
      <c r="A1425" s="3" t="s">
        <v>185</v>
      </c>
      <c r="B1425" s="3">
        <v>2019</v>
      </c>
      <c r="C1425" s="22">
        <v>43450</v>
      </c>
      <c r="D1425" s="3" t="s">
        <v>1554</v>
      </c>
      <c r="E1425" s="3" t="s">
        <v>472</v>
      </c>
      <c r="F1425" s="3">
        <v>2</v>
      </c>
      <c r="G1425" s="3">
        <v>2</v>
      </c>
      <c r="H1425" s="3" t="s">
        <v>1556</v>
      </c>
      <c r="I1425" s="3" t="s">
        <v>123</v>
      </c>
      <c r="J1425" s="3">
        <v>36</v>
      </c>
      <c r="K1425" s="3">
        <v>12</v>
      </c>
    </row>
    <row r="1426" spans="1:11" x14ac:dyDescent="0.35">
      <c r="A1426" s="3" t="s">
        <v>185</v>
      </c>
      <c r="B1426" s="3">
        <v>2019</v>
      </c>
      <c r="C1426" s="22">
        <v>43450</v>
      </c>
      <c r="D1426" s="3" t="s">
        <v>1554</v>
      </c>
      <c r="E1426" s="3" t="s">
        <v>472</v>
      </c>
      <c r="F1426" s="3">
        <v>2</v>
      </c>
      <c r="G1426" s="3">
        <v>3</v>
      </c>
      <c r="H1426" s="3" t="s">
        <v>52</v>
      </c>
      <c r="I1426" s="3" t="s">
        <v>53</v>
      </c>
      <c r="J1426" s="3">
        <v>21.8</v>
      </c>
      <c r="K1426" s="3">
        <v>21</v>
      </c>
    </row>
    <row r="1427" spans="1:11" x14ac:dyDescent="0.35">
      <c r="A1427" s="3" t="s">
        <v>185</v>
      </c>
      <c r="B1427" s="3">
        <v>2019</v>
      </c>
      <c r="C1427" s="22">
        <v>43450</v>
      </c>
      <c r="D1427" s="3" t="s">
        <v>1554</v>
      </c>
      <c r="E1427" s="3" t="s">
        <v>472</v>
      </c>
      <c r="F1427" s="3">
        <v>2</v>
      </c>
      <c r="G1427" s="3">
        <v>4</v>
      </c>
      <c r="H1427" s="3" t="s">
        <v>132</v>
      </c>
      <c r="I1427" s="3" t="s">
        <v>65</v>
      </c>
      <c r="J1427" s="3">
        <v>28.4</v>
      </c>
      <c r="K1427" s="3">
        <v>11</v>
      </c>
    </row>
    <row r="1428" spans="1:11" x14ac:dyDescent="0.35">
      <c r="A1428" s="3" t="s">
        <v>185</v>
      </c>
      <c r="B1428" s="3">
        <v>2019</v>
      </c>
      <c r="C1428" s="22">
        <v>43450</v>
      </c>
      <c r="D1428" s="3" t="s">
        <v>1554</v>
      </c>
      <c r="E1428" s="3" t="s">
        <v>472</v>
      </c>
      <c r="F1428" s="3">
        <v>2</v>
      </c>
      <c r="G1428" s="3">
        <v>5</v>
      </c>
      <c r="H1428" s="3" t="s">
        <v>167</v>
      </c>
      <c r="I1428" s="3" t="s">
        <v>121</v>
      </c>
      <c r="J1428" s="3">
        <v>26</v>
      </c>
      <c r="K1428" s="3">
        <v>17</v>
      </c>
    </row>
    <row r="1429" spans="1:11" x14ac:dyDescent="0.35">
      <c r="A1429" s="3" t="s">
        <v>185</v>
      </c>
      <c r="B1429" s="3">
        <v>2019</v>
      </c>
      <c r="C1429" s="22">
        <v>43450</v>
      </c>
      <c r="D1429" s="3" t="s">
        <v>1554</v>
      </c>
      <c r="E1429" s="3" t="s">
        <v>472</v>
      </c>
      <c r="F1429" s="3">
        <v>2</v>
      </c>
      <c r="G1429" s="3">
        <v>6</v>
      </c>
      <c r="H1429" s="3" t="s">
        <v>136</v>
      </c>
      <c r="I1429" s="3" t="s">
        <v>25</v>
      </c>
      <c r="J1429" s="3">
        <v>25.9</v>
      </c>
      <c r="K1429" s="3">
        <v>4</v>
      </c>
    </row>
    <row r="1430" spans="1:11" x14ac:dyDescent="0.35">
      <c r="A1430" s="3" t="s">
        <v>185</v>
      </c>
      <c r="B1430" s="3">
        <v>2019</v>
      </c>
      <c r="C1430" s="22">
        <v>43450</v>
      </c>
      <c r="D1430" s="3" t="s">
        <v>1554</v>
      </c>
      <c r="E1430" s="3" t="s">
        <v>472</v>
      </c>
      <c r="F1430" s="3">
        <v>3</v>
      </c>
      <c r="G1430" s="3">
        <v>1</v>
      </c>
      <c r="H1430" s="3" t="s">
        <v>135</v>
      </c>
      <c r="I1430" s="3" t="s">
        <v>36</v>
      </c>
      <c r="J1430" s="3">
        <v>28</v>
      </c>
      <c r="K1430" s="3">
        <v>1</v>
      </c>
    </row>
    <row r="1431" spans="1:11" x14ac:dyDescent="0.35">
      <c r="A1431" s="3" t="s">
        <v>185</v>
      </c>
      <c r="B1431" s="3">
        <v>2019</v>
      </c>
      <c r="C1431" s="22">
        <v>43450</v>
      </c>
      <c r="D1431" s="3" t="s">
        <v>1554</v>
      </c>
      <c r="E1431" s="3" t="s">
        <v>472</v>
      </c>
      <c r="F1431" s="3">
        <v>3</v>
      </c>
      <c r="G1431" s="3">
        <v>2</v>
      </c>
      <c r="H1431" s="3" t="s">
        <v>20</v>
      </c>
      <c r="I1431" s="3" t="s">
        <v>21</v>
      </c>
      <c r="J1431" s="3">
        <v>23.3</v>
      </c>
      <c r="K1431" s="3">
        <v>6</v>
      </c>
    </row>
    <row r="1432" spans="1:11" x14ac:dyDescent="0.35">
      <c r="A1432" s="3" t="s">
        <v>185</v>
      </c>
      <c r="B1432" s="3">
        <v>2019</v>
      </c>
      <c r="C1432" s="22">
        <v>43450</v>
      </c>
      <c r="D1432" s="3" t="s">
        <v>1554</v>
      </c>
      <c r="E1432" s="3" t="s">
        <v>472</v>
      </c>
      <c r="F1432" s="3">
        <v>3</v>
      </c>
      <c r="G1432" s="3">
        <v>3</v>
      </c>
      <c r="H1432" s="3" t="s">
        <v>43</v>
      </c>
      <c r="I1432" s="3" t="s">
        <v>44</v>
      </c>
      <c r="J1432" s="3">
        <v>26.1</v>
      </c>
      <c r="K1432" s="3">
        <v>17</v>
      </c>
    </row>
    <row r="1433" spans="1:11" x14ac:dyDescent="0.35">
      <c r="A1433" s="3" t="s">
        <v>185</v>
      </c>
      <c r="B1433" s="3">
        <v>2019</v>
      </c>
      <c r="C1433" s="22">
        <v>43450</v>
      </c>
      <c r="D1433" s="3" t="s">
        <v>1554</v>
      </c>
      <c r="E1433" s="3" t="s">
        <v>472</v>
      </c>
      <c r="F1433" s="3">
        <v>3</v>
      </c>
      <c r="G1433" s="3">
        <v>4</v>
      </c>
      <c r="H1433" s="3" t="s">
        <v>101</v>
      </c>
      <c r="I1433" s="3" t="s">
        <v>47</v>
      </c>
      <c r="J1433" s="3">
        <v>24.8</v>
      </c>
      <c r="K1433" s="3">
        <v>3</v>
      </c>
    </row>
    <row r="1434" spans="1:11" x14ac:dyDescent="0.35">
      <c r="A1434" s="3" t="s">
        <v>185</v>
      </c>
      <c r="B1434" s="3">
        <v>2019</v>
      </c>
      <c r="C1434" s="22">
        <v>43450</v>
      </c>
      <c r="D1434" s="3" t="s">
        <v>1554</v>
      </c>
      <c r="E1434" s="3" t="s">
        <v>472</v>
      </c>
      <c r="F1434" s="3">
        <v>3</v>
      </c>
      <c r="G1434" s="3">
        <v>5</v>
      </c>
      <c r="H1434" s="3" t="s">
        <v>149</v>
      </c>
      <c r="I1434" s="3" t="s">
        <v>56</v>
      </c>
      <c r="J1434" s="3">
        <v>28.7</v>
      </c>
      <c r="K1434" s="3">
        <v>13</v>
      </c>
    </row>
    <row r="1435" spans="1:11" x14ac:dyDescent="0.35">
      <c r="A1435" s="3" t="s">
        <v>185</v>
      </c>
      <c r="B1435" s="3">
        <v>2019</v>
      </c>
      <c r="C1435" s="22">
        <v>43450</v>
      </c>
      <c r="D1435" s="3" t="s">
        <v>1554</v>
      </c>
      <c r="E1435" s="3" t="s">
        <v>472</v>
      </c>
      <c r="F1435" s="3">
        <v>3</v>
      </c>
      <c r="G1435" s="3">
        <v>6</v>
      </c>
      <c r="H1435" s="3" t="s">
        <v>160</v>
      </c>
      <c r="I1435" s="3" t="s">
        <v>161</v>
      </c>
      <c r="J1435" s="3">
        <v>21.7</v>
      </c>
      <c r="K1435" s="3">
        <v>21</v>
      </c>
    </row>
    <row r="1436" spans="1:11" x14ac:dyDescent="0.35">
      <c r="A1436" s="3" t="s">
        <v>185</v>
      </c>
      <c r="B1436" s="3">
        <v>2019</v>
      </c>
      <c r="C1436" s="22">
        <v>43450</v>
      </c>
      <c r="D1436" s="3" t="s">
        <v>1554</v>
      </c>
      <c r="E1436" s="3" t="s">
        <v>472</v>
      </c>
      <c r="F1436" s="3">
        <v>4</v>
      </c>
      <c r="G1436" s="3">
        <v>1</v>
      </c>
      <c r="H1436" s="3" t="s">
        <v>178</v>
      </c>
      <c r="I1436" s="3" t="s">
        <v>159</v>
      </c>
      <c r="J1436" s="3">
        <v>26.9</v>
      </c>
      <c r="K1436" s="3">
        <v>6</v>
      </c>
    </row>
    <row r="1437" spans="1:11" x14ac:dyDescent="0.35">
      <c r="A1437" s="3" t="s">
        <v>185</v>
      </c>
      <c r="B1437" s="3">
        <v>2019</v>
      </c>
      <c r="C1437" s="22">
        <v>43450</v>
      </c>
      <c r="D1437" s="3" t="s">
        <v>1554</v>
      </c>
      <c r="E1437" s="3" t="s">
        <v>472</v>
      </c>
      <c r="F1437" s="3">
        <v>4</v>
      </c>
      <c r="G1437" s="3">
        <v>2</v>
      </c>
      <c r="H1437" s="3" t="s">
        <v>113</v>
      </c>
      <c r="I1437" s="3" t="s">
        <v>121</v>
      </c>
      <c r="J1437" s="3">
        <v>24.1</v>
      </c>
      <c r="K1437" s="3">
        <v>2</v>
      </c>
    </row>
    <row r="1438" spans="1:11" x14ac:dyDescent="0.35">
      <c r="A1438" s="3" t="s">
        <v>185</v>
      </c>
      <c r="B1438" s="3">
        <v>2019</v>
      </c>
      <c r="C1438" s="22">
        <v>43450</v>
      </c>
      <c r="D1438" s="3" t="s">
        <v>1554</v>
      </c>
      <c r="E1438" s="3" t="s">
        <v>472</v>
      </c>
      <c r="F1438" s="3">
        <v>4</v>
      </c>
      <c r="G1438" s="3">
        <v>3</v>
      </c>
      <c r="H1438" s="3" t="s">
        <v>1557</v>
      </c>
      <c r="I1438" s="3" t="s">
        <v>49</v>
      </c>
      <c r="J1438" s="3">
        <v>20.5</v>
      </c>
      <c r="K1438" s="3">
        <v>17</v>
      </c>
    </row>
    <row r="1439" spans="1:11" x14ac:dyDescent="0.35">
      <c r="A1439" s="3" t="s">
        <v>185</v>
      </c>
      <c r="B1439" s="3">
        <v>2019</v>
      </c>
      <c r="C1439" s="22">
        <v>43450</v>
      </c>
      <c r="D1439" s="3" t="s">
        <v>1554</v>
      </c>
      <c r="E1439" s="3" t="s">
        <v>472</v>
      </c>
      <c r="F1439" s="3">
        <v>4</v>
      </c>
      <c r="G1439" s="3">
        <v>4</v>
      </c>
      <c r="H1439" s="3" t="s">
        <v>84</v>
      </c>
      <c r="I1439" s="3" t="s">
        <v>85</v>
      </c>
      <c r="J1439" s="3">
        <v>26.1</v>
      </c>
      <c r="K1439" s="3">
        <v>21</v>
      </c>
    </row>
    <row r="1440" spans="1:11" x14ac:dyDescent="0.35">
      <c r="A1440" s="3" t="s">
        <v>185</v>
      </c>
      <c r="B1440" s="3">
        <v>2019</v>
      </c>
      <c r="C1440" s="22">
        <v>43450</v>
      </c>
      <c r="D1440" s="3" t="s">
        <v>1554</v>
      </c>
      <c r="E1440" s="3" t="s">
        <v>472</v>
      </c>
      <c r="F1440" s="3">
        <v>4</v>
      </c>
      <c r="G1440" s="3">
        <v>5</v>
      </c>
      <c r="H1440" s="3" t="s">
        <v>137</v>
      </c>
      <c r="I1440" s="3" t="s">
        <v>38</v>
      </c>
      <c r="J1440" s="3">
        <v>27.9</v>
      </c>
      <c r="K1440" s="3">
        <v>8</v>
      </c>
    </row>
    <row r="1441" spans="1:11" x14ac:dyDescent="0.35">
      <c r="A1441" s="3" t="s">
        <v>185</v>
      </c>
      <c r="B1441" s="3">
        <v>2019</v>
      </c>
      <c r="C1441" s="22">
        <v>43450</v>
      </c>
      <c r="D1441" s="3" t="s">
        <v>1554</v>
      </c>
      <c r="E1441" s="3" t="s">
        <v>472</v>
      </c>
      <c r="F1441" s="3">
        <v>4</v>
      </c>
      <c r="G1441" s="3">
        <v>6</v>
      </c>
      <c r="H1441" s="3" t="s">
        <v>142</v>
      </c>
      <c r="I1441" s="3" t="s">
        <v>61</v>
      </c>
      <c r="J1441" s="3">
        <v>26.5</v>
      </c>
      <c r="K1441" s="3">
        <v>21</v>
      </c>
    </row>
    <row r="1442" spans="1:11" x14ac:dyDescent="0.35">
      <c r="A1442" s="3" t="s">
        <v>185</v>
      </c>
      <c r="B1442" s="3">
        <v>2019</v>
      </c>
      <c r="C1442" s="22">
        <v>43450</v>
      </c>
      <c r="D1442" s="3" t="s">
        <v>1554</v>
      </c>
      <c r="E1442" s="3" t="s">
        <v>1543</v>
      </c>
      <c r="F1442" s="3">
        <v>1</v>
      </c>
      <c r="G1442" s="3">
        <v>1</v>
      </c>
      <c r="H1442" s="3" t="s">
        <v>136</v>
      </c>
      <c r="I1442" s="3" t="s">
        <v>25</v>
      </c>
      <c r="J1442" s="3">
        <v>25.9</v>
      </c>
      <c r="K1442" s="3">
        <v>4</v>
      </c>
    </row>
    <row r="1443" spans="1:11" x14ac:dyDescent="0.35">
      <c r="A1443" s="3" t="s">
        <v>185</v>
      </c>
      <c r="B1443" s="3">
        <v>2019</v>
      </c>
      <c r="C1443" s="22">
        <v>43450</v>
      </c>
      <c r="D1443" s="3" t="s">
        <v>1554</v>
      </c>
      <c r="E1443" s="3" t="s">
        <v>1543</v>
      </c>
      <c r="F1443" s="3">
        <v>1</v>
      </c>
      <c r="G1443" s="3">
        <v>2</v>
      </c>
      <c r="H1443" s="3" t="s">
        <v>149</v>
      </c>
      <c r="I1443" s="3" t="s">
        <v>56</v>
      </c>
      <c r="J1443" s="3">
        <v>28.7</v>
      </c>
      <c r="K1443" s="3">
        <v>13</v>
      </c>
    </row>
    <row r="1444" spans="1:11" x14ac:dyDescent="0.35">
      <c r="A1444" s="3" t="s">
        <v>185</v>
      </c>
      <c r="B1444" s="3">
        <v>2019</v>
      </c>
      <c r="C1444" s="22">
        <v>43450</v>
      </c>
      <c r="D1444" s="3" t="s">
        <v>1554</v>
      </c>
      <c r="E1444" s="3" t="s">
        <v>1543</v>
      </c>
      <c r="F1444" s="3">
        <v>1</v>
      </c>
      <c r="G1444" s="3">
        <v>3</v>
      </c>
      <c r="H1444" s="3" t="s">
        <v>180</v>
      </c>
      <c r="I1444" s="3" t="s">
        <v>27</v>
      </c>
      <c r="J1444" s="3">
        <v>26.4</v>
      </c>
      <c r="K1444" s="3">
        <v>17</v>
      </c>
    </row>
    <row r="1445" spans="1:11" x14ac:dyDescent="0.35">
      <c r="A1445" s="3" t="s">
        <v>185</v>
      </c>
      <c r="B1445" s="3">
        <v>2019</v>
      </c>
      <c r="C1445" s="22">
        <v>43450</v>
      </c>
      <c r="D1445" s="3" t="s">
        <v>1554</v>
      </c>
      <c r="E1445" s="3" t="s">
        <v>1543</v>
      </c>
      <c r="F1445" s="3">
        <v>1</v>
      </c>
      <c r="G1445" s="3">
        <v>4</v>
      </c>
      <c r="H1445" s="3" t="s">
        <v>84</v>
      </c>
      <c r="I1445" s="3" t="s">
        <v>85</v>
      </c>
      <c r="J1445" s="3">
        <v>26.1</v>
      </c>
      <c r="K1445" s="3">
        <v>21</v>
      </c>
    </row>
    <row r="1446" spans="1:11" x14ac:dyDescent="0.35">
      <c r="A1446" s="3" t="s">
        <v>185</v>
      </c>
      <c r="B1446" s="3">
        <v>2019</v>
      </c>
      <c r="C1446" s="22">
        <v>43450</v>
      </c>
      <c r="D1446" s="3" t="s">
        <v>1554</v>
      </c>
      <c r="E1446" s="3" t="s">
        <v>1543</v>
      </c>
      <c r="F1446" s="3">
        <v>2</v>
      </c>
      <c r="G1446" s="3">
        <v>1</v>
      </c>
      <c r="H1446" s="3" t="s">
        <v>101</v>
      </c>
      <c r="I1446" s="3" t="s">
        <v>47</v>
      </c>
      <c r="J1446" s="3">
        <v>24.8</v>
      </c>
      <c r="K1446" s="3">
        <v>3</v>
      </c>
    </row>
    <row r="1447" spans="1:11" x14ac:dyDescent="0.35">
      <c r="A1447" s="3" t="s">
        <v>185</v>
      </c>
      <c r="B1447" s="3">
        <v>2019</v>
      </c>
      <c r="C1447" s="22">
        <v>43450</v>
      </c>
      <c r="D1447" s="3" t="s">
        <v>1554</v>
      </c>
      <c r="E1447" s="3" t="s">
        <v>1543</v>
      </c>
      <c r="F1447" s="3">
        <v>2</v>
      </c>
      <c r="G1447" s="3">
        <v>2</v>
      </c>
      <c r="H1447" s="3" t="s">
        <v>16</v>
      </c>
      <c r="I1447" s="3" t="s">
        <v>17</v>
      </c>
      <c r="J1447" s="3">
        <v>19.600000000000001</v>
      </c>
      <c r="K1447" s="3">
        <v>13</v>
      </c>
    </row>
    <row r="1448" spans="1:11" x14ac:dyDescent="0.35">
      <c r="A1448" s="3" t="s">
        <v>185</v>
      </c>
      <c r="B1448" s="3">
        <v>2019</v>
      </c>
      <c r="C1448" s="22">
        <v>43450</v>
      </c>
      <c r="D1448" s="3" t="s">
        <v>1554</v>
      </c>
      <c r="E1448" s="3" t="s">
        <v>1543</v>
      </c>
      <c r="F1448" s="3">
        <v>2</v>
      </c>
      <c r="G1448" s="3">
        <v>3</v>
      </c>
      <c r="H1448" s="3" t="s">
        <v>167</v>
      </c>
      <c r="I1448" s="3" t="s">
        <v>121</v>
      </c>
      <c r="J1448" s="3">
        <v>26</v>
      </c>
      <c r="K1448" s="3">
        <v>17</v>
      </c>
    </row>
    <row r="1449" spans="1:11" x14ac:dyDescent="0.35">
      <c r="A1449" s="3" t="s">
        <v>185</v>
      </c>
      <c r="B1449" s="3">
        <v>2019</v>
      </c>
      <c r="C1449" s="22">
        <v>43450</v>
      </c>
      <c r="D1449" s="3" t="s">
        <v>1554</v>
      </c>
      <c r="E1449" s="3" t="s">
        <v>1543</v>
      </c>
      <c r="F1449" s="3">
        <v>2</v>
      </c>
      <c r="G1449" s="3">
        <v>4</v>
      </c>
      <c r="H1449" s="3" t="s">
        <v>52</v>
      </c>
      <c r="I1449" s="3" t="s">
        <v>53</v>
      </c>
      <c r="J1449" s="3">
        <v>21.8</v>
      </c>
      <c r="K1449" s="3">
        <v>21</v>
      </c>
    </row>
    <row r="1450" spans="1:11" x14ac:dyDescent="0.35">
      <c r="A1450" s="3" t="s">
        <v>185</v>
      </c>
      <c r="B1450" s="3">
        <v>2019</v>
      </c>
      <c r="C1450" s="22">
        <v>43450</v>
      </c>
      <c r="D1450" s="3" t="s">
        <v>1554</v>
      </c>
      <c r="E1450" s="3" t="s">
        <v>1543</v>
      </c>
      <c r="F1450" s="3">
        <v>3</v>
      </c>
      <c r="G1450" s="3">
        <v>1</v>
      </c>
      <c r="H1450" s="3" t="s">
        <v>132</v>
      </c>
      <c r="I1450" s="3" t="s">
        <v>65</v>
      </c>
      <c r="J1450" s="3">
        <v>28.4</v>
      </c>
      <c r="K1450" s="3">
        <v>11</v>
      </c>
    </row>
    <row r="1451" spans="1:11" x14ac:dyDescent="0.35">
      <c r="A1451" s="3" t="s">
        <v>185</v>
      </c>
      <c r="B1451" s="3">
        <v>2019</v>
      </c>
      <c r="C1451" s="22">
        <v>43450</v>
      </c>
      <c r="D1451" s="3" t="s">
        <v>1554</v>
      </c>
      <c r="E1451" s="3" t="s">
        <v>1543</v>
      </c>
      <c r="F1451" s="3">
        <v>3</v>
      </c>
      <c r="G1451" s="3">
        <v>2</v>
      </c>
      <c r="H1451" s="3" t="s">
        <v>150</v>
      </c>
      <c r="I1451" s="3" t="s">
        <v>31</v>
      </c>
      <c r="J1451" s="3">
        <v>30.4</v>
      </c>
      <c r="K1451" s="3">
        <v>13</v>
      </c>
    </row>
    <row r="1452" spans="1:11" x14ac:dyDescent="0.35">
      <c r="A1452" s="3" t="s">
        <v>185</v>
      </c>
      <c r="B1452" s="3">
        <v>2019</v>
      </c>
      <c r="C1452" s="22">
        <v>43450</v>
      </c>
      <c r="D1452" s="3" t="s">
        <v>1554</v>
      </c>
      <c r="E1452" s="3" t="s">
        <v>1543</v>
      </c>
      <c r="F1452" s="3">
        <v>3</v>
      </c>
      <c r="G1452" s="3">
        <v>3</v>
      </c>
      <c r="H1452" s="3" t="s">
        <v>43</v>
      </c>
      <c r="I1452" s="3" t="s">
        <v>44</v>
      </c>
      <c r="J1452" s="3">
        <v>26.1</v>
      </c>
      <c r="K1452" s="3">
        <v>17</v>
      </c>
    </row>
    <row r="1453" spans="1:11" x14ac:dyDescent="0.35">
      <c r="A1453" s="3" t="s">
        <v>185</v>
      </c>
      <c r="B1453" s="3">
        <v>2019</v>
      </c>
      <c r="C1453" s="22">
        <v>43450</v>
      </c>
      <c r="D1453" s="3" t="s">
        <v>1554</v>
      </c>
      <c r="E1453" s="3" t="s">
        <v>1543</v>
      </c>
      <c r="F1453" s="3">
        <v>3</v>
      </c>
      <c r="G1453" s="3">
        <v>4</v>
      </c>
      <c r="H1453" s="3" t="s">
        <v>142</v>
      </c>
      <c r="I1453" s="3" t="s">
        <v>61</v>
      </c>
      <c r="J1453" s="3">
        <v>26.5</v>
      </c>
      <c r="K1453" s="3">
        <v>21</v>
      </c>
    </row>
    <row r="1454" spans="1:11" x14ac:dyDescent="0.35">
      <c r="A1454" s="3" t="s">
        <v>185</v>
      </c>
      <c r="B1454" s="3">
        <v>2019</v>
      </c>
      <c r="C1454" s="22">
        <v>43450</v>
      </c>
      <c r="D1454" s="3" t="s">
        <v>1554</v>
      </c>
      <c r="E1454" s="3" t="s">
        <v>1543</v>
      </c>
      <c r="F1454" s="3">
        <v>4</v>
      </c>
      <c r="G1454" s="3">
        <v>1</v>
      </c>
      <c r="H1454" s="3" t="s">
        <v>137</v>
      </c>
      <c r="I1454" s="3" t="s">
        <v>38</v>
      </c>
      <c r="J1454" s="3">
        <v>27.9</v>
      </c>
      <c r="K1454" s="3">
        <v>8</v>
      </c>
    </row>
    <row r="1455" spans="1:11" x14ac:dyDescent="0.35">
      <c r="A1455" s="3" t="s">
        <v>185</v>
      </c>
      <c r="B1455" s="3">
        <v>2019</v>
      </c>
      <c r="C1455" s="22">
        <v>43450</v>
      </c>
      <c r="D1455" s="3" t="s">
        <v>1554</v>
      </c>
      <c r="E1455" s="3" t="s">
        <v>1543</v>
      </c>
      <c r="F1455" s="3">
        <v>4</v>
      </c>
      <c r="G1455" s="3">
        <v>2</v>
      </c>
      <c r="H1455" s="3" t="s">
        <v>191</v>
      </c>
      <c r="I1455" s="3" t="s">
        <v>53</v>
      </c>
      <c r="J1455" s="3">
        <v>23.7</v>
      </c>
      <c r="K1455" s="3">
        <v>13</v>
      </c>
    </row>
    <row r="1456" spans="1:11" x14ac:dyDescent="0.35">
      <c r="A1456" s="3" t="s">
        <v>185</v>
      </c>
      <c r="B1456" s="3">
        <v>2019</v>
      </c>
      <c r="C1456" s="22">
        <v>43450</v>
      </c>
      <c r="D1456" s="3" t="s">
        <v>1554</v>
      </c>
      <c r="E1456" s="3" t="s">
        <v>1543</v>
      </c>
      <c r="F1456" s="3">
        <v>4</v>
      </c>
      <c r="G1456" s="3">
        <v>3</v>
      </c>
      <c r="H1456" s="3" t="s">
        <v>1557</v>
      </c>
      <c r="I1456" s="3" t="s">
        <v>49</v>
      </c>
      <c r="J1456" s="3">
        <v>20.5</v>
      </c>
      <c r="K1456" s="3">
        <v>17</v>
      </c>
    </row>
    <row r="1457" spans="1:11" x14ac:dyDescent="0.35">
      <c r="A1457" s="3" t="s">
        <v>185</v>
      </c>
      <c r="B1457" s="3">
        <v>2019</v>
      </c>
      <c r="C1457" s="22">
        <v>43450</v>
      </c>
      <c r="D1457" s="3" t="s">
        <v>1554</v>
      </c>
      <c r="E1457" s="3" t="s">
        <v>1543</v>
      </c>
      <c r="F1457" s="3">
        <v>4</v>
      </c>
      <c r="G1457" s="3">
        <v>4</v>
      </c>
      <c r="H1457" s="3" t="s">
        <v>160</v>
      </c>
      <c r="I1457" s="3" t="s">
        <v>161</v>
      </c>
      <c r="J1457" s="3">
        <v>21.7</v>
      </c>
      <c r="K1457" s="3">
        <v>21</v>
      </c>
    </row>
    <row r="1458" spans="1:11" x14ac:dyDescent="0.35">
      <c r="A1458" s="3" t="s">
        <v>185</v>
      </c>
      <c r="B1458" s="3">
        <v>2019</v>
      </c>
      <c r="C1458" s="22">
        <v>43450</v>
      </c>
      <c r="D1458" s="3" t="s">
        <v>1554</v>
      </c>
      <c r="E1458" s="3" t="s">
        <v>1544</v>
      </c>
      <c r="F1458" s="3">
        <v>1</v>
      </c>
      <c r="G1458" s="3">
        <v>1</v>
      </c>
      <c r="H1458" s="3" t="s">
        <v>20</v>
      </c>
      <c r="I1458" s="3" t="s">
        <v>21</v>
      </c>
      <c r="J1458" s="3">
        <v>23.3</v>
      </c>
      <c r="K1458" s="3">
        <v>6</v>
      </c>
    </row>
    <row r="1459" spans="1:11" x14ac:dyDescent="0.35">
      <c r="A1459" s="3" t="s">
        <v>185</v>
      </c>
      <c r="B1459" s="3">
        <v>2019</v>
      </c>
      <c r="C1459" s="22">
        <v>43450</v>
      </c>
      <c r="D1459" s="3" t="s">
        <v>1554</v>
      </c>
      <c r="E1459" s="3" t="s">
        <v>1544</v>
      </c>
      <c r="F1459" s="3">
        <v>1</v>
      </c>
      <c r="G1459" s="3">
        <v>2</v>
      </c>
      <c r="H1459" s="3" t="s">
        <v>178</v>
      </c>
      <c r="I1459" s="3" t="s">
        <v>159</v>
      </c>
      <c r="J1459" s="3">
        <v>26.9</v>
      </c>
      <c r="K1459" s="3">
        <v>6</v>
      </c>
    </row>
    <row r="1460" spans="1:11" x14ac:dyDescent="0.35">
      <c r="A1460" s="3" t="s">
        <v>185</v>
      </c>
      <c r="B1460" s="3">
        <v>2019</v>
      </c>
      <c r="C1460" s="22">
        <v>43450</v>
      </c>
      <c r="D1460" s="3" t="s">
        <v>1554</v>
      </c>
      <c r="E1460" s="3" t="s">
        <v>1544</v>
      </c>
      <c r="F1460" s="3">
        <v>1</v>
      </c>
      <c r="G1460" s="3">
        <v>3</v>
      </c>
      <c r="H1460" s="3" t="s">
        <v>136</v>
      </c>
      <c r="I1460" s="3" t="s">
        <v>25</v>
      </c>
      <c r="J1460" s="3">
        <v>25.9</v>
      </c>
      <c r="K1460" s="3">
        <v>4</v>
      </c>
    </row>
    <row r="1461" spans="1:11" x14ac:dyDescent="0.35">
      <c r="A1461" s="3" t="s">
        <v>185</v>
      </c>
      <c r="B1461" s="3">
        <v>2019</v>
      </c>
      <c r="C1461" s="22">
        <v>43450</v>
      </c>
      <c r="D1461" s="3" t="s">
        <v>1554</v>
      </c>
      <c r="E1461" s="3" t="s">
        <v>1544</v>
      </c>
      <c r="F1461" s="3">
        <v>1</v>
      </c>
      <c r="G1461" s="3">
        <v>4</v>
      </c>
      <c r="H1461" s="3" t="s">
        <v>137</v>
      </c>
      <c r="I1461" s="3" t="s">
        <v>38</v>
      </c>
      <c r="J1461" s="3">
        <v>27.9</v>
      </c>
      <c r="K1461" s="3">
        <v>8</v>
      </c>
    </row>
    <row r="1462" spans="1:11" x14ac:dyDescent="0.35">
      <c r="A1462" s="3" t="s">
        <v>185</v>
      </c>
      <c r="B1462" s="3">
        <v>2019</v>
      </c>
      <c r="C1462" s="22">
        <v>43450</v>
      </c>
      <c r="D1462" s="3" t="s">
        <v>1554</v>
      </c>
      <c r="E1462" s="3" t="s">
        <v>1544</v>
      </c>
      <c r="F1462" s="3">
        <v>1</v>
      </c>
      <c r="G1462" s="3">
        <v>5</v>
      </c>
      <c r="H1462" s="3" t="s">
        <v>1556</v>
      </c>
      <c r="I1462" s="3" t="s">
        <v>123</v>
      </c>
      <c r="J1462" s="3">
        <v>36</v>
      </c>
      <c r="K1462" s="3">
        <v>12</v>
      </c>
    </row>
    <row r="1463" spans="1:11" x14ac:dyDescent="0.35">
      <c r="A1463" s="3" t="s">
        <v>185</v>
      </c>
      <c r="B1463" s="3">
        <v>2019</v>
      </c>
      <c r="C1463" s="22">
        <v>43450</v>
      </c>
      <c r="D1463" s="3" t="s">
        <v>1554</v>
      </c>
      <c r="E1463" s="3" t="s">
        <v>1544</v>
      </c>
      <c r="F1463" s="3">
        <v>1</v>
      </c>
      <c r="G1463" s="3">
        <v>6</v>
      </c>
      <c r="H1463" s="3" t="s">
        <v>22</v>
      </c>
      <c r="I1463" s="3" t="s">
        <v>15</v>
      </c>
      <c r="J1463" s="3">
        <v>20.9</v>
      </c>
      <c r="K1463" s="3">
        <v>9</v>
      </c>
    </row>
    <row r="1464" spans="1:11" x14ac:dyDescent="0.35">
      <c r="A1464" s="3" t="s">
        <v>185</v>
      </c>
      <c r="B1464" s="3">
        <v>2019</v>
      </c>
      <c r="C1464" s="22">
        <v>43450</v>
      </c>
      <c r="D1464" s="3" t="s">
        <v>1554</v>
      </c>
      <c r="E1464" s="3" t="s">
        <v>1544</v>
      </c>
      <c r="F1464" s="3">
        <v>2</v>
      </c>
      <c r="G1464" s="3">
        <v>1</v>
      </c>
      <c r="H1464" s="3" t="s">
        <v>135</v>
      </c>
      <c r="I1464" s="3" t="s">
        <v>36</v>
      </c>
      <c r="J1464" s="3">
        <v>28</v>
      </c>
      <c r="K1464" s="3">
        <v>1</v>
      </c>
    </row>
    <row r="1465" spans="1:11" x14ac:dyDescent="0.35">
      <c r="A1465" s="3" t="s">
        <v>185</v>
      </c>
      <c r="B1465" s="3">
        <v>2019</v>
      </c>
      <c r="C1465" s="22">
        <v>43450</v>
      </c>
      <c r="D1465" s="3" t="s">
        <v>1554</v>
      </c>
      <c r="E1465" s="3" t="s">
        <v>1544</v>
      </c>
      <c r="F1465" s="3">
        <v>2</v>
      </c>
      <c r="G1465" s="3">
        <v>2</v>
      </c>
      <c r="H1465" s="3" t="s">
        <v>113</v>
      </c>
      <c r="I1465" s="3" t="s">
        <v>121</v>
      </c>
      <c r="J1465" s="3">
        <v>24.1</v>
      </c>
      <c r="K1465" s="3">
        <v>2</v>
      </c>
    </row>
    <row r="1466" spans="1:11" x14ac:dyDescent="0.35">
      <c r="A1466" s="3" t="s">
        <v>185</v>
      </c>
      <c r="B1466" s="3">
        <v>2019</v>
      </c>
      <c r="C1466" s="22">
        <v>43450</v>
      </c>
      <c r="D1466" s="3" t="s">
        <v>1554</v>
      </c>
      <c r="E1466" s="3" t="s">
        <v>1544</v>
      </c>
      <c r="F1466" s="3">
        <v>2</v>
      </c>
      <c r="G1466" s="3">
        <v>3</v>
      </c>
      <c r="H1466" s="3" t="s">
        <v>101</v>
      </c>
      <c r="I1466" s="3" t="s">
        <v>47</v>
      </c>
      <c r="J1466" s="3">
        <v>24.8</v>
      </c>
      <c r="K1466" s="3">
        <v>3</v>
      </c>
    </row>
    <row r="1467" spans="1:11" x14ac:dyDescent="0.35">
      <c r="A1467" s="3" t="s">
        <v>185</v>
      </c>
      <c r="B1467" s="3">
        <v>2019</v>
      </c>
      <c r="C1467" s="22">
        <v>43450</v>
      </c>
      <c r="D1467" s="3" t="s">
        <v>1554</v>
      </c>
      <c r="E1467" s="3" t="s">
        <v>1544</v>
      </c>
      <c r="F1467" s="3">
        <v>2</v>
      </c>
      <c r="G1467" s="3">
        <v>4</v>
      </c>
      <c r="H1467" s="3" t="s">
        <v>50</v>
      </c>
      <c r="I1467" s="3" t="s">
        <v>51</v>
      </c>
      <c r="J1467" s="3">
        <v>22.2</v>
      </c>
      <c r="K1467" s="3">
        <v>10</v>
      </c>
    </row>
    <row r="1468" spans="1:11" x14ac:dyDescent="0.35">
      <c r="A1468" s="3" t="s">
        <v>185</v>
      </c>
      <c r="B1468" s="3">
        <v>2019</v>
      </c>
      <c r="C1468" s="22">
        <v>43450</v>
      </c>
      <c r="D1468" s="3" t="s">
        <v>1554</v>
      </c>
      <c r="E1468" s="3" t="s">
        <v>1544</v>
      </c>
      <c r="F1468" s="3">
        <v>2</v>
      </c>
      <c r="G1468" s="3">
        <v>5</v>
      </c>
      <c r="H1468" s="3" t="s">
        <v>34</v>
      </c>
      <c r="I1468" s="3" t="s">
        <v>19</v>
      </c>
      <c r="J1468" s="3">
        <v>31.4</v>
      </c>
      <c r="K1468" s="3">
        <v>7</v>
      </c>
    </row>
    <row r="1469" spans="1:11" x14ac:dyDescent="0.35">
      <c r="A1469" s="3" t="s">
        <v>185</v>
      </c>
      <c r="B1469" s="3">
        <v>2019</v>
      </c>
      <c r="C1469" s="22">
        <v>43450</v>
      </c>
      <c r="D1469" s="3" t="s">
        <v>1554</v>
      </c>
      <c r="E1469" s="3" t="s">
        <v>1544</v>
      </c>
      <c r="F1469" s="3">
        <v>2</v>
      </c>
      <c r="G1469" s="3">
        <v>6</v>
      </c>
      <c r="H1469" s="3" t="s">
        <v>132</v>
      </c>
      <c r="I1469" s="3" t="s">
        <v>65</v>
      </c>
      <c r="J1469" s="3">
        <v>28.4</v>
      </c>
      <c r="K1469" s="3">
        <v>11</v>
      </c>
    </row>
    <row r="1470" spans="1:11" x14ac:dyDescent="0.35">
      <c r="A1470" s="3" t="s">
        <v>185</v>
      </c>
      <c r="B1470" s="3">
        <v>2019</v>
      </c>
      <c r="C1470" s="22">
        <v>43450</v>
      </c>
      <c r="D1470" s="3" t="s">
        <v>1554</v>
      </c>
      <c r="E1470" s="3" t="s">
        <v>383</v>
      </c>
      <c r="F1470" s="3">
        <v>1</v>
      </c>
      <c r="G1470" s="3">
        <v>1</v>
      </c>
      <c r="H1470" s="3" t="s">
        <v>135</v>
      </c>
      <c r="I1470" s="3" t="s">
        <v>36</v>
      </c>
      <c r="J1470" s="3">
        <v>28</v>
      </c>
      <c r="K1470" s="3">
        <v>1</v>
      </c>
    </row>
    <row r="1471" spans="1:11" x14ac:dyDescent="0.35">
      <c r="A1471" s="3" t="s">
        <v>185</v>
      </c>
      <c r="B1471" s="3">
        <v>2019</v>
      </c>
      <c r="C1471" s="22">
        <v>43450</v>
      </c>
      <c r="D1471" s="3" t="s">
        <v>1554</v>
      </c>
      <c r="E1471" s="3" t="s">
        <v>383</v>
      </c>
      <c r="F1471" s="3">
        <v>1</v>
      </c>
      <c r="G1471" s="3">
        <v>2</v>
      </c>
      <c r="H1471" s="3" t="s">
        <v>113</v>
      </c>
      <c r="I1471" s="3" t="s">
        <v>121</v>
      </c>
      <c r="J1471" s="3">
        <v>24.1</v>
      </c>
      <c r="K1471" s="3">
        <v>2</v>
      </c>
    </row>
    <row r="1472" spans="1:11" x14ac:dyDescent="0.35">
      <c r="A1472" s="3" t="s">
        <v>185</v>
      </c>
      <c r="B1472" s="3">
        <v>2019</v>
      </c>
      <c r="C1472" s="22">
        <v>43450</v>
      </c>
      <c r="D1472" s="3" t="s">
        <v>1554</v>
      </c>
      <c r="E1472" s="3" t="s">
        <v>383</v>
      </c>
      <c r="F1472" s="3">
        <v>1</v>
      </c>
      <c r="G1472" s="3">
        <v>3</v>
      </c>
      <c r="H1472" s="3" t="s">
        <v>101</v>
      </c>
      <c r="I1472" s="3" t="s">
        <v>47</v>
      </c>
      <c r="J1472" s="3">
        <v>24.8</v>
      </c>
      <c r="K1472" s="3">
        <v>3</v>
      </c>
    </row>
    <row r="1473" spans="1:11" x14ac:dyDescent="0.35">
      <c r="A1473" s="3" t="s">
        <v>185</v>
      </c>
      <c r="B1473" s="3">
        <v>2019</v>
      </c>
      <c r="C1473" s="22">
        <v>43450</v>
      </c>
      <c r="D1473" s="3" t="s">
        <v>1554</v>
      </c>
      <c r="E1473" s="3" t="s">
        <v>383</v>
      </c>
      <c r="F1473" s="3">
        <v>1</v>
      </c>
      <c r="G1473" s="3">
        <v>4</v>
      </c>
      <c r="H1473" s="3" t="s">
        <v>136</v>
      </c>
      <c r="I1473" s="3" t="s">
        <v>25</v>
      </c>
      <c r="J1473" s="3">
        <v>25.9</v>
      </c>
      <c r="K1473" s="3">
        <v>4</v>
      </c>
    </row>
    <row r="1474" spans="1:11" x14ac:dyDescent="0.35">
      <c r="A1474" s="3" t="s">
        <v>185</v>
      </c>
      <c r="B1474" s="3">
        <v>2019</v>
      </c>
      <c r="C1474" s="22">
        <v>43450</v>
      </c>
      <c r="D1474" s="3" t="s">
        <v>1554</v>
      </c>
      <c r="E1474" s="3" t="s">
        <v>383</v>
      </c>
      <c r="F1474" s="3">
        <v>1</v>
      </c>
      <c r="G1474" s="3">
        <v>5</v>
      </c>
      <c r="H1474" s="3" t="s">
        <v>20</v>
      </c>
      <c r="I1474" s="3" t="s">
        <v>21</v>
      </c>
      <c r="J1474" s="3">
        <v>23.3</v>
      </c>
      <c r="K1474" s="3">
        <v>6</v>
      </c>
    </row>
    <row r="1475" spans="1:11" x14ac:dyDescent="0.35">
      <c r="A1475" s="3" t="s">
        <v>185</v>
      </c>
      <c r="B1475" s="3">
        <v>2019</v>
      </c>
      <c r="C1475" s="22">
        <v>43450</v>
      </c>
      <c r="D1475" s="3" t="s">
        <v>1554</v>
      </c>
      <c r="E1475" s="3" t="s">
        <v>383</v>
      </c>
      <c r="F1475" s="3">
        <v>1</v>
      </c>
      <c r="G1475" s="3">
        <v>6</v>
      </c>
      <c r="H1475" s="3" t="s">
        <v>178</v>
      </c>
      <c r="I1475" s="3" t="s">
        <v>159</v>
      </c>
      <c r="J1475" s="3">
        <v>26.9</v>
      </c>
      <c r="K1475" s="3">
        <v>6</v>
      </c>
    </row>
    <row r="1476" spans="1:11" x14ac:dyDescent="0.35">
      <c r="A1476" s="3" t="s">
        <v>185</v>
      </c>
      <c r="B1476" s="3">
        <v>2019</v>
      </c>
      <c r="C1476" s="22">
        <v>43450</v>
      </c>
      <c r="D1476" s="3" t="s">
        <v>1554</v>
      </c>
      <c r="E1476" s="3" t="s">
        <v>383</v>
      </c>
      <c r="F1476" s="3">
        <v>2</v>
      </c>
      <c r="G1476" s="3">
        <v>1</v>
      </c>
      <c r="H1476" s="3" t="s">
        <v>34</v>
      </c>
      <c r="I1476" s="3" t="s">
        <v>19</v>
      </c>
      <c r="J1476" s="3">
        <v>31.4</v>
      </c>
      <c r="K1476" s="3">
        <v>7</v>
      </c>
    </row>
    <row r="1477" spans="1:11" x14ac:dyDescent="0.35">
      <c r="A1477" s="3" t="s">
        <v>185</v>
      </c>
      <c r="B1477" s="3">
        <v>2019</v>
      </c>
      <c r="C1477" s="22">
        <v>43450</v>
      </c>
      <c r="D1477" s="3" t="s">
        <v>1554</v>
      </c>
      <c r="E1477" s="3" t="s">
        <v>383</v>
      </c>
      <c r="F1477" s="3">
        <v>2</v>
      </c>
      <c r="G1477" s="3">
        <v>2</v>
      </c>
      <c r="H1477" s="3" t="s">
        <v>137</v>
      </c>
      <c r="I1477" s="3" t="s">
        <v>38</v>
      </c>
      <c r="J1477" s="3">
        <v>27.9</v>
      </c>
      <c r="K1477" s="3">
        <v>8</v>
      </c>
    </row>
    <row r="1478" spans="1:11" x14ac:dyDescent="0.35">
      <c r="A1478" s="3" t="s">
        <v>185</v>
      </c>
      <c r="B1478" s="3">
        <v>2019</v>
      </c>
      <c r="C1478" s="22">
        <v>43450</v>
      </c>
      <c r="D1478" s="3" t="s">
        <v>1554</v>
      </c>
      <c r="E1478" s="3" t="s">
        <v>383</v>
      </c>
      <c r="F1478" s="3">
        <v>2</v>
      </c>
      <c r="G1478" s="3">
        <v>3</v>
      </c>
      <c r="H1478" s="3" t="s">
        <v>22</v>
      </c>
      <c r="I1478" s="3" t="s">
        <v>15</v>
      </c>
      <c r="J1478" s="3">
        <v>20.9</v>
      </c>
      <c r="K1478" s="3">
        <v>9</v>
      </c>
    </row>
    <row r="1479" spans="1:11" x14ac:dyDescent="0.35">
      <c r="A1479" s="3" t="s">
        <v>185</v>
      </c>
      <c r="B1479" s="3">
        <v>2019</v>
      </c>
      <c r="C1479" s="22">
        <v>43450</v>
      </c>
      <c r="D1479" s="3" t="s">
        <v>1554</v>
      </c>
      <c r="E1479" s="3" t="s">
        <v>383</v>
      </c>
      <c r="F1479" s="3">
        <v>2</v>
      </c>
      <c r="G1479" s="3">
        <v>4</v>
      </c>
      <c r="H1479" s="3" t="s">
        <v>50</v>
      </c>
      <c r="I1479" s="3" t="s">
        <v>51</v>
      </c>
      <c r="J1479" s="3">
        <v>22.2</v>
      </c>
      <c r="K1479" s="3">
        <v>10</v>
      </c>
    </row>
    <row r="1480" spans="1:11" x14ac:dyDescent="0.35">
      <c r="A1480" s="3" t="s">
        <v>185</v>
      </c>
      <c r="B1480" s="3">
        <v>2019</v>
      </c>
      <c r="C1480" s="22">
        <v>43450</v>
      </c>
      <c r="D1480" s="3" t="s">
        <v>1554</v>
      </c>
      <c r="E1480" s="3" t="s">
        <v>383</v>
      </c>
      <c r="F1480" s="3">
        <v>2</v>
      </c>
      <c r="G1480" s="3">
        <v>5</v>
      </c>
      <c r="H1480" s="3" t="s">
        <v>132</v>
      </c>
      <c r="I1480" s="3" t="s">
        <v>65</v>
      </c>
      <c r="J1480" s="3">
        <v>28.4</v>
      </c>
      <c r="K1480" s="3">
        <v>11</v>
      </c>
    </row>
    <row r="1481" spans="1:11" x14ac:dyDescent="0.35">
      <c r="A1481" s="3" t="s">
        <v>185</v>
      </c>
      <c r="B1481" s="3">
        <v>2019</v>
      </c>
      <c r="C1481" s="22">
        <v>43450</v>
      </c>
      <c r="D1481" s="3" t="s">
        <v>1554</v>
      </c>
      <c r="E1481" s="3" t="s">
        <v>383</v>
      </c>
      <c r="F1481" s="3">
        <v>2</v>
      </c>
      <c r="G1481" s="3">
        <v>6</v>
      </c>
      <c r="H1481" s="3" t="s">
        <v>1556</v>
      </c>
      <c r="I1481" s="3" t="s">
        <v>123</v>
      </c>
      <c r="J1481" s="3">
        <v>36</v>
      </c>
      <c r="K1481" s="3">
        <v>12</v>
      </c>
    </row>
    <row r="1482" spans="1:11" x14ac:dyDescent="0.35">
      <c r="A1482" s="3" t="s">
        <v>134</v>
      </c>
      <c r="B1482" s="3">
        <v>2019</v>
      </c>
      <c r="C1482" s="22">
        <v>43436</v>
      </c>
      <c r="D1482" s="3" t="s">
        <v>1554</v>
      </c>
      <c r="E1482" s="3" t="s">
        <v>472</v>
      </c>
      <c r="F1482" s="3">
        <v>1</v>
      </c>
      <c r="G1482" s="3">
        <v>1</v>
      </c>
      <c r="H1482" s="3" t="s">
        <v>1556</v>
      </c>
      <c r="I1482" s="3" t="s">
        <v>123</v>
      </c>
      <c r="J1482" s="3">
        <v>36</v>
      </c>
      <c r="K1482" s="3">
        <v>5</v>
      </c>
    </row>
    <row r="1483" spans="1:11" x14ac:dyDescent="0.35">
      <c r="A1483" s="3" t="s">
        <v>134</v>
      </c>
      <c r="B1483" s="3">
        <v>2019</v>
      </c>
      <c r="C1483" s="22">
        <v>43436</v>
      </c>
      <c r="D1483" s="3" t="s">
        <v>1554</v>
      </c>
      <c r="E1483" s="3" t="s">
        <v>472</v>
      </c>
      <c r="F1483" s="3">
        <v>1</v>
      </c>
      <c r="G1483" s="3">
        <v>2</v>
      </c>
      <c r="H1483" s="3" t="s">
        <v>178</v>
      </c>
      <c r="I1483" s="3" t="s">
        <v>159</v>
      </c>
      <c r="J1483" s="3">
        <v>26.9</v>
      </c>
      <c r="K1483" s="3">
        <v>8</v>
      </c>
    </row>
    <row r="1484" spans="1:11" x14ac:dyDescent="0.35">
      <c r="A1484" s="3" t="s">
        <v>134</v>
      </c>
      <c r="B1484" s="3">
        <v>2019</v>
      </c>
      <c r="C1484" s="22">
        <v>43436</v>
      </c>
      <c r="D1484" s="3" t="s">
        <v>1554</v>
      </c>
      <c r="E1484" s="3" t="s">
        <v>472</v>
      </c>
      <c r="F1484" s="3">
        <v>1</v>
      </c>
      <c r="G1484" s="3">
        <v>3</v>
      </c>
      <c r="H1484" s="3" t="s">
        <v>43</v>
      </c>
      <c r="I1484" s="3" t="s">
        <v>44</v>
      </c>
      <c r="J1484" s="3">
        <v>26</v>
      </c>
      <c r="K1484" s="3">
        <v>13</v>
      </c>
    </row>
    <row r="1485" spans="1:11" x14ac:dyDescent="0.35">
      <c r="A1485" s="3" t="s">
        <v>134</v>
      </c>
      <c r="B1485" s="3">
        <v>2019</v>
      </c>
      <c r="C1485" s="22">
        <v>43436</v>
      </c>
      <c r="D1485" s="3" t="s">
        <v>1554</v>
      </c>
      <c r="E1485" s="3" t="s">
        <v>472</v>
      </c>
      <c r="F1485" s="3">
        <v>1</v>
      </c>
      <c r="G1485" s="3">
        <v>4</v>
      </c>
      <c r="H1485" s="3" t="s">
        <v>1557</v>
      </c>
      <c r="I1485" s="3" t="s">
        <v>49</v>
      </c>
      <c r="J1485" s="3">
        <v>20.399999999999999</v>
      </c>
      <c r="K1485" s="3">
        <v>13</v>
      </c>
    </row>
    <row r="1486" spans="1:11" x14ac:dyDescent="0.35">
      <c r="A1486" s="3" t="s">
        <v>134</v>
      </c>
      <c r="B1486" s="3">
        <v>2019</v>
      </c>
      <c r="C1486" s="22">
        <v>43436</v>
      </c>
      <c r="D1486" s="3" t="s">
        <v>1554</v>
      </c>
      <c r="E1486" s="3" t="s">
        <v>472</v>
      </c>
      <c r="F1486" s="3">
        <v>1</v>
      </c>
      <c r="G1486" s="3">
        <v>5</v>
      </c>
      <c r="H1486" s="3" t="s">
        <v>191</v>
      </c>
      <c r="I1486" s="3" t="s">
        <v>53</v>
      </c>
      <c r="J1486" s="3">
        <v>23.7</v>
      </c>
      <c r="K1486" s="3">
        <v>24</v>
      </c>
    </row>
    <row r="1487" spans="1:11" x14ac:dyDescent="0.35">
      <c r="A1487" s="3" t="s">
        <v>134</v>
      </c>
      <c r="B1487" s="3">
        <v>2019</v>
      </c>
      <c r="C1487" s="22">
        <v>43436</v>
      </c>
      <c r="D1487" s="3" t="s">
        <v>1554</v>
      </c>
      <c r="E1487" s="3" t="s">
        <v>472</v>
      </c>
      <c r="F1487" s="3">
        <v>1</v>
      </c>
      <c r="G1487" s="3">
        <v>6</v>
      </c>
      <c r="H1487" s="3" t="s">
        <v>241</v>
      </c>
      <c r="I1487" s="3" t="s">
        <v>242</v>
      </c>
      <c r="J1487" s="3">
        <v>22.2</v>
      </c>
      <c r="K1487" s="3">
        <v>21</v>
      </c>
    </row>
    <row r="1488" spans="1:11" x14ac:dyDescent="0.35">
      <c r="A1488" s="3" t="s">
        <v>134</v>
      </c>
      <c r="B1488" s="3">
        <v>2019</v>
      </c>
      <c r="C1488" s="22">
        <v>43436</v>
      </c>
      <c r="D1488" s="3" t="s">
        <v>1554</v>
      </c>
      <c r="E1488" s="3" t="s">
        <v>472</v>
      </c>
      <c r="F1488" s="3">
        <v>2</v>
      </c>
      <c r="G1488" s="3">
        <v>1</v>
      </c>
      <c r="H1488" s="3" t="s">
        <v>97</v>
      </c>
      <c r="I1488" s="3" t="s">
        <v>40</v>
      </c>
      <c r="J1488" s="3">
        <v>24.9</v>
      </c>
      <c r="K1488" s="3">
        <v>3</v>
      </c>
    </row>
    <row r="1489" spans="1:11" x14ac:dyDescent="0.35">
      <c r="A1489" s="3" t="s">
        <v>134</v>
      </c>
      <c r="B1489" s="3">
        <v>2019</v>
      </c>
      <c r="C1489" s="22">
        <v>43436</v>
      </c>
      <c r="D1489" s="3" t="s">
        <v>1554</v>
      </c>
      <c r="E1489" s="3" t="s">
        <v>472</v>
      </c>
      <c r="F1489" s="3">
        <v>2</v>
      </c>
      <c r="G1489" s="3">
        <v>2</v>
      </c>
      <c r="H1489" s="3" t="s">
        <v>34</v>
      </c>
      <c r="I1489" s="3" t="s">
        <v>19</v>
      </c>
      <c r="J1489" s="3">
        <v>31.3</v>
      </c>
      <c r="K1489" s="3">
        <v>1</v>
      </c>
    </row>
    <row r="1490" spans="1:11" x14ac:dyDescent="0.35">
      <c r="A1490" s="3" t="s">
        <v>134</v>
      </c>
      <c r="B1490" s="3">
        <v>2019</v>
      </c>
      <c r="C1490" s="22">
        <v>43436</v>
      </c>
      <c r="D1490" s="3" t="s">
        <v>1554</v>
      </c>
      <c r="E1490" s="3" t="s">
        <v>472</v>
      </c>
      <c r="F1490" s="3">
        <v>2</v>
      </c>
      <c r="G1490" s="3">
        <v>3</v>
      </c>
      <c r="H1490" s="3" t="s">
        <v>136</v>
      </c>
      <c r="I1490" s="3" t="s">
        <v>25</v>
      </c>
      <c r="J1490" s="3">
        <v>25.8</v>
      </c>
      <c r="K1490" s="3">
        <v>13</v>
      </c>
    </row>
    <row r="1491" spans="1:11" x14ac:dyDescent="0.35">
      <c r="A1491" s="3" t="s">
        <v>134</v>
      </c>
      <c r="B1491" s="3">
        <v>2019</v>
      </c>
      <c r="C1491" s="22">
        <v>43436</v>
      </c>
      <c r="D1491" s="3" t="s">
        <v>1554</v>
      </c>
      <c r="E1491" s="3" t="s">
        <v>472</v>
      </c>
      <c r="F1491" s="3">
        <v>2</v>
      </c>
      <c r="G1491" s="3">
        <v>4</v>
      </c>
      <c r="H1491" s="3" t="s">
        <v>100</v>
      </c>
      <c r="I1491" s="3" t="s">
        <v>47</v>
      </c>
      <c r="J1491" s="3">
        <v>21.8</v>
      </c>
      <c r="K1491" s="3">
        <v>13</v>
      </c>
    </row>
    <row r="1492" spans="1:11" x14ac:dyDescent="0.35">
      <c r="A1492" s="3" t="s">
        <v>134</v>
      </c>
      <c r="B1492" s="3">
        <v>2019</v>
      </c>
      <c r="C1492" s="22">
        <v>43436</v>
      </c>
      <c r="D1492" s="3" t="s">
        <v>1554</v>
      </c>
      <c r="E1492" s="3" t="s">
        <v>472</v>
      </c>
      <c r="F1492" s="3">
        <v>2</v>
      </c>
      <c r="G1492" s="3">
        <v>5</v>
      </c>
      <c r="H1492" s="3" t="s">
        <v>160</v>
      </c>
      <c r="I1492" s="3" t="s">
        <v>161</v>
      </c>
      <c r="J1492" s="3">
        <v>21.7</v>
      </c>
      <c r="K1492" s="3">
        <v>17</v>
      </c>
    </row>
    <row r="1493" spans="1:11" x14ac:dyDescent="0.35">
      <c r="A1493" s="3" t="s">
        <v>134</v>
      </c>
      <c r="B1493" s="3">
        <v>2019</v>
      </c>
      <c r="C1493" s="22">
        <v>43436</v>
      </c>
      <c r="D1493" s="3" t="s">
        <v>1554</v>
      </c>
      <c r="E1493" s="3" t="s">
        <v>472</v>
      </c>
      <c r="F1493" s="3">
        <v>2</v>
      </c>
      <c r="G1493" s="3">
        <v>6</v>
      </c>
      <c r="H1493" s="3" t="s">
        <v>137</v>
      </c>
      <c r="I1493" s="3" t="s">
        <v>38</v>
      </c>
      <c r="J1493" s="3">
        <v>27.8</v>
      </c>
      <c r="K1493" s="3">
        <v>9</v>
      </c>
    </row>
    <row r="1494" spans="1:11" x14ac:dyDescent="0.35">
      <c r="A1494" s="3" t="s">
        <v>134</v>
      </c>
      <c r="B1494" s="3">
        <v>2019</v>
      </c>
      <c r="C1494" s="22">
        <v>43436</v>
      </c>
      <c r="D1494" s="3" t="s">
        <v>1554</v>
      </c>
      <c r="E1494" s="3" t="s">
        <v>472</v>
      </c>
      <c r="F1494" s="3">
        <v>3</v>
      </c>
      <c r="G1494" s="3">
        <v>1</v>
      </c>
      <c r="H1494" s="3" t="s">
        <v>135</v>
      </c>
      <c r="I1494" s="3" t="s">
        <v>36</v>
      </c>
      <c r="J1494" s="3">
        <v>28</v>
      </c>
      <c r="K1494" s="3">
        <v>6</v>
      </c>
    </row>
    <row r="1495" spans="1:11" x14ac:dyDescent="0.35">
      <c r="A1495" s="3" t="s">
        <v>134</v>
      </c>
      <c r="B1495" s="3">
        <v>2019</v>
      </c>
      <c r="C1495" s="22">
        <v>43436</v>
      </c>
      <c r="D1495" s="3" t="s">
        <v>1554</v>
      </c>
      <c r="E1495" s="3" t="s">
        <v>472</v>
      </c>
      <c r="F1495" s="3">
        <v>3</v>
      </c>
      <c r="G1495" s="3">
        <v>2</v>
      </c>
      <c r="H1495" s="3" t="s">
        <v>39</v>
      </c>
      <c r="I1495" s="3" t="s">
        <v>40</v>
      </c>
      <c r="J1495" s="3">
        <v>24.3</v>
      </c>
      <c r="K1495" s="3">
        <v>7</v>
      </c>
    </row>
    <row r="1496" spans="1:11" x14ac:dyDescent="0.35">
      <c r="A1496" s="3" t="s">
        <v>134</v>
      </c>
      <c r="B1496" s="3">
        <v>2019</v>
      </c>
      <c r="C1496" s="22">
        <v>43436</v>
      </c>
      <c r="D1496" s="3" t="s">
        <v>1554</v>
      </c>
      <c r="E1496" s="3" t="s">
        <v>472</v>
      </c>
      <c r="F1496" s="3">
        <v>3</v>
      </c>
      <c r="G1496" s="3">
        <v>3</v>
      </c>
      <c r="H1496" s="3" t="s">
        <v>20</v>
      </c>
      <c r="I1496" s="3" t="s">
        <v>21</v>
      </c>
      <c r="J1496" s="3">
        <v>23.3</v>
      </c>
      <c r="K1496" s="3">
        <v>12</v>
      </c>
    </row>
    <row r="1497" spans="1:11" x14ac:dyDescent="0.35">
      <c r="A1497" s="3" t="s">
        <v>134</v>
      </c>
      <c r="B1497" s="3">
        <v>2019</v>
      </c>
      <c r="C1497" s="22">
        <v>43436</v>
      </c>
      <c r="D1497" s="3" t="s">
        <v>1554</v>
      </c>
      <c r="E1497" s="3" t="s">
        <v>472</v>
      </c>
      <c r="F1497" s="3">
        <v>3</v>
      </c>
      <c r="G1497" s="3">
        <v>4</v>
      </c>
      <c r="H1497" s="3" t="s">
        <v>132</v>
      </c>
      <c r="I1497" s="3" t="s">
        <v>65</v>
      </c>
      <c r="J1497" s="3">
        <v>28.4</v>
      </c>
      <c r="K1497" s="3">
        <v>25</v>
      </c>
    </row>
    <row r="1498" spans="1:11" x14ac:dyDescent="0.35">
      <c r="A1498" s="3" t="s">
        <v>134</v>
      </c>
      <c r="B1498" s="3">
        <v>2019</v>
      </c>
      <c r="C1498" s="22">
        <v>43436</v>
      </c>
      <c r="D1498" s="3" t="s">
        <v>1554</v>
      </c>
      <c r="E1498" s="3" t="s">
        <v>472</v>
      </c>
      <c r="F1498" s="3">
        <v>3</v>
      </c>
      <c r="G1498" s="3">
        <v>5</v>
      </c>
      <c r="H1498" s="3" t="s">
        <v>149</v>
      </c>
      <c r="I1498" s="3" t="s">
        <v>56</v>
      </c>
      <c r="J1498" s="3">
        <v>28.6</v>
      </c>
      <c r="K1498" s="3">
        <v>17</v>
      </c>
    </row>
    <row r="1499" spans="1:11" x14ac:dyDescent="0.35">
      <c r="A1499" s="3" t="s">
        <v>134</v>
      </c>
      <c r="B1499" s="3">
        <v>2019</v>
      </c>
      <c r="C1499" s="22">
        <v>43436</v>
      </c>
      <c r="D1499" s="3" t="s">
        <v>1554</v>
      </c>
      <c r="E1499" s="3" t="s">
        <v>472</v>
      </c>
      <c r="F1499" s="3">
        <v>3</v>
      </c>
      <c r="G1499" s="3">
        <v>6</v>
      </c>
      <c r="H1499" s="3" t="s">
        <v>167</v>
      </c>
      <c r="I1499" s="3" t="s">
        <v>121</v>
      </c>
      <c r="J1499" s="3">
        <v>26</v>
      </c>
      <c r="K1499" s="3">
        <v>10</v>
      </c>
    </row>
    <row r="1500" spans="1:11" x14ac:dyDescent="0.35">
      <c r="A1500" s="3" t="s">
        <v>134</v>
      </c>
      <c r="B1500" s="3">
        <v>2019</v>
      </c>
      <c r="C1500" s="22">
        <v>43436</v>
      </c>
      <c r="D1500" s="3" t="s">
        <v>1554</v>
      </c>
      <c r="E1500" s="3" t="s">
        <v>472</v>
      </c>
      <c r="F1500" s="3">
        <v>3</v>
      </c>
      <c r="G1500" s="3">
        <v>7</v>
      </c>
      <c r="H1500" s="3" t="s">
        <v>60</v>
      </c>
      <c r="I1500" s="3" t="s">
        <v>61</v>
      </c>
      <c r="J1500" s="3">
        <v>30.4</v>
      </c>
      <c r="K1500" s="3">
        <v>21</v>
      </c>
    </row>
    <row r="1501" spans="1:11" x14ac:dyDescent="0.35">
      <c r="A1501" s="3" t="s">
        <v>134</v>
      </c>
      <c r="B1501" s="3">
        <v>2019</v>
      </c>
      <c r="C1501" s="22">
        <v>43436</v>
      </c>
      <c r="D1501" s="3" t="s">
        <v>1554</v>
      </c>
      <c r="E1501" s="3" t="s">
        <v>472</v>
      </c>
      <c r="F1501" s="3">
        <v>4</v>
      </c>
      <c r="G1501" s="3">
        <v>1</v>
      </c>
      <c r="H1501" s="3" t="s">
        <v>23</v>
      </c>
      <c r="I1501" s="3" t="s">
        <v>15</v>
      </c>
      <c r="J1501" s="3">
        <v>21.2</v>
      </c>
      <c r="K1501" s="3">
        <v>2</v>
      </c>
    </row>
    <row r="1502" spans="1:11" x14ac:dyDescent="0.35">
      <c r="A1502" s="3" t="s">
        <v>134</v>
      </c>
      <c r="B1502" s="3">
        <v>2019</v>
      </c>
      <c r="C1502" s="22">
        <v>43436</v>
      </c>
      <c r="D1502" s="3" t="s">
        <v>1554</v>
      </c>
      <c r="E1502" s="3" t="s">
        <v>472</v>
      </c>
      <c r="F1502" s="3">
        <v>4</v>
      </c>
      <c r="G1502" s="3">
        <v>2</v>
      </c>
      <c r="H1502" s="3" t="s">
        <v>78</v>
      </c>
      <c r="I1502" s="3" t="s">
        <v>19</v>
      </c>
      <c r="J1502" s="3">
        <v>27.5</v>
      </c>
      <c r="K1502" s="3">
        <v>4</v>
      </c>
    </row>
    <row r="1503" spans="1:11" x14ac:dyDescent="0.35">
      <c r="A1503" s="3" t="s">
        <v>134</v>
      </c>
      <c r="B1503" s="3">
        <v>2019</v>
      </c>
      <c r="C1503" s="22">
        <v>43436</v>
      </c>
      <c r="D1503" s="3" t="s">
        <v>1554</v>
      </c>
      <c r="E1503" s="3" t="s">
        <v>472</v>
      </c>
      <c r="F1503" s="3">
        <v>4</v>
      </c>
      <c r="G1503" s="3">
        <v>3</v>
      </c>
      <c r="H1503" s="3" t="s">
        <v>189</v>
      </c>
      <c r="I1503" s="3" t="s">
        <v>190</v>
      </c>
      <c r="J1503" s="3">
        <v>23.8</v>
      </c>
      <c r="K1503" s="3">
        <v>17</v>
      </c>
    </row>
    <row r="1504" spans="1:11" x14ac:dyDescent="0.35">
      <c r="A1504" s="3" t="s">
        <v>134</v>
      </c>
      <c r="B1504" s="3">
        <v>2019</v>
      </c>
      <c r="C1504" s="22">
        <v>43436</v>
      </c>
      <c r="D1504" s="3" t="s">
        <v>1554</v>
      </c>
      <c r="E1504" s="3" t="s">
        <v>472</v>
      </c>
      <c r="F1504" s="3">
        <v>4</v>
      </c>
      <c r="G1504" s="3">
        <v>4</v>
      </c>
      <c r="H1504" s="3" t="s">
        <v>26</v>
      </c>
      <c r="I1504" s="3" t="s">
        <v>27</v>
      </c>
      <c r="J1504" s="3">
        <v>20.5</v>
      </c>
      <c r="K1504" s="3">
        <v>25</v>
      </c>
    </row>
    <row r="1505" spans="1:11" x14ac:dyDescent="0.35">
      <c r="A1505" s="3" t="s">
        <v>134</v>
      </c>
      <c r="B1505" s="3">
        <v>2019</v>
      </c>
      <c r="C1505" s="22">
        <v>43436</v>
      </c>
      <c r="D1505" s="3" t="s">
        <v>1554</v>
      </c>
      <c r="E1505" s="3" t="s">
        <v>472</v>
      </c>
      <c r="F1505" s="3">
        <v>4</v>
      </c>
      <c r="G1505" s="3">
        <v>5</v>
      </c>
      <c r="H1505" s="3" t="s">
        <v>150</v>
      </c>
      <c r="I1505" s="3" t="s">
        <v>31</v>
      </c>
      <c r="J1505" s="3">
        <v>30.4</v>
      </c>
      <c r="K1505" s="3">
        <v>17</v>
      </c>
    </row>
    <row r="1506" spans="1:11" x14ac:dyDescent="0.35">
      <c r="A1506" s="3" t="s">
        <v>134</v>
      </c>
      <c r="B1506" s="3">
        <v>2019</v>
      </c>
      <c r="C1506" s="22">
        <v>43436</v>
      </c>
      <c r="D1506" s="3" t="s">
        <v>1554</v>
      </c>
      <c r="E1506" s="3" t="s">
        <v>472</v>
      </c>
      <c r="F1506" s="3">
        <v>4</v>
      </c>
      <c r="G1506" s="3">
        <v>6</v>
      </c>
      <c r="H1506" s="3" t="s">
        <v>52</v>
      </c>
      <c r="I1506" s="3" t="s">
        <v>53</v>
      </c>
      <c r="J1506" s="3">
        <v>21.7</v>
      </c>
      <c r="K1506" s="3">
        <v>21</v>
      </c>
    </row>
    <row r="1507" spans="1:11" x14ac:dyDescent="0.35">
      <c r="A1507" s="3" t="s">
        <v>134</v>
      </c>
      <c r="B1507" s="3">
        <v>2019</v>
      </c>
      <c r="C1507" s="22">
        <v>43436</v>
      </c>
      <c r="D1507" s="3" t="s">
        <v>1554</v>
      </c>
      <c r="E1507" s="3" t="s">
        <v>472</v>
      </c>
      <c r="F1507" s="3">
        <v>4</v>
      </c>
      <c r="G1507" s="3">
        <v>7</v>
      </c>
      <c r="H1507" s="3" t="s">
        <v>111</v>
      </c>
      <c r="I1507" s="3" t="s">
        <v>121</v>
      </c>
      <c r="J1507" s="3">
        <v>25.8</v>
      </c>
      <c r="K1507" s="3">
        <v>11</v>
      </c>
    </row>
    <row r="1508" spans="1:11" x14ac:dyDescent="0.35">
      <c r="A1508" s="3" t="s">
        <v>134</v>
      </c>
      <c r="B1508" s="3">
        <v>2019</v>
      </c>
      <c r="C1508" s="22">
        <v>43436</v>
      </c>
      <c r="D1508" s="3" t="s">
        <v>1554</v>
      </c>
      <c r="E1508" s="3" t="s">
        <v>1543</v>
      </c>
      <c r="F1508" s="3">
        <v>1</v>
      </c>
      <c r="G1508" s="3">
        <v>1</v>
      </c>
      <c r="H1508" s="3" t="s">
        <v>137</v>
      </c>
      <c r="I1508" s="3" t="s">
        <v>38</v>
      </c>
      <c r="J1508" s="3">
        <v>27.8</v>
      </c>
      <c r="K1508" s="3">
        <v>9</v>
      </c>
    </row>
    <row r="1509" spans="1:11" x14ac:dyDescent="0.35">
      <c r="A1509" s="3" t="s">
        <v>134</v>
      </c>
      <c r="B1509" s="3">
        <v>2019</v>
      </c>
      <c r="C1509" s="22">
        <v>43436</v>
      </c>
      <c r="D1509" s="3" t="s">
        <v>1554</v>
      </c>
      <c r="E1509" s="3" t="s">
        <v>1543</v>
      </c>
      <c r="F1509" s="3">
        <v>1</v>
      </c>
      <c r="G1509" s="3">
        <v>2</v>
      </c>
      <c r="H1509" s="3" t="s">
        <v>43</v>
      </c>
      <c r="I1509" s="3" t="s">
        <v>44</v>
      </c>
      <c r="J1509" s="3">
        <v>26</v>
      </c>
      <c r="K1509" s="3">
        <v>13</v>
      </c>
    </row>
    <row r="1510" spans="1:11" x14ac:dyDescent="0.35">
      <c r="A1510" s="3" t="s">
        <v>134</v>
      </c>
      <c r="B1510" s="3">
        <v>2019</v>
      </c>
      <c r="C1510" s="22">
        <v>43436</v>
      </c>
      <c r="D1510" s="3" t="s">
        <v>1554</v>
      </c>
      <c r="E1510" s="3" t="s">
        <v>1543</v>
      </c>
      <c r="F1510" s="3">
        <v>1</v>
      </c>
      <c r="G1510" s="3">
        <v>3</v>
      </c>
      <c r="H1510" s="3" t="s">
        <v>149</v>
      </c>
      <c r="I1510" s="3" t="s">
        <v>56</v>
      </c>
      <c r="J1510" s="3">
        <v>28.6</v>
      </c>
      <c r="K1510" s="3">
        <v>17</v>
      </c>
    </row>
    <row r="1511" spans="1:11" x14ac:dyDescent="0.35">
      <c r="A1511" s="3" t="s">
        <v>134</v>
      </c>
      <c r="B1511" s="3">
        <v>2019</v>
      </c>
      <c r="C1511" s="22">
        <v>43436</v>
      </c>
      <c r="D1511" s="3" t="s">
        <v>1554</v>
      </c>
      <c r="E1511" s="3" t="s">
        <v>1543</v>
      </c>
      <c r="F1511" s="3">
        <v>1</v>
      </c>
      <c r="G1511" s="3">
        <v>4</v>
      </c>
      <c r="H1511" s="3" t="s">
        <v>26</v>
      </c>
      <c r="I1511" s="3" t="s">
        <v>27</v>
      </c>
      <c r="J1511" s="3">
        <v>20.5</v>
      </c>
      <c r="K1511" s="3">
        <v>25</v>
      </c>
    </row>
    <row r="1512" spans="1:11" x14ac:dyDescent="0.35">
      <c r="A1512" s="3" t="s">
        <v>134</v>
      </c>
      <c r="B1512" s="3">
        <v>2019</v>
      </c>
      <c r="C1512" s="22">
        <v>43436</v>
      </c>
      <c r="D1512" s="3" t="s">
        <v>1554</v>
      </c>
      <c r="E1512" s="3" t="s">
        <v>1543</v>
      </c>
      <c r="F1512" s="3">
        <v>2</v>
      </c>
      <c r="G1512" s="3">
        <v>1</v>
      </c>
      <c r="H1512" s="3" t="s">
        <v>111</v>
      </c>
      <c r="I1512" s="3" t="s">
        <v>121</v>
      </c>
      <c r="J1512" s="3">
        <v>25.8</v>
      </c>
      <c r="K1512" s="3">
        <v>11</v>
      </c>
    </row>
    <row r="1513" spans="1:11" x14ac:dyDescent="0.35">
      <c r="A1513" s="3" t="s">
        <v>134</v>
      </c>
      <c r="B1513" s="3">
        <v>2019</v>
      </c>
      <c r="C1513" s="22">
        <v>43436</v>
      </c>
      <c r="D1513" s="3" t="s">
        <v>1554</v>
      </c>
      <c r="E1513" s="3" t="s">
        <v>1543</v>
      </c>
      <c r="F1513" s="3">
        <v>2</v>
      </c>
      <c r="G1513" s="3">
        <v>2</v>
      </c>
      <c r="H1513" s="3" t="s">
        <v>136</v>
      </c>
      <c r="I1513" s="3" t="s">
        <v>25</v>
      </c>
      <c r="J1513" s="3">
        <v>25.8</v>
      </c>
      <c r="K1513" s="3">
        <v>13</v>
      </c>
    </row>
    <row r="1514" spans="1:11" x14ac:dyDescent="0.35">
      <c r="A1514" s="3" t="s">
        <v>134</v>
      </c>
      <c r="B1514" s="3">
        <v>2019</v>
      </c>
      <c r="C1514" s="22">
        <v>43436</v>
      </c>
      <c r="D1514" s="3" t="s">
        <v>1554</v>
      </c>
      <c r="E1514" s="3" t="s">
        <v>1543</v>
      </c>
      <c r="F1514" s="3">
        <v>2</v>
      </c>
      <c r="G1514" s="3">
        <v>3</v>
      </c>
      <c r="H1514" s="3" t="s">
        <v>160</v>
      </c>
      <c r="I1514" s="3" t="s">
        <v>161</v>
      </c>
      <c r="J1514" s="3">
        <v>21.7</v>
      </c>
      <c r="K1514" s="3">
        <v>17</v>
      </c>
    </row>
    <row r="1515" spans="1:11" x14ac:dyDescent="0.35">
      <c r="A1515" s="3" t="s">
        <v>134</v>
      </c>
      <c r="B1515" s="3">
        <v>2019</v>
      </c>
      <c r="C1515" s="22">
        <v>43436</v>
      </c>
      <c r="D1515" s="3" t="s">
        <v>1554</v>
      </c>
      <c r="E1515" s="3" t="s">
        <v>1543</v>
      </c>
      <c r="F1515" s="3">
        <v>2</v>
      </c>
      <c r="G1515" s="3">
        <v>4</v>
      </c>
      <c r="H1515" s="3" t="s">
        <v>241</v>
      </c>
      <c r="I1515" s="3" t="s">
        <v>242</v>
      </c>
      <c r="J1515" s="3">
        <v>22.2</v>
      </c>
      <c r="K1515" s="3">
        <v>21</v>
      </c>
    </row>
    <row r="1516" spans="1:11" x14ac:dyDescent="0.35">
      <c r="A1516" s="3" t="s">
        <v>134</v>
      </c>
      <c r="B1516" s="3">
        <v>2019</v>
      </c>
      <c r="C1516" s="22">
        <v>43436</v>
      </c>
      <c r="D1516" s="3" t="s">
        <v>1554</v>
      </c>
      <c r="E1516" s="3" t="s">
        <v>1543</v>
      </c>
      <c r="F1516" s="3">
        <v>2</v>
      </c>
      <c r="G1516" s="3">
        <v>5</v>
      </c>
      <c r="H1516" s="3" t="s">
        <v>132</v>
      </c>
      <c r="I1516" s="3" t="s">
        <v>65</v>
      </c>
      <c r="J1516" s="3">
        <v>28.4</v>
      </c>
      <c r="K1516" s="3">
        <v>25</v>
      </c>
    </row>
    <row r="1517" spans="1:11" x14ac:dyDescent="0.35">
      <c r="A1517" s="3" t="s">
        <v>134</v>
      </c>
      <c r="B1517" s="3">
        <v>2019</v>
      </c>
      <c r="C1517" s="22">
        <v>43436</v>
      </c>
      <c r="D1517" s="3" t="s">
        <v>1554</v>
      </c>
      <c r="E1517" s="3" t="s">
        <v>1543</v>
      </c>
      <c r="F1517" s="3">
        <v>3</v>
      </c>
      <c r="G1517" s="3">
        <v>1</v>
      </c>
      <c r="H1517" s="3" t="s">
        <v>20</v>
      </c>
      <c r="I1517" s="3" t="s">
        <v>21</v>
      </c>
      <c r="J1517" s="3">
        <v>23.3</v>
      </c>
      <c r="K1517" s="3">
        <v>12</v>
      </c>
    </row>
    <row r="1518" spans="1:11" x14ac:dyDescent="0.35">
      <c r="A1518" s="3" t="s">
        <v>134</v>
      </c>
      <c r="B1518" s="3">
        <v>2019</v>
      </c>
      <c r="C1518" s="22">
        <v>43436</v>
      </c>
      <c r="D1518" s="3" t="s">
        <v>1554</v>
      </c>
      <c r="E1518" s="3" t="s">
        <v>1543</v>
      </c>
      <c r="F1518" s="3">
        <v>3</v>
      </c>
      <c r="G1518" s="3">
        <v>2</v>
      </c>
      <c r="H1518" s="3" t="s">
        <v>100</v>
      </c>
      <c r="I1518" s="3" t="s">
        <v>47</v>
      </c>
      <c r="J1518" s="3">
        <v>21.8</v>
      </c>
      <c r="K1518" s="3">
        <v>13</v>
      </c>
    </row>
    <row r="1519" spans="1:11" x14ac:dyDescent="0.35">
      <c r="A1519" s="3" t="s">
        <v>134</v>
      </c>
      <c r="B1519" s="3">
        <v>2019</v>
      </c>
      <c r="C1519" s="22">
        <v>43436</v>
      </c>
      <c r="D1519" s="3" t="s">
        <v>1554</v>
      </c>
      <c r="E1519" s="3" t="s">
        <v>1543</v>
      </c>
      <c r="F1519" s="3">
        <v>3</v>
      </c>
      <c r="G1519" s="3">
        <v>3</v>
      </c>
      <c r="H1519" s="3" t="s">
        <v>150</v>
      </c>
      <c r="I1519" s="3" t="s">
        <v>31</v>
      </c>
      <c r="J1519" s="3">
        <v>30.4</v>
      </c>
      <c r="K1519" s="3">
        <v>17</v>
      </c>
    </row>
    <row r="1520" spans="1:11" x14ac:dyDescent="0.35">
      <c r="A1520" s="3" t="s">
        <v>134</v>
      </c>
      <c r="B1520" s="3">
        <v>2019</v>
      </c>
      <c r="C1520" s="22">
        <v>43436</v>
      </c>
      <c r="D1520" s="3" t="s">
        <v>1554</v>
      </c>
      <c r="E1520" s="3" t="s">
        <v>1543</v>
      </c>
      <c r="F1520" s="3">
        <v>3</v>
      </c>
      <c r="G1520" s="3">
        <v>4</v>
      </c>
      <c r="H1520" s="3" t="s">
        <v>60</v>
      </c>
      <c r="I1520" s="3" t="s">
        <v>61</v>
      </c>
      <c r="J1520" s="3">
        <v>30.4</v>
      </c>
      <c r="K1520" s="3">
        <v>21</v>
      </c>
    </row>
    <row r="1521" spans="1:11" x14ac:dyDescent="0.35">
      <c r="A1521" s="3" t="s">
        <v>134</v>
      </c>
      <c r="B1521" s="3">
        <v>2019</v>
      </c>
      <c r="C1521" s="22">
        <v>43436</v>
      </c>
      <c r="D1521" s="3" t="s">
        <v>1554</v>
      </c>
      <c r="E1521" s="3" t="s">
        <v>1543</v>
      </c>
      <c r="F1521" s="3">
        <v>3</v>
      </c>
      <c r="G1521" s="3">
        <v>5</v>
      </c>
      <c r="H1521" s="3" t="s">
        <v>191</v>
      </c>
      <c r="I1521" s="3" t="s">
        <v>53</v>
      </c>
      <c r="J1521" s="3">
        <v>23.7</v>
      </c>
      <c r="K1521" s="3">
        <v>24</v>
      </c>
    </row>
    <row r="1522" spans="1:11" x14ac:dyDescent="0.35">
      <c r="A1522" s="3" t="s">
        <v>134</v>
      </c>
      <c r="B1522" s="3">
        <v>2019</v>
      </c>
      <c r="C1522" s="22">
        <v>43436</v>
      </c>
      <c r="D1522" s="3" t="s">
        <v>1554</v>
      </c>
      <c r="E1522" s="3" t="s">
        <v>1543</v>
      </c>
      <c r="F1522" s="3">
        <v>4</v>
      </c>
      <c r="G1522" s="3">
        <v>1</v>
      </c>
      <c r="H1522" s="3" t="s">
        <v>167</v>
      </c>
      <c r="I1522" s="3" t="s">
        <v>121</v>
      </c>
      <c r="J1522" s="3">
        <v>26</v>
      </c>
      <c r="K1522" s="3">
        <v>10</v>
      </c>
    </row>
    <row r="1523" spans="1:11" x14ac:dyDescent="0.35">
      <c r="A1523" s="3" t="s">
        <v>134</v>
      </c>
      <c r="B1523" s="3">
        <v>2019</v>
      </c>
      <c r="C1523" s="22">
        <v>43436</v>
      </c>
      <c r="D1523" s="3" t="s">
        <v>1554</v>
      </c>
      <c r="E1523" s="3" t="s">
        <v>1543</v>
      </c>
      <c r="F1523" s="3">
        <v>4</v>
      </c>
      <c r="G1523" s="3">
        <v>2</v>
      </c>
      <c r="H1523" s="3" t="s">
        <v>1557</v>
      </c>
      <c r="I1523" s="3" t="s">
        <v>49</v>
      </c>
      <c r="J1523" s="3">
        <v>20.399999999999999</v>
      </c>
      <c r="K1523" s="3">
        <v>13</v>
      </c>
    </row>
    <row r="1524" spans="1:11" x14ac:dyDescent="0.35">
      <c r="A1524" s="3" t="s">
        <v>134</v>
      </c>
      <c r="B1524" s="3">
        <v>2019</v>
      </c>
      <c r="C1524" s="22">
        <v>43436</v>
      </c>
      <c r="D1524" s="3" t="s">
        <v>1554</v>
      </c>
      <c r="E1524" s="3" t="s">
        <v>1543</v>
      </c>
      <c r="F1524" s="3">
        <v>4</v>
      </c>
      <c r="G1524" s="3">
        <v>3</v>
      </c>
      <c r="H1524" s="3" t="s">
        <v>189</v>
      </c>
      <c r="I1524" s="3" t="s">
        <v>190</v>
      </c>
      <c r="J1524" s="3">
        <v>23.8</v>
      </c>
      <c r="K1524" s="3">
        <v>17</v>
      </c>
    </row>
    <row r="1525" spans="1:11" x14ac:dyDescent="0.35">
      <c r="A1525" s="3" t="s">
        <v>134</v>
      </c>
      <c r="B1525" s="3">
        <v>2019</v>
      </c>
      <c r="C1525" s="22">
        <v>43436</v>
      </c>
      <c r="D1525" s="3" t="s">
        <v>1554</v>
      </c>
      <c r="E1525" s="3" t="s">
        <v>1543</v>
      </c>
      <c r="F1525" s="3">
        <v>4</v>
      </c>
      <c r="G1525" s="3">
        <v>4</v>
      </c>
      <c r="H1525" s="3" t="s">
        <v>52</v>
      </c>
      <c r="I1525" s="3" t="s">
        <v>53</v>
      </c>
      <c r="J1525" s="3">
        <v>21.7</v>
      </c>
      <c r="K1525" s="3">
        <v>21</v>
      </c>
    </row>
    <row r="1526" spans="1:11" x14ac:dyDescent="0.35">
      <c r="A1526" s="3" t="s">
        <v>134</v>
      </c>
      <c r="B1526" s="3">
        <v>2019</v>
      </c>
      <c r="C1526" s="22">
        <v>43436</v>
      </c>
      <c r="D1526" s="3" t="s">
        <v>1554</v>
      </c>
      <c r="E1526" s="3" t="s">
        <v>1544</v>
      </c>
      <c r="F1526" s="3">
        <v>1</v>
      </c>
      <c r="G1526" s="3">
        <v>1</v>
      </c>
      <c r="H1526" s="3" t="s">
        <v>23</v>
      </c>
      <c r="I1526" s="3" t="s">
        <v>15</v>
      </c>
      <c r="J1526" s="3">
        <v>21.2</v>
      </c>
      <c r="K1526" s="3">
        <v>2</v>
      </c>
    </row>
    <row r="1527" spans="1:11" x14ac:dyDescent="0.35">
      <c r="A1527" s="3" t="s">
        <v>134</v>
      </c>
      <c r="B1527" s="3">
        <v>2019</v>
      </c>
      <c r="C1527" s="22">
        <v>43436</v>
      </c>
      <c r="D1527" s="3" t="s">
        <v>1554</v>
      </c>
      <c r="E1527" s="3" t="s">
        <v>1544</v>
      </c>
      <c r="F1527" s="3">
        <v>1</v>
      </c>
      <c r="G1527" s="3">
        <v>2</v>
      </c>
      <c r="H1527" s="3" t="s">
        <v>34</v>
      </c>
      <c r="I1527" s="3" t="s">
        <v>19</v>
      </c>
      <c r="J1527" s="3">
        <v>31.3</v>
      </c>
      <c r="K1527" s="3">
        <v>1</v>
      </c>
    </row>
    <row r="1528" spans="1:11" x14ac:dyDescent="0.35">
      <c r="A1528" s="3" t="s">
        <v>134</v>
      </c>
      <c r="B1528" s="3">
        <v>2019</v>
      </c>
      <c r="C1528" s="22">
        <v>43436</v>
      </c>
      <c r="D1528" s="3" t="s">
        <v>1554</v>
      </c>
      <c r="E1528" s="3" t="s">
        <v>1544</v>
      </c>
      <c r="F1528" s="3">
        <v>1</v>
      </c>
      <c r="G1528" s="3">
        <v>3</v>
      </c>
      <c r="H1528" s="3" t="s">
        <v>1556</v>
      </c>
      <c r="I1528" s="3" t="s">
        <v>123</v>
      </c>
      <c r="J1528" s="3">
        <v>36</v>
      </c>
      <c r="K1528" s="3">
        <v>5</v>
      </c>
    </row>
    <row r="1529" spans="1:11" x14ac:dyDescent="0.35">
      <c r="A1529" s="3" t="s">
        <v>134</v>
      </c>
      <c r="B1529" s="3">
        <v>2019</v>
      </c>
      <c r="C1529" s="22">
        <v>43436</v>
      </c>
      <c r="D1529" s="3" t="s">
        <v>1554</v>
      </c>
      <c r="E1529" s="3" t="s">
        <v>1544</v>
      </c>
      <c r="F1529" s="3">
        <v>1</v>
      </c>
      <c r="G1529" s="3">
        <v>4</v>
      </c>
      <c r="H1529" s="3" t="s">
        <v>167</v>
      </c>
      <c r="I1529" s="3" t="s">
        <v>121</v>
      </c>
      <c r="J1529" s="3">
        <v>26</v>
      </c>
      <c r="K1529" s="3">
        <v>10</v>
      </c>
    </row>
    <row r="1530" spans="1:11" x14ac:dyDescent="0.35">
      <c r="A1530" s="3" t="s">
        <v>134</v>
      </c>
      <c r="B1530" s="3">
        <v>2019</v>
      </c>
      <c r="C1530" s="22">
        <v>43436</v>
      </c>
      <c r="D1530" s="3" t="s">
        <v>1554</v>
      </c>
      <c r="E1530" s="3" t="s">
        <v>1544</v>
      </c>
      <c r="F1530" s="3">
        <v>1</v>
      </c>
      <c r="G1530" s="3">
        <v>5</v>
      </c>
      <c r="H1530" s="3" t="s">
        <v>39</v>
      </c>
      <c r="I1530" s="3" t="s">
        <v>40</v>
      </c>
      <c r="J1530" s="3">
        <v>24.3</v>
      </c>
      <c r="K1530" s="3">
        <v>7</v>
      </c>
    </row>
    <row r="1531" spans="1:11" x14ac:dyDescent="0.35">
      <c r="A1531" s="3" t="s">
        <v>134</v>
      </c>
      <c r="B1531" s="3">
        <v>2019</v>
      </c>
      <c r="C1531" s="22">
        <v>43436</v>
      </c>
      <c r="D1531" s="3" t="s">
        <v>1554</v>
      </c>
      <c r="E1531" s="3" t="s">
        <v>1544</v>
      </c>
      <c r="F1531" s="3">
        <v>1</v>
      </c>
      <c r="G1531" s="3">
        <v>6</v>
      </c>
      <c r="H1531" s="3" t="s">
        <v>137</v>
      </c>
      <c r="I1531" s="3" t="s">
        <v>38</v>
      </c>
      <c r="J1531" s="3">
        <v>27.8</v>
      </c>
      <c r="K1531" s="3">
        <v>9</v>
      </c>
    </row>
    <row r="1532" spans="1:11" x14ac:dyDescent="0.35">
      <c r="A1532" s="3" t="s">
        <v>134</v>
      </c>
      <c r="B1532" s="3">
        <v>2019</v>
      </c>
      <c r="C1532" s="22">
        <v>43436</v>
      </c>
      <c r="D1532" s="3" t="s">
        <v>1554</v>
      </c>
      <c r="E1532" s="3" t="s">
        <v>1544</v>
      </c>
      <c r="F1532" s="3">
        <v>2</v>
      </c>
      <c r="G1532" s="3">
        <v>1</v>
      </c>
      <c r="H1532" s="3" t="s">
        <v>135</v>
      </c>
      <c r="I1532" s="3" t="s">
        <v>36</v>
      </c>
      <c r="J1532" s="3">
        <v>28</v>
      </c>
      <c r="K1532" s="3">
        <v>6</v>
      </c>
    </row>
    <row r="1533" spans="1:11" x14ac:dyDescent="0.35">
      <c r="A1533" s="3" t="s">
        <v>134</v>
      </c>
      <c r="B1533" s="3">
        <v>2019</v>
      </c>
      <c r="C1533" s="22">
        <v>43436</v>
      </c>
      <c r="D1533" s="3" t="s">
        <v>1554</v>
      </c>
      <c r="E1533" s="3" t="s">
        <v>1544</v>
      </c>
      <c r="F1533" s="3">
        <v>2</v>
      </c>
      <c r="G1533" s="3">
        <v>2</v>
      </c>
      <c r="H1533" s="3" t="s">
        <v>78</v>
      </c>
      <c r="I1533" s="3" t="s">
        <v>19</v>
      </c>
      <c r="J1533" s="3">
        <v>27.5</v>
      </c>
      <c r="K1533" s="3">
        <v>4</v>
      </c>
    </row>
    <row r="1534" spans="1:11" x14ac:dyDescent="0.35">
      <c r="A1534" s="3" t="s">
        <v>134</v>
      </c>
      <c r="B1534" s="3">
        <v>2019</v>
      </c>
      <c r="C1534" s="22">
        <v>43436</v>
      </c>
      <c r="D1534" s="3" t="s">
        <v>1554</v>
      </c>
      <c r="E1534" s="3" t="s">
        <v>1544</v>
      </c>
      <c r="F1534" s="3">
        <v>2</v>
      </c>
      <c r="G1534" s="3">
        <v>3</v>
      </c>
      <c r="H1534" s="3" t="s">
        <v>97</v>
      </c>
      <c r="I1534" s="3" t="s">
        <v>40</v>
      </c>
      <c r="J1534" s="3">
        <v>24.9</v>
      </c>
      <c r="K1534" s="3">
        <v>3</v>
      </c>
    </row>
    <row r="1535" spans="1:11" x14ac:dyDescent="0.35">
      <c r="A1535" s="3" t="s">
        <v>134</v>
      </c>
      <c r="B1535" s="3">
        <v>2019</v>
      </c>
      <c r="C1535" s="22">
        <v>43436</v>
      </c>
      <c r="D1535" s="3" t="s">
        <v>1554</v>
      </c>
      <c r="E1535" s="3" t="s">
        <v>1544</v>
      </c>
      <c r="F1535" s="3">
        <v>2</v>
      </c>
      <c r="G1535" s="3">
        <v>4</v>
      </c>
      <c r="H1535" s="3" t="s">
        <v>178</v>
      </c>
      <c r="I1535" s="3" t="s">
        <v>159</v>
      </c>
      <c r="J1535" s="3">
        <v>26.9</v>
      </c>
      <c r="K1535" s="3">
        <v>8</v>
      </c>
    </row>
    <row r="1536" spans="1:11" x14ac:dyDescent="0.35">
      <c r="A1536" s="3" t="s">
        <v>134</v>
      </c>
      <c r="B1536" s="3">
        <v>2019</v>
      </c>
      <c r="C1536" s="22">
        <v>43436</v>
      </c>
      <c r="D1536" s="3" t="s">
        <v>1554</v>
      </c>
      <c r="E1536" s="3" t="s">
        <v>1544</v>
      </c>
      <c r="F1536" s="3">
        <v>2</v>
      </c>
      <c r="G1536" s="3">
        <v>5</v>
      </c>
      <c r="H1536" s="3" t="s">
        <v>111</v>
      </c>
      <c r="I1536" s="3" t="s">
        <v>121</v>
      </c>
      <c r="J1536" s="3">
        <v>25.8</v>
      </c>
      <c r="K1536" s="3">
        <v>11</v>
      </c>
    </row>
    <row r="1537" spans="1:11" x14ac:dyDescent="0.35">
      <c r="A1537" s="3" t="s">
        <v>134</v>
      </c>
      <c r="B1537" s="3">
        <v>2019</v>
      </c>
      <c r="C1537" s="22">
        <v>43436</v>
      </c>
      <c r="D1537" s="3" t="s">
        <v>1554</v>
      </c>
      <c r="E1537" s="3" t="s">
        <v>1544</v>
      </c>
      <c r="F1537" s="3">
        <v>2</v>
      </c>
      <c r="G1537" s="3">
        <v>6</v>
      </c>
      <c r="H1537" s="3" t="s">
        <v>20</v>
      </c>
      <c r="I1537" s="3" t="s">
        <v>21</v>
      </c>
      <c r="J1537" s="3">
        <v>23.3</v>
      </c>
      <c r="K1537" s="3">
        <v>12</v>
      </c>
    </row>
    <row r="1538" spans="1:11" x14ac:dyDescent="0.35">
      <c r="A1538" s="3" t="s">
        <v>134</v>
      </c>
      <c r="B1538" s="3">
        <v>2019</v>
      </c>
      <c r="C1538" s="22">
        <v>43436</v>
      </c>
      <c r="D1538" s="3" t="s">
        <v>1554</v>
      </c>
      <c r="E1538" s="3" t="s">
        <v>383</v>
      </c>
      <c r="F1538" s="3">
        <v>1</v>
      </c>
      <c r="G1538" s="3">
        <v>1</v>
      </c>
      <c r="H1538" s="3" t="s">
        <v>34</v>
      </c>
      <c r="I1538" s="3" t="s">
        <v>19</v>
      </c>
      <c r="J1538" s="3">
        <v>31.3</v>
      </c>
      <c r="K1538" s="3">
        <v>1</v>
      </c>
    </row>
    <row r="1539" spans="1:11" x14ac:dyDescent="0.35">
      <c r="A1539" s="3" t="s">
        <v>134</v>
      </c>
      <c r="B1539" s="3">
        <v>2019</v>
      </c>
      <c r="C1539" s="22">
        <v>43436</v>
      </c>
      <c r="D1539" s="3" t="s">
        <v>1554</v>
      </c>
      <c r="E1539" s="3" t="s">
        <v>383</v>
      </c>
      <c r="F1539" s="3">
        <v>1</v>
      </c>
      <c r="G1539" s="3">
        <v>2</v>
      </c>
      <c r="H1539" s="3" t="s">
        <v>23</v>
      </c>
      <c r="I1539" s="3" t="s">
        <v>15</v>
      </c>
      <c r="J1539" s="3">
        <v>21.2</v>
      </c>
      <c r="K1539" s="3">
        <v>2</v>
      </c>
    </row>
    <row r="1540" spans="1:11" x14ac:dyDescent="0.35">
      <c r="A1540" s="3" t="s">
        <v>134</v>
      </c>
      <c r="B1540" s="3">
        <v>2019</v>
      </c>
      <c r="C1540" s="22">
        <v>43436</v>
      </c>
      <c r="D1540" s="3" t="s">
        <v>1554</v>
      </c>
      <c r="E1540" s="3" t="s">
        <v>383</v>
      </c>
      <c r="F1540" s="3">
        <v>1</v>
      </c>
      <c r="G1540" s="3">
        <v>3</v>
      </c>
      <c r="H1540" s="3" t="s">
        <v>97</v>
      </c>
      <c r="I1540" s="3" t="s">
        <v>40</v>
      </c>
      <c r="J1540" s="3">
        <v>24.9</v>
      </c>
      <c r="K1540" s="3">
        <v>3</v>
      </c>
    </row>
    <row r="1541" spans="1:11" x14ac:dyDescent="0.35">
      <c r="A1541" s="3" t="s">
        <v>134</v>
      </c>
      <c r="B1541" s="3">
        <v>2019</v>
      </c>
      <c r="C1541" s="22">
        <v>43436</v>
      </c>
      <c r="D1541" s="3" t="s">
        <v>1554</v>
      </c>
      <c r="E1541" s="3" t="s">
        <v>383</v>
      </c>
      <c r="F1541" s="3">
        <v>1</v>
      </c>
      <c r="G1541" s="3">
        <v>4</v>
      </c>
      <c r="H1541" s="3" t="s">
        <v>78</v>
      </c>
      <c r="I1541" s="3" t="s">
        <v>19</v>
      </c>
      <c r="J1541" s="3">
        <v>27.5</v>
      </c>
      <c r="K1541" s="3">
        <v>4</v>
      </c>
    </row>
    <row r="1542" spans="1:11" x14ac:dyDescent="0.35">
      <c r="A1542" s="3" t="s">
        <v>134</v>
      </c>
      <c r="B1542" s="3">
        <v>2019</v>
      </c>
      <c r="C1542" s="22">
        <v>43436</v>
      </c>
      <c r="D1542" s="3" t="s">
        <v>1554</v>
      </c>
      <c r="E1542" s="3" t="s">
        <v>383</v>
      </c>
      <c r="F1542" s="3">
        <v>1</v>
      </c>
      <c r="G1542" s="3">
        <v>5</v>
      </c>
      <c r="H1542" s="3" t="s">
        <v>1556</v>
      </c>
      <c r="I1542" s="3" t="s">
        <v>123</v>
      </c>
      <c r="J1542" s="3">
        <v>36</v>
      </c>
      <c r="K1542" s="3">
        <v>5</v>
      </c>
    </row>
    <row r="1543" spans="1:11" x14ac:dyDescent="0.35">
      <c r="A1543" s="3" t="s">
        <v>134</v>
      </c>
      <c r="B1543" s="3">
        <v>2019</v>
      </c>
      <c r="C1543" s="22">
        <v>43436</v>
      </c>
      <c r="D1543" s="3" t="s">
        <v>1554</v>
      </c>
      <c r="E1543" s="3" t="s">
        <v>383</v>
      </c>
      <c r="F1543" s="3">
        <v>1</v>
      </c>
      <c r="G1543" s="3">
        <v>6</v>
      </c>
      <c r="H1543" s="3" t="s">
        <v>135</v>
      </c>
      <c r="I1543" s="3" t="s">
        <v>36</v>
      </c>
      <c r="J1543" s="3">
        <v>28</v>
      </c>
      <c r="K1543" s="3">
        <v>6</v>
      </c>
    </row>
    <row r="1544" spans="1:11" x14ac:dyDescent="0.35">
      <c r="A1544" s="3" t="s">
        <v>134</v>
      </c>
      <c r="B1544" s="3">
        <v>2019</v>
      </c>
      <c r="C1544" s="22">
        <v>43436</v>
      </c>
      <c r="D1544" s="3" t="s">
        <v>1554</v>
      </c>
      <c r="E1544" s="3" t="s">
        <v>383</v>
      </c>
      <c r="F1544" s="3">
        <v>2</v>
      </c>
      <c r="G1544" s="3">
        <v>1</v>
      </c>
      <c r="H1544" s="3" t="s">
        <v>39</v>
      </c>
      <c r="I1544" s="3" t="s">
        <v>40</v>
      </c>
      <c r="J1544" s="3">
        <v>24.3</v>
      </c>
      <c r="K1544" s="3">
        <v>7</v>
      </c>
    </row>
    <row r="1545" spans="1:11" x14ac:dyDescent="0.35">
      <c r="A1545" s="3" t="s">
        <v>134</v>
      </c>
      <c r="B1545" s="3">
        <v>2019</v>
      </c>
      <c r="C1545" s="22">
        <v>43436</v>
      </c>
      <c r="D1545" s="3" t="s">
        <v>1554</v>
      </c>
      <c r="E1545" s="3" t="s">
        <v>383</v>
      </c>
      <c r="F1545" s="3">
        <v>2</v>
      </c>
      <c r="G1545" s="3">
        <v>2</v>
      </c>
      <c r="H1545" s="3" t="s">
        <v>178</v>
      </c>
      <c r="I1545" s="3" t="s">
        <v>159</v>
      </c>
      <c r="J1545" s="3">
        <v>26.9</v>
      </c>
      <c r="K1545" s="3">
        <v>8</v>
      </c>
    </row>
    <row r="1546" spans="1:11" x14ac:dyDescent="0.35">
      <c r="A1546" s="3" t="s">
        <v>134</v>
      </c>
      <c r="B1546" s="3">
        <v>2019</v>
      </c>
      <c r="C1546" s="22">
        <v>43436</v>
      </c>
      <c r="D1546" s="3" t="s">
        <v>1554</v>
      </c>
      <c r="E1546" s="3" t="s">
        <v>383</v>
      </c>
      <c r="F1546" s="3">
        <v>2</v>
      </c>
      <c r="G1546" s="3">
        <v>3</v>
      </c>
      <c r="H1546" s="3" t="s">
        <v>137</v>
      </c>
      <c r="I1546" s="3" t="s">
        <v>38</v>
      </c>
      <c r="J1546" s="3">
        <v>27.8</v>
      </c>
      <c r="K1546" s="3">
        <v>9</v>
      </c>
    </row>
    <row r="1547" spans="1:11" x14ac:dyDescent="0.35">
      <c r="A1547" s="3" t="s">
        <v>134</v>
      </c>
      <c r="B1547" s="3">
        <v>2019</v>
      </c>
      <c r="C1547" s="22">
        <v>43436</v>
      </c>
      <c r="D1547" s="3" t="s">
        <v>1554</v>
      </c>
      <c r="E1547" s="3" t="s">
        <v>383</v>
      </c>
      <c r="F1547" s="3">
        <v>2</v>
      </c>
      <c r="G1547" s="3">
        <v>4</v>
      </c>
      <c r="H1547" s="3" t="s">
        <v>167</v>
      </c>
      <c r="I1547" s="3" t="s">
        <v>121</v>
      </c>
      <c r="J1547" s="3">
        <v>26</v>
      </c>
      <c r="K1547" s="3">
        <v>10</v>
      </c>
    </row>
    <row r="1548" spans="1:11" x14ac:dyDescent="0.35">
      <c r="A1548" s="3" t="s">
        <v>134</v>
      </c>
      <c r="B1548" s="3">
        <v>2019</v>
      </c>
      <c r="C1548" s="22">
        <v>43436</v>
      </c>
      <c r="D1548" s="3" t="s">
        <v>1554</v>
      </c>
      <c r="E1548" s="3" t="s">
        <v>383</v>
      </c>
      <c r="F1548" s="3">
        <v>2</v>
      </c>
      <c r="G1548" s="3">
        <v>5</v>
      </c>
      <c r="H1548" s="3" t="s">
        <v>111</v>
      </c>
      <c r="I1548" s="3" t="s">
        <v>121</v>
      </c>
      <c r="J1548" s="3">
        <v>25.8</v>
      </c>
      <c r="K1548" s="3">
        <v>11</v>
      </c>
    </row>
    <row r="1549" spans="1:11" x14ac:dyDescent="0.35">
      <c r="A1549" s="3" t="s">
        <v>134</v>
      </c>
      <c r="B1549" s="3">
        <v>2019</v>
      </c>
      <c r="C1549" s="22">
        <v>43436</v>
      </c>
      <c r="D1549" s="3" t="s">
        <v>1554</v>
      </c>
      <c r="E1549" s="3" t="s">
        <v>383</v>
      </c>
      <c r="F1549" s="3">
        <v>2</v>
      </c>
      <c r="G1549" s="3">
        <v>6</v>
      </c>
      <c r="H1549" s="3" t="s">
        <v>20</v>
      </c>
      <c r="I1549" s="3" t="s">
        <v>21</v>
      </c>
      <c r="J1549" s="3">
        <v>23.3</v>
      </c>
      <c r="K1549" s="3">
        <v>12</v>
      </c>
    </row>
    <row r="1550" spans="1:11" x14ac:dyDescent="0.35">
      <c r="A1550" s="3" t="s">
        <v>94</v>
      </c>
      <c r="B1550" s="3">
        <v>2019</v>
      </c>
      <c r="C1550" s="22">
        <v>43401</v>
      </c>
      <c r="D1550" s="3" t="s">
        <v>1554</v>
      </c>
      <c r="E1550" s="3" t="s">
        <v>472</v>
      </c>
      <c r="F1550" s="3">
        <v>1</v>
      </c>
      <c r="G1550" s="3">
        <v>1</v>
      </c>
      <c r="H1550" s="3" t="s">
        <v>23</v>
      </c>
      <c r="I1550" s="3" t="s">
        <v>15</v>
      </c>
      <c r="J1550" s="3">
        <v>21.1</v>
      </c>
      <c r="K1550" s="3">
        <v>7</v>
      </c>
    </row>
    <row r="1551" spans="1:11" x14ac:dyDescent="0.35">
      <c r="A1551" s="3" t="s">
        <v>94</v>
      </c>
      <c r="B1551" s="3">
        <v>2019</v>
      </c>
      <c r="C1551" s="22">
        <v>43401</v>
      </c>
      <c r="D1551" s="3" t="s">
        <v>1554</v>
      </c>
      <c r="E1551" s="3" t="s">
        <v>472</v>
      </c>
      <c r="F1551" s="3">
        <v>1</v>
      </c>
      <c r="G1551" s="3">
        <v>2</v>
      </c>
      <c r="H1551" s="3" t="s">
        <v>80</v>
      </c>
      <c r="I1551" s="3" t="s">
        <v>65</v>
      </c>
      <c r="J1551" s="3">
        <v>31.5</v>
      </c>
      <c r="K1551" s="3">
        <v>4</v>
      </c>
    </row>
    <row r="1552" spans="1:11" x14ac:dyDescent="0.35">
      <c r="A1552" s="3" t="s">
        <v>94</v>
      </c>
      <c r="B1552" s="3">
        <v>2019</v>
      </c>
      <c r="C1552" s="22">
        <v>43401</v>
      </c>
      <c r="D1552" s="3" t="s">
        <v>1554</v>
      </c>
      <c r="E1552" s="3" t="s">
        <v>472</v>
      </c>
      <c r="F1552" s="3">
        <v>1</v>
      </c>
      <c r="G1552" s="3">
        <v>3</v>
      </c>
      <c r="H1552" s="3" t="s">
        <v>34</v>
      </c>
      <c r="I1552" s="3" t="s">
        <v>19</v>
      </c>
      <c r="J1552" s="3">
        <v>31.2</v>
      </c>
      <c r="K1552" s="3">
        <v>11</v>
      </c>
    </row>
    <row r="1553" spans="1:11" x14ac:dyDescent="0.35">
      <c r="A1553" s="3" t="s">
        <v>94</v>
      </c>
      <c r="B1553" s="3">
        <v>2019</v>
      </c>
      <c r="C1553" s="22">
        <v>43401</v>
      </c>
      <c r="D1553" s="3" t="s">
        <v>1554</v>
      </c>
      <c r="E1553" s="3" t="s">
        <v>472</v>
      </c>
      <c r="F1553" s="3">
        <v>1</v>
      </c>
      <c r="G1553" s="3">
        <v>4</v>
      </c>
      <c r="H1553" s="3" t="s">
        <v>39</v>
      </c>
      <c r="I1553" s="3" t="s">
        <v>40</v>
      </c>
      <c r="J1553" s="3">
        <v>24.2</v>
      </c>
      <c r="K1553" s="3">
        <v>13</v>
      </c>
    </row>
    <row r="1554" spans="1:11" x14ac:dyDescent="0.35">
      <c r="A1554" s="3" t="s">
        <v>94</v>
      </c>
      <c r="B1554" s="3">
        <v>2019</v>
      </c>
      <c r="C1554" s="22">
        <v>43401</v>
      </c>
      <c r="D1554" s="3" t="s">
        <v>1554</v>
      </c>
      <c r="E1554" s="3" t="s">
        <v>472</v>
      </c>
      <c r="F1554" s="3">
        <v>1</v>
      </c>
      <c r="G1554" s="3">
        <v>5</v>
      </c>
      <c r="H1554" s="3" t="s">
        <v>138</v>
      </c>
      <c r="I1554" s="3" t="s">
        <v>29</v>
      </c>
      <c r="J1554" s="3">
        <v>29</v>
      </c>
      <c r="K1554" s="3">
        <v>17</v>
      </c>
    </row>
    <row r="1555" spans="1:11" x14ac:dyDescent="0.35">
      <c r="A1555" s="3" t="s">
        <v>94</v>
      </c>
      <c r="B1555" s="3">
        <v>2019</v>
      </c>
      <c r="C1555" s="22">
        <v>43401</v>
      </c>
      <c r="D1555" s="3" t="s">
        <v>1554</v>
      </c>
      <c r="E1555" s="3" t="s">
        <v>472</v>
      </c>
      <c r="F1555" s="3">
        <v>1</v>
      </c>
      <c r="G1555" s="3">
        <v>6</v>
      </c>
      <c r="H1555" s="3" t="s">
        <v>170</v>
      </c>
      <c r="I1555" s="3" t="s">
        <v>59</v>
      </c>
      <c r="J1555" s="3">
        <v>29.6</v>
      </c>
      <c r="K1555" s="3">
        <v>17</v>
      </c>
    </row>
    <row r="1556" spans="1:11" x14ac:dyDescent="0.35">
      <c r="A1556" s="3" t="s">
        <v>94</v>
      </c>
      <c r="B1556" s="3">
        <v>2019</v>
      </c>
      <c r="C1556" s="22">
        <v>43401</v>
      </c>
      <c r="D1556" s="3" t="s">
        <v>1554</v>
      </c>
      <c r="E1556" s="3" t="s">
        <v>472</v>
      </c>
      <c r="F1556" s="3">
        <v>2</v>
      </c>
      <c r="G1556" s="3">
        <v>1</v>
      </c>
      <c r="H1556" s="3" t="s">
        <v>78</v>
      </c>
      <c r="I1556" s="3" t="s">
        <v>19</v>
      </c>
      <c r="J1556" s="3">
        <v>27.4</v>
      </c>
      <c r="K1556" s="3">
        <v>9</v>
      </c>
    </row>
    <row r="1557" spans="1:11" x14ac:dyDescent="0.35">
      <c r="A1557" s="3" t="s">
        <v>94</v>
      </c>
      <c r="B1557" s="3">
        <v>2019</v>
      </c>
      <c r="C1557" s="22">
        <v>43401</v>
      </c>
      <c r="D1557" s="3" t="s">
        <v>1554</v>
      </c>
      <c r="E1557" s="3" t="s">
        <v>472</v>
      </c>
      <c r="F1557" s="3">
        <v>2</v>
      </c>
      <c r="G1557" s="3">
        <v>2</v>
      </c>
      <c r="H1557" s="3" t="s">
        <v>26</v>
      </c>
      <c r="I1557" s="3" t="s">
        <v>27</v>
      </c>
      <c r="J1557" s="3">
        <v>20.399999999999999</v>
      </c>
      <c r="K1557" s="3">
        <v>6</v>
      </c>
    </row>
    <row r="1558" spans="1:11" x14ac:dyDescent="0.35">
      <c r="A1558" s="3" t="s">
        <v>94</v>
      </c>
      <c r="B1558" s="3">
        <v>2019</v>
      </c>
      <c r="C1558" s="22">
        <v>43401</v>
      </c>
      <c r="D1558" s="3" t="s">
        <v>1554</v>
      </c>
      <c r="E1558" s="3" t="s">
        <v>472</v>
      </c>
      <c r="F1558" s="3">
        <v>2</v>
      </c>
      <c r="G1558" s="3">
        <v>3</v>
      </c>
      <c r="H1558" s="3" t="s">
        <v>1556</v>
      </c>
      <c r="I1558" s="3" t="s">
        <v>123</v>
      </c>
      <c r="J1558" s="3">
        <v>35.9</v>
      </c>
      <c r="K1558" s="3">
        <v>10</v>
      </c>
    </row>
    <row r="1559" spans="1:11" x14ac:dyDescent="0.35">
      <c r="A1559" s="3" t="s">
        <v>94</v>
      </c>
      <c r="B1559" s="3">
        <v>2019</v>
      </c>
      <c r="C1559" s="22">
        <v>43401</v>
      </c>
      <c r="D1559" s="3" t="s">
        <v>1554</v>
      </c>
      <c r="E1559" s="3" t="s">
        <v>472</v>
      </c>
      <c r="F1559" s="3">
        <v>2</v>
      </c>
      <c r="G1559" s="3">
        <v>4</v>
      </c>
      <c r="H1559" s="3" t="s">
        <v>83</v>
      </c>
      <c r="I1559" s="3" t="s">
        <v>67</v>
      </c>
      <c r="J1559" s="3">
        <v>26.1</v>
      </c>
      <c r="K1559" s="3">
        <v>1</v>
      </c>
    </row>
    <row r="1560" spans="1:11" x14ac:dyDescent="0.35">
      <c r="A1560" s="3" t="s">
        <v>94</v>
      </c>
      <c r="B1560" s="3">
        <v>2019</v>
      </c>
      <c r="C1560" s="22">
        <v>43401</v>
      </c>
      <c r="D1560" s="3" t="s">
        <v>1554</v>
      </c>
      <c r="E1560" s="3" t="s">
        <v>472</v>
      </c>
      <c r="F1560" s="3">
        <v>2</v>
      </c>
      <c r="G1560" s="3">
        <v>5</v>
      </c>
      <c r="H1560" s="3" t="s">
        <v>84</v>
      </c>
      <c r="I1560" s="3" t="s">
        <v>85</v>
      </c>
      <c r="J1560" s="3">
        <v>25.9</v>
      </c>
      <c r="K1560" s="3">
        <v>21</v>
      </c>
    </row>
    <row r="1561" spans="1:11" x14ac:dyDescent="0.35">
      <c r="A1561" s="3" t="s">
        <v>94</v>
      </c>
      <c r="B1561" s="3">
        <v>2019</v>
      </c>
      <c r="C1561" s="22">
        <v>43401</v>
      </c>
      <c r="D1561" s="3" t="s">
        <v>1554</v>
      </c>
      <c r="E1561" s="3" t="s">
        <v>472</v>
      </c>
      <c r="F1561" s="3">
        <v>2</v>
      </c>
      <c r="G1561" s="3">
        <v>6</v>
      </c>
      <c r="H1561" s="3" t="s">
        <v>101</v>
      </c>
      <c r="I1561" s="3" t="s">
        <v>47</v>
      </c>
      <c r="J1561" s="3">
        <v>24.7</v>
      </c>
      <c r="K1561" s="3">
        <v>13</v>
      </c>
    </row>
    <row r="1562" spans="1:11" x14ac:dyDescent="0.35">
      <c r="A1562" s="3" t="s">
        <v>94</v>
      </c>
      <c r="B1562" s="3">
        <v>2019</v>
      </c>
      <c r="C1562" s="22">
        <v>43401</v>
      </c>
      <c r="D1562" s="3" t="s">
        <v>1554</v>
      </c>
      <c r="E1562" s="3" t="s">
        <v>472</v>
      </c>
      <c r="F1562" s="3">
        <v>3</v>
      </c>
      <c r="G1562" s="3">
        <v>1</v>
      </c>
      <c r="H1562" s="3" t="s">
        <v>113</v>
      </c>
      <c r="I1562" s="3" t="s">
        <v>121</v>
      </c>
      <c r="J1562" s="3">
        <v>24</v>
      </c>
      <c r="K1562" s="3">
        <v>5</v>
      </c>
    </row>
    <row r="1563" spans="1:11" x14ac:dyDescent="0.35">
      <c r="A1563" s="3" t="s">
        <v>94</v>
      </c>
      <c r="B1563" s="3">
        <v>2019</v>
      </c>
      <c r="C1563" s="22">
        <v>43401</v>
      </c>
      <c r="D1563" s="3" t="s">
        <v>1554</v>
      </c>
      <c r="E1563" s="3" t="s">
        <v>472</v>
      </c>
      <c r="F1563" s="3">
        <v>3</v>
      </c>
      <c r="G1563" s="3">
        <v>2</v>
      </c>
      <c r="H1563" s="3" t="s">
        <v>149</v>
      </c>
      <c r="I1563" s="3" t="s">
        <v>56</v>
      </c>
      <c r="J1563" s="3">
        <v>28.6</v>
      </c>
      <c r="K1563" s="3">
        <v>12</v>
      </c>
    </row>
    <row r="1564" spans="1:11" x14ac:dyDescent="0.35">
      <c r="A1564" s="3" t="s">
        <v>94</v>
      </c>
      <c r="B1564" s="3">
        <v>2019</v>
      </c>
      <c r="C1564" s="22">
        <v>43401</v>
      </c>
      <c r="D1564" s="3" t="s">
        <v>1554</v>
      </c>
      <c r="E1564" s="3" t="s">
        <v>472</v>
      </c>
      <c r="F1564" s="3">
        <v>3</v>
      </c>
      <c r="G1564" s="3">
        <v>3</v>
      </c>
      <c r="H1564" s="3" t="s">
        <v>97</v>
      </c>
      <c r="I1564" s="3" t="s">
        <v>40</v>
      </c>
      <c r="J1564" s="3">
        <v>24.8</v>
      </c>
      <c r="K1564" s="3">
        <v>13</v>
      </c>
    </row>
    <row r="1565" spans="1:11" x14ac:dyDescent="0.35">
      <c r="A1565" s="3" t="s">
        <v>94</v>
      </c>
      <c r="B1565" s="3">
        <v>2019</v>
      </c>
      <c r="C1565" s="22">
        <v>43401</v>
      </c>
      <c r="D1565" s="3" t="s">
        <v>1554</v>
      </c>
      <c r="E1565" s="3" t="s">
        <v>472</v>
      </c>
      <c r="F1565" s="3">
        <v>3</v>
      </c>
      <c r="G1565" s="3">
        <v>4</v>
      </c>
      <c r="H1565" s="3" t="s">
        <v>150</v>
      </c>
      <c r="I1565" s="3" t="s">
        <v>31</v>
      </c>
      <c r="J1565" s="3">
        <v>30.3</v>
      </c>
      <c r="K1565" s="3">
        <v>13</v>
      </c>
    </row>
    <row r="1566" spans="1:11" x14ac:dyDescent="0.35">
      <c r="A1566" s="3" t="s">
        <v>94</v>
      </c>
      <c r="B1566" s="3">
        <v>2019</v>
      </c>
      <c r="C1566" s="22">
        <v>43401</v>
      </c>
      <c r="D1566" s="3" t="s">
        <v>1554</v>
      </c>
      <c r="E1566" s="3" t="s">
        <v>472</v>
      </c>
      <c r="F1566" s="3">
        <v>3</v>
      </c>
      <c r="G1566" s="3">
        <v>5</v>
      </c>
      <c r="H1566" s="3" t="s">
        <v>1557</v>
      </c>
      <c r="I1566" s="3" t="s">
        <v>49</v>
      </c>
      <c r="J1566" s="3">
        <v>20.399999999999999</v>
      </c>
      <c r="K1566" s="3">
        <v>21</v>
      </c>
    </row>
    <row r="1567" spans="1:11" x14ac:dyDescent="0.35">
      <c r="A1567" s="3" t="s">
        <v>94</v>
      </c>
      <c r="B1567" s="3">
        <v>2019</v>
      </c>
      <c r="C1567" s="22">
        <v>43401</v>
      </c>
      <c r="D1567" s="3" t="s">
        <v>1554</v>
      </c>
      <c r="E1567" s="3" t="s">
        <v>472</v>
      </c>
      <c r="F1567" s="3">
        <v>3</v>
      </c>
      <c r="G1567" s="3">
        <v>6</v>
      </c>
      <c r="H1567" s="3" t="s">
        <v>132</v>
      </c>
      <c r="I1567" s="3" t="s">
        <v>65</v>
      </c>
      <c r="J1567" s="3">
        <v>28.3</v>
      </c>
      <c r="K1567" s="3">
        <v>17</v>
      </c>
    </row>
    <row r="1568" spans="1:11" x14ac:dyDescent="0.35">
      <c r="A1568" s="3" t="s">
        <v>94</v>
      </c>
      <c r="B1568" s="3">
        <v>2019</v>
      </c>
      <c r="C1568" s="22">
        <v>43401</v>
      </c>
      <c r="D1568" s="3" t="s">
        <v>1554</v>
      </c>
      <c r="E1568" s="3" t="s">
        <v>472</v>
      </c>
      <c r="F1568" s="3">
        <v>4</v>
      </c>
      <c r="G1568" s="3">
        <v>1</v>
      </c>
      <c r="H1568" s="3" t="s">
        <v>20</v>
      </c>
      <c r="I1568" s="3" t="s">
        <v>21</v>
      </c>
      <c r="J1568" s="3">
        <v>23.2</v>
      </c>
      <c r="K1568" s="3">
        <v>3</v>
      </c>
    </row>
    <row r="1569" spans="1:11" x14ac:dyDescent="0.35">
      <c r="A1569" s="3" t="s">
        <v>94</v>
      </c>
      <c r="B1569" s="3">
        <v>2019</v>
      </c>
      <c r="C1569" s="22">
        <v>43401</v>
      </c>
      <c r="D1569" s="3" t="s">
        <v>1554</v>
      </c>
      <c r="E1569" s="3" t="s">
        <v>472</v>
      </c>
      <c r="F1569" s="3">
        <v>4</v>
      </c>
      <c r="G1569" s="3">
        <v>2</v>
      </c>
      <c r="H1569" s="3" t="s">
        <v>16</v>
      </c>
      <c r="I1569" s="3" t="s">
        <v>17</v>
      </c>
      <c r="J1569" s="3">
        <v>19.5</v>
      </c>
      <c r="K1569" s="3">
        <v>8</v>
      </c>
    </row>
    <row r="1570" spans="1:11" x14ac:dyDescent="0.35">
      <c r="A1570" s="3" t="s">
        <v>94</v>
      </c>
      <c r="B1570" s="3">
        <v>2019</v>
      </c>
      <c r="C1570" s="22">
        <v>43401</v>
      </c>
      <c r="D1570" s="3" t="s">
        <v>1554</v>
      </c>
      <c r="E1570" s="3" t="s">
        <v>472</v>
      </c>
      <c r="F1570" s="3">
        <v>4</v>
      </c>
      <c r="G1570" s="3">
        <v>3</v>
      </c>
      <c r="H1570" s="3" t="s">
        <v>136</v>
      </c>
      <c r="I1570" s="3" t="s">
        <v>25</v>
      </c>
      <c r="J1570" s="3">
        <v>25.7</v>
      </c>
      <c r="K1570" s="3">
        <v>21</v>
      </c>
    </row>
    <row r="1571" spans="1:11" x14ac:dyDescent="0.35">
      <c r="A1571" s="3" t="s">
        <v>94</v>
      </c>
      <c r="B1571" s="3">
        <v>2019</v>
      </c>
      <c r="C1571" s="22">
        <v>43401</v>
      </c>
      <c r="D1571" s="3" t="s">
        <v>1554</v>
      </c>
      <c r="E1571" s="3" t="s">
        <v>472</v>
      </c>
      <c r="F1571" s="3">
        <v>4</v>
      </c>
      <c r="G1571" s="3">
        <v>4</v>
      </c>
      <c r="H1571" s="3" t="s">
        <v>43</v>
      </c>
      <c r="I1571" s="3" t="s">
        <v>44</v>
      </c>
      <c r="J1571" s="3">
        <v>25.9</v>
      </c>
      <c r="K1571" s="3">
        <v>17</v>
      </c>
    </row>
    <row r="1572" spans="1:11" x14ac:dyDescent="0.35">
      <c r="A1572" s="3" t="s">
        <v>94</v>
      </c>
      <c r="B1572" s="3">
        <v>2019</v>
      </c>
      <c r="C1572" s="22">
        <v>43401</v>
      </c>
      <c r="D1572" s="3" t="s">
        <v>1554</v>
      </c>
      <c r="E1572" s="3" t="s">
        <v>472</v>
      </c>
      <c r="F1572" s="3">
        <v>4</v>
      </c>
      <c r="G1572" s="3">
        <v>5</v>
      </c>
      <c r="H1572" s="3" t="s">
        <v>135</v>
      </c>
      <c r="I1572" s="3" t="s">
        <v>36</v>
      </c>
      <c r="J1572" s="3">
        <v>27.9</v>
      </c>
      <c r="K1572" s="3">
        <v>2</v>
      </c>
    </row>
    <row r="1573" spans="1:11" x14ac:dyDescent="0.35">
      <c r="A1573" s="3" t="s">
        <v>94</v>
      </c>
      <c r="B1573" s="3">
        <v>2019</v>
      </c>
      <c r="C1573" s="22">
        <v>43401</v>
      </c>
      <c r="D1573" s="3" t="s">
        <v>1554</v>
      </c>
      <c r="E1573" s="3" t="s">
        <v>472</v>
      </c>
      <c r="F1573" s="3">
        <v>4</v>
      </c>
      <c r="G1573" s="3">
        <v>6</v>
      </c>
      <c r="H1573" s="3" t="s">
        <v>142</v>
      </c>
      <c r="I1573" s="3" t="s">
        <v>61</v>
      </c>
      <c r="J1573" s="3">
        <v>26.3</v>
      </c>
      <c r="K1573" s="3">
        <v>21</v>
      </c>
    </row>
    <row r="1574" spans="1:11" x14ac:dyDescent="0.35">
      <c r="A1574" s="3" t="s">
        <v>94</v>
      </c>
      <c r="B1574" s="3">
        <v>2019</v>
      </c>
      <c r="C1574" s="22">
        <v>43401</v>
      </c>
      <c r="D1574" s="3" t="s">
        <v>1554</v>
      </c>
      <c r="E1574" s="3" t="s">
        <v>472</v>
      </c>
      <c r="F1574" s="3">
        <v>4</v>
      </c>
      <c r="G1574" s="3">
        <v>7</v>
      </c>
      <c r="H1574" s="3" t="s">
        <v>52</v>
      </c>
      <c r="I1574" s="3" t="s">
        <v>53</v>
      </c>
      <c r="J1574" s="3">
        <v>21.6</v>
      </c>
      <c r="K1574" s="3">
        <v>25</v>
      </c>
    </row>
    <row r="1575" spans="1:11" x14ac:dyDescent="0.35">
      <c r="A1575" s="3" t="s">
        <v>94</v>
      </c>
      <c r="B1575" s="3">
        <v>2019</v>
      </c>
      <c r="C1575" s="22">
        <v>43401</v>
      </c>
      <c r="D1575" s="3" t="s">
        <v>1554</v>
      </c>
      <c r="E1575" s="3" t="s">
        <v>1543</v>
      </c>
      <c r="F1575" s="3">
        <v>1</v>
      </c>
      <c r="G1575" s="3">
        <v>1</v>
      </c>
      <c r="H1575" s="3" t="s">
        <v>34</v>
      </c>
      <c r="I1575" s="3" t="s">
        <v>19</v>
      </c>
      <c r="J1575" s="3">
        <v>31.2</v>
      </c>
      <c r="K1575" s="3">
        <v>11</v>
      </c>
    </row>
    <row r="1576" spans="1:11" x14ac:dyDescent="0.35">
      <c r="A1576" s="3" t="s">
        <v>94</v>
      </c>
      <c r="B1576" s="3">
        <v>2019</v>
      </c>
      <c r="C1576" s="22">
        <v>43401</v>
      </c>
      <c r="D1576" s="3" t="s">
        <v>1554</v>
      </c>
      <c r="E1576" s="3" t="s">
        <v>1543</v>
      </c>
      <c r="F1576" s="3">
        <v>1</v>
      </c>
      <c r="G1576" s="3">
        <v>2</v>
      </c>
      <c r="H1576" s="3" t="s">
        <v>101</v>
      </c>
      <c r="I1576" s="3" t="s">
        <v>47</v>
      </c>
      <c r="J1576" s="3">
        <v>24.7</v>
      </c>
      <c r="K1576" s="3">
        <v>13</v>
      </c>
    </row>
    <row r="1577" spans="1:11" x14ac:dyDescent="0.35">
      <c r="A1577" s="3" t="s">
        <v>94</v>
      </c>
      <c r="B1577" s="3">
        <v>2019</v>
      </c>
      <c r="C1577" s="22">
        <v>43401</v>
      </c>
      <c r="D1577" s="3" t="s">
        <v>1554</v>
      </c>
      <c r="E1577" s="3" t="s">
        <v>1543</v>
      </c>
      <c r="F1577" s="3">
        <v>1</v>
      </c>
      <c r="G1577" s="3">
        <v>3</v>
      </c>
      <c r="H1577" s="3" t="s">
        <v>43</v>
      </c>
      <c r="I1577" s="3" t="s">
        <v>44</v>
      </c>
      <c r="J1577" s="3">
        <v>25.9</v>
      </c>
      <c r="K1577" s="3">
        <v>17</v>
      </c>
    </row>
    <row r="1578" spans="1:11" x14ac:dyDescent="0.35">
      <c r="A1578" s="3" t="s">
        <v>94</v>
      </c>
      <c r="B1578" s="3">
        <v>2019</v>
      </c>
      <c r="C1578" s="22">
        <v>43401</v>
      </c>
      <c r="D1578" s="3" t="s">
        <v>1554</v>
      </c>
      <c r="E1578" s="3" t="s">
        <v>1543</v>
      </c>
      <c r="F1578" s="3">
        <v>1</v>
      </c>
      <c r="G1578" s="3">
        <v>4</v>
      </c>
      <c r="H1578" s="3" t="s">
        <v>1557</v>
      </c>
      <c r="I1578" s="3" t="s">
        <v>49</v>
      </c>
      <c r="J1578" s="3">
        <v>20.399999999999999</v>
      </c>
      <c r="K1578" s="3">
        <v>21</v>
      </c>
    </row>
    <row r="1579" spans="1:11" x14ac:dyDescent="0.35">
      <c r="A1579" s="3" t="s">
        <v>94</v>
      </c>
      <c r="B1579" s="3">
        <v>2019</v>
      </c>
      <c r="C1579" s="22">
        <v>43401</v>
      </c>
      <c r="D1579" s="3" t="s">
        <v>1554</v>
      </c>
      <c r="E1579" s="3" t="s">
        <v>1543</v>
      </c>
      <c r="F1579" s="3">
        <v>2</v>
      </c>
      <c r="G1579" s="3">
        <v>1</v>
      </c>
      <c r="H1579" s="3" t="s">
        <v>1556</v>
      </c>
      <c r="I1579" s="3" t="s">
        <v>123</v>
      </c>
      <c r="J1579" s="3">
        <v>35.9</v>
      </c>
      <c r="K1579" s="3">
        <v>10</v>
      </c>
    </row>
    <row r="1580" spans="1:11" x14ac:dyDescent="0.35">
      <c r="A1580" s="3" t="s">
        <v>94</v>
      </c>
      <c r="B1580" s="3">
        <v>2019</v>
      </c>
      <c r="C1580" s="22">
        <v>43401</v>
      </c>
      <c r="D1580" s="3" t="s">
        <v>1554</v>
      </c>
      <c r="E1580" s="3" t="s">
        <v>1543</v>
      </c>
      <c r="F1580" s="3">
        <v>2</v>
      </c>
      <c r="G1580" s="3">
        <v>2</v>
      </c>
      <c r="H1580" s="3" t="s">
        <v>150</v>
      </c>
      <c r="I1580" s="3" t="s">
        <v>31</v>
      </c>
      <c r="J1580" s="3">
        <v>30.3</v>
      </c>
      <c r="K1580" s="3">
        <v>13</v>
      </c>
    </row>
    <row r="1581" spans="1:11" x14ac:dyDescent="0.35">
      <c r="A1581" s="3" t="s">
        <v>94</v>
      </c>
      <c r="B1581" s="3">
        <v>2019</v>
      </c>
      <c r="C1581" s="22">
        <v>43401</v>
      </c>
      <c r="D1581" s="3" t="s">
        <v>1554</v>
      </c>
      <c r="E1581" s="3" t="s">
        <v>1543</v>
      </c>
      <c r="F1581" s="3">
        <v>2</v>
      </c>
      <c r="G1581" s="3">
        <v>3</v>
      </c>
      <c r="H1581" s="3" t="s">
        <v>170</v>
      </c>
      <c r="I1581" s="3" t="s">
        <v>59</v>
      </c>
      <c r="J1581" s="3">
        <v>29.6</v>
      </c>
      <c r="K1581" s="3">
        <v>17</v>
      </c>
    </row>
    <row r="1582" spans="1:11" x14ac:dyDescent="0.35">
      <c r="A1582" s="3" t="s">
        <v>94</v>
      </c>
      <c r="B1582" s="3">
        <v>2019</v>
      </c>
      <c r="C1582" s="22">
        <v>43401</v>
      </c>
      <c r="D1582" s="3" t="s">
        <v>1554</v>
      </c>
      <c r="E1582" s="3" t="s">
        <v>1543</v>
      </c>
      <c r="F1582" s="3">
        <v>2</v>
      </c>
      <c r="G1582" s="3">
        <v>4</v>
      </c>
      <c r="H1582" s="3" t="s">
        <v>84</v>
      </c>
      <c r="I1582" s="3" t="s">
        <v>85</v>
      </c>
      <c r="J1582" s="3">
        <v>25.9</v>
      </c>
      <c r="K1582" s="3">
        <v>21</v>
      </c>
    </row>
    <row r="1583" spans="1:11" x14ac:dyDescent="0.35">
      <c r="A1583" s="3" t="s">
        <v>94</v>
      </c>
      <c r="B1583" s="3">
        <v>2019</v>
      </c>
      <c r="C1583" s="22">
        <v>43401</v>
      </c>
      <c r="D1583" s="3" t="s">
        <v>1554</v>
      </c>
      <c r="E1583" s="3" t="s">
        <v>1543</v>
      </c>
      <c r="F1583" s="3">
        <v>3</v>
      </c>
      <c r="G1583" s="3">
        <v>1</v>
      </c>
      <c r="H1583" s="3" t="s">
        <v>83</v>
      </c>
      <c r="I1583" s="3" t="s">
        <v>67</v>
      </c>
      <c r="J1583" s="3">
        <v>26.1</v>
      </c>
      <c r="K1583" s="3">
        <v>1</v>
      </c>
    </row>
    <row r="1584" spans="1:11" x14ac:dyDescent="0.35">
      <c r="A1584" s="3" t="s">
        <v>94</v>
      </c>
      <c r="B1584" s="3">
        <v>2019</v>
      </c>
      <c r="C1584" s="22">
        <v>43401</v>
      </c>
      <c r="D1584" s="3" t="s">
        <v>1554</v>
      </c>
      <c r="E1584" s="3" t="s">
        <v>1543</v>
      </c>
      <c r="F1584" s="3">
        <v>3</v>
      </c>
      <c r="G1584" s="3">
        <v>2</v>
      </c>
      <c r="H1584" s="3" t="s">
        <v>97</v>
      </c>
      <c r="I1584" s="3" t="s">
        <v>40</v>
      </c>
      <c r="J1584" s="3">
        <v>24.8</v>
      </c>
      <c r="K1584" s="3">
        <v>13</v>
      </c>
    </row>
    <row r="1585" spans="1:11" x14ac:dyDescent="0.35">
      <c r="A1585" s="3" t="s">
        <v>94</v>
      </c>
      <c r="B1585" s="3">
        <v>2019</v>
      </c>
      <c r="C1585" s="22">
        <v>43401</v>
      </c>
      <c r="D1585" s="3" t="s">
        <v>1554</v>
      </c>
      <c r="E1585" s="3" t="s">
        <v>1543</v>
      </c>
      <c r="F1585" s="3">
        <v>3</v>
      </c>
      <c r="G1585" s="3">
        <v>3</v>
      </c>
      <c r="H1585" s="3" t="s">
        <v>138</v>
      </c>
      <c r="I1585" s="3" t="s">
        <v>29</v>
      </c>
      <c r="J1585" s="3">
        <v>29</v>
      </c>
      <c r="K1585" s="3">
        <v>17</v>
      </c>
    </row>
    <row r="1586" spans="1:11" x14ac:dyDescent="0.35">
      <c r="A1586" s="3" t="s">
        <v>94</v>
      </c>
      <c r="B1586" s="3">
        <v>2019</v>
      </c>
      <c r="C1586" s="22">
        <v>43401</v>
      </c>
      <c r="D1586" s="3" t="s">
        <v>1554</v>
      </c>
      <c r="E1586" s="3" t="s">
        <v>1543</v>
      </c>
      <c r="F1586" s="3">
        <v>3</v>
      </c>
      <c r="G1586" s="3">
        <v>4</v>
      </c>
      <c r="H1586" s="3" t="s">
        <v>142</v>
      </c>
      <c r="I1586" s="3" t="s">
        <v>61</v>
      </c>
      <c r="J1586" s="3">
        <v>26.3</v>
      </c>
      <c r="K1586" s="3">
        <v>21</v>
      </c>
    </row>
    <row r="1587" spans="1:11" x14ac:dyDescent="0.35">
      <c r="A1587" s="3" t="s">
        <v>94</v>
      </c>
      <c r="B1587" s="3">
        <v>2019</v>
      </c>
      <c r="C1587" s="22">
        <v>43401</v>
      </c>
      <c r="D1587" s="3" t="s">
        <v>1554</v>
      </c>
      <c r="E1587" s="3" t="s">
        <v>1543</v>
      </c>
      <c r="F1587" s="3">
        <v>4</v>
      </c>
      <c r="G1587" s="3">
        <v>1</v>
      </c>
      <c r="H1587" s="3" t="s">
        <v>135</v>
      </c>
      <c r="I1587" s="3" t="s">
        <v>36</v>
      </c>
      <c r="J1587" s="3">
        <v>27.9</v>
      </c>
      <c r="K1587" s="3">
        <v>2</v>
      </c>
    </row>
    <row r="1588" spans="1:11" x14ac:dyDescent="0.35">
      <c r="A1588" s="3" t="s">
        <v>94</v>
      </c>
      <c r="B1588" s="3">
        <v>2019</v>
      </c>
      <c r="C1588" s="22">
        <v>43401</v>
      </c>
      <c r="D1588" s="3" t="s">
        <v>1554</v>
      </c>
      <c r="E1588" s="3" t="s">
        <v>1543</v>
      </c>
      <c r="F1588" s="3">
        <v>4</v>
      </c>
      <c r="G1588" s="3">
        <v>2</v>
      </c>
      <c r="H1588" s="3" t="s">
        <v>39</v>
      </c>
      <c r="I1588" s="3" t="s">
        <v>40</v>
      </c>
      <c r="J1588" s="3">
        <v>24.2</v>
      </c>
      <c r="K1588" s="3">
        <v>13</v>
      </c>
    </row>
    <row r="1589" spans="1:11" x14ac:dyDescent="0.35">
      <c r="A1589" s="3" t="s">
        <v>94</v>
      </c>
      <c r="B1589" s="3">
        <v>2019</v>
      </c>
      <c r="C1589" s="22">
        <v>43401</v>
      </c>
      <c r="D1589" s="3" t="s">
        <v>1554</v>
      </c>
      <c r="E1589" s="3" t="s">
        <v>1543</v>
      </c>
      <c r="F1589" s="3">
        <v>4</v>
      </c>
      <c r="G1589" s="3">
        <v>3</v>
      </c>
      <c r="H1589" s="3" t="s">
        <v>132</v>
      </c>
      <c r="I1589" s="3" t="s">
        <v>65</v>
      </c>
      <c r="J1589" s="3">
        <v>28.3</v>
      </c>
      <c r="K1589" s="3">
        <v>17</v>
      </c>
    </row>
    <row r="1590" spans="1:11" x14ac:dyDescent="0.35">
      <c r="A1590" s="3" t="s">
        <v>94</v>
      </c>
      <c r="B1590" s="3">
        <v>2019</v>
      </c>
      <c r="C1590" s="22">
        <v>43401</v>
      </c>
      <c r="D1590" s="3" t="s">
        <v>1554</v>
      </c>
      <c r="E1590" s="3" t="s">
        <v>1543</v>
      </c>
      <c r="F1590" s="3">
        <v>4</v>
      </c>
      <c r="G1590" s="3">
        <v>4</v>
      </c>
      <c r="H1590" s="3" t="s">
        <v>136</v>
      </c>
      <c r="I1590" s="3" t="s">
        <v>25</v>
      </c>
      <c r="J1590" s="3">
        <v>25.7</v>
      </c>
      <c r="K1590" s="3">
        <v>21</v>
      </c>
    </row>
    <row r="1591" spans="1:11" x14ac:dyDescent="0.35">
      <c r="A1591" s="3" t="s">
        <v>94</v>
      </c>
      <c r="B1591" s="3">
        <v>2019</v>
      </c>
      <c r="C1591" s="22">
        <v>43401</v>
      </c>
      <c r="D1591" s="3" t="s">
        <v>1554</v>
      </c>
      <c r="E1591" s="3" t="s">
        <v>1543</v>
      </c>
      <c r="F1591" s="3">
        <v>4</v>
      </c>
      <c r="G1591" s="3">
        <v>5</v>
      </c>
      <c r="H1591" s="3" t="s">
        <v>52</v>
      </c>
      <c r="I1591" s="3" t="s">
        <v>53</v>
      </c>
      <c r="J1591" s="3">
        <v>21.6</v>
      </c>
      <c r="K1591" s="3">
        <v>25</v>
      </c>
    </row>
    <row r="1592" spans="1:11" x14ac:dyDescent="0.35">
      <c r="A1592" s="3" t="s">
        <v>94</v>
      </c>
      <c r="B1592" s="3">
        <v>2019</v>
      </c>
      <c r="C1592" s="22">
        <v>43401</v>
      </c>
      <c r="D1592" s="3" t="s">
        <v>1554</v>
      </c>
      <c r="E1592" s="3" t="s">
        <v>1544</v>
      </c>
      <c r="F1592" s="3">
        <v>1</v>
      </c>
      <c r="G1592" s="3">
        <v>1</v>
      </c>
      <c r="H1592" s="3" t="s">
        <v>135</v>
      </c>
      <c r="I1592" s="3" t="s">
        <v>36</v>
      </c>
      <c r="J1592" s="3">
        <v>27.9</v>
      </c>
      <c r="K1592" s="3">
        <v>2</v>
      </c>
    </row>
    <row r="1593" spans="1:11" x14ac:dyDescent="0.35">
      <c r="A1593" s="3" t="s">
        <v>94</v>
      </c>
      <c r="B1593" s="3">
        <v>2019</v>
      </c>
      <c r="C1593" s="22">
        <v>43401</v>
      </c>
      <c r="D1593" s="3" t="s">
        <v>1554</v>
      </c>
      <c r="E1593" s="3" t="s">
        <v>1544</v>
      </c>
      <c r="F1593" s="3">
        <v>1</v>
      </c>
      <c r="G1593" s="3">
        <v>2</v>
      </c>
      <c r="H1593" s="3" t="s">
        <v>26</v>
      </c>
      <c r="I1593" s="3" t="s">
        <v>27</v>
      </c>
      <c r="J1593" s="3">
        <v>20.399999999999999</v>
      </c>
      <c r="K1593" s="3">
        <v>6</v>
      </c>
    </row>
    <row r="1594" spans="1:11" x14ac:dyDescent="0.35">
      <c r="A1594" s="3" t="s">
        <v>94</v>
      </c>
      <c r="B1594" s="3">
        <v>2019</v>
      </c>
      <c r="C1594" s="22">
        <v>43401</v>
      </c>
      <c r="D1594" s="3" t="s">
        <v>1554</v>
      </c>
      <c r="E1594" s="3" t="s">
        <v>1544</v>
      </c>
      <c r="F1594" s="3">
        <v>1</v>
      </c>
      <c r="G1594" s="3">
        <v>3</v>
      </c>
      <c r="H1594" s="3" t="s">
        <v>20</v>
      </c>
      <c r="I1594" s="3" t="s">
        <v>21</v>
      </c>
      <c r="J1594" s="3">
        <v>23.2</v>
      </c>
      <c r="K1594" s="3">
        <v>3</v>
      </c>
    </row>
    <row r="1595" spans="1:11" x14ac:dyDescent="0.35">
      <c r="A1595" s="3" t="s">
        <v>94</v>
      </c>
      <c r="B1595" s="3">
        <v>2019</v>
      </c>
      <c r="C1595" s="22">
        <v>43401</v>
      </c>
      <c r="D1595" s="3" t="s">
        <v>1554</v>
      </c>
      <c r="E1595" s="3" t="s">
        <v>1544</v>
      </c>
      <c r="F1595" s="3">
        <v>1</v>
      </c>
      <c r="G1595" s="3">
        <v>4</v>
      </c>
      <c r="H1595" s="3" t="s">
        <v>149</v>
      </c>
      <c r="I1595" s="3" t="s">
        <v>56</v>
      </c>
      <c r="J1595" s="3">
        <v>28.6</v>
      </c>
      <c r="K1595" s="3">
        <v>12</v>
      </c>
    </row>
    <row r="1596" spans="1:11" x14ac:dyDescent="0.35">
      <c r="A1596" s="3" t="s">
        <v>94</v>
      </c>
      <c r="B1596" s="3">
        <v>2019</v>
      </c>
      <c r="C1596" s="22">
        <v>43401</v>
      </c>
      <c r="D1596" s="3" t="s">
        <v>1554</v>
      </c>
      <c r="E1596" s="3" t="s">
        <v>1544</v>
      </c>
      <c r="F1596" s="3">
        <v>1</v>
      </c>
      <c r="G1596" s="3">
        <v>5</v>
      </c>
      <c r="H1596" s="3" t="s">
        <v>23</v>
      </c>
      <c r="I1596" s="3" t="s">
        <v>15</v>
      </c>
      <c r="J1596" s="3">
        <v>21.1</v>
      </c>
      <c r="K1596" s="3">
        <v>7</v>
      </c>
    </row>
    <row r="1597" spans="1:11" x14ac:dyDescent="0.35">
      <c r="A1597" s="3" t="s">
        <v>94</v>
      </c>
      <c r="B1597" s="3">
        <v>2019</v>
      </c>
      <c r="C1597" s="22">
        <v>43401</v>
      </c>
      <c r="D1597" s="3" t="s">
        <v>1554</v>
      </c>
      <c r="E1597" s="3" t="s">
        <v>1544</v>
      </c>
      <c r="F1597" s="3">
        <v>1</v>
      </c>
      <c r="G1597" s="3">
        <v>6</v>
      </c>
      <c r="H1597" s="3" t="s">
        <v>34</v>
      </c>
      <c r="I1597" s="3" t="s">
        <v>19</v>
      </c>
      <c r="J1597" s="3">
        <v>31.2</v>
      </c>
      <c r="K1597" s="3">
        <v>11</v>
      </c>
    </row>
    <row r="1598" spans="1:11" x14ac:dyDescent="0.35">
      <c r="A1598" s="3" t="s">
        <v>94</v>
      </c>
      <c r="B1598" s="3">
        <v>2019</v>
      </c>
      <c r="C1598" s="22">
        <v>43401</v>
      </c>
      <c r="D1598" s="3" t="s">
        <v>1554</v>
      </c>
      <c r="E1598" s="3" t="s">
        <v>1544</v>
      </c>
      <c r="F1598" s="3">
        <v>2</v>
      </c>
      <c r="G1598" s="3">
        <v>1</v>
      </c>
      <c r="H1598" s="3" t="s">
        <v>80</v>
      </c>
      <c r="I1598" s="3" t="s">
        <v>65</v>
      </c>
      <c r="J1598" s="3">
        <v>31.5</v>
      </c>
      <c r="K1598" s="3">
        <v>4</v>
      </c>
    </row>
    <row r="1599" spans="1:11" x14ac:dyDescent="0.35">
      <c r="A1599" s="3" t="s">
        <v>94</v>
      </c>
      <c r="B1599" s="3">
        <v>2019</v>
      </c>
      <c r="C1599" s="22">
        <v>43401</v>
      </c>
      <c r="D1599" s="3" t="s">
        <v>1554</v>
      </c>
      <c r="E1599" s="3" t="s">
        <v>1544</v>
      </c>
      <c r="F1599" s="3">
        <v>2</v>
      </c>
      <c r="G1599" s="3">
        <v>2</v>
      </c>
      <c r="H1599" s="3" t="s">
        <v>113</v>
      </c>
      <c r="I1599" s="3" t="s">
        <v>121</v>
      </c>
      <c r="J1599" s="3">
        <v>24</v>
      </c>
      <c r="K1599" s="3">
        <v>5</v>
      </c>
    </row>
    <row r="1600" spans="1:11" x14ac:dyDescent="0.35">
      <c r="A1600" s="3" t="s">
        <v>94</v>
      </c>
      <c r="B1600" s="3">
        <v>2019</v>
      </c>
      <c r="C1600" s="22">
        <v>43401</v>
      </c>
      <c r="D1600" s="3" t="s">
        <v>1554</v>
      </c>
      <c r="E1600" s="3" t="s">
        <v>1544</v>
      </c>
      <c r="F1600" s="3">
        <v>2</v>
      </c>
      <c r="G1600" s="3">
        <v>3</v>
      </c>
      <c r="H1600" s="3" t="s">
        <v>83</v>
      </c>
      <c r="I1600" s="3" t="s">
        <v>67</v>
      </c>
      <c r="J1600" s="3">
        <v>26.1</v>
      </c>
      <c r="K1600" s="3">
        <v>1</v>
      </c>
    </row>
    <row r="1601" spans="1:11" x14ac:dyDescent="0.35">
      <c r="A1601" s="3" t="s">
        <v>94</v>
      </c>
      <c r="B1601" s="3">
        <v>2019</v>
      </c>
      <c r="C1601" s="22">
        <v>43401</v>
      </c>
      <c r="D1601" s="3" t="s">
        <v>1554</v>
      </c>
      <c r="E1601" s="3" t="s">
        <v>1544</v>
      </c>
      <c r="F1601" s="3">
        <v>2</v>
      </c>
      <c r="G1601" s="3">
        <v>4</v>
      </c>
      <c r="H1601" s="3" t="s">
        <v>16</v>
      </c>
      <c r="I1601" s="3" t="s">
        <v>17</v>
      </c>
      <c r="J1601" s="3">
        <v>19.5</v>
      </c>
      <c r="K1601" s="3">
        <v>8</v>
      </c>
    </row>
    <row r="1602" spans="1:11" x14ac:dyDescent="0.35">
      <c r="A1602" s="3" t="s">
        <v>94</v>
      </c>
      <c r="B1602" s="3">
        <v>2019</v>
      </c>
      <c r="C1602" s="22">
        <v>43401</v>
      </c>
      <c r="D1602" s="3" t="s">
        <v>1554</v>
      </c>
      <c r="E1602" s="3" t="s">
        <v>1544</v>
      </c>
      <c r="F1602" s="3">
        <v>2</v>
      </c>
      <c r="G1602" s="3">
        <v>5</v>
      </c>
      <c r="H1602" s="3" t="s">
        <v>78</v>
      </c>
      <c r="I1602" s="3" t="s">
        <v>19</v>
      </c>
      <c r="J1602" s="3">
        <v>27.4</v>
      </c>
      <c r="K1602" s="3">
        <v>9</v>
      </c>
    </row>
    <row r="1603" spans="1:11" x14ac:dyDescent="0.35">
      <c r="A1603" s="3" t="s">
        <v>94</v>
      </c>
      <c r="B1603" s="3">
        <v>2019</v>
      </c>
      <c r="C1603" s="22">
        <v>43401</v>
      </c>
      <c r="D1603" s="3" t="s">
        <v>1554</v>
      </c>
      <c r="E1603" s="3" t="s">
        <v>1544</v>
      </c>
      <c r="F1603" s="3">
        <v>2</v>
      </c>
      <c r="G1603" s="3">
        <v>6</v>
      </c>
      <c r="H1603" s="3" t="s">
        <v>1556</v>
      </c>
      <c r="I1603" s="3" t="s">
        <v>123</v>
      </c>
      <c r="J1603" s="3">
        <v>35.9</v>
      </c>
      <c r="K1603" s="3">
        <v>10</v>
      </c>
    </row>
    <row r="1604" spans="1:11" x14ac:dyDescent="0.35">
      <c r="A1604" s="3" t="s">
        <v>94</v>
      </c>
      <c r="B1604" s="3">
        <v>2019</v>
      </c>
      <c r="C1604" s="22">
        <v>43401</v>
      </c>
      <c r="D1604" s="3" t="s">
        <v>1554</v>
      </c>
      <c r="E1604" s="3" t="s">
        <v>383</v>
      </c>
      <c r="F1604" s="3">
        <v>1</v>
      </c>
      <c r="G1604" s="3">
        <v>1</v>
      </c>
      <c r="H1604" s="3" t="s">
        <v>83</v>
      </c>
      <c r="I1604" s="3" t="s">
        <v>67</v>
      </c>
      <c r="J1604" s="3">
        <v>26.1</v>
      </c>
      <c r="K1604" s="3">
        <v>1</v>
      </c>
    </row>
    <row r="1605" spans="1:11" x14ac:dyDescent="0.35">
      <c r="A1605" s="3" t="s">
        <v>94</v>
      </c>
      <c r="B1605" s="3">
        <v>2019</v>
      </c>
      <c r="C1605" s="22">
        <v>43401</v>
      </c>
      <c r="D1605" s="3" t="s">
        <v>1554</v>
      </c>
      <c r="E1605" s="3" t="s">
        <v>383</v>
      </c>
      <c r="F1605" s="3">
        <v>1</v>
      </c>
      <c r="G1605" s="3">
        <v>2</v>
      </c>
      <c r="H1605" s="3" t="s">
        <v>135</v>
      </c>
      <c r="I1605" s="3" t="s">
        <v>36</v>
      </c>
      <c r="J1605" s="3">
        <v>27.9</v>
      </c>
      <c r="K1605" s="3">
        <v>2</v>
      </c>
    </row>
    <row r="1606" spans="1:11" x14ac:dyDescent="0.35">
      <c r="A1606" s="3" t="s">
        <v>94</v>
      </c>
      <c r="B1606" s="3">
        <v>2019</v>
      </c>
      <c r="C1606" s="22">
        <v>43401</v>
      </c>
      <c r="D1606" s="3" t="s">
        <v>1554</v>
      </c>
      <c r="E1606" s="3" t="s">
        <v>383</v>
      </c>
      <c r="F1606" s="3">
        <v>1</v>
      </c>
      <c r="G1606" s="3">
        <v>3</v>
      </c>
      <c r="H1606" s="3" t="s">
        <v>20</v>
      </c>
      <c r="I1606" s="3" t="s">
        <v>21</v>
      </c>
      <c r="J1606" s="3">
        <v>23.2</v>
      </c>
      <c r="K1606" s="3">
        <v>3</v>
      </c>
    </row>
    <row r="1607" spans="1:11" x14ac:dyDescent="0.35">
      <c r="A1607" s="3" t="s">
        <v>94</v>
      </c>
      <c r="B1607" s="3">
        <v>2019</v>
      </c>
      <c r="C1607" s="22">
        <v>43401</v>
      </c>
      <c r="D1607" s="3" t="s">
        <v>1554</v>
      </c>
      <c r="E1607" s="3" t="s">
        <v>383</v>
      </c>
      <c r="F1607" s="3">
        <v>1</v>
      </c>
      <c r="G1607" s="3">
        <v>4</v>
      </c>
      <c r="H1607" s="3" t="s">
        <v>80</v>
      </c>
      <c r="I1607" s="3" t="s">
        <v>65</v>
      </c>
      <c r="J1607" s="3">
        <v>31.5</v>
      </c>
      <c r="K1607" s="3">
        <v>4</v>
      </c>
    </row>
    <row r="1608" spans="1:11" x14ac:dyDescent="0.35">
      <c r="A1608" s="3" t="s">
        <v>94</v>
      </c>
      <c r="B1608" s="3">
        <v>2019</v>
      </c>
      <c r="C1608" s="22">
        <v>43401</v>
      </c>
      <c r="D1608" s="3" t="s">
        <v>1554</v>
      </c>
      <c r="E1608" s="3" t="s">
        <v>383</v>
      </c>
      <c r="F1608" s="3">
        <v>1</v>
      </c>
      <c r="G1608" s="3">
        <v>5</v>
      </c>
      <c r="H1608" s="3" t="s">
        <v>113</v>
      </c>
      <c r="I1608" s="3" t="s">
        <v>121</v>
      </c>
      <c r="J1608" s="3">
        <v>24</v>
      </c>
      <c r="K1608" s="3">
        <v>5</v>
      </c>
    </row>
    <row r="1609" spans="1:11" x14ac:dyDescent="0.35">
      <c r="A1609" s="3" t="s">
        <v>94</v>
      </c>
      <c r="B1609" s="3">
        <v>2019</v>
      </c>
      <c r="C1609" s="22">
        <v>43401</v>
      </c>
      <c r="D1609" s="3" t="s">
        <v>1554</v>
      </c>
      <c r="E1609" s="3" t="s">
        <v>383</v>
      </c>
      <c r="F1609" s="3">
        <v>1</v>
      </c>
      <c r="G1609" s="3">
        <v>6</v>
      </c>
      <c r="H1609" s="3" t="s">
        <v>26</v>
      </c>
      <c r="I1609" s="3" t="s">
        <v>27</v>
      </c>
      <c r="J1609" s="3">
        <v>20.399999999999999</v>
      </c>
      <c r="K1609" s="3">
        <v>6</v>
      </c>
    </row>
    <row r="1610" spans="1:11" x14ac:dyDescent="0.35">
      <c r="A1610" s="3" t="s">
        <v>94</v>
      </c>
      <c r="B1610" s="3">
        <v>2019</v>
      </c>
      <c r="C1610" s="22">
        <v>43401</v>
      </c>
      <c r="D1610" s="3" t="s">
        <v>1554</v>
      </c>
      <c r="E1610" s="3" t="s">
        <v>383</v>
      </c>
      <c r="F1610" s="3">
        <v>2</v>
      </c>
      <c r="G1610" s="3">
        <v>1</v>
      </c>
      <c r="H1610" s="3" t="s">
        <v>23</v>
      </c>
      <c r="I1610" s="3" t="s">
        <v>15</v>
      </c>
      <c r="J1610" s="3">
        <v>21.1</v>
      </c>
      <c r="K1610" s="3">
        <v>7</v>
      </c>
    </row>
    <row r="1611" spans="1:11" x14ac:dyDescent="0.35">
      <c r="A1611" s="3" t="s">
        <v>94</v>
      </c>
      <c r="B1611" s="3">
        <v>2019</v>
      </c>
      <c r="C1611" s="22">
        <v>43401</v>
      </c>
      <c r="D1611" s="3" t="s">
        <v>1554</v>
      </c>
      <c r="E1611" s="3" t="s">
        <v>383</v>
      </c>
      <c r="F1611" s="3">
        <v>2</v>
      </c>
      <c r="G1611" s="3">
        <v>2</v>
      </c>
      <c r="H1611" s="3" t="s">
        <v>16</v>
      </c>
      <c r="I1611" s="3" t="s">
        <v>17</v>
      </c>
      <c r="J1611" s="3">
        <v>19.5</v>
      </c>
      <c r="K1611" s="3">
        <v>8</v>
      </c>
    </row>
    <row r="1612" spans="1:11" x14ac:dyDescent="0.35">
      <c r="A1612" s="3" t="s">
        <v>94</v>
      </c>
      <c r="B1612" s="3">
        <v>2019</v>
      </c>
      <c r="C1612" s="22">
        <v>43401</v>
      </c>
      <c r="D1612" s="3" t="s">
        <v>1554</v>
      </c>
      <c r="E1612" s="3" t="s">
        <v>383</v>
      </c>
      <c r="F1612" s="3">
        <v>2</v>
      </c>
      <c r="G1612" s="3">
        <v>3</v>
      </c>
      <c r="H1612" s="3" t="s">
        <v>78</v>
      </c>
      <c r="I1612" s="3" t="s">
        <v>19</v>
      </c>
      <c r="J1612" s="3">
        <v>27.4</v>
      </c>
      <c r="K1612" s="3">
        <v>9</v>
      </c>
    </row>
    <row r="1613" spans="1:11" x14ac:dyDescent="0.35">
      <c r="A1613" s="3" t="s">
        <v>94</v>
      </c>
      <c r="B1613" s="3">
        <v>2019</v>
      </c>
      <c r="C1613" s="22">
        <v>43401</v>
      </c>
      <c r="D1613" s="3" t="s">
        <v>1554</v>
      </c>
      <c r="E1613" s="3" t="s">
        <v>383</v>
      </c>
      <c r="F1613" s="3">
        <v>2</v>
      </c>
      <c r="G1613" s="3">
        <v>4</v>
      </c>
      <c r="H1613" s="3" t="s">
        <v>1556</v>
      </c>
      <c r="I1613" s="3" t="s">
        <v>123</v>
      </c>
      <c r="J1613" s="3">
        <v>35.9</v>
      </c>
      <c r="K1613" s="3">
        <v>10</v>
      </c>
    </row>
    <row r="1614" spans="1:11" x14ac:dyDescent="0.35">
      <c r="A1614" s="3" t="s">
        <v>94</v>
      </c>
      <c r="B1614" s="3">
        <v>2019</v>
      </c>
      <c r="C1614" s="22">
        <v>43401</v>
      </c>
      <c r="D1614" s="3" t="s">
        <v>1554</v>
      </c>
      <c r="E1614" s="3" t="s">
        <v>383</v>
      </c>
      <c r="F1614" s="3">
        <v>2</v>
      </c>
      <c r="G1614" s="3">
        <v>5</v>
      </c>
      <c r="H1614" s="3" t="s">
        <v>34</v>
      </c>
      <c r="I1614" s="3" t="s">
        <v>19</v>
      </c>
      <c r="J1614" s="3">
        <v>31.2</v>
      </c>
      <c r="K1614" s="3">
        <v>11</v>
      </c>
    </row>
    <row r="1615" spans="1:11" x14ac:dyDescent="0.35">
      <c r="A1615" s="3" t="s">
        <v>94</v>
      </c>
      <c r="B1615" s="3">
        <v>2019</v>
      </c>
      <c r="C1615" s="22">
        <v>43401</v>
      </c>
      <c r="D1615" s="3" t="s">
        <v>1554</v>
      </c>
      <c r="E1615" s="3" t="s">
        <v>383</v>
      </c>
      <c r="F1615" s="3">
        <v>2</v>
      </c>
      <c r="G1615" s="3">
        <v>6</v>
      </c>
      <c r="H1615" s="3" t="s">
        <v>149</v>
      </c>
      <c r="I1615" s="3" t="s">
        <v>56</v>
      </c>
      <c r="J1615" s="3">
        <v>28.6</v>
      </c>
      <c r="K1615" s="3">
        <v>12</v>
      </c>
    </row>
    <row r="1616" spans="1:11" x14ac:dyDescent="0.35">
      <c r="A1616" s="3" t="s">
        <v>12</v>
      </c>
      <c r="B1616" s="3">
        <v>2019</v>
      </c>
      <c r="C1616" s="22">
        <v>43394</v>
      </c>
      <c r="D1616" s="3" t="s">
        <v>1554</v>
      </c>
      <c r="E1616" s="3" t="s">
        <v>472</v>
      </c>
      <c r="F1616" s="3">
        <v>1</v>
      </c>
      <c r="G1616" s="3">
        <v>1</v>
      </c>
      <c r="H1616" s="3" t="s">
        <v>34</v>
      </c>
      <c r="I1616" s="3" t="s">
        <v>19</v>
      </c>
      <c r="J1616" s="3">
        <v>31.2</v>
      </c>
      <c r="K1616" s="3">
        <v>1</v>
      </c>
    </row>
    <row r="1617" spans="1:11" x14ac:dyDescent="0.35">
      <c r="A1617" s="3" t="s">
        <v>12</v>
      </c>
      <c r="B1617" s="3">
        <v>2019</v>
      </c>
      <c r="C1617" s="22">
        <v>43394</v>
      </c>
      <c r="D1617" s="3" t="s">
        <v>1554</v>
      </c>
      <c r="E1617" s="3" t="s">
        <v>472</v>
      </c>
      <c r="F1617" s="3">
        <v>1</v>
      </c>
      <c r="G1617" s="3">
        <v>2</v>
      </c>
      <c r="H1617" s="3" t="s">
        <v>113</v>
      </c>
      <c r="I1617" s="3" t="s">
        <v>121</v>
      </c>
      <c r="J1617" s="3">
        <v>24</v>
      </c>
      <c r="K1617" s="3">
        <v>2</v>
      </c>
    </row>
    <row r="1618" spans="1:11" x14ac:dyDescent="0.35">
      <c r="A1618" s="3" t="s">
        <v>12</v>
      </c>
      <c r="B1618" s="3">
        <v>2019</v>
      </c>
      <c r="C1618" s="22">
        <v>43394</v>
      </c>
      <c r="D1618" s="3" t="s">
        <v>1554</v>
      </c>
      <c r="E1618" s="3" t="s">
        <v>472</v>
      </c>
      <c r="F1618" s="3">
        <v>1</v>
      </c>
      <c r="G1618" s="3">
        <v>3</v>
      </c>
      <c r="H1618" s="3" t="s">
        <v>39</v>
      </c>
      <c r="I1618" s="3" t="s">
        <v>40</v>
      </c>
      <c r="J1618" s="3">
        <v>24.2</v>
      </c>
      <c r="K1618" s="3">
        <v>12</v>
      </c>
    </row>
    <row r="1619" spans="1:11" x14ac:dyDescent="0.35">
      <c r="A1619" s="3" t="s">
        <v>12</v>
      </c>
      <c r="B1619" s="3">
        <v>2019</v>
      </c>
      <c r="C1619" s="22">
        <v>43394</v>
      </c>
      <c r="D1619" s="3" t="s">
        <v>1554</v>
      </c>
      <c r="E1619" s="3" t="s">
        <v>472</v>
      </c>
      <c r="F1619" s="3">
        <v>1</v>
      </c>
      <c r="G1619" s="3">
        <v>4</v>
      </c>
      <c r="H1619" s="3" t="s">
        <v>170</v>
      </c>
      <c r="I1619" s="3" t="s">
        <v>59</v>
      </c>
      <c r="J1619" s="3">
        <v>29.6</v>
      </c>
      <c r="K1619" s="3">
        <v>13</v>
      </c>
    </row>
    <row r="1620" spans="1:11" x14ac:dyDescent="0.35">
      <c r="A1620" s="3" t="s">
        <v>12</v>
      </c>
      <c r="B1620" s="3">
        <v>2019</v>
      </c>
      <c r="C1620" s="22">
        <v>43394</v>
      </c>
      <c r="D1620" s="3" t="s">
        <v>1554</v>
      </c>
      <c r="E1620" s="3" t="s">
        <v>472</v>
      </c>
      <c r="F1620" s="3">
        <v>1</v>
      </c>
      <c r="G1620" s="3">
        <v>5</v>
      </c>
      <c r="H1620" s="3" t="s">
        <v>1557</v>
      </c>
      <c r="I1620" s="3" t="s">
        <v>49</v>
      </c>
      <c r="J1620" s="3">
        <v>20.3</v>
      </c>
      <c r="K1620" s="3">
        <v>21</v>
      </c>
    </row>
    <row r="1621" spans="1:11" x14ac:dyDescent="0.35">
      <c r="A1621" s="3" t="s">
        <v>12</v>
      </c>
      <c r="B1621" s="3">
        <v>2019</v>
      </c>
      <c r="C1621" s="22">
        <v>43394</v>
      </c>
      <c r="D1621" s="3" t="s">
        <v>1554</v>
      </c>
      <c r="E1621" s="3" t="s">
        <v>472</v>
      </c>
      <c r="F1621" s="3">
        <v>1</v>
      </c>
      <c r="G1621" s="3">
        <v>6</v>
      </c>
      <c r="H1621" s="3" t="s">
        <v>14</v>
      </c>
      <c r="I1621" s="3" t="s">
        <v>15</v>
      </c>
      <c r="J1621" s="3">
        <v>18.8</v>
      </c>
      <c r="K1621" s="3">
        <v>11</v>
      </c>
    </row>
    <row r="1622" spans="1:11" x14ac:dyDescent="0.35">
      <c r="A1622" s="3" t="s">
        <v>12</v>
      </c>
      <c r="B1622" s="3">
        <v>2019</v>
      </c>
      <c r="C1622" s="22">
        <v>43394</v>
      </c>
      <c r="D1622" s="3" t="s">
        <v>1554</v>
      </c>
      <c r="E1622" s="3" t="s">
        <v>472</v>
      </c>
      <c r="F1622" s="3">
        <v>1</v>
      </c>
      <c r="G1622" s="3">
        <v>7</v>
      </c>
      <c r="H1622" s="3" t="s">
        <v>420</v>
      </c>
      <c r="I1622" s="3" t="s">
        <v>145</v>
      </c>
      <c r="J1622" s="3">
        <v>30.9</v>
      </c>
      <c r="K1622" s="3">
        <v>25</v>
      </c>
    </row>
    <row r="1623" spans="1:11" x14ac:dyDescent="0.35">
      <c r="A1623" s="3" t="s">
        <v>12</v>
      </c>
      <c r="B1623" s="3">
        <v>2019</v>
      </c>
      <c r="C1623" s="22">
        <v>43394</v>
      </c>
      <c r="D1623" s="3" t="s">
        <v>1554</v>
      </c>
      <c r="E1623" s="3" t="s">
        <v>472</v>
      </c>
      <c r="F1623" s="3">
        <v>2</v>
      </c>
      <c r="G1623" s="3">
        <v>1</v>
      </c>
      <c r="H1623" s="3" t="s">
        <v>135</v>
      </c>
      <c r="I1623" s="3" t="s">
        <v>36</v>
      </c>
      <c r="J1623" s="3">
        <v>27.9</v>
      </c>
      <c r="K1623" s="3">
        <v>9</v>
      </c>
    </row>
    <row r="1624" spans="1:11" x14ac:dyDescent="0.35">
      <c r="A1624" s="3" t="s">
        <v>12</v>
      </c>
      <c r="B1624" s="3">
        <v>2019</v>
      </c>
      <c r="C1624" s="22">
        <v>43394</v>
      </c>
      <c r="D1624" s="3" t="s">
        <v>1554</v>
      </c>
      <c r="E1624" s="3" t="s">
        <v>472</v>
      </c>
      <c r="F1624" s="3">
        <v>2</v>
      </c>
      <c r="G1624" s="3">
        <v>2</v>
      </c>
      <c r="H1624" s="3" t="s">
        <v>97</v>
      </c>
      <c r="I1624" s="3" t="s">
        <v>40</v>
      </c>
      <c r="J1624" s="3">
        <v>24.8</v>
      </c>
      <c r="K1624" s="3">
        <v>7</v>
      </c>
    </row>
    <row r="1625" spans="1:11" x14ac:dyDescent="0.35">
      <c r="A1625" s="3" t="s">
        <v>12</v>
      </c>
      <c r="B1625" s="3">
        <v>2019</v>
      </c>
      <c r="C1625" s="22">
        <v>43394</v>
      </c>
      <c r="D1625" s="3" t="s">
        <v>1554</v>
      </c>
      <c r="E1625" s="3" t="s">
        <v>472</v>
      </c>
      <c r="F1625" s="3">
        <v>2</v>
      </c>
      <c r="G1625" s="3">
        <v>3</v>
      </c>
      <c r="H1625" s="3" t="s">
        <v>136</v>
      </c>
      <c r="I1625" s="3" t="s">
        <v>25</v>
      </c>
      <c r="J1625" s="3">
        <v>25.7</v>
      </c>
      <c r="K1625" s="3">
        <v>13</v>
      </c>
    </row>
    <row r="1626" spans="1:11" x14ac:dyDescent="0.35">
      <c r="A1626" s="3" t="s">
        <v>12</v>
      </c>
      <c r="B1626" s="3">
        <v>2019</v>
      </c>
      <c r="C1626" s="22">
        <v>43394</v>
      </c>
      <c r="D1626" s="3" t="s">
        <v>1554</v>
      </c>
      <c r="E1626" s="3" t="s">
        <v>472</v>
      </c>
      <c r="F1626" s="3">
        <v>2</v>
      </c>
      <c r="G1626" s="3">
        <v>4</v>
      </c>
      <c r="H1626" s="3" t="s">
        <v>167</v>
      </c>
      <c r="I1626" s="3" t="s">
        <v>121</v>
      </c>
      <c r="J1626" s="3">
        <v>25.9</v>
      </c>
      <c r="K1626" s="3">
        <v>13</v>
      </c>
    </row>
    <row r="1627" spans="1:11" x14ac:dyDescent="0.35">
      <c r="A1627" s="3" t="s">
        <v>12</v>
      </c>
      <c r="B1627" s="3">
        <v>2019</v>
      </c>
      <c r="C1627" s="22">
        <v>43394</v>
      </c>
      <c r="D1627" s="3" t="s">
        <v>1554</v>
      </c>
      <c r="E1627" s="3" t="s">
        <v>472</v>
      </c>
      <c r="F1627" s="3">
        <v>2</v>
      </c>
      <c r="G1627" s="3">
        <v>5</v>
      </c>
      <c r="H1627" s="3" t="s">
        <v>191</v>
      </c>
      <c r="I1627" s="3" t="s">
        <v>53</v>
      </c>
      <c r="J1627" s="3">
        <v>23.5</v>
      </c>
      <c r="K1627" s="3">
        <v>21</v>
      </c>
    </row>
    <row r="1628" spans="1:11" x14ac:dyDescent="0.35">
      <c r="A1628" s="3" t="s">
        <v>12</v>
      </c>
      <c r="B1628" s="3">
        <v>2019</v>
      </c>
      <c r="C1628" s="22">
        <v>43394</v>
      </c>
      <c r="D1628" s="3" t="s">
        <v>1554</v>
      </c>
      <c r="E1628" s="3" t="s">
        <v>472</v>
      </c>
      <c r="F1628" s="3">
        <v>2</v>
      </c>
      <c r="G1628" s="3">
        <v>6</v>
      </c>
      <c r="H1628" s="3" t="s">
        <v>1592</v>
      </c>
      <c r="I1628" s="3" t="s">
        <v>38</v>
      </c>
      <c r="J1628" s="3">
        <v>20</v>
      </c>
      <c r="K1628" s="3">
        <v>13</v>
      </c>
    </row>
    <row r="1629" spans="1:11" x14ac:dyDescent="0.35">
      <c r="A1629" s="3" t="s">
        <v>12</v>
      </c>
      <c r="B1629" s="3">
        <v>2019</v>
      </c>
      <c r="C1629" s="22">
        <v>43394</v>
      </c>
      <c r="D1629" s="3" t="s">
        <v>1554</v>
      </c>
      <c r="E1629" s="3" t="s">
        <v>472</v>
      </c>
      <c r="F1629" s="3">
        <v>3</v>
      </c>
      <c r="G1629" s="3">
        <v>1</v>
      </c>
      <c r="H1629" s="3" t="s">
        <v>80</v>
      </c>
      <c r="I1629" s="3" t="s">
        <v>65</v>
      </c>
      <c r="J1629" s="3">
        <v>31.4</v>
      </c>
      <c r="K1629" s="3">
        <v>3</v>
      </c>
    </row>
    <row r="1630" spans="1:11" x14ac:dyDescent="0.35">
      <c r="A1630" s="3" t="s">
        <v>12</v>
      </c>
      <c r="B1630" s="3">
        <v>2019</v>
      </c>
      <c r="C1630" s="22">
        <v>43394</v>
      </c>
      <c r="D1630" s="3" t="s">
        <v>1554</v>
      </c>
      <c r="E1630" s="3" t="s">
        <v>472</v>
      </c>
      <c r="F1630" s="3">
        <v>3</v>
      </c>
      <c r="G1630" s="3">
        <v>2</v>
      </c>
      <c r="H1630" s="3" t="s">
        <v>138</v>
      </c>
      <c r="I1630" s="3" t="s">
        <v>29</v>
      </c>
      <c r="J1630" s="3">
        <v>28.9</v>
      </c>
      <c r="K1630" s="3">
        <v>5</v>
      </c>
    </row>
    <row r="1631" spans="1:11" x14ac:dyDescent="0.35">
      <c r="A1631" s="3" t="s">
        <v>12</v>
      </c>
      <c r="B1631" s="3">
        <v>2019</v>
      </c>
      <c r="C1631" s="22">
        <v>43394</v>
      </c>
      <c r="D1631" s="3" t="s">
        <v>1554</v>
      </c>
      <c r="E1631" s="3" t="s">
        <v>472</v>
      </c>
      <c r="F1631" s="3">
        <v>3</v>
      </c>
      <c r="G1631" s="3">
        <v>3</v>
      </c>
      <c r="H1631" s="3" t="s">
        <v>20</v>
      </c>
      <c r="I1631" s="3" t="s">
        <v>21</v>
      </c>
      <c r="J1631" s="3">
        <v>23.2</v>
      </c>
      <c r="K1631" s="3">
        <v>17</v>
      </c>
    </row>
    <row r="1632" spans="1:11" x14ac:dyDescent="0.35">
      <c r="A1632" s="3" t="s">
        <v>12</v>
      </c>
      <c r="B1632" s="3">
        <v>2019</v>
      </c>
      <c r="C1632" s="22">
        <v>43394</v>
      </c>
      <c r="D1632" s="3" t="s">
        <v>1554</v>
      </c>
      <c r="E1632" s="3" t="s">
        <v>472</v>
      </c>
      <c r="F1632" s="3">
        <v>3</v>
      </c>
      <c r="G1632" s="3">
        <v>4</v>
      </c>
      <c r="H1632" s="3" t="s">
        <v>60</v>
      </c>
      <c r="I1632" s="3" t="s">
        <v>61</v>
      </c>
      <c r="J1632" s="3">
        <v>30.2</v>
      </c>
      <c r="K1632" s="3">
        <v>17</v>
      </c>
    </row>
    <row r="1633" spans="1:11" x14ac:dyDescent="0.35">
      <c r="A1633" s="3" t="s">
        <v>12</v>
      </c>
      <c r="B1633" s="3">
        <v>2019</v>
      </c>
      <c r="C1633" s="22">
        <v>43394</v>
      </c>
      <c r="D1633" s="3" t="s">
        <v>1554</v>
      </c>
      <c r="E1633" s="3" t="s">
        <v>472</v>
      </c>
      <c r="F1633" s="3">
        <v>3</v>
      </c>
      <c r="G1633" s="3">
        <v>5</v>
      </c>
      <c r="H1633" s="3" t="s">
        <v>149</v>
      </c>
      <c r="I1633" s="3" t="s">
        <v>56</v>
      </c>
      <c r="J1633" s="3">
        <v>28.5</v>
      </c>
      <c r="K1633" s="3">
        <v>17</v>
      </c>
    </row>
    <row r="1634" spans="1:11" x14ac:dyDescent="0.35">
      <c r="A1634" s="3" t="s">
        <v>12</v>
      </c>
      <c r="B1634" s="3">
        <v>2019</v>
      </c>
      <c r="C1634" s="22">
        <v>43394</v>
      </c>
      <c r="D1634" s="3" t="s">
        <v>1554</v>
      </c>
      <c r="E1634" s="3" t="s">
        <v>472</v>
      </c>
      <c r="F1634" s="3">
        <v>3</v>
      </c>
      <c r="G1634" s="3">
        <v>6</v>
      </c>
      <c r="H1634" s="3" t="s">
        <v>1593</v>
      </c>
      <c r="I1634" s="3" t="s">
        <v>53</v>
      </c>
      <c r="J1634" s="3">
        <v>20.5</v>
      </c>
      <c r="K1634" s="3">
        <v>21</v>
      </c>
    </row>
    <row r="1635" spans="1:11" x14ac:dyDescent="0.35">
      <c r="A1635" s="3" t="s">
        <v>12</v>
      </c>
      <c r="B1635" s="3">
        <v>2019</v>
      </c>
      <c r="C1635" s="22">
        <v>43394</v>
      </c>
      <c r="D1635" s="3" t="s">
        <v>1554</v>
      </c>
      <c r="E1635" s="3" t="s">
        <v>472</v>
      </c>
      <c r="F1635" s="3">
        <v>4</v>
      </c>
      <c r="G1635" s="3">
        <v>1</v>
      </c>
      <c r="H1635" s="3" t="s">
        <v>50</v>
      </c>
      <c r="I1635" s="3" t="s">
        <v>51</v>
      </c>
      <c r="J1635" s="3">
        <v>22</v>
      </c>
      <c r="K1635" s="3">
        <v>6</v>
      </c>
    </row>
    <row r="1636" spans="1:11" x14ac:dyDescent="0.35">
      <c r="A1636" s="3" t="s">
        <v>12</v>
      </c>
      <c r="B1636" s="3">
        <v>2019</v>
      </c>
      <c r="C1636" s="22">
        <v>43394</v>
      </c>
      <c r="D1636" s="3" t="s">
        <v>1554</v>
      </c>
      <c r="E1636" s="3" t="s">
        <v>472</v>
      </c>
      <c r="F1636" s="3">
        <v>4</v>
      </c>
      <c r="G1636" s="3">
        <v>2</v>
      </c>
      <c r="H1636" s="3" t="s">
        <v>16</v>
      </c>
      <c r="I1636" s="3" t="s">
        <v>17</v>
      </c>
      <c r="J1636" s="3">
        <v>19.5</v>
      </c>
      <c r="K1636" s="3">
        <v>8</v>
      </c>
    </row>
    <row r="1637" spans="1:11" x14ac:dyDescent="0.35">
      <c r="A1637" s="3" t="s">
        <v>12</v>
      </c>
      <c r="B1637" s="3">
        <v>2019</v>
      </c>
      <c r="C1637" s="22">
        <v>43394</v>
      </c>
      <c r="D1637" s="3" t="s">
        <v>1554</v>
      </c>
      <c r="E1637" s="3" t="s">
        <v>472</v>
      </c>
      <c r="F1637" s="3">
        <v>4</v>
      </c>
      <c r="G1637" s="3">
        <v>3</v>
      </c>
      <c r="H1637" s="3" t="s">
        <v>132</v>
      </c>
      <c r="I1637" s="3" t="s">
        <v>65</v>
      </c>
      <c r="J1637" s="3">
        <v>28.3</v>
      </c>
      <c r="K1637" s="3">
        <v>17</v>
      </c>
    </row>
    <row r="1638" spans="1:11" x14ac:dyDescent="0.35">
      <c r="A1638" s="3" t="s">
        <v>12</v>
      </c>
      <c r="B1638" s="3">
        <v>2019</v>
      </c>
      <c r="C1638" s="22">
        <v>43394</v>
      </c>
      <c r="D1638" s="3" t="s">
        <v>1554</v>
      </c>
      <c r="E1638" s="3" t="s">
        <v>472</v>
      </c>
      <c r="F1638" s="3">
        <v>4</v>
      </c>
      <c r="G1638" s="3">
        <v>4</v>
      </c>
      <c r="H1638" s="3" t="s">
        <v>150</v>
      </c>
      <c r="I1638" s="3" t="s">
        <v>31</v>
      </c>
      <c r="J1638" s="3">
        <v>30.3</v>
      </c>
      <c r="K1638" s="3">
        <v>21</v>
      </c>
    </row>
    <row r="1639" spans="1:11" x14ac:dyDescent="0.35">
      <c r="A1639" s="3" t="s">
        <v>12</v>
      </c>
      <c r="B1639" s="3">
        <v>2019</v>
      </c>
      <c r="C1639" s="22">
        <v>43394</v>
      </c>
      <c r="D1639" s="3" t="s">
        <v>1554</v>
      </c>
      <c r="E1639" s="3" t="s">
        <v>472</v>
      </c>
      <c r="F1639" s="3">
        <v>4</v>
      </c>
      <c r="G1639" s="3">
        <v>5</v>
      </c>
      <c r="H1639" s="3" t="s">
        <v>101</v>
      </c>
      <c r="I1639" s="3" t="s">
        <v>47</v>
      </c>
      <c r="J1639" s="3">
        <v>24.7</v>
      </c>
      <c r="K1639" s="3">
        <v>10</v>
      </c>
    </row>
    <row r="1640" spans="1:11" x14ac:dyDescent="0.35">
      <c r="A1640" s="3" t="s">
        <v>12</v>
      </c>
      <c r="B1640" s="3">
        <v>2019</v>
      </c>
      <c r="C1640" s="22">
        <v>43394</v>
      </c>
      <c r="D1640" s="3" t="s">
        <v>1554</v>
      </c>
      <c r="E1640" s="3" t="s">
        <v>472</v>
      </c>
      <c r="F1640" s="3">
        <v>4</v>
      </c>
      <c r="G1640" s="3">
        <v>6</v>
      </c>
      <c r="H1640" s="3" t="s">
        <v>1556</v>
      </c>
      <c r="I1640" s="3" t="s">
        <v>123</v>
      </c>
      <c r="J1640" s="3">
        <v>35.9</v>
      </c>
      <c r="K1640" s="3">
        <v>4</v>
      </c>
    </row>
    <row r="1641" spans="1:11" x14ac:dyDescent="0.35">
      <c r="A1641" s="3" t="s">
        <v>12</v>
      </c>
      <c r="B1641" s="3">
        <v>2019</v>
      </c>
      <c r="C1641" s="22">
        <v>43394</v>
      </c>
      <c r="D1641" s="3" t="s">
        <v>1554</v>
      </c>
      <c r="E1641" s="3" t="s">
        <v>1543</v>
      </c>
      <c r="F1641" s="3">
        <v>1</v>
      </c>
      <c r="G1641" s="3">
        <v>1</v>
      </c>
      <c r="H1641" s="3" t="s">
        <v>39</v>
      </c>
      <c r="I1641" s="3" t="s">
        <v>40</v>
      </c>
      <c r="J1641" s="3">
        <v>24.2</v>
      </c>
      <c r="K1641" s="3">
        <v>12</v>
      </c>
    </row>
    <row r="1642" spans="1:11" x14ac:dyDescent="0.35">
      <c r="A1642" s="3" t="s">
        <v>12</v>
      </c>
      <c r="B1642" s="3">
        <v>2019</v>
      </c>
      <c r="C1642" s="22">
        <v>43394</v>
      </c>
      <c r="D1642" s="3" t="s">
        <v>1554</v>
      </c>
      <c r="E1642" s="3" t="s">
        <v>1543</v>
      </c>
      <c r="F1642" s="3">
        <v>1</v>
      </c>
      <c r="G1642" s="3">
        <v>2</v>
      </c>
      <c r="H1642" s="3" t="s">
        <v>1592</v>
      </c>
      <c r="I1642" s="3" t="s">
        <v>38</v>
      </c>
      <c r="J1642" s="3">
        <v>20</v>
      </c>
      <c r="K1642" s="3">
        <v>13</v>
      </c>
    </row>
    <row r="1643" spans="1:11" x14ac:dyDescent="0.35">
      <c r="A1643" s="3" t="s">
        <v>12</v>
      </c>
      <c r="B1643" s="3">
        <v>2019</v>
      </c>
      <c r="C1643" s="22">
        <v>43394</v>
      </c>
      <c r="D1643" s="3" t="s">
        <v>1554</v>
      </c>
      <c r="E1643" s="3" t="s">
        <v>1543</v>
      </c>
      <c r="F1643" s="3">
        <v>1</v>
      </c>
      <c r="G1643" s="3">
        <v>3</v>
      </c>
      <c r="H1643" s="3" t="s">
        <v>149</v>
      </c>
      <c r="I1643" s="3" t="s">
        <v>56</v>
      </c>
      <c r="J1643" s="3">
        <v>28.5</v>
      </c>
      <c r="K1643" s="3">
        <v>17</v>
      </c>
    </row>
    <row r="1644" spans="1:11" x14ac:dyDescent="0.35">
      <c r="A1644" s="3" t="s">
        <v>12</v>
      </c>
      <c r="B1644" s="3">
        <v>2019</v>
      </c>
      <c r="C1644" s="22">
        <v>43394</v>
      </c>
      <c r="D1644" s="3" t="s">
        <v>1554</v>
      </c>
      <c r="E1644" s="3" t="s">
        <v>1543</v>
      </c>
      <c r="F1644" s="3">
        <v>1</v>
      </c>
      <c r="G1644" s="3">
        <v>4</v>
      </c>
      <c r="H1644" s="3" t="s">
        <v>150</v>
      </c>
      <c r="I1644" s="3" t="s">
        <v>31</v>
      </c>
      <c r="J1644" s="3">
        <v>30.3</v>
      </c>
      <c r="K1644" s="3">
        <v>21</v>
      </c>
    </row>
    <row r="1645" spans="1:11" x14ac:dyDescent="0.35">
      <c r="A1645" s="3" t="s">
        <v>12</v>
      </c>
      <c r="B1645" s="3">
        <v>2019</v>
      </c>
      <c r="C1645" s="22">
        <v>43394</v>
      </c>
      <c r="D1645" s="3" t="s">
        <v>1554</v>
      </c>
      <c r="E1645" s="3" t="s">
        <v>1543</v>
      </c>
      <c r="F1645" s="3">
        <v>1</v>
      </c>
      <c r="G1645" s="3">
        <v>5</v>
      </c>
      <c r="H1645" s="3" t="s">
        <v>420</v>
      </c>
      <c r="I1645" s="3" t="s">
        <v>145</v>
      </c>
      <c r="J1645" s="3">
        <v>30.9</v>
      </c>
      <c r="K1645" s="3">
        <v>25</v>
      </c>
    </row>
    <row r="1646" spans="1:11" x14ac:dyDescent="0.35">
      <c r="A1646" s="3" t="s">
        <v>12</v>
      </c>
      <c r="B1646" s="3">
        <v>2019</v>
      </c>
      <c r="C1646" s="22">
        <v>43394</v>
      </c>
      <c r="D1646" s="3" t="s">
        <v>1554</v>
      </c>
      <c r="E1646" s="3" t="s">
        <v>1543</v>
      </c>
      <c r="F1646" s="3">
        <v>2</v>
      </c>
      <c r="G1646" s="3">
        <v>1</v>
      </c>
      <c r="H1646" s="3" t="s">
        <v>14</v>
      </c>
      <c r="I1646" s="3" t="s">
        <v>15</v>
      </c>
      <c r="J1646" s="3">
        <v>18.8</v>
      </c>
      <c r="K1646" s="3">
        <v>11</v>
      </c>
    </row>
    <row r="1647" spans="1:11" x14ac:dyDescent="0.35">
      <c r="A1647" s="3" t="s">
        <v>12</v>
      </c>
      <c r="B1647" s="3">
        <v>2019</v>
      </c>
      <c r="C1647" s="22">
        <v>43394</v>
      </c>
      <c r="D1647" s="3" t="s">
        <v>1554</v>
      </c>
      <c r="E1647" s="3" t="s">
        <v>1543</v>
      </c>
      <c r="F1647" s="3">
        <v>2</v>
      </c>
      <c r="G1647" s="3">
        <v>2</v>
      </c>
      <c r="H1647" s="3" t="s">
        <v>136</v>
      </c>
      <c r="I1647" s="3" t="s">
        <v>25</v>
      </c>
      <c r="J1647" s="3">
        <v>25.7</v>
      </c>
      <c r="K1647" s="3">
        <v>13</v>
      </c>
    </row>
    <row r="1648" spans="1:11" x14ac:dyDescent="0.35">
      <c r="A1648" s="3" t="s">
        <v>12</v>
      </c>
      <c r="B1648" s="3">
        <v>2019</v>
      </c>
      <c r="C1648" s="22">
        <v>43394</v>
      </c>
      <c r="D1648" s="3" t="s">
        <v>1554</v>
      </c>
      <c r="E1648" s="3" t="s">
        <v>1543</v>
      </c>
      <c r="F1648" s="3">
        <v>2</v>
      </c>
      <c r="G1648" s="3">
        <v>3</v>
      </c>
      <c r="H1648" s="3" t="s">
        <v>60</v>
      </c>
      <c r="I1648" s="3" t="s">
        <v>61</v>
      </c>
      <c r="J1648" s="3">
        <v>30.2</v>
      </c>
      <c r="K1648" s="3">
        <v>17</v>
      </c>
    </row>
    <row r="1649" spans="1:11" x14ac:dyDescent="0.35">
      <c r="A1649" s="3" t="s">
        <v>12</v>
      </c>
      <c r="B1649" s="3">
        <v>2019</v>
      </c>
      <c r="C1649" s="22">
        <v>43394</v>
      </c>
      <c r="D1649" s="3" t="s">
        <v>1554</v>
      </c>
      <c r="E1649" s="3" t="s">
        <v>1543</v>
      </c>
      <c r="F1649" s="3">
        <v>2</v>
      </c>
      <c r="G1649" s="3">
        <v>4</v>
      </c>
      <c r="H1649" s="3" t="s">
        <v>191</v>
      </c>
      <c r="I1649" s="3" t="s">
        <v>53</v>
      </c>
      <c r="J1649" s="3">
        <v>23.5</v>
      </c>
      <c r="K1649" s="3">
        <v>21</v>
      </c>
    </row>
    <row r="1650" spans="1:11" x14ac:dyDescent="0.35">
      <c r="A1650" s="3" t="s">
        <v>12</v>
      </c>
      <c r="B1650" s="3">
        <v>2019</v>
      </c>
      <c r="C1650" s="22">
        <v>43394</v>
      </c>
      <c r="D1650" s="3" t="s">
        <v>1554</v>
      </c>
      <c r="E1650" s="3" t="s">
        <v>1543</v>
      </c>
      <c r="F1650" s="3">
        <v>3</v>
      </c>
      <c r="G1650" s="3">
        <v>1</v>
      </c>
      <c r="H1650" s="3" t="s">
        <v>1556</v>
      </c>
      <c r="I1650" s="3" t="s">
        <v>123</v>
      </c>
      <c r="J1650" s="3">
        <v>35.9</v>
      </c>
      <c r="K1650" s="3">
        <v>4</v>
      </c>
    </row>
    <row r="1651" spans="1:11" x14ac:dyDescent="0.35">
      <c r="A1651" s="3" t="s">
        <v>12</v>
      </c>
      <c r="B1651" s="3">
        <v>2019</v>
      </c>
      <c r="C1651" s="22">
        <v>43394</v>
      </c>
      <c r="D1651" s="3" t="s">
        <v>1554</v>
      </c>
      <c r="E1651" s="3" t="s">
        <v>1543</v>
      </c>
      <c r="F1651" s="3">
        <v>3</v>
      </c>
      <c r="G1651" s="3">
        <v>2</v>
      </c>
      <c r="H1651" s="3" t="s">
        <v>167</v>
      </c>
      <c r="I1651" s="3" t="s">
        <v>121</v>
      </c>
      <c r="J1651" s="3">
        <v>25.9</v>
      </c>
      <c r="K1651" s="3">
        <v>13</v>
      </c>
    </row>
    <row r="1652" spans="1:11" x14ac:dyDescent="0.35">
      <c r="A1652" s="3" t="s">
        <v>12</v>
      </c>
      <c r="B1652" s="3">
        <v>2019</v>
      </c>
      <c r="C1652" s="22">
        <v>43394</v>
      </c>
      <c r="D1652" s="3" t="s">
        <v>1554</v>
      </c>
      <c r="E1652" s="3" t="s">
        <v>1543</v>
      </c>
      <c r="F1652" s="3">
        <v>3</v>
      </c>
      <c r="G1652" s="3">
        <v>3</v>
      </c>
      <c r="H1652" s="3" t="s">
        <v>20</v>
      </c>
      <c r="I1652" s="3" t="s">
        <v>21</v>
      </c>
      <c r="J1652" s="3">
        <v>23.2</v>
      </c>
      <c r="K1652" s="3">
        <v>17</v>
      </c>
    </row>
    <row r="1653" spans="1:11" x14ac:dyDescent="0.35">
      <c r="A1653" s="3" t="s">
        <v>12</v>
      </c>
      <c r="B1653" s="3">
        <v>2019</v>
      </c>
      <c r="C1653" s="22">
        <v>43394</v>
      </c>
      <c r="D1653" s="3" t="s">
        <v>1554</v>
      </c>
      <c r="E1653" s="3" t="s">
        <v>1543</v>
      </c>
      <c r="F1653" s="3">
        <v>3</v>
      </c>
      <c r="G1653" s="3">
        <v>4</v>
      </c>
      <c r="H1653" s="3" t="s">
        <v>1557</v>
      </c>
      <c r="I1653" s="3" t="s">
        <v>49</v>
      </c>
      <c r="J1653" s="3">
        <v>20.3</v>
      </c>
      <c r="K1653" s="3">
        <v>21</v>
      </c>
    </row>
    <row r="1654" spans="1:11" x14ac:dyDescent="0.35">
      <c r="A1654" s="3" t="s">
        <v>12</v>
      </c>
      <c r="B1654" s="3">
        <v>2019</v>
      </c>
      <c r="C1654" s="22">
        <v>43394</v>
      </c>
      <c r="D1654" s="3" t="s">
        <v>1554</v>
      </c>
      <c r="E1654" s="3" t="s">
        <v>1543</v>
      </c>
      <c r="F1654" s="3">
        <v>4</v>
      </c>
      <c r="G1654" s="3">
        <v>1</v>
      </c>
      <c r="H1654" s="3" t="s">
        <v>101</v>
      </c>
      <c r="I1654" s="3" t="s">
        <v>47</v>
      </c>
      <c r="J1654" s="3">
        <v>24.7</v>
      </c>
      <c r="K1654" s="3">
        <v>10</v>
      </c>
    </row>
    <row r="1655" spans="1:11" x14ac:dyDescent="0.35">
      <c r="A1655" s="3" t="s">
        <v>12</v>
      </c>
      <c r="B1655" s="3">
        <v>2019</v>
      </c>
      <c r="C1655" s="22">
        <v>43394</v>
      </c>
      <c r="D1655" s="3" t="s">
        <v>1554</v>
      </c>
      <c r="E1655" s="3" t="s">
        <v>1543</v>
      </c>
      <c r="F1655" s="3">
        <v>4</v>
      </c>
      <c r="G1655" s="3">
        <v>2</v>
      </c>
      <c r="H1655" s="3" t="s">
        <v>170</v>
      </c>
      <c r="I1655" s="3" t="s">
        <v>59</v>
      </c>
      <c r="J1655" s="3">
        <v>29.6</v>
      </c>
      <c r="K1655" s="3">
        <v>13</v>
      </c>
    </row>
    <row r="1656" spans="1:11" x14ac:dyDescent="0.35">
      <c r="A1656" s="3" t="s">
        <v>12</v>
      </c>
      <c r="B1656" s="3">
        <v>2019</v>
      </c>
      <c r="C1656" s="22">
        <v>43394</v>
      </c>
      <c r="D1656" s="3" t="s">
        <v>1554</v>
      </c>
      <c r="E1656" s="3" t="s">
        <v>1543</v>
      </c>
      <c r="F1656" s="3">
        <v>4</v>
      </c>
      <c r="G1656" s="3">
        <v>3</v>
      </c>
      <c r="H1656" s="3" t="s">
        <v>132</v>
      </c>
      <c r="I1656" s="3" t="s">
        <v>65</v>
      </c>
      <c r="J1656" s="3">
        <v>28.3</v>
      </c>
      <c r="K1656" s="3">
        <v>17</v>
      </c>
    </row>
    <row r="1657" spans="1:11" x14ac:dyDescent="0.35">
      <c r="A1657" s="3" t="s">
        <v>12</v>
      </c>
      <c r="B1657" s="3">
        <v>2019</v>
      </c>
      <c r="C1657" s="22">
        <v>43394</v>
      </c>
      <c r="D1657" s="3" t="s">
        <v>1554</v>
      </c>
      <c r="E1657" s="3" t="s">
        <v>1543</v>
      </c>
      <c r="F1657" s="3">
        <v>4</v>
      </c>
      <c r="G1657" s="3">
        <v>4</v>
      </c>
      <c r="H1657" s="3" t="s">
        <v>1593</v>
      </c>
      <c r="I1657" s="3" t="s">
        <v>53</v>
      </c>
      <c r="J1657" s="3">
        <v>20.5</v>
      </c>
      <c r="K1657" s="3">
        <v>21</v>
      </c>
    </row>
    <row r="1658" spans="1:11" x14ac:dyDescent="0.35">
      <c r="A1658" s="3" t="s">
        <v>12</v>
      </c>
      <c r="B1658" s="3">
        <v>2019</v>
      </c>
      <c r="C1658" s="22">
        <v>43394</v>
      </c>
      <c r="D1658" s="3" t="s">
        <v>1554</v>
      </c>
      <c r="E1658" s="3" t="s">
        <v>1544</v>
      </c>
      <c r="F1658" s="3">
        <v>1</v>
      </c>
      <c r="G1658" s="3">
        <v>1</v>
      </c>
      <c r="H1658" s="3" t="s">
        <v>50</v>
      </c>
      <c r="I1658" s="3" t="s">
        <v>51</v>
      </c>
      <c r="J1658" s="3">
        <v>22</v>
      </c>
      <c r="K1658" s="3">
        <v>6</v>
      </c>
    </row>
    <row r="1659" spans="1:11" x14ac:dyDescent="0.35">
      <c r="A1659" s="3" t="s">
        <v>12</v>
      </c>
      <c r="B1659" s="3">
        <v>2019</v>
      </c>
      <c r="C1659" s="22">
        <v>43394</v>
      </c>
      <c r="D1659" s="3" t="s">
        <v>1554</v>
      </c>
      <c r="E1659" s="3" t="s">
        <v>1544</v>
      </c>
      <c r="F1659" s="3">
        <v>1</v>
      </c>
      <c r="G1659" s="3">
        <v>2</v>
      </c>
      <c r="H1659" s="3" t="s">
        <v>138</v>
      </c>
      <c r="I1659" s="3" t="s">
        <v>29</v>
      </c>
      <c r="J1659" s="3">
        <v>28.9</v>
      </c>
      <c r="K1659" s="3">
        <v>5</v>
      </c>
    </row>
    <row r="1660" spans="1:11" x14ac:dyDescent="0.35">
      <c r="A1660" s="3" t="s">
        <v>12</v>
      </c>
      <c r="B1660" s="3">
        <v>2019</v>
      </c>
      <c r="C1660" s="22">
        <v>43394</v>
      </c>
      <c r="D1660" s="3" t="s">
        <v>1554</v>
      </c>
      <c r="E1660" s="3" t="s">
        <v>1544</v>
      </c>
      <c r="F1660" s="3">
        <v>1</v>
      </c>
      <c r="G1660" s="3">
        <v>3</v>
      </c>
      <c r="H1660" s="3" t="s">
        <v>34</v>
      </c>
      <c r="I1660" s="3" t="s">
        <v>19</v>
      </c>
      <c r="J1660" s="3">
        <v>31.2</v>
      </c>
      <c r="K1660" s="3">
        <v>1</v>
      </c>
    </row>
    <row r="1661" spans="1:11" x14ac:dyDescent="0.35">
      <c r="A1661" s="3" t="s">
        <v>12</v>
      </c>
      <c r="B1661" s="3">
        <v>2019</v>
      </c>
      <c r="C1661" s="22">
        <v>43394</v>
      </c>
      <c r="D1661" s="3" t="s">
        <v>1554</v>
      </c>
      <c r="E1661" s="3" t="s">
        <v>1544</v>
      </c>
      <c r="F1661" s="3">
        <v>1</v>
      </c>
      <c r="G1661" s="3">
        <v>4</v>
      </c>
      <c r="H1661" s="3" t="s">
        <v>101</v>
      </c>
      <c r="I1661" s="3" t="s">
        <v>47</v>
      </c>
      <c r="J1661" s="3">
        <v>24.7</v>
      </c>
      <c r="K1661" s="3">
        <v>10</v>
      </c>
    </row>
    <row r="1662" spans="1:11" x14ac:dyDescent="0.35">
      <c r="A1662" s="3" t="s">
        <v>12</v>
      </c>
      <c r="B1662" s="3">
        <v>2019</v>
      </c>
      <c r="C1662" s="22">
        <v>43394</v>
      </c>
      <c r="D1662" s="3" t="s">
        <v>1554</v>
      </c>
      <c r="E1662" s="3" t="s">
        <v>1544</v>
      </c>
      <c r="F1662" s="3">
        <v>1</v>
      </c>
      <c r="G1662" s="3">
        <v>5</v>
      </c>
      <c r="H1662" s="3" t="s">
        <v>39</v>
      </c>
      <c r="I1662" s="3" t="s">
        <v>40</v>
      </c>
      <c r="J1662" s="3">
        <v>24.2</v>
      </c>
      <c r="K1662" s="3">
        <v>12</v>
      </c>
    </row>
    <row r="1663" spans="1:11" x14ac:dyDescent="0.35">
      <c r="A1663" s="3" t="s">
        <v>12</v>
      </c>
      <c r="B1663" s="3">
        <v>2019</v>
      </c>
      <c r="C1663" s="22">
        <v>43394</v>
      </c>
      <c r="D1663" s="3" t="s">
        <v>1554</v>
      </c>
      <c r="E1663" s="3" t="s">
        <v>1544</v>
      </c>
      <c r="F1663" s="3">
        <v>1</v>
      </c>
      <c r="G1663" s="3">
        <v>6</v>
      </c>
      <c r="H1663" s="3" t="s">
        <v>97</v>
      </c>
      <c r="I1663" s="3" t="s">
        <v>40</v>
      </c>
      <c r="J1663" s="3">
        <v>24.8</v>
      </c>
      <c r="K1663" s="3">
        <v>7</v>
      </c>
    </row>
    <row r="1664" spans="1:11" x14ac:dyDescent="0.35">
      <c r="A1664" s="3" t="s">
        <v>12</v>
      </c>
      <c r="B1664" s="3">
        <v>2019</v>
      </c>
      <c r="C1664" s="22">
        <v>43394</v>
      </c>
      <c r="D1664" s="3" t="s">
        <v>1554</v>
      </c>
      <c r="E1664" s="3" t="s">
        <v>1544</v>
      </c>
      <c r="F1664" s="3">
        <v>2</v>
      </c>
      <c r="G1664" s="3">
        <v>1</v>
      </c>
      <c r="H1664" s="3" t="s">
        <v>80</v>
      </c>
      <c r="I1664" s="3" t="s">
        <v>65</v>
      </c>
      <c r="J1664" s="3">
        <v>31.4</v>
      </c>
      <c r="K1664" s="3">
        <v>3</v>
      </c>
    </row>
    <row r="1665" spans="1:11" x14ac:dyDescent="0.35">
      <c r="A1665" s="3" t="s">
        <v>12</v>
      </c>
      <c r="B1665" s="3">
        <v>2019</v>
      </c>
      <c r="C1665" s="22">
        <v>43394</v>
      </c>
      <c r="D1665" s="3" t="s">
        <v>1554</v>
      </c>
      <c r="E1665" s="3" t="s">
        <v>1544</v>
      </c>
      <c r="F1665" s="3">
        <v>2</v>
      </c>
      <c r="G1665" s="3">
        <v>2</v>
      </c>
      <c r="H1665" s="3" t="s">
        <v>1556</v>
      </c>
      <c r="I1665" s="3" t="s">
        <v>123</v>
      </c>
      <c r="J1665" s="3">
        <v>35.9</v>
      </c>
      <c r="K1665" s="3">
        <v>4</v>
      </c>
    </row>
    <row r="1666" spans="1:11" x14ac:dyDescent="0.35">
      <c r="A1666" s="3" t="s">
        <v>12</v>
      </c>
      <c r="B1666" s="3">
        <v>2019</v>
      </c>
      <c r="C1666" s="22">
        <v>43394</v>
      </c>
      <c r="D1666" s="3" t="s">
        <v>1554</v>
      </c>
      <c r="E1666" s="3" t="s">
        <v>1544</v>
      </c>
      <c r="F1666" s="3">
        <v>2</v>
      </c>
      <c r="G1666" s="3">
        <v>3</v>
      </c>
      <c r="H1666" s="3" t="s">
        <v>113</v>
      </c>
      <c r="I1666" s="3" t="s">
        <v>121</v>
      </c>
      <c r="J1666" s="3">
        <v>24</v>
      </c>
      <c r="K1666" s="3">
        <v>2</v>
      </c>
    </row>
    <row r="1667" spans="1:11" x14ac:dyDescent="0.35">
      <c r="A1667" s="3" t="s">
        <v>12</v>
      </c>
      <c r="B1667" s="3">
        <v>2019</v>
      </c>
      <c r="C1667" s="22">
        <v>43394</v>
      </c>
      <c r="D1667" s="3" t="s">
        <v>1554</v>
      </c>
      <c r="E1667" s="3" t="s">
        <v>1544</v>
      </c>
      <c r="F1667" s="3">
        <v>2</v>
      </c>
      <c r="G1667" s="3">
        <v>4</v>
      </c>
      <c r="H1667" s="3" t="s">
        <v>135</v>
      </c>
      <c r="I1667" s="3" t="s">
        <v>36</v>
      </c>
      <c r="J1667" s="3">
        <v>27.9</v>
      </c>
      <c r="K1667" s="3">
        <v>9</v>
      </c>
    </row>
    <row r="1668" spans="1:11" x14ac:dyDescent="0.35">
      <c r="A1668" s="3" t="s">
        <v>12</v>
      </c>
      <c r="B1668" s="3">
        <v>2019</v>
      </c>
      <c r="C1668" s="22">
        <v>43394</v>
      </c>
      <c r="D1668" s="3" t="s">
        <v>1554</v>
      </c>
      <c r="E1668" s="3" t="s">
        <v>1544</v>
      </c>
      <c r="F1668" s="3">
        <v>2</v>
      </c>
      <c r="G1668" s="3">
        <v>5</v>
      </c>
      <c r="H1668" s="3" t="s">
        <v>16</v>
      </c>
      <c r="I1668" s="3" t="s">
        <v>17</v>
      </c>
      <c r="J1668" s="3">
        <v>19.5</v>
      </c>
      <c r="K1668" s="3">
        <v>8</v>
      </c>
    </row>
    <row r="1669" spans="1:11" x14ac:dyDescent="0.35">
      <c r="A1669" s="3" t="s">
        <v>12</v>
      </c>
      <c r="B1669" s="3">
        <v>2019</v>
      </c>
      <c r="C1669" s="22">
        <v>43394</v>
      </c>
      <c r="D1669" s="3" t="s">
        <v>1554</v>
      </c>
      <c r="E1669" s="3" t="s">
        <v>1544</v>
      </c>
      <c r="F1669" s="3">
        <v>2</v>
      </c>
      <c r="G1669" s="3">
        <v>6</v>
      </c>
      <c r="H1669" s="3" t="s">
        <v>14</v>
      </c>
      <c r="I1669" s="3" t="s">
        <v>15</v>
      </c>
      <c r="J1669" s="3">
        <v>18.8</v>
      </c>
      <c r="K1669" s="3">
        <v>11</v>
      </c>
    </row>
    <row r="1670" spans="1:11" x14ac:dyDescent="0.35">
      <c r="A1670" s="3" t="s">
        <v>12</v>
      </c>
      <c r="B1670" s="3">
        <v>2019</v>
      </c>
      <c r="C1670" s="22">
        <v>43394</v>
      </c>
      <c r="D1670" s="3" t="s">
        <v>1554</v>
      </c>
      <c r="E1670" s="3" t="s">
        <v>383</v>
      </c>
      <c r="F1670" s="3">
        <v>1</v>
      </c>
      <c r="G1670" s="3">
        <v>1</v>
      </c>
      <c r="H1670" s="3" t="s">
        <v>34</v>
      </c>
      <c r="I1670" s="3" t="s">
        <v>19</v>
      </c>
      <c r="J1670" s="3">
        <v>31.2</v>
      </c>
      <c r="K1670" s="3">
        <v>1</v>
      </c>
    </row>
    <row r="1671" spans="1:11" x14ac:dyDescent="0.35">
      <c r="A1671" s="3" t="s">
        <v>12</v>
      </c>
      <c r="B1671" s="3">
        <v>2019</v>
      </c>
      <c r="C1671" s="22">
        <v>43394</v>
      </c>
      <c r="D1671" s="3" t="s">
        <v>1554</v>
      </c>
      <c r="E1671" s="3" t="s">
        <v>383</v>
      </c>
      <c r="F1671" s="3">
        <v>1</v>
      </c>
      <c r="G1671" s="3">
        <v>2</v>
      </c>
      <c r="H1671" s="3" t="s">
        <v>113</v>
      </c>
      <c r="I1671" s="3" t="s">
        <v>121</v>
      </c>
      <c r="J1671" s="3">
        <v>24</v>
      </c>
      <c r="K1671" s="3">
        <v>2</v>
      </c>
    </row>
    <row r="1672" spans="1:11" x14ac:dyDescent="0.35">
      <c r="A1672" s="3" t="s">
        <v>12</v>
      </c>
      <c r="B1672" s="3">
        <v>2019</v>
      </c>
      <c r="C1672" s="22">
        <v>43394</v>
      </c>
      <c r="D1672" s="3" t="s">
        <v>1554</v>
      </c>
      <c r="E1672" s="3" t="s">
        <v>383</v>
      </c>
      <c r="F1672" s="3">
        <v>1</v>
      </c>
      <c r="G1672" s="3">
        <v>3</v>
      </c>
      <c r="H1672" s="3" t="s">
        <v>80</v>
      </c>
      <c r="I1672" s="3" t="s">
        <v>65</v>
      </c>
      <c r="J1672" s="3">
        <v>31.4</v>
      </c>
      <c r="K1672" s="3">
        <v>3</v>
      </c>
    </row>
    <row r="1673" spans="1:11" x14ac:dyDescent="0.35">
      <c r="A1673" s="3" t="s">
        <v>12</v>
      </c>
      <c r="B1673" s="3">
        <v>2019</v>
      </c>
      <c r="C1673" s="22">
        <v>43394</v>
      </c>
      <c r="D1673" s="3" t="s">
        <v>1554</v>
      </c>
      <c r="E1673" s="3" t="s">
        <v>383</v>
      </c>
      <c r="F1673" s="3">
        <v>1</v>
      </c>
      <c r="G1673" s="3">
        <v>4</v>
      </c>
      <c r="H1673" s="3" t="s">
        <v>1556</v>
      </c>
      <c r="I1673" s="3" t="s">
        <v>123</v>
      </c>
      <c r="J1673" s="3">
        <v>35.9</v>
      </c>
      <c r="K1673" s="3">
        <v>4</v>
      </c>
    </row>
    <row r="1674" spans="1:11" x14ac:dyDescent="0.35">
      <c r="A1674" s="3" t="s">
        <v>12</v>
      </c>
      <c r="B1674" s="3">
        <v>2019</v>
      </c>
      <c r="C1674" s="22">
        <v>43394</v>
      </c>
      <c r="D1674" s="3" t="s">
        <v>1554</v>
      </c>
      <c r="E1674" s="3" t="s">
        <v>383</v>
      </c>
      <c r="F1674" s="3">
        <v>1</v>
      </c>
      <c r="G1674" s="3">
        <v>5</v>
      </c>
      <c r="H1674" s="3" t="s">
        <v>138</v>
      </c>
      <c r="I1674" s="3" t="s">
        <v>29</v>
      </c>
      <c r="J1674" s="3">
        <v>28.9</v>
      </c>
      <c r="K1674" s="3">
        <v>5</v>
      </c>
    </row>
    <row r="1675" spans="1:11" x14ac:dyDescent="0.35">
      <c r="A1675" s="3" t="s">
        <v>12</v>
      </c>
      <c r="B1675" s="3">
        <v>2019</v>
      </c>
      <c r="C1675" s="22">
        <v>43394</v>
      </c>
      <c r="D1675" s="3" t="s">
        <v>1554</v>
      </c>
      <c r="E1675" s="3" t="s">
        <v>383</v>
      </c>
      <c r="F1675" s="3">
        <v>1</v>
      </c>
      <c r="G1675" s="3">
        <v>6</v>
      </c>
      <c r="H1675" s="3" t="s">
        <v>50</v>
      </c>
      <c r="I1675" s="3" t="s">
        <v>51</v>
      </c>
      <c r="J1675" s="3">
        <v>22</v>
      </c>
      <c r="K1675" s="3">
        <v>6</v>
      </c>
    </row>
    <row r="1676" spans="1:11" x14ac:dyDescent="0.35">
      <c r="A1676" s="3" t="s">
        <v>12</v>
      </c>
      <c r="B1676" s="3">
        <v>2019</v>
      </c>
      <c r="C1676" s="22">
        <v>43394</v>
      </c>
      <c r="D1676" s="3" t="s">
        <v>1554</v>
      </c>
      <c r="E1676" s="3" t="s">
        <v>383</v>
      </c>
      <c r="F1676" s="3">
        <v>2</v>
      </c>
      <c r="G1676" s="3">
        <v>1</v>
      </c>
      <c r="H1676" s="3" t="s">
        <v>97</v>
      </c>
      <c r="I1676" s="3" t="s">
        <v>40</v>
      </c>
      <c r="J1676" s="3">
        <v>24.8</v>
      </c>
      <c r="K1676" s="3">
        <v>7</v>
      </c>
    </row>
    <row r="1677" spans="1:11" x14ac:dyDescent="0.35">
      <c r="A1677" s="3" t="s">
        <v>12</v>
      </c>
      <c r="B1677" s="3">
        <v>2019</v>
      </c>
      <c r="C1677" s="22">
        <v>43394</v>
      </c>
      <c r="D1677" s="3" t="s">
        <v>1554</v>
      </c>
      <c r="E1677" s="3" t="s">
        <v>383</v>
      </c>
      <c r="F1677" s="3">
        <v>2</v>
      </c>
      <c r="G1677" s="3">
        <v>2</v>
      </c>
      <c r="H1677" s="3" t="s">
        <v>16</v>
      </c>
      <c r="I1677" s="3" t="s">
        <v>17</v>
      </c>
      <c r="J1677" s="3">
        <v>19.5</v>
      </c>
      <c r="K1677" s="3">
        <v>8</v>
      </c>
    </row>
    <row r="1678" spans="1:11" x14ac:dyDescent="0.35">
      <c r="A1678" s="3" t="s">
        <v>12</v>
      </c>
      <c r="B1678" s="3">
        <v>2019</v>
      </c>
      <c r="C1678" s="22">
        <v>43394</v>
      </c>
      <c r="D1678" s="3" t="s">
        <v>1554</v>
      </c>
      <c r="E1678" s="3" t="s">
        <v>383</v>
      </c>
      <c r="F1678" s="3">
        <v>2</v>
      </c>
      <c r="G1678" s="3">
        <v>3</v>
      </c>
      <c r="H1678" s="3" t="s">
        <v>135</v>
      </c>
      <c r="I1678" s="3" t="s">
        <v>36</v>
      </c>
      <c r="J1678" s="3">
        <v>27.9</v>
      </c>
      <c r="K1678" s="3">
        <v>9</v>
      </c>
    </row>
    <row r="1679" spans="1:11" x14ac:dyDescent="0.35">
      <c r="A1679" s="3" t="s">
        <v>12</v>
      </c>
      <c r="B1679" s="3">
        <v>2019</v>
      </c>
      <c r="C1679" s="22">
        <v>43394</v>
      </c>
      <c r="D1679" s="3" t="s">
        <v>1554</v>
      </c>
      <c r="E1679" s="3" t="s">
        <v>383</v>
      </c>
      <c r="F1679" s="3">
        <v>2</v>
      </c>
      <c r="G1679" s="3">
        <v>4</v>
      </c>
      <c r="H1679" s="3" t="s">
        <v>101</v>
      </c>
      <c r="I1679" s="3" t="s">
        <v>47</v>
      </c>
      <c r="J1679" s="3">
        <v>24.7</v>
      </c>
      <c r="K1679" s="3">
        <v>10</v>
      </c>
    </row>
    <row r="1680" spans="1:11" x14ac:dyDescent="0.35">
      <c r="A1680" s="3" t="s">
        <v>12</v>
      </c>
      <c r="B1680" s="3">
        <v>2019</v>
      </c>
      <c r="C1680" s="22">
        <v>43394</v>
      </c>
      <c r="D1680" s="3" t="s">
        <v>1554</v>
      </c>
      <c r="E1680" s="3" t="s">
        <v>383</v>
      </c>
      <c r="F1680" s="3">
        <v>2</v>
      </c>
      <c r="G1680" s="3">
        <v>5</v>
      </c>
      <c r="H1680" s="3" t="s">
        <v>14</v>
      </c>
      <c r="I1680" s="3" t="s">
        <v>15</v>
      </c>
      <c r="J1680" s="3">
        <v>18.8</v>
      </c>
      <c r="K1680" s="3">
        <v>11</v>
      </c>
    </row>
    <row r="1681" spans="1:11" x14ac:dyDescent="0.35">
      <c r="A1681" s="3" t="s">
        <v>12</v>
      </c>
      <c r="B1681" s="3">
        <v>2019</v>
      </c>
      <c r="C1681" s="22">
        <v>43394</v>
      </c>
      <c r="D1681" s="3" t="s">
        <v>1554</v>
      </c>
      <c r="E1681" s="3" t="s">
        <v>383</v>
      </c>
      <c r="F1681" s="3">
        <v>2</v>
      </c>
      <c r="G1681" s="3">
        <v>6</v>
      </c>
      <c r="H1681" s="3" t="s">
        <v>39</v>
      </c>
      <c r="I1681" s="3" t="s">
        <v>40</v>
      </c>
      <c r="J1681" s="3">
        <v>24.2</v>
      </c>
      <c r="K1681" s="3">
        <v>12</v>
      </c>
    </row>
    <row r="1682" spans="1:11" x14ac:dyDescent="0.35">
      <c r="A1682" s="3" t="s">
        <v>1594</v>
      </c>
      <c r="B1682" s="3">
        <v>2019</v>
      </c>
      <c r="C1682" s="22">
        <v>43385</v>
      </c>
      <c r="D1682" s="3" t="s">
        <v>1559</v>
      </c>
      <c r="E1682" s="3" t="s">
        <v>472</v>
      </c>
      <c r="F1682" s="3">
        <v>1</v>
      </c>
      <c r="G1682" s="3">
        <v>1</v>
      </c>
      <c r="H1682" s="3" t="s">
        <v>135</v>
      </c>
      <c r="I1682" s="3" t="s">
        <v>36</v>
      </c>
      <c r="J1682" s="3">
        <v>27.9</v>
      </c>
      <c r="K1682" s="3"/>
    </row>
    <row r="1683" spans="1:11" x14ac:dyDescent="0.35">
      <c r="A1683" s="3" t="s">
        <v>1594</v>
      </c>
      <c r="B1683" s="3">
        <v>2019</v>
      </c>
      <c r="C1683" s="22">
        <v>43385</v>
      </c>
      <c r="D1683" s="3" t="s">
        <v>1559</v>
      </c>
      <c r="E1683" s="3" t="s">
        <v>472</v>
      </c>
      <c r="F1683" s="3">
        <v>1</v>
      </c>
      <c r="G1683" s="3">
        <v>2</v>
      </c>
      <c r="H1683" s="3" t="s">
        <v>183</v>
      </c>
      <c r="I1683" s="3" t="s">
        <v>36</v>
      </c>
      <c r="J1683" s="3">
        <v>22.8</v>
      </c>
      <c r="K1683" s="3"/>
    </row>
    <row r="1684" spans="1:11" x14ac:dyDescent="0.35">
      <c r="A1684" s="3" t="s">
        <v>1594</v>
      </c>
      <c r="B1684" s="3">
        <v>2019</v>
      </c>
      <c r="C1684" s="22">
        <v>43385</v>
      </c>
      <c r="D1684" s="3" t="s">
        <v>1559</v>
      </c>
      <c r="E1684" s="3" t="s">
        <v>472</v>
      </c>
      <c r="F1684" s="3">
        <v>1</v>
      </c>
      <c r="G1684" s="3">
        <v>3</v>
      </c>
      <c r="H1684" s="3" t="s">
        <v>1595</v>
      </c>
      <c r="I1684" s="3" t="s">
        <v>29</v>
      </c>
      <c r="J1684" s="3">
        <v>20.6</v>
      </c>
      <c r="K1684" s="3"/>
    </row>
    <row r="1685" spans="1:11" x14ac:dyDescent="0.35">
      <c r="A1685" s="3" t="s">
        <v>1594</v>
      </c>
      <c r="B1685" s="3">
        <v>2019</v>
      </c>
      <c r="C1685" s="22">
        <v>43385</v>
      </c>
      <c r="D1685" s="3" t="s">
        <v>1559</v>
      </c>
      <c r="E1685" s="3" t="s">
        <v>472</v>
      </c>
      <c r="F1685" s="3">
        <v>1</v>
      </c>
      <c r="G1685" s="3">
        <v>4</v>
      </c>
      <c r="H1685" s="3" t="s">
        <v>1580</v>
      </c>
      <c r="I1685" s="3" t="s">
        <v>36</v>
      </c>
      <c r="J1685" s="3">
        <v>37.4</v>
      </c>
      <c r="K1685" s="3"/>
    </row>
    <row r="1686" spans="1:11" x14ac:dyDescent="0.35">
      <c r="A1686" s="3" t="s">
        <v>1594</v>
      </c>
      <c r="B1686" s="3">
        <v>2019</v>
      </c>
      <c r="C1686" s="22">
        <v>43385</v>
      </c>
      <c r="D1686" s="3" t="s">
        <v>1559</v>
      </c>
      <c r="E1686" s="3" t="s">
        <v>472</v>
      </c>
      <c r="F1686" s="3">
        <v>1</v>
      </c>
      <c r="G1686" s="3">
        <v>5</v>
      </c>
      <c r="H1686" s="3" t="s">
        <v>1571</v>
      </c>
      <c r="I1686" s="3" t="s">
        <v>29</v>
      </c>
      <c r="J1686" s="3">
        <v>21.8</v>
      </c>
      <c r="K1686" s="3"/>
    </row>
    <row r="1687" spans="1:11" x14ac:dyDescent="0.35">
      <c r="A1687" s="3" t="s">
        <v>1594</v>
      </c>
      <c r="B1687" s="3">
        <v>2019</v>
      </c>
      <c r="C1687" s="22">
        <v>43385</v>
      </c>
      <c r="D1687" s="3" t="s">
        <v>1559</v>
      </c>
      <c r="E1687" s="3" t="s">
        <v>472</v>
      </c>
      <c r="F1687" s="3">
        <v>2</v>
      </c>
      <c r="G1687" s="3">
        <v>1</v>
      </c>
      <c r="H1687" s="3" t="s">
        <v>138</v>
      </c>
      <c r="I1687" s="3" t="s">
        <v>29</v>
      </c>
      <c r="J1687" s="3">
        <v>28.9</v>
      </c>
      <c r="K1687" s="3"/>
    </row>
    <row r="1688" spans="1:11" x14ac:dyDescent="0.35">
      <c r="A1688" s="3" t="s">
        <v>1594</v>
      </c>
      <c r="B1688" s="3">
        <v>2019</v>
      </c>
      <c r="C1688" s="22">
        <v>43385</v>
      </c>
      <c r="D1688" s="3" t="s">
        <v>1559</v>
      </c>
      <c r="E1688" s="3" t="s">
        <v>472</v>
      </c>
      <c r="F1688" s="3">
        <v>2</v>
      </c>
      <c r="G1688" s="3">
        <v>2</v>
      </c>
      <c r="H1688" s="3" t="s">
        <v>419</v>
      </c>
      <c r="I1688" s="3" t="s">
        <v>36</v>
      </c>
      <c r="J1688" s="3">
        <v>30.7</v>
      </c>
      <c r="K1688" s="3"/>
    </row>
    <row r="1689" spans="1:11" x14ac:dyDescent="0.35">
      <c r="A1689" s="3" t="s">
        <v>1594</v>
      </c>
      <c r="B1689" s="3">
        <v>2019</v>
      </c>
      <c r="C1689" s="22">
        <v>43385</v>
      </c>
      <c r="D1689" s="3" t="s">
        <v>1559</v>
      </c>
      <c r="E1689" s="3" t="s">
        <v>472</v>
      </c>
      <c r="F1689" s="3">
        <v>2</v>
      </c>
      <c r="G1689" s="3">
        <v>3</v>
      </c>
      <c r="H1689" s="3" t="s">
        <v>1596</v>
      </c>
      <c r="I1689" s="3" t="s">
        <v>36</v>
      </c>
      <c r="J1689" s="3">
        <v>18</v>
      </c>
      <c r="K1689" s="3"/>
    </row>
    <row r="1690" spans="1:11" x14ac:dyDescent="0.35">
      <c r="A1690" s="3" t="s">
        <v>1594</v>
      </c>
      <c r="B1690" s="3">
        <v>2019</v>
      </c>
      <c r="C1690" s="22">
        <v>43385</v>
      </c>
      <c r="D1690" s="3" t="s">
        <v>1559</v>
      </c>
      <c r="E1690" s="3" t="s">
        <v>472</v>
      </c>
      <c r="F1690" s="3">
        <v>2</v>
      </c>
      <c r="G1690" s="3">
        <v>4</v>
      </c>
      <c r="H1690" s="3" t="s">
        <v>1563</v>
      </c>
      <c r="I1690" s="3" t="s">
        <v>36</v>
      </c>
      <c r="J1690" s="3">
        <v>19.100000000000001</v>
      </c>
      <c r="K1690" s="3"/>
    </row>
    <row r="1691" spans="1:11" x14ac:dyDescent="0.35">
      <c r="A1691" s="3" t="s">
        <v>1594</v>
      </c>
      <c r="B1691" s="3">
        <v>2019</v>
      </c>
      <c r="C1691" s="22">
        <v>43385</v>
      </c>
      <c r="D1691" s="3" t="s">
        <v>1559</v>
      </c>
      <c r="E1691" s="3" t="s">
        <v>472</v>
      </c>
      <c r="F1691" s="3">
        <v>2</v>
      </c>
      <c r="G1691" s="3">
        <v>5</v>
      </c>
      <c r="H1691" s="3" t="s">
        <v>1566</v>
      </c>
      <c r="I1691" s="3" t="s">
        <v>29</v>
      </c>
      <c r="J1691" s="3">
        <v>25.5</v>
      </c>
      <c r="K1691" s="3"/>
    </row>
    <row r="1692" spans="1:11" x14ac:dyDescent="0.35">
      <c r="A1692" s="3" t="s">
        <v>1594</v>
      </c>
      <c r="B1692" s="3">
        <v>2019</v>
      </c>
      <c r="C1692" s="22">
        <v>43385</v>
      </c>
      <c r="D1692" s="3" t="s">
        <v>1559</v>
      </c>
      <c r="E1692" s="3" t="s">
        <v>472</v>
      </c>
      <c r="F1692" s="3">
        <v>3</v>
      </c>
      <c r="G1692" s="3">
        <v>1</v>
      </c>
      <c r="H1692" s="3" t="s">
        <v>140</v>
      </c>
      <c r="I1692" s="3" t="s">
        <v>29</v>
      </c>
      <c r="J1692" s="3">
        <v>21.4</v>
      </c>
      <c r="K1692" s="3"/>
    </row>
    <row r="1693" spans="1:11" x14ac:dyDescent="0.35">
      <c r="A1693" s="3" t="s">
        <v>1594</v>
      </c>
      <c r="B1693" s="3">
        <v>2019</v>
      </c>
      <c r="C1693" s="22">
        <v>43385</v>
      </c>
      <c r="D1693" s="3" t="s">
        <v>1559</v>
      </c>
      <c r="E1693" s="3" t="s">
        <v>472</v>
      </c>
      <c r="F1693" s="3">
        <v>3</v>
      </c>
      <c r="G1693" s="3">
        <v>2</v>
      </c>
      <c r="H1693" s="3" t="s">
        <v>164</v>
      </c>
      <c r="I1693" s="3" t="s">
        <v>36</v>
      </c>
      <c r="J1693" s="3">
        <v>24.7</v>
      </c>
      <c r="K1693" s="3"/>
    </row>
    <row r="1694" spans="1:11" x14ac:dyDescent="0.35">
      <c r="A1694" s="3" t="s">
        <v>1594</v>
      </c>
      <c r="B1694" s="3">
        <v>2019</v>
      </c>
      <c r="C1694" s="22">
        <v>43385</v>
      </c>
      <c r="D1694" s="3" t="s">
        <v>1559</v>
      </c>
      <c r="E1694" s="3" t="s">
        <v>472</v>
      </c>
      <c r="F1694" s="3">
        <v>3</v>
      </c>
      <c r="G1694" s="3">
        <v>3</v>
      </c>
      <c r="H1694" s="3" t="s">
        <v>1582</v>
      </c>
      <c r="I1694" s="3" t="s">
        <v>36</v>
      </c>
      <c r="J1694" s="3">
        <v>19.3</v>
      </c>
      <c r="K1694" s="3"/>
    </row>
    <row r="1695" spans="1:11" x14ac:dyDescent="0.35">
      <c r="A1695" s="3" t="s">
        <v>1594</v>
      </c>
      <c r="B1695" s="3">
        <v>2019</v>
      </c>
      <c r="C1695" s="22">
        <v>43385</v>
      </c>
      <c r="D1695" s="3" t="s">
        <v>1559</v>
      </c>
      <c r="E1695" s="3" t="s">
        <v>472</v>
      </c>
      <c r="F1695" s="3">
        <v>3</v>
      </c>
      <c r="G1695" s="3">
        <v>4</v>
      </c>
      <c r="H1695" s="3" t="s">
        <v>1597</v>
      </c>
      <c r="I1695" s="3" t="s">
        <v>36</v>
      </c>
      <c r="J1695" s="3">
        <v>22.5</v>
      </c>
      <c r="K1695" s="3"/>
    </row>
    <row r="1696" spans="1:11" x14ac:dyDescent="0.35">
      <c r="A1696" s="3" t="s">
        <v>1594</v>
      </c>
      <c r="B1696" s="3">
        <v>2019</v>
      </c>
      <c r="C1696" s="22">
        <v>43385</v>
      </c>
      <c r="D1696" s="3" t="s">
        <v>1559</v>
      </c>
      <c r="E1696" s="3" t="s">
        <v>472</v>
      </c>
      <c r="F1696" s="3">
        <v>3</v>
      </c>
      <c r="G1696" s="3">
        <v>5</v>
      </c>
      <c r="H1696" s="3" t="s">
        <v>1598</v>
      </c>
      <c r="I1696" s="3" t="s">
        <v>1599</v>
      </c>
      <c r="J1696" s="3">
        <v>41.2</v>
      </c>
      <c r="K1696" s="3"/>
    </row>
    <row r="1697" spans="1:11" x14ac:dyDescent="0.35">
      <c r="A1697" s="3" t="s">
        <v>1594</v>
      </c>
      <c r="B1697" s="3">
        <v>2019</v>
      </c>
      <c r="C1697" s="22">
        <v>43385</v>
      </c>
      <c r="D1697" s="3" t="s">
        <v>1559</v>
      </c>
      <c r="E1697" s="3" t="s">
        <v>1543</v>
      </c>
      <c r="F1697" s="3">
        <v>1</v>
      </c>
      <c r="G1697" s="3">
        <v>1</v>
      </c>
      <c r="H1697" s="3" t="s">
        <v>1595</v>
      </c>
      <c r="I1697" s="3" t="s">
        <v>29</v>
      </c>
      <c r="J1697" s="3">
        <v>20.6</v>
      </c>
      <c r="K1697" s="3"/>
    </row>
    <row r="1698" spans="1:11" x14ac:dyDescent="0.35">
      <c r="A1698" s="3" t="s">
        <v>1594</v>
      </c>
      <c r="B1698" s="3">
        <v>2019</v>
      </c>
      <c r="C1698" s="22">
        <v>43385</v>
      </c>
      <c r="D1698" s="3" t="s">
        <v>1559</v>
      </c>
      <c r="E1698" s="3" t="s">
        <v>1543</v>
      </c>
      <c r="F1698" s="3">
        <v>1</v>
      </c>
      <c r="G1698" s="3">
        <v>2</v>
      </c>
      <c r="H1698" s="3" t="s">
        <v>1563</v>
      </c>
      <c r="I1698" s="3" t="s">
        <v>36</v>
      </c>
      <c r="J1698" s="3">
        <v>19.100000000000001</v>
      </c>
      <c r="K1698" s="3"/>
    </row>
    <row r="1699" spans="1:11" x14ac:dyDescent="0.35">
      <c r="A1699" s="3" t="s">
        <v>1594</v>
      </c>
      <c r="B1699" s="3">
        <v>2019</v>
      </c>
      <c r="C1699" s="22">
        <v>43385</v>
      </c>
      <c r="D1699" s="3" t="s">
        <v>1559</v>
      </c>
      <c r="E1699" s="3" t="s">
        <v>1543</v>
      </c>
      <c r="F1699" s="3">
        <v>1</v>
      </c>
      <c r="G1699" s="3">
        <v>3</v>
      </c>
      <c r="H1699" s="3" t="s">
        <v>1598</v>
      </c>
      <c r="I1699" s="3" t="s">
        <v>1599</v>
      </c>
      <c r="J1699" s="3">
        <v>41.2</v>
      </c>
      <c r="K1699" s="3"/>
    </row>
    <row r="1700" spans="1:11" x14ac:dyDescent="0.35">
      <c r="A1700" s="3" t="s">
        <v>1594</v>
      </c>
      <c r="B1700" s="3">
        <v>2019</v>
      </c>
      <c r="C1700" s="22">
        <v>43385</v>
      </c>
      <c r="D1700" s="3" t="s">
        <v>1559</v>
      </c>
      <c r="E1700" s="3" t="s">
        <v>1543</v>
      </c>
      <c r="F1700" s="3">
        <v>1</v>
      </c>
      <c r="G1700" s="3">
        <v>4</v>
      </c>
      <c r="H1700" s="3" t="s">
        <v>1582</v>
      </c>
      <c r="I1700" s="3" t="s">
        <v>36</v>
      </c>
      <c r="J1700" s="3">
        <v>19.3</v>
      </c>
      <c r="K1700" s="3"/>
    </row>
    <row r="1701" spans="1:11" x14ac:dyDescent="0.35">
      <c r="A1701" s="3" t="s">
        <v>1594</v>
      </c>
      <c r="B1701" s="3">
        <v>2019</v>
      </c>
      <c r="C1701" s="22">
        <v>43385</v>
      </c>
      <c r="D1701" s="3" t="s">
        <v>1559</v>
      </c>
      <c r="E1701" s="3" t="s">
        <v>1543</v>
      </c>
      <c r="F1701" s="3">
        <v>2</v>
      </c>
      <c r="G1701" s="3">
        <v>1</v>
      </c>
      <c r="H1701" s="3" t="s">
        <v>1566</v>
      </c>
      <c r="I1701" s="3" t="s">
        <v>29</v>
      </c>
      <c r="J1701" s="3">
        <v>25.5</v>
      </c>
      <c r="K1701" s="3"/>
    </row>
    <row r="1702" spans="1:11" x14ac:dyDescent="0.35">
      <c r="A1702" s="3" t="s">
        <v>1594</v>
      </c>
      <c r="B1702" s="3">
        <v>2019</v>
      </c>
      <c r="C1702" s="22">
        <v>43385</v>
      </c>
      <c r="D1702" s="3" t="s">
        <v>1559</v>
      </c>
      <c r="E1702" s="3" t="s">
        <v>1543</v>
      </c>
      <c r="F1702" s="3">
        <v>2</v>
      </c>
      <c r="G1702" s="3">
        <v>2</v>
      </c>
      <c r="H1702" s="3" t="s">
        <v>1596</v>
      </c>
      <c r="I1702" s="3" t="s">
        <v>36</v>
      </c>
      <c r="J1702" s="3">
        <v>18</v>
      </c>
      <c r="K1702" s="3"/>
    </row>
    <row r="1703" spans="1:11" x14ac:dyDescent="0.35">
      <c r="A1703" s="3" t="s">
        <v>1594</v>
      </c>
      <c r="B1703" s="3">
        <v>2019</v>
      </c>
      <c r="C1703" s="22">
        <v>43385</v>
      </c>
      <c r="D1703" s="3" t="s">
        <v>1559</v>
      </c>
      <c r="E1703" s="3" t="s">
        <v>1543</v>
      </c>
      <c r="F1703" s="3">
        <v>2</v>
      </c>
      <c r="G1703" s="3">
        <v>3</v>
      </c>
      <c r="H1703" s="3" t="s">
        <v>1597</v>
      </c>
      <c r="I1703" s="3" t="s">
        <v>36</v>
      </c>
      <c r="J1703" s="3">
        <v>22.5</v>
      </c>
      <c r="K1703" s="3"/>
    </row>
    <row r="1704" spans="1:11" x14ac:dyDescent="0.35">
      <c r="A1704" s="3" t="s">
        <v>1594</v>
      </c>
      <c r="B1704" s="3">
        <v>2019</v>
      </c>
      <c r="C1704" s="22">
        <v>43385</v>
      </c>
      <c r="D1704" s="3" t="s">
        <v>1559</v>
      </c>
      <c r="E1704" s="3" t="s">
        <v>1543</v>
      </c>
      <c r="F1704" s="3">
        <v>2</v>
      </c>
      <c r="G1704" s="3">
        <v>4</v>
      </c>
      <c r="H1704" s="3" t="s">
        <v>1571</v>
      </c>
      <c r="I1704" s="3" t="s">
        <v>29</v>
      </c>
      <c r="J1704" s="3">
        <v>21.8</v>
      </c>
      <c r="K1704" s="3"/>
    </row>
    <row r="1705" spans="1:11" x14ac:dyDescent="0.35">
      <c r="A1705" s="3" t="s">
        <v>1594</v>
      </c>
      <c r="B1705" s="3">
        <v>2019</v>
      </c>
      <c r="C1705" s="22">
        <v>43385</v>
      </c>
      <c r="D1705" s="3" t="s">
        <v>1559</v>
      </c>
      <c r="E1705" s="3" t="s">
        <v>1543</v>
      </c>
      <c r="F1705" s="3">
        <v>2</v>
      </c>
      <c r="G1705" s="3">
        <v>5</v>
      </c>
      <c r="H1705" s="3" t="s">
        <v>1580</v>
      </c>
      <c r="I1705" s="3" t="s">
        <v>36</v>
      </c>
      <c r="J1705" s="3">
        <v>37.4</v>
      </c>
      <c r="K1705" s="3"/>
    </row>
    <row r="1706" spans="1:11" x14ac:dyDescent="0.35">
      <c r="A1706" s="3" t="s">
        <v>1594</v>
      </c>
      <c r="B1706" s="3">
        <v>2019</v>
      </c>
      <c r="C1706" s="22">
        <v>43385</v>
      </c>
      <c r="D1706" s="3" t="s">
        <v>1559</v>
      </c>
      <c r="E1706" s="3" t="s">
        <v>1544</v>
      </c>
      <c r="F1706" s="3">
        <v>1</v>
      </c>
      <c r="G1706" s="3">
        <v>1</v>
      </c>
      <c r="H1706" s="3" t="s">
        <v>135</v>
      </c>
      <c r="I1706" s="3" t="s">
        <v>36</v>
      </c>
      <c r="J1706" s="3">
        <v>27.9</v>
      </c>
      <c r="K1706" s="3"/>
    </row>
    <row r="1707" spans="1:11" x14ac:dyDescent="0.35">
      <c r="A1707" s="3" t="s">
        <v>1594</v>
      </c>
      <c r="B1707" s="3">
        <v>2019</v>
      </c>
      <c r="C1707" s="22">
        <v>43385</v>
      </c>
      <c r="D1707" s="3" t="s">
        <v>1559</v>
      </c>
      <c r="E1707" s="3" t="s">
        <v>1544</v>
      </c>
      <c r="F1707" s="3">
        <v>1</v>
      </c>
      <c r="G1707" s="3">
        <v>2</v>
      </c>
      <c r="H1707" s="3" t="s">
        <v>1595</v>
      </c>
      <c r="I1707" s="3" t="s">
        <v>29</v>
      </c>
      <c r="J1707" s="3">
        <v>20.6</v>
      </c>
      <c r="K1707" s="3"/>
    </row>
    <row r="1708" spans="1:11" x14ac:dyDescent="0.35">
      <c r="A1708" s="3" t="s">
        <v>1594</v>
      </c>
      <c r="B1708" s="3">
        <v>2019</v>
      </c>
      <c r="C1708" s="22">
        <v>43385</v>
      </c>
      <c r="D1708" s="3" t="s">
        <v>1559</v>
      </c>
      <c r="E1708" s="3" t="s">
        <v>1544</v>
      </c>
      <c r="F1708" s="3">
        <v>1</v>
      </c>
      <c r="G1708" s="3">
        <v>3</v>
      </c>
      <c r="H1708" s="3" t="s">
        <v>164</v>
      </c>
      <c r="I1708" s="3" t="s">
        <v>36</v>
      </c>
      <c r="J1708" s="3">
        <v>24.7</v>
      </c>
      <c r="K1708" s="3"/>
    </row>
    <row r="1709" spans="1:11" x14ac:dyDescent="0.35">
      <c r="A1709" s="3" t="s">
        <v>1594</v>
      </c>
      <c r="B1709" s="3">
        <v>2019</v>
      </c>
      <c r="C1709" s="22">
        <v>43385</v>
      </c>
      <c r="D1709" s="3" t="s">
        <v>1559</v>
      </c>
      <c r="E1709" s="3" t="s">
        <v>1544</v>
      </c>
      <c r="F1709" s="3">
        <v>1</v>
      </c>
      <c r="G1709" s="3">
        <v>4</v>
      </c>
      <c r="H1709" s="3" t="s">
        <v>419</v>
      </c>
      <c r="I1709" s="3" t="s">
        <v>36</v>
      </c>
      <c r="J1709" s="3">
        <v>30.7</v>
      </c>
      <c r="K1709" s="3"/>
    </row>
    <row r="1710" spans="1:11" x14ac:dyDescent="0.35">
      <c r="A1710" s="3" t="s">
        <v>1594</v>
      </c>
      <c r="B1710" s="3">
        <v>2019</v>
      </c>
      <c r="C1710" s="22">
        <v>43385</v>
      </c>
      <c r="D1710" s="3" t="s">
        <v>1559</v>
      </c>
      <c r="E1710" s="3" t="s">
        <v>1544</v>
      </c>
      <c r="F1710" s="3">
        <v>1</v>
      </c>
      <c r="G1710" s="3">
        <v>5</v>
      </c>
      <c r="H1710" s="3" t="s">
        <v>1597</v>
      </c>
      <c r="I1710" s="3" t="s">
        <v>36</v>
      </c>
      <c r="J1710" s="3">
        <v>22.5</v>
      </c>
      <c r="K1710" s="3"/>
    </row>
    <row r="1711" spans="1:11" x14ac:dyDescent="0.35">
      <c r="A1711" s="3" t="s">
        <v>1594</v>
      </c>
      <c r="B1711" s="3">
        <v>2019</v>
      </c>
      <c r="C1711" s="22">
        <v>43385</v>
      </c>
      <c r="D1711" s="3" t="s">
        <v>1559</v>
      </c>
      <c r="E1711" s="3" t="s">
        <v>1544</v>
      </c>
      <c r="F1711" s="3">
        <v>1</v>
      </c>
      <c r="G1711" s="3">
        <v>6</v>
      </c>
      <c r="H1711" s="3" t="s">
        <v>1596</v>
      </c>
      <c r="I1711" s="3" t="s">
        <v>36</v>
      </c>
      <c r="J1711" s="3">
        <v>18</v>
      </c>
      <c r="K1711" s="3"/>
    </row>
    <row r="1712" spans="1:11" x14ac:dyDescent="0.35">
      <c r="A1712" s="3" t="s">
        <v>1594</v>
      </c>
      <c r="B1712" s="3">
        <v>2019</v>
      </c>
      <c r="C1712" s="22">
        <v>43385</v>
      </c>
      <c r="D1712" s="3" t="s">
        <v>1559</v>
      </c>
      <c r="E1712" s="3" t="s">
        <v>1544</v>
      </c>
      <c r="F1712" s="3">
        <v>2</v>
      </c>
      <c r="G1712" s="3">
        <v>1</v>
      </c>
      <c r="H1712" s="3" t="s">
        <v>138</v>
      </c>
      <c r="I1712" s="3" t="s">
        <v>29</v>
      </c>
      <c r="J1712" s="3">
        <v>28.9</v>
      </c>
      <c r="K1712" s="3"/>
    </row>
    <row r="1713" spans="1:11" x14ac:dyDescent="0.35">
      <c r="A1713" s="3" t="s">
        <v>1594</v>
      </c>
      <c r="B1713" s="3">
        <v>2019</v>
      </c>
      <c r="C1713" s="22">
        <v>43385</v>
      </c>
      <c r="D1713" s="3" t="s">
        <v>1559</v>
      </c>
      <c r="E1713" s="3" t="s">
        <v>1544</v>
      </c>
      <c r="F1713" s="3">
        <v>2</v>
      </c>
      <c r="G1713" s="3">
        <v>2</v>
      </c>
      <c r="H1713" s="3" t="s">
        <v>183</v>
      </c>
      <c r="I1713" s="3" t="s">
        <v>36</v>
      </c>
      <c r="J1713" s="3">
        <v>22.8</v>
      </c>
      <c r="K1713" s="3"/>
    </row>
    <row r="1714" spans="1:11" x14ac:dyDescent="0.35">
      <c r="A1714" s="3" t="s">
        <v>1594</v>
      </c>
      <c r="B1714" s="3">
        <v>2019</v>
      </c>
      <c r="C1714" s="22">
        <v>43385</v>
      </c>
      <c r="D1714" s="3" t="s">
        <v>1559</v>
      </c>
      <c r="E1714" s="3" t="s">
        <v>1544</v>
      </c>
      <c r="F1714" s="3">
        <v>2</v>
      </c>
      <c r="G1714" s="3">
        <v>3</v>
      </c>
      <c r="H1714" s="3" t="s">
        <v>140</v>
      </c>
      <c r="I1714" s="3" t="s">
        <v>29</v>
      </c>
      <c r="J1714" s="3">
        <v>21.4</v>
      </c>
      <c r="K1714" s="3"/>
    </row>
    <row r="1715" spans="1:11" x14ac:dyDescent="0.35">
      <c r="A1715" s="3" t="s">
        <v>1594</v>
      </c>
      <c r="B1715" s="3">
        <v>2019</v>
      </c>
      <c r="C1715" s="22">
        <v>43385</v>
      </c>
      <c r="D1715" s="3" t="s">
        <v>1559</v>
      </c>
      <c r="E1715" s="3" t="s">
        <v>1544</v>
      </c>
      <c r="F1715" s="3">
        <v>2</v>
      </c>
      <c r="G1715" s="3">
        <v>4</v>
      </c>
      <c r="H1715" s="3" t="s">
        <v>1563</v>
      </c>
      <c r="I1715" s="3" t="s">
        <v>36</v>
      </c>
      <c r="J1715" s="3">
        <v>19.100000000000001</v>
      </c>
      <c r="K1715" s="3"/>
    </row>
    <row r="1716" spans="1:11" x14ac:dyDescent="0.35">
      <c r="A1716" s="3" t="s">
        <v>1594</v>
      </c>
      <c r="B1716" s="3">
        <v>2019</v>
      </c>
      <c r="C1716" s="22">
        <v>43385</v>
      </c>
      <c r="D1716" s="3" t="s">
        <v>1559</v>
      </c>
      <c r="E1716" s="3" t="s">
        <v>1544</v>
      </c>
      <c r="F1716" s="3">
        <v>2</v>
      </c>
      <c r="G1716" s="3">
        <v>5</v>
      </c>
      <c r="H1716" s="3" t="s">
        <v>1566</v>
      </c>
      <c r="I1716" s="3" t="s">
        <v>29</v>
      </c>
      <c r="J1716" s="3">
        <v>25.5</v>
      </c>
      <c r="K1716" s="3"/>
    </row>
    <row r="1717" spans="1:11" x14ac:dyDescent="0.35">
      <c r="A1717" s="3" t="s">
        <v>1594</v>
      </c>
      <c r="B1717" s="3">
        <v>2019</v>
      </c>
      <c r="C1717" s="22">
        <v>43385</v>
      </c>
      <c r="D1717" s="3" t="s">
        <v>1559</v>
      </c>
      <c r="E1717" s="3" t="s">
        <v>1544</v>
      </c>
      <c r="F1717" s="3">
        <v>2</v>
      </c>
      <c r="G1717" s="3">
        <v>6</v>
      </c>
      <c r="H1717" s="3" t="s">
        <v>1582</v>
      </c>
      <c r="I1717" s="3" t="s">
        <v>36</v>
      </c>
      <c r="J1717" s="3">
        <v>19.3</v>
      </c>
      <c r="K1717" s="3"/>
    </row>
    <row r="1718" spans="1:11" x14ac:dyDescent="0.35">
      <c r="A1718" s="3" t="s">
        <v>1594</v>
      </c>
      <c r="B1718" s="3">
        <v>2019</v>
      </c>
      <c r="C1718" s="22">
        <v>43385</v>
      </c>
      <c r="D1718" s="3" t="s">
        <v>1559</v>
      </c>
      <c r="E1718" s="3" t="s">
        <v>383</v>
      </c>
      <c r="F1718" s="3">
        <v>1</v>
      </c>
      <c r="G1718" s="3">
        <v>1</v>
      </c>
      <c r="H1718" s="3" t="s">
        <v>135</v>
      </c>
      <c r="I1718" s="3" t="s">
        <v>36</v>
      </c>
      <c r="J1718" s="3">
        <v>27.9</v>
      </c>
      <c r="K1718" s="3"/>
    </row>
    <row r="1719" spans="1:11" x14ac:dyDescent="0.35">
      <c r="A1719" s="3" t="s">
        <v>1594</v>
      </c>
      <c r="B1719" s="3">
        <v>2019</v>
      </c>
      <c r="C1719" s="22">
        <v>43385</v>
      </c>
      <c r="D1719" s="3" t="s">
        <v>1559</v>
      </c>
      <c r="E1719" s="3" t="s">
        <v>383</v>
      </c>
      <c r="F1719" s="3">
        <v>1</v>
      </c>
      <c r="G1719" s="3">
        <v>2</v>
      </c>
      <c r="H1719" s="3" t="s">
        <v>140</v>
      </c>
      <c r="I1719" s="3" t="s">
        <v>29</v>
      </c>
      <c r="J1719" s="3">
        <v>21.4</v>
      </c>
      <c r="K1719" s="3"/>
    </row>
    <row r="1720" spans="1:11" x14ac:dyDescent="0.35">
      <c r="A1720" s="3" t="s">
        <v>1594</v>
      </c>
      <c r="B1720" s="3">
        <v>2019</v>
      </c>
      <c r="C1720" s="22">
        <v>43385</v>
      </c>
      <c r="D1720" s="3" t="s">
        <v>1559</v>
      </c>
      <c r="E1720" s="3" t="s">
        <v>383</v>
      </c>
      <c r="F1720" s="3">
        <v>1</v>
      </c>
      <c r="G1720" s="3">
        <v>3</v>
      </c>
      <c r="H1720" s="3" t="s">
        <v>138</v>
      </c>
      <c r="I1720" s="3" t="s">
        <v>29</v>
      </c>
      <c r="J1720" s="3">
        <v>28.9</v>
      </c>
      <c r="K1720" s="3"/>
    </row>
    <row r="1721" spans="1:11" x14ac:dyDescent="0.35">
      <c r="A1721" s="3" t="s">
        <v>1594</v>
      </c>
      <c r="B1721" s="3">
        <v>2019</v>
      </c>
      <c r="C1721" s="22">
        <v>43385</v>
      </c>
      <c r="D1721" s="3" t="s">
        <v>1559</v>
      </c>
      <c r="E1721" s="3" t="s">
        <v>383</v>
      </c>
      <c r="F1721" s="3">
        <v>1</v>
      </c>
      <c r="G1721" s="3">
        <v>4</v>
      </c>
      <c r="H1721" s="3" t="s">
        <v>183</v>
      </c>
      <c r="I1721" s="3" t="s">
        <v>36</v>
      </c>
      <c r="J1721" s="3">
        <v>22.8</v>
      </c>
      <c r="K1721" s="3"/>
    </row>
    <row r="1722" spans="1:11" x14ac:dyDescent="0.35">
      <c r="A1722" s="3" t="s">
        <v>1594</v>
      </c>
      <c r="B1722" s="3">
        <v>2019</v>
      </c>
      <c r="C1722" s="22">
        <v>43385</v>
      </c>
      <c r="D1722" s="3" t="s">
        <v>1559</v>
      </c>
      <c r="E1722" s="3" t="s">
        <v>383</v>
      </c>
      <c r="F1722" s="3">
        <v>1</v>
      </c>
      <c r="G1722" s="3">
        <v>5</v>
      </c>
      <c r="H1722" s="3" t="s">
        <v>164</v>
      </c>
      <c r="I1722" s="3" t="s">
        <v>36</v>
      </c>
      <c r="J1722" s="3">
        <v>24.7</v>
      </c>
      <c r="K1722" s="3"/>
    </row>
    <row r="1723" spans="1:11" x14ac:dyDescent="0.35">
      <c r="A1723" s="3" t="s">
        <v>1594</v>
      </c>
      <c r="B1723" s="3">
        <v>2019</v>
      </c>
      <c r="C1723" s="22">
        <v>43385</v>
      </c>
      <c r="D1723" s="3" t="s">
        <v>1559</v>
      </c>
      <c r="E1723" s="3" t="s">
        <v>383</v>
      </c>
      <c r="F1723" s="3">
        <v>1</v>
      </c>
      <c r="G1723" s="3">
        <v>6</v>
      </c>
      <c r="H1723" s="3" t="s">
        <v>1595</v>
      </c>
      <c r="I1723" s="3" t="s">
        <v>29</v>
      </c>
      <c r="J1723" s="3">
        <v>20.6</v>
      </c>
      <c r="K1723" s="3"/>
    </row>
    <row r="1724" spans="1:11" x14ac:dyDescent="0.35">
      <c r="A1724" s="3" t="s">
        <v>1594</v>
      </c>
      <c r="B1724" s="3">
        <v>2019</v>
      </c>
      <c r="C1724" s="22">
        <v>43385</v>
      </c>
      <c r="D1724" s="3" t="s">
        <v>1559</v>
      </c>
      <c r="E1724" s="3" t="s">
        <v>383</v>
      </c>
      <c r="F1724" s="3">
        <v>2</v>
      </c>
      <c r="G1724" s="3">
        <v>1</v>
      </c>
      <c r="H1724" s="3" t="s">
        <v>419</v>
      </c>
      <c r="I1724" s="3" t="s">
        <v>36</v>
      </c>
      <c r="J1724" s="3">
        <v>30.7</v>
      </c>
      <c r="K1724" s="3"/>
    </row>
    <row r="1725" spans="1:11" x14ac:dyDescent="0.35">
      <c r="A1725" s="3" t="s">
        <v>1594</v>
      </c>
      <c r="B1725" s="3">
        <v>2019</v>
      </c>
      <c r="C1725" s="22">
        <v>43385</v>
      </c>
      <c r="D1725" s="3" t="s">
        <v>1559</v>
      </c>
      <c r="E1725" s="3" t="s">
        <v>383</v>
      </c>
      <c r="F1725" s="3">
        <v>2</v>
      </c>
      <c r="G1725" s="3">
        <v>2</v>
      </c>
      <c r="H1725" s="3" t="s">
        <v>1566</v>
      </c>
      <c r="I1725" s="3" t="s">
        <v>29</v>
      </c>
      <c r="J1725" s="3">
        <v>25.5</v>
      </c>
      <c r="K1725" s="3"/>
    </row>
    <row r="1726" spans="1:11" x14ac:dyDescent="0.35">
      <c r="A1726" s="3" t="s">
        <v>1594</v>
      </c>
      <c r="B1726" s="3">
        <v>2019</v>
      </c>
      <c r="C1726" s="22">
        <v>43385</v>
      </c>
      <c r="D1726" s="3" t="s">
        <v>1559</v>
      </c>
      <c r="E1726" s="3" t="s">
        <v>383</v>
      </c>
      <c r="F1726" s="3">
        <v>2</v>
      </c>
      <c r="G1726" s="3">
        <v>3</v>
      </c>
      <c r="H1726" s="3" t="s">
        <v>1596</v>
      </c>
      <c r="I1726" s="3" t="s">
        <v>36</v>
      </c>
      <c r="J1726" s="3">
        <v>18</v>
      </c>
      <c r="K1726" s="3"/>
    </row>
    <row r="1727" spans="1:11" x14ac:dyDescent="0.35">
      <c r="A1727" s="3" t="s">
        <v>1594</v>
      </c>
      <c r="B1727" s="3">
        <v>2019</v>
      </c>
      <c r="C1727" s="22">
        <v>43385</v>
      </c>
      <c r="D1727" s="3" t="s">
        <v>1559</v>
      </c>
      <c r="E1727" s="3" t="s">
        <v>383</v>
      </c>
      <c r="F1727" s="3">
        <v>2</v>
      </c>
      <c r="G1727" s="3">
        <v>4</v>
      </c>
      <c r="H1727" s="3" t="s">
        <v>1597</v>
      </c>
      <c r="I1727" s="3" t="s">
        <v>36</v>
      </c>
      <c r="J1727" s="3">
        <v>22.5</v>
      </c>
      <c r="K1727" s="3"/>
    </row>
    <row r="1728" spans="1:11" x14ac:dyDescent="0.35">
      <c r="A1728" s="3" t="s">
        <v>1594</v>
      </c>
      <c r="B1728" s="3">
        <v>2019</v>
      </c>
      <c r="C1728" s="22">
        <v>43385</v>
      </c>
      <c r="D1728" s="3" t="s">
        <v>1559</v>
      </c>
      <c r="E1728" s="3" t="s">
        <v>383</v>
      </c>
      <c r="F1728" s="3">
        <v>2</v>
      </c>
      <c r="G1728" s="3">
        <v>5</v>
      </c>
      <c r="H1728" s="3" t="s">
        <v>1582</v>
      </c>
      <c r="I1728" s="3" t="s">
        <v>36</v>
      </c>
      <c r="J1728" s="3">
        <v>19.3</v>
      </c>
      <c r="K1728" s="3"/>
    </row>
    <row r="1729" spans="1:11" x14ac:dyDescent="0.35">
      <c r="A1729" s="3" t="s">
        <v>1594</v>
      </c>
      <c r="B1729" s="3">
        <v>2019</v>
      </c>
      <c r="C1729" s="22">
        <v>43385</v>
      </c>
      <c r="D1729" s="3" t="s">
        <v>1559</v>
      </c>
      <c r="E1729" s="3" t="s">
        <v>383</v>
      </c>
      <c r="F1729" s="3">
        <v>2</v>
      </c>
      <c r="G1729" s="3">
        <v>9</v>
      </c>
      <c r="H1729" s="3" t="s">
        <v>1563</v>
      </c>
      <c r="I1729" s="3" t="s">
        <v>36</v>
      </c>
      <c r="J1729" s="3">
        <v>19.100000000000001</v>
      </c>
      <c r="K1729" s="3"/>
    </row>
    <row r="1730" spans="1:11" x14ac:dyDescent="0.35">
      <c r="A1730" s="3" t="s">
        <v>152</v>
      </c>
      <c r="B1730" s="3">
        <v>2018</v>
      </c>
      <c r="C1730" s="22">
        <v>43198</v>
      </c>
      <c r="D1730" s="3" t="s">
        <v>1547</v>
      </c>
      <c r="E1730" s="3" t="s">
        <v>472</v>
      </c>
      <c r="F1730" s="3">
        <v>1</v>
      </c>
      <c r="G1730" s="3">
        <v>1</v>
      </c>
      <c r="H1730" s="3" t="s">
        <v>138</v>
      </c>
      <c r="I1730" s="3" t="s">
        <v>29</v>
      </c>
      <c r="J1730" s="3">
        <v>28.4</v>
      </c>
      <c r="K1730" s="3"/>
    </row>
    <row r="1731" spans="1:11" x14ac:dyDescent="0.35">
      <c r="A1731" s="3" t="s">
        <v>152</v>
      </c>
      <c r="B1731" s="3">
        <v>2018</v>
      </c>
      <c r="C1731" s="22">
        <v>43198</v>
      </c>
      <c r="D1731" s="3" t="s">
        <v>1547</v>
      </c>
      <c r="E1731" s="3" t="s">
        <v>472</v>
      </c>
      <c r="F1731" s="3">
        <v>1</v>
      </c>
      <c r="G1731" s="3">
        <v>2</v>
      </c>
      <c r="H1731" s="3" t="s">
        <v>149</v>
      </c>
      <c r="I1731" s="3" t="s">
        <v>56</v>
      </c>
      <c r="J1731" s="3">
        <v>28</v>
      </c>
      <c r="K1731" s="3"/>
    </row>
    <row r="1732" spans="1:11" x14ac:dyDescent="0.35">
      <c r="A1732" s="3" t="s">
        <v>152</v>
      </c>
      <c r="B1732" s="3">
        <v>2018</v>
      </c>
      <c r="C1732" s="22">
        <v>43198</v>
      </c>
      <c r="D1732" s="3" t="s">
        <v>1547</v>
      </c>
      <c r="E1732" s="3" t="s">
        <v>472</v>
      </c>
      <c r="F1732" s="3">
        <v>1</v>
      </c>
      <c r="G1732" s="3">
        <v>3</v>
      </c>
      <c r="H1732" s="3" t="s">
        <v>186</v>
      </c>
      <c r="I1732" s="3" t="s">
        <v>25</v>
      </c>
      <c r="J1732" s="3">
        <v>18.5</v>
      </c>
      <c r="K1732" s="3"/>
    </row>
    <row r="1733" spans="1:11" x14ac:dyDescent="0.35">
      <c r="A1733" s="3" t="s">
        <v>152</v>
      </c>
      <c r="B1733" s="3">
        <v>2018</v>
      </c>
      <c r="C1733" s="22">
        <v>43198</v>
      </c>
      <c r="D1733" s="3" t="s">
        <v>1547</v>
      </c>
      <c r="E1733" s="3" t="s">
        <v>472</v>
      </c>
      <c r="F1733" s="3">
        <v>1</v>
      </c>
      <c r="G1733" s="3">
        <v>4</v>
      </c>
      <c r="H1733" s="3" t="s">
        <v>1600</v>
      </c>
      <c r="I1733" s="3" t="s">
        <v>59</v>
      </c>
      <c r="J1733" s="3">
        <v>21.7</v>
      </c>
      <c r="K1733" s="3"/>
    </row>
    <row r="1734" spans="1:11" x14ac:dyDescent="0.35">
      <c r="A1734" s="3" t="s">
        <v>152</v>
      </c>
      <c r="B1734" s="3">
        <v>2018</v>
      </c>
      <c r="C1734" s="22">
        <v>43198</v>
      </c>
      <c r="D1734" s="3" t="s">
        <v>1547</v>
      </c>
      <c r="E1734" s="3" t="s">
        <v>472</v>
      </c>
      <c r="F1734" s="3">
        <v>1</v>
      </c>
      <c r="G1734" s="3">
        <v>5</v>
      </c>
      <c r="H1734" s="3" t="s">
        <v>1601</v>
      </c>
      <c r="I1734" s="3" t="s">
        <v>1602</v>
      </c>
      <c r="J1734" s="3">
        <v>18.899999999999999</v>
      </c>
      <c r="K1734" s="3"/>
    </row>
    <row r="1735" spans="1:11" x14ac:dyDescent="0.35">
      <c r="A1735" s="3" t="s">
        <v>152</v>
      </c>
      <c r="B1735" s="3">
        <v>2018</v>
      </c>
      <c r="C1735" s="22">
        <v>43198</v>
      </c>
      <c r="D1735" s="3" t="s">
        <v>1547</v>
      </c>
      <c r="E1735" s="3" t="s">
        <v>472</v>
      </c>
      <c r="F1735" s="3">
        <v>2</v>
      </c>
      <c r="G1735" s="3">
        <v>1</v>
      </c>
      <c r="H1735" s="3" t="s">
        <v>135</v>
      </c>
      <c r="I1735" s="3" t="s">
        <v>36</v>
      </c>
      <c r="J1735" s="3">
        <v>27.4</v>
      </c>
      <c r="K1735" s="3"/>
    </row>
    <row r="1736" spans="1:11" x14ac:dyDescent="0.35">
      <c r="A1736" s="3" t="s">
        <v>152</v>
      </c>
      <c r="B1736" s="3">
        <v>2018</v>
      </c>
      <c r="C1736" s="22">
        <v>43198</v>
      </c>
      <c r="D1736" s="3" t="s">
        <v>1547</v>
      </c>
      <c r="E1736" s="3" t="s">
        <v>472</v>
      </c>
      <c r="F1736" s="3">
        <v>2</v>
      </c>
      <c r="G1736" s="3">
        <v>2</v>
      </c>
      <c r="H1736" s="3" t="s">
        <v>1549</v>
      </c>
      <c r="I1736" s="3"/>
      <c r="J1736" s="3"/>
      <c r="K1736" s="3"/>
    </row>
    <row r="1737" spans="1:11" x14ac:dyDescent="0.35">
      <c r="A1737" s="3" t="s">
        <v>152</v>
      </c>
      <c r="B1737" s="3">
        <v>2018</v>
      </c>
      <c r="C1737" s="22">
        <v>43198</v>
      </c>
      <c r="D1737" s="3" t="s">
        <v>1547</v>
      </c>
      <c r="E1737" s="3" t="s">
        <v>472</v>
      </c>
      <c r="F1737" s="3">
        <v>2</v>
      </c>
      <c r="G1737" s="3">
        <v>2</v>
      </c>
      <c r="H1737" s="3" t="s">
        <v>26</v>
      </c>
      <c r="I1737" s="3" t="s">
        <v>27</v>
      </c>
      <c r="J1737" s="3">
        <v>19.899999999999999</v>
      </c>
      <c r="K1737" s="3"/>
    </row>
    <row r="1738" spans="1:11" x14ac:dyDescent="0.35">
      <c r="A1738" s="3" t="s">
        <v>152</v>
      </c>
      <c r="B1738" s="3">
        <v>2018</v>
      </c>
      <c r="C1738" s="22">
        <v>43198</v>
      </c>
      <c r="D1738" s="3" t="s">
        <v>1547</v>
      </c>
      <c r="E1738" s="3" t="s">
        <v>472</v>
      </c>
      <c r="F1738" s="3">
        <v>2</v>
      </c>
      <c r="G1738" s="3">
        <v>4</v>
      </c>
      <c r="H1738" s="3" t="s">
        <v>189</v>
      </c>
      <c r="I1738" s="3" t="s">
        <v>190</v>
      </c>
      <c r="J1738" s="3">
        <v>23.1</v>
      </c>
      <c r="K1738" s="3"/>
    </row>
    <row r="1739" spans="1:11" x14ac:dyDescent="0.35">
      <c r="A1739" s="3" t="s">
        <v>152</v>
      </c>
      <c r="B1739" s="3">
        <v>2018</v>
      </c>
      <c r="C1739" s="22">
        <v>43198</v>
      </c>
      <c r="D1739" s="3" t="s">
        <v>1547</v>
      </c>
      <c r="E1739" s="3" t="s">
        <v>472</v>
      </c>
      <c r="F1739" s="3">
        <v>2</v>
      </c>
      <c r="G1739" s="3">
        <v>5</v>
      </c>
      <c r="H1739" s="3" t="s">
        <v>140</v>
      </c>
      <c r="I1739" s="3" t="s">
        <v>29</v>
      </c>
      <c r="J1739" s="3">
        <v>20.9</v>
      </c>
      <c r="K1739" s="3"/>
    </row>
    <row r="1740" spans="1:11" x14ac:dyDescent="0.35">
      <c r="A1740" s="3" t="s">
        <v>152</v>
      </c>
      <c r="B1740" s="3">
        <v>2018</v>
      </c>
      <c r="C1740" s="22">
        <v>43198</v>
      </c>
      <c r="D1740" s="3" t="s">
        <v>1547</v>
      </c>
      <c r="E1740" s="3" t="s">
        <v>472</v>
      </c>
      <c r="F1740" s="3">
        <v>3</v>
      </c>
      <c r="G1740" s="3">
        <v>1</v>
      </c>
      <c r="H1740" s="3" t="s">
        <v>170</v>
      </c>
      <c r="I1740" s="3" t="s">
        <v>59</v>
      </c>
      <c r="J1740" s="3">
        <v>29.1</v>
      </c>
      <c r="K1740" s="3"/>
    </row>
    <row r="1741" spans="1:11" x14ac:dyDescent="0.35">
      <c r="A1741" s="3" t="s">
        <v>152</v>
      </c>
      <c r="B1741" s="3">
        <v>2018</v>
      </c>
      <c r="C1741" s="22">
        <v>43198</v>
      </c>
      <c r="D1741" s="3" t="s">
        <v>1547</v>
      </c>
      <c r="E1741" s="3" t="s">
        <v>472</v>
      </c>
      <c r="F1741" s="3">
        <v>3</v>
      </c>
      <c r="G1741" s="3">
        <v>2</v>
      </c>
      <c r="H1741" s="3" t="s">
        <v>419</v>
      </c>
      <c r="I1741" s="3" t="s">
        <v>36</v>
      </c>
      <c r="J1741" s="3">
        <v>30.2</v>
      </c>
      <c r="K1741" s="3"/>
    </row>
    <row r="1742" spans="1:11" x14ac:dyDescent="0.35">
      <c r="A1742" s="3" t="s">
        <v>152</v>
      </c>
      <c r="B1742" s="3">
        <v>2018</v>
      </c>
      <c r="C1742" s="22">
        <v>43198</v>
      </c>
      <c r="D1742" s="3" t="s">
        <v>1547</v>
      </c>
      <c r="E1742" s="3" t="s">
        <v>472</v>
      </c>
      <c r="F1742" s="3">
        <v>3</v>
      </c>
      <c r="G1742" s="3">
        <v>3</v>
      </c>
      <c r="H1742" s="3" t="s">
        <v>1595</v>
      </c>
      <c r="I1742" s="3" t="s">
        <v>29</v>
      </c>
      <c r="J1742" s="3">
        <v>20.100000000000001</v>
      </c>
      <c r="K1742" s="3"/>
    </row>
    <row r="1743" spans="1:11" x14ac:dyDescent="0.35">
      <c r="A1743" s="3" t="s">
        <v>152</v>
      </c>
      <c r="B1743" s="3">
        <v>2018</v>
      </c>
      <c r="C1743" s="22">
        <v>43198</v>
      </c>
      <c r="D1743" s="3" t="s">
        <v>1547</v>
      </c>
      <c r="E1743" s="3" t="s">
        <v>472</v>
      </c>
      <c r="F1743" s="3">
        <v>3</v>
      </c>
      <c r="G1743" s="3">
        <v>4</v>
      </c>
      <c r="H1743" s="3" t="s">
        <v>1603</v>
      </c>
      <c r="I1743" s="3" t="s">
        <v>25</v>
      </c>
      <c r="J1743" s="3">
        <v>29.6</v>
      </c>
      <c r="K1743" s="3"/>
    </row>
    <row r="1744" spans="1:11" x14ac:dyDescent="0.35">
      <c r="A1744" s="3" t="s">
        <v>152</v>
      </c>
      <c r="B1744" s="3">
        <v>2018</v>
      </c>
      <c r="C1744" s="22">
        <v>43198</v>
      </c>
      <c r="D1744" s="3" t="s">
        <v>1547</v>
      </c>
      <c r="E1744" s="3" t="s">
        <v>472</v>
      </c>
      <c r="F1744" s="3">
        <v>3</v>
      </c>
      <c r="G1744" s="3">
        <v>5</v>
      </c>
      <c r="H1744" s="3" t="s">
        <v>180</v>
      </c>
      <c r="I1744" s="3" t="s">
        <v>27</v>
      </c>
      <c r="J1744" s="3">
        <v>25.7</v>
      </c>
      <c r="K1744" s="3"/>
    </row>
    <row r="1745" spans="1:11" x14ac:dyDescent="0.35">
      <c r="A1745" s="3" t="s">
        <v>152</v>
      </c>
      <c r="B1745" s="3">
        <v>2018</v>
      </c>
      <c r="C1745" s="22">
        <v>43198</v>
      </c>
      <c r="D1745" s="3" t="s">
        <v>1547</v>
      </c>
      <c r="E1745" s="3" t="s">
        <v>1543</v>
      </c>
      <c r="F1745" s="3">
        <v>1</v>
      </c>
      <c r="G1745" s="3">
        <v>1</v>
      </c>
      <c r="H1745" s="3" t="s">
        <v>186</v>
      </c>
      <c r="I1745" s="3" t="s">
        <v>25</v>
      </c>
      <c r="J1745" s="3">
        <v>18.5</v>
      </c>
      <c r="K1745" s="3"/>
    </row>
    <row r="1746" spans="1:11" x14ac:dyDescent="0.35">
      <c r="A1746" s="3" t="s">
        <v>152</v>
      </c>
      <c r="B1746" s="3">
        <v>2018</v>
      </c>
      <c r="C1746" s="22">
        <v>43198</v>
      </c>
      <c r="D1746" s="3" t="s">
        <v>1547</v>
      </c>
      <c r="E1746" s="3" t="s">
        <v>1543</v>
      </c>
      <c r="F1746" s="3">
        <v>1</v>
      </c>
      <c r="G1746" s="3">
        <v>2</v>
      </c>
      <c r="H1746" s="3" t="s">
        <v>1603</v>
      </c>
      <c r="I1746" s="3" t="s">
        <v>25</v>
      </c>
      <c r="J1746" s="3">
        <v>29.6</v>
      </c>
      <c r="K1746" s="3"/>
    </row>
    <row r="1747" spans="1:11" x14ac:dyDescent="0.35">
      <c r="A1747" s="3" t="s">
        <v>152</v>
      </c>
      <c r="B1747" s="3">
        <v>2018</v>
      </c>
      <c r="C1747" s="22">
        <v>43198</v>
      </c>
      <c r="D1747" s="3" t="s">
        <v>1547</v>
      </c>
      <c r="E1747" s="3" t="s">
        <v>1543</v>
      </c>
      <c r="F1747" s="3">
        <v>1</v>
      </c>
      <c r="G1747" s="3">
        <v>3</v>
      </c>
      <c r="H1747" s="3" t="s">
        <v>1595</v>
      </c>
      <c r="I1747" s="3" t="s">
        <v>29</v>
      </c>
      <c r="J1747" s="3">
        <v>20.100000000000001</v>
      </c>
      <c r="K1747" s="3"/>
    </row>
    <row r="1748" spans="1:11" x14ac:dyDescent="0.35">
      <c r="A1748" s="3" t="s">
        <v>152</v>
      </c>
      <c r="B1748" s="3">
        <v>2018</v>
      </c>
      <c r="C1748" s="22">
        <v>43198</v>
      </c>
      <c r="D1748" s="3" t="s">
        <v>1547</v>
      </c>
      <c r="E1748" s="3" t="s">
        <v>1543</v>
      </c>
      <c r="F1748" s="3">
        <v>1</v>
      </c>
      <c r="G1748" s="3">
        <v>4</v>
      </c>
      <c r="H1748" s="3" t="s">
        <v>1601</v>
      </c>
      <c r="I1748" s="3"/>
      <c r="J1748" s="3">
        <v>18.899999999999999</v>
      </c>
      <c r="K1748" s="3"/>
    </row>
    <row r="1749" spans="1:11" x14ac:dyDescent="0.35">
      <c r="A1749" s="3" t="s">
        <v>152</v>
      </c>
      <c r="B1749" s="3">
        <v>2018</v>
      </c>
      <c r="C1749" s="22">
        <v>43198</v>
      </c>
      <c r="D1749" s="3" t="s">
        <v>1547</v>
      </c>
      <c r="E1749" s="3" t="s">
        <v>1543</v>
      </c>
      <c r="F1749" s="3">
        <v>2</v>
      </c>
      <c r="G1749" s="3">
        <v>1</v>
      </c>
      <c r="H1749" s="3" t="s">
        <v>140</v>
      </c>
      <c r="I1749" s="3" t="s">
        <v>29</v>
      </c>
      <c r="J1749" s="3">
        <v>20.9</v>
      </c>
      <c r="K1749" s="3"/>
    </row>
    <row r="1750" spans="1:11" x14ac:dyDescent="0.35">
      <c r="A1750" s="3" t="s">
        <v>152</v>
      </c>
      <c r="B1750" s="3">
        <v>2018</v>
      </c>
      <c r="C1750" s="22">
        <v>43198</v>
      </c>
      <c r="D1750" s="3" t="s">
        <v>1547</v>
      </c>
      <c r="E1750" s="3" t="s">
        <v>1543</v>
      </c>
      <c r="F1750" s="3">
        <v>2</v>
      </c>
      <c r="G1750" s="3">
        <v>2</v>
      </c>
      <c r="H1750" s="3" t="s">
        <v>1600</v>
      </c>
      <c r="I1750" s="3" t="s">
        <v>59</v>
      </c>
      <c r="J1750" s="3">
        <v>21.7</v>
      </c>
      <c r="K1750" s="3"/>
    </row>
    <row r="1751" spans="1:11" x14ac:dyDescent="0.35">
      <c r="A1751" s="3" t="s">
        <v>152</v>
      </c>
      <c r="B1751" s="3">
        <v>2018</v>
      </c>
      <c r="C1751" s="22">
        <v>43198</v>
      </c>
      <c r="D1751" s="3" t="s">
        <v>1547</v>
      </c>
      <c r="E1751" s="3" t="s">
        <v>1543</v>
      </c>
      <c r="F1751" s="3">
        <v>2</v>
      </c>
      <c r="G1751" s="3">
        <v>3</v>
      </c>
      <c r="H1751" s="3" t="s">
        <v>180</v>
      </c>
      <c r="I1751" s="3" t="s">
        <v>27</v>
      </c>
      <c r="J1751" s="3">
        <v>25.7</v>
      </c>
      <c r="K1751" s="3"/>
    </row>
    <row r="1752" spans="1:11" x14ac:dyDescent="0.35">
      <c r="A1752" s="3" t="s">
        <v>152</v>
      </c>
      <c r="B1752" s="3">
        <v>2018</v>
      </c>
      <c r="C1752" s="22">
        <v>43198</v>
      </c>
      <c r="D1752" s="3" t="s">
        <v>1547</v>
      </c>
      <c r="E1752" s="3" t="s">
        <v>1543</v>
      </c>
      <c r="F1752" s="3">
        <v>2</v>
      </c>
      <c r="G1752" s="3">
        <v>4</v>
      </c>
      <c r="H1752" s="3" t="s">
        <v>189</v>
      </c>
      <c r="I1752" s="3" t="s">
        <v>190</v>
      </c>
      <c r="J1752" s="3">
        <v>23.1</v>
      </c>
      <c r="K1752" s="3"/>
    </row>
    <row r="1753" spans="1:11" x14ac:dyDescent="0.35">
      <c r="A1753" s="3" t="s">
        <v>152</v>
      </c>
      <c r="B1753" s="3">
        <v>2018</v>
      </c>
      <c r="C1753" s="22">
        <v>43198</v>
      </c>
      <c r="D1753" s="3" t="s">
        <v>1547</v>
      </c>
      <c r="E1753" s="3" t="s">
        <v>1543</v>
      </c>
      <c r="F1753" s="3">
        <v>2</v>
      </c>
      <c r="G1753" s="3">
        <v>5</v>
      </c>
      <c r="H1753" s="3" t="s">
        <v>1549</v>
      </c>
      <c r="I1753" s="3"/>
      <c r="J1753" s="3"/>
      <c r="K1753" s="3"/>
    </row>
    <row r="1754" spans="1:11" x14ac:dyDescent="0.35">
      <c r="A1754" s="3" t="s">
        <v>152</v>
      </c>
      <c r="B1754" s="3">
        <v>2018</v>
      </c>
      <c r="C1754" s="22">
        <v>43198</v>
      </c>
      <c r="D1754" s="3" t="s">
        <v>1547</v>
      </c>
      <c r="E1754" s="3" t="s">
        <v>1544</v>
      </c>
      <c r="F1754" s="3">
        <v>1</v>
      </c>
      <c r="G1754" s="3">
        <v>1</v>
      </c>
      <c r="H1754" s="3" t="s">
        <v>419</v>
      </c>
      <c r="I1754" s="3" t="s">
        <v>36</v>
      </c>
      <c r="J1754" s="3">
        <v>30.2</v>
      </c>
      <c r="K1754" s="3"/>
    </row>
    <row r="1755" spans="1:11" x14ac:dyDescent="0.35">
      <c r="A1755" s="3" t="s">
        <v>152</v>
      </c>
      <c r="B1755" s="3">
        <v>2018</v>
      </c>
      <c r="C1755" s="22">
        <v>43198</v>
      </c>
      <c r="D1755" s="3" t="s">
        <v>1547</v>
      </c>
      <c r="E1755" s="3" t="s">
        <v>1544</v>
      </c>
      <c r="F1755" s="3">
        <v>1</v>
      </c>
      <c r="G1755" s="3">
        <v>2</v>
      </c>
      <c r="H1755" s="3" t="s">
        <v>138</v>
      </c>
      <c r="I1755" s="3" t="s">
        <v>29</v>
      </c>
      <c r="J1755" s="3">
        <v>28.4</v>
      </c>
      <c r="K1755" s="3"/>
    </row>
    <row r="1756" spans="1:11" x14ac:dyDescent="0.35">
      <c r="A1756" s="3" t="s">
        <v>152</v>
      </c>
      <c r="B1756" s="3">
        <v>2018</v>
      </c>
      <c r="C1756" s="22">
        <v>43198</v>
      </c>
      <c r="D1756" s="3" t="s">
        <v>1547</v>
      </c>
      <c r="E1756" s="3" t="s">
        <v>1544</v>
      </c>
      <c r="F1756" s="3">
        <v>1</v>
      </c>
      <c r="G1756" s="3">
        <v>3</v>
      </c>
      <c r="H1756" s="3" t="s">
        <v>1600</v>
      </c>
      <c r="I1756" s="3" t="s">
        <v>59</v>
      </c>
      <c r="J1756" s="3">
        <v>21.7</v>
      </c>
      <c r="K1756" s="3"/>
    </row>
    <row r="1757" spans="1:11" x14ac:dyDescent="0.35">
      <c r="A1757" s="3" t="s">
        <v>152</v>
      </c>
      <c r="B1757" s="3">
        <v>2018</v>
      </c>
      <c r="C1757" s="22">
        <v>43198</v>
      </c>
      <c r="D1757" s="3" t="s">
        <v>1547</v>
      </c>
      <c r="E1757" s="3" t="s">
        <v>1544</v>
      </c>
      <c r="F1757" s="3">
        <v>1</v>
      </c>
      <c r="G1757" s="3">
        <v>4</v>
      </c>
      <c r="H1757" s="3" t="s">
        <v>1595</v>
      </c>
      <c r="I1757" s="3" t="s">
        <v>29</v>
      </c>
      <c r="J1757" s="3">
        <v>20.100000000000001</v>
      </c>
      <c r="K1757" s="3"/>
    </row>
    <row r="1758" spans="1:11" x14ac:dyDescent="0.35">
      <c r="A1758" s="3" t="s">
        <v>152</v>
      </c>
      <c r="B1758" s="3">
        <v>2018</v>
      </c>
      <c r="C1758" s="22">
        <v>43198</v>
      </c>
      <c r="D1758" s="3" t="s">
        <v>1547</v>
      </c>
      <c r="E1758" s="3" t="s">
        <v>1544</v>
      </c>
      <c r="F1758" s="3">
        <v>1</v>
      </c>
      <c r="G1758" s="3">
        <v>5</v>
      </c>
      <c r="H1758" s="3" t="s">
        <v>26</v>
      </c>
      <c r="I1758" s="3" t="s">
        <v>27</v>
      </c>
      <c r="J1758" s="3">
        <v>19.899999999999999</v>
      </c>
      <c r="K1758" s="3"/>
    </row>
    <row r="1759" spans="1:11" x14ac:dyDescent="0.35">
      <c r="A1759" s="3" t="s">
        <v>152</v>
      </c>
      <c r="B1759" s="3">
        <v>2018</v>
      </c>
      <c r="C1759" s="22">
        <v>43198</v>
      </c>
      <c r="D1759" s="3" t="s">
        <v>1547</v>
      </c>
      <c r="E1759" s="3" t="s">
        <v>1544</v>
      </c>
      <c r="F1759" s="3">
        <v>1</v>
      </c>
      <c r="G1759" s="3">
        <v>6</v>
      </c>
      <c r="H1759" s="3" t="s">
        <v>186</v>
      </c>
      <c r="I1759" s="3" t="s">
        <v>25</v>
      </c>
      <c r="J1759" s="3">
        <v>18.5</v>
      </c>
      <c r="K1759" s="3"/>
    </row>
    <row r="1760" spans="1:11" x14ac:dyDescent="0.35">
      <c r="A1760" s="3" t="s">
        <v>152</v>
      </c>
      <c r="B1760" s="3">
        <v>2018</v>
      </c>
      <c r="C1760" s="22">
        <v>43198</v>
      </c>
      <c r="D1760" s="3" t="s">
        <v>1547</v>
      </c>
      <c r="E1760" s="3" t="s">
        <v>1544</v>
      </c>
      <c r="F1760" s="3">
        <v>2</v>
      </c>
      <c r="G1760" s="3">
        <v>1</v>
      </c>
      <c r="H1760" s="3" t="s">
        <v>135</v>
      </c>
      <c r="I1760" s="3" t="s">
        <v>36</v>
      </c>
      <c r="J1760" s="3">
        <v>27.4</v>
      </c>
      <c r="K1760" s="3"/>
    </row>
    <row r="1761" spans="1:11" x14ac:dyDescent="0.35">
      <c r="A1761" s="3" t="s">
        <v>152</v>
      </c>
      <c r="B1761" s="3">
        <v>2018</v>
      </c>
      <c r="C1761" s="22">
        <v>43198</v>
      </c>
      <c r="D1761" s="3" t="s">
        <v>1547</v>
      </c>
      <c r="E1761" s="3" t="s">
        <v>1544</v>
      </c>
      <c r="F1761" s="3">
        <v>2</v>
      </c>
      <c r="G1761" s="3">
        <v>2</v>
      </c>
      <c r="H1761" s="3" t="s">
        <v>140</v>
      </c>
      <c r="I1761" s="3" t="s">
        <v>29</v>
      </c>
      <c r="J1761" s="3">
        <v>20.9</v>
      </c>
      <c r="K1761" s="3"/>
    </row>
    <row r="1762" spans="1:11" x14ac:dyDescent="0.35">
      <c r="A1762" s="3" t="s">
        <v>152</v>
      </c>
      <c r="B1762" s="3">
        <v>2018</v>
      </c>
      <c r="C1762" s="22">
        <v>43198</v>
      </c>
      <c r="D1762" s="3" t="s">
        <v>1547</v>
      </c>
      <c r="E1762" s="3" t="s">
        <v>1544</v>
      </c>
      <c r="F1762" s="3">
        <v>2</v>
      </c>
      <c r="G1762" s="3">
        <v>3</v>
      </c>
      <c r="H1762" s="3" t="s">
        <v>180</v>
      </c>
      <c r="I1762" s="3" t="s">
        <v>27</v>
      </c>
      <c r="J1762" s="3">
        <v>25.7</v>
      </c>
      <c r="K1762" s="3"/>
    </row>
    <row r="1763" spans="1:11" x14ac:dyDescent="0.35">
      <c r="A1763" s="3" t="s">
        <v>152</v>
      </c>
      <c r="B1763" s="3">
        <v>2018</v>
      </c>
      <c r="C1763" s="22">
        <v>43198</v>
      </c>
      <c r="D1763" s="3" t="s">
        <v>1547</v>
      </c>
      <c r="E1763" s="3" t="s">
        <v>1544</v>
      </c>
      <c r="F1763" s="3">
        <v>2</v>
      </c>
      <c r="G1763" s="3">
        <v>4</v>
      </c>
      <c r="H1763" s="3" t="s">
        <v>149</v>
      </c>
      <c r="I1763" s="3" t="s">
        <v>56</v>
      </c>
      <c r="J1763" s="3">
        <v>28</v>
      </c>
      <c r="K1763" s="3"/>
    </row>
    <row r="1764" spans="1:11" x14ac:dyDescent="0.35">
      <c r="A1764" s="3" t="s">
        <v>152</v>
      </c>
      <c r="B1764" s="3">
        <v>2018</v>
      </c>
      <c r="C1764" s="22">
        <v>43198</v>
      </c>
      <c r="D1764" s="3" t="s">
        <v>1547</v>
      </c>
      <c r="E1764" s="3" t="s">
        <v>1544</v>
      </c>
      <c r="F1764" s="3">
        <v>2</v>
      </c>
      <c r="G1764" s="3">
        <v>5</v>
      </c>
      <c r="H1764" s="3" t="s">
        <v>1603</v>
      </c>
      <c r="I1764" s="3" t="s">
        <v>25</v>
      </c>
      <c r="J1764" s="3">
        <v>29.6</v>
      </c>
      <c r="K1764" s="3"/>
    </row>
    <row r="1765" spans="1:11" x14ac:dyDescent="0.35">
      <c r="A1765" s="3" t="s">
        <v>152</v>
      </c>
      <c r="B1765" s="3">
        <v>2018</v>
      </c>
      <c r="C1765" s="22">
        <v>43198</v>
      </c>
      <c r="D1765" s="3" t="s">
        <v>1547</v>
      </c>
      <c r="E1765" s="3" t="s">
        <v>1544</v>
      </c>
      <c r="F1765" s="3">
        <v>2</v>
      </c>
      <c r="G1765" s="3">
        <v>6</v>
      </c>
      <c r="H1765" s="3" t="s">
        <v>170</v>
      </c>
      <c r="I1765" s="3" t="s">
        <v>59</v>
      </c>
      <c r="J1765" s="3">
        <v>29.1</v>
      </c>
      <c r="K1765" s="3"/>
    </row>
    <row r="1766" spans="1:11" x14ac:dyDescent="0.35">
      <c r="A1766" s="3" t="s">
        <v>152</v>
      </c>
      <c r="B1766" s="3">
        <v>2018</v>
      </c>
      <c r="C1766" s="22">
        <v>43198</v>
      </c>
      <c r="D1766" s="3" t="s">
        <v>1547</v>
      </c>
      <c r="E1766" s="3" t="s">
        <v>383</v>
      </c>
      <c r="F1766" s="3">
        <v>1</v>
      </c>
      <c r="G1766" s="3">
        <v>1</v>
      </c>
      <c r="H1766" s="3" t="s">
        <v>135</v>
      </c>
      <c r="I1766" s="3" t="s">
        <v>36</v>
      </c>
      <c r="J1766" s="3">
        <v>27.4</v>
      </c>
      <c r="K1766" s="3"/>
    </row>
    <row r="1767" spans="1:11" x14ac:dyDescent="0.35">
      <c r="A1767" s="3" t="s">
        <v>152</v>
      </c>
      <c r="B1767" s="3">
        <v>2018</v>
      </c>
      <c r="C1767" s="22">
        <v>43198</v>
      </c>
      <c r="D1767" s="3" t="s">
        <v>1547</v>
      </c>
      <c r="E1767" s="3" t="s">
        <v>383</v>
      </c>
      <c r="F1767" s="3">
        <v>1</v>
      </c>
      <c r="G1767" s="3">
        <v>2</v>
      </c>
      <c r="H1767" s="3" t="s">
        <v>419</v>
      </c>
      <c r="I1767" s="3" t="s">
        <v>36</v>
      </c>
      <c r="J1767" s="3">
        <v>30.2</v>
      </c>
      <c r="K1767" s="3"/>
    </row>
    <row r="1768" spans="1:11" x14ac:dyDescent="0.35">
      <c r="A1768" s="3" t="s">
        <v>152</v>
      </c>
      <c r="B1768" s="3">
        <v>2018</v>
      </c>
      <c r="C1768" s="22">
        <v>43198</v>
      </c>
      <c r="D1768" s="3" t="s">
        <v>1547</v>
      </c>
      <c r="E1768" s="3" t="s">
        <v>383</v>
      </c>
      <c r="F1768" s="3">
        <v>1</v>
      </c>
      <c r="G1768" s="3">
        <v>3</v>
      </c>
      <c r="H1768" s="3" t="s">
        <v>138</v>
      </c>
      <c r="I1768" s="3" t="s">
        <v>29</v>
      </c>
      <c r="J1768" s="3">
        <v>28.4</v>
      </c>
      <c r="K1768" s="3"/>
    </row>
    <row r="1769" spans="1:11" x14ac:dyDescent="0.35">
      <c r="A1769" s="3" t="s">
        <v>152</v>
      </c>
      <c r="B1769" s="3">
        <v>2018</v>
      </c>
      <c r="C1769" s="22">
        <v>43198</v>
      </c>
      <c r="D1769" s="3" t="s">
        <v>1547</v>
      </c>
      <c r="E1769" s="3" t="s">
        <v>383</v>
      </c>
      <c r="F1769" s="3">
        <v>1</v>
      </c>
      <c r="G1769" s="3">
        <v>4</v>
      </c>
      <c r="H1769" s="3" t="s">
        <v>1600</v>
      </c>
      <c r="I1769" s="3" t="s">
        <v>59</v>
      </c>
      <c r="J1769" s="3">
        <v>21.7</v>
      </c>
      <c r="K1769" s="3"/>
    </row>
    <row r="1770" spans="1:11" x14ac:dyDescent="0.35">
      <c r="A1770" s="3" t="s">
        <v>152</v>
      </c>
      <c r="B1770" s="3">
        <v>2018</v>
      </c>
      <c r="C1770" s="22">
        <v>43198</v>
      </c>
      <c r="D1770" s="3" t="s">
        <v>1547</v>
      </c>
      <c r="E1770" s="3" t="s">
        <v>383</v>
      </c>
      <c r="F1770" s="3">
        <v>1</v>
      </c>
      <c r="G1770" s="3">
        <v>5</v>
      </c>
      <c r="H1770" s="3" t="s">
        <v>180</v>
      </c>
      <c r="I1770" s="3" t="s">
        <v>27</v>
      </c>
      <c r="J1770" s="3">
        <v>25.7</v>
      </c>
      <c r="K1770" s="3"/>
    </row>
    <row r="1771" spans="1:11" x14ac:dyDescent="0.35">
      <c r="A1771" s="3" t="s">
        <v>152</v>
      </c>
      <c r="B1771" s="3">
        <v>2018</v>
      </c>
      <c r="C1771" s="22">
        <v>43198</v>
      </c>
      <c r="D1771" s="3" t="s">
        <v>1547</v>
      </c>
      <c r="E1771" s="3" t="s">
        <v>383</v>
      </c>
      <c r="F1771" s="3">
        <v>1</v>
      </c>
      <c r="G1771" s="3">
        <v>6</v>
      </c>
      <c r="H1771" s="3" t="s">
        <v>140</v>
      </c>
      <c r="I1771" s="3" t="s">
        <v>29</v>
      </c>
      <c r="J1771" s="3">
        <v>20.9</v>
      </c>
      <c r="K1771" s="3"/>
    </row>
    <row r="1772" spans="1:11" x14ac:dyDescent="0.35">
      <c r="A1772" s="3" t="s">
        <v>152</v>
      </c>
      <c r="B1772" s="3">
        <v>2018</v>
      </c>
      <c r="C1772" s="22">
        <v>43198</v>
      </c>
      <c r="D1772" s="3" t="s">
        <v>1547</v>
      </c>
      <c r="E1772" s="3" t="s">
        <v>383</v>
      </c>
      <c r="F1772" s="3">
        <v>2</v>
      </c>
      <c r="G1772" s="3">
        <v>1</v>
      </c>
      <c r="H1772" s="3" t="s">
        <v>26</v>
      </c>
      <c r="I1772" s="3" t="s">
        <v>27</v>
      </c>
      <c r="J1772" s="3">
        <v>19.899999999999999</v>
      </c>
      <c r="K1772" s="3"/>
    </row>
    <row r="1773" spans="1:11" x14ac:dyDescent="0.35">
      <c r="A1773" s="3" t="s">
        <v>152</v>
      </c>
      <c r="B1773" s="3">
        <v>2018</v>
      </c>
      <c r="C1773" s="22">
        <v>43198</v>
      </c>
      <c r="D1773" s="3" t="s">
        <v>1547</v>
      </c>
      <c r="E1773" s="3" t="s">
        <v>383</v>
      </c>
      <c r="F1773" s="3">
        <v>2</v>
      </c>
      <c r="G1773" s="3">
        <v>2</v>
      </c>
      <c r="H1773" s="3" t="s">
        <v>170</v>
      </c>
      <c r="I1773" s="3" t="s">
        <v>59</v>
      </c>
      <c r="J1773" s="3">
        <v>29.1</v>
      </c>
      <c r="K1773" s="3"/>
    </row>
    <row r="1774" spans="1:11" x14ac:dyDescent="0.35">
      <c r="A1774" s="3" t="s">
        <v>152</v>
      </c>
      <c r="B1774" s="3">
        <v>2018</v>
      </c>
      <c r="C1774" s="22">
        <v>43198</v>
      </c>
      <c r="D1774" s="3" t="s">
        <v>1547</v>
      </c>
      <c r="E1774" s="3" t="s">
        <v>383</v>
      </c>
      <c r="F1774" s="3">
        <v>2</v>
      </c>
      <c r="G1774" s="3">
        <v>3</v>
      </c>
      <c r="H1774" s="3" t="s">
        <v>1603</v>
      </c>
      <c r="I1774" s="3" t="s">
        <v>25</v>
      </c>
      <c r="J1774" s="3">
        <v>29.6</v>
      </c>
      <c r="K1774" s="3"/>
    </row>
    <row r="1775" spans="1:11" x14ac:dyDescent="0.35">
      <c r="A1775" s="3" t="s">
        <v>152</v>
      </c>
      <c r="B1775" s="3">
        <v>2018</v>
      </c>
      <c r="C1775" s="22">
        <v>43198</v>
      </c>
      <c r="D1775" s="3" t="s">
        <v>1547</v>
      </c>
      <c r="E1775" s="3" t="s">
        <v>383</v>
      </c>
      <c r="F1775" s="3">
        <v>2</v>
      </c>
      <c r="G1775" s="3">
        <v>4</v>
      </c>
      <c r="H1775" s="3" t="s">
        <v>186</v>
      </c>
      <c r="I1775" s="3" t="s">
        <v>25</v>
      </c>
      <c r="J1775" s="3">
        <v>18.5</v>
      </c>
      <c r="K1775" s="3"/>
    </row>
    <row r="1776" spans="1:11" x14ac:dyDescent="0.35">
      <c r="A1776" s="3" t="s">
        <v>152</v>
      </c>
      <c r="B1776" s="3">
        <v>2018</v>
      </c>
      <c r="C1776" s="22">
        <v>43198</v>
      </c>
      <c r="D1776" s="3" t="s">
        <v>1547</v>
      </c>
      <c r="E1776" s="3" t="s">
        <v>383</v>
      </c>
      <c r="F1776" s="3">
        <v>2</v>
      </c>
      <c r="G1776" s="3">
        <v>5</v>
      </c>
      <c r="H1776" s="3" t="s">
        <v>1595</v>
      </c>
      <c r="I1776" s="3" t="s">
        <v>29</v>
      </c>
      <c r="J1776" s="3">
        <v>20.100000000000001</v>
      </c>
      <c r="K1776" s="3"/>
    </row>
    <row r="1777" spans="1:11" x14ac:dyDescent="0.35">
      <c r="A1777" s="3" t="s">
        <v>152</v>
      </c>
      <c r="B1777" s="3">
        <v>2018</v>
      </c>
      <c r="C1777" s="22">
        <v>43198</v>
      </c>
      <c r="D1777" s="3" t="s">
        <v>1547</v>
      </c>
      <c r="E1777" s="3" t="s">
        <v>383</v>
      </c>
      <c r="F1777" s="3">
        <v>2</v>
      </c>
      <c r="G1777" s="3">
        <v>6</v>
      </c>
      <c r="H1777" s="3" t="s">
        <v>149</v>
      </c>
      <c r="I1777" s="3" t="s">
        <v>56</v>
      </c>
      <c r="J1777" s="3">
        <v>28</v>
      </c>
      <c r="K1777" s="3"/>
    </row>
    <row r="1778" spans="1:11" x14ac:dyDescent="0.35">
      <c r="A1778" s="3" t="s">
        <v>1558</v>
      </c>
      <c r="B1778" s="3">
        <v>2018</v>
      </c>
      <c r="C1778" s="22">
        <v>43163</v>
      </c>
      <c r="D1778" s="3" t="s">
        <v>1542</v>
      </c>
      <c r="E1778" s="3" t="s">
        <v>472</v>
      </c>
      <c r="F1778" s="3">
        <v>1</v>
      </c>
      <c r="G1778" s="3">
        <v>1</v>
      </c>
      <c r="H1778" s="3" t="s">
        <v>1604</v>
      </c>
      <c r="I1778" s="3" t="s">
        <v>15</v>
      </c>
      <c r="J1778" s="3">
        <v>27.3</v>
      </c>
      <c r="K1778" s="3">
        <v>6</v>
      </c>
    </row>
    <row r="1779" spans="1:11" x14ac:dyDescent="0.35">
      <c r="A1779" s="3" t="s">
        <v>1558</v>
      </c>
      <c r="B1779" s="3">
        <v>2018</v>
      </c>
      <c r="C1779" s="22">
        <v>43163</v>
      </c>
      <c r="D1779" s="3" t="s">
        <v>1542</v>
      </c>
      <c r="E1779" s="3" t="s">
        <v>472</v>
      </c>
      <c r="F1779" s="3">
        <v>1</v>
      </c>
      <c r="G1779" s="3">
        <v>2</v>
      </c>
      <c r="H1779" s="3" t="s">
        <v>178</v>
      </c>
      <c r="I1779" s="3" t="s">
        <v>159</v>
      </c>
      <c r="J1779" s="3">
        <v>26.1</v>
      </c>
      <c r="K1779" s="3">
        <v>8</v>
      </c>
    </row>
    <row r="1780" spans="1:11" x14ac:dyDescent="0.35">
      <c r="A1780" s="3" t="s">
        <v>1558</v>
      </c>
      <c r="B1780" s="3">
        <v>2018</v>
      </c>
      <c r="C1780" s="22">
        <v>43163</v>
      </c>
      <c r="D1780" s="3" t="s">
        <v>1542</v>
      </c>
      <c r="E1780" s="3" t="s">
        <v>472</v>
      </c>
      <c r="F1780" s="3">
        <v>1</v>
      </c>
      <c r="G1780" s="3">
        <v>3</v>
      </c>
      <c r="H1780" s="3" t="s">
        <v>111</v>
      </c>
      <c r="I1780" s="3" t="s">
        <v>121</v>
      </c>
      <c r="J1780" s="3">
        <v>25.1</v>
      </c>
      <c r="K1780" s="3">
        <v>17</v>
      </c>
    </row>
    <row r="1781" spans="1:11" x14ac:dyDescent="0.35">
      <c r="A1781" s="3" t="s">
        <v>1558</v>
      </c>
      <c r="B1781" s="3">
        <v>2018</v>
      </c>
      <c r="C1781" s="22">
        <v>43163</v>
      </c>
      <c r="D1781" s="3" t="s">
        <v>1542</v>
      </c>
      <c r="E1781" s="3" t="s">
        <v>472</v>
      </c>
      <c r="F1781" s="3">
        <v>1</v>
      </c>
      <c r="G1781" s="3">
        <v>4</v>
      </c>
      <c r="H1781" s="3" t="s">
        <v>1557</v>
      </c>
      <c r="I1781" s="3" t="s">
        <v>49</v>
      </c>
      <c r="J1781" s="3">
        <v>19.7</v>
      </c>
      <c r="K1781" s="3">
        <v>17</v>
      </c>
    </row>
    <row r="1782" spans="1:11" x14ac:dyDescent="0.35">
      <c r="A1782" s="3" t="s">
        <v>1558</v>
      </c>
      <c r="B1782" s="3">
        <v>2018</v>
      </c>
      <c r="C1782" s="22">
        <v>43163</v>
      </c>
      <c r="D1782" s="3" t="s">
        <v>1542</v>
      </c>
      <c r="E1782" s="3" t="s">
        <v>472</v>
      </c>
      <c r="F1782" s="3">
        <v>1</v>
      </c>
      <c r="G1782" s="3">
        <v>5</v>
      </c>
      <c r="H1782" s="3" t="s">
        <v>97</v>
      </c>
      <c r="I1782" s="3" t="s">
        <v>40</v>
      </c>
      <c r="J1782" s="3">
        <v>24.1</v>
      </c>
      <c r="K1782" s="3">
        <v>21</v>
      </c>
    </row>
    <row r="1783" spans="1:11" x14ac:dyDescent="0.35">
      <c r="A1783" s="3" t="s">
        <v>1558</v>
      </c>
      <c r="B1783" s="3">
        <v>2018</v>
      </c>
      <c r="C1783" s="22">
        <v>43163</v>
      </c>
      <c r="D1783" s="3" t="s">
        <v>1542</v>
      </c>
      <c r="E1783" s="3" t="s">
        <v>472</v>
      </c>
      <c r="F1783" s="3">
        <v>1</v>
      </c>
      <c r="G1783" s="3">
        <v>6</v>
      </c>
      <c r="H1783" s="3" t="s">
        <v>184</v>
      </c>
      <c r="I1783" s="3" t="s">
        <v>65</v>
      </c>
      <c r="J1783" s="3">
        <v>20.6</v>
      </c>
      <c r="K1783" s="3">
        <v>17</v>
      </c>
    </row>
    <row r="1784" spans="1:11" x14ac:dyDescent="0.35">
      <c r="A1784" s="3" t="s">
        <v>1558</v>
      </c>
      <c r="B1784" s="3">
        <v>2018</v>
      </c>
      <c r="C1784" s="22">
        <v>43163</v>
      </c>
      <c r="D1784" s="3" t="s">
        <v>1542</v>
      </c>
      <c r="E1784" s="3" t="s">
        <v>472</v>
      </c>
      <c r="F1784" s="3">
        <v>2</v>
      </c>
      <c r="G1784" s="3">
        <v>1</v>
      </c>
      <c r="H1784" s="3" t="s">
        <v>1556</v>
      </c>
      <c r="I1784" s="3" t="s">
        <v>123</v>
      </c>
      <c r="J1784" s="3">
        <v>35.200000000000003</v>
      </c>
      <c r="K1784" s="3">
        <v>3</v>
      </c>
    </row>
    <row r="1785" spans="1:11" x14ac:dyDescent="0.35">
      <c r="A1785" s="3" t="s">
        <v>1558</v>
      </c>
      <c r="B1785" s="3">
        <v>2018</v>
      </c>
      <c r="C1785" s="22">
        <v>43163</v>
      </c>
      <c r="D1785" s="3" t="s">
        <v>1542</v>
      </c>
      <c r="E1785" s="3" t="s">
        <v>472</v>
      </c>
      <c r="F1785" s="3">
        <v>2</v>
      </c>
      <c r="G1785" s="3">
        <v>2</v>
      </c>
      <c r="H1785" s="3" t="s">
        <v>78</v>
      </c>
      <c r="I1785" s="3" t="s">
        <v>19</v>
      </c>
      <c r="J1785" s="3">
        <v>26.8</v>
      </c>
      <c r="K1785" s="3">
        <v>5</v>
      </c>
    </row>
    <row r="1786" spans="1:11" x14ac:dyDescent="0.35">
      <c r="A1786" s="3" t="s">
        <v>1558</v>
      </c>
      <c r="B1786" s="3">
        <v>2018</v>
      </c>
      <c r="C1786" s="22">
        <v>43163</v>
      </c>
      <c r="D1786" s="3" t="s">
        <v>1542</v>
      </c>
      <c r="E1786" s="3" t="s">
        <v>472</v>
      </c>
      <c r="F1786" s="3">
        <v>2</v>
      </c>
      <c r="G1786" s="3">
        <v>3</v>
      </c>
      <c r="H1786" s="3" t="s">
        <v>16</v>
      </c>
      <c r="I1786" s="3" t="s">
        <v>17</v>
      </c>
      <c r="J1786" s="3">
        <v>18.899999999999999</v>
      </c>
      <c r="K1786" s="3">
        <v>21</v>
      </c>
    </row>
    <row r="1787" spans="1:11" x14ac:dyDescent="0.35">
      <c r="A1787" s="3" t="s">
        <v>1558</v>
      </c>
      <c r="B1787" s="3">
        <v>2018</v>
      </c>
      <c r="C1787" s="22">
        <v>43163</v>
      </c>
      <c r="D1787" s="3" t="s">
        <v>1542</v>
      </c>
      <c r="E1787" s="3" t="s">
        <v>472</v>
      </c>
      <c r="F1787" s="3">
        <v>2</v>
      </c>
      <c r="G1787" s="3">
        <v>4</v>
      </c>
      <c r="H1787" s="3" t="s">
        <v>20</v>
      </c>
      <c r="I1787" s="3" t="s">
        <v>21</v>
      </c>
      <c r="J1787" s="3">
        <v>22.6</v>
      </c>
      <c r="K1787" s="3">
        <v>13</v>
      </c>
    </row>
    <row r="1788" spans="1:11" x14ac:dyDescent="0.35">
      <c r="A1788" s="3" t="s">
        <v>1558</v>
      </c>
      <c r="B1788" s="3">
        <v>2018</v>
      </c>
      <c r="C1788" s="22">
        <v>43163</v>
      </c>
      <c r="D1788" s="3" t="s">
        <v>1542</v>
      </c>
      <c r="E1788" s="3" t="s">
        <v>472</v>
      </c>
      <c r="F1788" s="3">
        <v>2</v>
      </c>
      <c r="G1788" s="3">
        <v>5</v>
      </c>
      <c r="H1788" s="3" t="s">
        <v>43</v>
      </c>
      <c r="I1788" s="3" t="s">
        <v>44</v>
      </c>
      <c r="J1788" s="3">
        <v>25.3</v>
      </c>
      <c r="K1788" s="3">
        <v>12</v>
      </c>
    </row>
    <row r="1789" spans="1:11" x14ac:dyDescent="0.35">
      <c r="A1789" s="3" t="s">
        <v>1558</v>
      </c>
      <c r="B1789" s="3">
        <v>2018</v>
      </c>
      <c r="C1789" s="22">
        <v>43163</v>
      </c>
      <c r="D1789" s="3" t="s">
        <v>1542</v>
      </c>
      <c r="E1789" s="3" t="s">
        <v>472</v>
      </c>
      <c r="F1789" s="3">
        <v>2</v>
      </c>
      <c r="G1789" s="3">
        <v>6</v>
      </c>
      <c r="H1789" s="3" t="s">
        <v>1605</v>
      </c>
      <c r="I1789" s="3" t="s">
        <v>40</v>
      </c>
      <c r="J1789" s="3">
        <v>27.1</v>
      </c>
      <c r="K1789" s="3">
        <v>13</v>
      </c>
    </row>
    <row r="1790" spans="1:11" x14ac:dyDescent="0.35">
      <c r="A1790" s="3" t="s">
        <v>1558</v>
      </c>
      <c r="B1790" s="3">
        <v>2018</v>
      </c>
      <c r="C1790" s="22">
        <v>43163</v>
      </c>
      <c r="D1790" s="3" t="s">
        <v>1542</v>
      </c>
      <c r="E1790" s="3" t="s">
        <v>472</v>
      </c>
      <c r="F1790" s="3">
        <v>3</v>
      </c>
      <c r="G1790" s="3">
        <v>1</v>
      </c>
      <c r="H1790" s="3" t="s">
        <v>80</v>
      </c>
      <c r="I1790" s="3" t="s">
        <v>65</v>
      </c>
      <c r="J1790" s="3">
        <v>30.8</v>
      </c>
      <c r="K1790" s="3">
        <v>2</v>
      </c>
    </row>
    <row r="1791" spans="1:11" x14ac:dyDescent="0.35">
      <c r="A1791" s="3" t="s">
        <v>1558</v>
      </c>
      <c r="B1791" s="3">
        <v>2018</v>
      </c>
      <c r="C1791" s="22">
        <v>43163</v>
      </c>
      <c r="D1791" s="3" t="s">
        <v>1542</v>
      </c>
      <c r="E1791" s="3" t="s">
        <v>472</v>
      </c>
      <c r="F1791" s="3">
        <v>3</v>
      </c>
      <c r="G1791" s="3">
        <v>2</v>
      </c>
      <c r="H1791" s="3" t="s">
        <v>136</v>
      </c>
      <c r="I1791" s="3" t="s">
        <v>25</v>
      </c>
      <c r="J1791" s="3">
        <v>25.1</v>
      </c>
      <c r="K1791" s="3">
        <v>9</v>
      </c>
    </row>
    <row r="1792" spans="1:11" x14ac:dyDescent="0.35">
      <c r="A1792" s="3" t="s">
        <v>1558</v>
      </c>
      <c r="B1792" s="3">
        <v>2018</v>
      </c>
      <c r="C1792" s="22">
        <v>43163</v>
      </c>
      <c r="D1792" s="3" t="s">
        <v>1542</v>
      </c>
      <c r="E1792" s="3" t="s">
        <v>472</v>
      </c>
      <c r="F1792" s="3">
        <v>3</v>
      </c>
      <c r="G1792" s="3">
        <v>3</v>
      </c>
      <c r="H1792" s="3" t="s">
        <v>135</v>
      </c>
      <c r="I1792" s="3" t="s">
        <v>36</v>
      </c>
      <c r="J1792" s="3">
        <v>27.3</v>
      </c>
      <c r="K1792" s="3">
        <v>17</v>
      </c>
    </row>
    <row r="1793" spans="1:11" x14ac:dyDescent="0.35">
      <c r="A1793" s="3" t="s">
        <v>1558</v>
      </c>
      <c r="B1793" s="3">
        <v>2018</v>
      </c>
      <c r="C1793" s="22">
        <v>43163</v>
      </c>
      <c r="D1793" s="3" t="s">
        <v>1542</v>
      </c>
      <c r="E1793" s="3" t="s">
        <v>472</v>
      </c>
      <c r="F1793" s="3">
        <v>3</v>
      </c>
      <c r="G1793" s="3">
        <v>4</v>
      </c>
      <c r="H1793" s="3" t="s">
        <v>83</v>
      </c>
      <c r="I1793" s="3" t="s">
        <v>67</v>
      </c>
      <c r="J1793" s="3">
        <v>25.5</v>
      </c>
      <c r="K1793" s="3">
        <v>13</v>
      </c>
    </row>
    <row r="1794" spans="1:11" x14ac:dyDescent="0.35">
      <c r="A1794" s="3" t="s">
        <v>1558</v>
      </c>
      <c r="B1794" s="3">
        <v>2018</v>
      </c>
      <c r="C1794" s="22">
        <v>43163</v>
      </c>
      <c r="D1794" s="3" t="s">
        <v>1542</v>
      </c>
      <c r="E1794" s="3" t="s">
        <v>472</v>
      </c>
      <c r="F1794" s="3">
        <v>3</v>
      </c>
      <c r="G1794" s="3">
        <v>5</v>
      </c>
      <c r="H1794" s="3" t="s">
        <v>1595</v>
      </c>
      <c r="I1794" s="3" t="s">
        <v>29</v>
      </c>
      <c r="J1794" s="3">
        <v>20</v>
      </c>
      <c r="K1794" s="3">
        <v>21</v>
      </c>
    </row>
    <row r="1795" spans="1:11" x14ac:dyDescent="0.35">
      <c r="A1795" s="3" t="s">
        <v>1558</v>
      </c>
      <c r="B1795" s="3">
        <v>2018</v>
      </c>
      <c r="C1795" s="22">
        <v>43163</v>
      </c>
      <c r="D1795" s="3" t="s">
        <v>1542</v>
      </c>
      <c r="E1795" s="3" t="s">
        <v>472</v>
      </c>
      <c r="F1795" s="3">
        <v>3</v>
      </c>
      <c r="G1795" s="3">
        <v>6</v>
      </c>
      <c r="H1795" s="3" t="s">
        <v>34</v>
      </c>
      <c r="I1795" s="3" t="s">
        <v>19</v>
      </c>
      <c r="J1795" s="3">
        <v>30.6</v>
      </c>
      <c r="K1795" s="3">
        <v>4</v>
      </c>
    </row>
    <row r="1796" spans="1:11" x14ac:dyDescent="0.35">
      <c r="A1796" s="3" t="s">
        <v>1558</v>
      </c>
      <c r="B1796" s="3">
        <v>2018</v>
      </c>
      <c r="C1796" s="22">
        <v>43163</v>
      </c>
      <c r="D1796" s="3" t="s">
        <v>1542</v>
      </c>
      <c r="E1796" s="3" t="s">
        <v>472</v>
      </c>
      <c r="F1796" s="3">
        <v>4</v>
      </c>
      <c r="G1796" s="3">
        <v>1</v>
      </c>
      <c r="H1796" s="3" t="s">
        <v>50</v>
      </c>
      <c r="I1796" s="3" t="s">
        <v>51</v>
      </c>
      <c r="J1796" s="3">
        <v>21.4</v>
      </c>
      <c r="K1796" s="3">
        <v>1</v>
      </c>
    </row>
    <row r="1797" spans="1:11" x14ac:dyDescent="0.35">
      <c r="A1797" s="3" t="s">
        <v>1558</v>
      </c>
      <c r="B1797" s="3">
        <v>2018</v>
      </c>
      <c r="C1797" s="22">
        <v>43163</v>
      </c>
      <c r="D1797" s="3" t="s">
        <v>1542</v>
      </c>
      <c r="E1797" s="3" t="s">
        <v>472</v>
      </c>
      <c r="F1797" s="3">
        <v>4</v>
      </c>
      <c r="G1797" s="3">
        <v>2</v>
      </c>
      <c r="H1797" s="3" t="s">
        <v>150</v>
      </c>
      <c r="I1797" s="3" t="s">
        <v>31</v>
      </c>
      <c r="J1797" s="3">
        <v>29.6</v>
      </c>
      <c r="K1797" s="3">
        <v>7</v>
      </c>
    </row>
    <row r="1798" spans="1:11" x14ac:dyDescent="0.35">
      <c r="A1798" s="3" t="s">
        <v>1558</v>
      </c>
      <c r="B1798" s="3">
        <v>2018</v>
      </c>
      <c r="C1798" s="22">
        <v>43163</v>
      </c>
      <c r="D1798" s="3" t="s">
        <v>1542</v>
      </c>
      <c r="E1798" s="3" t="s">
        <v>472</v>
      </c>
      <c r="F1798" s="3">
        <v>4</v>
      </c>
      <c r="G1798" s="3">
        <v>3</v>
      </c>
      <c r="H1798" s="3" t="s">
        <v>138</v>
      </c>
      <c r="I1798" s="3" t="s">
        <v>29</v>
      </c>
      <c r="J1798" s="3">
        <v>28.3</v>
      </c>
      <c r="K1798" s="3">
        <v>13</v>
      </c>
    </row>
    <row r="1799" spans="1:11" x14ac:dyDescent="0.35">
      <c r="A1799" s="3" t="s">
        <v>1558</v>
      </c>
      <c r="B1799" s="3">
        <v>2018</v>
      </c>
      <c r="C1799" s="22">
        <v>43163</v>
      </c>
      <c r="D1799" s="3" t="s">
        <v>1542</v>
      </c>
      <c r="E1799" s="3" t="s">
        <v>472</v>
      </c>
      <c r="F1799" s="3">
        <v>4</v>
      </c>
      <c r="G1799" s="3">
        <v>4</v>
      </c>
      <c r="H1799" s="3" t="s">
        <v>60</v>
      </c>
      <c r="I1799" s="3" t="s">
        <v>61</v>
      </c>
      <c r="J1799" s="3">
        <v>29.6</v>
      </c>
      <c r="K1799" s="3">
        <v>10</v>
      </c>
    </row>
    <row r="1800" spans="1:11" x14ac:dyDescent="0.35">
      <c r="A1800" s="3" t="s">
        <v>1558</v>
      </c>
      <c r="B1800" s="3">
        <v>2018</v>
      </c>
      <c r="C1800" s="22">
        <v>43163</v>
      </c>
      <c r="D1800" s="3" t="s">
        <v>1542</v>
      </c>
      <c r="E1800" s="3" t="s">
        <v>472</v>
      </c>
      <c r="F1800" s="3">
        <v>4</v>
      </c>
      <c r="G1800" s="3">
        <v>5</v>
      </c>
      <c r="H1800" s="3" t="s">
        <v>124</v>
      </c>
      <c r="I1800" s="3" t="s">
        <v>123</v>
      </c>
      <c r="J1800" s="3">
        <v>22</v>
      </c>
      <c r="K1800" s="3">
        <v>21</v>
      </c>
    </row>
    <row r="1801" spans="1:11" x14ac:dyDescent="0.35">
      <c r="A1801" s="3" t="s">
        <v>1558</v>
      </c>
      <c r="B1801" s="3">
        <v>2018</v>
      </c>
      <c r="C1801" s="22">
        <v>43163</v>
      </c>
      <c r="D1801" s="3" t="s">
        <v>1542</v>
      </c>
      <c r="E1801" s="3" t="s">
        <v>472</v>
      </c>
      <c r="F1801" s="3">
        <v>4</v>
      </c>
      <c r="G1801" s="3">
        <v>6</v>
      </c>
      <c r="H1801" s="3" t="s">
        <v>113</v>
      </c>
      <c r="I1801" s="3" t="s">
        <v>121</v>
      </c>
      <c r="J1801" s="3">
        <v>23.4</v>
      </c>
      <c r="K1801" s="3">
        <v>11</v>
      </c>
    </row>
    <row r="1802" spans="1:11" x14ac:dyDescent="0.35">
      <c r="A1802" s="3" t="s">
        <v>1558</v>
      </c>
      <c r="B1802" s="3">
        <v>2018</v>
      </c>
      <c r="C1802" s="22">
        <v>43163</v>
      </c>
      <c r="D1802" s="3" t="s">
        <v>1542</v>
      </c>
      <c r="E1802" s="3" t="s">
        <v>1543</v>
      </c>
      <c r="F1802" s="3">
        <v>1</v>
      </c>
      <c r="G1802" s="3">
        <v>1</v>
      </c>
      <c r="H1802" s="3" t="s">
        <v>60</v>
      </c>
      <c r="I1802" s="3" t="s">
        <v>61</v>
      </c>
      <c r="J1802" s="3">
        <v>29.6</v>
      </c>
      <c r="K1802" s="3">
        <v>10</v>
      </c>
    </row>
    <row r="1803" spans="1:11" x14ac:dyDescent="0.35">
      <c r="A1803" s="3" t="s">
        <v>1558</v>
      </c>
      <c r="B1803" s="3">
        <v>2018</v>
      </c>
      <c r="C1803" s="22">
        <v>43163</v>
      </c>
      <c r="D1803" s="3" t="s">
        <v>1542</v>
      </c>
      <c r="E1803" s="3" t="s">
        <v>1543</v>
      </c>
      <c r="F1803" s="3">
        <v>1</v>
      </c>
      <c r="G1803" s="3">
        <v>2</v>
      </c>
      <c r="H1803" s="3" t="s">
        <v>1605</v>
      </c>
      <c r="I1803" s="3" t="s">
        <v>40</v>
      </c>
      <c r="J1803" s="3">
        <v>27.1</v>
      </c>
      <c r="K1803" s="3">
        <v>13</v>
      </c>
    </row>
    <row r="1804" spans="1:11" x14ac:dyDescent="0.35">
      <c r="A1804" s="3" t="s">
        <v>1558</v>
      </c>
      <c r="B1804" s="3">
        <v>2018</v>
      </c>
      <c r="C1804" s="22">
        <v>43163</v>
      </c>
      <c r="D1804" s="3" t="s">
        <v>1542</v>
      </c>
      <c r="E1804" s="3" t="s">
        <v>1543</v>
      </c>
      <c r="F1804" s="3">
        <v>1</v>
      </c>
      <c r="G1804" s="3">
        <v>3</v>
      </c>
      <c r="H1804" s="3" t="s">
        <v>111</v>
      </c>
      <c r="I1804" s="3" t="s">
        <v>121</v>
      </c>
      <c r="J1804" s="3">
        <v>25.1</v>
      </c>
      <c r="K1804" s="3">
        <v>17</v>
      </c>
    </row>
    <row r="1805" spans="1:11" x14ac:dyDescent="0.35">
      <c r="A1805" s="3" t="s">
        <v>1558</v>
      </c>
      <c r="B1805" s="3">
        <v>2018</v>
      </c>
      <c r="C1805" s="22">
        <v>43163</v>
      </c>
      <c r="D1805" s="3" t="s">
        <v>1542</v>
      </c>
      <c r="E1805" s="3" t="s">
        <v>1543</v>
      </c>
      <c r="F1805" s="3">
        <v>1</v>
      </c>
      <c r="G1805" s="3">
        <v>4</v>
      </c>
      <c r="H1805" s="3" t="s">
        <v>1595</v>
      </c>
      <c r="I1805" s="3" t="s">
        <v>29</v>
      </c>
      <c r="J1805" s="3">
        <v>20</v>
      </c>
      <c r="K1805" s="3">
        <v>21</v>
      </c>
    </row>
    <row r="1806" spans="1:11" x14ac:dyDescent="0.35">
      <c r="A1806" s="3" t="s">
        <v>1558</v>
      </c>
      <c r="B1806" s="3">
        <v>2018</v>
      </c>
      <c r="C1806" s="22">
        <v>43163</v>
      </c>
      <c r="D1806" s="3" t="s">
        <v>1542</v>
      </c>
      <c r="E1806" s="3" t="s">
        <v>1543</v>
      </c>
      <c r="F1806" s="3">
        <v>2</v>
      </c>
      <c r="G1806" s="3">
        <v>1</v>
      </c>
      <c r="H1806" s="3" t="s">
        <v>43</v>
      </c>
      <c r="I1806" s="3" t="s">
        <v>44</v>
      </c>
      <c r="J1806" s="3">
        <v>25.3</v>
      </c>
      <c r="K1806" s="3">
        <v>12</v>
      </c>
    </row>
    <row r="1807" spans="1:11" x14ac:dyDescent="0.35">
      <c r="A1807" s="3" t="s">
        <v>1558</v>
      </c>
      <c r="B1807" s="3">
        <v>2018</v>
      </c>
      <c r="C1807" s="22">
        <v>43163</v>
      </c>
      <c r="D1807" s="3" t="s">
        <v>1542</v>
      </c>
      <c r="E1807" s="3" t="s">
        <v>1543</v>
      </c>
      <c r="F1807" s="3">
        <v>2</v>
      </c>
      <c r="G1807" s="3">
        <v>2</v>
      </c>
      <c r="H1807" s="3" t="s">
        <v>83</v>
      </c>
      <c r="I1807" s="3" t="s">
        <v>67</v>
      </c>
      <c r="J1807" s="3">
        <v>25.5</v>
      </c>
      <c r="K1807" s="3">
        <v>13</v>
      </c>
    </row>
    <row r="1808" spans="1:11" x14ac:dyDescent="0.35">
      <c r="A1808" s="3" t="s">
        <v>1558</v>
      </c>
      <c r="B1808" s="3">
        <v>2018</v>
      </c>
      <c r="C1808" s="22">
        <v>43163</v>
      </c>
      <c r="D1808" s="3" t="s">
        <v>1542</v>
      </c>
      <c r="E1808" s="3" t="s">
        <v>1543</v>
      </c>
      <c r="F1808" s="3">
        <v>2</v>
      </c>
      <c r="G1808" s="3">
        <v>3</v>
      </c>
      <c r="H1808" s="3" t="s">
        <v>184</v>
      </c>
      <c r="I1808" s="3" t="s">
        <v>65</v>
      </c>
      <c r="J1808" s="3">
        <v>20.6</v>
      </c>
      <c r="K1808" s="3">
        <v>17</v>
      </c>
    </row>
    <row r="1809" spans="1:11" x14ac:dyDescent="0.35">
      <c r="A1809" s="3" t="s">
        <v>1558</v>
      </c>
      <c r="B1809" s="3">
        <v>2018</v>
      </c>
      <c r="C1809" s="22">
        <v>43163</v>
      </c>
      <c r="D1809" s="3" t="s">
        <v>1542</v>
      </c>
      <c r="E1809" s="3" t="s">
        <v>1543</v>
      </c>
      <c r="F1809" s="3">
        <v>2</v>
      </c>
      <c r="G1809" s="3">
        <v>4</v>
      </c>
      <c r="H1809" s="3" t="s">
        <v>16</v>
      </c>
      <c r="I1809" s="3" t="s">
        <v>17</v>
      </c>
      <c r="J1809" s="3">
        <v>18.899999999999999</v>
      </c>
      <c r="K1809" s="3">
        <v>21</v>
      </c>
    </row>
    <row r="1810" spans="1:11" x14ac:dyDescent="0.35">
      <c r="A1810" s="3" t="s">
        <v>1558</v>
      </c>
      <c r="B1810" s="3">
        <v>2018</v>
      </c>
      <c r="C1810" s="22">
        <v>43163</v>
      </c>
      <c r="D1810" s="3" t="s">
        <v>1542</v>
      </c>
      <c r="E1810" s="3" t="s">
        <v>1543</v>
      </c>
      <c r="F1810" s="3">
        <v>3</v>
      </c>
      <c r="G1810" s="3">
        <v>1</v>
      </c>
      <c r="H1810" s="3" t="s">
        <v>113</v>
      </c>
      <c r="I1810" s="3" t="s">
        <v>121</v>
      </c>
      <c r="J1810" s="3">
        <v>23.4</v>
      </c>
      <c r="K1810" s="3">
        <v>11</v>
      </c>
    </row>
    <row r="1811" spans="1:11" x14ac:dyDescent="0.35">
      <c r="A1811" s="3" t="s">
        <v>1558</v>
      </c>
      <c r="B1811" s="3">
        <v>2018</v>
      </c>
      <c r="C1811" s="22">
        <v>43163</v>
      </c>
      <c r="D1811" s="3" t="s">
        <v>1542</v>
      </c>
      <c r="E1811" s="3" t="s">
        <v>1543</v>
      </c>
      <c r="F1811" s="3">
        <v>3</v>
      </c>
      <c r="G1811" s="3">
        <v>2</v>
      </c>
      <c r="H1811" s="3" t="s">
        <v>20</v>
      </c>
      <c r="I1811" s="3" t="s">
        <v>21</v>
      </c>
      <c r="J1811" s="3">
        <v>22.6</v>
      </c>
      <c r="K1811" s="3">
        <v>13</v>
      </c>
    </row>
    <row r="1812" spans="1:11" x14ac:dyDescent="0.35">
      <c r="A1812" s="3" t="s">
        <v>1558</v>
      </c>
      <c r="B1812" s="3">
        <v>2018</v>
      </c>
      <c r="C1812" s="22">
        <v>43163</v>
      </c>
      <c r="D1812" s="3" t="s">
        <v>1542</v>
      </c>
      <c r="E1812" s="3" t="s">
        <v>1543</v>
      </c>
      <c r="F1812" s="3">
        <v>3</v>
      </c>
      <c r="G1812" s="3">
        <v>3</v>
      </c>
      <c r="H1812" s="3" t="s">
        <v>135</v>
      </c>
      <c r="I1812" s="3" t="s">
        <v>36</v>
      </c>
      <c r="J1812" s="3">
        <v>27.3</v>
      </c>
      <c r="K1812" s="3">
        <v>17</v>
      </c>
    </row>
    <row r="1813" spans="1:11" x14ac:dyDescent="0.35">
      <c r="A1813" s="3" t="s">
        <v>1558</v>
      </c>
      <c r="B1813" s="3">
        <v>2018</v>
      </c>
      <c r="C1813" s="22">
        <v>43163</v>
      </c>
      <c r="D1813" s="3" t="s">
        <v>1542</v>
      </c>
      <c r="E1813" s="3" t="s">
        <v>1543</v>
      </c>
      <c r="F1813" s="3">
        <v>3</v>
      </c>
      <c r="G1813" s="3">
        <v>4</v>
      </c>
      <c r="H1813" s="3" t="s">
        <v>97</v>
      </c>
      <c r="I1813" s="3" t="s">
        <v>40</v>
      </c>
      <c r="J1813" s="3">
        <v>24.1</v>
      </c>
      <c r="K1813" s="3">
        <v>21</v>
      </c>
    </row>
    <row r="1814" spans="1:11" x14ac:dyDescent="0.35">
      <c r="A1814" s="3" t="s">
        <v>1558</v>
      </c>
      <c r="B1814" s="3">
        <v>2018</v>
      </c>
      <c r="C1814" s="22">
        <v>43163</v>
      </c>
      <c r="D1814" s="3" t="s">
        <v>1542</v>
      </c>
      <c r="E1814" s="3" t="s">
        <v>1543</v>
      </c>
      <c r="F1814" s="3">
        <v>4</v>
      </c>
      <c r="G1814" s="3">
        <v>1</v>
      </c>
      <c r="H1814" s="3" t="s">
        <v>34</v>
      </c>
      <c r="I1814" s="3" t="s">
        <v>19</v>
      </c>
      <c r="J1814" s="3">
        <v>30.6</v>
      </c>
      <c r="K1814" s="3">
        <v>4</v>
      </c>
    </row>
    <row r="1815" spans="1:11" x14ac:dyDescent="0.35">
      <c r="A1815" s="3" t="s">
        <v>1558</v>
      </c>
      <c r="B1815" s="3">
        <v>2018</v>
      </c>
      <c r="C1815" s="22">
        <v>43163</v>
      </c>
      <c r="D1815" s="3" t="s">
        <v>1542</v>
      </c>
      <c r="E1815" s="3" t="s">
        <v>1543</v>
      </c>
      <c r="F1815" s="3">
        <v>4</v>
      </c>
      <c r="G1815" s="3">
        <v>2</v>
      </c>
      <c r="H1815" s="3" t="s">
        <v>138</v>
      </c>
      <c r="I1815" s="3" t="s">
        <v>29</v>
      </c>
      <c r="J1815" s="3">
        <v>28.3</v>
      </c>
      <c r="K1815" s="3">
        <v>13</v>
      </c>
    </row>
    <row r="1816" spans="1:11" x14ac:dyDescent="0.35">
      <c r="A1816" s="3" t="s">
        <v>1558</v>
      </c>
      <c r="B1816" s="3">
        <v>2018</v>
      </c>
      <c r="C1816" s="22">
        <v>43163</v>
      </c>
      <c r="D1816" s="3" t="s">
        <v>1542</v>
      </c>
      <c r="E1816" s="3" t="s">
        <v>1543</v>
      </c>
      <c r="F1816" s="3">
        <v>4</v>
      </c>
      <c r="G1816" s="3">
        <v>3</v>
      </c>
      <c r="H1816" s="3" t="s">
        <v>1557</v>
      </c>
      <c r="I1816" s="3" t="s">
        <v>49</v>
      </c>
      <c r="J1816" s="3">
        <v>19.7</v>
      </c>
      <c r="K1816" s="3">
        <v>17</v>
      </c>
    </row>
    <row r="1817" spans="1:11" x14ac:dyDescent="0.35">
      <c r="A1817" s="3" t="s">
        <v>1558</v>
      </c>
      <c r="B1817" s="3">
        <v>2018</v>
      </c>
      <c r="C1817" s="22">
        <v>43163</v>
      </c>
      <c r="D1817" s="3" t="s">
        <v>1542</v>
      </c>
      <c r="E1817" s="3" t="s">
        <v>1543</v>
      </c>
      <c r="F1817" s="3">
        <v>4</v>
      </c>
      <c r="G1817" s="3">
        <v>4</v>
      </c>
      <c r="H1817" s="3" t="s">
        <v>124</v>
      </c>
      <c r="I1817" s="3" t="s">
        <v>123</v>
      </c>
      <c r="J1817" s="3">
        <v>22</v>
      </c>
      <c r="K1817" s="3">
        <v>21</v>
      </c>
    </row>
    <row r="1818" spans="1:11" x14ac:dyDescent="0.35">
      <c r="A1818" s="3" t="s">
        <v>1558</v>
      </c>
      <c r="B1818" s="3">
        <v>2018</v>
      </c>
      <c r="C1818" s="22">
        <v>43163</v>
      </c>
      <c r="D1818" s="3" t="s">
        <v>1542</v>
      </c>
      <c r="E1818" s="3" t="s">
        <v>1544</v>
      </c>
      <c r="F1818" s="3">
        <v>1</v>
      </c>
      <c r="G1818" s="3">
        <v>1</v>
      </c>
      <c r="H1818" s="3" t="s">
        <v>1604</v>
      </c>
      <c r="I1818" s="3" t="s">
        <v>15</v>
      </c>
      <c r="J1818" s="3">
        <v>27.3</v>
      </c>
      <c r="K1818" s="3">
        <v>6</v>
      </c>
    </row>
    <row r="1819" spans="1:11" x14ac:dyDescent="0.35">
      <c r="A1819" s="3" t="s">
        <v>1558</v>
      </c>
      <c r="B1819" s="3">
        <v>2018</v>
      </c>
      <c r="C1819" s="22">
        <v>43163</v>
      </c>
      <c r="D1819" s="3" t="s">
        <v>1542</v>
      </c>
      <c r="E1819" s="3" t="s">
        <v>1544</v>
      </c>
      <c r="F1819" s="3">
        <v>1</v>
      </c>
      <c r="G1819" s="3">
        <v>2</v>
      </c>
      <c r="H1819" s="3" t="s">
        <v>50</v>
      </c>
      <c r="I1819" s="3" t="s">
        <v>51</v>
      </c>
      <c r="J1819" s="3">
        <v>21.4</v>
      </c>
      <c r="K1819" s="3">
        <v>1</v>
      </c>
    </row>
    <row r="1820" spans="1:11" x14ac:dyDescent="0.35">
      <c r="A1820" s="3" t="s">
        <v>1558</v>
      </c>
      <c r="B1820" s="3">
        <v>2018</v>
      </c>
      <c r="C1820" s="22">
        <v>43163</v>
      </c>
      <c r="D1820" s="3" t="s">
        <v>1542</v>
      </c>
      <c r="E1820" s="3" t="s">
        <v>1544</v>
      </c>
      <c r="F1820" s="3">
        <v>1</v>
      </c>
      <c r="G1820" s="3">
        <v>3</v>
      </c>
      <c r="H1820" s="3" t="s">
        <v>78</v>
      </c>
      <c r="I1820" s="3" t="s">
        <v>19</v>
      </c>
      <c r="J1820" s="3">
        <v>26.8</v>
      </c>
      <c r="K1820" s="3">
        <v>5</v>
      </c>
    </row>
    <row r="1821" spans="1:11" x14ac:dyDescent="0.35">
      <c r="A1821" s="3" t="s">
        <v>1558</v>
      </c>
      <c r="B1821" s="3">
        <v>2018</v>
      </c>
      <c r="C1821" s="22">
        <v>43163</v>
      </c>
      <c r="D1821" s="3" t="s">
        <v>1542</v>
      </c>
      <c r="E1821" s="3" t="s">
        <v>1544</v>
      </c>
      <c r="F1821" s="3">
        <v>1</v>
      </c>
      <c r="G1821" s="3">
        <v>4</v>
      </c>
      <c r="H1821" s="3" t="s">
        <v>136</v>
      </c>
      <c r="I1821" s="3" t="s">
        <v>25</v>
      </c>
      <c r="J1821" s="3">
        <v>25.1</v>
      </c>
      <c r="K1821" s="3">
        <v>9</v>
      </c>
    </row>
    <row r="1822" spans="1:11" x14ac:dyDescent="0.35">
      <c r="A1822" s="3" t="s">
        <v>1558</v>
      </c>
      <c r="B1822" s="3">
        <v>2018</v>
      </c>
      <c r="C1822" s="22">
        <v>43163</v>
      </c>
      <c r="D1822" s="3" t="s">
        <v>1542</v>
      </c>
      <c r="E1822" s="3" t="s">
        <v>1544</v>
      </c>
      <c r="F1822" s="3">
        <v>1</v>
      </c>
      <c r="G1822" s="3">
        <v>5</v>
      </c>
      <c r="H1822" s="3" t="s">
        <v>60</v>
      </c>
      <c r="I1822" s="3" t="s">
        <v>61</v>
      </c>
      <c r="J1822" s="3">
        <v>29.6</v>
      </c>
      <c r="K1822" s="3">
        <v>10</v>
      </c>
    </row>
    <row r="1823" spans="1:11" x14ac:dyDescent="0.35">
      <c r="A1823" s="3" t="s">
        <v>1558</v>
      </c>
      <c r="B1823" s="3">
        <v>2018</v>
      </c>
      <c r="C1823" s="22">
        <v>43163</v>
      </c>
      <c r="D1823" s="3" t="s">
        <v>1542</v>
      </c>
      <c r="E1823" s="3" t="s">
        <v>1544</v>
      </c>
      <c r="F1823" s="3">
        <v>1</v>
      </c>
      <c r="G1823" s="3">
        <v>6</v>
      </c>
      <c r="H1823" s="3" t="s">
        <v>113</v>
      </c>
      <c r="I1823" s="3" t="s">
        <v>121</v>
      </c>
      <c r="J1823" s="3">
        <v>23.4</v>
      </c>
      <c r="K1823" s="3">
        <v>11</v>
      </c>
    </row>
    <row r="1824" spans="1:11" x14ac:dyDescent="0.35">
      <c r="A1824" s="3" t="s">
        <v>1558</v>
      </c>
      <c r="B1824" s="3">
        <v>2018</v>
      </c>
      <c r="C1824" s="22">
        <v>43163</v>
      </c>
      <c r="D1824" s="3" t="s">
        <v>1542</v>
      </c>
      <c r="E1824" s="3" t="s">
        <v>1544</v>
      </c>
      <c r="F1824" s="3">
        <v>2</v>
      </c>
      <c r="G1824" s="3">
        <v>1</v>
      </c>
      <c r="H1824" s="3" t="s">
        <v>34</v>
      </c>
      <c r="I1824" s="3" t="s">
        <v>19</v>
      </c>
      <c r="J1824" s="3">
        <v>30.6</v>
      </c>
      <c r="K1824" s="3">
        <v>4</v>
      </c>
    </row>
    <row r="1825" spans="1:11" x14ac:dyDescent="0.35">
      <c r="A1825" s="3" t="s">
        <v>1558</v>
      </c>
      <c r="B1825" s="3">
        <v>2018</v>
      </c>
      <c r="C1825" s="22">
        <v>43163</v>
      </c>
      <c r="D1825" s="3" t="s">
        <v>1542</v>
      </c>
      <c r="E1825" s="3" t="s">
        <v>1544</v>
      </c>
      <c r="F1825" s="3">
        <v>2</v>
      </c>
      <c r="G1825" s="3">
        <v>2</v>
      </c>
      <c r="H1825" s="3" t="s">
        <v>1556</v>
      </c>
      <c r="I1825" s="3" t="s">
        <v>123</v>
      </c>
      <c r="J1825" s="3">
        <v>35.200000000000003</v>
      </c>
      <c r="K1825" s="3">
        <v>3</v>
      </c>
    </row>
    <row r="1826" spans="1:11" x14ac:dyDescent="0.35">
      <c r="A1826" s="3" t="s">
        <v>1558</v>
      </c>
      <c r="B1826" s="3">
        <v>2018</v>
      </c>
      <c r="C1826" s="22">
        <v>43163</v>
      </c>
      <c r="D1826" s="3" t="s">
        <v>1542</v>
      </c>
      <c r="E1826" s="3" t="s">
        <v>1544</v>
      </c>
      <c r="F1826" s="3">
        <v>2</v>
      </c>
      <c r="G1826" s="3">
        <v>3</v>
      </c>
      <c r="H1826" s="3" t="s">
        <v>80</v>
      </c>
      <c r="I1826" s="3" t="s">
        <v>65</v>
      </c>
      <c r="J1826" s="3">
        <v>30.8</v>
      </c>
      <c r="K1826" s="3">
        <v>2</v>
      </c>
    </row>
    <row r="1827" spans="1:11" x14ac:dyDescent="0.35">
      <c r="A1827" s="3" t="s">
        <v>1558</v>
      </c>
      <c r="B1827" s="3">
        <v>2018</v>
      </c>
      <c r="C1827" s="22">
        <v>43163</v>
      </c>
      <c r="D1827" s="3" t="s">
        <v>1542</v>
      </c>
      <c r="E1827" s="3" t="s">
        <v>1544</v>
      </c>
      <c r="F1827" s="3">
        <v>2</v>
      </c>
      <c r="G1827" s="3">
        <v>4</v>
      </c>
      <c r="H1827" s="3" t="s">
        <v>178</v>
      </c>
      <c r="I1827" s="3" t="s">
        <v>159</v>
      </c>
      <c r="J1827" s="3">
        <v>26.1</v>
      </c>
      <c r="K1827" s="3">
        <v>8</v>
      </c>
    </row>
    <row r="1828" spans="1:11" x14ac:dyDescent="0.35">
      <c r="A1828" s="3" t="s">
        <v>1558</v>
      </c>
      <c r="B1828" s="3">
        <v>2018</v>
      </c>
      <c r="C1828" s="22">
        <v>43163</v>
      </c>
      <c r="D1828" s="3" t="s">
        <v>1542</v>
      </c>
      <c r="E1828" s="3" t="s">
        <v>1544</v>
      </c>
      <c r="F1828" s="3">
        <v>2</v>
      </c>
      <c r="G1828" s="3">
        <v>5</v>
      </c>
      <c r="H1828" s="3" t="s">
        <v>150</v>
      </c>
      <c r="I1828" s="3" t="s">
        <v>31</v>
      </c>
      <c r="J1828" s="3">
        <v>29.6</v>
      </c>
      <c r="K1828" s="3">
        <v>7</v>
      </c>
    </row>
    <row r="1829" spans="1:11" x14ac:dyDescent="0.35">
      <c r="A1829" s="3" t="s">
        <v>1558</v>
      </c>
      <c r="B1829" s="3">
        <v>2018</v>
      </c>
      <c r="C1829" s="22">
        <v>43163</v>
      </c>
      <c r="D1829" s="3" t="s">
        <v>1542</v>
      </c>
      <c r="E1829" s="3" t="s">
        <v>1544</v>
      </c>
      <c r="F1829" s="3">
        <v>2</v>
      </c>
      <c r="G1829" s="3">
        <v>6</v>
      </c>
      <c r="H1829" s="3" t="s">
        <v>43</v>
      </c>
      <c r="I1829" s="3" t="s">
        <v>44</v>
      </c>
      <c r="J1829" s="3">
        <v>25.3</v>
      </c>
      <c r="K1829" s="3">
        <v>12</v>
      </c>
    </row>
    <row r="1830" spans="1:11" x14ac:dyDescent="0.35">
      <c r="A1830" s="3" t="s">
        <v>1558</v>
      </c>
      <c r="B1830" s="3">
        <v>2018</v>
      </c>
      <c r="C1830" s="22">
        <v>43163</v>
      </c>
      <c r="D1830" s="3" t="s">
        <v>1542</v>
      </c>
      <c r="E1830" s="3" t="s">
        <v>383</v>
      </c>
      <c r="F1830" s="3">
        <v>1</v>
      </c>
      <c r="G1830" s="3">
        <v>1</v>
      </c>
      <c r="H1830" s="3" t="s">
        <v>50</v>
      </c>
      <c r="I1830" s="3" t="s">
        <v>51</v>
      </c>
      <c r="J1830" s="3">
        <v>21.4</v>
      </c>
      <c r="K1830" s="3">
        <v>1</v>
      </c>
    </row>
    <row r="1831" spans="1:11" x14ac:dyDescent="0.35">
      <c r="A1831" s="3" t="s">
        <v>1558</v>
      </c>
      <c r="B1831" s="3">
        <v>2018</v>
      </c>
      <c r="C1831" s="22">
        <v>43163</v>
      </c>
      <c r="D1831" s="3" t="s">
        <v>1542</v>
      </c>
      <c r="E1831" s="3" t="s">
        <v>383</v>
      </c>
      <c r="F1831" s="3">
        <v>1</v>
      </c>
      <c r="G1831" s="3">
        <v>2</v>
      </c>
      <c r="H1831" s="3" t="s">
        <v>80</v>
      </c>
      <c r="I1831" s="3" t="s">
        <v>65</v>
      </c>
      <c r="J1831" s="3">
        <v>30.8</v>
      </c>
      <c r="K1831" s="3">
        <v>2</v>
      </c>
    </row>
    <row r="1832" spans="1:11" x14ac:dyDescent="0.35">
      <c r="A1832" s="3" t="s">
        <v>1558</v>
      </c>
      <c r="B1832" s="3">
        <v>2018</v>
      </c>
      <c r="C1832" s="22">
        <v>43163</v>
      </c>
      <c r="D1832" s="3" t="s">
        <v>1542</v>
      </c>
      <c r="E1832" s="3" t="s">
        <v>383</v>
      </c>
      <c r="F1832" s="3">
        <v>1</v>
      </c>
      <c r="G1832" s="3">
        <v>3</v>
      </c>
      <c r="H1832" s="3" t="s">
        <v>1556</v>
      </c>
      <c r="I1832" s="3" t="s">
        <v>123</v>
      </c>
      <c r="J1832" s="3">
        <v>35.200000000000003</v>
      </c>
      <c r="K1832" s="3">
        <v>3</v>
      </c>
    </row>
    <row r="1833" spans="1:11" x14ac:dyDescent="0.35">
      <c r="A1833" s="3" t="s">
        <v>1558</v>
      </c>
      <c r="B1833" s="3">
        <v>2018</v>
      </c>
      <c r="C1833" s="22">
        <v>43163</v>
      </c>
      <c r="D1833" s="3" t="s">
        <v>1542</v>
      </c>
      <c r="E1833" s="3" t="s">
        <v>383</v>
      </c>
      <c r="F1833" s="3">
        <v>1</v>
      </c>
      <c r="G1833" s="3">
        <v>4</v>
      </c>
      <c r="H1833" s="3" t="s">
        <v>34</v>
      </c>
      <c r="I1833" s="3" t="s">
        <v>19</v>
      </c>
      <c r="J1833" s="3">
        <v>30.6</v>
      </c>
      <c r="K1833" s="3">
        <v>4</v>
      </c>
    </row>
    <row r="1834" spans="1:11" x14ac:dyDescent="0.35">
      <c r="A1834" s="3" t="s">
        <v>1558</v>
      </c>
      <c r="B1834" s="3">
        <v>2018</v>
      </c>
      <c r="C1834" s="22">
        <v>43163</v>
      </c>
      <c r="D1834" s="3" t="s">
        <v>1542</v>
      </c>
      <c r="E1834" s="3" t="s">
        <v>383</v>
      </c>
      <c r="F1834" s="3">
        <v>1</v>
      </c>
      <c r="G1834" s="3">
        <v>5</v>
      </c>
      <c r="H1834" s="3" t="s">
        <v>78</v>
      </c>
      <c r="I1834" s="3" t="s">
        <v>19</v>
      </c>
      <c r="J1834" s="3">
        <v>26.8</v>
      </c>
      <c r="K1834" s="3">
        <v>5</v>
      </c>
    </row>
    <row r="1835" spans="1:11" x14ac:dyDescent="0.35">
      <c r="A1835" s="3" t="s">
        <v>1558</v>
      </c>
      <c r="B1835" s="3">
        <v>2018</v>
      </c>
      <c r="C1835" s="22">
        <v>43163</v>
      </c>
      <c r="D1835" s="3" t="s">
        <v>1542</v>
      </c>
      <c r="E1835" s="3" t="s">
        <v>383</v>
      </c>
      <c r="F1835" s="3">
        <v>1</v>
      </c>
      <c r="G1835" s="3">
        <v>6</v>
      </c>
      <c r="H1835" s="3" t="s">
        <v>1604</v>
      </c>
      <c r="I1835" s="3" t="s">
        <v>15</v>
      </c>
      <c r="J1835" s="3">
        <v>27.3</v>
      </c>
      <c r="K1835" s="3">
        <v>6</v>
      </c>
    </row>
    <row r="1836" spans="1:11" x14ac:dyDescent="0.35">
      <c r="A1836" s="3" t="s">
        <v>1558</v>
      </c>
      <c r="B1836" s="3">
        <v>2018</v>
      </c>
      <c r="C1836" s="22">
        <v>43163</v>
      </c>
      <c r="D1836" s="3" t="s">
        <v>1542</v>
      </c>
      <c r="E1836" s="3" t="s">
        <v>383</v>
      </c>
      <c r="F1836" s="3">
        <v>2</v>
      </c>
      <c r="G1836" s="3">
        <v>1</v>
      </c>
      <c r="H1836" s="3" t="s">
        <v>150</v>
      </c>
      <c r="I1836" s="3" t="s">
        <v>31</v>
      </c>
      <c r="J1836" s="3">
        <v>29.6</v>
      </c>
      <c r="K1836" s="3">
        <v>7</v>
      </c>
    </row>
    <row r="1837" spans="1:11" x14ac:dyDescent="0.35">
      <c r="A1837" s="3" t="s">
        <v>1558</v>
      </c>
      <c r="B1837" s="3">
        <v>2018</v>
      </c>
      <c r="C1837" s="22">
        <v>43163</v>
      </c>
      <c r="D1837" s="3" t="s">
        <v>1542</v>
      </c>
      <c r="E1837" s="3" t="s">
        <v>383</v>
      </c>
      <c r="F1837" s="3">
        <v>2</v>
      </c>
      <c r="G1837" s="3">
        <v>2</v>
      </c>
      <c r="H1837" s="3" t="s">
        <v>178</v>
      </c>
      <c r="I1837" s="3" t="s">
        <v>159</v>
      </c>
      <c r="J1837" s="3">
        <v>26.1</v>
      </c>
      <c r="K1837" s="3">
        <v>8</v>
      </c>
    </row>
    <row r="1838" spans="1:11" x14ac:dyDescent="0.35">
      <c r="A1838" s="3" t="s">
        <v>1558</v>
      </c>
      <c r="B1838" s="3">
        <v>2018</v>
      </c>
      <c r="C1838" s="22">
        <v>43163</v>
      </c>
      <c r="D1838" s="3" t="s">
        <v>1542</v>
      </c>
      <c r="E1838" s="3" t="s">
        <v>383</v>
      </c>
      <c r="F1838" s="3">
        <v>2</v>
      </c>
      <c r="G1838" s="3">
        <v>3</v>
      </c>
      <c r="H1838" s="3" t="s">
        <v>136</v>
      </c>
      <c r="I1838" s="3" t="s">
        <v>25</v>
      </c>
      <c r="J1838" s="3">
        <v>25.1</v>
      </c>
      <c r="K1838" s="3">
        <v>9</v>
      </c>
    </row>
    <row r="1839" spans="1:11" x14ac:dyDescent="0.35">
      <c r="A1839" s="3" t="s">
        <v>1558</v>
      </c>
      <c r="B1839" s="3">
        <v>2018</v>
      </c>
      <c r="C1839" s="22">
        <v>43163</v>
      </c>
      <c r="D1839" s="3" t="s">
        <v>1542</v>
      </c>
      <c r="E1839" s="3" t="s">
        <v>383</v>
      </c>
      <c r="F1839" s="3">
        <v>2</v>
      </c>
      <c r="G1839" s="3">
        <v>4</v>
      </c>
      <c r="H1839" s="3" t="s">
        <v>60</v>
      </c>
      <c r="I1839" s="3" t="s">
        <v>61</v>
      </c>
      <c r="J1839" s="3">
        <v>29.6</v>
      </c>
      <c r="K1839" s="3">
        <v>10</v>
      </c>
    </row>
    <row r="1840" spans="1:11" x14ac:dyDescent="0.35">
      <c r="A1840" s="3" t="s">
        <v>1558</v>
      </c>
      <c r="B1840" s="3">
        <v>2018</v>
      </c>
      <c r="C1840" s="22">
        <v>43163</v>
      </c>
      <c r="D1840" s="3" t="s">
        <v>1542</v>
      </c>
      <c r="E1840" s="3" t="s">
        <v>383</v>
      </c>
      <c r="F1840" s="3">
        <v>2</v>
      </c>
      <c r="G1840" s="3">
        <v>5</v>
      </c>
      <c r="H1840" s="3" t="s">
        <v>113</v>
      </c>
      <c r="I1840" s="3" t="s">
        <v>121</v>
      </c>
      <c r="J1840" s="3">
        <v>23.4</v>
      </c>
      <c r="K1840" s="3">
        <v>11</v>
      </c>
    </row>
    <row r="1841" spans="1:11" x14ac:dyDescent="0.35">
      <c r="A1841" s="3" t="s">
        <v>1558</v>
      </c>
      <c r="B1841" s="3">
        <v>2018</v>
      </c>
      <c r="C1841" s="22">
        <v>43163</v>
      </c>
      <c r="D1841" s="3" t="s">
        <v>1542</v>
      </c>
      <c r="E1841" s="3" t="s">
        <v>383</v>
      </c>
      <c r="F1841" s="3">
        <v>2</v>
      </c>
      <c r="G1841" s="3">
        <v>6</v>
      </c>
      <c r="H1841" s="3" t="s">
        <v>43</v>
      </c>
      <c r="I1841" s="3" t="s">
        <v>44</v>
      </c>
      <c r="J1841" s="3">
        <v>25.3</v>
      </c>
      <c r="K1841" s="3">
        <v>12</v>
      </c>
    </row>
    <row r="1842" spans="1:11" x14ac:dyDescent="0.35">
      <c r="A1842" s="3" t="s">
        <v>152</v>
      </c>
      <c r="B1842" s="3">
        <v>2018</v>
      </c>
      <c r="C1842" s="22">
        <v>43135</v>
      </c>
      <c r="D1842" s="3" t="s">
        <v>1577</v>
      </c>
      <c r="E1842" s="3" t="s">
        <v>472</v>
      </c>
      <c r="F1842" s="3">
        <v>1</v>
      </c>
      <c r="G1842" s="3">
        <v>1</v>
      </c>
      <c r="H1842" s="3" t="s">
        <v>419</v>
      </c>
      <c r="I1842" s="3" t="s">
        <v>36</v>
      </c>
      <c r="J1842" s="3">
        <v>30</v>
      </c>
      <c r="K1842" s="3">
        <v>2</v>
      </c>
    </row>
    <row r="1843" spans="1:11" x14ac:dyDescent="0.35">
      <c r="A1843" s="3" t="s">
        <v>152</v>
      </c>
      <c r="B1843" s="3">
        <v>2018</v>
      </c>
      <c r="C1843" s="22">
        <v>43135</v>
      </c>
      <c r="D1843" s="3" t="s">
        <v>1577</v>
      </c>
      <c r="E1843" s="3" t="s">
        <v>472</v>
      </c>
      <c r="F1843" s="3">
        <v>1</v>
      </c>
      <c r="G1843" s="3">
        <v>2</v>
      </c>
      <c r="H1843" s="3" t="s">
        <v>183</v>
      </c>
      <c r="I1843" s="3" t="s">
        <v>36</v>
      </c>
      <c r="J1843" s="3">
        <v>22.1</v>
      </c>
      <c r="K1843" s="3">
        <v>5</v>
      </c>
    </row>
    <row r="1844" spans="1:11" x14ac:dyDescent="0.35">
      <c r="A1844" s="3" t="s">
        <v>152</v>
      </c>
      <c r="B1844" s="3">
        <v>2018</v>
      </c>
      <c r="C1844" s="22">
        <v>43135</v>
      </c>
      <c r="D1844" s="3" t="s">
        <v>1577</v>
      </c>
      <c r="E1844" s="3" t="s">
        <v>472</v>
      </c>
      <c r="F1844" s="3">
        <v>1</v>
      </c>
      <c r="G1844" s="3">
        <v>3</v>
      </c>
      <c r="H1844" s="3" t="s">
        <v>1582</v>
      </c>
      <c r="I1844" s="3" t="s">
        <v>36</v>
      </c>
      <c r="J1844" s="3">
        <v>18.7</v>
      </c>
      <c r="K1844" s="3">
        <v>7</v>
      </c>
    </row>
    <row r="1845" spans="1:11" x14ac:dyDescent="0.35">
      <c r="A1845" s="3" t="s">
        <v>152</v>
      </c>
      <c r="B1845" s="3">
        <v>2018</v>
      </c>
      <c r="C1845" s="22">
        <v>43135</v>
      </c>
      <c r="D1845" s="3" t="s">
        <v>1577</v>
      </c>
      <c r="E1845" s="3" t="s">
        <v>472</v>
      </c>
      <c r="F1845" s="3">
        <v>1</v>
      </c>
      <c r="G1845" s="3">
        <v>4</v>
      </c>
      <c r="H1845" s="3" t="s">
        <v>1606</v>
      </c>
      <c r="I1845" s="3" t="s">
        <v>36</v>
      </c>
      <c r="J1845" s="3">
        <v>39.1</v>
      </c>
      <c r="K1845" s="3">
        <v>12</v>
      </c>
    </row>
    <row r="1846" spans="1:11" x14ac:dyDescent="0.35">
      <c r="A1846" s="3" t="s">
        <v>152</v>
      </c>
      <c r="B1846" s="3">
        <v>2018</v>
      </c>
      <c r="C1846" s="22">
        <v>43135</v>
      </c>
      <c r="D1846" s="3" t="s">
        <v>1577</v>
      </c>
      <c r="E1846" s="3" t="s">
        <v>472</v>
      </c>
      <c r="F1846" s="3">
        <v>1</v>
      </c>
      <c r="G1846" s="3">
        <v>5</v>
      </c>
      <c r="H1846" s="3" t="s">
        <v>1565</v>
      </c>
      <c r="I1846" s="3" t="s">
        <v>36</v>
      </c>
      <c r="J1846" s="3">
        <v>23.2</v>
      </c>
      <c r="K1846" s="3">
        <v>8</v>
      </c>
    </row>
    <row r="1847" spans="1:11" x14ac:dyDescent="0.35">
      <c r="A1847" s="3" t="s">
        <v>152</v>
      </c>
      <c r="B1847" s="3">
        <v>2018</v>
      </c>
      <c r="C1847" s="22">
        <v>43135</v>
      </c>
      <c r="D1847" s="3" t="s">
        <v>1577</v>
      </c>
      <c r="E1847" s="3" t="s">
        <v>472</v>
      </c>
      <c r="F1847" s="3">
        <v>1</v>
      </c>
      <c r="G1847" s="3">
        <v>6</v>
      </c>
      <c r="H1847" s="3" t="s">
        <v>1607</v>
      </c>
      <c r="I1847" s="3" t="s">
        <v>29</v>
      </c>
      <c r="J1847" s="3">
        <v>19.600000000000001</v>
      </c>
      <c r="K1847" s="3">
        <v>13</v>
      </c>
    </row>
    <row r="1848" spans="1:11" x14ac:dyDescent="0.35">
      <c r="A1848" s="3" t="s">
        <v>152</v>
      </c>
      <c r="B1848" s="3">
        <v>2018</v>
      </c>
      <c r="C1848" s="22">
        <v>43135</v>
      </c>
      <c r="D1848" s="3" t="s">
        <v>1577</v>
      </c>
      <c r="E1848" s="3" t="s">
        <v>472</v>
      </c>
      <c r="F1848" s="3">
        <v>2</v>
      </c>
      <c r="G1848" s="3">
        <v>1</v>
      </c>
      <c r="H1848" s="3" t="s">
        <v>135</v>
      </c>
      <c r="I1848" s="3" t="s">
        <v>36</v>
      </c>
      <c r="J1848" s="3">
        <v>27.2</v>
      </c>
      <c r="K1848" s="3">
        <v>1</v>
      </c>
    </row>
    <row r="1849" spans="1:11" x14ac:dyDescent="0.35">
      <c r="A1849" s="3" t="s">
        <v>152</v>
      </c>
      <c r="B1849" s="3">
        <v>2018</v>
      </c>
      <c r="C1849" s="22">
        <v>43135</v>
      </c>
      <c r="D1849" s="3" t="s">
        <v>1577</v>
      </c>
      <c r="E1849" s="3" t="s">
        <v>472</v>
      </c>
      <c r="F1849" s="3">
        <v>2</v>
      </c>
      <c r="G1849" s="3">
        <v>2</v>
      </c>
      <c r="H1849" s="3" t="s">
        <v>164</v>
      </c>
      <c r="I1849" s="3" t="s">
        <v>36</v>
      </c>
      <c r="J1849" s="3">
        <v>24</v>
      </c>
      <c r="K1849" s="3">
        <v>6</v>
      </c>
    </row>
    <row r="1850" spans="1:11" x14ac:dyDescent="0.35">
      <c r="A1850" s="3" t="s">
        <v>152</v>
      </c>
      <c r="B1850" s="3">
        <v>2018</v>
      </c>
      <c r="C1850" s="22">
        <v>43135</v>
      </c>
      <c r="D1850" s="3" t="s">
        <v>1577</v>
      </c>
      <c r="E1850" s="3" t="s">
        <v>472</v>
      </c>
      <c r="F1850" s="3">
        <v>2</v>
      </c>
      <c r="G1850" s="3">
        <v>3</v>
      </c>
      <c r="H1850" s="3" t="s">
        <v>1581</v>
      </c>
      <c r="I1850" s="3" t="s">
        <v>36</v>
      </c>
      <c r="J1850" s="3">
        <v>23.7</v>
      </c>
      <c r="K1850" s="3">
        <v>4</v>
      </c>
    </row>
    <row r="1851" spans="1:11" x14ac:dyDescent="0.35">
      <c r="A1851" s="3" t="s">
        <v>152</v>
      </c>
      <c r="B1851" s="3">
        <v>2018</v>
      </c>
      <c r="C1851" s="22">
        <v>43135</v>
      </c>
      <c r="D1851" s="3" t="s">
        <v>1577</v>
      </c>
      <c r="E1851" s="3" t="s">
        <v>472</v>
      </c>
      <c r="F1851" s="3">
        <v>2</v>
      </c>
      <c r="G1851" s="3">
        <v>4</v>
      </c>
      <c r="H1851" s="3" t="s">
        <v>1597</v>
      </c>
      <c r="I1851" s="3" t="s">
        <v>36</v>
      </c>
      <c r="J1851" s="3">
        <v>21.9</v>
      </c>
      <c r="K1851" s="3">
        <v>9</v>
      </c>
    </row>
    <row r="1852" spans="1:11" x14ac:dyDescent="0.35">
      <c r="A1852" s="3" t="s">
        <v>152</v>
      </c>
      <c r="B1852" s="3">
        <v>2018</v>
      </c>
      <c r="C1852" s="22">
        <v>43135</v>
      </c>
      <c r="D1852" s="3" t="s">
        <v>1577</v>
      </c>
      <c r="E1852" s="3" t="s">
        <v>472</v>
      </c>
      <c r="F1852" s="3">
        <v>2</v>
      </c>
      <c r="G1852" s="3">
        <v>5</v>
      </c>
      <c r="H1852" s="3" t="s">
        <v>1563</v>
      </c>
      <c r="I1852" s="3" t="s">
        <v>36</v>
      </c>
      <c r="J1852" s="3">
        <v>18.399999999999999</v>
      </c>
      <c r="K1852" s="3">
        <v>10</v>
      </c>
    </row>
    <row r="1853" spans="1:11" x14ac:dyDescent="0.35">
      <c r="A1853" s="3" t="s">
        <v>152</v>
      </c>
      <c r="B1853" s="3">
        <v>2018</v>
      </c>
      <c r="C1853" s="22">
        <v>43135</v>
      </c>
      <c r="D1853" s="3" t="s">
        <v>1577</v>
      </c>
      <c r="E1853" s="3" t="s">
        <v>472</v>
      </c>
      <c r="F1853" s="3">
        <v>2</v>
      </c>
      <c r="G1853" s="3">
        <v>6</v>
      </c>
      <c r="H1853" s="3" t="s">
        <v>1608</v>
      </c>
      <c r="I1853" s="3" t="s">
        <v>36</v>
      </c>
      <c r="J1853" s="3">
        <v>24.6</v>
      </c>
      <c r="K1853" s="3">
        <v>3</v>
      </c>
    </row>
    <row r="1854" spans="1:11" x14ac:dyDescent="0.35">
      <c r="A1854" s="3" t="s">
        <v>152</v>
      </c>
      <c r="B1854" s="3">
        <v>2018</v>
      </c>
      <c r="C1854" s="22">
        <v>43135</v>
      </c>
      <c r="D1854" s="3" t="s">
        <v>1577</v>
      </c>
      <c r="E1854" s="3" t="s">
        <v>472</v>
      </c>
      <c r="F1854" s="3">
        <v>2</v>
      </c>
      <c r="G1854" s="3">
        <v>7</v>
      </c>
      <c r="H1854" s="3" t="s">
        <v>1580</v>
      </c>
      <c r="I1854" s="3" t="s">
        <v>36</v>
      </c>
      <c r="J1854" s="3">
        <v>36.799999999999997</v>
      </c>
      <c r="K1854" s="3">
        <v>11</v>
      </c>
    </row>
    <row r="1855" spans="1:11" x14ac:dyDescent="0.35">
      <c r="A1855" s="3" t="s">
        <v>152</v>
      </c>
      <c r="B1855" s="3">
        <v>2018</v>
      </c>
      <c r="C1855" s="22">
        <v>43135</v>
      </c>
      <c r="D1855" s="3" t="s">
        <v>1577</v>
      </c>
      <c r="E1855" s="3" t="s">
        <v>383</v>
      </c>
      <c r="F1855" s="3">
        <v>1</v>
      </c>
      <c r="G1855" s="3">
        <v>1</v>
      </c>
      <c r="H1855" s="3" t="s">
        <v>135</v>
      </c>
      <c r="I1855" s="3" t="s">
        <v>36</v>
      </c>
      <c r="J1855" s="3">
        <v>27.2</v>
      </c>
      <c r="K1855" s="3">
        <v>1</v>
      </c>
    </row>
    <row r="1856" spans="1:11" x14ac:dyDescent="0.35">
      <c r="A1856" s="3" t="s">
        <v>152</v>
      </c>
      <c r="B1856" s="3">
        <v>2018</v>
      </c>
      <c r="C1856" s="22">
        <v>43135</v>
      </c>
      <c r="D1856" s="3" t="s">
        <v>1577</v>
      </c>
      <c r="E1856" s="3" t="s">
        <v>383</v>
      </c>
      <c r="F1856" s="3">
        <v>1</v>
      </c>
      <c r="G1856" s="3">
        <v>2</v>
      </c>
      <c r="H1856" s="3" t="s">
        <v>419</v>
      </c>
      <c r="I1856" s="3" t="s">
        <v>36</v>
      </c>
      <c r="J1856" s="3">
        <v>30</v>
      </c>
      <c r="K1856" s="3">
        <v>2</v>
      </c>
    </row>
    <row r="1857" spans="1:11" x14ac:dyDescent="0.35">
      <c r="A1857" s="3" t="s">
        <v>152</v>
      </c>
      <c r="B1857" s="3">
        <v>2018</v>
      </c>
      <c r="C1857" s="22">
        <v>43135</v>
      </c>
      <c r="D1857" s="3" t="s">
        <v>1577</v>
      </c>
      <c r="E1857" s="3" t="s">
        <v>383</v>
      </c>
      <c r="F1857" s="3">
        <v>1</v>
      </c>
      <c r="G1857" s="3">
        <v>3</v>
      </c>
      <c r="H1857" s="3" t="s">
        <v>1608</v>
      </c>
      <c r="I1857" s="3" t="s">
        <v>36</v>
      </c>
      <c r="J1857" s="3">
        <v>24.6</v>
      </c>
      <c r="K1857" s="3">
        <v>3</v>
      </c>
    </row>
    <row r="1858" spans="1:11" x14ac:dyDescent="0.35">
      <c r="A1858" s="3" t="s">
        <v>152</v>
      </c>
      <c r="B1858" s="3">
        <v>2018</v>
      </c>
      <c r="C1858" s="22">
        <v>43135</v>
      </c>
      <c r="D1858" s="3" t="s">
        <v>1577</v>
      </c>
      <c r="E1858" s="3" t="s">
        <v>383</v>
      </c>
      <c r="F1858" s="3">
        <v>1</v>
      </c>
      <c r="G1858" s="3">
        <v>4</v>
      </c>
      <c r="H1858" s="3" t="s">
        <v>1581</v>
      </c>
      <c r="I1858" s="3" t="s">
        <v>36</v>
      </c>
      <c r="J1858" s="3">
        <v>23.7</v>
      </c>
      <c r="K1858" s="3">
        <v>4</v>
      </c>
    </row>
    <row r="1859" spans="1:11" x14ac:dyDescent="0.35">
      <c r="A1859" s="3" t="s">
        <v>152</v>
      </c>
      <c r="B1859" s="3">
        <v>2018</v>
      </c>
      <c r="C1859" s="22">
        <v>43135</v>
      </c>
      <c r="D1859" s="3" t="s">
        <v>1577</v>
      </c>
      <c r="E1859" s="3" t="s">
        <v>383</v>
      </c>
      <c r="F1859" s="3">
        <v>1</v>
      </c>
      <c r="G1859" s="3">
        <v>5</v>
      </c>
      <c r="H1859" s="3" t="s">
        <v>183</v>
      </c>
      <c r="I1859" s="3" t="s">
        <v>36</v>
      </c>
      <c r="J1859" s="3">
        <v>22.1</v>
      </c>
      <c r="K1859" s="3">
        <v>5</v>
      </c>
    </row>
    <row r="1860" spans="1:11" x14ac:dyDescent="0.35">
      <c r="A1860" s="3" t="s">
        <v>152</v>
      </c>
      <c r="B1860" s="3">
        <v>2018</v>
      </c>
      <c r="C1860" s="22">
        <v>43135</v>
      </c>
      <c r="D1860" s="3" t="s">
        <v>1577</v>
      </c>
      <c r="E1860" s="3" t="s">
        <v>383</v>
      </c>
      <c r="F1860" s="3">
        <v>1</v>
      </c>
      <c r="G1860" s="3">
        <v>6</v>
      </c>
      <c r="H1860" s="3" t="s">
        <v>164</v>
      </c>
      <c r="I1860" s="3" t="s">
        <v>36</v>
      </c>
      <c r="J1860" s="3">
        <v>24</v>
      </c>
      <c r="K1860" s="3">
        <v>6</v>
      </c>
    </row>
    <row r="1861" spans="1:11" x14ac:dyDescent="0.35">
      <c r="A1861" s="3" t="s">
        <v>152</v>
      </c>
      <c r="B1861" s="3">
        <v>2018</v>
      </c>
      <c r="C1861" s="22">
        <v>43135</v>
      </c>
      <c r="D1861" s="3" t="s">
        <v>1577</v>
      </c>
      <c r="E1861" s="3" t="s">
        <v>383</v>
      </c>
      <c r="F1861" s="3">
        <v>2</v>
      </c>
      <c r="G1861" s="3">
        <v>1</v>
      </c>
      <c r="H1861" s="3" t="s">
        <v>1582</v>
      </c>
      <c r="I1861" s="3" t="s">
        <v>36</v>
      </c>
      <c r="J1861" s="3">
        <v>18.7</v>
      </c>
      <c r="K1861" s="3">
        <v>7</v>
      </c>
    </row>
    <row r="1862" spans="1:11" x14ac:dyDescent="0.35">
      <c r="A1862" s="3" t="s">
        <v>152</v>
      </c>
      <c r="B1862" s="3">
        <v>2018</v>
      </c>
      <c r="C1862" s="22">
        <v>43135</v>
      </c>
      <c r="D1862" s="3" t="s">
        <v>1577</v>
      </c>
      <c r="E1862" s="3" t="s">
        <v>383</v>
      </c>
      <c r="F1862" s="3">
        <v>2</v>
      </c>
      <c r="G1862" s="3">
        <v>2</v>
      </c>
      <c r="H1862" s="3" t="s">
        <v>1565</v>
      </c>
      <c r="I1862" s="3" t="s">
        <v>36</v>
      </c>
      <c r="J1862" s="3">
        <v>23.2</v>
      </c>
      <c r="K1862" s="3">
        <v>8</v>
      </c>
    </row>
    <row r="1863" spans="1:11" x14ac:dyDescent="0.35">
      <c r="A1863" s="3" t="s">
        <v>152</v>
      </c>
      <c r="B1863" s="3">
        <v>2018</v>
      </c>
      <c r="C1863" s="22">
        <v>43135</v>
      </c>
      <c r="D1863" s="3" t="s">
        <v>1577</v>
      </c>
      <c r="E1863" s="3" t="s">
        <v>383</v>
      </c>
      <c r="F1863" s="3">
        <v>2</v>
      </c>
      <c r="G1863" s="3">
        <v>3</v>
      </c>
      <c r="H1863" s="3" t="s">
        <v>1597</v>
      </c>
      <c r="I1863" s="3" t="s">
        <v>36</v>
      </c>
      <c r="J1863" s="3">
        <v>21.9</v>
      </c>
      <c r="K1863" s="3">
        <v>9</v>
      </c>
    </row>
    <row r="1864" spans="1:11" x14ac:dyDescent="0.35">
      <c r="A1864" s="3" t="s">
        <v>152</v>
      </c>
      <c r="B1864" s="3">
        <v>2018</v>
      </c>
      <c r="C1864" s="22">
        <v>43135</v>
      </c>
      <c r="D1864" s="3" t="s">
        <v>1577</v>
      </c>
      <c r="E1864" s="3" t="s">
        <v>383</v>
      </c>
      <c r="F1864" s="3">
        <v>2</v>
      </c>
      <c r="G1864" s="3">
        <v>4</v>
      </c>
      <c r="H1864" s="3" t="s">
        <v>1563</v>
      </c>
      <c r="I1864" s="3" t="s">
        <v>36</v>
      </c>
      <c r="J1864" s="3">
        <v>18.399999999999999</v>
      </c>
      <c r="K1864" s="3">
        <v>10</v>
      </c>
    </row>
    <row r="1865" spans="1:11" x14ac:dyDescent="0.35">
      <c r="A1865" s="3" t="s">
        <v>152</v>
      </c>
      <c r="B1865" s="3">
        <v>2018</v>
      </c>
      <c r="C1865" s="22">
        <v>43135</v>
      </c>
      <c r="D1865" s="3" t="s">
        <v>1577</v>
      </c>
      <c r="E1865" s="3" t="s">
        <v>383</v>
      </c>
      <c r="F1865" s="3">
        <v>2</v>
      </c>
      <c r="G1865" s="3">
        <v>5</v>
      </c>
      <c r="H1865" s="3" t="s">
        <v>1580</v>
      </c>
      <c r="I1865" s="3" t="s">
        <v>36</v>
      </c>
      <c r="J1865" s="3">
        <v>36.799999999999997</v>
      </c>
      <c r="K1865" s="3">
        <v>11</v>
      </c>
    </row>
    <row r="1866" spans="1:11" x14ac:dyDescent="0.35">
      <c r="A1866" s="3" t="s">
        <v>152</v>
      </c>
      <c r="B1866" s="3">
        <v>2018</v>
      </c>
      <c r="C1866" s="22">
        <v>43135</v>
      </c>
      <c r="D1866" s="3" t="s">
        <v>1577</v>
      </c>
      <c r="E1866" s="3" t="s">
        <v>383</v>
      </c>
      <c r="F1866" s="3">
        <v>2</v>
      </c>
      <c r="G1866" s="3">
        <v>6</v>
      </c>
      <c r="H1866" s="3" t="s">
        <v>1606</v>
      </c>
      <c r="I1866" s="3" t="s">
        <v>36</v>
      </c>
      <c r="J1866" s="3">
        <v>39.1</v>
      </c>
      <c r="K1866" s="3">
        <v>12</v>
      </c>
    </row>
    <row r="1867" spans="1:11" x14ac:dyDescent="0.35">
      <c r="A1867" s="3" t="s">
        <v>152</v>
      </c>
      <c r="B1867" s="3">
        <v>2018</v>
      </c>
      <c r="C1867" s="22">
        <v>43135</v>
      </c>
      <c r="D1867" s="3" t="s">
        <v>1577</v>
      </c>
      <c r="E1867" s="3" t="s">
        <v>383</v>
      </c>
      <c r="F1867" s="3">
        <v>2</v>
      </c>
      <c r="G1867" s="3">
        <v>7</v>
      </c>
      <c r="H1867" s="3" t="s">
        <v>1607</v>
      </c>
      <c r="I1867" s="3" t="s">
        <v>29</v>
      </c>
      <c r="J1867" s="3">
        <v>19.600000000000001</v>
      </c>
      <c r="K1867" s="3">
        <v>13</v>
      </c>
    </row>
    <row r="1868" spans="1:11" x14ac:dyDescent="0.35">
      <c r="A1868" s="3" t="s">
        <v>152</v>
      </c>
      <c r="B1868" s="3">
        <v>2018</v>
      </c>
      <c r="C1868" s="22">
        <v>43134</v>
      </c>
      <c r="D1868" s="3" t="s">
        <v>1577</v>
      </c>
      <c r="E1868" s="3" t="s">
        <v>472</v>
      </c>
      <c r="F1868" s="3">
        <v>1</v>
      </c>
      <c r="G1868" s="3">
        <v>1</v>
      </c>
      <c r="H1868" s="3" t="s">
        <v>1596</v>
      </c>
      <c r="I1868" s="3" t="s">
        <v>36</v>
      </c>
      <c r="J1868" s="3">
        <v>17.3</v>
      </c>
      <c r="K1868" s="3">
        <v>5</v>
      </c>
    </row>
    <row r="1869" spans="1:11" x14ac:dyDescent="0.35">
      <c r="A1869" s="3" t="s">
        <v>152</v>
      </c>
      <c r="B1869" s="3">
        <v>2018</v>
      </c>
      <c r="C1869" s="22">
        <v>43134</v>
      </c>
      <c r="D1869" s="3" t="s">
        <v>1577</v>
      </c>
      <c r="E1869" s="3" t="s">
        <v>472</v>
      </c>
      <c r="F1869" s="3">
        <v>1</v>
      </c>
      <c r="G1869" s="3">
        <v>2</v>
      </c>
      <c r="H1869" s="3" t="s">
        <v>1609</v>
      </c>
      <c r="I1869" s="3" t="s">
        <v>36</v>
      </c>
      <c r="J1869" s="3">
        <v>17.2</v>
      </c>
      <c r="K1869" s="3">
        <v>2</v>
      </c>
    </row>
    <row r="1870" spans="1:11" x14ac:dyDescent="0.35">
      <c r="A1870" s="3" t="s">
        <v>152</v>
      </c>
      <c r="B1870" s="3">
        <v>2018</v>
      </c>
      <c r="C1870" s="22">
        <v>43134</v>
      </c>
      <c r="D1870" s="3" t="s">
        <v>1577</v>
      </c>
      <c r="E1870" s="3" t="s">
        <v>472</v>
      </c>
      <c r="F1870" s="3">
        <v>1</v>
      </c>
      <c r="G1870" s="3">
        <v>3</v>
      </c>
      <c r="H1870" s="3" t="s">
        <v>1610</v>
      </c>
      <c r="I1870" s="3" t="s">
        <v>36</v>
      </c>
      <c r="J1870" s="3">
        <v>17.3</v>
      </c>
      <c r="K1870" s="3">
        <v>3</v>
      </c>
    </row>
    <row r="1871" spans="1:11" x14ac:dyDescent="0.35">
      <c r="A1871" s="3" t="s">
        <v>152</v>
      </c>
      <c r="B1871" s="3">
        <v>2018</v>
      </c>
      <c r="C1871" s="22">
        <v>43134</v>
      </c>
      <c r="D1871" s="3" t="s">
        <v>1577</v>
      </c>
      <c r="E1871" s="3" t="s">
        <v>472</v>
      </c>
      <c r="F1871" s="3">
        <v>1</v>
      </c>
      <c r="G1871" s="3">
        <v>4</v>
      </c>
      <c r="H1871" s="3" t="s">
        <v>1611</v>
      </c>
      <c r="I1871" s="3" t="s">
        <v>36</v>
      </c>
      <c r="J1871" s="3">
        <v>18</v>
      </c>
      <c r="K1871" s="3">
        <v>4</v>
      </c>
    </row>
    <row r="1872" spans="1:11" x14ac:dyDescent="0.35">
      <c r="A1872" s="3" t="s">
        <v>152</v>
      </c>
      <c r="B1872" s="3">
        <v>2018</v>
      </c>
      <c r="C1872" s="22">
        <v>43134</v>
      </c>
      <c r="D1872" s="3" t="s">
        <v>1577</v>
      </c>
      <c r="E1872" s="3" t="s">
        <v>472</v>
      </c>
      <c r="F1872" s="3">
        <v>1</v>
      </c>
      <c r="G1872" s="3">
        <v>5</v>
      </c>
      <c r="H1872" s="3" t="s">
        <v>1612</v>
      </c>
      <c r="I1872" s="3" t="s">
        <v>36</v>
      </c>
      <c r="J1872" s="3">
        <v>17.3</v>
      </c>
      <c r="K1872" s="3">
        <v>10</v>
      </c>
    </row>
    <row r="1873" spans="1:11" x14ac:dyDescent="0.35">
      <c r="A1873" s="3" t="s">
        <v>152</v>
      </c>
      <c r="B1873" s="3">
        <v>2018</v>
      </c>
      <c r="C1873" s="22">
        <v>43134</v>
      </c>
      <c r="D1873" s="3" t="s">
        <v>1577</v>
      </c>
      <c r="E1873" s="3" t="s">
        <v>472</v>
      </c>
      <c r="F1873" s="3">
        <v>2</v>
      </c>
      <c r="G1873" s="3">
        <v>1</v>
      </c>
      <c r="H1873" s="3" t="s">
        <v>1567</v>
      </c>
      <c r="I1873" s="3" t="s">
        <v>36</v>
      </c>
      <c r="J1873" s="3">
        <v>17.5</v>
      </c>
      <c r="K1873" s="3">
        <v>1</v>
      </c>
    </row>
    <row r="1874" spans="1:11" x14ac:dyDescent="0.35">
      <c r="A1874" s="3" t="s">
        <v>152</v>
      </c>
      <c r="B1874" s="3">
        <v>2018</v>
      </c>
      <c r="C1874" s="22">
        <v>43134</v>
      </c>
      <c r="D1874" s="3" t="s">
        <v>1577</v>
      </c>
      <c r="E1874" s="3" t="s">
        <v>472</v>
      </c>
      <c r="F1874" s="3">
        <v>2</v>
      </c>
      <c r="G1874" s="3">
        <v>2</v>
      </c>
      <c r="H1874" s="3" t="s">
        <v>1613</v>
      </c>
      <c r="I1874" s="3" t="s">
        <v>36</v>
      </c>
      <c r="J1874" s="3">
        <v>16.100000000000001</v>
      </c>
      <c r="K1874" s="3">
        <v>4</v>
      </c>
    </row>
    <row r="1875" spans="1:11" x14ac:dyDescent="0.35">
      <c r="A1875" s="3" t="s">
        <v>152</v>
      </c>
      <c r="B1875" s="3">
        <v>2018</v>
      </c>
      <c r="C1875" s="22">
        <v>43134</v>
      </c>
      <c r="D1875" s="3" t="s">
        <v>1577</v>
      </c>
      <c r="E1875" s="3" t="s">
        <v>472</v>
      </c>
      <c r="F1875" s="3">
        <v>2</v>
      </c>
      <c r="G1875" s="3">
        <v>3</v>
      </c>
      <c r="H1875" s="3" t="s">
        <v>1568</v>
      </c>
      <c r="I1875" s="3" t="s">
        <v>36</v>
      </c>
      <c r="J1875" s="3">
        <v>16.5</v>
      </c>
      <c r="K1875" s="3">
        <v>3</v>
      </c>
    </row>
    <row r="1876" spans="1:11" x14ac:dyDescent="0.35">
      <c r="A1876" s="3" t="s">
        <v>152</v>
      </c>
      <c r="B1876" s="3">
        <v>2018</v>
      </c>
      <c r="C1876" s="22">
        <v>43134</v>
      </c>
      <c r="D1876" s="3" t="s">
        <v>1577</v>
      </c>
      <c r="E1876" s="3" t="s">
        <v>472</v>
      </c>
      <c r="F1876" s="3">
        <v>2</v>
      </c>
      <c r="G1876" s="3">
        <v>4</v>
      </c>
      <c r="H1876" s="3" t="s">
        <v>1583</v>
      </c>
      <c r="I1876" s="3" t="s">
        <v>36</v>
      </c>
      <c r="J1876" s="3">
        <v>17</v>
      </c>
      <c r="K1876" s="3">
        <v>2</v>
      </c>
    </row>
    <row r="1877" spans="1:11" x14ac:dyDescent="0.35">
      <c r="A1877" s="3" t="s">
        <v>152</v>
      </c>
      <c r="B1877" s="3">
        <v>2018</v>
      </c>
      <c r="C1877" s="22">
        <v>43134</v>
      </c>
      <c r="D1877" s="3" t="s">
        <v>1577</v>
      </c>
      <c r="E1877" s="3" t="s">
        <v>472</v>
      </c>
      <c r="F1877" s="3">
        <v>2</v>
      </c>
      <c r="G1877" s="3">
        <v>5</v>
      </c>
      <c r="H1877" s="3" t="s">
        <v>1614</v>
      </c>
      <c r="I1877" s="3" t="s">
        <v>36</v>
      </c>
      <c r="J1877" s="3">
        <v>17.3</v>
      </c>
      <c r="K1877" s="3">
        <v>5</v>
      </c>
    </row>
    <row r="1878" spans="1:11" x14ac:dyDescent="0.35">
      <c r="A1878" s="3" t="s">
        <v>152</v>
      </c>
      <c r="B1878" s="3">
        <v>2018</v>
      </c>
      <c r="C1878" s="22">
        <v>43134</v>
      </c>
      <c r="D1878" s="3" t="s">
        <v>1577</v>
      </c>
      <c r="E1878" s="3" t="s">
        <v>472</v>
      </c>
      <c r="F1878" s="3">
        <v>2</v>
      </c>
      <c r="G1878" s="3">
        <v>6</v>
      </c>
      <c r="H1878" s="3" t="s">
        <v>1572</v>
      </c>
      <c r="I1878" s="3" t="s">
        <v>36</v>
      </c>
      <c r="J1878" s="3">
        <v>16.2</v>
      </c>
      <c r="K1878" s="3">
        <v>6</v>
      </c>
    </row>
    <row r="1879" spans="1:11" x14ac:dyDescent="0.35">
      <c r="A1879" s="3" t="s">
        <v>152</v>
      </c>
      <c r="B1879" s="3">
        <v>2018</v>
      </c>
      <c r="C1879" s="22">
        <v>43134</v>
      </c>
      <c r="D1879" s="3" t="s">
        <v>1577</v>
      </c>
      <c r="E1879" s="3" t="s">
        <v>383</v>
      </c>
      <c r="F1879" s="3">
        <v>1</v>
      </c>
      <c r="G1879" s="3">
        <v>1</v>
      </c>
      <c r="H1879" s="3" t="s">
        <v>1567</v>
      </c>
      <c r="I1879" s="3" t="s">
        <v>36</v>
      </c>
      <c r="J1879" s="3">
        <v>17.5</v>
      </c>
      <c r="K1879" s="3">
        <v>1</v>
      </c>
    </row>
    <row r="1880" spans="1:11" x14ac:dyDescent="0.35">
      <c r="A1880" s="3" t="s">
        <v>152</v>
      </c>
      <c r="B1880" s="3">
        <v>2018</v>
      </c>
      <c r="C1880" s="22">
        <v>43134</v>
      </c>
      <c r="D1880" s="3" t="s">
        <v>1577</v>
      </c>
      <c r="E1880" s="3" t="s">
        <v>383</v>
      </c>
      <c r="F1880" s="3">
        <v>1</v>
      </c>
      <c r="G1880" s="3">
        <v>2</v>
      </c>
      <c r="H1880" s="3" t="s">
        <v>1568</v>
      </c>
      <c r="I1880" s="3" t="s">
        <v>36</v>
      </c>
      <c r="J1880" s="3">
        <v>16.5</v>
      </c>
      <c r="K1880" s="3">
        <v>2</v>
      </c>
    </row>
    <row r="1881" spans="1:11" x14ac:dyDescent="0.35">
      <c r="A1881" s="3" t="s">
        <v>152</v>
      </c>
      <c r="B1881" s="3">
        <v>2018</v>
      </c>
      <c r="C1881" s="22">
        <v>43134</v>
      </c>
      <c r="D1881" s="3" t="s">
        <v>1577</v>
      </c>
      <c r="E1881" s="3" t="s">
        <v>383</v>
      </c>
      <c r="F1881" s="3">
        <v>1</v>
      </c>
      <c r="G1881" s="3">
        <v>3</v>
      </c>
      <c r="H1881" s="3" t="s">
        <v>1609</v>
      </c>
      <c r="I1881" s="3" t="s">
        <v>36</v>
      </c>
      <c r="J1881" s="3">
        <v>17.2</v>
      </c>
      <c r="K1881" s="3">
        <v>3</v>
      </c>
    </row>
    <row r="1882" spans="1:11" x14ac:dyDescent="0.35">
      <c r="A1882" s="3" t="s">
        <v>152</v>
      </c>
      <c r="B1882" s="3">
        <v>2018</v>
      </c>
      <c r="C1882" s="22">
        <v>43134</v>
      </c>
      <c r="D1882" s="3" t="s">
        <v>1577</v>
      </c>
      <c r="E1882" s="3" t="s">
        <v>383</v>
      </c>
      <c r="F1882" s="3">
        <v>1</v>
      </c>
      <c r="G1882" s="3">
        <v>4</v>
      </c>
      <c r="H1882" s="3" t="s">
        <v>1613</v>
      </c>
      <c r="I1882" s="3" t="s">
        <v>36</v>
      </c>
      <c r="J1882" s="3">
        <v>16.100000000000001</v>
      </c>
      <c r="K1882" s="3">
        <v>4</v>
      </c>
    </row>
    <row r="1883" spans="1:11" x14ac:dyDescent="0.35">
      <c r="A1883" s="3" t="s">
        <v>152</v>
      </c>
      <c r="B1883" s="3">
        <v>2018</v>
      </c>
      <c r="C1883" s="22">
        <v>43134</v>
      </c>
      <c r="D1883" s="3" t="s">
        <v>1577</v>
      </c>
      <c r="E1883" s="3" t="s">
        <v>383</v>
      </c>
      <c r="F1883" s="3">
        <v>1</v>
      </c>
      <c r="G1883" s="3">
        <v>5</v>
      </c>
      <c r="H1883" s="3" t="s">
        <v>1596</v>
      </c>
      <c r="I1883" s="3" t="s">
        <v>36</v>
      </c>
      <c r="J1883" s="3">
        <v>17.3</v>
      </c>
      <c r="K1883" s="3">
        <v>5</v>
      </c>
    </row>
    <row r="1884" spans="1:11" x14ac:dyDescent="0.35">
      <c r="A1884" s="3" t="s">
        <v>152</v>
      </c>
      <c r="B1884" s="3">
        <v>2018</v>
      </c>
      <c r="C1884" s="22">
        <v>43134</v>
      </c>
      <c r="D1884" s="3" t="s">
        <v>1577</v>
      </c>
      <c r="E1884" s="3" t="s">
        <v>383</v>
      </c>
      <c r="F1884" s="3">
        <v>1</v>
      </c>
      <c r="G1884" s="3">
        <v>6</v>
      </c>
      <c r="H1884" s="3" t="s">
        <v>1610</v>
      </c>
      <c r="I1884" s="3" t="s">
        <v>36</v>
      </c>
      <c r="J1884" s="3">
        <v>17.3</v>
      </c>
      <c r="K1884" s="3">
        <v>6</v>
      </c>
    </row>
    <row r="1885" spans="1:11" x14ac:dyDescent="0.35">
      <c r="A1885" s="3" t="s">
        <v>152</v>
      </c>
      <c r="B1885" s="3">
        <v>2018</v>
      </c>
      <c r="C1885" s="22">
        <v>43134</v>
      </c>
      <c r="D1885" s="3" t="s">
        <v>1577</v>
      </c>
      <c r="E1885" s="3" t="s">
        <v>383</v>
      </c>
      <c r="F1885" s="3">
        <v>2</v>
      </c>
      <c r="G1885" s="3">
        <v>1</v>
      </c>
      <c r="H1885" s="3" t="s">
        <v>1611</v>
      </c>
      <c r="I1885" s="3" t="s">
        <v>36</v>
      </c>
      <c r="J1885" s="3">
        <v>18</v>
      </c>
      <c r="K1885" s="3">
        <v>7</v>
      </c>
    </row>
    <row r="1886" spans="1:11" x14ac:dyDescent="0.35">
      <c r="A1886" s="3" t="s">
        <v>152</v>
      </c>
      <c r="B1886" s="3">
        <v>2018</v>
      </c>
      <c r="C1886" s="22">
        <v>43134</v>
      </c>
      <c r="D1886" s="3" t="s">
        <v>1577</v>
      </c>
      <c r="E1886" s="3" t="s">
        <v>383</v>
      </c>
      <c r="F1886" s="3">
        <v>2</v>
      </c>
      <c r="G1886" s="3">
        <v>2</v>
      </c>
      <c r="H1886" s="3" t="s">
        <v>1583</v>
      </c>
      <c r="I1886" s="3" t="s">
        <v>36</v>
      </c>
      <c r="J1886" s="3">
        <v>17</v>
      </c>
      <c r="K1886" s="3">
        <v>8</v>
      </c>
    </row>
    <row r="1887" spans="1:11" x14ac:dyDescent="0.35">
      <c r="A1887" s="3" t="s">
        <v>152</v>
      </c>
      <c r="B1887" s="3">
        <v>2018</v>
      </c>
      <c r="C1887" s="22">
        <v>43134</v>
      </c>
      <c r="D1887" s="3" t="s">
        <v>1577</v>
      </c>
      <c r="E1887" s="3" t="s">
        <v>383</v>
      </c>
      <c r="F1887" s="3">
        <v>2</v>
      </c>
      <c r="G1887" s="3">
        <v>3</v>
      </c>
      <c r="H1887" s="3" t="s">
        <v>1614</v>
      </c>
      <c r="I1887" s="3" t="s">
        <v>36</v>
      </c>
      <c r="J1887" s="3">
        <v>17.3</v>
      </c>
      <c r="K1887" s="3">
        <v>9</v>
      </c>
    </row>
    <row r="1888" spans="1:11" x14ac:dyDescent="0.35">
      <c r="A1888" s="3" t="s">
        <v>152</v>
      </c>
      <c r="B1888" s="3">
        <v>2018</v>
      </c>
      <c r="C1888" s="22">
        <v>43134</v>
      </c>
      <c r="D1888" s="3" t="s">
        <v>1577</v>
      </c>
      <c r="E1888" s="3" t="s">
        <v>383</v>
      </c>
      <c r="F1888" s="3">
        <v>2</v>
      </c>
      <c r="G1888" s="3">
        <v>4</v>
      </c>
      <c r="H1888" s="3" t="s">
        <v>1612</v>
      </c>
      <c r="I1888" s="3" t="s">
        <v>36</v>
      </c>
      <c r="J1888" s="3">
        <v>17.3</v>
      </c>
      <c r="K1888" s="3">
        <v>10</v>
      </c>
    </row>
    <row r="1889" spans="1:11" x14ac:dyDescent="0.35">
      <c r="A1889" s="3" t="s">
        <v>152</v>
      </c>
      <c r="B1889" s="3">
        <v>2018</v>
      </c>
      <c r="C1889" s="22">
        <v>43134</v>
      </c>
      <c r="D1889" s="3" t="s">
        <v>1577</v>
      </c>
      <c r="E1889" s="3" t="s">
        <v>383</v>
      </c>
      <c r="F1889" s="3">
        <v>2</v>
      </c>
      <c r="G1889" s="3">
        <v>5</v>
      </c>
      <c r="H1889" s="3" t="s">
        <v>1572</v>
      </c>
      <c r="I1889" s="3" t="s">
        <v>36</v>
      </c>
      <c r="J1889" s="3">
        <v>16.2</v>
      </c>
      <c r="K1889" s="3">
        <v>11</v>
      </c>
    </row>
    <row r="1890" spans="1:11" x14ac:dyDescent="0.35">
      <c r="A1890" s="3" t="s">
        <v>173</v>
      </c>
      <c r="B1890" s="3">
        <v>2018</v>
      </c>
      <c r="C1890" s="22">
        <v>43121</v>
      </c>
      <c r="D1890" s="3" t="s">
        <v>1554</v>
      </c>
      <c r="E1890" s="3" t="s">
        <v>472</v>
      </c>
      <c r="F1890" s="3">
        <v>1</v>
      </c>
      <c r="G1890" s="3">
        <v>1</v>
      </c>
      <c r="H1890" s="3" t="s">
        <v>178</v>
      </c>
      <c r="I1890" s="3" t="s">
        <v>159</v>
      </c>
      <c r="J1890" s="3">
        <v>26</v>
      </c>
      <c r="K1890" s="3">
        <v>2</v>
      </c>
    </row>
    <row r="1891" spans="1:11" x14ac:dyDescent="0.35">
      <c r="A1891" s="3" t="s">
        <v>173</v>
      </c>
      <c r="B1891" s="3">
        <v>2018</v>
      </c>
      <c r="C1891" s="22">
        <v>43121</v>
      </c>
      <c r="D1891" s="3" t="s">
        <v>1554</v>
      </c>
      <c r="E1891" s="3" t="s">
        <v>472</v>
      </c>
      <c r="F1891" s="3">
        <v>1</v>
      </c>
      <c r="G1891" s="3">
        <v>2</v>
      </c>
      <c r="H1891" s="3" t="s">
        <v>34</v>
      </c>
      <c r="I1891" s="3" t="s">
        <v>19</v>
      </c>
      <c r="J1891" s="3">
        <v>30.5</v>
      </c>
      <c r="K1891" s="3">
        <v>7</v>
      </c>
    </row>
    <row r="1892" spans="1:11" x14ac:dyDescent="0.35">
      <c r="A1892" s="3" t="s">
        <v>173</v>
      </c>
      <c r="B1892" s="3">
        <v>2018</v>
      </c>
      <c r="C1892" s="22">
        <v>43121</v>
      </c>
      <c r="D1892" s="3" t="s">
        <v>1554</v>
      </c>
      <c r="E1892" s="3" t="s">
        <v>472</v>
      </c>
      <c r="F1892" s="3">
        <v>1</v>
      </c>
      <c r="G1892" s="3">
        <v>3</v>
      </c>
      <c r="H1892" s="3" t="s">
        <v>1603</v>
      </c>
      <c r="I1892" s="3" t="s">
        <v>25</v>
      </c>
      <c r="J1892" s="3">
        <v>29.4</v>
      </c>
      <c r="K1892" s="3">
        <v>13</v>
      </c>
    </row>
    <row r="1893" spans="1:11" x14ac:dyDescent="0.35">
      <c r="A1893" s="3" t="s">
        <v>173</v>
      </c>
      <c r="B1893" s="3">
        <v>2018</v>
      </c>
      <c r="C1893" s="22">
        <v>43121</v>
      </c>
      <c r="D1893" s="3" t="s">
        <v>1554</v>
      </c>
      <c r="E1893" s="3" t="s">
        <v>472</v>
      </c>
      <c r="F1893" s="3">
        <v>1</v>
      </c>
      <c r="G1893" s="3">
        <v>4</v>
      </c>
      <c r="H1893" s="3" t="s">
        <v>1615</v>
      </c>
      <c r="I1893" s="3" t="s">
        <v>1616</v>
      </c>
      <c r="J1893" s="3"/>
      <c r="K1893" s="3">
        <v>5</v>
      </c>
    </row>
    <row r="1894" spans="1:11" x14ac:dyDescent="0.35">
      <c r="A1894" s="3" t="s">
        <v>173</v>
      </c>
      <c r="B1894" s="3">
        <v>2018</v>
      </c>
      <c r="C1894" s="22">
        <v>43121</v>
      </c>
      <c r="D1894" s="3" t="s">
        <v>1554</v>
      </c>
      <c r="E1894" s="3" t="s">
        <v>472</v>
      </c>
      <c r="F1894" s="3">
        <v>1</v>
      </c>
      <c r="G1894" s="3">
        <v>5</v>
      </c>
      <c r="H1894" s="3" t="s">
        <v>101</v>
      </c>
      <c r="I1894" s="3" t="s">
        <v>47</v>
      </c>
      <c r="J1894" s="3">
        <v>23.9</v>
      </c>
      <c r="K1894" s="3">
        <v>15</v>
      </c>
    </row>
    <row r="1895" spans="1:11" x14ac:dyDescent="0.35">
      <c r="A1895" s="3" t="s">
        <v>173</v>
      </c>
      <c r="B1895" s="3">
        <v>2018</v>
      </c>
      <c r="C1895" s="22">
        <v>43121</v>
      </c>
      <c r="D1895" s="3" t="s">
        <v>1554</v>
      </c>
      <c r="E1895" s="3" t="s">
        <v>472</v>
      </c>
      <c r="F1895" s="3">
        <v>1</v>
      </c>
      <c r="G1895" s="3">
        <v>6</v>
      </c>
      <c r="H1895" s="3" t="s">
        <v>124</v>
      </c>
      <c r="I1895" s="3" t="s">
        <v>123</v>
      </c>
      <c r="J1895" s="3">
        <v>21.9</v>
      </c>
      <c r="K1895" s="3">
        <v>10</v>
      </c>
    </row>
    <row r="1896" spans="1:11" x14ac:dyDescent="0.35">
      <c r="A1896" s="3" t="s">
        <v>173</v>
      </c>
      <c r="B1896" s="3">
        <v>2018</v>
      </c>
      <c r="C1896" s="22">
        <v>43121</v>
      </c>
      <c r="D1896" s="3" t="s">
        <v>1554</v>
      </c>
      <c r="E1896" s="3" t="s">
        <v>472</v>
      </c>
      <c r="F1896" s="3">
        <v>2</v>
      </c>
      <c r="G1896" s="3">
        <v>1</v>
      </c>
      <c r="H1896" s="3" t="s">
        <v>150</v>
      </c>
      <c r="I1896" s="3" t="s">
        <v>31</v>
      </c>
      <c r="J1896" s="3">
        <v>29.5</v>
      </c>
      <c r="K1896" s="3">
        <v>3</v>
      </c>
    </row>
    <row r="1897" spans="1:11" x14ac:dyDescent="0.35">
      <c r="A1897" s="3" t="s">
        <v>173</v>
      </c>
      <c r="B1897" s="3">
        <v>2018</v>
      </c>
      <c r="C1897" s="22">
        <v>43121</v>
      </c>
      <c r="D1897" s="3" t="s">
        <v>1554</v>
      </c>
      <c r="E1897" s="3" t="s">
        <v>472</v>
      </c>
      <c r="F1897" s="3">
        <v>2</v>
      </c>
      <c r="G1897" s="3">
        <v>2</v>
      </c>
      <c r="H1897" s="3" t="s">
        <v>189</v>
      </c>
      <c r="I1897" s="3" t="s">
        <v>190</v>
      </c>
      <c r="J1897" s="3">
        <v>22.9</v>
      </c>
      <c r="K1897" s="3">
        <v>11</v>
      </c>
    </row>
    <row r="1898" spans="1:11" x14ac:dyDescent="0.35">
      <c r="A1898" s="3" t="s">
        <v>173</v>
      </c>
      <c r="B1898" s="3">
        <v>2018</v>
      </c>
      <c r="C1898" s="22">
        <v>43121</v>
      </c>
      <c r="D1898" s="3" t="s">
        <v>1554</v>
      </c>
      <c r="E1898" s="3" t="s">
        <v>472</v>
      </c>
      <c r="F1898" s="3">
        <v>2</v>
      </c>
      <c r="G1898" s="3">
        <v>3</v>
      </c>
      <c r="H1898" s="3" t="s">
        <v>95</v>
      </c>
      <c r="I1898" s="3" t="s">
        <v>38</v>
      </c>
      <c r="J1898" s="3">
        <v>20.2</v>
      </c>
      <c r="K1898" s="3">
        <v>12</v>
      </c>
    </row>
    <row r="1899" spans="1:11" x14ac:dyDescent="0.35">
      <c r="A1899" s="3" t="s">
        <v>173</v>
      </c>
      <c r="B1899" s="3">
        <v>2018</v>
      </c>
      <c r="C1899" s="22">
        <v>43121</v>
      </c>
      <c r="D1899" s="3" t="s">
        <v>1554</v>
      </c>
      <c r="E1899" s="3" t="s">
        <v>472</v>
      </c>
      <c r="F1899" s="3">
        <v>2</v>
      </c>
      <c r="G1899" s="3">
        <v>4</v>
      </c>
      <c r="H1899" s="3" t="s">
        <v>186</v>
      </c>
      <c r="I1899" s="3" t="s">
        <v>25</v>
      </c>
      <c r="J1899" s="3">
        <v>18.2</v>
      </c>
      <c r="K1899" s="3">
        <v>15</v>
      </c>
    </row>
    <row r="1900" spans="1:11" x14ac:dyDescent="0.35">
      <c r="A1900" s="3" t="s">
        <v>173</v>
      </c>
      <c r="B1900" s="3">
        <v>2018</v>
      </c>
      <c r="C1900" s="22">
        <v>43121</v>
      </c>
      <c r="D1900" s="3" t="s">
        <v>1554</v>
      </c>
      <c r="E1900" s="3" t="s">
        <v>472</v>
      </c>
      <c r="F1900" s="3">
        <v>2</v>
      </c>
      <c r="G1900" s="3">
        <v>5</v>
      </c>
      <c r="H1900" s="3" t="s">
        <v>22</v>
      </c>
      <c r="I1900" s="3" t="s">
        <v>15</v>
      </c>
      <c r="J1900" s="3">
        <v>20</v>
      </c>
      <c r="K1900" s="3">
        <v>8</v>
      </c>
    </row>
    <row r="1901" spans="1:11" x14ac:dyDescent="0.35">
      <c r="A1901" s="3" t="s">
        <v>173</v>
      </c>
      <c r="B1901" s="3">
        <v>2018</v>
      </c>
      <c r="C1901" s="22">
        <v>43121</v>
      </c>
      <c r="D1901" s="3" t="s">
        <v>1554</v>
      </c>
      <c r="E1901" s="3" t="s">
        <v>472</v>
      </c>
      <c r="F1901" s="3">
        <v>3</v>
      </c>
      <c r="G1901" s="3">
        <v>1</v>
      </c>
      <c r="H1901" s="3" t="s">
        <v>50</v>
      </c>
      <c r="I1901" s="3" t="s">
        <v>51</v>
      </c>
      <c r="J1901" s="3">
        <v>21.3</v>
      </c>
      <c r="K1901" s="3">
        <v>1</v>
      </c>
    </row>
    <row r="1902" spans="1:11" x14ac:dyDescent="0.35">
      <c r="A1902" s="3" t="s">
        <v>173</v>
      </c>
      <c r="B1902" s="3">
        <v>2018</v>
      </c>
      <c r="C1902" s="22">
        <v>43121</v>
      </c>
      <c r="D1902" s="3" t="s">
        <v>1554</v>
      </c>
      <c r="E1902" s="3" t="s">
        <v>472</v>
      </c>
      <c r="F1902" s="3">
        <v>3</v>
      </c>
      <c r="G1902" s="3">
        <v>2</v>
      </c>
      <c r="H1902" s="3" t="s">
        <v>188</v>
      </c>
      <c r="I1902" s="3" t="s">
        <v>19</v>
      </c>
      <c r="J1902" s="3">
        <v>23.6</v>
      </c>
      <c r="K1902" s="3">
        <v>6</v>
      </c>
    </row>
    <row r="1903" spans="1:11" x14ac:dyDescent="0.35">
      <c r="A1903" s="3" t="s">
        <v>173</v>
      </c>
      <c r="B1903" s="3">
        <v>2018</v>
      </c>
      <c r="C1903" s="22">
        <v>43121</v>
      </c>
      <c r="D1903" s="3" t="s">
        <v>1554</v>
      </c>
      <c r="E1903" s="3" t="s">
        <v>472</v>
      </c>
      <c r="F1903" s="3">
        <v>3</v>
      </c>
      <c r="G1903" s="3">
        <v>3</v>
      </c>
      <c r="H1903" s="3" t="s">
        <v>80</v>
      </c>
      <c r="I1903" s="3" t="s">
        <v>65</v>
      </c>
      <c r="J1903" s="3">
        <v>30.7</v>
      </c>
      <c r="K1903" s="3">
        <v>4</v>
      </c>
    </row>
    <row r="1904" spans="1:11" x14ac:dyDescent="0.35">
      <c r="A1904" s="3" t="s">
        <v>173</v>
      </c>
      <c r="B1904" s="3">
        <v>2018</v>
      </c>
      <c r="C1904" s="22">
        <v>43121</v>
      </c>
      <c r="D1904" s="3" t="s">
        <v>1554</v>
      </c>
      <c r="E1904" s="3" t="s">
        <v>472</v>
      </c>
      <c r="F1904" s="3">
        <v>3</v>
      </c>
      <c r="G1904" s="3">
        <v>4</v>
      </c>
      <c r="H1904" s="3" t="s">
        <v>1531</v>
      </c>
      <c r="I1904" s="3" t="s">
        <v>53</v>
      </c>
      <c r="J1904" s="3">
        <v>21</v>
      </c>
      <c r="K1904" s="3">
        <v>13</v>
      </c>
    </row>
    <row r="1905" spans="1:11" x14ac:dyDescent="0.35">
      <c r="A1905" s="3" t="s">
        <v>173</v>
      </c>
      <c r="B1905" s="3">
        <v>2018</v>
      </c>
      <c r="C1905" s="22">
        <v>43121</v>
      </c>
      <c r="D1905" s="3" t="s">
        <v>1554</v>
      </c>
      <c r="E1905" s="3" t="s">
        <v>472</v>
      </c>
      <c r="F1905" s="3">
        <v>3</v>
      </c>
      <c r="G1905" s="3">
        <v>5</v>
      </c>
      <c r="H1905" s="3" t="s">
        <v>149</v>
      </c>
      <c r="I1905" s="3" t="s">
        <v>56</v>
      </c>
      <c r="J1905" s="3">
        <v>27.8</v>
      </c>
      <c r="K1905" s="3">
        <v>9</v>
      </c>
    </row>
    <row r="1906" spans="1:11" x14ac:dyDescent="0.35">
      <c r="A1906" s="3" t="s">
        <v>173</v>
      </c>
      <c r="B1906" s="3">
        <v>2018</v>
      </c>
      <c r="C1906" s="22">
        <v>43121</v>
      </c>
      <c r="D1906" s="3" t="s">
        <v>1554</v>
      </c>
      <c r="E1906" s="3" t="s">
        <v>1543</v>
      </c>
      <c r="F1906" s="3">
        <v>1</v>
      </c>
      <c r="G1906" s="3">
        <v>1</v>
      </c>
      <c r="H1906" s="3" t="s">
        <v>22</v>
      </c>
      <c r="I1906" s="3" t="s">
        <v>15</v>
      </c>
      <c r="J1906" s="3">
        <v>20</v>
      </c>
      <c r="K1906" s="3">
        <v>8</v>
      </c>
    </row>
    <row r="1907" spans="1:11" x14ac:dyDescent="0.35">
      <c r="A1907" s="3" t="s">
        <v>173</v>
      </c>
      <c r="B1907" s="3">
        <v>2018</v>
      </c>
      <c r="C1907" s="22">
        <v>43121</v>
      </c>
      <c r="D1907" s="3" t="s">
        <v>1554</v>
      </c>
      <c r="E1907" s="3" t="s">
        <v>1543</v>
      </c>
      <c r="F1907" s="3">
        <v>1</v>
      </c>
      <c r="G1907" s="3">
        <v>2</v>
      </c>
      <c r="H1907" s="3" t="s">
        <v>149</v>
      </c>
      <c r="I1907" s="3" t="s">
        <v>56</v>
      </c>
      <c r="J1907" s="3">
        <v>27.8</v>
      </c>
      <c r="K1907" s="3">
        <v>9</v>
      </c>
    </row>
    <row r="1908" spans="1:11" x14ac:dyDescent="0.35">
      <c r="A1908" s="3" t="s">
        <v>173</v>
      </c>
      <c r="B1908" s="3">
        <v>2018</v>
      </c>
      <c r="C1908" s="22">
        <v>43121</v>
      </c>
      <c r="D1908" s="3" t="s">
        <v>1554</v>
      </c>
      <c r="E1908" s="3" t="s">
        <v>1543</v>
      </c>
      <c r="F1908" s="3">
        <v>1</v>
      </c>
      <c r="G1908" s="3">
        <v>3</v>
      </c>
      <c r="H1908" s="3" t="s">
        <v>1615</v>
      </c>
      <c r="I1908" s="3" t="s">
        <v>1616</v>
      </c>
      <c r="J1908" s="3"/>
      <c r="K1908" s="3">
        <v>5</v>
      </c>
    </row>
    <row r="1909" spans="1:11" x14ac:dyDescent="0.35">
      <c r="A1909" s="3" t="s">
        <v>173</v>
      </c>
      <c r="B1909" s="3">
        <v>2018</v>
      </c>
      <c r="C1909" s="22">
        <v>43121</v>
      </c>
      <c r="D1909" s="3" t="s">
        <v>1554</v>
      </c>
      <c r="E1909" s="3" t="s">
        <v>1543</v>
      </c>
      <c r="F1909" s="3">
        <v>1</v>
      </c>
      <c r="G1909" s="3">
        <v>4</v>
      </c>
      <c r="H1909" s="3" t="s">
        <v>1603</v>
      </c>
      <c r="I1909" s="3" t="s">
        <v>25</v>
      </c>
      <c r="J1909" s="3">
        <v>29.4</v>
      </c>
      <c r="K1909" s="3">
        <v>13</v>
      </c>
    </row>
    <row r="1910" spans="1:11" x14ac:dyDescent="0.35">
      <c r="A1910" s="3" t="s">
        <v>173</v>
      </c>
      <c r="B1910" s="3">
        <v>2018</v>
      </c>
      <c r="C1910" s="22">
        <v>43121</v>
      </c>
      <c r="D1910" s="3" t="s">
        <v>1554</v>
      </c>
      <c r="E1910" s="3" t="s">
        <v>1543</v>
      </c>
      <c r="F1910" s="3">
        <v>1</v>
      </c>
      <c r="G1910" s="3">
        <v>5</v>
      </c>
      <c r="H1910" s="3" t="s">
        <v>186</v>
      </c>
      <c r="I1910" s="3" t="s">
        <v>25</v>
      </c>
      <c r="J1910" s="3">
        <v>18.2</v>
      </c>
      <c r="K1910" s="3">
        <v>15</v>
      </c>
    </row>
    <row r="1911" spans="1:11" x14ac:dyDescent="0.35">
      <c r="A1911" s="3" t="s">
        <v>173</v>
      </c>
      <c r="B1911" s="3">
        <v>2018</v>
      </c>
      <c r="C1911" s="22">
        <v>43121</v>
      </c>
      <c r="D1911" s="3" t="s">
        <v>1554</v>
      </c>
      <c r="E1911" s="3" t="s">
        <v>1543</v>
      </c>
      <c r="F1911" s="3">
        <v>2</v>
      </c>
      <c r="G1911" s="3">
        <v>1</v>
      </c>
      <c r="H1911" s="3" t="s">
        <v>80</v>
      </c>
      <c r="I1911" s="3" t="s">
        <v>65</v>
      </c>
      <c r="J1911" s="3">
        <v>30.7</v>
      </c>
      <c r="K1911" s="3">
        <v>4</v>
      </c>
    </row>
    <row r="1912" spans="1:11" x14ac:dyDescent="0.35">
      <c r="A1912" s="3" t="s">
        <v>173</v>
      </c>
      <c r="B1912" s="3">
        <v>2018</v>
      </c>
      <c r="C1912" s="22">
        <v>43121</v>
      </c>
      <c r="D1912" s="3" t="s">
        <v>1554</v>
      </c>
      <c r="E1912" s="3" t="s">
        <v>1543</v>
      </c>
      <c r="F1912" s="3">
        <v>2</v>
      </c>
      <c r="G1912" s="3">
        <v>2</v>
      </c>
      <c r="H1912" s="3" t="s">
        <v>124</v>
      </c>
      <c r="I1912" s="3" t="s">
        <v>123</v>
      </c>
      <c r="J1912" s="3">
        <v>21.9</v>
      </c>
      <c r="K1912" s="3">
        <v>10</v>
      </c>
    </row>
    <row r="1913" spans="1:11" x14ac:dyDescent="0.35">
      <c r="A1913" s="3" t="s">
        <v>173</v>
      </c>
      <c r="B1913" s="3">
        <v>2018</v>
      </c>
      <c r="C1913" s="22">
        <v>43121</v>
      </c>
      <c r="D1913" s="3" t="s">
        <v>1554</v>
      </c>
      <c r="E1913" s="3" t="s">
        <v>1543</v>
      </c>
      <c r="F1913" s="3">
        <v>2</v>
      </c>
      <c r="G1913" s="3">
        <v>3</v>
      </c>
      <c r="H1913" s="3" t="s">
        <v>95</v>
      </c>
      <c r="I1913" s="3" t="s">
        <v>38</v>
      </c>
      <c r="J1913" s="3">
        <v>20.2</v>
      </c>
      <c r="K1913" s="3">
        <v>12</v>
      </c>
    </row>
    <row r="1914" spans="1:11" x14ac:dyDescent="0.35">
      <c r="A1914" s="3" t="s">
        <v>173</v>
      </c>
      <c r="B1914" s="3">
        <v>2018</v>
      </c>
      <c r="C1914" s="22">
        <v>43121</v>
      </c>
      <c r="D1914" s="3" t="s">
        <v>1554</v>
      </c>
      <c r="E1914" s="3" t="s">
        <v>1543</v>
      </c>
      <c r="F1914" s="3">
        <v>2</v>
      </c>
      <c r="G1914" s="3">
        <v>4</v>
      </c>
      <c r="H1914" s="3" t="s">
        <v>1531</v>
      </c>
      <c r="I1914" s="3" t="s">
        <v>53</v>
      </c>
      <c r="J1914" s="3">
        <v>21</v>
      </c>
      <c r="K1914" s="3">
        <v>13</v>
      </c>
    </row>
    <row r="1915" spans="1:11" x14ac:dyDescent="0.35">
      <c r="A1915" s="3" t="s">
        <v>173</v>
      </c>
      <c r="B1915" s="3">
        <v>2018</v>
      </c>
      <c r="C1915" s="22">
        <v>43121</v>
      </c>
      <c r="D1915" s="3" t="s">
        <v>1554</v>
      </c>
      <c r="E1915" s="3" t="s">
        <v>1543</v>
      </c>
      <c r="F1915" s="3">
        <v>2</v>
      </c>
      <c r="G1915" s="3">
        <v>5</v>
      </c>
      <c r="H1915" s="3" t="s">
        <v>101</v>
      </c>
      <c r="I1915" s="3" t="s">
        <v>47</v>
      </c>
      <c r="J1915" s="3">
        <v>23.9</v>
      </c>
      <c r="K1915" s="3">
        <v>15</v>
      </c>
    </row>
    <row r="1916" spans="1:11" x14ac:dyDescent="0.35">
      <c r="A1916" s="3" t="s">
        <v>173</v>
      </c>
      <c r="B1916" s="3">
        <v>2018</v>
      </c>
      <c r="C1916" s="22">
        <v>43121</v>
      </c>
      <c r="D1916" s="3" t="s">
        <v>1554</v>
      </c>
      <c r="E1916" s="3" t="s">
        <v>1544</v>
      </c>
      <c r="F1916" s="3">
        <v>1</v>
      </c>
      <c r="G1916" s="3">
        <v>1</v>
      </c>
      <c r="H1916" s="3" t="s">
        <v>80</v>
      </c>
      <c r="I1916" s="3" t="s">
        <v>65</v>
      </c>
      <c r="J1916" s="3">
        <v>30.7</v>
      </c>
      <c r="K1916" s="3">
        <v>4</v>
      </c>
    </row>
    <row r="1917" spans="1:11" x14ac:dyDescent="0.35">
      <c r="A1917" s="3" t="s">
        <v>173</v>
      </c>
      <c r="B1917" s="3">
        <v>2018</v>
      </c>
      <c r="C1917" s="22">
        <v>43121</v>
      </c>
      <c r="D1917" s="3" t="s">
        <v>1554</v>
      </c>
      <c r="E1917" s="3" t="s">
        <v>1544</v>
      </c>
      <c r="F1917" s="3">
        <v>1</v>
      </c>
      <c r="G1917" s="3">
        <v>2</v>
      </c>
      <c r="H1917" s="3" t="s">
        <v>188</v>
      </c>
      <c r="I1917" s="3" t="s">
        <v>19</v>
      </c>
      <c r="J1917" s="3">
        <v>23.6</v>
      </c>
      <c r="K1917" s="3">
        <v>6</v>
      </c>
    </row>
    <row r="1918" spans="1:11" x14ac:dyDescent="0.35">
      <c r="A1918" s="3" t="s">
        <v>173</v>
      </c>
      <c r="B1918" s="3">
        <v>2018</v>
      </c>
      <c r="C1918" s="22">
        <v>43121</v>
      </c>
      <c r="D1918" s="3" t="s">
        <v>1554</v>
      </c>
      <c r="E1918" s="3" t="s">
        <v>1544</v>
      </c>
      <c r="F1918" s="3">
        <v>1</v>
      </c>
      <c r="G1918" s="3">
        <v>3</v>
      </c>
      <c r="H1918" s="3" t="s">
        <v>178</v>
      </c>
      <c r="I1918" s="3" t="s">
        <v>159</v>
      </c>
      <c r="J1918" s="3">
        <v>26</v>
      </c>
      <c r="K1918" s="3">
        <v>2</v>
      </c>
    </row>
    <row r="1919" spans="1:11" x14ac:dyDescent="0.35">
      <c r="A1919" s="3" t="s">
        <v>173</v>
      </c>
      <c r="B1919" s="3">
        <v>2018</v>
      </c>
      <c r="C1919" s="22">
        <v>43121</v>
      </c>
      <c r="D1919" s="3" t="s">
        <v>1554</v>
      </c>
      <c r="E1919" s="3" t="s">
        <v>1544</v>
      </c>
      <c r="F1919" s="3">
        <v>1</v>
      </c>
      <c r="G1919" s="3">
        <v>4</v>
      </c>
      <c r="H1919" s="3" t="s">
        <v>149</v>
      </c>
      <c r="I1919" s="3" t="s">
        <v>56</v>
      </c>
      <c r="J1919" s="3">
        <v>27.8</v>
      </c>
      <c r="K1919" s="3">
        <v>9</v>
      </c>
    </row>
    <row r="1920" spans="1:11" x14ac:dyDescent="0.35">
      <c r="A1920" s="3" t="s">
        <v>173</v>
      </c>
      <c r="B1920" s="3">
        <v>2018</v>
      </c>
      <c r="C1920" s="22">
        <v>43121</v>
      </c>
      <c r="D1920" s="3" t="s">
        <v>1554</v>
      </c>
      <c r="E1920" s="3" t="s">
        <v>1544</v>
      </c>
      <c r="F1920" s="3">
        <v>1</v>
      </c>
      <c r="G1920" s="3">
        <v>5</v>
      </c>
      <c r="H1920" s="3" t="s">
        <v>95</v>
      </c>
      <c r="I1920" s="3" t="s">
        <v>38</v>
      </c>
      <c r="J1920" s="3">
        <v>20.2</v>
      </c>
      <c r="K1920" s="3">
        <v>12</v>
      </c>
    </row>
    <row r="1921" spans="1:11" x14ac:dyDescent="0.35">
      <c r="A1921" s="3" t="s">
        <v>173</v>
      </c>
      <c r="B1921" s="3">
        <v>2018</v>
      </c>
      <c r="C1921" s="22">
        <v>43121</v>
      </c>
      <c r="D1921" s="3" t="s">
        <v>1554</v>
      </c>
      <c r="E1921" s="3" t="s">
        <v>1544</v>
      </c>
      <c r="F1921" s="3">
        <v>1</v>
      </c>
      <c r="G1921" s="3">
        <v>6</v>
      </c>
      <c r="H1921" s="3" t="s">
        <v>189</v>
      </c>
      <c r="I1921" s="3" t="s">
        <v>190</v>
      </c>
      <c r="J1921" s="3">
        <v>22.9</v>
      </c>
      <c r="K1921" s="3">
        <v>11</v>
      </c>
    </row>
    <row r="1922" spans="1:11" x14ac:dyDescent="0.35">
      <c r="A1922" s="3" t="s">
        <v>173</v>
      </c>
      <c r="B1922" s="3">
        <v>2018</v>
      </c>
      <c r="C1922" s="22">
        <v>43121</v>
      </c>
      <c r="D1922" s="3" t="s">
        <v>1554</v>
      </c>
      <c r="E1922" s="3" t="s">
        <v>1544</v>
      </c>
      <c r="F1922" s="3">
        <v>2</v>
      </c>
      <c r="G1922" s="3">
        <v>1</v>
      </c>
      <c r="H1922" s="3" t="s">
        <v>50</v>
      </c>
      <c r="I1922" s="3" t="s">
        <v>51</v>
      </c>
      <c r="J1922" s="3">
        <v>21.3</v>
      </c>
      <c r="K1922" s="3">
        <v>1</v>
      </c>
    </row>
    <row r="1923" spans="1:11" x14ac:dyDescent="0.35">
      <c r="A1923" s="3" t="s">
        <v>173</v>
      </c>
      <c r="B1923" s="3">
        <v>2018</v>
      </c>
      <c r="C1923" s="22">
        <v>43121</v>
      </c>
      <c r="D1923" s="3" t="s">
        <v>1554</v>
      </c>
      <c r="E1923" s="3" t="s">
        <v>1544</v>
      </c>
      <c r="F1923" s="3">
        <v>2</v>
      </c>
      <c r="G1923" s="3">
        <v>2</v>
      </c>
      <c r="H1923" s="3" t="s">
        <v>150</v>
      </c>
      <c r="I1923" s="3" t="s">
        <v>31</v>
      </c>
      <c r="J1923" s="3">
        <v>29.5</v>
      </c>
      <c r="K1923" s="3">
        <v>3</v>
      </c>
    </row>
    <row r="1924" spans="1:11" x14ac:dyDescent="0.35">
      <c r="A1924" s="3" t="s">
        <v>173</v>
      </c>
      <c r="B1924" s="3">
        <v>2018</v>
      </c>
      <c r="C1924" s="22">
        <v>43121</v>
      </c>
      <c r="D1924" s="3" t="s">
        <v>1554</v>
      </c>
      <c r="E1924" s="3" t="s">
        <v>1544</v>
      </c>
      <c r="F1924" s="3">
        <v>2</v>
      </c>
      <c r="G1924" s="3">
        <v>3</v>
      </c>
      <c r="H1924" s="3" t="s">
        <v>1615</v>
      </c>
      <c r="I1924" s="3" t="s">
        <v>1616</v>
      </c>
      <c r="J1924" s="3"/>
      <c r="K1924" s="3">
        <v>5</v>
      </c>
    </row>
    <row r="1925" spans="1:11" x14ac:dyDescent="0.35">
      <c r="A1925" s="3" t="s">
        <v>173</v>
      </c>
      <c r="B1925" s="3">
        <v>2018</v>
      </c>
      <c r="C1925" s="22">
        <v>43121</v>
      </c>
      <c r="D1925" s="3" t="s">
        <v>1554</v>
      </c>
      <c r="E1925" s="3" t="s">
        <v>1544</v>
      </c>
      <c r="F1925" s="3">
        <v>2</v>
      </c>
      <c r="G1925" s="3">
        <v>4</v>
      </c>
      <c r="H1925" s="3" t="s">
        <v>34</v>
      </c>
      <c r="I1925" s="3" t="s">
        <v>19</v>
      </c>
      <c r="J1925" s="3">
        <v>30.5</v>
      </c>
      <c r="K1925" s="3">
        <v>7</v>
      </c>
    </row>
    <row r="1926" spans="1:11" x14ac:dyDescent="0.35">
      <c r="A1926" s="3" t="s">
        <v>173</v>
      </c>
      <c r="B1926" s="3">
        <v>2018</v>
      </c>
      <c r="C1926" s="22">
        <v>43121</v>
      </c>
      <c r="D1926" s="3" t="s">
        <v>1554</v>
      </c>
      <c r="E1926" s="3" t="s">
        <v>1544</v>
      </c>
      <c r="F1926" s="3">
        <v>2</v>
      </c>
      <c r="G1926" s="3">
        <v>5</v>
      </c>
      <c r="H1926" s="3" t="s">
        <v>124</v>
      </c>
      <c r="I1926" s="3" t="s">
        <v>123</v>
      </c>
      <c r="J1926" s="3">
        <v>21.9</v>
      </c>
      <c r="K1926" s="3">
        <v>10</v>
      </c>
    </row>
    <row r="1927" spans="1:11" x14ac:dyDescent="0.35">
      <c r="A1927" s="3" t="s">
        <v>173</v>
      </c>
      <c r="B1927" s="3">
        <v>2018</v>
      </c>
      <c r="C1927" s="22">
        <v>43121</v>
      </c>
      <c r="D1927" s="3" t="s">
        <v>1554</v>
      </c>
      <c r="E1927" s="3" t="s">
        <v>1544</v>
      </c>
      <c r="F1927" s="3">
        <v>2</v>
      </c>
      <c r="G1927" s="3">
        <v>6</v>
      </c>
      <c r="H1927" s="3" t="s">
        <v>22</v>
      </c>
      <c r="I1927" s="3" t="s">
        <v>15</v>
      </c>
      <c r="J1927" s="3">
        <v>20</v>
      </c>
      <c r="K1927" s="3">
        <v>8</v>
      </c>
    </row>
    <row r="1928" spans="1:11" x14ac:dyDescent="0.35">
      <c r="A1928" s="3" t="s">
        <v>173</v>
      </c>
      <c r="B1928" s="3">
        <v>2018</v>
      </c>
      <c r="C1928" s="22">
        <v>43121</v>
      </c>
      <c r="D1928" s="3" t="s">
        <v>1554</v>
      </c>
      <c r="E1928" s="3" t="s">
        <v>383</v>
      </c>
      <c r="F1928" s="3">
        <v>1</v>
      </c>
      <c r="G1928" s="3">
        <v>1</v>
      </c>
      <c r="H1928" s="3" t="s">
        <v>50</v>
      </c>
      <c r="I1928" s="3" t="s">
        <v>51</v>
      </c>
      <c r="J1928" s="3">
        <v>21.3</v>
      </c>
      <c r="K1928" s="3">
        <v>1</v>
      </c>
    </row>
    <row r="1929" spans="1:11" x14ac:dyDescent="0.35">
      <c r="A1929" s="3" t="s">
        <v>173</v>
      </c>
      <c r="B1929" s="3">
        <v>2018</v>
      </c>
      <c r="C1929" s="22">
        <v>43121</v>
      </c>
      <c r="D1929" s="3" t="s">
        <v>1554</v>
      </c>
      <c r="E1929" s="3" t="s">
        <v>383</v>
      </c>
      <c r="F1929" s="3">
        <v>1</v>
      </c>
      <c r="G1929" s="3">
        <v>2</v>
      </c>
      <c r="H1929" s="3" t="s">
        <v>178</v>
      </c>
      <c r="I1929" s="3" t="s">
        <v>159</v>
      </c>
      <c r="J1929" s="3">
        <v>26</v>
      </c>
      <c r="K1929" s="3">
        <v>2</v>
      </c>
    </row>
    <row r="1930" spans="1:11" x14ac:dyDescent="0.35">
      <c r="A1930" s="3" t="s">
        <v>173</v>
      </c>
      <c r="B1930" s="3">
        <v>2018</v>
      </c>
      <c r="C1930" s="22">
        <v>43121</v>
      </c>
      <c r="D1930" s="3" t="s">
        <v>1554</v>
      </c>
      <c r="E1930" s="3" t="s">
        <v>383</v>
      </c>
      <c r="F1930" s="3">
        <v>1</v>
      </c>
      <c r="G1930" s="3">
        <v>3</v>
      </c>
      <c r="H1930" s="3" t="s">
        <v>150</v>
      </c>
      <c r="I1930" s="3" t="s">
        <v>31</v>
      </c>
      <c r="J1930" s="3">
        <v>29.5</v>
      </c>
      <c r="K1930" s="3">
        <v>3</v>
      </c>
    </row>
    <row r="1931" spans="1:11" x14ac:dyDescent="0.35">
      <c r="A1931" s="3" t="s">
        <v>173</v>
      </c>
      <c r="B1931" s="3">
        <v>2018</v>
      </c>
      <c r="C1931" s="22">
        <v>43121</v>
      </c>
      <c r="D1931" s="3" t="s">
        <v>1554</v>
      </c>
      <c r="E1931" s="3" t="s">
        <v>383</v>
      </c>
      <c r="F1931" s="3">
        <v>1</v>
      </c>
      <c r="G1931" s="3">
        <v>4</v>
      </c>
      <c r="H1931" s="3" t="s">
        <v>80</v>
      </c>
      <c r="I1931" s="3" t="s">
        <v>65</v>
      </c>
      <c r="J1931" s="3">
        <v>30.7</v>
      </c>
      <c r="K1931" s="3">
        <v>4</v>
      </c>
    </row>
    <row r="1932" spans="1:11" x14ac:dyDescent="0.35">
      <c r="A1932" s="3" t="s">
        <v>173</v>
      </c>
      <c r="B1932" s="3">
        <v>2018</v>
      </c>
      <c r="C1932" s="22">
        <v>43121</v>
      </c>
      <c r="D1932" s="3" t="s">
        <v>1554</v>
      </c>
      <c r="E1932" s="3" t="s">
        <v>383</v>
      </c>
      <c r="F1932" s="3">
        <v>1</v>
      </c>
      <c r="G1932" s="3">
        <v>5</v>
      </c>
      <c r="H1932" s="3" t="s">
        <v>1615</v>
      </c>
      <c r="I1932" s="3" t="s">
        <v>1616</v>
      </c>
      <c r="J1932" s="3"/>
      <c r="K1932" s="3">
        <v>5</v>
      </c>
    </row>
    <row r="1933" spans="1:11" x14ac:dyDescent="0.35">
      <c r="A1933" s="3" t="s">
        <v>173</v>
      </c>
      <c r="B1933" s="3">
        <v>2018</v>
      </c>
      <c r="C1933" s="22">
        <v>43121</v>
      </c>
      <c r="D1933" s="3" t="s">
        <v>1554</v>
      </c>
      <c r="E1933" s="3" t="s">
        <v>383</v>
      </c>
      <c r="F1933" s="3">
        <v>1</v>
      </c>
      <c r="G1933" s="3">
        <v>6</v>
      </c>
      <c r="H1933" s="3" t="s">
        <v>188</v>
      </c>
      <c r="I1933" s="3" t="s">
        <v>19</v>
      </c>
      <c r="J1933" s="3">
        <v>23.6</v>
      </c>
      <c r="K1933" s="3">
        <v>6</v>
      </c>
    </row>
    <row r="1934" spans="1:11" x14ac:dyDescent="0.35">
      <c r="A1934" s="3" t="s">
        <v>173</v>
      </c>
      <c r="B1934" s="3">
        <v>2018</v>
      </c>
      <c r="C1934" s="22">
        <v>43121</v>
      </c>
      <c r="D1934" s="3" t="s">
        <v>1554</v>
      </c>
      <c r="E1934" s="3" t="s">
        <v>383</v>
      </c>
      <c r="F1934" s="3">
        <v>2</v>
      </c>
      <c r="G1934" s="3">
        <v>1</v>
      </c>
      <c r="H1934" s="3" t="s">
        <v>34</v>
      </c>
      <c r="I1934" s="3" t="s">
        <v>19</v>
      </c>
      <c r="J1934" s="3">
        <v>30.5</v>
      </c>
      <c r="K1934" s="3">
        <v>7</v>
      </c>
    </row>
    <row r="1935" spans="1:11" x14ac:dyDescent="0.35">
      <c r="A1935" s="3" t="s">
        <v>173</v>
      </c>
      <c r="B1935" s="3">
        <v>2018</v>
      </c>
      <c r="C1935" s="22">
        <v>43121</v>
      </c>
      <c r="D1935" s="3" t="s">
        <v>1554</v>
      </c>
      <c r="E1935" s="3" t="s">
        <v>383</v>
      </c>
      <c r="F1935" s="3">
        <v>2</v>
      </c>
      <c r="G1935" s="3">
        <v>2</v>
      </c>
      <c r="H1935" s="3" t="s">
        <v>22</v>
      </c>
      <c r="I1935" s="3" t="s">
        <v>15</v>
      </c>
      <c r="J1935" s="3">
        <v>20</v>
      </c>
      <c r="K1935" s="3">
        <v>8</v>
      </c>
    </row>
    <row r="1936" spans="1:11" x14ac:dyDescent="0.35">
      <c r="A1936" s="3" t="s">
        <v>173</v>
      </c>
      <c r="B1936" s="3">
        <v>2018</v>
      </c>
      <c r="C1936" s="22">
        <v>43121</v>
      </c>
      <c r="D1936" s="3" t="s">
        <v>1554</v>
      </c>
      <c r="E1936" s="3" t="s">
        <v>383</v>
      </c>
      <c r="F1936" s="3">
        <v>2</v>
      </c>
      <c r="G1936" s="3">
        <v>3</v>
      </c>
      <c r="H1936" s="3" t="s">
        <v>149</v>
      </c>
      <c r="I1936" s="3" t="s">
        <v>56</v>
      </c>
      <c r="J1936" s="3">
        <v>27.8</v>
      </c>
      <c r="K1936" s="3">
        <v>9</v>
      </c>
    </row>
    <row r="1937" spans="1:11" x14ac:dyDescent="0.35">
      <c r="A1937" s="3" t="s">
        <v>173</v>
      </c>
      <c r="B1937" s="3">
        <v>2018</v>
      </c>
      <c r="C1937" s="22">
        <v>43121</v>
      </c>
      <c r="D1937" s="3" t="s">
        <v>1554</v>
      </c>
      <c r="E1937" s="3" t="s">
        <v>383</v>
      </c>
      <c r="F1937" s="3">
        <v>2</v>
      </c>
      <c r="G1937" s="3">
        <v>4</v>
      </c>
      <c r="H1937" s="3" t="s">
        <v>124</v>
      </c>
      <c r="I1937" s="3" t="s">
        <v>123</v>
      </c>
      <c r="J1937" s="3">
        <v>21.9</v>
      </c>
      <c r="K1937" s="3">
        <v>10</v>
      </c>
    </row>
    <row r="1938" spans="1:11" x14ac:dyDescent="0.35">
      <c r="A1938" s="3" t="s">
        <v>173</v>
      </c>
      <c r="B1938" s="3">
        <v>2018</v>
      </c>
      <c r="C1938" s="22">
        <v>43121</v>
      </c>
      <c r="D1938" s="3" t="s">
        <v>1554</v>
      </c>
      <c r="E1938" s="3" t="s">
        <v>383</v>
      </c>
      <c r="F1938" s="3">
        <v>2</v>
      </c>
      <c r="G1938" s="3">
        <v>5</v>
      </c>
      <c r="H1938" s="3" t="s">
        <v>189</v>
      </c>
      <c r="I1938" s="3" t="s">
        <v>190</v>
      </c>
      <c r="J1938" s="3">
        <v>22.9</v>
      </c>
      <c r="K1938" s="3">
        <v>11</v>
      </c>
    </row>
    <row r="1939" spans="1:11" x14ac:dyDescent="0.35">
      <c r="A1939" s="3" t="s">
        <v>173</v>
      </c>
      <c r="B1939" s="3">
        <v>2018</v>
      </c>
      <c r="C1939" s="22">
        <v>43121</v>
      </c>
      <c r="D1939" s="3" t="s">
        <v>1554</v>
      </c>
      <c r="E1939" s="3" t="s">
        <v>383</v>
      </c>
      <c r="F1939" s="3">
        <v>2</v>
      </c>
      <c r="G1939" s="3">
        <v>6</v>
      </c>
      <c r="H1939" s="3" t="s">
        <v>95</v>
      </c>
      <c r="I1939" s="3" t="s">
        <v>38</v>
      </c>
      <c r="J1939" s="3">
        <v>20.2</v>
      </c>
      <c r="K1939" s="3">
        <v>12</v>
      </c>
    </row>
    <row r="1940" spans="1:11" x14ac:dyDescent="0.35">
      <c r="A1940" s="3" t="s">
        <v>1617</v>
      </c>
      <c r="B1940" s="3">
        <v>2018</v>
      </c>
      <c r="C1940" s="22">
        <v>43079</v>
      </c>
      <c r="D1940" s="3" t="s">
        <v>1554</v>
      </c>
      <c r="E1940" s="3" t="s">
        <v>472</v>
      </c>
      <c r="F1940" s="3">
        <v>1</v>
      </c>
      <c r="G1940" s="3">
        <v>1</v>
      </c>
      <c r="H1940" s="3" t="s">
        <v>83</v>
      </c>
      <c r="I1940" s="3" t="s">
        <v>67</v>
      </c>
      <c r="J1940" s="3">
        <v>25.3</v>
      </c>
      <c r="K1940" s="3">
        <v>1</v>
      </c>
    </row>
    <row r="1941" spans="1:11" x14ac:dyDescent="0.35">
      <c r="A1941" s="3" t="s">
        <v>1617</v>
      </c>
      <c r="B1941" s="3">
        <v>2018</v>
      </c>
      <c r="C1941" s="22">
        <v>43079</v>
      </c>
      <c r="D1941" s="3" t="s">
        <v>1554</v>
      </c>
      <c r="E1941" s="3" t="s">
        <v>472</v>
      </c>
      <c r="F1941" s="3">
        <v>1</v>
      </c>
      <c r="G1941" s="3">
        <v>2</v>
      </c>
      <c r="H1941" s="3" t="s">
        <v>113</v>
      </c>
      <c r="I1941" s="3" t="s">
        <v>121</v>
      </c>
      <c r="J1941" s="3">
        <v>23.1</v>
      </c>
      <c r="K1941" s="3">
        <v>5</v>
      </c>
    </row>
    <row r="1942" spans="1:11" x14ac:dyDescent="0.35">
      <c r="A1942" s="3" t="s">
        <v>1617</v>
      </c>
      <c r="B1942" s="3">
        <v>2018</v>
      </c>
      <c r="C1942" s="22">
        <v>43079</v>
      </c>
      <c r="D1942" s="3" t="s">
        <v>1554</v>
      </c>
      <c r="E1942" s="3" t="s">
        <v>472</v>
      </c>
      <c r="F1942" s="3">
        <v>1</v>
      </c>
      <c r="G1942" s="3">
        <v>3</v>
      </c>
      <c r="H1942" s="3" t="s">
        <v>150</v>
      </c>
      <c r="I1942" s="3" t="s">
        <v>31</v>
      </c>
      <c r="J1942" s="3">
        <v>29.4</v>
      </c>
      <c r="K1942" s="3">
        <v>3</v>
      </c>
    </row>
    <row r="1943" spans="1:11" x14ac:dyDescent="0.35">
      <c r="A1943" s="3" t="s">
        <v>1617</v>
      </c>
      <c r="B1943" s="3">
        <v>2018</v>
      </c>
      <c r="C1943" s="22">
        <v>43079</v>
      </c>
      <c r="D1943" s="3" t="s">
        <v>1554</v>
      </c>
      <c r="E1943" s="3" t="s">
        <v>472</v>
      </c>
      <c r="F1943" s="3">
        <v>1</v>
      </c>
      <c r="G1943" s="3">
        <v>4</v>
      </c>
      <c r="H1943" s="3" t="s">
        <v>1600</v>
      </c>
      <c r="I1943" s="3" t="s">
        <v>59</v>
      </c>
      <c r="J1943" s="3">
        <v>21.4</v>
      </c>
      <c r="K1943" s="3">
        <v>9</v>
      </c>
    </row>
    <row r="1944" spans="1:11" x14ac:dyDescent="0.35">
      <c r="A1944" s="3" t="s">
        <v>1617</v>
      </c>
      <c r="B1944" s="3">
        <v>2018</v>
      </c>
      <c r="C1944" s="22">
        <v>43079</v>
      </c>
      <c r="D1944" s="3" t="s">
        <v>1554</v>
      </c>
      <c r="E1944" s="3" t="s">
        <v>472</v>
      </c>
      <c r="F1944" s="3">
        <v>1</v>
      </c>
      <c r="G1944" s="3">
        <v>5</v>
      </c>
      <c r="H1944" s="3" t="s">
        <v>1605</v>
      </c>
      <c r="I1944" s="3" t="s">
        <v>40</v>
      </c>
      <c r="J1944" s="3">
        <v>26.9</v>
      </c>
      <c r="K1944" s="3">
        <v>10</v>
      </c>
    </row>
    <row r="1945" spans="1:11" x14ac:dyDescent="0.35">
      <c r="A1945" s="3" t="s">
        <v>1617</v>
      </c>
      <c r="B1945" s="3">
        <v>2018</v>
      </c>
      <c r="C1945" s="22">
        <v>43079</v>
      </c>
      <c r="D1945" s="3" t="s">
        <v>1554</v>
      </c>
      <c r="E1945" s="3" t="s">
        <v>472</v>
      </c>
      <c r="F1945" s="3">
        <v>1</v>
      </c>
      <c r="G1945" s="3">
        <v>6</v>
      </c>
      <c r="H1945" s="3" t="s">
        <v>180</v>
      </c>
      <c r="I1945" s="3" t="s">
        <v>27</v>
      </c>
      <c r="J1945" s="3">
        <v>25.4</v>
      </c>
      <c r="K1945" s="3">
        <v>12</v>
      </c>
    </row>
    <row r="1946" spans="1:11" x14ac:dyDescent="0.35">
      <c r="A1946" s="3" t="s">
        <v>1617</v>
      </c>
      <c r="B1946" s="3">
        <v>2018</v>
      </c>
      <c r="C1946" s="22">
        <v>43079</v>
      </c>
      <c r="D1946" s="3" t="s">
        <v>1554</v>
      </c>
      <c r="E1946" s="3" t="s">
        <v>472</v>
      </c>
      <c r="F1946" s="3">
        <v>1</v>
      </c>
      <c r="G1946" s="3">
        <v>7</v>
      </c>
      <c r="H1946" s="3" t="s">
        <v>1592</v>
      </c>
      <c r="I1946" s="3" t="s">
        <v>38</v>
      </c>
      <c r="J1946" s="3">
        <v>19.100000000000001</v>
      </c>
      <c r="K1946" s="3">
        <v>13</v>
      </c>
    </row>
    <row r="1947" spans="1:11" x14ac:dyDescent="0.35">
      <c r="A1947" s="3" t="s">
        <v>1617</v>
      </c>
      <c r="B1947" s="3">
        <v>2018</v>
      </c>
      <c r="C1947" s="22">
        <v>43079</v>
      </c>
      <c r="D1947" s="3" t="s">
        <v>1554</v>
      </c>
      <c r="E1947" s="3" t="s">
        <v>472</v>
      </c>
      <c r="F1947" s="3">
        <v>2</v>
      </c>
      <c r="G1947" s="3">
        <v>1</v>
      </c>
      <c r="H1947" s="3" t="s">
        <v>138</v>
      </c>
      <c r="I1947" s="3" t="s">
        <v>29</v>
      </c>
      <c r="J1947" s="3">
        <v>28.1</v>
      </c>
      <c r="K1947" s="3">
        <v>2</v>
      </c>
    </row>
    <row r="1948" spans="1:11" x14ac:dyDescent="0.35">
      <c r="A1948" s="3" t="s">
        <v>1617</v>
      </c>
      <c r="B1948" s="3">
        <v>2018</v>
      </c>
      <c r="C1948" s="22">
        <v>43079</v>
      </c>
      <c r="D1948" s="3" t="s">
        <v>1554</v>
      </c>
      <c r="E1948" s="3" t="s">
        <v>472</v>
      </c>
      <c r="F1948" s="3">
        <v>2</v>
      </c>
      <c r="G1948" s="3">
        <v>2</v>
      </c>
      <c r="H1948" s="3" t="s">
        <v>1557</v>
      </c>
      <c r="I1948" s="3" t="s">
        <v>49</v>
      </c>
      <c r="J1948" s="3">
        <v>19.5</v>
      </c>
      <c r="K1948" s="3">
        <v>6</v>
      </c>
    </row>
    <row r="1949" spans="1:11" x14ac:dyDescent="0.35">
      <c r="A1949" s="3" t="s">
        <v>1617</v>
      </c>
      <c r="B1949" s="3">
        <v>2018</v>
      </c>
      <c r="C1949" s="22">
        <v>43079</v>
      </c>
      <c r="D1949" s="3" t="s">
        <v>1554</v>
      </c>
      <c r="E1949" s="3" t="s">
        <v>472</v>
      </c>
      <c r="F1949" s="3">
        <v>2</v>
      </c>
      <c r="G1949" s="3">
        <v>3</v>
      </c>
      <c r="H1949" s="3" t="s">
        <v>97</v>
      </c>
      <c r="I1949" s="3" t="s">
        <v>40</v>
      </c>
      <c r="J1949" s="3">
        <v>23.9</v>
      </c>
      <c r="K1949" s="3">
        <v>4</v>
      </c>
    </row>
    <row r="1950" spans="1:11" x14ac:dyDescent="0.35">
      <c r="A1950" s="3" t="s">
        <v>1617</v>
      </c>
      <c r="B1950" s="3">
        <v>2018</v>
      </c>
      <c r="C1950" s="22">
        <v>43079</v>
      </c>
      <c r="D1950" s="3" t="s">
        <v>1554</v>
      </c>
      <c r="E1950" s="3" t="s">
        <v>472</v>
      </c>
      <c r="F1950" s="3">
        <v>2</v>
      </c>
      <c r="G1950" s="3">
        <v>4</v>
      </c>
      <c r="H1950" s="3" t="s">
        <v>178</v>
      </c>
      <c r="I1950" s="3" t="s">
        <v>159</v>
      </c>
      <c r="J1950" s="3">
        <v>25.9</v>
      </c>
      <c r="K1950" s="3">
        <v>7</v>
      </c>
    </row>
    <row r="1951" spans="1:11" x14ac:dyDescent="0.35">
      <c r="A1951" s="3" t="s">
        <v>1617</v>
      </c>
      <c r="B1951" s="3">
        <v>2018</v>
      </c>
      <c r="C1951" s="22">
        <v>43079</v>
      </c>
      <c r="D1951" s="3" t="s">
        <v>1554</v>
      </c>
      <c r="E1951" s="3" t="s">
        <v>472</v>
      </c>
      <c r="F1951" s="3">
        <v>2</v>
      </c>
      <c r="G1951" s="3">
        <v>5</v>
      </c>
      <c r="H1951" s="3" t="s">
        <v>160</v>
      </c>
      <c r="I1951" s="3" t="s">
        <v>161</v>
      </c>
      <c r="J1951" s="3">
        <v>20.7</v>
      </c>
      <c r="K1951" s="3">
        <v>11</v>
      </c>
    </row>
    <row r="1952" spans="1:11" x14ac:dyDescent="0.35">
      <c r="A1952" s="3" t="s">
        <v>1617</v>
      </c>
      <c r="B1952" s="3">
        <v>2018</v>
      </c>
      <c r="C1952" s="22">
        <v>43079</v>
      </c>
      <c r="D1952" s="3" t="s">
        <v>1554</v>
      </c>
      <c r="E1952" s="3" t="s">
        <v>472</v>
      </c>
      <c r="F1952" s="3">
        <v>2</v>
      </c>
      <c r="G1952" s="3">
        <v>6</v>
      </c>
      <c r="H1952" s="3" t="s">
        <v>95</v>
      </c>
      <c r="I1952" s="3" t="s">
        <v>38</v>
      </c>
      <c r="J1952" s="3">
        <v>20.100000000000001</v>
      </c>
      <c r="K1952" s="3">
        <v>8</v>
      </c>
    </row>
    <row r="1953" spans="1:11" x14ac:dyDescent="0.35">
      <c r="A1953" s="3" t="s">
        <v>1617</v>
      </c>
      <c r="B1953" s="3">
        <v>2018</v>
      </c>
      <c r="C1953" s="22">
        <v>43079</v>
      </c>
      <c r="D1953" s="3" t="s">
        <v>1554</v>
      </c>
      <c r="E1953" s="3" t="s">
        <v>472</v>
      </c>
      <c r="F1953" s="3">
        <v>2</v>
      </c>
      <c r="G1953" s="3">
        <v>7</v>
      </c>
      <c r="H1953" s="3" t="s">
        <v>332</v>
      </c>
      <c r="I1953" s="3" t="s">
        <v>56</v>
      </c>
      <c r="J1953" s="3">
        <v>25.6</v>
      </c>
      <c r="K1953" s="3">
        <v>13</v>
      </c>
    </row>
    <row r="1954" spans="1:11" x14ac:dyDescent="0.35">
      <c r="A1954" s="3" t="s">
        <v>1617</v>
      </c>
      <c r="B1954" s="3">
        <v>2018</v>
      </c>
      <c r="C1954" s="22">
        <v>43079</v>
      </c>
      <c r="D1954" s="3" t="s">
        <v>1554</v>
      </c>
      <c r="E1954" s="3" t="s">
        <v>383</v>
      </c>
      <c r="F1954" s="3">
        <v>1</v>
      </c>
      <c r="G1954" s="3">
        <v>1</v>
      </c>
      <c r="H1954" s="3" t="s">
        <v>83</v>
      </c>
      <c r="I1954" s="3" t="s">
        <v>67</v>
      </c>
      <c r="J1954" s="3">
        <v>25.3</v>
      </c>
      <c r="K1954" s="3">
        <v>1</v>
      </c>
    </row>
    <row r="1955" spans="1:11" x14ac:dyDescent="0.35">
      <c r="A1955" s="3" t="s">
        <v>1617</v>
      </c>
      <c r="B1955" s="3">
        <v>2018</v>
      </c>
      <c r="C1955" s="22">
        <v>43079</v>
      </c>
      <c r="D1955" s="3" t="s">
        <v>1554</v>
      </c>
      <c r="E1955" s="3" t="s">
        <v>383</v>
      </c>
      <c r="F1955" s="3">
        <v>1</v>
      </c>
      <c r="G1955" s="3">
        <v>2</v>
      </c>
      <c r="H1955" s="3" t="s">
        <v>138</v>
      </c>
      <c r="I1955" s="3" t="s">
        <v>29</v>
      </c>
      <c r="J1955" s="3">
        <v>28.1</v>
      </c>
      <c r="K1955" s="3">
        <v>2</v>
      </c>
    </row>
    <row r="1956" spans="1:11" x14ac:dyDescent="0.35">
      <c r="A1956" s="3" t="s">
        <v>1617</v>
      </c>
      <c r="B1956" s="3">
        <v>2018</v>
      </c>
      <c r="C1956" s="22">
        <v>43079</v>
      </c>
      <c r="D1956" s="3" t="s">
        <v>1554</v>
      </c>
      <c r="E1956" s="3" t="s">
        <v>383</v>
      </c>
      <c r="F1956" s="3">
        <v>1</v>
      </c>
      <c r="G1956" s="3">
        <v>3</v>
      </c>
      <c r="H1956" s="3" t="s">
        <v>150</v>
      </c>
      <c r="I1956" s="3" t="s">
        <v>31</v>
      </c>
      <c r="J1956" s="3">
        <v>29.4</v>
      </c>
      <c r="K1956" s="3">
        <v>3</v>
      </c>
    </row>
    <row r="1957" spans="1:11" x14ac:dyDescent="0.35">
      <c r="A1957" s="3" t="s">
        <v>1617</v>
      </c>
      <c r="B1957" s="3">
        <v>2018</v>
      </c>
      <c r="C1957" s="22">
        <v>43079</v>
      </c>
      <c r="D1957" s="3" t="s">
        <v>1554</v>
      </c>
      <c r="E1957" s="3" t="s">
        <v>383</v>
      </c>
      <c r="F1957" s="3">
        <v>1</v>
      </c>
      <c r="G1957" s="3">
        <v>4</v>
      </c>
      <c r="H1957" s="3" t="s">
        <v>97</v>
      </c>
      <c r="I1957" s="3" t="s">
        <v>40</v>
      </c>
      <c r="J1957" s="3">
        <v>23.9</v>
      </c>
      <c r="K1957" s="3">
        <v>4</v>
      </c>
    </row>
    <row r="1958" spans="1:11" x14ac:dyDescent="0.35">
      <c r="A1958" s="3" t="s">
        <v>1617</v>
      </c>
      <c r="B1958" s="3">
        <v>2018</v>
      </c>
      <c r="C1958" s="22">
        <v>43079</v>
      </c>
      <c r="D1958" s="3" t="s">
        <v>1554</v>
      </c>
      <c r="E1958" s="3" t="s">
        <v>383</v>
      </c>
      <c r="F1958" s="3">
        <v>1</v>
      </c>
      <c r="G1958" s="3">
        <v>5</v>
      </c>
      <c r="H1958" s="3" t="s">
        <v>113</v>
      </c>
      <c r="I1958" s="3" t="s">
        <v>121</v>
      </c>
      <c r="J1958" s="3">
        <v>23.1</v>
      </c>
      <c r="K1958" s="3">
        <v>5</v>
      </c>
    </row>
    <row r="1959" spans="1:11" x14ac:dyDescent="0.35">
      <c r="A1959" s="3" t="s">
        <v>1617</v>
      </c>
      <c r="B1959" s="3">
        <v>2018</v>
      </c>
      <c r="C1959" s="22">
        <v>43079</v>
      </c>
      <c r="D1959" s="3" t="s">
        <v>1554</v>
      </c>
      <c r="E1959" s="3" t="s">
        <v>383</v>
      </c>
      <c r="F1959" s="3">
        <v>1</v>
      </c>
      <c r="G1959" s="3">
        <v>6</v>
      </c>
      <c r="H1959" s="3" t="s">
        <v>1557</v>
      </c>
      <c r="I1959" s="3" t="s">
        <v>49</v>
      </c>
      <c r="J1959" s="3">
        <v>19.5</v>
      </c>
      <c r="K1959" s="3">
        <v>6</v>
      </c>
    </row>
    <row r="1960" spans="1:11" x14ac:dyDescent="0.35">
      <c r="A1960" s="3" t="s">
        <v>1617</v>
      </c>
      <c r="B1960" s="3">
        <v>2018</v>
      </c>
      <c r="C1960" s="22">
        <v>43079</v>
      </c>
      <c r="D1960" s="3" t="s">
        <v>1554</v>
      </c>
      <c r="E1960" s="3" t="s">
        <v>383</v>
      </c>
      <c r="F1960" s="3">
        <v>2</v>
      </c>
      <c r="G1960" s="3">
        <v>1</v>
      </c>
      <c r="H1960" s="3" t="s">
        <v>178</v>
      </c>
      <c r="I1960" s="3" t="s">
        <v>159</v>
      </c>
      <c r="J1960" s="3">
        <v>25.9</v>
      </c>
      <c r="K1960" s="3">
        <v>7</v>
      </c>
    </row>
    <row r="1961" spans="1:11" x14ac:dyDescent="0.35">
      <c r="A1961" s="3" t="s">
        <v>1617</v>
      </c>
      <c r="B1961" s="3">
        <v>2018</v>
      </c>
      <c r="C1961" s="22">
        <v>43079</v>
      </c>
      <c r="D1961" s="3" t="s">
        <v>1554</v>
      </c>
      <c r="E1961" s="3" t="s">
        <v>383</v>
      </c>
      <c r="F1961" s="3">
        <v>2</v>
      </c>
      <c r="G1961" s="3">
        <v>2</v>
      </c>
      <c r="H1961" s="3" t="s">
        <v>95</v>
      </c>
      <c r="I1961" s="3" t="s">
        <v>38</v>
      </c>
      <c r="J1961" s="3">
        <v>20.100000000000001</v>
      </c>
      <c r="K1961" s="3">
        <v>8</v>
      </c>
    </row>
    <row r="1962" spans="1:11" x14ac:dyDescent="0.35">
      <c r="A1962" s="3" t="s">
        <v>1617</v>
      </c>
      <c r="B1962" s="3">
        <v>2018</v>
      </c>
      <c r="C1962" s="22">
        <v>43079</v>
      </c>
      <c r="D1962" s="3" t="s">
        <v>1554</v>
      </c>
      <c r="E1962" s="3" t="s">
        <v>383</v>
      </c>
      <c r="F1962" s="3">
        <v>2</v>
      </c>
      <c r="G1962" s="3">
        <v>3</v>
      </c>
      <c r="H1962" s="3" t="s">
        <v>1600</v>
      </c>
      <c r="I1962" s="3" t="s">
        <v>59</v>
      </c>
      <c r="J1962" s="3">
        <v>21.4</v>
      </c>
      <c r="K1962" s="3">
        <v>9</v>
      </c>
    </row>
    <row r="1963" spans="1:11" x14ac:dyDescent="0.35">
      <c r="A1963" s="3" t="s">
        <v>1617</v>
      </c>
      <c r="B1963" s="3">
        <v>2018</v>
      </c>
      <c r="C1963" s="22">
        <v>43079</v>
      </c>
      <c r="D1963" s="3" t="s">
        <v>1554</v>
      </c>
      <c r="E1963" s="3" t="s">
        <v>383</v>
      </c>
      <c r="F1963" s="3">
        <v>2</v>
      </c>
      <c r="G1963" s="3">
        <v>4</v>
      </c>
      <c r="H1963" s="3" t="s">
        <v>1605</v>
      </c>
      <c r="I1963" s="3" t="s">
        <v>40</v>
      </c>
      <c r="J1963" s="3">
        <v>26.9</v>
      </c>
      <c r="K1963" s="3">
        <v>10</v>
      </c>
    </row>
    <row r="1964" spans="1:11" x14ac:dyDescent="0.35">
      <c r="A1964" s="3" t="s">
        <v>1617</v>
      </c>
      <c r="B1964" s="3">
        <v>2018</v>
      </c>
      <c r="C1964" s="22">
        <v>43079</v>
      </c>
      <c r="D1964" s="3" t="s">
        <v>1554</v>
      </c>
      <c r="E1964" s="3" t="s">
        <v>383</v>
      </c>
      <c r="F1964" s="3">
        <v>2</v>
      </c>
      <c r="G1964" s="3">
        <v>5</v>
      </c>
      <c r="H1964" s="3" t="s">
        <v>160</v>
      </c>
      <c r="I1964" s="3" t="s">
        <v>161</v>
      </c>
      <c r="J1964" s="3">
        <v>20.7</v>
      </c>
      <c r="K1964" s="3">
        <v>11</v>
      </c>
    </row>
    <row r="1965" spans="1:11" x14ac:dyDescent="0.35">
      <c r="A1965" s="3" t="s">
        <v>1617</v>
      </c>
      <c r="B1965" s="3">
        <v>2018</v>
      </c>
      <c r="C1965" s="22">
        <v>43079</v>
      </c>
      <c r="D1965" s="3" t="s">
        <v>1554</v>
      </c>
      <c r="E1965" s="3" t="s">
        <v>383</v>
      </c>
      <c r="F1965" s="3">
        <v>2</v>
      </c>
      <c r="G1965" s="3">
        <v>6</v>
      </c>
      <c r="H1965" s="3" t="s">
        <v>180</v>
      </c>
      <c r="I1965" s="3" t="s">
        <v>27</v>
      </c>
      <c r="J1965" s="3">
        <v>25.4</v>
      </c>
      <c r="K1965" s="3">
        <v>12</v>
      </c>
    </row>
    <row r="1966" spans="1:11" x14ac:dyDescent="0.35">
      <c r="A1966" s="3" t="s">
        <v>94</v>
      </c>
      <c r="B1966" s="3">
        <v>2018</v>
      </c>
      <c r="C1966" s="22">
        <v>43072</v>
      </c>
      <c r="D1966" s="3" t="s">
        <v>1554</v>
      </c>
      <c r="E1966" s="3" t="s">
        <v>472</v>
      </c>
      <c r="F1966" s="3">
        <v>1</v>
      </c>
      <c r="G1966" s="3">
        <v>1</v>
      </c>
      <c r="H1966" s="3" t="s">
        <v>1604</v>
      </c>
      <c r="I1966" s="3" t="s">
        <v>15</v>
      </c>
      <c r="J1966" s="3">
        <v>27.1</v>
      </c>
      <c r="K1966" s="3">
        <v>1</v>
      </c>
    </row>
    <row r="1967" spans="1:11" x14ac:dyDescent="0.35">
      <c r="A1967" s="3" t="s">
        <v>94</v>
      </c>
      <c r="B1967" s="3">
        <v>2018</v>
      </c>
      <c r="C1967" s="22">
        <v>43072</v>
      </c>
      <c r="D1967" s="3" t="s">
        <v>1554</v>
      </c>
      <c r="E1967" s="3" t="s">
        <v>472</v>
      </c>
      <c r="F1967" s="3">
        <v>1</v>
      </c>
      <c r="G1967" s="3">
        <v>2</v>
      </c>
      <c r="H1967" s="3" t="s">
        <v>97</v>
      </c>
      <c r="I1967" s="3" t="s">
        <v>40</v>
      </c>
      <c r="J1967" s="3">
        <v>23.9</v>
      </c>
      <c r="K1967" s="3">
        <v>9</v>
      </c>
    </row>
    <row r="1968" spans="1:11" x14ac:dyDescent="0.35">
      <c r="A1968" s="3" t="s">
        <v>94</v>
      </c>
      <c r="B1968" s="3">
        <v>2018</v>
      </c>
      <c r="C1968" s="22">
        <v>43072</v>
      </c>
      <c r="D1968" s="3" t="s">
        <v>1554</v>
      </c>
      <c r="E1968" s="3" t="s">
        <v>472</v>
      </c>
      <c r="F1968" s="3">
        <v>1</v>
      </c>
      <c r="G1968" s="3">
        <v>3</v>
      </c>
      <c r="H1968" s="3" t="s">
        <v>1557</v>
      </c>
      <c r="I1968" s="3" t="s">
        <v>49</v>
      </c>
      <c r="J1968" s="3">
        <v>19.399999999999999</v>
      </c>
      <c r="K1968" s="3">
        <v>6</v>
      </c>
    </row>
    <row r="1969" spans="1:11" x14ac:dyDescent="0.35">
      <c r="A1969" s="3" t="s">
        <v>94</v>
      </c>
      <c r="B1969" s="3">
        <v>2018</v>
      </c>
      <c r="C1969" s="22">
        <v>43072</v>
      </c>
      <c r="D1969" s="3" t="s">
        <v>1554</v>
      </c>
      <c r="E1969" s="3" t="s">
        <v>472</v>
      </c>
      <c r="F1969" s="3">
        <v>1</v>
      </c>
      <c r="G1969" s="3">
        <v>4</v>
      </c>
      <c r="H1969" s="3" t="s">
        <v>95</v>
      </c>
      <c r="I1969" s="3" t="s">
        <v>38</v>
      </c>
      <c r="J1969" s="3">
        <v>20.100000000000001</v>
      </c>
      <c r="K1969" s="3">
        <v>12</v>
      </c>
    </row>
    <row r="1970" spans="1:11" x14ac:dyDescent="0.35">
      <c r="A1970" s="3" t="s">
        <v>94</v>
      </c>
      <c r="B1970" s="3">
        <v>2018</v>
      </c>
      <c r="C1970" s="22">
        <v>43072</v>
      </c>
      <c r="D1970" s="3" t="s">
        <v>1554</v>
      </c>
      <c r="E1970" s="3" t="s">
        <v>472</v>
      </c>
      <c r="F1970" s="3">
        <v>1</v>
      </c>
      <c r="G1970" s="3">
        <v>5</v>
      </c>
      <c r="H1970" s="3" t="s">
        <v>30</v>
      </c>
      <c r="I1970" s="3" t="s">
        <v>31</v>
      </c>
      <c r="J1970" s="3">
        <v>21.6</v>
      </c>
      <c r="K1970" s="3">
        <v>17</v>
      </c>
    </row>
    <row r="1971" spans="1:11" x14ac:dyDescent="0.35">
      <c r="A1971" s="3" t="s">
        <v>94</v>
      </c>
      <c r="B1971" s="3">
        <v>2018</v>
      </c>
      <c r="C1971" s="22">
        <v>43072</v>
      </c>
      <c r="D1971" s="3" t="s">
        <v>1554</v>
      </c>
      <c r="E1971" s="3" t="s">
        <v>472</v>
      </c>
      <c r="F1971" s="3">
        <v>1</v>
      </c>
      <c r="G1971" s="3">
        <v>6</v>
      </c>
      <c r="H1971" s="3" t="s">
        <v>60</v>
      </c>
      <c r="I1971" s="3" t="s">
        <v>61</v>
      </c>
      <c r="J1971" s="3">
        <v>29.4</v>
      </c>
      <c r="K1971" s="3">
        <v>15</v>
      </c>
    </row>
    <row r="1972" spans="1:11" x14ac:dyDescent="0.35">
      <c r="A1972" s="3" t="s">
        <v>94</v>
      </c>
      <c r="B1972" s="3">
        <v>2018</v>
      </c>
      <c r="C1972" s="22">
        <v>43072</v>
      </c>
      <c r="D1972" s="3" t="s">
        <v>1554</v>
      </c>
      <c r="E1972" s="3" t="s">
        <v>472</v>
      </c>
      <c r="F1972" s="3">
        <v>2</v>
      </c>
      <c r="G1972" s="3">
        <v>1</v>
      </c>
      <c r="H1972" s="3" t="s">
        <v>78</v>
      </c>
      <c r="I1972" s="3" t="s">
        <v>19</v>
      </c>
      <c r="J1972" s="3">
        <v>26.5</v>
      </c>
      <c r="K1972" s="3">
        <v>3</v>
      </c>
    </row>
    <row r="1973" spans="1:11" x14ac:dyDescent="0.35">
      <c r="A1973" s="3" t="s">
        <v>94</v>
      </c>
      <c r="B1973" s="3">
        <v>2018</v>
      </c>
      <c r="C1973" s="22">
        <v>43072</v>
      </c>
      <c r="D1973" s="3" t="s">
        <v>1554</v>
      </c>
      <c r="E1973" s="3" t="s">
        <v>472</v>
      </c>
      <c r="F1973" s="3">
        <v>2</v>
      </c>
      <c r="G1973" s="3">
        <v>2</v>
      </c>
      <c r="H1973" s="3" t="s">
        <v>136</v>
      </c>
      <c r="I1973" s="3" t="s">
        <v>25</v>
      </c>
      <c r="J1973" s="3">
        <v>24.8</v>
      </c>
      <c r="K1973" s="3">
        <v>2</v>
      </c>
    </row>
    <row r="1974" spans="1:11" x14ac:dyDescent="0.35">
      <c r="A1974" s="3" t="s">
        <v>94</v>
      </c>
      <c r="B1974" s="3">
        <v>2018</v>
      </c>
      <c r="C1974" s="22">
        <v>43072</v>
      </c>
      <c r="D1974" s="3" t="s">
        <v>1554</v>
      </c>
      <c r="E1974" s="3" t="s">
        <v>472</v>
      </c>
      <c r="F1974" s="3">
        <v>2</v>
      </c>
      <c r="G1974" s="3">
        <v>3</v>
      </c>
      <c r="H1974" s="3" t="s">
        <v>1605</v>
      </c>
      <c r="I1974" s="3" t="s">
        <v>40</v>
      </c>
      <c r="J1974" s="3">
        <v>26.9</v>
      </c>
      <c r="K1974" s="3">
        <v>8</v>
      </c>
    </row>
    <row r="1975" spans="1:11" x14ac:dyDescent="0.35">
      <c r="A1975" s="3" t="s">
        <v>94</v>
      </c>
      <c r="B1975" s="3">
        <v>2018</v>
      </c>
      <c r="C1975" s="22">
        <v>43072</v>
      </c>
      <c r="D1975" s="3" t="s">
        <v>1554</v>
      </c>
      <c r="E1975" s="3" t="s">
        <v>472</v>
      </c>
      <c r="F1975" s="3">
        <v>2</v>
      </c>
      <c r="G1975" s="3">
        <v>4</v>
      </c>
      <c r="H1975" s="3" t="s">
        <v>187</v>
      </c>
      <c r="I1975" s="3" t="s">
        <v>47</v>
      </c>
      <c r="J1975" s="3">
        <v>20.8</v>
      </c>
      <c r="K1975" s="3">
        <v>13</v>
      </c>
    </row>
    <row r="1976" spans="1:11" x14ac:dyDescent="0.35">
      <c r="A1976" s="3" t="s">
        <v>94</v>
      </c>
      <c r="B1976" s="3">
        <v>2018</v>
      </c>
      <c r="C1976" s="22">
        <v>43072</v>
      </c>
      <c r="D1976" s="3" t="s">
        <v>1554</v>
      </c>
      <c r="E1976" s="3" t="s">
        <v>472</v>
      </c>
      <c r="F1976" s="3">
        <v>2</v>
      </c>
      <c r="G1976" s="3">
        <v>5</v>
      </c>
      <c r="H1976" s="3" t="s">
        <v>160</v>
      </c>
      <c r="I1976" s="3" t="s">
        <v>161</v>
      </c>
      <c r="J1976" s="3">
        <v>20.7</v>
      </c>
      <c r="K1976" s="3">
        <v>17</v>
      </c>
    </row>
    <row r="1977" spans="1:11" x14ac:dyDescent="0.35">
      <c r="A1977" s="3" t="s">
        <v>94</v>
      </c>
      <c r="B1977" s="3">
        <v>2018</v>
      </c>
      <c r="C1977" s="22">
        <v>43072</v>
      </c>
      <c r="D1977" s="3" t="s">
        <v>1554</v>
      </c>
      <c r="E1977" s="3" t="s">
        <v>472</v>
      </c>
      <c r="F1977" s="3">
        <v>2</v>
      </c>
      <c r="G1977" s="3">
        <v>6</v>
      </c>
      <c r="H1977" s="3" t="s">
        <v>332</v>
      </c>
      <c r="I1977" s="3" t="s">
        <v>56</v>
      </c>
      <c r="J1977" s="3">
        <v>25.6</v>
      </c>
      <c r="K1977" s="3">
        <v>15</v>
      </c>
    </row>
    <row r="1978" spans="1:11" x14ac:dyDescent="0.35">
      <c r="A1978" s="3" t="s">
        <v>94</v>
      </c>
      <c r="B1978" s="3">
        <v>2018</v>
      </c>
      <c r="C1978" s="22">
        <v>43072</v>
      </c>
      <c r="D1978" s="3" t="s">
        <v>1554</v>
      </c>
      <c r="E1978" s="3" t="s">
        <v>472</v>
      </c>
      <c r="F1978" s="3">
        <v>2</v>
      </c>
      <c r="G1978" s="3">
        <v>7</v>
      </c>
      <c r="H1978" s="3" t="s">
        <v>1531</v>
      </c>
      <c r="I1978" s="3" t="s">
        <v>53</v>
      </c>
      <c r="J1978" s="3">
        <v>20.9</v>
      </c>
      <c r="K1978" s="3">
        <v>19</v>
      </c>
    </row>
    <row r="1979" spans="1:11" x14ac:dyDescent="0.35">
      <c r="A1979" s="3" t="s">
        <v>94</v>
      </c>
      <c r="B1979" s="3">
        <v>2018</v>
      </c>
      <c r="C1979" s="22">
        <v>43072</v>
      </c>
      <c r="D1979" s="3" t="s">
        <v>1554</v>
      </c>
      <c r="E1979" s="3" t="s">
        <v>472</v>
      </c>
      <c r="F1979" s="3">
        <v>3</v>
      </c>
      <c r="G1979" s="3">
        <v>1</v>
      </c>
      <c r="H1979" s="3" t="s">
        <v>138</v>
      </c>
      <c r="I1979" s="3" t="s">
        <v>29</v>
      </c>
      <c r="J1979" s="3">
        <v>28</v>
      </c>
      <c r="K1979" s="3">
        <v>4</v>
      </c>
    </row>
    <row r="1980" spans="1:11" x14ac:dyDescent="0.35">
      <c r="A1980" s="3" t="s">
        <v>94</v>
      </c>
      <c r="B1980" s="3">
        <v>2018</v>
      </c>
      <c r="C1980" s="22">
        <v>43072</v>
      </c>
      <c r="D1980" s="3" t="s">
        <v>1554</v>
      </c>
      <c r="E1980" s="3" t="s">
        <v>472</v>
      </c>
      <c r="F1980" s="3">
        <v>3</v>
      </c>
      <c r="G1980" s="3">
        <v>2</v>
      </c>
      <c r="H1980" s="3" t="s">
        <v>99</v>
      </c>
      <c r="I1980" s="3" t="s">
        <v>67</v>
      </c>
      <c r="J1980" s="3">
        <v>26.3</v>
      </c>
      <c r="K1980" s="3">
        <v>11</v>
      </c>
    </row>
    <row r="1981" spans="1:11" x14ac:dyDescent="0.35">
      <c r="A1981" s="3" t="s">
        <v>94</v>
      </c>
      <c r="B1981" s="3">
        <v>2018</v>
      </c>
      <c r="C1981" s="22">
        <v>43072</v>
      </c>
      <c r="D1981" s="3" t="s">
        <v>1554</v>
      </c>
      <c r="E1981" s="3" t="s">
        <v>472</v>
      </c>
      <c r="F1981" s="3">
        <v>3</v>
      </c>
      <c r="G1981" s="3">
        <v>3</v>
      </c>
      <c r="H1981" s="3" t="s">
        <v>178</v>
      </c>
      <c r="I1981" s="3" t="s">
        <v>159</v>
      </c>
      <c r="J1981" s="3">
        <v>25.9</v>
      </c>
      <c r="K1981" s="3">
        <v>7</v>
      </c>
    </row>
    <row r="1982" spans="1:11" x14ac:dyDescent="0.35">
      <c r="A1982" s="3" t="s">
        <v>94</v>
      </c>
      <c r="B1982" s="3">
        <v>2018</v>
      </c>
      <c r="C1982" s="22">
        <v>43072</v>
      </c>
      <c r="D1982" s="3" t="s">
        <v>1554</v>
      </c>
      <c r="E1982" s="3" t="s">
        <v>472</v>
      </c>
      <c r="F1982" s="3">
        <v>3</v>
      </c>
      <c r="G1982" s="3">
        <v>4</v>
      </c>
      <c r="H1982" s="3" t="s">
        <v>43</v>
      </c>
      <c r="I1982" s="3" t="s">
        <v>44</v>
      </c>
      <c r="J1982" s="3">
        <v>25</v>
      </c>
      <c r="K1982" s="3">
        <v>5</v>
      </c>
    </row>
    <row r="1983" spans="1:11" x14ac:dyDescent="0.35">
      <c r="A1983" s="3" t="s">
        <v>94</v>
      </c>
      <c r="B1983" s="3">
        <v>2018</v>
      </c>
      <c r="C1983" s="22">
        <v>43072</v>
      </c>
      <c r="D1983" s="3" t="s">
        <v>1554</v>
      </c>
      <c r="E1983" s="3" t="s">
        <v>472</v>
      </c>
      <c r="F1983" s="3">
        <v>3</v>
      </c>
      <c r="G1983" s="3">
        <v>5</v>
      </c>
      <c r="H1983" s="3" t="s">
        <v>1600</v>
      </c>
      <c r="I1983" s="3" t="s">
        <v>59</v>
      </c>
      <c r="J1983" s="3">
        <v>21.4</v>
      </c>
      <c r="K1983" s="3">
        <v>13</v>
      </c>
    </row>
    <row r="1984" spans="1:11" x14ac:dyDescent="0.35">
      <c r="A1984" s="3" t="s">
        <v>94</v>
      </c>
      <c r="B1984" s="3">
        <v>2018</v>
      </c>
      <c r="C1984" s="22">
        <v>43072</v>
      </c>
      <c r="D1984" s="3" t="s">
        <v>1554</v>
      </c>
      <c r="E1984" s="3" t="s">
        <v>472</v>
      </c>
      <c r="F1984" s="3">
        <v>3</v>
      </c>
      <c r="G1984" s="3">
        <v>6</v>
      </c>
      <c r="H1984" s="3" t="s">
        <v>180</v>
      </c>
      <c r="I1984" s="3" t="s">
        <v>27</v>
      </c>
      <c r="J1984" s="3">
        <v>25.3</v>
      </c>
      <c r="K1984" s="3">
        <v>10</v>
      </c>
    </row>
    <row r="1985" spans="1:11" x14ac:dyDescent="0.35">
      <c r="A1985" s="3" t="s">
        <v>94</v>
      </c>
      <c r="B1985" s="3">
        <v>2018</v>
      </c>
      <c r="C1985" s="22">
        <v>43072</v>
      </c>
      <c r="D1985" s="3" t="s">
        <v>1554</v>
      </c>
      <c r="E1985" s="3" t="s">
        <v>472</v>
      </c>
      <c r="F1985" s="3">
        <v>3</v>
      </c>
      <c r="G1985" s="3">
        <v>7</v>
      </c>
      <c r="H1985" s="3" t="s">
        <v>189</v>
      </c>
      <c r="I1985" s="3" t="s">
        <v>190</v>
      </c>
      <c r="J1985" s="3">
        <v>22.8</v>
      </c>
      <c r="K1985" s="3">
        <v>19</v>
      </c>
    </row>
    <row r="1986" spans="1:11" x14ac:dyDescent="0.35">
      <c r="A1986" s="3" t="s">
        <v>94</v>
      </c>
      <c r="B1986" s="3">
        <v>2018</v>
      </c>
      <c r="C1986" s="22">
        <v>43072</v>
      </c>
      <c r="D1986" s="3" t="s">
        <v>1554</v>
      </c>
      <c r="E1986" s="3" t="s">
        <v>1543</v>
      </c>
      <c r="F1986" s="3">
        <v>1</v>
      </c>
      <c r="G1986" s="3">
        <v>1</v>
      </c>
      <c r="H1986" s="3" t="s">
        <v>43</v>
      </c>
      <c r="I1986" s="3" t="s">
        <v>44</v>
      </c>
      <c r="J1986" s="3">
        <v>25</v>
      </c>
      <c r="K1986" s="3">
        <v>5</v>
      </c>
    </row>
    <row r="1987" spans="1:11" x14ac:dyDescent="0.35">
      <c r="A1987" s="3" t="s">
        <v>94</v>
      </c>
      <c r="B1987" s="3">
        <v>2018</v>
      </c>
      <c r="C1987" s="22">
        <v>43072</v>
      </c>
      <c r="D1987" s="3" t="s">
        <v>1554</v>
      </c>
      <c r="E1987" s="3" t="s">
        <v>1543</v>
      </c>
      <c r="F1987" s="3">
        <v>1</v>
      </c>
      <c r="G1987" s="3">
        <v>2</v>
      </c>
      <c r="H1987" s="3" t="s">
        <v>1557</v>
      </c>
      <c r="I1987" s="3" t="s">
        <v>49</v>
      </c>
      <c r="J1987" s="3">
        <v>19.399999999999999</v>
      </c>
      <c r="K1987" s="3">
        <v>6</v>
      </c>
    </row>
    <row r="1988" spans="1:11" x14ac:dyDescent="0.35">
      <c r="A1988" s="3" t="s">
        <v>94</v>
      </c>
      <c r="B1988" s="3">
        <v>2018</v>
      </c>
      <c r="C1988" s="22">
        <v>43072</v>
      </c>
      <c r="D1988" s="3" t="s">
        <v>1554</v>
      </c>
      <c r="E1988" s="3" t="s">
        <v>1543</v>
      </c>
      <c r="F1988" s="3">
        <v>1</v>
      </c>
      <c r="G1988" s="3">
        <v>3</v>
      </c>
      <c r="H1988" s="3" t="s">
        <v>180</v>
      </c>
      <c r="I1988" s="3" t="s">
        <v>27</v>
      </c>
      <c r="J1988" s="3">
        <v>25.3</v>
      </c>
      <c r="K1988" s="3">
        <v>10</v>
      </c>
    </row>
    <row r="1989" spans="1:11" x14ac:dyDescent="0.35">
      <c r="A1989" s="3" t="s">
        <v>94</v>
      </c>
      <c r="B1989" s="3">
        <v>2018</v>
      </c>
      <c r="C1989" s="22">
        <v>43072</v>
      </c>
      <c r="D1989" s="3" t="s">
        <v>1554</v>
      </c>
      <c r="E1989" s="3" t="s">
        <v>1543</v>
      </c>
      <c r="F1989" s="3">
        <v>1</v>
      </c>
      <c r="G1989" s="3">
        <v>4</v>
      </c>
      <c r="H1989" s="3" t="s">
        <v>187</v>
      </c>
      <c r="I1989" s="3" t="s">
        <v>47</v>
      </c>
      <c r="J1989" s="3">
        <v>20.8</v>
      </c>
      <c r="K1989" s="3">
        <v>13</v>
      </c>
    </row>
    <row r="1990" spans="1:11" x14ac:dyDescent="0.35">
      <c r="A1990" s="3" t="s">
        <v>94</v>
      </c>
      <c r="B1990" s="3">
        <v>2018</v>
      </c>
      <c r="C1990" s="22">
        <v>43072</v>
      </c>
      <c r="D1990" s="3" t="s">
        <v>1554</v>
      </c>
      <c r="E1990" s="3" t="s">
        <v>1543</v>
      </c>
      <c r="F1990" s="3">
        <v>1</v>
      </c>
      <c r="G1990" s="3">
        <v>5</v>
      </c>
      <c r="H1990" s="3" t="s">
        <v>60</v>
      </c>
      <c r="I1990" s="3" t="s">
        <v>61</v>
      </c>
      <c r="J1990" s="3">
        <v>29.4</v>
      </c>
      <c r="K1990" s="3">
        <v>15</v>
      </c>
    </row>
    <row r="1991" spans="1:11" x14ac:dyDescent="0.35">
      <c r="A1991" s="3" t="s">
        <v>94</v>
      </c>
      <c r="B1991" s="3">
        <v>2018</v>
      </c>
      <c r="C1991" s="22">
        <v>43072</v>
      </c>
      <c r="D1991" s="3" t="s">
        <v>1554</v>
      </c>
      <c r="E1991" s="3" t="s">
        <v>1543</v>
      </c>
      <c r="F1991" s="3">
        <v>1</v>
      </c>
      <c r="G1991" s="3">
        <v>6</v>
      </c>
      <c r="H1991" s="3" t="s">
        <v>160</v>
      </c>
      <c r="I1991" s="3" t="s">
        <v>161</v>
      </c>
      <c r="J1991" s="3">
        <v>20.7</v>
      </c>
      <c r="K1991" s="3">
        <v>17</v>
      </c>
    </row>
    <row r="1992" spans="1:11" x14ac:dyDescent="0.35">
      <c r="A1992" s="3" t="s">
        <v>94</v>
      </c>
      <c r="B1992" s="3">
        <v>2018</v>
      </c>
      <c r="C1992" s="22">
        <v>43072</v>
      </c>
      <c r="D1992" s="3" t="s">
        <v>1554</v>
      </c>
      <c r="E1992" s="3" t="s">
        <v>1543</v>
      </c>
      <c r="F1992" s="3">
        <v>1</v>
      </c>
      <c r="G1992" s="3">
        <v>7</v>
      </c>
      <c r="H1992" s="3" t="s">
        <v>1531</v>
      </c>
      <c r="I1992" s="3" t="s">
        <v>53</v>
      </c>
      <c r="J1992" s="3">
        <v>20.9</v>
      </c>
      <c r="K1992" s="3">
        <v>19</v>
      </c>
    </row>
    <row r="1993" spans="1:11" x14ac:dyDescent="0.35">
      <c r="A1993" s="3" t="s">
        <v>94</v>
      </c>
      <c r="B1993" s="3">
        <v>2018</v>
      </c>
      <c r="C1993" s="22">
        <v>43072</v>
      </c>
      <c r="D1993" s="3" t="s">
        <v>1554</v>
      </c>
      <c r="E1993" s="3" t="s">
        <v>1543</v>
      </c>
      <c r="F1993" s="3">
        <v>2</v>
      </c>
      <c r="G1993" s="3">
        <v>1</v>
      </c>
      <c r="H1993" s="3" t="s">
        <v>178</v>
      </c>
      <c r="I1993" s="3" t="s">
        <v>159</v>
      </c>
      <c r="J1993" s="3">
        <v>25.9</v>
      </c>
      <c r="K1993" s="3">
        <v>7</v>
      </c>
    </row>
    <row r="1994" spans="1:11" x14ac:dyDescent="0.35">
      <c r="A1994" s="3" t="s">
        <v>94</v>
      </c>
      <c r="B1994" s="3">
        <v>2018</v>
      </c>
      <c r="C1994" s="22">
        <v>43072</v>
      </c>
      <c r="D1994" s="3" t="s">
        <v>1554</v>
      </c>
      <c r="E1994" s="3" t="s">
        <v>1543</v>
      </c>
      <c r="F1994" s="3">
        <v>2</v>
      </c>
      <c r="G1994" s="3">
        <v>2</v>
      </c>
      <c r="H1994" s="3" t="s">
        <v>95</v>
      </c>
      <c r="I1994" s="3" t="s">
        <v>38</v>
      </c>
      <c r="J1994" s="3">
        <v>20.100000000000001</v>
      </c>
      <c r="K1994" s="3">
        <v>12</v>
      </c>
    </row>
    <row r="1995" spans="1:11" x14ac:dyDescent="0.35">
      <c r="A1995" s="3" t="s">
        <v>94</v>
      </c>
      <c r="B1995" s="3">
        <v>2018</v>
      </c>
      <c r="C1995" s="22">
        <v>43072</v>
      </c>
      <c r="D1995" s="3" t="s">
        <v>1554</v>
      </c>
      <c r="E1995" s="3" t="s">
        <v>1543</v>
      </c>
      <c r="F1995" s="3">
        <v>2</v>
      </c>
      <c r="G1995" s="3">
        <v>3</v>
      </c>
      <c r="H1995" s="3" t="s">
        <v>1605</v>
      </c>
      <c r="I1995" s="3" t="s">
        <v>40</v>
      </c>
      <c r="J1995" s="3">
        <v>26.9</v>
      </c>
      <c r="K1995" s="3">
        <v>8</v>
      </c>
    </row>
    <row r="1996" spans="1:11" x14ac:dyDescent="0.35">
      <c r="A1996" s="3" t="s">
        <v>94</v>
      </c>
      <c r="B1996" s="3">
        <v>2018</v>
      </c>
      <c r="C1996" s="22">
        <v>43072</v>
      </c>
      <c r="D1996" s="3" t="s">
        <v>1554</v>
      </c>
      <c r="E1996" s="3" t="s">
        <v>1543</v>
      </c>
      <c r="F1996" s="3">
        <v>2</v>
      </c>
      <c r="G1996" s="3">
        <v>4</v>
      </c>
      <c r="H1996" s="3" t="s">
        <v>1600</v>
      </c>
      <c r="I1996" s="3" t="s">
        <v>59</v>
      </c>
      <c r="J1996" s="3">
        <v>21.4</v>
      </c>
      <c r="K1996" s="3">
        <v>13</v>
      </c>
    </row>
    <row r="1997" spans="1:11" x14ac:dyDescent="0.35">
      <c r="A1997" s="3" t="s">
        <v>94</v>
      </c>
      <c r="B1997" s="3">
        <v>2018</v>
      </c>
      <c r="C1997" s="22">
        <v>43072</v>
      </c>
      <c r="D1997" s="3" t="s">
        <v>1554</v>
      </c>
      <c r="E1997" s="3" t="s">
        <v>1543</v>
      </c>
      <c r="F1997" s="3">
        <v>2</v>
      </c>
      <c r="G1997" s="3">
        <v>5</v>
      </c>
      <c r="H1997" s="3" t="s">
        <v>332</v>
      </c>
      <c r="I1997" s="3" t="s">
        <v>56</v>
      </c>
      <c r="J1997" s="3">
        <v>25.6</v>
      </c>
      <c r="K1997" s="3">
        <v>15</v>
      </c>
    </row>
    <row r="1998" spans="1:11" x14ac:dyDescent="0.35">
      <c r="A1998" s="3" t="s">
        <v>94</v>
      </c>
      <c r="B1998" s="3">
        <v>2018</v>
      </c>
      <c r="C1998" s="22">
        <v>43072</v>
      </c>
      <c r="D1998" s="3" t="s">
        <v>1554</v>
      </c>
      <c r="E1998" s="3" t="s">
        <v>1543</v>
      </c>
      <c r="F1998" s="3">
        <v>2</v>
      </c>
      <c r="G1998" s="3">
        <v>6</v>
      </c>
      <c r="H1998" s="3" t="s">
        <v>30</v>
      </c>
      <c r="I1998" s="3" t="s">
        <v>31</v>
      </c>
      <c r="J1998" s="3">
        <v>21.6</v>
      </c>
      <c r="K1998" s="3">
        <v>17</v>
      </c>
    </row>
    <row r="1999" spans="1:11" x14ac:dyDescent="0.35">
      <c r="A1999" s="3" t="s">
        <v>94</v>
      </c>
      <c r="B1999" s="3">
        <v>2018</v>
      </c>
      <c r="C1999" s="22">
        <v>43072</v>
      </c>
      <c r="D1999" s="3" t="s">
        <v>1554</v>
      </c>
      <c r="E1999" s="3" t="s">
        <v>1543</v>
      </c>
      <c r="F1999" s="3">
        <v>2</v>
      </c>
      <c r="G1999" s="3">
        <v>7</v>
      </c>
      <c r="H1999" s="3" t="s">
        <v>189</v>
      </c>
      <c r="I1999" s="3" t="s">
        <v>190</v>
      </c>
      <c r="J1999" s="3">
        <v>22.8</v>
      </c>
      <c r="K1999" s="3">
        <v>19</v>
      </c>
    </row>
    <row r="2000" spans="1:11" x14ac:dyDescent="0.35">
      <c r="A2000" s="3" t="s">
        <v>94</v>
      </c>
      <c r="B2000" s="3">
        <v>2018</v>
      </c>
      <c r="C2000" s="22">
        <v>43072</v>
      </c>
      <c r="D2000" s="3" t="s">
        <v>1554</v>
      </c>
      <c r="E2000" s="3" t="s">
        <v>1544</v>
      </c>
      <c r="F2000" s="3">
        <v>1</v>
      </c>
      <c r="G2000" s="3">
        <v>1</v>
      </c>
      <c r="H2000" s="3" t="s">
        <v>1604</v>
      </c>
      <c r="I2000" s="3" t="s">
        <v>15</v>
      </c>
      <c r="J2000" s="3">
        <v>27.1</v>
      </c>
      <c r="K2000" s="3">
        <v>1</v>
      </c>
    </row>
    <row r="2001" spans="1:11" x14ac:dyDescent="0.35">
      <c r="A2001" s="3" t="s">
        <v>94</v>
      </c>
      <c r="B2001" s="3">
        <v>2018</v>
      </c>
      <c r="C2001" s="22">
        <v>43072</v>
      </c>
      <c r="D2001" s="3" t="s">
        <v>1554</v>
      </c>
      <c r="E2001" s="3" t="s">
        <v>1544</v>
      </c>
      <c r="F2001" s="3">
        <v>1</v>
      </c>
      <c r="G2001" s="3">
        <v>2</v>
      </c>
      <c r="H2001" s="3" t="s">
        <v>1557</v>
      </c>
      <c r="I2001" s="3" t="s">
        <v>49</v>
      </c>
      <c r="J2001" s="3">
        <v>19.399999999999999</v>
      </c>
      <c r="K2001" s="3">
        <v>6</v>
      </c>
    </row>
    <row r="2002" spans="1:11" x14ac:dyDescent="0.35">
      <c r="A2002" s="3" t="s">
        <v>94</v>
      </c>
      <c r="B2002" s="3">
        <v>2018</v>
      </c>
      <c r="C2002" s="22">
        <v>43072</v>
      </c>
      <c r="D2002" s="3" t="s">
        <v>1554</v>
      </c>
      <c r="E2002" s="3" t="s">
        <v>1544</v>
      </c>
      <c r="F2002" s="3">
        <v>1</v>
      </c>
      <c r="G2002" s="3">
        <v>3</v>
      </c>
      <c r="H2002" s="3" t="s">
        <v>136</v>
      </c>
      <c r="I2002" s="3" t="s">
        <v>25</v>
      </c>
      <c r="J2002" s="3">
        <v>24.8</v>
      </c>
      <c r="K2002" s="3">
        <v>2</v>
      </c>
    </row>
    <row r="2003" spans="1:11" x14ac:dyDescent="0.35">
      <c r="A2003" s="3" t="s">
        <v>94</v>
      </c>
      <c r="B2003" s="3">
        <v>2018</v>
      </c>
      <c r="C2003" s="22">
        <v>43072</v>
      </c>
      <c r="D2003" s="3" t="s">
        <v>1554</v>
      </c>
      <c r="E2003" s="3" t="s">
        <v>1544</v>
      </c>
      <c r="F2003" s="3">
        <v>1</v>
      </c>
      <c r="G2003" s="3">
        <v>4</v>
      </c>
      <c r="H2003" s="3" t="s">
        <v>1605</v>
      </c>
      <c r="I2003" s="3" t="s">
        <v>40</v>
      </c>
      <c r="J2003" s="3">
        <v>26.9</v>
      </c>
      <c r="K2003" s="3">
        <v>8</v>
      </c>
    </row>
    <row r="2004" spans="1:11" x14ac:dyDescent="0.35">
      <c r="A2004" s="3" t="s">
        <v>94</v>
      </c>
      <c r="B2004" s="3">
        <v>2018</v>
      </c>
      <c r="C2004" s="22">
        <v>43072</v>
      </c>
      <c r="D2004" s="3" t="s">
        <v>1554</v>
      </c>
      <c r="E2004" s="3" t="s">
        <v>1544</v>
      </c>
      <c r="F2004" s="3">
        <v>1</v>
      </c>
      <c r="G2004" s="3">
        <v>5</v>
      </c>
      <c r="H2004" s="3" t="s">
        <v>178</v>
      </c>
      <c r="I2004" s="3" t="s">
        <v>159</v>
      </c>
      <c r="J2004" s="3">
        <v>25.9</v>
      </c>
      <c r="K2004" s="3">
        <v>7</v>
      </c>
    </row>
    <row r="2005" spans="1:11" x14ac:dyDescent="0.35">
      <c r="A2005" s="3" t="s">
        <v>94</v>
      </c>
      <c r="B2005" s="3">
        <v>2018</v>
      </c>
      <c r="C2005" s="22">
        <v>43072</v>
      </c>
      <c r="D2005" s="3" t="s">
        <v>1554</v>
      </c>
      <c r="E2005" s="3" t="s">
        <v>1544</v>
      </c>
      <c r="F2005" s="3">
        <v>1</v>
      </c>
      <c r="G2005" s="3">
        <v>6</v>
      </c>
      <c r="H2005" s="3" t="s">
        <v>99</v>
      </c>
      <c r="I2005" s="3" t="s">
        <v>67</v>
      </c>
      <c r="J2005" s="3">
        <v>26.3</v>
      </c>
      <c r="K2005" s="3">
        <v>11</v>
      </c>
    </row>
    <row r="2006" spans="1:11" x14ac:dyDescent="0.35">
      <c r="A2006" s="3" t="s">
        <v>94</v>
      </c>
      <c r="B2006" s="3">
        <v>2018</v>
      </c>
      <c r="C2006" s="22">
        <v>43072</v>
      </c>
      <c r="D2006" s="3" t="s">
        <v>1554</v>
      </c>
      <c r="E2006" s="3" t="s">
        <v>1544</v>
      </c>
      <c r="F2006" s="3">
        <v>2</v>
      </c>
      <c r="G2006" s="3">
        <v>1</v>
      </c>
      <c r="H2006" s="3" t="s">
        <v>43</v>
      </c>
      <c r="I2006" s="3" t="s">
        <v>44</v>
      </c>
      <c r="J2006" s="3">
        <v>25</v>
      </c>
      <c r="K2006" s="3">
        <v>5</v>
      </c>
    </row>
    <row r="2007" spans="1:11" x14ac:dyDescent="0.35">
      <c r="A2007" s="3" t="s">
        <v>94</v>
      </c>
      <c r="B2007" s="3">
        <v>2018</v>
      </c>
      <c r="C2007" s="22">
        <v>43072</v>
      </c>
      <c r="D2007" s="3" t="s">
        <v>1554</v>
      </c>
      <c r="E2007" s="3" t="s">
        <v>1544</v>
      </c>
      <c r="F2007" s="3">
        <v>2</v>
      </c>
      <c r="G2007" s="3">
        <v>2</v>
      </c>
      <c r="H2007" s="3" t="s">
        <v>78</v>
      </c>
      <c r="I2007" s="3" t="s">
        <v>19</v>
      </c>
      <c r="J2007" s="3">
        <v>26.5</v>
      </c>
      <c r="K2007" s="3">
        <v>3</v>
      </c>
    </row>
    <row r="2008" spans="1:11" x14ac:dyDescent="0.35">
      <c r="A2008" s="3" t="s">
        <v>94</v>
      </c>
      <c r="B2008" s="3">
        <v>2018</v>
      </c>
      <c r="C2008" s="22">
        <v>43072</v>
      </c>
      <c r="D2008" s="3" t="s">
        <v>1554</v>
      </c>
      <c r="E2008" s="3" t="s">
        <v>1544</v>
      </c>
      <c r="F2008" s="3">
        <v>2</v>
      </c>
      <c r="G2008" s="3">
        <v>3</v>
      </c>
      <c r="H2008" s="3" t="s">
        <v>138</v>
      </c>
      <c r="I2008" s="3" t="s">
        <v>29</v>
      </c>
      <c r="J2008" s="3">
        <v>28</v>
      </c>
      <c r="K2008" s="3">
        <v>4</v>
      </c>
    </row>
    <row r="2009" spans="1:11" x14ac:dyDescent="0.35">
      <c r="A2009" s="3" t="s">
        <v>94</v>
      </c>
      <c r="B2009" s="3">
        <v>2018</v>
      </c>
      <c r="C2009" s="22">
        <v>43072</v>
      </c>
      <c r="D2009" s="3" t="s">
        <v>1554</v>
      </c>
      <c r="E2009" s="3" t="s">
        <v>1544</v>
      </c>
      <c r="F2009" s="3">
        <v>2</v>
      </c>
      <c r="G2009" s="3">
        <v>4</v>
      </c>
      <c r="H2009" s="3" t="s">
        <v>180</v>
      </c>
      <c r="I2009" s="3" t="s">
        <v>27</v>
      </c>
      <c r="J2009" s="3">
        <v>25.3</v>
      </c>
      <c r="K2009" s="3">
        <v>10</v>
      </c>
    </row>
    <row r="2010" spans="1:11" x14ac:dyDescent="0.35">
      <c r="A2010" s="3" t="s">
        <v>94</v>
      </c>
      <c r="B2010" s="3">
        <v>2018</v>
      </c>
      <c r="C2010" s="22">
        <v>43072</v>
      </c>
      <c r="D2010" s="3" t="s">
        <v>1554</v>
      </c>
      <c r="E2010" s="3" t="s">
        <v>1544</v>
      </c>
      <c r="F2010" s="3">
        <v>2</v>
      </c>
      <c r="G2010" s="3">
        <v>5</v>
      </c>
      <c r="H2010" s="3" t="s">
        <v>95</v>
      </c>
      <c r="I2010" s="3" t="s">
        <v>38</v>
      </c>
      <c r="J2010" s="3">
        <v>20.100000000000001</v>
      </c>
      <c r="K2010" s="3">
        <v>12</v>
      </c>
    </row>
    <row r="2011" spans="1:11" x14ac:dyDescent="0.35">
      <c r="A2011" s="3" t="s">
        <v>94</v>
      </c>
      <c r="B2011" s="3">
        <v>2018</v>
      </c>
      <c r="C2011" s="22">
        <v>43072</v>
      </c>
      <c r="D2011" s="3" t="s">
        <v>1554</v>
      </c>
      <c r="E2011" s="3" t="s">
        <v>1544</v>
      </c>
      <c r="F2011" s="3">
        <v>2</v>
      </c>
      <c r="G2011" s="3">
        <v>6</v>
      </c>
      <c r="H2011" s="3" t="s">
        <v>97</v>
      </c>
      <c r="I2011" s="3" t="s">
        <v>40</v>
      </c>
      <c r="J2011" s="3">
        <v>23.9</v>
      </c>
      <c r="K2011" s="3">
        <v>9</v>
      </c>
    </row>
    <row r="2012" spans="1:11" x14ac:dyDescent="0.35">
      <c r="A2012" s="3" t="s">
        <v>94</v>
      </c>
      <c r="B2012" s="3">
        <v>2018</v>
      </c>
      <c r="C2012" s="22">
        <v>43072</v>
      </c>
      <c r="D2012" s="3" t="s">
        <v>1554</v>
      </c>
      <c r="E2012" s="3" t="s">
        <v>383</v>
      </c>
      <c r="F2012" s="3">
        <v>1</v>
      </c>
      <c r="G2012" s="3">
        <v>1</v>
      </c>
      <c r="H2012" s="3" t="s">
        <v>1604</v>
      </c>
      <c r="I2012" s="3" t="s">
        <v>15</v>
      </c>
      <c r="J2012" s="3">
        <v>27.1</v>
      </c>
      <c r="K2012" s="3">
        <v>1</v>
      </c>
    </row>
    <row r="2013" spans="1:11" x14ac:dyDescent="0.35">
      <c r="A2013" s="3" t="s">
        <v>94</v>
      </c>
      <c r="B2013" s="3">
        <v>2018</v>
      </c>
      <c r="C2013" s="22">
        <v>43072</v>
      </c>
      <c r="D2013" s="3" t="s">
        <v>1554</v>
      </c>
      <c r="E2013" s="3" t="s">
        <v>383</v>
      </c>
      <c r="F2013" s="3">
        <v>1</v>
      </c>
      <c r="G2013" s="3">
        <v>2</v>
      </c>
      <c r="H2013" s="3" t="s">
        <v>136</v>
      </c>
      <c r="I2013" s="3" t="s">
        <v>25</v>
      </c>
      <c r="J2013" s="3">
        <v>24.8</v>
      </c>
      <c r="K2013" s="3">
        <v>2</v>
      </c>
    </row>
    <row r="2014" spans="1:11" x14ac:dyDescent="0.35">
      <c r="A2014" s="3" t="s">
        <v>94</v>
      </c>
      <c r="B2014" s="3">
        <v>2018</v>
      </c>
      <c r="C2014" s="22">
        <v>43072</v>
      </c>
      <c r="D2014" s="3" t="s">
        <v>1554</v>
      </c>
      <c r="E2014" s="3" t="s">
        <v>383</v>
      </c>
      <c r="F2014" s="3">
        <v>1</v>
      </c>
      <c r="G2014" s="3">
        <v>3</v>
      </c>
      <c r="H2014" s="3" t="s">
        <v>78</v>
      </c>
      <c r="I2014" s="3" t="s">
        <v>19</v>
      </c>
      <c r="J2014" s="3">
        <v>26.5</v>
      </c>
      <c r="K2014" s="3">
        <v>3</v>
      </c>
    </row>
    <row r="2015" spans="1:11" x14ac:dyDescent="0.35">
      <c r="A2015" s="3" t="s">
        <v>94</v>
      </c>
      <c r="B2015" s="3">
        <v>2018</v>
      </c>
      <c r="C2015" s="22">
        <v>43072</v>
      </c>
      <c r="D2015" s="3" t="s">
        <v>1554</v>
      </c>
      <c r="E2015" s="3" t="s">
        <v>383</v>
      </c>
      <c r="F2015" s="3">
        <v>1</v>
      </c>
      <c r="G2015" s="3">
        <v>4</v>
      </c>
      <c r="H2015" s="3" t="s">
        <v>138</v>
      </c>
      <c r="I2015" s="3" t="s">
        <v>29</v>
      </c>
      <c r="J2015" s="3">
        <v>28</v>
      </c>
      <c r="K2015" s="3">
        <v>4</v>
      </c>
    </row>
    <row r="2016" spans="1:11" x14ac:dyDescent="0.35">
      <c r="A2016" s="3" t="s">
        <v>94</v>
      </c>
      <c r="B2016" s="3">
        <v>2018</v>
      </c>
      <c r="C2016" s="22">
        <v>43072</v>
      </c>
      <c r="D2016" s="3" t="s">
        <v>1554</v>
      </c>
      <c r="E2016" s="3" t="s">
        <v>383</v>
      </c>
      <c r="F2016" s="3">
        <v>1</v>
      </c>
      <c r="G2016" s="3">
        <v>5</v>
      </c>
      <c r="H2016" s="3" t="s">
        <v>43</v>
      </c>
      <c r="I2016" s="3" t="s">
        <v>44</v>
      </c>
      <c r="J2016" s="3">
        <v>25</v>
      </c>
      <c r="K2016" s="3">
        <v>5</v>
      </c>
    </row>
    <row r="2017" spans="1:11" x14ac:dyDescent="0.35">
      <c r="A2017" s="3" t="s">
        <v>94</v>
      </c>
      <c r="B2017" s="3">
        <v>2018</v>
      </c>
      <c r="C2017" s="22">
        <v>43072</v>
      </c>
      <c r="D2017" s="3" t="s">
        <v>1554</v>
      </c>
      <c r="E2017" s="3" t="s">
        <v>383</v>
      </c>
      <c r="F2017" s="3">
        <v>1</v>
      </c>
      <c r="G2017" s="3">
        <v>6</v>
      </c>
      <c r="H2017" s="3" t="s">
        <v>1557</v>
      </c>
      <c r="I2017" s="3" t="s">
        <v>49</v>
      </c>
      <c r="J2017" s="3">
        <v>19.399999999999999</v>
      </c>
      <c r="K2017" s="3">
        <v>6</v>
      </c>
    </row>
    <row r="2018" spans="1:11" x14ac:dyDescent="0.35">
      <c r="A2018" s="3" t="s">
        <v>94</v>
      </c>
      <c r="B2018" s="3">
        <v>2018</v>
      </c>
      <c r="C2018" s="22">
        <v>43072</v>
      </c>
      <c r="D2018" s="3" t="s">
        <v>1554</v>
      </c>
      <c r="E2018" s="3" t="s">
        <v>383</v>
      </c>
      <c r="F2018" s="3">
        <v>2</v>
      </c>
      <c r="G2018" s="3">
        <v>1</v>
      </c>
      <c r="H2018" s="3" t="s">
        <v>178</v>
      </c>
      <c r="I2018" s="3" t="s">
        <v>159</v>
      </c>
      <c r="J2018" s="3">
        <v>25.9</v>
      </c>
      <c r="K2018" s="3">
        <v>7</v>
      </c>
    </row>
    <row r="2019" spans="1:11" x14ac:dyDescent="0.35">
      <c r="A2019" s="3" t="s">
        <v>94</v>
      </c>
      <c r="B2019" s="3">
        <v>2018</v>
      </c>
      <c r="C2019" s="22">
        <v>43072</v>
      </c>
      <c r="D2019" s="3" t="s">
        <v>1554</v>
      </c>
      <c r="E2019" s="3" t="s">
        <v>383</v>
      </c>
      <c r="F2019" s="3">
        <v>2</v>
      </c>
      <c r="G2019" s="3">
        <v>2</v>
      </c>
      <c r="H2019" s="3" t="s">
        <v>1605</v>
      </c>
      <c r="I2019" s="3" t="s">
        <v>40</v>
      </c>
      <c r="J2019" s="3">
        <v>26.9</v>
      </c>
      <c r="K2019" s="3">
        <v>8</v>
      </c>
    </row>
    <row r="2020" spans="1:11" x14ac:dyDescent="0.35">
      <c r="A2020" s="3" t="s">
        <v>94</v>
      </c>
      <c r="B2020" s="3">
        <v>2018</v>
      </c>
      <c r="C2020" s="22">
        <v>43072</v>
      </c>
      <c r="D2020" s="3" t="s">
        <v>1554</v>
      </c>
      <c r="E2020" s="3" t="s">
        <v>383</v>
      </c>
      <c r="F2020" s="3">
        <v>2</v>
      </c>
      <c r="G2020" s="3">
        <v>3</v>
      </c>
      <c r="H2020" s="3" t="s">
        <v>97</v>
      </c>
      <c r="I2020" s="3" t="s">
        <v>40</v>
      </c>
      <c r="J2020" s="3">
        <v>23.9</v>
      </c>
      <c r="K2020" s="3">
        <v>9</v>
      </c>
    </row>
    <row r="2021" spans="1:11" x14ac:dyDescent="0.35">
      <c r="A2021" s="3" t="s">
        <v>94</v>
      </c>
      <c r="B2021" s="3">
        <v>2018</v>
      </c>
      <c r="C2021" s="22">
        <v>43072</v>
      </c>
      <c r="D2021" s="3" t="s">
        <v>1554</v>
      </c>
      <c r="E2021" s="3" t="s">
        <v>383</v>
      </c>
      <c r="F2021" s="3">
        <v>2</v>
      </c>
      <c r="G2021" s="3">
        <v>4</v>
      </c>
      <c r="H2021" s="3" t="s">
        <v>180</v>
      </c>
      <c r="I2021" s="3" t="s">
        <v>27</v>
      </c>
      <c r="J2021" s="3">
        <v>25.3</v>
      </c>
      <c r="K2021" s="3">
        <v>10</v>
      </c>
    </row>
    <row r="2022" spans="1:11" x14ac:dyDescent="0.35">
      <c r="A2022" s="3" t="s">
        <v>94</v>
      </c>
      <c r="B2022" s="3">
        <v>2018</v>
      </c>
      <c r="C2022" s="22">
        <v>43072</v>
      </c>
      <c r="D2022" s="3" t="s">
        <v>1554</v>
      </c>
      <c r="E2022" s="3" t="s">
        <v>383</v>
      </c>
      <c r="F2022" s="3">
        <v>2</v>
      </c>
      <c r="G2022" s="3">
        <v>5</v>
      </c>
      <c r="H2022" s="3" t="s">
        <v>99</v>
      </c>
      <c r="I2022" s="3" t="s">
        <v>67</v>
      </c>
      <c r="J2022" s="3">
        <v>26.3</v>
      </c>
      <c r="K2022" s="3">
        <v>11</v>
      </c>
    </row>
    <row r="2023" spans="1:11" x14ac:dyDescent="0.35">
      <c r="A2023" s="3" t="s">
        <v>94</v>
      </c>
      <c r="B2023" s="3">
        <v>2018</v>
      </c>
      <c r="C2023" s="22">
        <v>43072</v>
      </c>
      <c r="D2023" s="3" t="s">
        <v>1554</v>
      </c>
      <c r="E2023" s="3" t="s">
        <v>383</v>
      </c>
      <c r="F2023" s="3">
        <v>2</v>
      </c>
      <c r="G2023" s="3">
        <v>6</v>
      </c>
      <c r="H2023" s="3" t="s">
        <v>95</v>
      </c>
      <c r="I2023" s="3" t="s">
        <v>38</v>
      </c>
      <c r="J2023" s="3">
        <v>20.100000000000001</v>
      </c>
      <c r="K2023" s="3">
        <v>12</v>
      </c>
    </row>
    <row r="2024" spans="1:11" x14ac:dyDescent="0.35">
      <c r="A2024" s="3" t="s">
        <v>1618</v>
      </c>
      <c r="B2024" s="3">
        <v>2018</v>
      </c>
      <c r="C2024" s="22">
        <v>43050</v>
      </c>
      <c r="D2024" s="3" t="s">
        <v>1554</v>
      </c>
      <c r="E2024" s="3" t="s">
        <v>472</v>
      </c>
      <c r="F2024" s="3">
        <v>1</v>
      </c>
      <c r="G2024" s="3">
        <v>1</v>
      </c>
      <c r="H2024" s="3" t="s">
        <v>1604</v>
      </c>
      <c r="I2024" s="3" t="s">
        <v>15</v>
      </c>
      <c r="J2024" s="3">
        <v>27</v>
      </c>
      <c r="K2024" s="3">
        <v>1</v>
      </c>
    </row>
    <row r="2025" spans="1:11" x14ac:dyDescent="0.35">
      <c r="A2025" s="3" t="s">
        <v>1618</v>
      </c>
      <c r="B2025" s="3">
        <v>2018</v>
      </c>
      <c r="C2025" s="22">
        <v>43050</v>
      </c>
      <c r="D2025" s="3" t="s">
        <v>1554</v>
      </c>
      <c r="E2025" s="3" t="s">
        <v>472</v>
      </c>
      <c r="F2025" s="3">
        <v>1</v>
      </c>
      <c r="G2025" s="3">
        <v>2</v>
      </c>
      <c r="H2025" s="3" t="s">
        <v>1556</v>
      </c>
      <c r="I2025" s="3" t="s">
        <v>123</v>
      </c>
      <c r="J2025" s="3">
        <v>34.9</v>
      </c>
      <c r="K2025" s="3">
        <v>4</v>
      </c>
    </row>
    <row r="2026" spans="1:11" x14ac:dyDescent="0.35">
      <c r="A2026" s="3" t="s">
        <v>1618</v>
      </c>
      <c r="B2026" s="3">
        <v>2018</v>
      </c>
      <c r="C2026" s="22">
        <v>43050</v>
      </c>
      <c r="D2026" s="3" t="s">
        <v>1554</v>
      </c>
      <c r="E2026" s="3" t="s">
        <v>472</v>
      </c>
      <c r="F2026" s="3">
        <v>1</v>
      </c>
      <c r="G2026" s="3">
        <v>3</v>
      </c>
      <c r="H2026" s="3" t="s">
        <v>187</v>
      </c>
      <c r="I2026" s="3" t="s">
        <v>47</v>
      </c>
      <c r="J2026" s="3">
        <v>20.8</v>
      </c>
      <c r="K2026" s="3">
        <v>21</v>
      </c>
    </row>
    <row r="2027" spans="1:11" x14ac:dyDescent="0.35">
      <c r="A2027" s="3" t="s">
        <v>1618</v>
      </c>
      <c r="B2027" s="3">
        <v>2018</v>
      </c>
      <c r="C2027" s="22">
        <v>43050</v>
      </c>
      <c r="D2027" s="3" t="s">
        <v>1554</v>
      </c>
      <c r="E2027" s="3" t="s">
        <v>472</v>
      </c>
      <c r="F2027" s="3">
        <v>1</v>
      </c>
      <c r="G2027" s="3">
        <v>4</v>
      </c>
      <c r="H2027" s="3" t="s">
        <v>1531</v>
      </c>
      <c r="I2027" s="3" t="s">
        <v>53</v>
      </c>
      <c r="J2027" s="3">
        <v>20.8</v>
      </c>
      <c r="K2027" s="3">
        <v>13</v>
      </c>
    </row>
    <row r="2028" spans="1:11" x14ac:dyDescent="0.35">
      <c r="A2028" s="3" t="s">
        <v>1618</v>
      </c>
      <c r="B2028" s="3">
        <v>2018</v>
      </c>
      <c r="C2028" s="22">
        <v>43050</v>
      </c>
      <c r="D2028" s="3" t="s">
        <v>1554</v>
      </c>
      <c r="E2028" s="3" t="s">
        <v>472</v>
      </c>
      <c r="F2028" s="3">
        <v>1</v>
      </c>
      <c r="G2028" s="3">
        <v>5</v>
      </c>
      <c r="H2028" s="3" t="s">
        <v>43</v>
      </c>
      <c r="I2028" s="3" t="s">
        <v>44</v>
      </c>
      <c r="J2028" s="3">
        <v>25</v>
      </c>
      <c r="K2028" s="3">
        <v>11</v>
      </c>
    </row>
    <row r="2029" spans="1:11" x14ac:dyDescent="0.35">
      <c r="A2029" s="3" t="s">
        <v>1618</v>
      </c>
      <c r="B2029" s="3">
        <v>2018</v>
      </c>
      <c r="C2029" s="22">
        <v>43050</v>
      </c>
      <c r="D2029" s="3" t="s">
        <v>1554</v>
      </c>
      <c r="E2029" s="3" t="s">
        <v>472</v>
      </c>
      <c r="F2029" s="3">
        <v>1</v>
      </c>
      <c r="G2029" s="3">
        <v>6</v>
      </c>
      <c r="H2029" s="3" t="s">
        <v>39</v>
      </c>
      <c r="I2029" s="3" t="s">
        <v>40</v>
      </c>
      <c r="J2029" s="3">
        <v>23.2</v>
      </c>
      <c r="K2029" s="3">
        <v>17</v>
      </c>
    </row>
    <row r="2030" spans="1:11" x14ac:dyDescent="0.35">
      <c r="A2030" s="3" t="s">
        <v>1618</v>
      </c>
      <c r="B2030" s="3">
        <v>2018</v>
      </c>
      <c r="C2030" s="22">
        <v>43050</v>
      </c>
      <c r="D2030" s="3" t="s">
        <v>1554</v>
      </c>
      <c r="E2030" s="3" t="s">
        <v>472</v>
      </c>
      <c r="F2030" s="3">
        <v>1</v>
      </c>
      <c r="G2030" s="3">
        <v>7</v>
      </c>
      <c r="H2030" s="3" t="s">
        <v>140</v>
      </c>
      <c r="I2030" s="3" t="s">
        <v>29</v>
      </c>
      <c r="J2030" s="3">
        <v>20.5</v>
      </c>
      <c r="K2030" s="3">
        <v>10</v>
      </c>
    </row>
    <row r="2031" spans="1:11" x14ac:dyDescent="0.35">
      <c r="A2031" s="3" t="s">
        <v>1618</v>
      </c>
      <c r="B2031" s="3">
        <v>2018</v>
      </c>
      <c r="C2031" s="22">
        <v>43050</v>
      </c>
      <c r="D2031" s="3" t="s">
        <v>1554</v>
      </c>
      <c r="E2031" s="3" t="s">
        <v>472</v>
      </c>
      <c r="F2031" s="3">
        <v>2</v>
      </c>
      <c r="G2031" s="3">
        <v>1</v>
      </c>
      <c r="H2031" s="3" t="s">
        <v>34</v>
      </c>
      <c r="I2031" s="3" t="s">
        <v>19</v>
      </c>
      <c r="J2031" s="3">
        <v>30.3</v>
      </c>
      <c r="K2031" s="3">
        <v>3</v>
      </c>
    </row>
    <row r="2032" spans="1:11" x14ac:dyDescent="0.35">
      <c r="A2032" s="3" t="s">
        <v>1618</v>
      </c>
      <c r="B2032" s="3">
        <v>2018</v>
      </c>
      <c r="C2032" s="22">
        <v>43050</v>
      </c>
      <c r="D2032" s="3" t="s">
        <v>1554</v>
      </c>
      <c r="E2032" s="3" t="s">
        <v>472</v>
      </c>
      <c r="F2032" s="3">
        <v>2</v>
      </c>
      <c r="G2032" s="3">
        <v>2</v>
      </c>
      <c r="H2032" s="3" t="s">
        <v>136</v>
      </c>
      <c r="I2032" s="3" t="s">
        <v>25</v>
      </c>
      <c r="J2032" s="3">
        <v>24.8</v>
      </c>
      <c r="K2032" s="3">
        <v>8</v>
      </c>
    </row>
    <row r="2033" spans="1:11" x14ac:dyDescent="0.35">
      <c r="A2033" s="3" t="s">
        <v>1618</v>
      </c>
      <c r="B2033" s="3">
        <v>2018</v>
      </c>
      <c r="C2033" s="22">
        <v>43050</v>
      </c>
      <c r="D2033" s="3" t="s">
        <v>1554</v>
      </c>
      <c r="E2033" s="3" t="s">
        <v>472</v>
      </c>
      <c r="F2033" s="3">
        <v>2</v>
      </c>
      <c r="G2033" s="3">
        <v>3</v>
      </c>
      <c r="H2033" s="3" t="s">
        <v>50</v>
      </c>
      <c r="I2033" s="3" t="s">
        <v>51</v>
      </c>
      <c r="J2033" s="3">
        <v>21.1</v>
      </c>
      <c r="K2033" s="3">
        <v>13</v>
      </c>
    </row>
    <row r="2034" spans="1:11" x14ac:dyDescent="0.35">
      <c r="A2034" s="3" t="s">
        <v>1618</v>
      </c>
      <c r="B2034" s="3">
        <v>2018</v>
      </c>
      <c r="C2034" s="22">
        <v>43050</v>
      </c>
      <c r="D2034" s="3" t="s">
        <v>1554</v>
      </c>
      <c r="E2034" s="3" t="s">
        <v>472</v>
      </c>
      <c r="F2034" s="3">
        <v>2</v>
      </c>
      <c r="G2034" s="3">
        <v>4</v>
      </c>
      <c r="H2034" s="3" t="s">
        <v>1557</v>
      </c>
      <c r="I2034" s="3" t="s">
        <v>49</v>
      </c>
      <c r="J2034" s="3">
        <v>19.399999999999999</v>
      </c>
      <c r="K2034" s="3">
        <v>13</v>
      </c>
    </row>
    <row r="2035" spans="1:11" x14ac:dyDescent="0.35">
      <c r="A2035" s="3" t="s">
        <v>1618</v>
      </c>
      <c r="B2035" s="3">
        <v>2018</v>
      </c>
      <c r="C2035" s="22">
        <v>43050</v>
      </c>
      <c r="D2035" s="3" t="s">
        <v>1554</v>
      </c>
      <c r="E2035" s="3" t="s">
        <v>472</v>
      </c>
      <c r="F2035" s="3">
        <v>2</v>
      </c>
      <c r="G2035" s="3">
        <v>5</v>
      </c>
      <c r="H2035" s="3" t="s">
        <v>97</v>
      </c>
      <c r="I2035" s="3" t="s">
        <v>40</v>
      </c>
      <c r="J2035" s="3">
        <v>23.8</v>
      </c>
      <c r="K2035" s="3">
        <v>9</v>
      </c>
    </row>
    <row r="2036" spans="1:11" x14ac:dyDescent="0.35">
      <c r="A2036" s="3" t="s">
        <v>1618</v>
      </c>
      <c r="B2036" s="3">
        <v>2018</v>
      </c>
      <c r="C2036" s="22">
        <v>43050</v>
      </c>
      <c r="D2036" s="3" t="s">
        <v>1554</v>
      </c>
      <c r="E2036" s="3" t="s">
        <v>472</v>
      </c>
      <c r="F2036" s="3">
        <v>2</v>
      </c>
      <c r="G2036" s="3">
        <v>6</v>
      </c>
      <c r="H2036" s="3" t="s">
        <v>1600</v>
      </c>
      <c r="I2036" s="3" t="s">
        <v>59</v>
      </c>
      <c r="J2036" s="3">
        <v>21.3</v>
      </c>
      <c r="K2036" s="3">
        <v>25</v>
      </c>
    </row>
    <row r="2037" spans="1:11" x14ac:dyDescent="0.35">
      <c r="A2037" s="3" t="s">
        <v>1618</v>
      </c>
      <c r="B2037" s="3">
        <v>2018</v>
      </c>
      <c r="C2037" s="22">
        <v>43050</v>
      </c>
      <c r="D2037" s="3" t="s">
        <v>1554</v>
      </c>
      <c r="E2037" s="3" t="s">
        <v>472</v>
      </c>
      <c r="F2037" s="3">
        <v>2</v>
      </c>
      <c r="G2037" s="3">
        <v>7</v>
      </c>
      <c r="H2037" s="3" t="s">
        <v>95</v>
      </c>
      <c r="I2037" s="3" t="s">
        <v>38</v>
      </c>
      <c r="J2037" s="3">
        <v>20</v>
      </c>
      <c r="K2037" s="3">
        <v>17</v>
      </c>
    </row>
    <row r="2038" spans="1:11" x14ac:dyDescent="0.35">
      <c r="A2038" s="3" t="s">
        <v>1618</v>
      </c>
      <c r="B2038" s="3">
        <v>2018</v>
      </c>
      <c r="C2038" s="22">
        <v>43050</v>
      </c>
      <c r="D2038" s="3" t="s">
        <v>1554</v>
      </c>
      <c r="E2038" s="3" t="s">
        <v>472</v>
      </c>
      <c r="F2038" s="3">
        <v>3</v>
      </c>
      <c r="G2038" s="3">
        <v>1</v>
      </c>
      <c r="H2038" s="3" t="s">
        <v>111</v>
      </c>
      <c r="I2038" s="3" t="s">
        <v>121</v>
      </c>
      <c r="J2038" s="3">
        <v>24.8</v>
      </c>
      <c r="K2038" s="3">
        <v>7</v>
      </c>
    </row>
    <row r="2039" spans="1:11" x14ac:dyDescent="0.35">
      <c r="A2039" s="3" t="s">
        <v>1618</v>
      </c>
      <c r="B2039" s="3">
        <v>2018</v>
      </c>
      <c r="C2039" s="22">
        <v>43050</v>
      </c>
      <c r="D2039" s="3" t="s">
        <v>1554</v>
      </c>
      <c r="E2039" s="3" t="s">
        <v>472</v>
      </c>
      <c r="F2039" s="3">
        <v>3</v>
      </c>
      <c r="G2039" s="3">
        <v>2</v>
      </c>
      <c r="H2039" s="3" t="s">
        <v>78</v>
      </c>
      <c r="I2039" s="3" t="s">
        <v>19</v>
      </c>
      <c r="J2039" s="3">
        <v>26.5</v>
      </c>
      <c r="K2039" s="3">
        <v>2</v>
      </c>
    </row>
    <row r="2040" spans="1:11" x14ac:dyDescent="0.35">
      <c r="A2040" s="3" t="s">
        <v>1618</v>
      </c>
      <c r="B2040" s="3">
        <v>2018</v>
      </c>
      <c r="C2040" s="22">
        <v>43050</v>
      </c>
      <c r="D2040" s="3" t="s">
        <v>1554</v>
      </c>
      <c r="E2040" s="3" t="s">
        <v>472</v>
      </c>
      <c r="F2040" s="3">
        <v>3</v>
      </c>
      <c r="G2040" s="3">
        <v>3</v>
      </c>
      <c r="H2040" s="3" t="s">
        <v>184</v>
      </c>
      <c r="I2040" s="3" t="s">
        <v>65</v>
      </c>
      <c r="J2040" s="3">
        <v>20.2</v>
      </c>
      <c r="K2040" s="3">
        <v>25</v>
      </c>
    </row>
    <row r="2041" spans="1:11" x14ac:dyDescent="0.35">
      <c r="A2041" s="3" t="s">
        <v>1618</v>
      </c>
      <c r="B2041" s="3">
        <v>2018</v>
      </c>
      <c r="C2041" s="22">
        <v>43050</v>
      </c>
      <c r="D2041" s="3" t="s">
        <v>1554</v>
      </c>
      <c r="E2041" s="3" t="s">
        <v>472</v>
      </c>
      <c r="F2041" s="3">
        <v>3</v>
      </c>
      <c r="G2041" s="3">
        <v>4</v>
      </c>
      <c r="H2041" s="3" t="s">
        <v>99</v>
      </c>
      <c r="I2041" s="3" t="s">
        <v>67</v>
      </c>
      <c r="J2041" s="3">
        <v>26.3</v>
      </c>
      <c r="K2041" s="3">
        <v>21</v>
      </c>
    </row>
    <row r="2042" spans="1:11" x14ac:dyDescent="0.35">
      <c r="A2042" s="3" t="s">
        <v>1618</v>
      </c>
      <c r="B2042" s="3">
        <v>2018</v>
      </c>
      <c r="C2042" s="22">
        <v>43050</v>
      </c>
      <c r="D2042" s="3" t="s">
        <v>1554</v>
      </c>
      <c r="E2042" s="3" t="s">
        <v>472</v>
      </c>
      <c r="F2042" s="3">
        <v>3</v>
      </c>
      <c r="G2042" s="3">
        <v>5</v>
      </c>
      <c r="H2042" s="3" t="s">
        <v>332</v>
      </c>
      <c r="I2042" s="3" t="s">
        <v>56</v>
      </c>
      <c r="J2042" s="3">
        <v>25.5</v>
      </c>
      <c r="K2042" s="3">
        <v>17</v>
      </c>
    </row>
    <row r="2043" spans="1:11" x14ac:dyDescent="0.35">
      <c r="A2043" s="3" t="s">
        <v>1618</v>
      </c>
      <c r="B2043" s="3">
        <v>2018</v>
      </c>
      <c r="C2043" s="22">
        <v>43050</v>
      </c>
      <c r="D2043" s="3" t="s">
        <v>1554</v>
      </c>
      <c r="E2043" s="3" t="s">
        <v>472</v>
      </c>
      <c r="F2043" s="3">
        <v>3</v>
      </c>
      <c r="G2043" s="3">
        <v>6</v>
      </c>
      <c r="H2043" s="3" t="s">
        <v>1605</v>
      </c>
      <c r="I2043" s="3" t="s">
        <v>40</v>
      </c>
      <c r="J2043" s="3">
        <v>26.8</v>
      </c>
      <c r="K2043" s="3">
        <v>12</v>
      </c>
    </row>
    <row r="2044" spans="1:11" x14ac:dyDescent="0.35">
      <c r="A2044" s="3" t="s">
        <v>1618</v>
      </c>
      <c r="B2044" s="3">
        <v>2018</v>
      </c>
      <c r="C2044" s="22">
        <v>43050</v>
      </c>
      <c r="D2044" s="3" t="s">
        <v>1554</v>
      </c>
      <c r="E2044" s="3" t="s">
        <v>472</v>
      </c>
      <c r="F2044" s="3">
        <v>3</v>
      </c>
      <c r="G2044" s="3">
        <v>7</v>
      </c>
      <c r="H2044" s="3" t="s">
        <v>1592</v>
      </c>
      <c r="I2044" s="3" t="s">
        <v>38</v>
      </c>
      <c r="J2044" s="3">
        <v>19.100000000000001</v>
      </c>
      <c r="K2044" s="3">
        <v>25</v>
      </c>
    </row>
    <row r="2045" spans="1:11" x14ac:dyDescent="0.35">
      <c r="A2045" s="3" t="s">
        <v>1618</v>
      </c>
      <c r="B2045" s="3">
        <v>2018</v>
      </c>
      <c r="C2045" s="22">
        <v>43050</v>
      </c>
      <c r="D2045" s="3" t="s">
        <v>1554</v>
      </c>
      <c r="E2045" s="3" t="s">
        <v>472</v>
      </c>
      <c r="F2045" s="3">
        <v>4</v>
      </c>
      <c r="G2045" s="3">
        <v>1</v>
      </c>
      <c r="H2045" s="3" t="s">
        <v>135</v>
      </c>
      <c r="I2045" s="3" t="s">
        <v>36</v>
      </c>
      <c r="J2045" s="3">
        <v>27</v>
      </c>
      <c r="K2045" s="3">
        <v>5</v>
      </c>
    </row>
    <row r="2046" spans="1:11" x14ac:dyDescent="0.35">
      <c r="A2046" s="3" t="s">
        <v>1618</v>
      </c>
      <c r="B2046" s="3">
        <v>2018</v>
      </c>
      <c r="C2046" s="22">
        <v>43050</v>
      </c>
      <c r="D2046" s="3" t="s">
        <v>1554</v>
      </c>
      <c r="E2046" s="3" t="s">
        <v>472</v>
      </c>
      <c r="F2046" s="3">
        <v>4</v>
      </c>
      <c r="G2046" s="3">
        <v>2</v>
      </c>
      <c r="H2046" s="3" t="s">
        <v>170</v>
      </c>
      <c r="I2046" s="3" t="s">
        <v>59</v>
      </c>
      <c r="J2046" s="3">
        <v>28.7</v>
      </c>
      <c r="K2046" s="3"/>
    </row>
    <row r="2047" spans="1:11" x14ac:dyDescent="0.35">
      <c r="A2047" s="3" t="s">
        <v>1618</v>
      </c>
      <c r="B2047" s="3">
        <v>2018</v>
      </c>
      <c r="C2047" s="22">
        <v>43050</v>
      </c>
      <c r="D2047" s="3" t="s">
        <v>1554</v>
      </c>
      <c r="E2047" s="3" t="s">
        <v>472</v>
      </c>
      <c r="F2047" s="3">
        <v>4</v>
      </c>
      <c r="G2047" s="3">
        <v>3</v>
      </c>
      <c r="H2047" s="3" t="s">
        <v>1603</v>
      </c>
      <c r="I2047" s="3" t="s">
        <v>25</v>
      </c>
      <c r="J2047" s="3">
        <v>29.2</v>
      </c>
      <c r="K2047" s="3">
        <v>17</v>
      </c>
    </row>
    <row r="2048" spans="1:11" x14ac:dyDescent="0.35">
      <c r="A2048" s="3" t="s">
        <v>1618</v>
      </c>
      <c r="B2048" s="3">
        <v>2018</v>
      </c>
      <c r="C2048" s="22">
        <v>43050</v>
      </c>
      <c r="D2048" s="3" t="s">
        <v>1554</v>
      </c>
      <c r="E2048" s="3" t="s">
        <v>472</v>
      </c>
      <c r="F2048" s="3">
        <v>4</v>
      </c>
      <c r="G2048" s="3">
        <v>4</v>
      </c>
      <c r="H2048" s="3" t="s">
        <v>1591</v>
      </c>
      <c r="I2048" s="3" t="s">
        <v>17</v>
      </c>
      <c r="J2048" s="3">
        <v>29.6</v>
      </c>
      <c r="K2048" s="3">
        <v>13</v>
      </c>
    </row>
    <row r="2049" spans="1:11" x14ac:dyDescent="0.35">
      <c r="A2049" s="3" t="s">
        <v>1618</v>
      </c>
      <c r="B2049" s="3">
        <v>2018</v>
      </c>
      <c r="C2049" s="22">
        <v>43050</v>
      </c>
      <c r="D2049" s="3" t="s">
        <v>1554</v>
      </c>
      <c r="E2049" s="3" t="s">
        <v>472</v>
      </c>
      <c r="F2049" s="3">
        <v>4</v>
      </c>
      <c r="G2049" s="3">
        <v>5</v>
      </c>
      <c r="H2049" s="3" t="s">
        <v>60</v>
      </c>
      <c r="I2049" s="3" t="s">
        <v>61</v>
      </c>
      <c r="J2049" s="3">
        <v>29.3</v>
      </c>
      <c r="K2049" s="3">
        <v>21</v>
      </c>
    </row>
    <row r="2050" spans="1:11" x14ac:dyDescent="0.35">
      <c r="A2050" s="3" t="s">
        <v>1618</v>
      </c>
      <c r="B2050" s="3">
        <v>2018</v>
      </c>
      <c r="C2050" s="22">
        <v>43050</v>
      </c>
      <c r="D2050" s="3" t="s">
        <v>1554</v>
      </c>
      <c r="E2050" s="3" t="s">
        <v>472</v>
      </c>
      <c r="F2050" s="3">
        <v>4</v>
      </c>
      <c r="G2050" s="3">
        <v>6</v>
      </c>
      <c r="H2050" s="3" t="s">
        <v>189</v>
      </c>
      <c r="I2050" s="3" t="s">
        <v>190</v>
      </c>
      <c r="J2050" s="3">
        <v>22.7</v>
      </c>
      <c r="K2050" s="3">
        <v>21</v>
      </c>
    </row>
    <row r="2051" spans="1:11" x14ac:dyDescent="0.35">
      <c r="A2051" s="3" t="s">
        <v>1618</v>
      </c>
      <c r="B2051" s="3">
        <v>2018</v>
      </c>
      <c r="C2051" s="22">
        <v>43050</v>
      </c>
      <c r="D2051" s="3" t="s">
        <v>1554</v>
      </c>
      <c r="E2051" s="3" t="s">
        <v>1543</v>
      </c>
      <c r="F2051" s="3">
        <v>1</v>
      </c>
      <c r="G2051" s="3">
        <v>1</v>
      </c>
      <c r="H2051" s="3" t="s">
        <v>140</v>
      </c>
      <c r="I2051" s="3" t="s">
        <v>29</v>
      </c>
      <c r="J2051" s="3">
        <v>20.5</v>
      </c>
      <c r="K2051" s="3">
        <v>10</v>
      </c>
    </row>
    <row r="2052" spans="1:11" x14ac:dyDescent="0.35">
      <c r="A2052" s="3" t="s">
        <v>1618</v>
      </c>
      <c r="B2052" s="3">
        <v>2018</v>
      </c>
      <c r="C2052" s="22">
        <v>43050</v>
      </c>
      <c r="D2052" s="3" t="s">
        <v>1554</v>
      </c>
      <c r="E2052" s="3" t="s">
        <v>1543</v>
      </c>
      <c r="F2052" s="3">
        <v>1</v>
      </c>
      <c r="G2052" s="3">
        <v>2</v>
      </c>
      <c r="H2052" s="3" t="s">
        <v>1591</v>
      </c>
      <c r="I2052" s="3" t="s">
        <v>17</v>
      </c>
      <c r="J2052" s="3">
        <v>29.6</v>
      </c>
      <c r="K2052" s="3">
        <v>13</v>
      </c>
    </row>
    <row r="2053" spans="1:11" x14ac:dyDescent="0.35">
      <c r="A2053" s="3" t="s">
        <v>1618</v>
      </c>
      <c r="B2053" s="3">
        <v>2018</v>
      </c>
      <c r="C2053" s="22">
        <v>43050</v>
      </c>
      <c r="D2053" s="3" t="s">
        <v>1554</v>
      </c>
      <c r="E2053" s="3" t="s">
        <v>1543</v>
      </c>
      <c r="F2053" s="3">
        <v>1</v>
      </c>
      <c r="G2053" s="3">
        <v>3</v>
      </c>
      <c r="H2053" s="3" t="s">
        <v>332</v>
      </c>
      <c r="I2053" s="3" t="s">
        <v>56</v>
      </c>
      <c r="J2053" s="3">
        <v>25.5</v>
      </c>
      <c r="K2053" s="3">
        <v>17</v>
      </c>
    </row>
    <row r="2054" spans="1:11" x14ac:dyDescent="0.35">
      <c r="A2054" s="3" t="s">
        <v>1618</v>
      </c>
      <c r="B2054" s="3">
        <v>2018</v>
      </c>
      <c r="C2054" s="22">
        <v>43050</v>
      </c>
      <c r="D2054" s="3" t="s">
        <v>1554</v>
      </c>
      <c r="E2054" s="3" t="s">
        <v>1543</v>
      </c>
      <c r="F2054" s="3">
        <v>1</v>
      </c>
      <c r="G2054" s="3">
        <v>4</v>
      </c>
      <c r="H2054" s="3" t="s">
        <v>187</v>
      </c>
      <c r="I2054" s="3" t="s">
        <v>47</v>
      </c>
      <c r="J2054" s="3">
        <v>20.8</v>
      </c>
      <c r="K2054" s="3">
        <v>21</v>
      </c>
    </row>
    <row r="2055" spans="1:11" x14ac:dyDescent="0.35">
      <c r="A2055" s="3" t="s">
        <v>1618</v>
      </c>
      <c r="B2055" s="3">
        <v>2018</v>
      </c>
      <c r="C2055" s="22">
        <v>43050</v>
      </c>
      <c r="D2055" s="3" t="s">
        <v>1554</v>
      </c>
      <c r="E2055" s="3" t="s">
        <v>1543</v>
      </c>
      <c r="F2055" s="3">
        <v>1</v>
      </c>
      <c r="G2055" s="3">
        <v>5</v>
      </c>
      <c r="H2055" s="3" t="s">
        <v>1600</v>
      </c>
      <c r="I2055" s="3" t="s">
        <v>59</v>
      </c>
      <c r="J2055" s="3">
        <v>21.3</v>
      </c>
      <c r="K2055" s="3">
        <v>25</v>
      </c>
    </row>
    <row r="2056" spans="1:11" x14ac:dyDescent="0.35">
      <c r="A2056" s="3" t="s">
        <v>1618</v>
      </c>
      <c r="B2056" s="3">
        <v>2018</v>
      </c>
      <c r="C2056" s="22">
        <v>43050</v>
      </c>
      <c r="D2056" s="3" t="s">
        <v>1554</v>
      </c>
      <c r="E2056" s="3" t="s">
        <v>1543</v>
      </c>
      <c r="F2056" s="3">
        <v>2</v>
      </c>
      <c r="G2056" s="3">
        <v>1</v>
      </c>
      <c r="H2056" s="3" t="s">
        <v>43</v>
      </c>
      <c r="I2056" s="3" t="s">
        <v>44</v>
      </c>
      <c r="J2056" s="3">
        <v>25</v>
      </c>
      <c r="K2056" s="3">
        <v>11</v>
      </c>
    </row>
    <row r="2057" spans="1:11" x14ac:dyDescent="0.35">
      <c r="A2057" s="3" t="s">
        <v>1618</v>
      </c>
      <c r="B2057" s="3">
        <v>2018</v>
      </c>
      <c r="C2057" s="22">
        <v>43050</v>
      </c>
      <c r="D2057" s="3" t="s">
        <v>1554</v>
      </c>
      <c r="E2057" s="3" t="s">
        <v>1543</v>
      </c>
      <c r="F2057" s="3">
        <v>2</v>
      </c>
      <c r="G2057" s="3">
        <v>2</v>
      </c>
      <c r="H2057" s="3" t="s">
        <v>50</v>
      </c>
      <c r="I2057" s="3" t="s">
        <v>51</v>
      </c>
      <c r="J2057" s="3">
        <v>21.1</v>
      </c>
      <c r="K2057" s="3">
        <v>13</v>
      </c>
    </row>
    <row r="2058" spans="1:11" x14ac:dyDescent="0.35">
      <c r="A2058" s="3" t="s">
        <v>1618</v>
      </c>
      <c r="B2058" s="3">
        <v>2018</v>
      </c>
      <c r="C2058" s="22">
        <v>43050</v>
      </c>
      <c r="D2058" s="3" t="s">
        <v>1554</v>
      </c>
      <c r="E2058" s="3" t="s">
        <v>1543</v>
      </c>
      <c r="F2058" s="3">
        <v>2</v>
      </c>
      <c r="G2058" s="3">
        <v>3</v>
      </c>
      <c r="H2058" s="3" t="s">
        <v>39</v>
      </c>
      <c r="I2058" s="3" t="s">
        <v>40</v>
      </c>
      <c r="J2058" s="3">
        <v>23.2</v>
      </c>
      <c r="K2058" s="3">
        <v>17</v>
      </c>
    </row>
    <row r="2059" spans="1:11" x14ac:dyDescent="0.35">
      <c r="A2059" s="3" t="s">
        <v>1618</v>
      </c>
      <c r="B2059" s="3">
        <v>2018</v>
      </c>
      <c r="C2059" s="22">
        <v>43050</v>
      </c>
      <c r="D2059" s="3" t="s">
        <v>1554</v>
      </c>
      <c r="E2059" s="3" t="s">
        <v>1543</v>
      </c>
      <c r="F2059" s="3">
        <v>2</v>
      </c>
      <c r="G2059" s="3">
        <v>4</v>
      </c>
      <c r="H2059" s="3" t="s">
        <v>99</v>
      </c>
      <c r="I2059" s="3" t="s">
        <v>67</v>
      </c>
      <c r="J2059" s="3">
        <v>26.3</v>
      </c>
      <c r="K2059" s="3">
        <v>21</v>
      </c>
    </row>
    <row r="2060" spans="1:11" x14ac:dyDescent="0.35">
      <c r="A2060" s="3" t="s">
        <v>1618</v>
      </c>
      <c r="B2060" s="3">
        <v>2018</v>
      </c>
      <c r="C2060" s="22">
        <v>43050</v>
      </c>
      <c r="D2060" s="3" t="s">
        <v>1554</v>
      </c>
      <c r="E2060" s="3" t="s">
        <v>1543</v>
      </c>
      <c r="F2060" s="3">
        <v>2</v>
      </c>
      <c r="G2060" s="3">
        <v>5</v>
      </c>
      <c r="H2060" s="3" t="s">
        <v>1592</v>
      </c>
      <c r="I2060" s="3" t="s">
        <v>38</v>
      </c>
      <c r="J2060" s="3">
        <v>19.100000000000001</v>
      </c>
      <c r="K2060" s="3">
        <v>25</v>
      </c>
    </row>
    <row r="2061" spans="1:11" x14ac:dyDescent="0.35">
      <c r="A2061" s="3" t="s">
        <v>1618</v>
      </c>
      <c r="B2061" s="3">
        <v>2018</v>
      </c>
      <c r="C2061" s="22">
        <v>43050</v>
      </c>
      <c r="D2061" s="3" t="s">
        <v>1554</v>
      </c>
      <c r="E2061" s="3" t="s">
        <v>1543</v>
      </c>
      <c r="F2061" s="3">
        <v>3</v>
      </c>
      <c r="G2061" s="3">
        <v>1</v>
      </c>
      <c r="H2061" s="3" t="s">
        <v>97</v>
      </c>
      <c r="I2061" s="3" t="s">
        <v>40</v>
      </c>
      <c r="J2061" s="3">
        <v>23.8</v>
      </c>
      <c r="K2061" s="3">
        <v>9</v>
      </c>
    </row>
    <row r="2062" spans="1:11" x14ac:dyDescent="0.35">
      <c r="A2062" s="3" t="s">
        <v>1618</v>
      </c>
      <c r="B2062" s="3">
        <v>2018</v>
      </c>
      <c r="C2062" s="22">
        <v>43050</v>
      </c>
      <c r="D2062" s="3" t="s">
        <v>1554</v>
      </c>
      <c r="E2062" s="3" t="s">
        <v>1543</v>
      </c>
      <c r="F2062" s="3">
        <v>3</v>
      </c>
      <c r="G2062" s="3">
        <v>2</v>
      </c>
      <c r="H2062" s="3" t="s">
        <v>1557</v>
      </c>
      <c r="I2062" s="3" t="s">
        <v>49</v>
      </c>
      <c r="J2062" s="3">
        <v>19.399999999999999</v>
      </c>
      <c r="K2062" s="3">
        <v>13</v>
      </c>
    </row>
    <row r="2063" spans="1:11" x14ac:dyDescent="0.35">
      <c r="A2063" s="3" t="s">
        <v>1618</v>
      </c>
      <c r="B2063" s="3">
        <v>2018</v>
      </c>
      <c r="C2063" s="22">
        <v>43050</v>
      </c>
      <c r="D2063" s="3" t="s">
        <v>1554</v>
      </c>
      <c r="E2063" s="3" t="s">
        <v>1543</v>
      </c>
      <c r="F2063" s="3">
        <v>3</v>
      </c>
      <c r="G2063" s="3">
        <v>3</v>
      </c>
      <c r="H2063" s="3" t="s">
        <v>95</v>
      </c>
      <c r="I2063" s="3" t="s">
        <v>38</v>
      </c>
      <c r="J2063" s="3">
        <v>20</v>
      </c>
      <c r="K2063" s="3">
        <v>17</v>
      </c>
    </row>
    <row r="2064" spans="1:11" x14ac:dyDescent="0.35">
      <c r="A2064" s="3" t="s">
        <v>1618</v>
      </c>
      <c r="B2064" s="3">
        <v>2018</v>
      </c>
      <c r="C2064" s="22">
        <v>43050</v>
      </c>
      <c r="D2064" s="3" t="s">
        <v>1554</v>
      </c>
      <c r="E2064" s="3" t="s">
        <v>1543</v>
      </c>
      <c r="F2064" s="3">
        <v>3</v>
      </c>
      <c r="G2064" s="3">
        <v>4</v>
      </c>
      <c r="H2064" s="3" t="s">
        <v>189</v>
      </c>
      <c r="I2064" s="3" t="s">
        <v>190</v>
      </c>
      <c r="J2064" s="3">
        <v>22.7</v>
      </c>
      <c r="K2064" s="3">
        <v>21</v>
      </c>
    </row>
    <row r="2065" spans="1:11" x14ac:dyDescent="0.35">
      <c r="A2065" s="3" t="s">
        <v>1618</v>
      </c>
      <c r="B2065" s="3">
        <v>2018</v>
      </c>
      <c r="C2065" s="22">
        <v>43050</v>
      </c>
      <c r="D2065" s="3" t="s">
        <v>1554</v>
      </c>
      <c r="E2065" s="3" t="s">
        <v>1543</v>
      </c>
      <c r="F2065" s="3">
        <v>3</v>
      </c>
      <c r="G2065" s="3">
        <v>5</v>
      </c>
      <c r="H2065" s="3" t="s">
        <v>184</v>
      </c>
      <c r="I2065" s="3" t="s">
        <v>65</v>
      </c>
      <c r="J2065" s="3">
        <v>20.2</v>
      </c>
      <c r="K2065" s="3">
        <v>15</v>
      </c>
    </row>
    <row r="2066" spans="1:11" x14ac:dyDescent="0.35">
      <c r="A2066" s="3" t="s">
        <v>1618</v>
      </c>
      <c r="B2066" s="3">
        <v>2018</v>
      </c>
      <c r="C2066" s="22">
        <v>43050</v>
      </c>
      <c r="D2066" s="3" t="s">
        <v>1554</v>
      </c>
      <c r="E2066" s="3" t="s">
        <v>1543</v>
      </c>
      <c r="F2066" s="3">
        <v>4</v>
      </c>
      <c r="G2066" s="3">
        <v>1</v>
      </c>
      <c r="H2066" s="3" t="s">
        <v>1605</v>
      </c>
      <c r="I2066" s="3" t="s">
        <v>40</v>
      </c>
      <c r="J2066" s="3">
        <v>26.8</v>
      </c>
      <c r="K2066" s="3">
        <v>12</v>
      </c>
    </row>
    <row r="2067" spans="1:11" x14ac:dyDescent="0.35">
      <c r="A2067" s="3" t="s">
        <v>1618</v>
      </c>
      <c r="B2067" s="3">
        <v>2018</v>
      </c>
      <c r="C2067" s="22">
        <v>43050</v>
      </c>
      <c r="D2067" s="3" t="s">
        <v>1554</v>
      </c>
      <c r="E2067" s="3" t="s">
        <v>1543</v>
      </c>
      <c r="F2067" s="3">
        <v>4</v>
      </c>
      <c r="G2067" s="3">
        <v>2</v>
      </c>
      <c r="H2067" s="3" t="s">
        <v>1531</v>
      </c>
      <c r="I2067" s="3" t="s">
        <v>53</v>
      </c>
      <c r="J2067" s="3">
        <v>20.8</v>
      </c>
      <c r="K2067" s="3">
        <v>13</v>
      </c>
    </row>
    <row r="2068" spans="1:11" x14ac:dyDescent="0.35">
      <c r="A2068" s="3" t="s">
        <v>1618</v>
      </c>
      <c r="B2068" s="3">
        <v>2018</v>
      </c>
      <c r="C2068" s="22">
        <v>43050</v>
      </c>
      <c r="D2068" s="3" t="s">
        <v>1554</v>
      </c>
      <c r="E2068" s="3" t="s">
        <v>1543</v>
      </c>
      <c r="F2068" s="3">
        <v>4</v>
      </c>
      <c r="G2068" s="3">
        <v>3</v>
      </c>
      <c r="H2068" s="3" t="s">
        <v>1603</v>
      </c>
      <c r="I2068" s="3" t="s">
        <v>25</v>
      </c>
      <c r="J2068" s="3">
        <v>29.2</v>
      </c>
      <c r="K2068" s="3">
        <v>17</v>
      </c>
    </row>
    <row r="2069" spans="1:11" x14ac:dyDescent="0.35">
      <c r="A2069" s="3" t="s">
        <v>1618</v>
      </c>
      <c r="B2069" s="3">
        <v>2018</v>
      </c>
      <c r="C2069" s="22">
        <v>43050</v>
      </c>
      <c r="D2069" s="3" t="s">
        <v>1554</v>
      </c>
      <c r="E2069" s="3" t="s">
        <v>1543</v>
      </c>
      <c r="F2069" s="3">
        <v>4</v>
      </c>
      <c r="G2069" s="3">
        <v>4</v>
      </c>
      <c r="H2069" s="3" t="s">
        <v>60</v>
      </c>
      <c r="I2069" s="3" t="s">
        <v>61</v>
      </c>
      <c r="J2069" s="3">
        <v>29.3</v>
      </c>
      <c r="K2069" s="3">
        <v>21</v>
      </c>
    </row>
    <row r="2070" spans="1:11" x14ac:dyDescent="0.35">
      <c r="A2070" s="3" t="s">
        <v>1618</v>
      </c>
      <c r="B2070" s="3">
        <v>2018</v>
      </c>
      <c r="C2070" s="22">
        <v>43050</v>
      </c>
      <c r="D2070" s="3" t="s">
        <v>1554</v>
      </c>
      <c r="E2070" s="3" t="s">
        <v>1544</v>
      </c>
      <c r="F2070" s="3">
        <v>1</v>
      </c>
      <c r="G2070" s="3">
        <v>1</v>
      </c>
      <c r="H2070" s="3" t="s">
        <v>1604</v>
      </c>
      <c r="I2070" s="3" t="s">
        <v>15</v>
      </c>
      <c r="J2070" s="3">
        <v>27</v>
      </c>
      <c r="K2070" s="3">
        <v>1</v>
      </c>
    </row>
    <row r="2071" spans="1:11" x14ac:dyDescent="0.35">
      <c r="A2071" s="3" t="s">
        <v>1618</v>
      </c>
      <c r="B2071" s="3">
        <v>2018</v>
      </c>
      <c r="C2071" s="22">
        <v>43050</v>
      </c>
      <c r="D2071" s="3" t="s">
        <v>1554</v>
      </c>
      <c r="E2071" s="3" t="s">
        <v>1544</v>
      </c>
      <c r="F2071" s="3">
        <v>1</v>
      </c>
      <c r="G2071" s="3">
        <v>2</v>
      </c>
      <c r="H2071" s="3" t="s">
        <v>135</v>
      </c>
      <c r="I2071" s="3" t="s">
        <v>36</v>
      </c>
      <c r="J2071" s="3">
        <v>27</v>
      </c>
      <c r="K2071" s="3">
        <v>5</v>
      </c>
    </row>
    <row r="2072" spans="1:11" x14ac:dyDescent="0.35">
      <c r="A2072" s="3" t="s">
        <v>1618</v>
      </c>
      <c r="B2072" s="3">
        <v>2018</v>
      </c>
      <c r="C2072" s="22">
        <v>43050</v>
      </c>
      <c r="D2072" s="3" t="s">
        <v>1554</v>
      </c>
      <c r="E2072" s="3" t="s">
        <v>1544</v>
      </c>
      <c r="F2072" s="3">
        <v>1</v>
      </c>
      <c r="G2072" s="3">
        <v>3</v>
      </c>
      <c r="H2072" s="3" t="s">
        <v>78</v>
      </c>
      <c r="I2072" s="3" t="s">
        <v>19</v>
      </c>
      <c r="J2072" s="3">
        <v>26.5</v>
      </c>
      <c r="K2072" s="3">
        <v>2</v>
      </c>
    </row>
    <row r="2073" spans="1:11" x14ac:dyDescent="0.35">
      <c r="A2073" s="3" t="s">
        <v>1618</v>
      </c>
      <c r="B2073" s="3">
        <v>2018</v>
      </c>
      <c r="C2073" s="22">
        <v>43050</v>
      </c>
      <c r="D2073" s="3" t="s">
        <v>1554</v>
      </c>
      <c r="E2073" s="3" t="s">
        <v>1544</v>
      </c>
      <c r="F2073" s="3">
        <v>1</v>
      </c>
      <c r="G2073" s="3">
        <v>4</v>
      </c>
      <c r="H2073" s="3" t="s">
        <v>140</v>
      </c>
      <c r="I2073" s="3" t="s">
        <v>29</v>
      </c>
      <c r="J2073" s="3">
        <v>20.5</v>
      </c>
      <c r="K2073" s="3">
        <v>10</v>
      </c>
    </row>
    <row r="2074" spans="1:11" x14ac:dyDescent="0.35">
      <c r="A2074" s="3" t="s">
        <v>1618</v>
      </c>
      <c r="B2074" s="3">
        <v>2018</v>
      </c>
      <c r="C2074" s="22">
        <v>43050</v>
      </c>
      <c r="D2074" s="3" t="s">
        <v>1554</v>
      </c>
      <c r="E2074" s="3" t="s">
        <v>1544</v>
      </c>
      <c r="F2074" s="3">
        <v>1</v>
      </c>
      <c r="G2074" s="3">
        <v>5</v>
      </c>
      <c r="H2074" s="3" t="s">
        <v>136</v>
      </c>
      <c r="I2074" s="3" t="s">
        <v>25</v>
      </c>
      <c r="J2074" s="3">
        <v>24.8</v>
      </c>
      <c r="K2074" s="3">
        <v>8</v>
      </c>
    </row>
    <row r="2075" spans="1:11" x14ac:dyDescent="0.35">
      <c r="A2075" s="3" t="s">
        <v>1618</v>
      </c>
      <c r="B2075" s="3">
        <v>2018</v>
      </c>
      <c r="C2075" s="22">
        <v>43050</v>
      </c>
      <c r="D2075" s="3" t="s">
        <v>1554</v>
      </c>
      <c r="E2075" s="3" t="s">
        <v>1544</v>
      </c>
      <c r="F2075" s="3">
        <v>1</v>
      </c>
      <c r="G2075" s="3">
        <v>6</v>
      </c>
      <c r="H2075" s="3" t="s">
        <v>1605</v>
      </c>
      <c r="I2075" s="3" t="s">
        <v>40</v>
      </c>
      <c r="J2075" s="3">
        <v>26.8</v>
      </c>
      <c r="K2075" s="3">
        <v>12</v>
      </c>
    </row>
    <row r="2076" spans="1:11" x14ac:dyDescent="0.35">
      <c r="A2076" s="3" t="s">
        <v>1618</v>
      </c>
      <c r="B2076" s="3">
        <v>2018</v>
      </c>
      <c r="C2076" s="22">
        <v>43050</v>
      </c>
      <c r="D2076" s="3" t="s">
        <v>1554</v>
      </c>
      <c r="E2076" s="3" t="s">
        <v>1544</v>
      </c>
      <c r="F2076" s="3">
        <v>2</v>
      </c>
      <c r="G2076" s="3">
        <v>1</v>
      </c>
      <c r="H2076" s="3" t="s">
        <v>1556</v>
      </c>
      <c r="I2076" s="3" t="s">
        <v>123</v>
      </c>
      <c r="J2076" s="3">
        <v>34.9</v>
      </c>
      <c r="K2076" s="3">
        <v>4</v>
      </c>
    </row>
    <row r="2077" spans="1:11" x14ac:dyDescent="0.35">
      <c r="A2077" s="3" t="s">
        <v>1618</v>
      </c>
      <c r="B2077" s="3">
        <v>2018</v>
      </c>
      <c r="C2077" s="22">
        <v>43050</v>
      </c>
      <c r="D2077" s="3" t="s">
        <v>1554</v>
      </c>
      <c r="E2077" s="3" t="s">
        <v>1544</v>
      </c>
      <c r="F2077" s="3">
        <v>2</v>
      </c>
      <c r="G2077" s="3">
        <v>2</v>
      </c>
      <c r="H2077" s="3" t="s">
        <v>170</v>
      </c>
      <c r="I2077" s="3" t="s">
        <v>59</v>
      </c>
      <c r="J2077" s="3">
        <v>28.7</v>
      </c>
      <c r="K2077" s="3"/>
    </row>
    <row r="2078" spans="1:11" x14ac:dyDescent="0.35">
      <c r="A2078" s="3" t="s">
        <v>1618</v>
      </c>
      <c r="B2078" s="3">
        <v>2018</v>
      </c>
      <c r="C2078" s="22">
        <v>43050</v>
      </c>
      <c r="D2078" s="3" t="s">
        <v>1554</v>
      </c>
      <c r="E2078" s="3" t="s">
        <v>1544</v>
      </c>
      <c r="F2078" s="3">
        <v>2</v>
      </c>
      <c r="G2078" s="3">
        <v>3</v>
      </c>
      <c r="H2078" s="3" t="s">
        <v>34</v>
      </c>
      <c r="I2078" s="3" t="s">
        <v>19</v>
      </c>
      <c r="J2078" s="3">
        <v>30.3</v>
      </c>
      <c r="K2078" s="3">
        <v>3</v>
      </c>
    </row>
    <row r="2079" spans="1:11" x14ac:dyDescent="0.35">
      <c r="A2079" s="3" t="s">
        <v>1618</v>
      </c>
      <c r="B2079" s="3">
        <v>2018</v>
      </c>
      <c r="C2079" s="22">
        <v>43050</v>
      </c>
      <c r="D2079" s="3" t="s">
        <v>1554</v>
      </c>
      <c r="E2079" s="3" t="s">
        <v>1544</v>
      </c>
      <c r="F2079" s="3">
        <v>2</v>
      </c>
      <c r="G2079" s="3">
        <v>4</v>
      </c>
      <c r="H2079" s="3" t="s">
        <v>43</v>
      </c>
      <c r="I2079" s="3" t="s">
        <v>44</v>
      </c>
      <c r="J2079" s="3">
        <v>25</v>
      </c>
      <c r="K2079" s="3">
        <v>11</v>
      </c>
    </row>
    <row r="2080" spans="1:11" x14ac:dyDescent="0.35">
      <c r="A2080" s="3" t="s">
        <v>1618</v>
      </c>
      <c r="B2080" s="3">
        <v>2018</v>
      </c>
      <c r="C2080" s="22">
        <v>43050</v>
      </c>
      <c r="D2080" s="3" t="s">
        <v>1554</v>
      </c>
      <c r="E2080" s="3" t="s">
        <v>1544</v>
      </c>
      <c r="F2080" s="3">
        <v>2</v>
      </c>
      <c r="G2080" s="3">
        <v>5</v>
      </c>
      <c r="H2080" s="3" t="s">
        <v>111</v>
      </c>
      <c r="I2080" s="3" t="s">
        <v>121</v>
      </c>
      <c r="J2080" s="3">
        <v>24.8</v>
      </c>
      <c r="K2080" s="3">
        <v>7</v>
      </c>
    </row>
    <row r="2081" spans="1:11" x14ac:dyDescent="0.35">
      <c r="A2081" s="3" t="s">
        <v>1618</v>
      </c>
      <c r="B2081" s="3">
        <v>2018</v>
      </c>
      <c r="C2081" s="22">
        <v>43050</v>
      </c>
      <c r="D2081" s="3" t="s">
        <v>1554</v>
      </c>
      <c r="E2081" s="3" t="s">
        <v>1544</v>
      </c>
      <c r="F2081" s="3">
        <v>2</v>
      </c>
      <c r="G2081" s="3">
        <v>6</v>
      </c>
      <c r="H2081" s="3" t="s">
        <v>97</v>
      </c>
      <c r="I2081" s="3" t="s">
        <v>40</v>
      </c>
      <c r="J2081" s="3">
        <v>23.8</v>
      </c>
      <c r="K2081" s="3">
        <v>9</v>
      </c>
    </row>
    <row r="2082" spans="1:11" x14ac:dyDescent="0.35">
      <c r="A2082" s="3" t="s">
        <v>1618</v>
      </c>
      <c r="B2082" s="3">
        <v>2018</v>
      </c>
      <c r="C2082" s="22">
        <v>43050</v>
      </c>
      <c r="D2082" s="3" t="s">
        <v>1554</v>
      </c>
      <c r="E2082" s="3" t="s">
        <v>383</v>
      </c>
      <c r="F2082" s="3">
        <v>1</v>
      </c>
      <c r="G2082" s="3">
        <v>1</v>
      </c>
      <c r="H2082" s="3" t="s">
        <v>1604</v>
      </c>
      <c r="I2082" s="3" t="s">
        <v>15</v>
      </c>
      <c r="J2082" s="3">
        <v>27</v>
      </c>
      <c r="K2082" s="3">
        <v>1</v>
      </c>
    </row>
    <row r="2083" spans="1:11" x14ac:dyDescent="0.35">
      <c r="A2083" s="3" t="s">
        <v>1618</v>
      </c>
      <c r="B2083" s="3">
        <v>2018</v>
      </c>
      <c r="C2083" s="22">
        <v>43050</v>
      </c>
      <c r="D2083" s="3" t="s">
        <v>1554</v>
      </c>
      <c r="E2083" s="3" t="s">
        <v>383</v>
      </c>
      <c r="F2083" s="3">
        <v>1</v>
      </c>
      <c r="G2083" s="3">
        <v>2</v>
      </c>
      <c r="H2083" s="3" t="s">
        <v>78</v>
      </c>
      <c r="I2083" s="3" t="s">
        <v>19</v>
      </c>
      <c r="J2083" s="3">
        <v>26.5</v>
      </c>
      <c r="K2083" s="3">
        <v>2</v>
      </c>
    </row>
    <row r="2084" spans="1:11" x14ac:dyDescent="0.35">
      <c r="A2084" s="3" t="s">
        <v>1618</v>
      </c>
      <c r="B2084" s="3">
        <v>2018</v>
      </c>
      <c r="C2084" s="22">
        <v>43050</v>
      </c>
      <c r="D2084" s="3" t="s">
        <v>1554</v>
      </c>
      <c r="E2084" s="3" t="s">
        <v>383</v>
      </c>
      <c r="F2084" s="3">
        <v>1</v>
      </c>
      <c r="G2084" s="3">
        <v>3</v>
      </c>
      <c r="H2084" s="3" t="s">
        <v>34</v>
      </c>
      <c r="I2084" s="3" t="s">
        <v>19</v>
      </c>
      <c r="J2084" s="3">
        <v>30.3</v>
      </c>
      <c r="K2084" s="3">
        <v>3</v>
      </c>
    </row>
    <row r="2085" spans="1:11" x14ac:dyDescent="0.35">
      <c r="A2085" s="3" t="s">
        <v>1618</v>
      </c>
      <c r="B2085" s="3">
        <v>2018</v>
      </c>
      <c r="C2085" s="22">
        <v>43050</v>
      </c>
      <c r="D2085" s="3" t="s">
        <v>1554</v>
      </c>
      <c r="E2085" s="3" t="s">
        <v>383</v>
      </c>
      <c r="F2085" s="3">
        <v>1</v>
      </c>
      <c r="G2085" s="3">
        <v>4</v>
      </c>
      <c r="H2085" s="3" t="s">
        <v>1556</v>
      </c>
      <c r="I2085" s="3" t="s">
        <v>123</v>
      </c>
      <c r="J2085" s="3">
        <v>34.9</v>
      </c>
      <c r="K2085" s="3">
        <v>4</v>
      </c>
    </row>
    <row r="2086" spans="1:11" x14ac:dyDescent="0.35">
      <c r="A2086" s="3" t="s">
        <v>1618</v>
      </c>
      <c r="B2086" s="3">
        <v>2018</v>
      </c>
      <c r="C2086" s="22">
        <v>43050</v>
      </c>
      <c r="D2086" s="3" t="s">
        <v>1554</v>
      </c>
      <c r="E2086" s="3" t="s">
        <v>383</v>
      </c>
      <c r="F2086" s="3">
        <v>1</v>
      </c>
      <c r="G2086" s="3">
        <v>5</v>
      </c>
      <c r="H2086" s="3" t="s">
        <v>135</v>
      </c>
      <c r="I2086" s="3" t="s">
        <v>36</v>
      </c>
      <c r="J2086" s="3">
        <v>27</v>
      </c>
      <c r="K2086" s="3">
        <v>5</v>
      </c>
    </row>
    <row r="2087" spans="1:11" x14ac:dyDescent="0.35">
      <c r="A2087" s="3" t="s">
        <v>1618</v>
      </c>
      <c r="B2087" s="3">
        <v>2018</v>
      </c>
      <c r="C2087" s="22">
        <v>43050</v>
      </c>
      <c r="D2087" s="3" t="s">
        <v>1554</v>
      </c>
      <c r="E2087" s="3" t="s">
        <v>383</v>
      </c>
      <c r="F2087" s="3">
        <v>1</v>
      </c>
      <c r="G2087" s="3">
        <v>6</v>
      </c>
      <c r="H2087" s="3" t="s">
        <v>170</v>
      </c>
      <c r="I2087" s="3" t="s">
        <v>59</v>
      </c>
      <c r="J2087" s="3">
        <v>28.7</v>
      </c>
      <c r="K2087" s="3"/>
    </row>
    <row r="2088" spans="1:11" x14ac:dyDescent="0.35">
      <c r="A2088" s="3" t="s">
        <v>1618</v>
      </c>
      <c r="B2088" s="3">
        <v>2018</v>
      </c>
      <c r="C2088" s="22">
        <v>43050</v>
      </c>
      <c r="D2088" s="3" t="s">
        <v>1554</v>
      </c>
      <c r="E2088" s="3" t="s">
        <v>383</v>
      </c>
      <c r="F2088" s="3">
        <v>2</v>
      </c>
      <c r="G2088" s="3">
        <v>1</v>
      </c>
      <c r="H2088" s="3" t="s">
        <v>111</v>
      </c>
      <c r="I2088" s="3" t="s">
        <v>121</v>
      </c>
      <c r="J2088" s="3">
        <v>24.8</v>
      </c>
      <c r="K2088" s="3">
        <v>7</v>
      </c>
    </row>
    <row r="2089" spans="1:11" x14ac:dyDescent="0.35">
      <c r="A2089" s="3" t="s">
        <v>1618</v>
      </c>
      <c r="B2089" s="3">
        <v>2018</v>
      </c>
      <c r="C2089" s="22">
        <v>43050</v>
      </c>
      <c r="D2089" s="3" t="s">
        <v>1554</v>
      </c>
      <c r="E2089" s="3" t="s">
        <v>383</v>
      </c>
      <c r="F2089" s="3">
        <v>2</v>
      </c>
      <c r="G2089" s="3">
        <v>2</v>
      </c>
      <c r="H2089" s="3" t="s">
        <v>136</v>
      </c>
      <c r="I2089" s="3" t="s">
        <v>25</v>
      </c>
      <c r="J2089" s="3">
        <v>24.8</v>
      </c>
      <c r="K2089" s="3">
        <v>8</v>
      </c>
    </row>
    <row r="2090" spans="1:11" x14ac:dyDescent="0.35">
      <c r="A2090" s="3" t="s">
        <v>1618</v>
      </c>
      <c r="B2090" s="3">
        <v>2018</v>
      </c>
      <c r="C2090" s="22">
        <v>43050</v>
      </c>
      <c r="D2090" s="3" t="s">
        <v>1554</v>
      </c>
      <c r="E2090" s="3" t="s">
        <v>383</v>
      </c>
      <c r="F2090" s="3">
        <v>2</v>
      </c>
      <c r="G2090" s="3">
        <v>3</v>
      </c>
      <c r="H2090" s="3" t="s">
        <v>97</v>
      </c>
      <c r="I2090" s="3" t="s">
        <v>40</v>
      </c>
      <c r="J2090" s="3">
        <v>23.8</v>
      </c>
      <c r="K2090" s="3">
        <v>9</v>
      </c>
    </row>
    <row r="2091" spans="1:11" x14ac:dyDescent="0.35">
      <c r="A2091" s="3" t="s">
        <v>1618</v>
      </c>
      <c r="B2091" s="3">
        <v>2018</v>
      </c>
      <c r="C2091" s="22">
        <v>43050</v>
      </c>
      <c r="D2091" s="3" t="s">
        <v>1554</v>
      </c>
      <c r="E2091" s="3" t="s">
        <v>383</v>
      </c>
      <c r="F2091" s="3">
        <v>2</v>
      </c>
      <c r="G2091" s="3">
        <v>4</v>
      </c>
      <c r="H2091" s="3" t="s">
        <v>140</v>
      </c>
      <c r="I2091" s="3" t="s">
        <v>29</v>
      </c>
      <c r="J2091" s="3">
        <v>20.5</v>
      </c>
      <c r="K2091" s="3">
        <v>10</v>
      </c>
    </row>
    <row r="2092" spans="1:11" x14ac:dyDescent="0.35">
      <c r="A2092" s="3" t="s">
        <v>1618</v>
      </c>
      <c r="B2092" s="3">
        <v>2018</v>
      </c>
      <c r="C2092" s="22">
        <v>43050</v>
      </c>
      <c r="D2092" s="3" t="s">
        <v>1554</v>
      </c>
      <c r="E2092" s="3" t="s">
        <v>383</v>
      </c>
      <c r="F2092" s="3">
        <v>2</v>
      </c>
      <c r="G2092" s="3">
        <v>5</v>
      </c>
      <c r="H2092" s="3" t="s">
        <v>43</v>
      </c>
      <c r="I2092" s="3" t="s">
        <v>44</v>
      </c>
      <c r="J2092" s="3">
        <v>25</v>
      </c>
      <c r="K2092" s="3">
        <v>11</v>
      </c>
    </row>
    <row r="2093" spans="1:11" x14ac:dyDescent="0.35">
      <c r="A2093" s="3" t="s">
        <v>1618</v>
      </c>
      <c r="B2093" s="3">
        <v>2018</v>
      </c>
      <c r="C2093" s="22">
        <v>43050</v>
      </c>
      <c r="D2093" s="3" t="s">
        <v>1554</v>
      </c>
      <c r="E2093" s="3" t="s">
        <v>383</v>
      </c>
      <c r="F2093" s="3">
        <v>2</v>
      </c>
      <c r="G2093" s="3">
        <v>6</v>
      </c>
      <c r="H2093" s="3" t="s">
        <v>1605</v>
      </c>
      <c r="I2093" s="3" t="s">
        <v>40</v>
      </c>
      <c r="J2093" s="3">
        <v>26.8</v>
      </c>
      <c r="K2093" s="3">
        <v>12</v>
      </c>
    </row>
    <row r="2094" spans="1:11" x14ac:dyDescent="0.35">
      <c r="A2094" s="3" t="s">
        <v>176</v>
      </c>
      <c r="B2094" s="3">
        <v>2018</v>
      </c>
      <c r="C2094" s="22">
        <v>43044</v>
      </c>
      <c r="D2094" s="3" t="s">
        <v>1554</v>
      </c>
      <c r="E2094" s="3" t="s">
        <v>472</v>
      </c>
      <c r="F2094" s="3">
        <v>1</v>
      </c>
      <c r="G2094" s="3">
        <v>1</v>
      </c>
      <c r="H2094" s="3" t="s">
        <v>16</v>
      </c>
      <c r="I2094" s="3" t="s">
        <v>17</v>
      </c>
      <c r="J2094" s="3">
        <v>18.5</v>
      </c>
      <c r="K2094" s="3">
        <v>6</v>
      </c>
    </row>
    <row r="2095" spans="1:11" x14ac:dyDescent="0.35">
      <c r="A2095" s="3" t="s">
        <v>176</v>
      </c>
      <c r="B2095" s="3">
        <v>2018</v>
      </c>
      <c r="C2095" s="22">
        <v>43044</v>
      </c>
      <c r="D2095" s="3" t="s">
        <v>1554</v>
      </c>
      <c r="E2095" s="3" t="s">
        <v>472</v>
      </c>
      <c r="F2095" s="3">
        <v>1</v>
      </c>
      <c r="G2095" s="3">
        <v>2</v>
      </c>
      <c r="H2095" s="3" t="s">
        <v>1557</v>
      </c>
      <c r="I2095" s="3" t="s">
        <v>49</v>
      </c>
      <c r="J2095" s="3">
        <v>19.399999999999999</v>
      </c>
      <c r="K2095" s="3">
        <v>9</v>
      </c>
    </row>
    <row r="2096" spans="1:11" x14ac:dyDescent="0.35">
      <c r="A2096" s="3" t="s">
        <v>176</v>
      </c>
      <c r="B2096" s="3">
        <v>2018</v>
      </c>
      <c r="C2096" s="22">
        <v>43044</v>
      </c>
      <c r="D2096" s="3" t="s">
        <v>1554</v>
      </c>
      <c r="E2096" s="3" t="s">
        <v>472</v>
      </c>
      <c r="F2096" s="3">
        <v>1</v>
      </c>
      <c r="G2096" s="3">
        <v>3</v>
      </c>
      <c r="H2096" s="3" t="s">
        <v>20</v>
      </c>
      <c r="I2096" s="3" t="s">
        <v>21</v>
      </c>
      <c r="J2096" s="3">
        <v>22.2</v>
      </c>
      <c r="K2096" s="3">
        <v>13</v>
      </c>
    </row>
    <row r="2097" spans="1:11" x14ac:dyDescent="0.35">
      <c r="A2097" s="3" t="s">
        <v>176</v>
      </c>
      <c r="B2097" s="3">
        <v>2018</v>
      </c>
      <c r="C2097" s="22">
        <v>43044</v>
      </c>
      <c r="D2097" s="3" t="s">
        <v>1554</v>
      </c>
      <c r="E2097" s="3" t="s">
        <v>472</v>
      </c>
      <c r="F2097" s="3">
        <v>1</v>
      </c>
      <c r="G2097" s="3">
        <v>4</v>
      </c>
      <c r="H2097" s="3" t="s">
        <v>1600</v>
      </c>
      <c r="I2097" s="3" t="s">
        <v>59</v>
      </c>
      <c r="J2097" s="3">
        <v>21.3</v>
      </c>
      <c r="K2097" s="3">
        <v>17</v>
      </c>
    </row>
    <row r="2098" spans="1:11" x14ac:dyDescent="0.35">
      <c r="A2098" s="3" t="s">
        <v>176</v>
      </c>
      <c r="B2098" s="3">
        <v>2018</v>
      </c>
      <c r="C2098" s="22">
        <v>43044</v>
      </c>
      <c r="D2098" s="3" t="s">
        <v>1554</v>
      </c>
      <c r="E2098" s="3" t="s">
        <v>472</v>
      </c>
      <c r="F2098" s="3">
        <v>1</v>
      </c>
      <c r="G2098" s="3">
        <v>5</v>
      </c>
      <c r="H2098" s="3" t="s">
        <v>95</v>
      </c>
      <c r="I2098" s="3" t="s">
        <v>38</v>
      </c>
      <c r="J2098" s="3">
        <v>20</v>
      </c>
      <c r="K2098" s="3">
        <v>13</v>
      </c>
    </row>
    <row r="2099" spans="1:11" x14ac:dyDescent="0.35">
      <c r="A2099" s="3" t="s">
        <v>176</v>
      </c>
      <c r="B2099" s="3">
        <v>2018</v>
      </c>
      <c r="C2099" s="22">
        <v>43044</v>
      </c>
      <c r="D2099" s="3" t="s">
        <v>1554</v>
      </c>
      <c r="E2099" s="3" t="s">
        <v>472</v>
      </c>
      <c r="F2099" s="3">
        <v>1</v>
      </c>
      <c r="G2099" s="3">
        <v>6</v>
      </c>
      <c r="H2099" s="3" t="s">
        <v>34</v>
      </c>
      <c r="I2099" s="3" t="s">
        <v>19</v>
      </c>
      <c r="J2099" s="3">
        <v>30.2</v>
      </c>
      <c r="K2099" s="3">
        <v>8</v>
      </c>
    </row>
    <row r="2100" spans="1:11" x14ac:dyDescent="0.35">
      <c r="A2100" s="3" t="s">
        <v>176</v>
      </c>
      <c r="B2100" s="3">
        <v>2018</v>
      </c>
      <c r="C2100" s="22">
        <v>43044</v>
      </c>
      <c r="D2100" s="3" t="s">
        <v>1554</v>
      </c>
      <c r="E2100" s="3" t="s">
        <v>472</v>
      </c>
      <c r="F2100" s="3">
        <v>1</v>
      </c>
      <c r="G2100" s="3">
        <v>7</v>
      </c>
      <c r="H2100" s="3" t="s">
        <v>83</v>
      </c>
      <c r="I2100" s="3" t="s">
        <v>67</v>
      </c>
      <c r="J2100" s="3">
        <v>25.2</v>
      </c>
      <c r="K2100" s="3">
        <v>21</v>
      </c>
    </row>
    <row r="2101" spans="1:11" x14ac:dyDescent="0.35">
      <c r="A2101" s="3" t="s">
        <v>176</v>
      </c>
      <c r="B2101" s="3">
        <v>2018</v>
      </c>
      <c r="C2101" s="22">
        <v>43044</v>
      </c>
      <c r="D2101" s="3" t="s">
        <v>1554</v>
      </c>
      <c r="E2101" s="3" t="s">
        <v>472</v>
      </c>
      <c r="F2101" s="3">
        <v>2</v>
      </c>
      <c r="G2101" s="3">
        <v>1</v>
      </c>
      <c r="H2101" s="3" t="s">
        <v>150</v>
      </c>
      <c r="I2101" s="3" t="s">
        <v>31</v>
      </c>
      <c r="J2101" s="3">
        <v>29.3</v>
      </c>
      <c r="K2101" s="3">
        <v>6</v>
      </c>
    </row>
    <row r="2102" spans="1:11" x14ac:dyDescent="0.35">
      <c r="A2102" s="3" t="s">
        <v>176</v>
      </c>
      <c r="B2102" s="3">
        <v>2018</v>
      </c>
      <c r="C2102" s="22">
        <v>43044</v>
      </c>
      <c r="D2102" s="3" t="s">
        <v>1554</v>
      </c>
      <c r="E2102" s="3" t="s">
        <v>472</v>
      </c>
      <c r="F2102" s="3">
        <v>2</v>
      </c>
      <c r="G2102" s="3">
        <v>2</v>
      </c>
      <c r="H2102" s="3" t="s">
        <v>97</v>
      </c>
      <c r="I2102" s="3" t="s">
        <v>40</v>
      </c>
      <c r="J2102" s="3">
        <v>23.8</v>
      </c>
      <c r="K2102" s="3">
        <v>7</v>
      </c>
    </row>
    <row r="2103" spans="1:11" x14ac:dyDescent="0.35">
      <c r="A2103" s="3" t="s">
        <v>176</v>
      </c>
      <c r="B2103" s="3">
        <v>2018</v>
      </c>
      <c r="C2103" s="22">
        <v>43044</v>
      </c>
      <c r="D2103" s="3" t="s">
        <v>1554</v>
      </c>
      <c r="E2103" s="3" t="s">
        <v>472</v>
      </c>
      <c r="F2103" s="3">
        <v>2</v>
      </c>
      <c r="G2103" s="3">
        <v>3</v>
      </c>
      <c r="H2103" s="3" t="s">
        <v>1603</v>
      </c>
      <c r="I2103" s="3" t="s">
        <v>25</v>
      </c>
      <c r="J2103" s="3">
        <v>29.2</v>
      </c>
      <c r="K2103" s="3">
        <v>17</v>
      </c>
    </row>
    <row r="2104" spans="1:11" x14ac:dyDescent="0.35">
      <c r="A2104" s="3" t="s">
        <v>176</v>
      </c>
      <c r="B2104" s="3">
        <v>2018</v>
      </c>
      <c r="C2104" s="22">
        <v>43044</v>
      </c>
      <c r="D2104" s="3" t="s">
        <v>1554</v>
      </c>
      <c r="E2104" s="3" t="s">
        <v>472</v>
      </c>
      <c r="F2104" s="3">
        <v>2</v>
      </c>
      <c r="G2104" s="3">
        <v>4</v>
      </c>
      <c r="H2104" s="3" t="s">
        <v>135</v>
      </c>
      <c r="I2104" s="3" t="s">
        <v>36</v>
      </c>
      <c r="J2104" s="3">
        <v>26.9</v>
      </c>
      <c r="K2104" s="3">
        <v>3</v>
      </c>
    </row>
    <row r="2105" spans="1:11" x14ac:dyDescent="0.35">
      <c r="A2105" s="3" t="s">
        <v>176</v>
      </c>
      <c r="B2105" s="3">
        <v>2018</v>
      </c>
      <c r="C2105" s="22">
        <v>43044</v>
      </c>
      <c r="D2105" s="3" t="s">
        <v>1554</v>
      </c>
      <c r="E2105" s="3" t="s">
        <v>472</v>
      </c>
      <c r="F2105" s="3">
        <v>2</v>
      </c>
      <c r="G2105" s="3">
        <v>5</v>
      </c>
      <c r="H2105" s="3" t="s">
        <v>187</v>
      </c>
      <c r="I2105" s="3" t="s">
        <v>47</v>
      </c>
      <c r="J2105" s="3">
        <v>20.7</v>
      </c>
      <c r="K2105" s="3">
        <v>21</v>
      </c>
    </row>
    <row r="2106" spans="1:11" x14ac:dyDescent="0.35">
      <c r="A2106" s="3" t="s">
        <v>176</v>
      </c>
      <c r="B2106" s="3">
        <v>2018</v>
      </c>
      <c r="C2106" s="22">
        <v>43044</v>
      </c>
      <c r="D2106" s="3" t="s">
        <v>1554</v>
      </c>
      <c r="E2106" s="3" t="s">
        <v>472</v>
      </c>
      <c r="F2106" s="3">
        <v>2</v>
      </c>
      <c r="G2106" s="3">
        <v>6</v>
      </c>
      <c r="H2106" s="3" t="s">
        <v>113</v>
      </c>
      <c r="I2106" s="3" t="s">
        <v>121</v>
      </c>
      <c r="J2106" s="3">
        <v>23</v>
      </c>
      <c r="K2106" s="3">
        <v>2</v>
      </c>
    </row>
    <row r="2107" spans="1:11" x14ac:dyDescent="0.35">
      <c r="A2107" s="3" t="s">
        <v>176</v>
      </c>
      <c r="B2107" s="3">
        <v>2018</v>
      </c>
      <c r="C2107" s="22">
        <v>43044</v>
      </c>
      <c r="D2107" s="3" t="s">
        <v>1554</v>
      </c>
      <c r="E2107" s="3" t="s">
        <v>472</v>
      </c>
      <c r="F2107" s="3">
        <v>3</v>
      </c>
      <c r="G2107" s="3">
        <v>1</v>
      </c>
      <c r="H2107" s="3" t="s">
        <v>78</v>
      </c>
      <c r="I2107" s="3" t="s">
        <v>19</v>
      </c>
      <c r="J2107" s="3">
        <v>26.5</v>
      </c>
      <c r="K2107" s="3">
        <v>4</v>
      </c>
    </row>
    <row r="2108" spans="1:11" x14ac:dyDescent="0.35">
      <c r="A2108" s="3" t="s">
        <v>176</v>
      </c>
      <c r="B2108" s="3">
        <v>2018</v>
      </c>
      <c r="C2108" s="22">
        <v>43044</v>
      </c>
      <c r="D2108" s="3" t="s">
        <v>1554</v>
      </c>
      <c r="E2108" s="3" t="s">
        <v>472</v>
      </c>
      <c r="F2108" s="3">
        <v>3</v>
      </c>
      <c r="G2108" s="3">
        <v>2</v>
      </c>
      <c r="H2108" s="3" t="s">
        <v>140</v>
      </c>
      <c r="I2108" s="3" t="s">
        <v>29</v>
      </c>
      <c r="J2108" s="3">
        <v>20.5</v>
      </c>
      <c r="K2108" s="3">
        <v>12</v>
      </c>
    </row>
    <row r="2109" spans="1:11" x14ac:dyDescent="0.35">
      <c r="A2109" s="3" t="s">
        <v>176</v>
      </c>
      <c r="B2109" s="3">
        <v>2018</v>
      </c>
      <c r="C2109" s="22">
        <v>43044</v>
      </c>
      <c r="D2109" s="3" t="s">
        <v>1554</v>
      </c>
      <c r="E2109" s="3" t="s">
        <v>472</v>
      </c>
      <c r="F2109" s="3">
        <v>3</v>
      </c>
      <c r="G2109" s="3">
        <v>3</v>
      </c>
      <c r="H2109" s="3" t="s">
        <v>136</v>
      </c>
      <c r="I2109" s="3" t="s">
        <v>25</v>
      </c>
      <c r="J2109" s="3">
        <v>24.8</v>
      </c>
      <c r="K2109" s="3">
        <v>17</v>
      </c>
    </row>
    <row r="2110" spans="1:11" x14ac:dyDescent="0.35">
      <c r="A2110" s="3" t="s">
        <v>176</v>
      </c>
      <c r="B2110" s="3">
        <v>2018</v>
      </c>
      <c r="C2110" s="22">
        <v>43044</v>
      </c>
      <c r="D2110" s="3" t="s">
        <v>1554</v>
      </c>
      <c r="E2110" s="3" t="s">
        <v>472</v>
      </c>
      <c r="F2110" s="3">
        <v>3</v>
      </c>
      <c r="G2110" s="3">
        <v>4</v>
      </c>
      <c r="H2110" s="3" t="s">
        <v>170</v>
      </c>
      <c r="I2110" s="3" t="s">
        <v>59</v>
      </c>
      <c r="J2110" s="3">
        <v>28.7</v>
      </c>
      <c r="K2110" s="3">
        <v>13</v>
      </c>
    </row>
    <row r="2111" spans="1:11" x14ac:dyDescent="0.35">
      <c r="A2111" s="3" t="s">
        <v>176</v>
      </c>
      <c r="B2111" s="3">
        <v>2018</v>
      </c>
      <c r="C2111" s="22">
        <v>43044</v>
      </c>
      <c r="D2111" s="3" t="s">
        <v>1554</v>
      </c>
      <c r="E2111" s="3" t="s">
        <v>472</v>
      </c>
      <c r="F2111" s="3">
        <v>3</v>
      </c>
      <c r="G2111" s="3">
        <v>5</v>
      </c>
      <c r="H2111" s="3" t="s">
        <v>50</v>
      </c>
      <c r="I2111" s="3" t="s">
        <v>51</v>
      </c>
      <c r="J2111" s="3">
        <v>21.1</v>
      </c>
      <c r="K2111" s="3">
        <v>17</v>
      </c>
    </row>
    <row r="2112" spans="1:11" x14ac:dyDescent="0.35">
      <c r="A2112" s="3" t="s">
        <v>176</v>
      </c>
      <c r="B2112" s="3">
        <v>2018</v>
      </c>
      <c r="C2112" s="22">
        <v>43044</v>
      </c>
      <c r="D2112" s="3" t="s">
        <v>1554</v>
      </c>
      <c r="E2112" s="3" t="s">
        <v>472</v>
      </c>
      <c r="F2112" s="3">
        <v>3</v>
      </c>
      <c r="G2112" s="3">
        <v>6</v>
      </c>
      <c r="H2112" s="3" t="s">
        <v>184</v>
      </c>
      <c r="I2112" s="3" t="s">
        <v>65</v>
      </c>
      <c r="J2112" s="3">
        <v>20.2</v>
      </c>
      <c r="K2112" s="3">
        <v>21</v>
      </c>
    </row>
    <row r="2113" spans="1:11" x14ac:dyDescent="0.35">
      <c r="A2113" s="3" t="s">
        <v>176</v>
      </c>
      <c r="B2113" s="3">
        <v>2018</v>
      </c>
      <c r="C2113" s="22">
        <v>43044</v>
      </c>
      <c r="D2113" s="3" t="s">
        <v>1554</v>
      </c>
      <c r="E2113" s="3" t="s">
        <v>472</v>
      </c>
      <c r="F2113" s="3">
        <v>4</v>
      </c>
      <c r="G2113" s="3">
        <v>1</v>
      </c>
      <c r="H2113" s="3" t="s">
        <v>1604</v>
      </c>
      <c r="I2113" s="3" t="s">
        <v>15</v>
      </c>
      <c r="J2113" s="3">
        <v>27</v>
      </c>
      <c r="K2113" s="3">
        <v>1</v>
      </c>
    </row>
    <row r="2114" spans="1:11" x14ac:dyDescent="0.35">
      <c r="A2114" s="3" t="s">
        <v>176</v>
      </c>
      <c r="B2114" s="3">
        <v>2018</v>
      </c>
      <c r="C2114" s="22">
        <v>43044</v>
      </c>
      <c r="D2114" s="3" t="s">
        <v>1554</v>
      </c>
      <c r="E2114" s="3" t="s">
        <v>472</v>
      </c>
      <c r="F2114" s="3">
        <v>4</v>
      </c>
      <c r="G2114" s="3">
        <v>2</v>
      </c>
      <c r="H2114" s="3" t="s">
        <v>1556</v>
      </c>
      <c r="I2114" s="3" t="s">
        <v>123</v>
      </c>
      <c r="J2114" s="3">
        <v>34.9</v>
      </c>
      <c r="K2114" s="3">
        <v>11</v>
      </c>
    </row>
    <row r="2115" spans="1:11" x14ac:dyDescent="0.35">
      <c r="A2115" s="3" t="s">
        <v>176</v>
      </c>
      <c r="B2115" s="3">
        <v>2018</v>
      </c>
      <c r="C2115" s="22">
        <v>43044</v>
      </c>
      <c r="D2115" s="3" t="s">
        <v>1554</v>
      </c>
      <c r="E2115" s="3" t="s">
        <v>472</v>
      </c>
      <c r="F2115" s="3">
        <v>4</v>
      </c>
      <c r="G2115" s="3">
        <v>3</v>
      </c>
      <c r="H2115" s="3" t="s">
        <v>191</v>
      </c>
      <c r="I2115" s="3" t="s">
        <v>53</v>
      </c>
      <c r="J2115" s="3">
        <v>22.6</v>
      </c>
      <c r="K2115" s="3">
        <v>13</v>
      </c>
    </row>
    <row r="2116" spans="1:11" x14ac:dyDescent="0.35">
      <c r="A2116" s="3" t="s">
        <v>176</v>
      </c>
      <c r="B2116" s="3">
        <v>2018</v>
      </c>
      <c r="C2116" s="22">
        <v>43044</v>
      </c>
      <c r="D2116" s="3" t="s">
        <v>1554</v>
      </c>
      <c r="E2116" s="3" t="s">
        <v>472</v>
      </c>
      <c r="F2116" s="3">
        <v>4</v>
      </c>
      <c r="G2116" s="3">
        <v>4</v>
      </c>
      <c r="H2116" s="3" t="s">
        <v>39</v>
      </c>
      <c r="I2116" s="3" t="s">
        <v>40</v>
      </c>
      <c r="J2116" s="3">
        <v>23.2</v>
      </c>
      <c r="K2116" s="3">
        <v>25</v>
      </c>
    </row>
    <row r="2117" spans="1:11" x14ac:dyDescent="0.35">
      <c r="A2117" s="3" t="s">
        <v>176</v>
      </c>
      <c r="B2117" s="3">
        <v>2018</v>
      </c>
      <c r="C2117" s="22">
        <v>43044</v>
      </c>
      <c r="D2117" s="3" t="s">
        <v>1554</v>
      </c>
      <c r="E2117" s="3" t="s">
        <v>472</v>
      </c>
      <c r="F2117" s="3">
        <v>4</v>
      </c>
      <c r="G2117" s="3">
        <v>5</v>
      </c>
      <c r="H2117" s="3" t="s">
        <v>142</v>
      </c>
      <c r="I2117" s="3" t="s">
        <v>61</v>
      </c>
      <c r="J2117" s="3">
        <v>25.4</v>
      </c>
      <c r="K2117" s="3">
        <v>10</v>
      </c>
    </row>
    <row r="2118" spans="1:11" x14ac:dyDescent="0.35">
      <c r="A2118" s="3" t="s">
        <v>176</v>
      </c>
      <c r="B2118" s="3">
        <v>2018</v>
      </c>
      <c r="C2118" s="22">
        <v>43044</v>
      </c>
      <c r="D2118" s="3" t="s">
        <v>1554</v>
      </c>
      <c r="E2118" s="3" t="s">
        <v>472</v>
      </c>
      <c r="F2118" s="3">
        <v>4</v>
      </c>
      <c r="G2118" s="3">
        <v>6</v>
      </c>
      <c r="H2118" s="3" t="s">
        <v>332</v>
      </c>
      <c r="I2118" s="3" t="s">
        <v>56</v>
      </c>
      <c r="J2118" s="3">
        <v>25.5</v>
      </c>
      <c r="K2118" s="3">
        <v>21</v>
      </c>
    </row>
    <row r="2119" spans="1:11" x14ac:dyDescent="0.35">
      <c r="A2119" s="3" t="s">
        <v>176</v>
      </c>
      <c r="B2119" s="3">
        <v>2018</v>
      </c>
      <c r="C2119" s="22">
        <v>43044</v>
      </c>
      <c r="D2119" s="3" t="s">
        <v>1554</v>
      </c>
      <c r="E2119" s="3" t="s">
        <v>1543</v>
      </c>
      <c r="F2119" s="3">
        <v>1</v>
      </c>
      <c r="G2119" s="3">
        <v>1</v>
      </c>
      <c r="H2119" s="3" t="s">
        <v>113</v>
      </c>
      <c r="I2119" s="3" t="s">
        <v>121</v>
      </c>
      <c r="J2119" s="3">
        <v>23</v>
      </c>
      <c r="K2119" s="3">
        <v>2</v>
      </c>
    </row>
    <row r="2120" spans="1:11" x14ac:dyDescent="0.35">
      <c r="A2120" s="3" t="s">
        <v>176</v>
      </c>
      <c r="B2120" s="3">
        <v>2018</v>
      </c>
      <c r="C2120" s="22">
        <v>43044</v>
      </c>
      <c r="D2120" s="3" t="s">
        <v>1554</v>
      </c>
      <c r="E2120" s="3" t="s">
        <v>1543</v>
      </c>
      <c r="F2120" s="3">
        <v>1</v>
      </c>
      <c r="G2120" s="3">
        <v>2</v>
      </c>
      <c r="H2120" s="3" t="s">
        <v>20</v>
      </c>
      <c r="I2120" s="3" t="s">
        <v>21</v>
      </c>
      <c r="J2120" s="3">
        <v>22.2</v>
      </c>
      <c r="K2120" s="3">
        <v>13</v>
      </c>
    </row>
    <row r="2121" spans="1:11" x14ac:dyDescent="0.35">
      <c r="A2121" s="3" t="s">
        <v>176</v>
      </c>
      <c r="B2121" s="3">
        <v>2018</v>
      </c>
      <c r="C2121" s="22">
        <v>43044</v>
      </c>
      <c r="D2121" s="3" t="s">
        <v>1554</v>
      </c>
      <c r="E2121" s="3" t="s">
        <v>1543</v>
      </c>
      <c r="F2121" s="3">
        <v>1</v>
      </c>
      <c r="G2121" s="3">
        <v>3</v>
      </c>
      <c r="H2121" s="3" t="s">
        <v>50</v>
      </c>
      <c r="I2121" s="3" t="s">
        <v>51</v>
      </c>
      <c r="J2121" s="3">
        <v>21.1</v>
      </c>
      <c r="K2121" s="3">
        <v>17</v>
      </c>
    </row>
    <row r="2122" spans="1:11" x14ac:dyDescent="0.35">
      <c r="A2122" s="3" t="s">
        <v>176</v>
      </c>
      <c r="B2122" s="3">
        <v>2018</v>
      </c>
      <c r="C2122" s="22">
        <v>43044</v>
      </c>
      <c r="D2122" s="3" t="s">
        <v>1554</v>
      </c>
      <c r="E2122" s="3" t="s">
        <v>1543</v>
      </c>
      <c r="F2122" s="3">
        <v>1</v>
      </c>
      <c r="G2122" s="3">
        <v>4</v>
      </c>
      <c r="H2122" s="3" t="s">
        <v>83</v>
      </c>
      <c r="I2122" s="3" t="s">
        <v>67</v>
      </c>
      <c r="J2122" s="3">
        <v>25.2</v>
      </c>
      <c r="K2122" s="3">
        <v>21</v>
      </c>
    </row>
    <row r="2123" spans="1:11" x14ac:dyDescent="0.35">
      <c r="A2123" s="3" t="s">
        <v>176</v>
      </c>
      <c r="B2123" s="3">
        <v>2018</v>
      </c>
      <c r="C2123" s="22">
        <v>43044</v>
      </c>
      <c r="D2123" s="3" t="s">
        <v>1554</v>
      </c>
      <c r="E2123" s="3" t="s">
        <v>1543</v>
      </c>
      <c r="F2123" s="3">
        <v>1</v>
      </c>
      <c r="G2123" s="3">
        <v>5</v>
      </c>
      <c r="H2123" s="3" t="s">
        <v>39</v>
      </c>
      <c r="I2123" s="3" t="s">
        <v>40</v>
      </c>
      <c r="J2123" s="3">
        <v>23.2</v>
      </c>
      <c r="K2123" s="3">
        <v>25</v>
      </c>
    </row>
    <row r="2124" spans="1:11" x14ac:dyDescent="0.35">
      <c r="A2124" s="3" t="s">
        <v>176</v>
      </c>
      <c r="B2124" s="3">
        <v>2018</v>
      </c>
      <c r="C2124" s="22">
        <v>43044</v>
      </c>
      <c r="D2124" s="3" t="s">
        <v>1554</v>
      </c>
      <c r="E2124" s="3" t="s">
        <v>1543</v>
      </c>
      <c r="F2124" s="3">
        <v>2</v>
      </c>
      <c r="G2124" s="3">
        <v>1</v>
      </c>
      <c r="H2124" s="3" t="s">
        <v>34</v>
      </c>
      <c r="I2124" s="3" t="s">
        <v>19</v>
      </c>
      <c r="J2124" s="3">
        <v>30.2</v>
      </c>
      <c r="K2124" s="3">
        <v>8</v>
      </c>
    </row>
    <row r="2125" spans="1:11" x14ac:dyDescent="0.35">
      <c r="A2125" s="3" t="s">
        <v>176</v>
      </c>
      <c r="B2125" s="3">
        <v>2018</v>
      </c>
      <c r="C2125" s="22">
        <v>43044</v>
      </c>
      <c r="D2125" s="3" t="s">
        <v>1554</v>
      </c>
      <c r="E2125" s="3" t="s">
        <v>1543</v>
      </c>
      <c r="F2125" s="3">
        <v>2</v>
      </c>
      <c r="G2125" s="3">
        <v>2</v>
      </c>
      <c r="H2125" s="3" t="s">
        <v>170</v>
      </c>
      <c r="I2125" s="3" t="s">
        <v>59</v>
      </c>
      <c r="J2125" s="3">
        <v>28.7</v>
      </c>
      <c r="K2125" s="3">
        <v>13</v>
      </c>
    </row>
    <row r="2126" spans="1:11" x14ac:dyDescent="0.35">
      <c r="A2126" s="3" t="s">
        <v>176</v>
      </c>
      <c r="B2126" s="3">
        <v>2018</v>
      </c>
      <c r="C2126" s="22">
        <v>43044</v>
      </c>
      <c r="D2126" s="3" t="s">
        <v>1554</v>
      </c>
      <c r="E2126" s="3" t="s">
        <v>1543</v>
      </c>
      <c r="F2126" s="3">
        <v>2</v>
      </c>
      <c r="G2126" s="3">
        <v>3</v>
      </c>
      <c r="H2126" s="3" t="s">
        <v>1603</v>
      </c>
      <c r="I2126" s="3" t="s">
        <v>25</v>
      </c>
      <c r="J2126" s="3">
        <v>29.2</v>
      </c>
      <c r="K2126" s="3">
        <v>17</v>
      </c>
    </row>
    <row r="2127" spans="1:11" x14ac:dyDescent="0.35">
      <c r="A2127" s="3" t="s">
        <v>176</v>
      </c>
      <c r="B2127" s="3">
        <v>2018</v>
      </c>
      <c r="C2127" s="22">
        <v>43044</v>
      </c>
      <c r="D2127" s="3" t="s">
        <v>1554</v>
      </c>
      <c r="E2127" s="3" t="s">
        <v>1543</v>
      </c>
      <c r="F2127" s="3">
        <v>2</v>
      </c>
      <c r="G2127" s="3">
        <v>4</v>
      </c>
      <c r="H2127" s="3" t="s">
        <v>187</v>
      </c>
      <c r="I2127" s="3" t="s">
        <v>47</v>
      </c>
      <c r="J2127" s="3">
        <v>20.7</v>
      </c>
      <c r="K2127" s="3">
        <v>21</v>
      </c>
    </row>
    <row r="2128" spans="1:11" x14ac:dyDescent="0.35">
      <c r="A2128" s="3" t="s">
        <v>176</v>
      </c>
      <c r="B2128" s="3">
        <v>2018</v>
      </c>
      <c r="C2128" s="22">
        <v>43044</v>
      </c>
      <c r="D2128" s="3" t="s">
        <v>1554</v>
      </c>
      <c r="E2128" s="3" t="s">
        <v>1543</v>
      </c>
      <c r="F2128" s="3">
        <v>3</v>
      </c>
      <c r="G2128" s="3">
        <v>1</v>
      </c>
      <c r="H2128" s="3" t="s">
        <v>135</v>
      </c>
      <c r="I2128" s="3" t="s">
        <v>36</v>
      </c>
      <c r="J2128" s="3">
        <v>26.9</v>
      </c>
      <c r="K2128" s="3">
        <v>3</v>
      </c>
    </row>
    <row r="2129" spans="1:11" x14ac:dyDescent="0.35">
      <c r="A2129" s="3" t="s">
        <v>176</v>
      </c>
      <c r="B2129" s="3">
        <v>2018</v>
      </c>
      <c r="C2129" s="22">
        <v>43044</v>
      </c>
      <c r="D2129" s="3" t="s">
        <v>1554</v>
      </c>
      <c r="E2129" s="3" t="s">
        <v>1543</v>
      </c>
      <c r="F2129" s="3">
        <v>3</v>
      </c>
      <c r="G2129" s="3">
        <v>2</v>
      </c>
      <c r="H2129" s="3" t="s">
        <v>95</v>
      </c>
      <c r="I2129" s="3" t="s">
        <v>38</v>
      </c>
      <c r="J2129" s="3">
        <v>20</v>
      </c>
      <c r="K2129" s="3">
        <v>13</v>
      </c>
    </row>
    <row r="2130" spans="1:11" x14ac:dyDescent="0.35">
      <c r="A2130" s="3" t="s">
        <v>176</v>
      </c>
      <c r="B2130" s="3">
        <v>2018</v>
      </c>
      <c r="C2130" s="22">
        <v>43044</v>
      </c>
      <c r="D2130" s="3" t="s">
        <v>1554</v>
      </c>
      <c r="E2130" s="3" t="s">
        <v>1543</v>
      </c>
      <c r="F2130" s="3">
        <v>3</v>
      </c>
      <c r="G2130" s="3">
        <v>3</v>
      </c>
      <c r="H2130" s="3" t="s">
        <v>136</v>
      </c>
      <c r="I2130" s="3" t="s">
        <v>25</v>
      </c>
      <c r="J2130" s="3">
        <v>24.8</v>
      </c>
      <c r="K2130" s="3">
        <v>17</v>
      </c>
    </row>
    <row r="2131" spans="1:11" x14ac:dyDescent="0.35">
      <c r="A2131" s="3" t="s">
        <v>176</v>
      </c>
      <c r="B2131" s="3">
        <v>2018</v>
      </c>
      <c r="C2131" s="22">
        <v>43044</v>
      </c>
      <c r="D2131" s="3" t="s">
        <v>1554</v>
      </c>
      <c r="E2131" s="3" t="s">
        <v>1543</v>
      </c>
      <c r="F2131" s="3">
        <v>3</v>
      </c>
      <c r="G2131" s="3">
        <v>4</v>
      </c>
      <c r="H2131" s="3" t="s">
        <v>332</v>
      </c>
      <c r="I2131" s="3" t="s">
        <v>56</v>
      </c>
      <c r="J2131" s="3">
        <v>25.5</v>
      </c>
      <c r="K2131" s="3">
        <v>21</v>
      </c>
    </row>
    <row r="2132" spans="1:11" x14ac:dyDescent="0.35">
      <c r="A2132" s="3" t="s">
        <v>176</v>
      </c>
      <c r="B2132" s="3">
        <v>2018</v>
      </c>
      <c r="C2132" s="22">
        <v>43044</v>
      </c>
      <c r="D2132" s="3" t="s">
        <v>1554</v>
      </c>
      <c r="E2132" s="3" t="s">
        <v>1543</v>
      </c>
      <c r="F2132" s="3">
        <v>4</v>
      </c>
      <c r="G2132" s="3">
        <v>1</v>
      </c>
      <c r="H2132" s="3" t="s">
        <v>142</v>
      </c>
      <c r="I2132" s="3" t="s">
        <v>61</v>
      </c>
      <c r="J2132" s="3">
        <v>25.4</v>
      </c>
      <c r="K2132" s="3">
        <v>10</v>
      </c>
    </row>
    <row r="2133" spans="1:11" x14ac:dyDescent="0.35">
      <c r="A2133" s="3" t="s">
        <v>176</v>
      </c>
      <c r="B2133" s="3">
        <v>2018</v>
      </c>
      <c r="C2133" s="22">
        <v>43044</v>
      </c>
      <c r="D2133" s="3" t="s">
        <v>1554</v>
      </c>
      <c r="E2133" s="3" t="s">
        <v>1543</v>
      </c>
      <c r="F2133" s="3">
        <v>4</v>
      </c>
      <c r="G2133" s="3">
        <v>2</v>
      </c>
      <c r="H2133" s="3" t="s">
        <v>191</v>
      </c>
      <c r="I2133" s="3" t="s">
        <v>53</v>
      </c>
      <c r="J2133" s="3">
        <v>22.6</v>
      </c>
      <c r="K2133" s="3">
        <v>13</v>
      </c>
    </row>
    <row r="2134" spans="1:11" x14ac:dyDescent="0.35">
      <c r="A2134" s="3" t="s">
        <v>176</v>
      </c>
      <c r="B2134" s="3">
        <v>2018</v>
      </c>
      <c r="C2134" s="22">
        <v>43044</v>
      </c>
      <c r="D2134" s="3" t="s">
        <v>1554</v>
      </c>
      <c r="E2134" s="3" t="s">
        <v>1543</v>
      </c>
      <c r="F2134" s="3">
        <v>4</v>
      </c>
      <c r="G2134" s="3">
        <v>3</v>
      </c>
      <c r="H2134" s="3" t="s">
        <v>1600</v>
      </c>
      <c r="I2134" s="3" t="s">
        <v>59</v>
      </c>
      <c r="J2134" s="3">
        <v>21.3</v>
      </c>
      <c r="K2134" s="3">
        <v>17</v>
      </c>
    </row>
    <row r="2135" spans="1:11" x14ac:dyDescent="0.35">
      <c r="A2135" s="3" t="s">
        <v>176</v>
      </c>
      <c r="B2135" s="3">
        <v>2018</v>
      </c>
      <c r="C2135" s="22">
        <v>43044</v>
      </c>
      <c r="D2135" s="3" t="s">
        <v>1554</v>
      </c>
      <c r="E2135" s="3" t="s">
        <v>1543</v>
      </c>
      <c r="F2135" s="3">
        <v>4</v>
      </c>
      <c r="G2135" s="3">
        <v>4</v>
      </c>
      <c r="H2135" s="3" t="s">
        <v>184</v>
      </c>
      <c r="I2135" s="3" t="s">
        <v>65</v>
      </c>
      <c r="J2135" s="3">
        <v>20.2</v>
      </c>
      <c r="K2135" s="3">
        <v>21</v>
      </c>
    </row>
    <row r="2136" spans="1:11" x14ac:dyDescent="0.35">
      <c r="A2136" s="3" t="s">
        <v>176</v>
      </c>
      <c r="B2136" s="3">
        <v>2018</v>
      </c>
      <c r="C2136" s="22">
        <v>43044</v>
      </c>
      <c r="D2136" s="3" t="s">
        <v>1554</v>
      </c>
      <c r="E2136" s="3" t="s">
        <v>1544</v>
      </c>
      <c r="F2136" s="3">
        <v>1</v>
      </c>
      <c r="G2136" s="3">
        <v>1</v>
      </c>
      <c r="H2136" s="3" t="s">
        <v>16</v>
      </c>
      <c r="I2136" s="3" t="s">
        <v>17</v>
      </c>
      <c r="J2136" s="3">
        <v>18.5</v>
      </c>
      <c r="K2136" s="3">
        <v>6</v>
      </c>
    </row>
    <row r="2137" spans="1:11" x14ac:dyDescent="0.35">
      <c r="A2137" s="3" t="s">
        <v>176</v>
      </c>
      <c r="B2137" s="3">
        <v>2018</v>
      </c>
      <c r="C2137" s="22">
        <v>43044</v>
      </c>
      <c r="D2137" s="3" t="s">
        <v>1554</v>
      </c>
      <c r="E2137" s="3" t="s">
        <v>1544</v>
      </c>
      <c r="F2137" s="3">
        <v>1</v>
      </c>
      <c r="G2137" s="3">
        <v>2</v>
      </c>
      <c r="H2137" s="3" t="s">
        <v>1604</v>
      </c>
      <c r="I2137" s="3" t="s">
        <v>15</v>
      </c>
      <c r="J2137" s="3">
        <v>27</v>
      </c>
      <c r="K2137" s="3">
        <v>1</v>
      </c>
    </row>
    <row r="2138" spans="1:11" x14ac:dyDescent="0.35">
      <c r="A2138" s="3" t="s">
        <v>176</v>
      </c>
      <c r="B2138" s="3">
        <v>2018</v>
      </c>
      <c r="C2138" s="22">
        <v>43044</v>
      </c>
      <c r="D2138" s="3" t="s">
        <v>1554</v>
      </c>
      <c r="E2138" s="3" t="s">
        <v>1544</v>
      </c>
      <c r="F2138" s="3">
        <v>1</v>
      </c>
      <c r="G2138" s="3">
        <v>3</v>
      </c>
      <c r="H2138" s="3" t="s">
        <v>113</v>
      </c>
      <c r="I2138" s="3" t="s">
        <v>121</v>
      </c>
      <c r="J2138" s="3">
        <v>23</v>
      </c>
      <c r="K2138" s="3">
        <v>2</v>
      </c>
    </row>
    <row r="2139" spans="1:11" x14ac:dyDescent="0.35">
      <c r="A2139" s="3" t="s">
        <v>176</v>
      </c>
      <c r="B2139" s="3">
        <v>2018</v>
      </c>
      <c r="C2139" s="22">
        <v>43044</v>
      </c>
      <c r="D2139" s="3" t="s">
        <v>1554</v>
      </c>
      <c r="E2139" s="3" t="s">
        <v>1544</v>
      </c>
      <c r="F2139" s="3">
        <v>1</v>
      </c>
      <c r="G2139" s="3">
        <v>4</v>
      </c>
      <c r="H2139" s="3" t="s">
        <v>97</v>
      </c>
      <c r="I2139" s="3" t="s">
        <v>40</v>
      </c>
      <c r="J2139" s="3">
        <v>23.8</v>
      </c>
      <c r="K2139" s="3">
        <v>7</v>
      </c>
    </row>
    <row r="2140" spans="1:11" x14ac:dyDescent="0.35">
      <c r="A2140" s="3" t="s">
        <v>176</v>
      </c>
      <c r="B2140" s="3">
        <v>2018</v>
      </c>
      <c r="C2140" s="22">
        <v>43044</v>
      </c>
      <c r="D2140" s="3" t="s">
        <v>1554</v>
      </c>
      <c r="E2140" s="3" t="s">
        <v>1544</v>
      </c>
      <c r="F2140" s="3">
        <v>1</v>
      </c>
      <c r="G2140" s="3">
        <v>5</v>
      </c>
      <c r="H2140" s="3" t="s">
        <v>142</v>
      </c>
      <c r="I2140" s="3" t="s">
        <v>61</v>
      </c>
      <c r="J2140" s="3">
        <v>25.4</v>
      </c>
      <c r="K2140" s="3">
        <v>10</v>
      </c>
    </row>
    <row r="2141" spans="1:11" x14ac:dyDescent="0.35">
      <c r="A2141" s="3" t="s">
        <v>176</v>
      </c>
      <c r="B2141" s="3">
        <v>2018</v>
      </c>
      <c r="C2141" s="22">
        <v>43044</v>
      </c>
      <c r="D2141" s="3" t="s">
        <v>1554</v>
      </c>
      <c r="E2141" s="3" t="s">
        <v>1544</v>
      </c>
      <c r="F2141" s="3">
        <v>1</v>
      </c>
      <c r="G2141" s="3">
        <v>6</v>
      </c>
      <c r="H2141" s="3" t="s">
        <v>140</v>
      </c>
      <c r="I2141" s="3" t="s">
        <v>29</v>
      </c>
      <c r="J2141" s="3">
        <v>20.5</v>
      </c>
      <c r="K2141" s="3">
        <v>12</v>
      </c>
    </row>
    <row r="2142" spans="1:11" x14ac:dyDescent="0.35">
      <c r="A2142" s="3" t="s">
        <v>176</v>
      </c>
      <c r="B2142" s="3">
        <v>2018</v>
      </c>
      <c r="C2142" s="22">
        <v>43044</v>
      </c>
      <c r="D2142" s="3" t="s">
        <v>1554</v>
      </c>
      <c r="E2142" s="3" t="s">
        <v>1544</v>
      </c>
      <c r="F2142" s="3">
        <v>2</v>
      </c>
      <c r="G2142" s="3">
        <v>1</v>
      </c>
      <c r="H2142" s="3" t="s">
        <v>135</v>
      </c>
      <c r="I2142" s="3" t="s">
        <v>36</v>
      </c>
      <c r="J2142" s="3">
        <v>26.9</v>
      </c>
      <c r="K2142" s="3">
        <v>3</v>
      </c>
    </row>
    <row r="2143" spans="1:11" x14ac:dyDescent="0.35">
      <c r="A2143" s="3" t="s">
        <v>176</v>
      </c>
      <c r="B2143" s="3">
        <v>2018</v>
      </c>
      <c r="C2143" s="22">
        <v>43044</v>
      </c>
      <c r="D2143" s="3" t="s">
        <v>1554</v>
      </c>
      <c r="E2143" s="3" t="s">
        <v>1544</v>
      </c>
      <c r="F2143" s="3">
        <v>2</v>
      </c>
      <c r="G2143" s="3">
        <v>2</v>
      </c>
      <c r="H2143" s="3" t="s">
        <v>78</v>
      </c>
      <c r="I2143" s="3" t="s">
        <v>19</v>
      </c>
      <c r="J2143" s="3">
        <v>26.5</v>
      </c>
      <c r="K2143" s="3">
        <v>4</v>
      </c>
    </row>
    <row r="2144" spans="1:11" x14ac:dyDescent="0.35">
      <c r="A2144" s="3" t="s">
        <v>176</v>
      </c>
      <c r="B2144" s="3">
        <v>2018</v>
      </c>
      <c r="C2144" s="22">
        <v>43044</v>
      </c>
      <c r="D2144" s="3" t="s">
        <v>1554</v>
      </c>
      <c r="E2144" s="3" t="s">
        <v>1544</v>
      </c>
      <c r="F2144" s="3">
        <v>2</v>
      </c>
      <c r="G2144" s="3">
        <v>3</v>
      </c>
      <c r="H2144" s="3" t="s">
        <v>150</v>
      </c>
      <c r="I2144" s="3" t="s">
        <v>31</v>
      </c>
      <c r="J2144" s="3">
        <v>29.3</v>
      </c>
      <c r="K2144" s="3">
        <v>6</v>
      </c>
    </row>
    <row r="2145" spans="1:11" x14ac:dyDescent="0.35">
      <c r="A2145" s="3" t="s">
        <v>176</v>
      </c>
      <c r="B2145" s="3">
        <v>2018</v>
      </c>
      <c r="C2145" s="22">
        <v>43044</v>
      </c>
      <c r="D2145" s="3" t="s">
        <v>1554</v>
      </c>
      <c r="E2145" s="3" t="s">
        <v>1544</v>
      </c>
      <c r="F2145" s="3">
        <v>2</v>
      </c>
      <c r="G2145" s="3">
        <v>4</v>
      </c>
      <c r="H2145" s="3" t="s">
        <v>1557</v>
      </c>
      <c r="I2145" s="3" t="s">
        <v>49</v>
      </c>
      <c r="J2145" s="3">
        <v>19.399999999999999</v>
      </c>
      <c r="K2145" s="3">
        <v>9</v>
      </c>
    </row>
    <row r="2146" spans="1:11" x14ac:dyDescent="0.35">
      <c r="A2146" s="3" t="s">
        <v>176</v>
      </c>
      <c r="B2146" s="3">
        <v>2018</v>
      </c>
      <c r="C2146" s="22">
        <v>43044</v>
      </c>
      <c r="D2146" s="3" t="s">
        <v>1554</v>
      </c>
      <c r="E2146" s="3" t="s">
        <v>1544</v>
      </c>
      <c r="F2146" s="3">
        <v>2</v>
      </c>
      <c r="G2146" s="3">
        <v>5</v>
      </c>
      <c r="H2146" s="3" t="s">
        <v>34</v>
      </c>
      <c r="I2146" s="3" t="s">
        <v>19</v>
      </c>
      <c r="J2146" s="3">
        <v>30.2</v>
      </c>
      <c r="K2146" s="3">
        <v>8</v>
      </c>
    </row>
    <row r="2147" spans="1:11" x14ac:dyDescent="0.35">
      <c r="A2147" s="3" t="s">
        <v>176</v>
      </c>
      <c r="B2147" s="3">
        <v>2018</v>
      </c>
      <c r="C2147" s="22">
        <v>43044</v>
      </c>
      <c r="D2147" s="3" t="s">
        <v>1554</v>
      </c>
      <c r="E2147" s="3" t="s">
        <v>1544</v>
      </c>
      <c r="F2147" s="3">
        <v>2</v>
      </c>
      <c r="G2147" s="3">
        <v>6</v>
      </c>
      <c r="H2147" s="3" t="s">
        <v>1556</v>
      </c>
      <c r="I2147" s="3" t="s">
        <v>123</v>
      </c>
      <c r="J2147" s="3">
        <v>34.9</v>
      </c>
      <c r="K2147" s="3">
        <v>11</v>
      </c>
    </row>
    <row r="2148" spans="1:11" x14ac:dyDescent="0.35">
      <c r="A2148" s="3" t="s">
        <v>176</v>
      </c>
      <c r="B2148" s="3">
        <v>2018</v>
      </c>
      <c r="C2148" s="22">
        <v>43044</v>
      </c>
      <c r="D2148" s="3" t="s">
        <v>1554</v>
      </c>
      <c r="E2148" s="3" t="s">
        <v>383</v>
      </c>
      <c r="F2148" s="3">
        <v>1</v>
      </c>
      <c r="G2148" s="3">
        <v>1</v>
      </c>
      <c r="H2148" s="3" t="s">
        <v>1604</v>
      </c>
      <c r="I2148" s="3" t="s">
        <v>15</v>
      </c>
      <c r="J2148" s="3">
        <v>27</v>
      </c>
      <c r="K2148" s="3">
        <v>1</v>
      </c>
    </row>
    <row r="2149" spans="1:11" x14ac:dyDescent="0.35">
      <c r="A2149" s="3" t="s">
        <v>176</v>
      </c>
      <c r="B2149" s="3">
        <v>2018</v>
      </c>
      <c r="C2149" s="22">
        <v>43044</v>
      </c>
      <c r="D2149" s="3" t="s">
        <v>1554</v>
      </c>
      <c r="E2149" s="3" t="s">
        <v>383</v>
      </c>
      <c r="F2149" s="3">
        <v>1</v>
      </c>
      <c r="G2149" s="3">
        <v>2</v>
      </c>
      <c r="H2149" s="3" t="s">
        <v>113</v>
      </c>
      <c r="I2149" s="3" t="s">
        <v>121</v>
      </c>
      <c r="J2149" s="3">
        <v>23</v>
      </c>
      <c r="K2149" s="3">
        <v>2</v>
      </c>
    </row>
    <row r="2150" spans="1:11" x14ac:dyDescent="0.35">
      <c r="A2150" s="3" t="s">
        <v>176</v>
      </c>
      <c r="B2150" s="3">
        <v>2018</v>
      </c>
      <c r="C2150" s="22">
        <v>43044</v>
      </c>
      <c r="D2150" s="3" t="s">
        <v>1554</v>
      </c>
      <c r="E2150" s="3" t="s">
        <v>383</v>
      </c>
      <c r="F2150" s="3">
        <v>1</v>
      </c>
      <c r="G2150" s="3">
        <v>3</v>
      </c>
      <c r="H2150" s="3" t="s">
        <v>135</v>
      </c>
      <c r="I2150" s="3" t="s">
        <v>36</v>
      </c>
      <c r="J2150" s="3">
        <v>26.9</v>
      </c>
      <c r="K2150" s="3">
        <v>3</v>
      </c>
    </row>
    <row r="2151" spans="1:11" x14ac:dyDescent="0.35">
      <c r="A2151" s="3" t="s">
        <v>176</v>
      </c>
      <c r="B2151" s="3">
        <v>2018</v>
      </c>
      <c r="C2151" s="22">
        <v>43044</v>
      </c>
      <c r="D2151" s="3" t="s">
        <v>1554</v>
      </c>
      <c r="E2151" s="3" t="s">
        <v>383</v>
      </c>
      <c r="F2151" s="3">
        <v>1</v>
      </c>
      <c r="G2151" s="3">
        <v>4</v>
      </c>
      <c r="H2151" s="3" t="s">
        <v>78</v>
      </c>
      <c r="I2151" s="3" t="s">
        <v>19</v>
      </c>
      <c r="J2151" s="3">
        <v>26.5</v>
      </c>
      <c r="K2151" s="3">
        <v>4</v>
      </c>
    </row>
    <row r="2152" spans="1:11" x14ac:dyDescent="0.35">
      <c r="A2152" s="3" t="s">
        <v>176</v>
      </c>
      <c r="B2152" s="3">
        <v>2018</v>
      </c>
      <c r="C2152" s="22">
        <v>43044</v>
      </c>
      <c r="D2152" s="3" t="s">
        <v>1554</v>
      </c>
      <c r="E2152" s="3" t="s">
        <v>383</v>
      </c>
      <c r="F2152" s="3">
        <v>1</v>
      </c>
      <c r="G2152" s="3">
        <v>5</v>
      </c>
      <c r="H2152" s="3" t="s">
        <v>16</v>
      </c>
      <c r="I2152" s="3" t="s">
        <v>17</v>
      </c>
      <c r="J2152" s="3">
        <v>18.5</v>
      </c>
      <c r="K2152" s="3">
        <v>6</v>
      </c>
    </row>
    <row r="2153" spans="1:11" x14ac:dyDescent="0.35">
      <c r="A2153" s="3" t="s">
        <v>176</v>
      </c>
      <c r="B2153" s="3">
        <v>2018</v>
      </c>
      <c r="C2153" s="22">
        <v>43044</v>
      </c>
      <c r="D2153" s="3" t="s">
        <v>1554</v>
      </c>
      <c r="E2153" s="3" t="s">
        <v>383</v>
      </c>
      <c r="F2153" s="3">
        <v>1</v>
      </c>
      <c r="G2153" s="3">
        <v>6</v>
      </c>
      <c r="H2153" s="3" t="s">
        <v>150</v>
      </c>
      <c r="I2153" s="3" t="s">
        <v>31</v>
      </c>
      <c r="J2153" s="3">
        <v>29.3</v>
      </c>
      <c r="K2153" s="3">
        <v>6</v>
      </c>
    </row>
    <row r="2154" spans="1:11" x14ac:dyDescent="0.35">
      <c r="A2154" s="3" t="s">
        <v>176</v>
      </c>
      <c r="B2154" s="3">
        <v>2018</v>
      </c>
      <c r="C2154" s="22">
        <v>43044</v>
      </c>
      <c r="D2154" s="3" t="s">
        <v>1554</v>
      </c>
      <c r="E2154" s="3" t="s">
        <v>383</v>
      </c>
      <c r="F2154" s="3">
        <v>2</v>
      </c>
      <c r="G2154" s="3">
        <v>1</v>
      </c>
      <c r="H2154" s="3" t="s">
        <v>97</v>
      </c>
      <c r="I2154" s="3" t="s">
        <v>40</v>
      </c>
      <c r="J2154" s="3">
        <v>23.8</v>
      </c>
      <c r="K2154" s="3">
        <v>7</v>
      </c>
    </row>
    <row r="2155" spans="1:11" x14ac:dyDescent="0.35">
      <c r="A2155" s="3" t="s">
        <v>176</v>
      </c>
      <c r="B2155" s="3">
        <v>2018</v>
      </c>
      <c r="C2155" s="22">
        <v>43044</v>
      </c>
      <c r="D2155" s="3" t="s">
        <v>1554</v>
      </c>
      <c r="E2155" s="3" t="s">
        <v>383</v>
      </c>
      <c r="F2155" s="3">
        <v>2</v>
      </c>
      <c r="G2155" s="3">
        <v>2</v>
      </c>
      <c r="H2155" s="3" t="s">
        <v>34</v>
      </c>
      <c r="I2155" s="3" t="s">
        <v>19</v>
      </c>
      <c r="J2155" s="3">
        <v>30.2</v>
      </c>
      <c r="K2155" s="3">
        <v>8</v>
      </c>
    </row>
    <row r="2156" spans="1:11" x14ac:dyDescent="0.35">
      <c r="A2156" s="3" t="s">
        <v>176</v>
      </c>
      <c r="B2156" s="3">
        <v>2018</v>
      </c>
      <c r="C2156" s="22">
        <v>43044</v>
      </c>
      <c r="D2156" s="3" t="s">
        <v>1554</v>
      </c>
      <c r="E2156" s="3" t="s">
        <v>383</v>
      </c>
      <c r="F2156" s="3">
        <v>2</v>
      </c>
      <c r="G2156" s="3">
        <v>3</v>
      </c>
      <c r="H2156" s="3" t="s">
        <v>1557</v>
      </c>
      <c r="I2156" s="3" t="s">
        <v>49</v>
      </c>
      <c r="J2156" s="3">
        <v>19.399999999999999</v>
      </c>
      <c r="K2156" s="3">
        <v>9</v>
      </c>
    </row>
    <row r="2157" spans="1:11" x14ac:dyDescent="0.35">
      <c r="A2157" s="3" t="s">
        <v>176</v>
      </c>
      <c r="B2157" s="3">
        <v>2018</v>
      </c>
      <c r="C2157" s="22">
        <v>43044</v>
      </c>
      <c r="D2157" s="3" t="s">
        <v>1554</v>
      </c>
      <c r="E2157" s="3" t="s">
        <v>383</v>
      </c>
      <c r="F2157" s="3">
        <v>2</v>
      </c>
      <c r="G2157" s="3">
        <v>4</v>
      </c>
      <c r="H2157" s="3" t="s">
        <v>142</v>
      </c>
      <c r="I2157" s="3" t="s">
        <v>61</v>
      </c>
      <c r="J2157" s="3">
        <v>25.4</v>
      </c>
      <c r="K2157" s="3">
        <v>10</v>
      </c>
    </row>
    <row r="2158" spans="1:11" x14ac:dyDescent="0.35">
      <c r="A2158" s="3" t="s">
        <v>176</v>
      </c>
      <c r="B2158" s="3">
        <v>2018</v>
      </c>
      <c r="C2158" s="22">
        <v>43044</v>
      </c>
      <c r="D2158" s="3" t="s">
        <v>1554</v>
      </c>
      <c r="E2158" s="3" t="s">
        <v>383</v>
      </c>
      <c r="F2158" s="3">
        <v>2</v>
      </c>
      <c r="G2158" s="3">
        <v>5</v>
      </c>
      <c r="H2158" s="3" t="s">
        <v>1556</v>
      </c>
      <c r="I2158" s="3" t="s">
        <v>123</v>
      </c>
      <c r="J2158" s="3">
        <v>34.9</v>
      </c>
      <c r="K2158" s="3">
        <v>11</v>
      </c>
    </row>
    <row r="2159" spans="1:11" x14ac:dyDescent="0.35">
      <c r="A2159" s="3" t="s">
        <v>176</v>
      </c>
      <c r="B2159" s="3">
        <v>2018</v>
      </c>
      <c r="C2159" s="22">
        <v>43044</v>
      </c>
      <c r="D2159" s="3" t="s">
        <v>1554</v>
      </c>
      <c r="E2159" s="3" t="s">
        <v>383</v>
      </c>
      <c r="F2159" s="3">
        <v>2</v>
      </c>
      <c r="G2159" s="3">
        <v>6</v>
      </c>
      <c r="H2159" s="3" t="s">
        <v>140</v>
      </c>
      <c r="I2159" s="3" t="s">
        <v>29</v>
      </c>
      <c r="J2159" s="3">
        <v>20.5</v>
      </c>
      <c r="K2159" s="3">
        <v>12</v>
      </c>
    </row>
    <row r="2160" spans="1:11" x14ac:dyDescent="0.35">
      <c r="A2160" s="3" t="s">
        <v>130</v>
      </c>
      <c r="B2160" s="3">
        <v>2017</v>
      </c>
      <c r="C2160" s="22">
        <v>42841</v>
      </c>
      <c r="D2160" s="3" t="s">
        <v>1542</v>
      </c>
      <c r="E2160" s="3" t="s">
        <v>472</v>
      </c>
      <c r="F2160" s="3">
        <v>1</v>
      </c>
      <c r="G2160" s="3">
        <v>1</v>
      </c>
      <c r="H2160" s="3" t="s">
        <v>1604</v>
      </c>
      <c r="I2160" s="3" t="s">
        <v>15</v>
      </c>
      <c r="J2160" s="3">
        <v>26.4</v>
      </c>
      <c r="K2160" s="3">
        <v>1</v>
      </c>
    </row>
    <row r="2161" spans="1:11" x14ac:dyDescent="0.35">
      <c r="A2161" s="3" t="s">
        <v>130</v>
      </c>
      <c r="B2161" s="3">
        <v>2017</v>
      </c>
      <c r="C2161" s="22">
        <v>42841</v>
      </c>
      <c r="D2161" s="3" t="s">
        <v>1542</v>
      </c>
      <c r="E2161" s="3" t="s">
        <v>472</v>
      </c>
      <c r="F2161" s="3">
        <v>1</v>
      </c>
      <c r="G2161" s="3">
        <v>2</v>
      </c>
      <c r="H2161" s="3" t="s">
        <v>78</v>
      </c>
      <c r="I2161" s="3" t="s">
        <v>19</v>
      </c>
      <c r="J2161" s="3">
        <v>25.9</v>
      </c>
      <c r="K2161" s="3">
        <v>5</v>
      </c>
    </row>
    <row r="2162" spans="1:11" x14ac:dyDescent="0.35">
      <c r="A2162" s="3" t="s">
        <v>130</v>
      </c>
      <c r="B2162" s="3">
        <v>2017</v>
      </c>
      <c r="C2162" s="22">
        <v>42841</v>
      </c>
      <c r="D2162" s="3" t="s">
        <v>1542</v>
      </c>
      <c r="E2162" s="3" t="s">
        <v>472</v>
      </c>
      <c r="F2162" s="3">
        <v>1</v>
      </c>
      <c r="G2162" s="3">
        <v>3</v>
      </c>
      <c r="H2162" s="3" t="s">
        <v>60</v>
      </c>
      <c r="I2162" s="3" t="s">
        <v>61</v>
      </c>
      <c r="J2162" s="3">
        <v>28.7</v>
      </c>
      <c r="K2162" s="3">
        <v>13</v>
      </c>
    </row>
    <row r="2163" spans="1:11" x14ac:dyDescent="0.35">
      <c r="A2163" s="3" t="s">
        <v>130</v>
      </c>
      <c r="B2163" s="3">
        <v>2017</v>
      </c>
      <c r="C2163" s="22">
        <v>42841</v>
      </c>
      <c r="D2163" s="3" t="s">
        <v>1542</v>
      </c>
      <c r="E2163" s="3" t="s">
        <v>472</v>
      </c>
      <c r="F2163" s="3">
        <v>1</v>
      </c>
      <c r="G2163" s="3">
        <v>4</v>
      </c>
      <c r="H2163" s="3" t="s">
        <v>1619</v>
      </c>
      <c r="I2163" s="3" t="s">
        <v>121</v>
      </c>
      <c r="J2163" s="3">
        <v>21.2</v>
      </c>
      <c r="K2163" s="3">
        <v>17</v>
      </c>
    </row>
    <row r="2164" spans="1:11" x14ac:dyDescent="0.35">
      <c r="A2164" s="3" t="s">
        <v>130</v>
      </c>
      <c r="B2164" s="3">
        <v>2017</v>
      </c>
      <c r="C2164" s="22">
        <v>42841</v>
      </c>
      <c r="D2164" s="3" t="s">
        <v>1542</v>
      </c>
      <c r="E2164" s="3" t="s">
        <v>472</v>
      </c>
      <c r="F2164" s="3">
        <v>1</v>
      </c>
      <c r="G2164" s="3">
        <v>5</v>
      </c>
      <c r="H2164" s="3" t="s">
        <v>124</v>
      </c>
      <c r="I2164" s="3" t="s">
        <v>123</v>
      </c>
      <c r="J2164" s="3">
        <v>21.1</v>
      </c>
      <c r="K2164" s="3">
        <v>25</v>
      </c>
    </row>
    <row r="2165" spans="1:11" x14ac:dyDescent="0.35">
      <c r="A2165" s="3" t="s">
        <v>130</v>
      </c>
      <c r="B2165" s="3">
        <v>2017</v>
      </c>
      <c r="C2165" s="22">
        <v>42841</v>
      </c>
      <c r="D2165" s="3" t="s">
        <v>1542</v>
      </c>
      <c r="E2165" s="3" t="s">
        <v>472</v>
      </c>
      <c r="F2165" s="3">
        <v>1</v>
      </c>
      <c r="G2165" s="3">
        <v>6</v>
      </c>
      <c r="H2165" s="3" t="s">
        <v>54</v>
      </c>
      <c r="I2165" s="3" t="s">
        <v>44</v>
      </c>
      <c r="J2165" s="3">
        <v>19.8</v>
      </c>
      <c r="K2165" s="3">
        <v>13</v>
      </c>
    </row>
    <row r="2166" spans="1:11" x14ac:dyDescent="0.35">
      <c r="A2166" s="3" t="s">
        <v>130</v>
      </c>
      <c r="B2166" s="3">
        <v>2017</v>
      </c>
      <c r="C2166" s="22">
        <v>42841</v>
      </c>
      <c r="D2166" s="3" t="s">
        <v>1542</v>
      </c>
      <c r="E2166" s="3" t="s">
        <v>472</v>
      </c>
      <c r="F2166" s="3">
        <v>1</v>
      </c>
      <c r="G2166" s="3">
        <v>7</v>
      </c>
      <c r="H2166" s="3" t="s">
        <v>157</v>
      </c>
      <c r="I2166" s="3" t="s">
        <v>38</v>
      </c>
      <c r="J2166" s="3">
        <v>26.4</v>
      </c>
      <c r="K2166" s="3">
        <v>25</v>
      </c>
    </row>
    <row r="2167" spans="1:11" x14ac:dyDescent="0.35">
      <c r="A2167" s="3" t="s">
        <v>130</v>
      </c>
      <c r="B2167" s="3">
        <v>2017</v>
      </c>
      <c r="C2167" s="22">
        <v>42841</v>
      </c>
      <c r="D2167" s="3" t="s">
        <v>1542</v>
      </c>
      <c r="E2167" s="3" t="s">
        <v>472</v>
      </c>
      <c r="F2167" s="3">
        <v>2</v>
      </c>
      <c r="G2167" s="3">
        <v>1</v>
      </c>
      <c r="H2167" s="3" t="s">
        <v>135</v>
      </c>
      <c r="I2167" s="3" t="s">
        <v>36</v>
      </c>
      <c r="J2167" s="3">
        <v>26.4</v>
      </c>
      <c r="K2167" s="3">
        <v>4</v>
      </c>
    </row>
    <row r="2168" spans="1:11" x14ac:dyDescent="0.35">
      <c r="A2168" s="3" t="s">
        <v>130</v>
      </c>
      <c r="B2168" s="3">
        <v>2017</v>
      </c>
      <c r="C2168" s="22">
        <v>42841</v>
      </c>
      <c r="D2168" s="3" t="s">
        <v>1542</v>
      </c>
      <c r="E2168" s="3" t="s">
        <v>472</v>
      </c>
      <c r="F2168" s="3">
        <v>2</v>
      </c>
      <c r="G2168" s="3">
        <v>2</v>
      </c>
      <c r="H2168" s="3" t="s">
        <v>1620</v>
      </c>
      <c r="I2168" s="3" t="s">
        <v>1621</v>
      </c>
      <c r="J2168" s="3">
        <v>31.1</v>
      </c>
      <c r="K2168" s="3">
        <v>11</v>
      </c>
    </row>
    <row r="2169" spans="1:11" x14ac:dyDescent="0.35">
      <c r="A2169" s="3" t="s">
        <v>130</v>
      </c>
      <c r="B2169" s="3">
        <v>2017</v>
      </c>
      <c r="C2169" s="22">
        <v>42841</v>
      </c>
      <c r="D2169" s="3" t="s">
        <v>1542</v>
      </c>
      <c r="E2169" s="3" t="s">
        <v>472</v>
      </c>
      <c r="F2169" s="3">
        <v>2</v>
      </c>
      <c r="G2169" s="3">
        <v>3</v>
      </c>
      <c r="H2169" s="3" t="s">
        <v>23</v>
      </c>
      <c r="I2169" s="3" t="s">
        <v>15</v>
      </c>
      <c r="J2169" s="3">
        <v>19.600000000000001</v>
      </c>
      <c r="K2169" s="3">
        <v>21</v>
      </c>
    </row>
    <row r="2170" spans="1:11" x14ac:dyDescent="0.35">
      <c r="A2170" s="3" t="s">
        <v>130</v>
      </c>
      <c r="B2170" s="3">
        <v>2017</v>
      </c>
      <c r="C2170" s="22">
        <v>42841</v>
      </c>
      <c r="D2170" s="3" t="s">
        <v>1542</v>
      </c>
      <c r="E2170" s="3" t="s">
        <v>472</v>
      </c>
      <c r="F2170" s="3">
        <v>2</v>
      </c>
      <c r="G2170" s="3">
        <v>4</v>
      </c>
      <c r="H2170" s="3" t="s">
        <v>150</v>
      </c>
      <c r="I2170" s="3" t="s">
        <v>31</v>
      </c>
      <c r="J2170" s="3">
        <v>28.8</v>
      </c>
      <c r="K2170" s="3">
        <v>9</v>
      </c>
    </row>
    <row r="2171" spans="1:11" x14ac:dyDescent="0.35">
      <c r="A2171" s="3" t="s">
        <v>130</v>
      </c>
      <c r="B2171" s="3">
        <v>2017</v>
      </c>
      <c r="C2171" s="22">
        <v>42841</v>
      </c>
      <c r="D2171" s="3" t="s">
        <v>1542</v>
      </c>
      <c r="E2171" s="3" t="s">
        <v>472</v>
      </c>
      <c r="F2171" s="3">
        <v>2</v>
      </c>
      <c r="G2171" s="3">
        <v>5</v>
      </c>
      <c r="H2171" s="3" t="s">
        <v>178</v>
      </c>
      <c r="I2171" s="3" t="s">
        <v>159</v>
      </c>
      <c r="J2171" s="3">
        <v>25.2</v>
      </c>
      <c r="K2171" s="3">
        <v>12</v>
      </c>
    </row>
    <row r="2172" spans="1:11" x14ac:dyDescent="0.35">
      <c r="A2172" s="3" t="s">
        <v>130</v>
      </c>
      <c r="B2172" s="3">
        <v>2017</v>
      </c>
      <c r="C2172" s="22">
        <v>42841</v>
      </c>
      <c r="D2172" s="3" t="s">
        <v>1542</v>
      </c>
      <c r="E2172" s="3" t="s">
        <v>472</v>
      </c>
      <c r="F2172" s="3">
        <v>2</v>
      </c>
      <c r="G2172" s="3">
        <v>6</v>
      </c>
      <c r="H2172" s="3" t="s">
        <v>111</v>
      </c>
      <c r="I2172" s="3" t="s">
        <v>121</v>
      </c>
      <c r="J2172" s="3">
        <v>24.2</v>
      </c>
      <c r="K2172" s="3">
        <v>8</v>
      </c>
    </row>
    <row r="2173" spans="1:11" x14ac:dyDescent="0.35">
      <c r="A2173" s="3" t="s">
        <v>130</v>
      </c>
      <c r="B2173" s="3">
        <v>2017</v>
      </c>
      <c r="C2173" s="22">
        <v>42841</v>
      </c>
      <c r="D2173" s="3" t="s">
        <v>1542</v>
      </c>
      <c r="E2173" s="3" t="s">
        <v>472</v>
      </c>
      <c r="F2173" s="3">
        <v>2</v>
      </c>
      <c r="G2173" s="3">
        <v>7</v>
      </c>
      <c r="H2173" s="3" t="s">
        <v>34</v>
      </c>
      <c r="I2173" s="3" t="s">
        <v>19</v>
      </c>
      <c r="J2173" s="3">
        <v>29.7</v>
      </c>
      <c r="K2173" s="3">
        <v>7</v>
      </c>
    </row>
    <row r="2174" spans="1:11" x14ac:dyDescent="0.35">
      <c r="A2174" s="3" t="s">
        <v>130</v>
      </c>
      <c r="B2174" s="3">
        <v>2017</v>
      </c>
      <c r="C2174" s="22">
        <v>42841</v>
      </c>
      <c r="D2174" s="3" t="s">
        <v>1542</v>
      </c>
      <c r="E2174" s="3" t="s">
        <v>472</v>
      </c>
      <c r="F2174" s="3">
        <v>3</v>
      </c>
      <c r="G2174" s="3">
        <v>1</v>
      </c>
      <c r="H2174" s="3" t="s">
        <v>80</v>
      </c>
      <c r="I2174" s="3" t="s">
        <v>65</v>
      </c>
      <c r="J2174" s="3">
        <v>29.9</v>
      </c>
      <c r="K2174" s="3">
        <v>10</v>
      </c>
    </row>
    <row r="2175" spans="1:11" x14ac:dyDescent="0.35">
      <c r="A2175" s="3" t="s">
        <v>130</v>
      </c>
      <c r="B2175" s="3">
        <v>2017</v>
      </c>
      <c r="C2175" s="22">
        <v>42841</v>
      </c>
      <c r="D2175" s="3" t="s">
        <v>1542</v>
      </c>
      <c r="E2175" s="3" t="s">
        <v>472</v>
      </c>
      <c r="F2175" s="3">
        <v>3</v>
      </c>
      <c r="G2175" s="3">
        <v>2</v>
      </c>
      <c r="H2175" s="3" t="s">
        <v>50</v>
      </c>
      <c r="I2175" s="3" t="s">
        <v>51</v>
      </c>
      <c r="J2175" s="3">
        <v>20.5</v>
      </c>
      <c r="K2175" s="3">
        <v>3</v>
      </c>
    </row>
    <row r="2176" spans="1:11" x14ac:dyDescent="0.35">
      <c r="A2176" s="3" t="s">
        <v>130</v>
      </c>
      <c r="B2176" s="3">
        <v>2017</v>
      </c>
      <c r="C2176" s="22">
        <v>42841</v>
      </c>
      <c r="D2176" s="3" t="s">
        <v>1542</v>
      </c>
      <c r="E2176" s="3" t="s">
        <v>472</v>
      </c>
      <c r="F2176" s="3">
        <v>3</v>
      </c>
      <c r="G2176" s="3">
        <v>3</v>
      </c>
      <c r="H2176" s="3" t="s">
        <v>419</v>
      </c>
      <c r="I2176" s="3" t="s">
        <v>36</v>
      </c>
      <c r="J2176" s="3">
        <v>29.2</v>
      </c>
      <c r="K2176" s="3">
        <v>13</v>
      </c>
    </row>
    <row r="2177" spans="1:11" x14ac:dyDescent="0.35">
      <c r="A2177" s="3" t="s">
        <v>130</v>
      </c>
      <c r="B2177" s="3">
        <v>2017</v>
      </c>
      <c r="C2177" s="22">
        <v>42841</v>
      </c>
      <c r="D2177" s="3" t="s">
        <v>1542</v>
      </c>
      <c r="E2177" s="3" t="s">
        <v>472</v>
      </c>
      <c r="F2177" s="3">
        <v>3</v>
      </c>
      <c r="G2177" s="3">
        <v>4</v>
      </c>
      <c r="H2177" s="3" t="s">
        <v>136</v>
      </c>
      <c r="I2177" s="3" t="s">
        <v>25</v>
      </c>
      <c r="J2177" s="3">
        <v>24.2</v>
      </c>
      <c r="K2177" s="3">
        <v>17</v>
      </c>
    </row>
    <row r="2178" spans="1:11" x14ac:dyDescent="0.35">
      <c r="A2178" s="3" t="s">
        <v>130</v>
      </c>
      <c r="B2178" s="3">
        <v>2017</v>
      </c>
      <c r="C2178" s="22">
        <v>42841</v>
      </c>
      <c r="D2178" s="3" t="s">
        <v>1542</v>
      </c>
      <c r="E2178" s="3" t="s">
        <v>472</v>
      </c>
      <c r="F2178" s="3">
        <v>3</v>
      </c>
      <c r="G2178" s="3">
        <v>5</v>
      </c>
      <c r="H2178" s="3" t="s">
        <v>1622</v>
      </c>
      <c r="I2178" s="3" t="s">
        <v>1623</v>
      </c>
      <c r="J2178" s="3">
        <v>28.7</v>
      </c>
      <c r="K2178" s="3">
        <v>17</v>
      </c>
    </row>
    <row r="2179" spans="1:11" x14ac:dyDescent="0.35">
      <c r="A2179" s="3" t="s">
        <v>130</v>
      </c>
      <c r="B2179" s="3">
        <v>2017</v>
      </c>
      <c r="C2179" s="22">
        <v>42841</v>
      </c>
      <c r="D2179" s="3" t="s">
        <v>1542</v>
      </c>
      <c r="E2179" s="3" t="s">
        <v>472</v>
      </c>
      <c r="F2179" s="3">
        <v>3</v>
      </c>
      <c r="G2179" s="3">
        <v>6</v>
      </c>
      <c r="H2179" s="3" t="s">
        <v>22</v>
      </c>
      <c r="I2179" s="3" t="s">
        <v>15</v>
      </c>
      <c r="J2179" s="3">
        <v>19.3</v>
      </c>
      <c r="K2179" s="3">
        <v>21</v>
      </c>
    </row>
    <row r="2180" spans="1:11" x14ac:dyDescent="0.35">
      <c r="A2180" s="3" t="s">
        <v>130</v>
      </c>
      <c r="B2180" s="3">
        <v>2017</v>
      </c>
      <c r="C2180" s="22">
        <v>42841</v>
      </c>
      <c r="D2180" s="3" t="s">
        <v>1542</v>
      </c>
      <c r="E2180" s="3" t="s">
        <v>472</v>
      </c>
      <c r="F2180" s="3">
        <v>3</v>
      </c>
      <c r="G2180" s="3">
        <v>7</v>
      </c>
      <c r="H2180" s="3" t="s">
        <v>142</v>
      </c>
      <c r="I2180" s="3" t="s">
        <v>61</v>
      </c>
      <c r="J2180" s="3">
        <v>24.8</v>
      </c>
      <c r="K2180" s="3">
        <v>17</v>
      </c>
    </row>
    <row r="2181" spans="1:11" x14ac:dyDescent="0.35">
      <c r="A2181" s="3" t="s">
        <v>130</v>
      </c>
      <c r="B2181" s="3">
        <v>2017</v>
      </c>
      <c r="C2181" s="22">
        <v>42841</v>
      </c>
      <c r="D2181" s="3" t="s">
        <v>1542</v>
      </c>
      <c r="E2181" s="3" t="s">
        <v>472</v>
      </c>
      <c r="F2181" s="3">
        <v>4</v>
      </c>
      <c r="G2181" s="3">
        <v>1</v>
      </c>
      <c r="H2181" s="3" t="s">
        <v>20</v>
      </c>
      <c r="I2181" s="3" t="s">
        <v>21</v>
      </c>
      <c r="J2181" s="3">
        <v>21.7</v>
      </c>
      <c r="K2181" s="3">
        <v>2</v>
      </c>
    </row>
    <row r="2182" spans="1:11" x14ac:dyDescent="0.35">
      <c r="A2182" s="3" t="s">
        <v>130</v>
      </c>
      <c r="B2182" s="3">
        <v>2017</v>
      </c>
      <c r="C2182" s="22">
        <v>42841</v>
      </c>
      <c r="D2182" s="3" t="s">
        <v>1542</v>
      </c>
      <c r="E2182" s="3" t="s">
        <v>472</v>
      </c>
      <c r="F2182" s="3">
        <v>4</v>
      </c>
      <c r="G2182" s="3">
        <v>2</v>
      </c>
      <c r="H2182" s="3" t="s">
        <v>1556</v>
      </c>
      <c r="I2182" s="3" t="s">
        <v>123</v>
      </c>
      <c r="J2182" s="3">
        <v>34.299999999999997</v>
      </c>
      <c r="K2182" s="3">
        <v>6</v>
      </c>
    </row>
    <row r="2183" spans="1:11" x14ac:dyDescent="0.35">
      <c r="A2183" s="3" t="s">
        <v>130</v>
      </c>
      <c r="B2183" s="3">
        <v>2017</v>
      </c>
      <c r="C2183" s="22">
        <v>42841</v>
      </c>
      <c r="D2183" s="3" t="s">
        <v>1542</v>
      </c>
      <c r="E2183" s="3" t="s">
        <v>472</v>
      </c>
      <c r="F2183" s="3">
        <v>4</v>
      </c>
      <c r="G2183" s="3">
        <v>3</v>
      </c>
      <c r="H2183" s="3" t="s">
        <v>43</v>
      </c>
      <c r="I2183" s="3" t="s">
        <v>44</v>
      </c>
      <c r="J2183" s="3">
        <v>24.4</v>
      </c>
      <c r="K2183" s="3">
        <v>13</v>
      </c>
    </row>
    <row r="2184" spans="1:11" x14ac:dyDescent="0.35">
      <c r="A2184" s="3" t="s">
        <v>130</v>
      </c>
      <c r="B2184" s="3">
        <v>2017</v>
      </c>
      <c r="C2184" s="22">
        <v>42841</v>
      </c>
      <c r="D2184" s="3" t="s">
        <v>1542</v>
      </c>
      <c r="E2184" s="3" t="s">
        <v>472</v>
      </c>
      <c r="F2184" s="3">
        <v>4</v>
      </c>
      <c r="G2184" s="3">
        <v>4</v>
      </c>
      <c r="H2184" s="3" t="s">
        <v>183</v>
      </c>
      <c r="I2184" s="3" t="s">
        <v>36</v>
      </c>
      <c r="J2184" s="3">
        <v>21.3</v>
      </c>
      <c r="K2184" s="3">
        <v>21</v>
      </c>
    </row>
    <row r="2185" spans="1:11" x14ac:dyDescent="0.35">
      <c r="A2185" s="3" t="s">
        <v>130</v>
      </c>
      <c r="B2185" s="3">
        <v>2017</v>
      </c>
      <c r="C2185" s="22">
        <v>42841</v>
      </c>
      <c r="D2185" s="3" t="s">
        <v>1542</v>
      </c>
      <c r="E2185" s="3" t="s">
        <v>472</v>
      </c>
      <c r="F2185" s="3">
        <v>4</v>
      </c>
      <c r="G2185" s="3">
        <v>5</v>
      </c>
      <c r="H2185" s="3" t="s">
        <v>332</v>
      </c>
      <c r="I2185" s="3" t="s">
        <v>56</v>
      </c>
      <c r="J2185" s="3">
        <v>25</v>
      </c>
      <c r="K2185" s="3">
        <v>21</v>
      </c>
    </row>
    <row r="2186" spans="1:11" x14ac:dyDescent="0.35">
      <c r="A2186" s="3" t="s">
        <v>130</v>
      </c>
      <c r="B2186" s="3">
        <v>2017</v>
      </c>
      <c r="C2186" s="22">
        <v>42841</v>
      </c>
      <c r="D2186" s="3" t="s">
        <v>1542</v>
      </c>
      <c r="E2186" s="3" t="s">
        <v>472</v>
      </c>
      <c r="F2186" s="3">
        <v>4</v>
      </c>
      <c r="G2186" s="3">
        <v>6</v>
      </c>
      <c r="H2186" s="3" t="s">
        <v>30</v>
      </c>
      <c r="I2186" s="3" t="s">
        <v>31</v>
      </c>
      <c r="J2186" s="3">
        <v>21</v>
      </c>
      <c r="K2186" s="3">
        <v>25</v>
      </c>
    </row>
    <row r="2187" spans="1:11" x14ac:dyDescent="0.35">
      <c r="A2187" s="3" t="s">
        <v>130</v>
      </c>
      <c r="B2187" s="3">
        <v>2017</v>
      </c>
      <c r="C2187" s="22">
        <v>42841</v>
      </c>
      <c r="D2187" s="3" t="s">
        <v>1542</v>
      </c>
      <c r="E2187" s="3" t="s">
        <v>1543</v>
      </c>
      <c r="F2187" s="3">
        <v>1</v>
      </c>
      <c r="G2187" s="3">
        <v>1</v>
      </c>
      <c r="H2187" s="3" t="s">
        <v>111</v>
      </c>
      <c r="I2187" s="3" t="s">
        <v>121</v>
      </c>
      <c r="J2187" s="3">
        <v>24.2</v>
      </c>
      <c r="K2187" s="3">
        <v>8</v>
      </c>
    </row>
    <row r="2188" spans="1:11" x14ac:dyDescent="0.35">
      <c r="A2188" s="3" t="s">
        <v>130</v>
      </c>
      <c r="B2188" s="3">
        <v>2017</v>
      </c>
      <c r="C2188" s="22">
        <v>42841</v>
      </c>
      <c r="D2188" s="3" t="s">
        <v>1542</v>
      </c>
      <c r="E2188" s="3" t="s">
        <v>1543</v>
      </c>
      <c r="F2188" s="3">
        <v>1</v>
      </c>
      <c r="G2188" s="3">
        <v>2</v>
      </c>
      <c r="H2188" s="3" t="s">
        <v>60</v>
      </c>
      <c r="I2188" s="3" t="s">
        <v>61</v>
      </c>
      <c r="J2188" s="3">
        <v>28.7</v>
      </c>
      <c r="K2188" s="3">
        <v>13</v>
      </c>
    </row>
    <row r="2189" spans="1:11" x14ac:dyDescent="0.35">
      <c r="A2189" s="3" t="s">
        <v>130</v>
      </c>
      <c r="B2189" s="3">
        <v>2017</v>
      </c>
      <c r="C2189" s="22">
        <v>42841</v>
      </c>
      <c r="D2189" s="3" t="s">
        <v>1542</v>
      </c>
      <c r="E2189" s="3" t="s">
        <v>1543</v>
      </c>
      <c r="F2189" s="3">
        <v>1</v>
      </c>
      <c r="G2189" s="3">
        <v>3</v>
      </c>
      <c r="H2189" s="3" t="s">
        <v>1622</v>
      </c>
      <c r="I2189" s="3" t="s">
        <v>1623</v>
      </c>
      <c r="J2189" s="3">
        <v>28.7</v>
      </c>
      <c r="K2189" s="3">
        <v>17</v>
      </c>
    </row>
    <row r="2190" spans="1:11" x14ac:dyDescent="0.35">
      <c r="A2190" s="3" t="s">
        <v>130</v>
      </c>
      <c r="B2190" s="3">
        <v>2017</v>
      </c>
      <c r="C2190" s="22">
        <v>42841</v>
      </c>
      <c r="D2190" s="3" t="s">
        <v>1542</v>
      </c>
      <c r="E2190" s="3" t="s">
        <v>1543</v>
      </c>
      <c r="F2190" s="3">
        <v>1</v>
      </c>
      <c r="G2190" s="3">
        <v>4</v>
      </c>
      <c r="H2190" s="3" t="s">
        <v>183</v>
      </c>
      <c r="I2190" s="3" t="s">
        <v>36</v>
      </c>
      <c r="J2190" s="3">
        <v>21.3</v>
      </c>
      <c r="K2190" s="3">
        <v>21</v>
      </c>
    </row>
    <row r="2191" spans="1:11" x14ac:dyDescent="0.35">
      <c r="A2191" s="3" t="s">
        <v>130</v>
      </c>
      <c r="B2191" s="3">
        <v>2017</v>
      </c>
      <c r="C2191" s="22">
        <v>42841</v>
      </c>
      <c r="D2191" s="3" t="s">
        <v>1542</v>
      </c>
      <c r="E2191" s="3" t="s">
        <v>1543</v>
      </c>
      <c r="F2191" s="3">
        <v>1</v>
      </c>
      <c r="G2191" s="3">
        <v>5</v>
      </c>
      <c r="H2191" s="3" t="s">
        <v>157</v>
      </c>
      <c r="I2191" s="3" t="s">
        <v>38</v>
      </c>
      <c r="J2191" s="3">
        <v>26.4</v>
      </c>
      <c r="K2191" s="3">
        <v>25</v>
      </c>
    </row>
    <row r="2192" spans="1:11" x14ac:dyDescent="0.35">
      <c r="A2192" s="3" t="s">
        <v>130</v>
      </c>
      <c r="B2192" s="3">
        <v>2017</v>
      </c>
      <c r="C2192" s="22">
        <v>42841</v>
      </c>
      <c r="D2192" s="3" t="s">
        <v>1542</v>
      </c>
      <c r="E2192" s="3" t="s">
        <v>1543</v>
      </c>
      <c r="F2192" s="3">
        <v>2</v>
      </c>
      <c r="G2192" s="3">
        <v>1</v>
      </c>
      <c r="H2192" s="3" t="s">
        <v>178</v>
      </c>
      <c r="I2192" s="3" t="s">
        <v>159</v>
      </c>
      <c r="J2192" s="3">
        <v>25.2</v>
      </c>
      <c r="K2192" s="3">
        <v>12</v>
      </c>
    </row>
    <row r="2193" spans="1:11" x14ac:dyDescent="0.35">
      <c r="A2193" s="3" t="s">
        <v>130</v>
      </c>
      <c r="B2193" s="3">
        <v>2017</v>
      </c>
      <c r="C2193" s="22">
        <v>42841</v>
      </c>
      <c r="D2193" s="3" t="s">
        <v>1542</v>
      </c>
      <c r="E2193" s="3" t="s">
        <v>1543</v>
      </c>
      <c r="F2193" s="3">
        <v>2</v>
      </c>
      <c r="G2193" s="3">
        <v>2</v>
      </c>
      <c r="H2193" s="3" t="s">
        <v>54</v>
      </c>
      <c r="I2193" s="3" t="s">
        <v>44</v>
      </c>
      <c r="J2193" s="3">
        <v>19.8</v>
      </c>
      <c r="K2193" s="3">
        <v>13</v>
      </c>
    </row>
    <row r="2194" spans="1:11" x14ac:dyDescent="0.35">
      <c r="A2194" s="3" t="s">
        <v>130</v>
      </c>
      <c r="B2194" s="3">
        <v>2017</v>
      </c>
      <c r="C2194" s="22">
        <v>42841</v>
      </c>
      <c r="D2194" s="3" t="s">
        <v>1542</v>
      </c>
      <c r="E2194" s="3" t="s">
        <v>1543</v>
      </c>
      <c r="F2194" s="3">
        <v>2</v>
      </c>
      <c r="G2194" s="3">
        <v>3</v>
      </c>
      <c r="H2194" s="3" t="s">
        <v>136</v>
      </c>
      <c r="I2194" s="3" t="s">
        <v>25</v>
      </c>
      <c r="J2194" s="3">
        <v>24.2</v>
      </c>
      <c r="K2194" s="3">
        <v>17</v>
      </c>
    </row>
    <row r="2195" spans="1:11" x14ac:dyDescent="0.35">
      <c r="A2195" s="3" t="s">
        <v>130</v>
      </c>
      <c r="B2195" s="3">
        <v>2017</v>
      </c>
      <c r="C2195" s="22">
        <v>42841</v>
      </c>
      <c r="D2195" s="3" t="s">
        <v>1542</v>
      </c>
      <c r="E2195" s="3" t="s">
        <v>1543</v>
      </c>
      <c r="F2195" s="3">
        <v>2</v>
      </c>
      <c r="G2195" s="3">
        <v>4</v>
      </c>
      <c r="H2195" s="3" t="s">
        <v>23</v>
      </c>
      <c r="I2195" s="3" t="s">
        <v>15</v>
      </c>
      <c r="J2195" s="3">
        <v>19.600000000000001</v>
      </c>
      <c r="K2195" s="3">
        <v>21</v>
      </c>
    </row>
    <row r="2196" spans="1:11" x14ac:dyDescent="0.35">
      <c r="A2196" s="3" t="s">
        <v>130</v>
      </c>
      <c r="B2196" s="3">
        <v>2017</v>
      </c>
      <c r="C2196" s="22">
        <v>42841</v>
      </c>
      <c r="D2196" s="3" t="s">
        <v>1542</v>
      </c>
      <c r="E2196" s="3" t="s">
        <v>1543</v>
      </c>
      <c r="F2196" s="3">
        <v>3</v>
      </c>
      <c r="G2196" s="3">
        <v>1</v>
      </c>
      <c r="H2196" s="3" t="s">
        <v>150</v>
      </c>
      <c r="I2196" s="3" t="s">
        <v>31</v>
      </c>
      <c r="J2196" s="3">
        <v>28.8</v>
      </c>
      <c r="K2196" s="3">
        <v>9</v>
      </c>
    </row>
    <row r="2197" spans="1:11" x14ac:dyDescent="0.35">
      <c r="A2197" s="3" t="s">
        <v>130</v>
      </c>
      <c r="B2197" s="3">
        <v>2017</v>
      </c>
      <c r="C2197" s="22">
        <v>42841</v>
      </c>
      <c r="D2197" s="3" t="s">
        <v>1542</v>
      </c>
      <c r="E2197" s="3" t="s">
        <v>1543</v>
      </c>
      <c r="F2197" s="3">
        <v>3</v>
      </c>
      <c r="G2197" s="3">
        <v>2</v>
      </c>
      <c r="H2197" s="3" t="s">
        <v>419</v>
      </c>
      <c r="I2197" s="3" t="s">
        <v>36</v>
      </c>
      <c r="J2197" s="3">
        <v>29.2</v>
      </c>
      <c r="K2197" s="3">
        <v>13</v>
      </c>
    </row>
    <row r="2198" spans="1:11" x14ac:dyDescent="0.35">
      <c r="A2198" s="3" t="s">
        <v>130</v>
      </c>
      <c r="B2198" s="3">
        <v>2017</v>
      </c>
      <c r="C2198" s="22">
        <v>42841</v>
      </c>
      <c r="D2198" s="3" t="s">
        <v>1542</v>
      </c>
      <c r="E2198" s="3" t="s">
        <v>1543</v>
      </c>
      <c r="F2198" s="3">
        <v>3</v>
      </c>
      <c r="G2198" s="3">
        <v>3</v>
      </c>
      <c r="H2198" s="3" t="s">
        <v>142</v>
      </c>
      <c r="I2198" s="3" t="s">
        <v>61</v>
      </c>
      <c r="J2198" s="3">
        <v>24.8</v>
      </c>
      <c r="K2198" s="3">
        <v>17</v>
      </c>
    </row>
    <row r="2199" spans="1:11" x14ac:dyDescent="0.35">
      <c r="A2199" s="3" t="s">
        <v>130</v>
      </c>
      <c r="B2199" s="3">
        <v>2017</v>
      </c>
      <c r="C2199" s="22">
        <v>42841</v>
      </c>
      <c r="D2199" s="3" t="s">
        <v>1542</v>
      </c>
      <c r="E2199" s="3" t="s">
        <v>1543</v>
      </c>
      <c r="F2199" s="3">
        <v>3</v>
      </c>
      <c r="G2199" s="3">
        <v>4</v>
      </c>
      <c r="H2199" s="3" t="s">
        <v>22</v>
      </c>
      <c r="I2199" s="3" t="s">
        <v>15</v>
      </c>
      <c r="J2199" s="3">
        <v>19.3</v>
      </c>
      <c r="K2199" s="3">
        <v>21</v>
      </c>
    </row>
    <row r="2200" spans="1:11" x14ac:dyDescent="0.35">
      <c r="A2200" s="3" t="s">
        <v>130</v>
      </c>
      <c r="B2200" s="3">
        <v>2017</v>
      </c>
      <c r="C2200" s="22">
        <v>42841</v>
      </c>
      <c r="D2200" s="3" t="s">
        <v>1542</v>
      </c>
      <c r="E2200" s="3" t="s">
        <v>1543</v>
      </c>
      <c r="F2200" s="3">
        <v>3</v>
      </c>
      <c r="G2200" s="3">
        <v>5</v>
      </c>
      <c r="H2200" s="3" t="s">
        <v>124</v>
      </c>
      <c r="I2200" s="3" t="s">
        <v>123</v>
      </c>
      <c r="J2200" s="3">
        <v>21.1</v>
      </c>
      <c r="K2200" s="3">
        <v>25</v>
      </c>
    </row>
    <row r="2201" spans="1:11" x14ac:dyDescent="0.35">
      <c r="A2201" s="3" t="s">
        <v>130</v>
      </c>
      <c r="B2201" s="3">
        <v>2017</v>
      </c>
      <c r="C2201" s="22">
        <v>42841</v>
      </c>
      <c r="D2201" s="3" t="s">
        <v>1542</v>
      </c>
      <c r="E2201" s="3" t="s">
        <v>1543</v>
      </c>
      <c r="F2201" s="3">
        <v>4</v>
      </c>
      <c r="G2201" s="3">
        <v>1</v>
      </c>
      <c r="H2201" s="3" t="s">
        <v>34</v>
      </c>
      <c r="I2201" s="3" t="s">
        <v>19</v>
      </c>
      <c r="J2201" s="3">
        <v>29.7</v>
      </c>
      <c r="K2201" s="3">
        <v>7</v>
      </c>
    </row>
    <row r="2202" spans="1:11" x14ac:dyDescent="0.35">
      <c r="A2202" s="3" t="s">
        <v>130</v>
      </c>
      <c r="B2202" s="3">
        <v>2017</v>
      </c>
      <c r="C2202" s="22">
        <v>42841</v>
      </c>
      <c r="D2202" s="3" t="s">
        <v>1542</v>
      </c>
      <c r="E2202" s="3" t="s">
        <v>1543</v>
      </c>
      <c r="F2202" s="3">
        <v>4</v>
      </c>
      <c r="G2202" s="3">
        <v>2</v>
      </c>
      <c r="H2202" s="3" t="s">
        <v>43</v>
      </c>
      <c r="I2202" s="3" t="s">
        <v>44</v>
      </c>
      <c r="J2202" s="3">
        <v>24.4</v>
      </c>
      <c r="K2202" s="3">
        <v>13</v>
      </c>
    </row>
    <row r="2203" spans="1:11" x14ac:dyDescent="0.35">
      <c r="A2203" s="3" t="s">
        <v>130</v>
      </c>
      <c r="B2203" s="3">
        <v>2017</v>
      </c>
      <c r="C2203" s="22">
        <v>42841</v>
      </c>
      <c r="D2203" s="3" t="s">
        <v>1542</v>
      </c>
      <c r="E2203" s="3" t="s">
        <v>1543</v>
      </c>
      <c r="F2203" s="3">
        <v>4</v>
      </c>
      <c r="G2203" s="3">
        <v>3</v>
      </c>
      <c r="H2203" s="3" t="s">
        <v>1619</v>
      </c>
      <c r="I2203" s="3" t="s">
        <v>121</v>
      </c>
      <c r="J2203" s="3">
        <v>21.2</v>
      </c>
      <c r="K2203" s="3">
        <v>17</v>
      </c>
    </row>
    <row r="2204" spans="1:11" x14ac:dyDescent="0.35">
      <c r="A2204" s="3" t="s">
        <v>130</v>
      </c>
      <c r="B2204" s="3">
        <v>2017</v>
      </c>
      <c r="C2204" s="22">
        <v>42841</v>
      </c>
      <c r="D2204" s="3" t="s">
        <v>1542</v>
      </c>
      <c r="E2204" s="3" t="s">
        <v>1543</v>
      </c>
      <c r="F2204" s="3">
        <v>4</v>
      </c>
      <c r="G2204" s="3">
        <v>4</v>
      </c>
      <c r="H2204" s="3" t="s">
        <v>332</v>
      </c>
      <c r="I2204" s="3" t="s">
        <v>56</v>
      </c>
      <c r="J2204" s="3">
        <v>25</v>
      </c>
      <c r="K2204" s="3">
        <v>21</v>
      </c>
    </row>
    <row r="2205" spans="1:11" x14ac:dyDescent="0.35">
      <c r="A2205" s="3" t="s">
        <v>130</v>
      </c>
      <c r="B2205" s="3">
        <v>2017</v>
      </c>
      <c r="C2205" s="22">
        <v>42841</v>
      </c>
      <c r="D2205" s="3" t="s">
        <v>1542</v>
      </c>
      <c r="E2205" s="3" t="s">
        <v>1543</v>
      </c>
      <c r="F2205" s="3">
        <v>4</v>
      </c>
      <c r="G2205" s="3">
        <v>5</v>
      </c>
      <c r="H2205" s="3" t="s">
        <v>30</v>
      </c>
      <c r="I2205" s="3" t="s">
        <v>31</v>
      </c>
      <c r="J2205" s="3">
        <v>21</v>
      </c>
      <c r="K2205" s="3">
        <v>25</v>
      </c>
    </row>
    <row r="2206" spans="1:11" x14ac:dyDescent="0.35">
      <c r="A2206" s="3" t="s">
        <v>130</v>
      </c>
      <c r="B2206" s="3">
        <v>2017</v>
      </c>
      <c r="C2206" s="22">
        <v>42841</v>
      </c>
      <c r="D2206" s="3" t="s">
        <v>1542</v>
      </c>
      <c r="E2206" s="3" t="s">
        <v>383</v>
      </c>
      <c r="F2206" s="3">
        <v>1</v>
      </c>
      <c r="G2206" s="3">
        <v>1</v>
      </c>
      <c r="H2206" s="3" t="s">
        <v>1604</v>
      </c>
      <c r="I2206" s="3" t="s">
        <v>15</v>
      </c>
      <c r="J2206" s="3">
        <v>26.4</v>
      </c>
      <c r="K2206" s="3">
        <v>1</v>
      </c>
    </row>
    <row r="2207" spans="1:11" x14ac:dyDescent="0.35">
      <c r="A2207" s="3" t="s">
        <v>130</v>
      </c>
      <c r="B2207" s="3">
        <v>2017</v>
      </c>
      <c r="C2207" s="22">
        <v>42841</v>
      </c>
      <c r="D2207" s="3" t="s">
        <v>1542</v>
      </c>
      <c r="E2207" s="3" t="s">
        <v>383</v>
      </c>
      <c r="F2207" s="3">
        <v>1</v>
      </c>
      <c r="G2207" s="3">
        <v>2</v>
      </c>
      <c r="H2207" s="3" t="s">
        <v>20</v>
      </c>
      <c r="I2207" s="3" t="s">
        <v>21</v>
      </c>
      <c r="J2207" s="3">
        <v>21.7</v>
      </c>
      <c r="K2207" s="3">
        <v>2</v>
      </c>
    </row>
    <row r="2208" spans="1:11" x14ac:dyDescent="0.35">
      <c r="A2208" s="3" t="s">
        <v>130</v>
      </c>
      <c r="B2208" s="3">
        <v>2017</v>
      </c>
      <c r="C2208" s="22">
        <v>42841</v>
      </c>
      <c r="D2208" s="3" t="s">
        <v>1542</v>
      </c>
      <c r="E2208" s="3" t="s">
        <v>383</v>
      </c>
      <c r="F2208" s="3">
        <v>1</v>
      </c>
      <c r="G2208" s="3">
        <v>3</v>
      </c>
      <c r="H2208" s="3" t="s">
        <v>50</v>
      </c>
      <c r="I2208" s="3" t="s">
        <v>51</v>
      </c>
      <c r="J2208" s="3">
        <v>20.5</v>
      </c>
      <c r="K2208" s="3">
        <v>3</v>
      </c>
    </row>
    <row r="2209" spans="1:11" x14ac:dyDescent="0.35">
      <c r="A2209" s="3" t="s">
        <v>130</v>
      </c>
      <c r="B2209" s="3">
        <v>2017</v>
      </c>
      <c r="C2209" s="22">
        <v>42841</v>
      </c>
      <c r="D2209" s="3" t="s">
        <v>1542</v>
      </c>
      <c r="E2209" s="3" t="s">
        <v>383</v>
      </c>
      <c r="F2209" s="3">
        <v>1</v>
      </c>
      <c r="G2209" s="3">
        <v>4</v>
      </c>
      <c r="H2209" s="3" t="s">
        <v>135</v>
      </c>
      <c r="I2209" s="3" t="s">
        <v>36</v>
      </c>
      <c r="J2209" s="3">
        <v>26.4</v>
      </c>
      <c r="K2209" s="3">
        <v>4</v>
      </c>
    </row>
    <row r="2210" spans="1:11" x14ac:dyDescent="0.35">
      <c r="A2210" s="3" t="s">
        <v>130</v>
      </c>
      <c r="B2210" s="3">
        <v>2017</v>
      </c>
      <c r="C2210" s="22">
        <v>42841</v>
      </c>
      <c r="D2210" s="3" t="s">
        <v>1542</v>
      </c>
      <c r="E2210" s="3" t="s">
        <v>383</v>
      </c>
      <c r="F2210" s="3">
        <v>1</v>
      </c>
      <c r="G2210" s="3">
        <v>5</v>
      </c>
      <c r="H2210" s="3" t="s">
        <v>78</v>
      </c>
      <c r="I2210" s="3" t="s">
        <v>19</v>
      </c>
      <c r="J2210" s="3">
        <v>25.9</v>
      </c>
      <c r="K2210" s="3">
        <v>5</v>
      </c>
    </row>
    <row r="2211" spans="1:11" x14ac:dyDescent="0.35">
      <c r="A2211" s="3" t="s">
        <v>130</v>
      </c>
      <c r="B2211" s="3">
        <v>2017</v>
      </c>
      <c r="C2211" s="22">
        <v>42841</v>
      </c>
      <c r="D2211" s="3" t="s">
        <v>1542</v>
      </c>
      <c r="E2211" s="3" t="s">
        <v>383</v>
      </c>
      <c r="F2211" s="3">
        <v>1</v>
      </c>
      <c r="G2211" s="3">
        <v>6</v>
      </c>
      <c r="H2211" s="3" t="s">
        <v>1556</v>
      </c>
      <c r="I2211" s="3" t="s">
        <v>123</v>
      </c>
      <c r="J2211" s="3">
        <v>34.299999999999997</v>
      </c>
      <c r="K2211" s="3">
        <v>6</v>
      </c>
    </row>
    <row r="2212" spans="1:11" x14ac:dyDescent="0.35">
      <c r="A2212" s="3" t="s">
        <v>130</v>
      </c>
      <c r="B2212" s="3">
        <v>2017</v>
      </c>
      <c r="C2212" s="22">
        <v>42841</v>
      </c>
      <c r="D2212" s="3" t="s">
        <v>1542</v>
      </c>
      <c r="E2212" s="3" t="s">
        <v>383</v>
      </c>
      <c r="F2212" s="3">
        <v>2</v>
      </c>
      <c r="G2212" s="3">
        <v>1</v>
      </c>
      <c r="H2212" s="3" t="s">
        <v>34</v>
      </c>
      <c r="I2212" s="3" t="s">
        <v>19</v>
      </c>
      <c r="J2212" s="3">
        <v>29.7</v>
      </c>
      <c r="K2212" s="3">
        <v>7</v>
      </c>
    </row>
    <row r="2213" spans="1:11" x14ac:dyDescent="0.35">
      <c r="A2213" s="3" t="s">
        <v>130</v>
      </c>
      <c r="B2213" s="3">
        <v>2017</v>
      </c>
      <c r="C2213" s="22">
        <v>42841</v>
      </c>
      <c r="D2213" s="3" t="s">
        <v>1542</v>
      </c>
      <c r="E2213" s="3" t="s">
        <v>383</v>
      </c>
      <c r="F2213" s="3">
        <v>2</v>
      </c>
      <c r="G2213" s="3">
        <v>2</v>
      </c>
      <c r="H2213" s="3" t="s">
        <v>111</v>
      </c>
      <c r="I2213" s="3" t="s">
        <v>121</v>
      </c>
      <c r="J2213" s="3">
        <v>24.2</v>
      </c>
      <c r="K2213" s="3">
        <v>8</v>
      </c>
    </row>
    <row r="2214" spans="1:11" x14ac:dyDescent="0.35">
      <c r="A2214" s="3" t="s">
        <v>130</v>
      </c>
      <c r="B2214" s="3">
        <v>2017</v>
      </c>
      <c r="C2214" s="22">
        <v>42841</v>
      </c>
      <c r="D2214" s="3" t="s">
        <v>1542</v>
      </c>
      <c r="E2214" s="3" t="s">
        <v>383</v>
      </c>
      <c r="F2214" s="3">
        <v>2</v>
      </c>
      <c r="G2214" s="3">
        <v>3</v>
      </c>
      <c r="H2214" s="3" t="s">
        <v>150</v>
      </c>
      <c r="I2214" s="3" t="s">
        <v>31</v>
      </c>
      <c r="J2214" s="3">
        <v>28.8</v>
      </c>
      <c r="K2214" s="3">
        <v>9</v>
      </c>
    </row>
    <row r="2215" spans="1:11" x14ac:dyDescent="0.35">
      <c r="A2215" s="3" t="s">
        <v>130</v>
      </c>
      <c r="B2215" s="3">
        <v>2017</v>
      </c>
      <c r="C2215" s="22">
        <v>42841</v>
      </c>
      <c r="D2215" s="3" t="s">
        <v>1542</v>
      </c>
      <c r="E2215" s="3" t="s">
        <v>383</v>
      </c>
      <c r="F2215" s="3">
        <v>2</v>
      </c>
      <c r="G2215" s="3">
        <v>4</v>
      </c>
      <c r="H2215" s="3" t="s">
        <v>80</v>
      </c>
      <c r="I2215" s="3" t="s">
        <v>65</v>
      </c>
      <c r="J2215" s="3">
        <v>29.9</v>
      </c>
      <c r="K2215" s="3">
        <v>10</v>
      </c>
    </row>
    <row r="2216" spans="1:11" x14ac:dyDescent="0.35">
      <c r="A2216" s="3" t="s">
        <v>130</v>
      </c>
      <c r="B2216" s="3">
        <v>2017</v>
      </c>
      <c r="C2216" s="22">
        <v>42841</v>
      </c>
      <c r="D2216" s="3" t="s">
        <v>1542</v>
      </c>
      <c r="E2216" s="3" t="s">
        <v>383</v>
      </c>
      <c r="F2216" s="3">
        <v>2</v>
      </c>
      <c r="G2216" s="3">
        <v>5</v>
      </c>
      <c r="H2216" s="3" t="s">
        <v>1620</v>
      </c>
      <c r="I2216" s="3" t="s">
        <v>1621</v>
      </c>
      <c r="J2216" s="3">
        <v>31.1</v>
      </c>
      <c r="K2216" s="3">
        <v>11</v>
      </c>
    </row>
    <row r="2217" spans="1:11" x14ac:dyDescent="0.35">
      <c r="A2217" s="3" t="s">
        <v>130</v>
      </c>
      <c r="B2217" s="3">
        <v>2017</v>
      </c>
      <c r="C2217" s="22">
        <v>42841</v>
      </c>
      <c r="D2217" s="3" t="s">
        <v>1542</v>
      </c>
      <c r="E2217" s="3" t="s">
        <v>383</v>
      </c>
      <c r="F2217" s="3">
        <v>2</v>
      </c>
      <c r="G2217" s="3">
        <v>6</v>
      </c>
      <c r="H2217" s="3" t="s">
        <v>178</v>
      </c>
      <c r="I2217" s="3" t="s">
        <v>159</v>
      </c>
      <c r="J2217" s="3">
        <v>25.2</v>
      </c>
      <c r="K2217" s="3">
        <v>12</v>
      </c>
    </row>
    <row r="2218" spans="1:11" x14ac:dyDescent="0.35">
      <c r="A2218" s="3" t="s">
        <v>1624</v>
      </c>
      <c r="B2218" s="3">
        <v>2017</v>
      </c>
      <c r="C2218" s="22">
        <v>42791</v>
      </c>
      <c r="D2218" s="3" t="s">
        <v>1554</v>
      </c>
      <c r="E2218" s="3" t="s">
        <v>472</v>
      </c>
      <c r="F2218" s="3">
        <v>1</v>
      </c>
      <c r="G2218" s="3">
        <v>1</v>
      </c>
      <c r="H2218" s="3" t="s">
        <v>150</v>
      </c>
      <c r="I2218" s="3" t="s">
        <v>31</v>
      </c>
      <c r="J2218" s="3">
        <v>28.6</v>
      </c>
      <c r="K2218" s="3">
        <v>4</v>
      </c>
    </row>
    <row r="2219" spans="1:11" x14ac:dyDescent="0.35">
      <c r="A2219" s="3" t="s">
        <v>1624</v>
      </c>
      <c r="B2219" s="3">
        <v>2017</v>
      </c>
      <c r="C2219" s="22">
        <v>42791</v>
      </c>
      <c r="D2219" s="3" t="s">
        <v>1554</v>
      </c>
      <c r="E2219" s="3" t="s">
        <v>472</v>
      </c>
      <c r="F2219" s="3">
        <v>1</v>
      </c>
      <c r="G2219" s="3">
        <v>2</v>
      </c>
      <c r="H2219" s="3" t="s">
        <v>16</v>
      </c>
      <c r="I2219" s="3" t="s">
        <v>17</v>
      </c>
      <c r="J2219" s="3">
        <v>17.8</v>
      </c>
      <c r="K2219" s="3">
        <v>8</v>
      </c>
    </row>
    <row r="2220" spans="1:11" x14ac:dyDescent="0.35">
      <c r="A2220" s="3" t="s">
        <v>1624</v>
      </c>
      <c r="B2220" s="3">
        <v>2017</v>
      </c>
      <c r="C2220" s="22">
        <v>42791</v>
      </c>
      <c r="D2220" s="3" t="s">
        <v>1554</v>
      </c>
      <c r="E2220" s="3" t="s">
        <v>472</v>
      </c>
      <c r="F2220" s="3">
        <v>1</v>
      </c>
      <c r="G2220" s="3">
        <v>3</v>
      </c>
      <c r="H2220" s="3" t="s">
        <v>138</v>
      </c>
      <c r="I2220" s="3" t="s">
        <v>29</v>
      </c>
      <c r="J2220" s="3">
        <v>27.3</v>
      </c>
      <c r="K2220" s="3">
        <v>3</v>
      </c>
    </row>
    <row r="2221" spans="1:11" x14ac:dyDescent="0.35">
      <c r="A2221" s="3" t="s">
        <v>1624</v>
      </c>
      <c r="B2221" s="3">
        <v>2017</v>
      </c>
      <c r="C2221" s="22">
        <v>42791</v>
      </c>
      <c r="D2221" s="3" t="s">
        <v>1554</v>
      </c>
      <c r="E2221" s="3" t="s">
        <v>472</v>
      </c>
      <c r="F2221" s="3">
        <v>1</v>
      </c>
      <c r="G2221" s="3">
        <v>4</v>
      </c>
      <c r="H2221" s="3" t="s">
        <v>1625</v>
      </c>
      <c r="I2221" s="3" t="s">
        <v>1621</v>
      </c>
      <c r="J2221" s="3">
        <v>22.2</v>
      </c>
      <c r="K2221" s="3">
        <v>13</v>
      </c>
    </row>
    <row r="2222" spans="1:11" x14ac:dyDescent="0.35">
      <c r="A2222" s="3" t="s">
        <v>1624</v>
      </c>
      <c r="B2222" s="3">
        <v>2017</v>
      </c>
      <c r="C2222" s="22">
        <v>42791</v>
      </c>
      <c r="D2222" s="3" t="s">
        <v>1554</v>
      </c>
      <c r="E2222" s="3" t="s">
        <v>472</v>
      </c>
      <c r="F2222" s="3">
        <v>1</v>
      </c>
      <c r="G2222" s="3">
        <v>5</v>
      </c>
      <c r="H2222" s="3" t="s">
        <v>1619</v>
      </c>
      <c r="I2222" s="3" t="s">
        <v>121</v>
      </c>
      <c r="J2222" s="3">
        <v>21.1</v>
      </c>
      <c r="K2222" s="3">
        <v>7</v>
      </c>
    </row>
    <row r="2223" spans="1:11" x14ac:dyDescent="0.35">
      <c r="A2223" s="3" t="s">
        <v>1624</v>
      </c>
      <c r="B2223" s="3">
        <v>2017</v>
      </c>
      <c r="C2223" s="22">
        <v>42791</v>
      </c>
      <c r="D2223" s="3" t="s">
        <v>1554</v>
      </c>
      <c r="E2223" s="3" t="s">
        <v>472</v>
      </c>
      <c r="F2223" s="3">
        <v>1</v>
      </c>
      <c r="G2223" s="3">
        <v>6</v>
      </c>
      <c r="H2223" s="3" t="s">
        <v>1626</v>
      </c>
      <c r="I2223" s="3" t="s">
        <v>67</v>
      </c>
      <c r="J2223" s="3">
        <v>27.4</v>
      </c>
      <c r="K2223" s="3">
        <v>19</v>
      </c>
    </row>
    <row r="2224" spans="1:11" x14ac:dyDescent="0.35">
      <c r="A2224" s="3" t="s">
        <v>1624</v>
      </c>
      <c r="B2224" s="3">
        <v>2017</v>
      </c>
      <c r="C2224" s="22">
        <v>42791</v>
      </c>
      <c r="D2224" s="3" t="s">
        <v>1554</v>
      </c>
      <c r="E2224" s="3" t="s">
        <v>472</v>
      </c>
      <c r="F2224" s="3">
        <v>1</v>
      </c>
      <c r="G2224" s="3">
        <v>7</v>
      </c>
      <c r="H2224" s="3" t="s">
        <v>1627</v>
      </c>
      <c r="I2224" s="3" t="s">
        <v>61</v>
      </c>
      <c r="J2224" s="3">
        <v>20.2</v>
      </c>
      <c r="K2224" s="3">
        <v>17</v>
      </c>
    </row>
    <row r="2225" spans="1:11" x14ac:dyDescent="0.35">
      <c r="A2225" s="3" t="s">
        <v>1624</v>
      </c>
      <c r="B2225" s="3">
        <v>2017</v>
      </c>
      <c r="C2225" s="22">
        <v>42791</v>
      </c>
      <c r="D2225" s="3" t="s">
        <v>1554</v>
      </c>
      <c r="E2225" s="3" t="s">
        <v>472</v>
      </c>
      <c r="F2225" s="3">
        <v>2</v>
      </c>
      <c r="G2225" s="3">
        <v>1</v>
      </c>
      <c r="H2225" s="3" t="s">
        <v>1604</v>
      </c>
      <c r="I2225" s="3" t="s">
        <v>15</v>
      </c>
      <c r="J2225" s="3">
        <v>26.3</v>
      </c>
      <c r="K2225" s="3">
        <v>1</v>
      </c>
    </row>
    <row r="2226" spans="1:11" x14ac:dyDescent="0.35">
      <c r="A2226" s="3" t="s">
        <v>1624</v>
      </c>
      <c r="B2226" s="3">
        <v>2017</v>
      </c>
      <c r="C2226" s="22">
        <v>42791</v>
      </c>
      <c r="D2226" s="3" t="s">
        <v>1554</v>
      </c>
      <c r="E2226" s="3" t="s">
        <v>472</v>
      </c>
      <c r="F2226" s="3">
        <v>2</v>
      </c>
      <c r="G2226" s="3">
        <v>2</v>
      </c>
      <c r="H2226" s="3" t="s">
        <v>1620</v>
      </c>
      <c r="I2226" s="3" t="s">
        <v>1628</v>
      </c>
      <c r="J2226" s="3">
        <v>31</v>
      </c>
      <c r="K2226" s="3">
        <v>5</v>
      </c>
    </row>
    <row r="2227" spans="1:11" x14ac:dyDescent="0.35">
      <c r="A2227" s="3" t="s">
        <v>1624</v>
      </c>
      <c r="B2227" s="3">
        <v>2017</v>
      </c>
      <c r="C2227" s="22">
        <v>42791</v>
      </c>
      <c r="D2227" s="3" t="s">
        <v>1554</v>
      </c>
      <c r="E2227" s="3" t="s">
        <v>472</v>
      </c>
      <c r="F2227" s="3">
        <v>2</v>
      </c>
      <c r="G2227" s="3">
        <v>3</v>
      </c>
      <c r="H2227" s="3" t="s">
        <v>20</v>
      </c>
      <c r="I2227" s="3" t="s">
        <v>21</v>
      </c>
      <c r="J2227" s="3">
        <v>21.5</v>
      </c>
      <c r="K2227" s="3">
        <v>2</v>
      </c>
    </row>
    <row r="2228" spans="1:11" x14ac:dyDescent="0.35">
      <c r="A2228" s="3" t="s">
        <v>1624</v>
      </c>
      <c r="B2228" s="3">
        <v>2017</v>
      </c>
      <c r="C2228" s="22">
        <v>42791</v>
      </c>
      <c r="D2228" s="3" t="s">
        <v>1554</v>
      </c>
      <c r="E2228" s="3" t="s">
        <v>472</v>
      </c>
      <c r="F2228" s="3">
        <v>2</v>
      </c>
      <c r="G2228" s="3">
        <v>4</v>
      </c>
      <c r="H2228" s="3" t="s">
        <v>113</v>
      </c>
      <c r="I2228" s="3" t="s">
        <v>121</v>
      </c>
      <c r="J2228" s="3">
        <v>22.3</v>
      </c>
      <c r="K2228" s="3">
        <v>13</v>
      </c>
    </row>
    <row r="2229" spans="1:11" x14ac:dyDescent="0.35">
      <c r="A2229" s="3" t="s">
        <v>1624</v>
      </c>
      <c r="B2229" s="3">
        <v>2017</v>
      </c>
      <c r="C2229" s="22">
        <v>42791</v>
      </c>
      <c r="D2229" s="3" t="s">
        <v>1554</v>
      </c>
      <c r="E2229" s="3" t="s">
        <v>472</v>
      </c>
      <c r="F2229" s="3">
        <v>2</v>
      </c>
      <c r="G2229" s="3">
        <v>5</v>
      </c>
      <c r="H2229" s="3" t="s">
        <v>189</v>
      </c>
      <c r="I2229" s="3" t="s">
        <v>1602</v>
      </c>
      <c r="J2229" s="3"/>
      <c r="K2229" s="3">
        <v>17</v>
      </c>
    </row>
    <row r="2230" spans="1:11" x14ac:dyDescent="0.35">
      <c r="A2230" s="3" t="s">
        <v>1624</v>
      </c>
      <c r="B2230" s="3">
        <v>2017</v>
      </c>
      <c r="C2230" s="22">
        <v>42791</v>
      </c>
      <c r="D2230" s="3" t="s">
        <v>1554</v>
      </c>
      <c r="E2230" s="3" t="s">
        <v>472</v>
      </c>
      <c r="F2230" s="3">
        <v>2</v>
      </c>
      <c r="G2230" s="3">
        <v>6</v>
      </c>
      <c r="H2230" s="3" t="s">
        <v>1603</v>
      </c>
      <c r="I2230" s="3" t="s">
        <v>25</v>
      </c>
      <c r="J2230" s="3">
        <v>28.5</v>
      </c>
      <c r="K2230" s="3">
        <v>10</v>
      </c>
    </row>
    <row r="2231" spans="1:11" x14ac:dyDescent="0.35">
      <c r="A2231" s="3" t="s">
        <v>1624</v>
      </c>
      <c r="B2231" s="3">
        <v>2017</v>
      </c>
      <c r="C2231" s="22">
        <v>42791</v>
      </c>
      <c r="D2231" s="3" t="s">
        <v>1554</v>
      </c>
      <c r="E2231" s="3" t="s">
        <v>472</v>
      </c>
      <c r="F2231" s="3">
        <v>2</v>
      </c>
      <c r="G2231" s="3">
        <v>7</v>
      </c>
      <c r="H2231" s="3" t="s">
        <v>1622</v>
      </c>
      <c r="I2231" s="3" t="s">
        <v>1623</v>
      </c>
      <c r="J2231" s="3">
        <v>28.6</v>
      </c>
      <c r="K2231" s="3">
        <v>11</v>
      </c>
    </row>
    <row r="2232" spans="1:11" x14ac:dyDescent="0.35">
      <c r="A2232" s="3" t="s">
        <v>1624</v>
      </c>
      <c r="B2232" s="3">
        <v>2017</v>
      </c>
      <c r="C2232" s="22">
        <v>42791</v>
      </c>
      <c r="D2232" s="3" t="s">
        <v>1554</v>
      </c>
      <c r="E2232" s="3" t="s">
        <v>472</v>
      </c>
      <c r="F2232" s="3">
        <v>3</v>
      </c>
      <c r="G2232" s="3">
        <v>1</v>
      </c>
      <c r="H2232" s="3" t="s">
        <v>178</v>
      </c>
      <c r="I2232" s="3" t="s">
        <v>159</v>
      </c>
      <c r="J2232" s="3">
        <v>25.1</v>
      </c>
      <c r="K2232" s="3">
        <v>9</v>
      </c>
    </row>
    <row r="2233" spans="1:11" x14ac:dyDescent="0.35">
      <c r="A2233" s="3" t="s">
        <v>1624</v>
      </c>
      <c r="B2233" s="3">
        <v>2017</v>
      </c>
      <c r="C2233" s="22">
        <v>42791</v>
      </c>
      <c r="D2233" s="3" t="s">
        <v>1554</v>
      </c>
      <c r="E2233" s="3" t="s">
        <v>472</v>
      </c>
      <c r="F2233" s="3">
        <v>3</v>
      </c>
      <c r="G2233" s="3">
        <v>2</v>
      </c>
      <c r="H2233" s="3" t="s">
        <v>1556</v>
      </c>
      <c r="I2233" s="3" t="s">
        <v>123</v>
      </c>
      <c r="J2233" s="3">
        <v>34.200000000000003</v>
      </c>
      <c r="K2233" s="3">
        <v>6</v>
      </c>
    </row>
    <row r="2234" spans="1:11" x14ac:dyDescent="0.35">
      <c r="A2234" s="3" t="s">
        <v>1624</v>
      </c>
      <c r="B2234" s="3">
        <v>2017</v>
      </c>
      <c r="C2234" s="22">
        <v>42791</v>
      </c>
      <c r="D2234" s="3" t="s">
        <v>1554</v>
      </c>
      <c r="E2234" s="3" t="s">
        <v>472</v>
      </c>
      <c r="F2234" s="3">
        <v>3</v>
      </c>
      <c r="G2234" s="3">
        <v>3</v>
      </c>
      <c r="H2234" s="3" t="s">
        <v>43</v>
      </c>
      <c r="I2234" s="3" t="s">
        <v>44</v>
      </c>
      <c r="J2234" s="3">
        <v>24.3</v>
      </c>
      <c r="K2234" s="3">
        <v>15</v>
      </c>
    </row>
    <row r="2235" spans="1:11" x14ac:dyDescent="0.35">
      <c r="A2235" s="3" t="s">
        <v>1624</v>
      </c>
      <c r="B2235" s="3">
        <v>2017</v>
      </c>
      <c r="C2235" s="22">
        <v>42791</v>
      </c>
      <c r="D2235" s="3" t="s">
        <v>1554</v>
      </c>
      <c r="E2235" s="3" t="s">
        <v>472</v>
      </c>
      <c r="F2235" s="3">
        <v>3</v>
      </c>
      <c r="G2235" s="3">
        <v>4</v>
      </c>
      <c r="H2235" s="3" t="s">
        <v>160</v>
      </c>
      <c r="I2235" s="3" t="s">
        <v>161</v>
      </c>
      <c r="J2235" s="3">
        <v>19.899999999999999</v>
      </c>
      <c r="K2235" s="3">
        <v>15</v>
      </c>
    </row>
    <row r="2236" spans="1:11" x14ac:dyDescent="0.35">
      <c r="A2236" s="3" t="s">
        <v>1624</v>
      </c>
      <c r="B2236" s="3">
        <v>2017</v>
      </c>
      <c r="C2236" s="22">
        <v>42791</v>
      </c>
      <c r="D2236" s="3" t="s">
        <v>1554</v>
      </c>
      <c r="E2236" s="3" t="s">
        <v>472</v>
      </c>
      <c r="F2236" s="3">
        <v>3</v>
      </c>
      <c r="G2236" s="3">
        <v>5</v>
      </c>
      <c r="H2236" s="3" t="s">
        <v>1605</v>
      </c>
      <c r="I2236" s="3" t="s">
        <v>40</v>
      </c>
      <c r="J2236" s="3">
        <v>26.1</v>
      </c>
      <c r="K2236" s="3">
        <v>12</v>
      </c>
    </row>
    <row r="2237" spans="1:11" x14ac:dyDescent="0.35">
      <c r="A2237" s="3" t="s">
        <v>1624</v>
      </c>
      <c r="B2237" s="3">
        <v>2017</v>
      </c>
      <c r="C2237" s="22">
        <v>42791</v>
      </c>
      <c r="D2237" s="3" t="s">
        <v>1554</v>
      </c>
      <c r="E2237" s="3" t="s">
        <v>472</v>
      </c>
      <c r="F2237" s="3">
        <v>3</v>
      </c>
      <c r="G2237" s="3">
        <v>6</v>
      </c>
      <c r="H2237" s="3" t="s">
        <v>52</v>
      </c>
      <c r="I2237" s="3" t="s">
        <v>53</v>
      </c>
      <c r="J2237" s="3">
        <v>19.899999999999999</v>
      </c>
      <c r="K2237" s="3">
        <v>19</v>
      </c>
    </row>
    <row r="2238" spans="1:11" x14ac:dyDescent="0.35">
      <c r="A2238" s="3" t="s">
        <v>1624</v>
      </c>
      <c r="B2238" s="3">
        <v>2017</v>
      </c>
      <c r="C2238" s="22">
        <v>42791</v>
      </c>
      <c r="D2238" s="3" t="s">
        <v>1554</v>
      </c>
      <c r="E2238" s="3" t="s">
        <v>1543</v>
      </c>
      <c r="F2238" s="3">
        <v>1</v>
      </c>
      <c r="G2238" s="3">
        <v>1</v>
      </c>
      <c r="H2238" s="3" t="s">
        <v>138</v>
      </c>
      <c r="I2238" s="3" t="s">
        <v>29</v>
      </c>
      <c r="J2238" s="3">
        <v>27.3</v>
      </c>
      <c r="K2238" s="3">
        <v>3</v>
      </c>
    </row>
    <row r="2239" spans="1:11" x14ac:dyDescent="0.35">
      <c r="A2239" s="3" t="s">
        <v>1624</v>
      </c>
      <c r="B2239" s="3">
        <v>2017</v>
      </c>
      <c r="C2239" s="22">
        <v>42791</v>
      </c>
      <c r="D2239" s="3" t="s">
        <v>1554</v>
      </c>
      <c r="E2239" s="3" t="s">
        <v>1543</v>
      </c>
      <c r="F2239" s="3">
        <v>1</v>
      </c>
      <c r="G2239" s="3">
        <v>2</v>
      </c>
      <c r="H2239" s="3" t="s">
        <v>1619</v>
      </c>
      <c r="I2239" s="3" t="s">
        <v>121</v>
      </c>
      <c r="J2239" s="3">
        <v>21.1</v>
      </c>
      <c r="K2239" s="3">
        <v>7</v>
      </c>
    </row>
    <row r="2240" spans="1:11" x14ac:dyDescent="0.35">
      <c r="A2240" s="3" t="s">
        <v>1624</v>
      </c>
      <c r="B2240" s="3">
        <v>2017</v>
      </c>
      <c r="C2240" s="22">
        <v>42791</v>
      </c>
      <c r="D2240" s="3" t="s">
        <v>1554</v>
      </c>
      <c r="E2240" s="3" t="s">
        <v>1543</v>
      </c>
      <c r="F2240" s="3">
        <v>1</v>
      </c>
      <c r="G2240" s="3">
        <v>3</v>
      </c>
      <c r="H2240" s="3" t="s">
        <v>1622</v>
      </c>
      <c r="I2240" s="3" t="s">
        <v>1623</v>
      </c>
      <c r="J2240" s="3">
        <v>28.6</v>
      </c>
      <c r="K2240" s="3">
        <v>11</v>
      </c>
    </row>
    <row r="2241" spans="1:11" x14ac:dyDescent="0.35">
      <c r="A2241" s="3" t="s">
        <v>1624</v>
      </c>
      <c r="B2241" s="3">
        <v>2017</v>
      </c>
      <c r="C2241" s="22">
        <v>42791</v>
      </c>
      <c r="D2241" s="3" t="s">
        <v>1554</v>
      </c>
      <c r="E2241" s="3" t="s">
        <v>1543</v>
      </c>
      <c r="F2241" s="3">
        <v>1</v>
      </c>
      <c r="G2241" s="3">
        <v>4</v>
      </c>
      <c r="H2241" s="3" t="s">
        <v>113</v>
      </c>
      <c r="I2241" s="3" t="s">
        <v>121</v>
      </c>
      <c r="J2241" s="3">
        <v>22.3</v>
      </c>
      <c r="K2241" s="3">
        <v>13</v>
      </c>
    </row>
    <row r="2242" spans="1:11" x14ac:dyDescent="0.35">
      <c r="A2242" s="3" t="s">
        <v>1624</v>
      </c>
      <c r="B2242" s="3">
        <v>2017</v>
      </c>
      <c r="C2242" s="22">
        <v>42791</v>
      </c>
      <c r="D2242" s="3" t="s">
        <v>1554</v>
      </c>
      <c r="E2242" s="3" t="s">
        <v>1543</v>
      </c>
      <c r="F2242" s="3">
        <v>1</v>
      </c>
      <c r="G2242" s="3">
        <v>5</v>
      </c>
      <c r="H2242" s="3" t="s">
        <v>160</v>
      </c>
      <c r="I2242" s="3" t="s">
        <v>161</v>
      </c>
      <c r="J2242" s="3">
        <v>19.899999999999999</v>
      </c>
      <c r="K2242" s="3">
        <v>15</v>
      </c>
    </row>
    <row r="2243" spans="1:11" x14ac:dyDescent="0.35">
      <c r="A2243" s="3" t="s">
        <v>1624</v>
      </c>
      <c r="B2243" s="3">
        <v>2017</v>
      </c>
      <c r="C2243" s="22">
        <v>42791</v>
      </c>
      <c r="D2243" s="3" t="s">
        <v>1554</v>
      </c>
      <c r="E2243" s="3" t="s">
        <v>1543</v>
      </c>
      <c r="F2243" s="3">
        <v>1</v>
      </c>
      <c r="G2243" s="3">
        <v>6</v>
      </c>
      <c r="H2243" s="3" t="s">
        <v>189</v>
      </c>
      <c r="I2243" s="3" t="s">
        <v>1602</v>
      </c>
      <c r="J2243" s="3"/>
      <c r="K2243" s="3">
        <v>17</v>
      </c>
    </row>
    <row r="2244" spans="1:11" x14ac:dyDescent="0.35">
      <c r="A2244" s="3" t="s">
        <v>1624</v>
      </c>
      <c r="B2244" s="3">
        <v>2017</v>
      </c>
      <c r="C2244" s="22">
        <v>42791</v>
      </c>
      <c r="D2244" s="3" t="s">
        <v>1554</v>
      </c>
      <c r="E2244" s="3" t="s">
        <v>1543</v>
      </c>
      <c r="F2244" s="3">
        <v>1</v>
      </c>
      <c r="G2244" s="3">
        <v>7</v>
      </c>
      <c r="H2244" s="3" t="s">
        <v>52</v>
      </c>
      <c r="I2244" s="3" t="s">
        <v>53</v>
      </c>
      <c r="J2244" s="3">
        <v>19.899999999999999</v>
      </c>
      <c r="K2244" s="3">
        <v>19</v>
      </c>
    </row>
    <row r="2245" spans="1:11" x14ac:dyDescent="0.35">
      <c r="A2245" s="3" t="s">
        <v>1624</v>
      </c>
      <c r="B2245" s="3">
        <v>2017</v>
      </c>
      <c r="C2245" s="22">
        <v>42791</v>
      </c>
      <c r="D2245" s="3" t="s">
        <v>1554</v>
      </c>
      <c r="E2245" s="3" t="s">
        <v>1543</v>
      </c>
      <c r="F2245" s="3">
        <v>2</v>
      </c>
      <c r="G2245" s="3">
        <v>1</v>
      </c>
      <c r="H2245" s="3" t="s">
        <v>20</v>
      </c>
      <c r="I2245" s="3" t="s">
        <v>21</v>
      </c>
      <c r="J2245" s="3">
        <v>21.5</v>
      </c>
      <c r="K2245" s="3">
        <v>2</v>
      </c>
    </row>
    <row r="2246" spans="1:11" x14ac:dyDescent="0.35">
      <c r="A2246" s="3" t="s">
        <v>1624</v>
      </c>
      <c r="B2246" s="3">
        <v>2017</v>
      </c>
      <c r="C2246" s="22">
        <v>42791</v>
      </c>
      <c r="D2246" s="3" t="s">
        <v>1554</v>
      </c>
      <c r="E2246" s="3" t="s">
        <v>1543</v>
      </c>
      <c r="F2246" s="3">
        <v>2</v>
      </c>
      <c r="G2246" s="3">
        <v>2</v>
      </c>
      <c r="H2246" s="3" t="s">
        <v>1603</v>
      </c>
      <c r="I2246" s="3" t="s">
        <v>25</v>
      </c>
      <c r="J2246" s="3">
        <v>28.5</v>
      </c>
      <c r="K2246" s="3">
        <v>10</v>
      </c>
    </row>
    <row r="2247" spans="1:11" x14ac:dyDescent="0.35">
      <c r="A2247" s="3" t="s">
        <v>1624</v>
      </c>
      <c r="B2247" s="3">
        <v>2017</v>
      </c>
      <c r="C2247" s="22">
        <v>42791</v>
      </c>
      <c r="D2247" s="3" t="s">
        <v>1554</v>
      </c>
      <c r="E2247" s="3" t="s">
        <v>1543</v>
      </c>
      <c r="F2247" s="3">
        <v>2</v>
      </c>
      <c r="G2247" s="3">
        <v>3</v>
      </c>
      <c r="H2247" s="3" t="s">
        <v>1605</v>
      </c>
      <c r="I2247" s="3" t="s">
        <v>40</v>
      </c>
      <c r="J2247" s="3">
        <v>26.1</v>
      </c>
      <c r="K2247" s="3">
        <v>12</v>
      </c>
    </row>
    <row r="2248" spans="1:11" x14ac:dyDescent="0.35">
      <c r="A2248" s="3" t="s">
        <v>1624</v>
      </c>
      <c r="B2248" s="3">
        <v>2017</v>
      </c>
      <c r="C2248" s="22">
        <v>42791</v>
      </c>
      <c r="D2248" s="3" t="s">
        <v>1554</v>
      </c>
      <c r="E2248" s="3" t="s">
        <v>1543</v>
      </c>
      <c r="F2248" s="3">
        <v>2</v>
      </c>
      <c r="G2248" s="3">
        <v>4</v>
      </c>
      <c r="H2248" s="3" t="s">
        <v>1625</v>
      </c>
      <c r="I2248" s="3" t="s">
        <v>1621</v>
      </c>
      <c r="J2248" s="3">
        <v>22.2</v>
      </c>
      <c r="K2248" s="3">
        <v>13</v>
      </c>
    </row>
    <row r="2249" spans="1:11" x14ac:dyDescent="0.35">
      <c r="A2249" s="3" t="s">
        <v>1624</v>
      </c>
      <c r="B2249" s="3">
        <v>2017</v>
      </c>
      <c r="C2249" s="22">
        <v>42791</v>
      </c>
      <c r="D2249" s="3" t="s">
        <v>1554</v>
      </c>
      <c r="E2249" s="3" t="s">
        <v>1543</v>
      </c>
      <c r="F2249" s="3">
        <v>2</v>
      </c>
      <c r="G2249" s="3">
        <v>5</v>
      </c>
      <c r="H2249" s="3" t="s">
        <v>43</v>
      </c>
      <c r="I2249" s="3" t="s">
        <v>44</v>
      </c>
      <c r="J2249" s="3">
        <v>24.3</v>
      </c>
      <c r="K2249" s="3">
        <v>15</v>
      </c>
    </row>
    <row r="2250" spans="1:11" x14ac:dyDescent="0.35">
      <c r="A2250" s="3" t="s">
        <v>1624</v>
      </c>
      <c r="B2250" s="3">
        <v>2017</v>
      </c>
      <c r="C2250" s="22">
        <v>42791</v>
      </c>
      <c r="D2250" s="3" t="s">
        <v>1554</v>
      </c>
      <c r="E2250" s="3" t="s">
        <v>1543</v>
      </c>
      <c r="F2250" s="3">
        <v>2</v>
      </c>
      <c r="G2250" s="3">
        <v>6</v>
      </c>
      <c r="H2250" s="3" t="s">
        <v>1627</v>
      </c>
      <c r="I2250" s="3" t="s">
        <v>61</v>
      </c>
      <c r="J2250" s="3">
        <v>20.2</v>
      </c>
      <c r="K2250" s="3">
        <v>17</v>
      </c>
    </row>
    <row r="2251" spans="1:11" x14ac:dyDescent="0.35">
      <c r="A2251" s="3" t="s">
        <v>1624</v>
      </c>
      <c r="B2251" s="3">
        <v>2017</v>
      </c>
      <c r="C2251" s="22">
        <v>42791</v>
      </c>
      <c r="D2251" s="3" t="s">
        <v>1554</v>
      </c>
      <c r="E2251" s="3" t="s">
        <v>1543</v>
      </c>
      <c r="F2251" s="3">
        <v>2</v>
      </c>
      <c r="G2251" s="3">
        <v>7</v>
      </c>
      <c r="H2251" s="3" t="s">
        <v>1626</v>
      </c>
      <c r="I2251" s="3" t="s">
        <v>67</v>
      </c>
      <c r="J2251" s="3">
        <v>27.4</v>
      </c>
      <c r="K2251" s="3">
        <v>19</v>
      </c>
    </row>
    <row r="2252" spans="1:11" x14ac:dyDescent="0.35">
      <c r="A2252" s="3" t="s">
        <v>1624</v>
      </c>
      <c r="B2252" s="3">
        <v>2017</v>
      </c>
      <c r="C2252" s="22">
        <v>42791</v>
      </c>
      <c r="D2252" s="3" t="s">
        <v>1554</v>
      </c>
      <c r="E2252" s="3" t="s">
        <v>383</v>
      </c>
      <c r="F2252" s="3">
        <v>1</v>
      </c>
      <c r="G2252" s="3">
        <v>1</v>
      </c>
      <c r="H2252" s="3" t="s">
        <v>1604</v>
      </c>
      <c r="I2252" s="3" t="s">
        <v>15</v>
      </c>
      <c r="J2252" s="3">
        <v>26.3</v>
      </c>
      <c r="K2252" s="3">
        <v>1</v>
      </c>
    </row>
    <row r="2253" spans="1:11" x14ac:dyDescent="0.35">
      <c r="A2253" s="3" t="s">
        <v>1624</v>
      </c>
      <c r="B2253" s="3">
        <v>2017</v>
      </c>
      <c r="C2253" s="22">
        <v>42791</v>
      </c>
      <c r="D2253" s="3" t="s">
        <v>1554</v>
      </c>
      <c r="E2253" s="3" t="s">
        <v>383</v>
      </c>
      <c r="F2253" s="3">
        <v>1</v>
      </c>
      <c r="G2253" s="3">
        <v>2</v>
      </c>
      <c r="H2253" s="3" t="s">
        <v>20</v>
      </c>
      <c r="I2253" s="3" t="s">
        <v>21</v>
      </c>
      <c r="J2253" s="3">
        <v>21.5</v>
      </c>
      <c r="K2253" s="3">
        <v>2</v>
      </c>
    </row>
    <row r="2254" spans="1:11" x14ac:dyDescent="0.35">
      <c r="A2254" s="3" t="s">
        <v>1624</v>
      </c>
      <c r="B2254" s="3">
        <v>2017</v>
      </c>
      <c r="C2254" s="22">
        <v>42791</v>
      </c>
      <c r="D2254" s="3" t="s">
        <v>1554</v>
      </c>
      <c r="E2254" s="3" t="s">
        <v>383</v>
      </c>
      <c r="F2254" s="3">
        <v>1</v>
      </c>
      <c r="G2254" s="3">
        <v>3</v>
      </c>
      <c r="H2254" s="3" t="s">
        <v>138</v>
      </c>
      <c r="I2254" s="3" t="s">
        <v>29</v>
      </c>
      <c r="J2254" s="3">
        <v>27.3</v>
      </c>
      <c r="K2254" s="3">
        <v>3</v>
      </c>
    </row>
    <row r="2255" spans="1:11" x14ac:dyDescent="0.35">
      <c r="A2255" s="3" t="s">
        <v>1624</v>
      </c>
      <c r="B2255" s="3">
        <v>2017</v>
      </c>
      <c r="C2255" s="22">
        <v>42791</v>
      </c>
      <c r="D2255" s="3" t="s">
        <v>1554</v>
      </c>
      <c r="E2255" s="3" t="s">
        <v>383</v>
      </c>
      <c r="F2255" s="3">
        <v>1</v>
      </c>
      <c r="G2255" s="3">
        <v>4</v>
      </c>
      <c r="H2255" s="3" t="s">
        <v>150</v>
      </c>
      <c r="I2255" s="3" t="s">
        <v>31</v>
      </c>
      <c r="J2255" s="3">
        <v>28.6</v>
      </c>
      <c r="K2255" s="3">
        <v>4</v>
      </c>
    </row>
    <row r="2256" spans="1:11" x14ac:dyDescent="0.35">
      <c r="A2256" s="3" t="s">
        <v>1624</v>
      </c>
      <c r="B2256" s="3">
        <v>2017</v>
      </c>
      <c r="C2256" s="22">
        <v>42791</v>
      </c>
      <c r="D2256" s="3" t="s">
        <v>1554</v>
      </c>
      <c r="E2256" s="3" t="s">
        <v>383</v>
      </c>
      <c r="F2256" s="3">
        <v>1</v>
      </c>
      <c r="G2256" s="3">
        <v>5</v>
      </c>
      <c r="H2256" s="3" t="s">
        <v>1620</v>
      </c>
      <c r="I2256" s="3" t="s">
        <v>1621</v>
      </c>
      <c r="J2256" s="3">
        <v>31</v>
      </c>
      <c r="K2256" s="3">
        <v>5</v>
      </c>
    </row>
    <row r="2257" spans="1:11" x14ac:dyDescent="0.35">
      <c r="A2257" s="3" t="s">
        <v>1624</v>
      </c>
      <c r="B2257" s="3">
        <v>2017</v>
      </c>
      <c r="C2257" s="22">
        <v>42791</v>
      </c>
      <c r="D2257" s="3" t="s">
        <v>1554</v>
      </c>
      <c r="E2257" s="3" t="s">
        <v>383</v>
      </c>
      <c r="F2257" s="3">
        <v>1</v>
      </c>
      <c r="G2257" s="3">
        <v>6</v>
      </c>
      <c r="H2257" s="3" t="s">
        <v>1556</v>
      </c>
      <c r="I2257" s="3" t="s">
        <v>123</v>
      </c>
      <c r="J2257" s="3">
        <v>34.200000000000003</v>
      </c>
      <c r="K2257" s="3">
        <v>6</v>
      </c>
    </row>
    <row r="2258" spans="1:11" x14ac:dyDescent="0.35">
      <c r="A2258" s="3" t="s">
        <v>1624</v>
      </c>
      <c r="B2258" s="3">
        <v>2017</v>
      </c>
      <c r="C2258" s="22">
        <v>42791</v>
      </c>
      <c r="D2258" s="3" t="s">
        <v>1554</v>
      </c>
      <c r="E2258" s="3" t="s">
        <v>383</v>
      </c>
      <c r="F2258" s="3">
        <v>2</v>
      </c>
      <c r="G2258" s="3">
        <v>1</v>
      </c>
      <c r="H2258" s="3" t="s">
        <v>1619</v>
      </c>
      <c r="I2258" s="3" t="s">
        <v>121</v>
      </c>
      <c r="J2258" s="3">
        <v>21.1</v>
      </c>
      <c r="K2258" s="3">
        <v>7</v>
      </c>
    </row>
    <row r="2259" spans="1:11" x14ac:dyDescent="0.35">
      <c r="A2259" s="3" t="s">
        <v>1624</v>
      </c>
      <c r="B2259" s="3">
        <v>2017</v>
      </c>
      <c r="C2259" s="22">
        <v>42791</v>
      </c>
      <c r="D2259" s="3" t="s">
        <v>1554</v>
      </c>
      <c r="E2259" s="3" t="s">
        <v>383</v>
      </c>
      <c r="F2259" s="3">
        <v>2</v>
      </c>
      <c r="G2259" s="3">
        <v>2</v>
      </c>
      <c r="H2259" s="3" t="s">
        <v>16</v>
      </c>
      <c r="I2259" s="3" t="s">
        <v>17</v>
      </c>
      <c r="J2259" s="3">
        <v>17.8</v>
      </c>
      <c r="K2259" s="3">
        <v>8</v>
      </c>
    </row>
    <row r="2260" spans="1:11" x14ac:dyDescent="0.35">
      <c r="A2260" s="3" t="s">
        <v>1624</v>
      </c>
      <c r="B2260" s="3">
        <v>2017</v>
      </c>
      <c r="C2260" s="22">
        <v>42791</v>
      </c>
      <c r="D2260" s="3" t="s">
        <v>1554</v>
      </c>
      <c r="E2260" s="3" t="s">
        <v>383</v>
      </c>
      <c r="F2260" s="3">
        <v>2</v>
      </c>
      <c r="G2260" s="3">
        <v>3</v>
      </c>
      <c r="H2260" s="3" t="s">
        <v>178</v>
      </c>
      <c r="I2260" s="3" t="s">
        <v>159</v>
      </c>
      <c r="J2260" s="3">
        <v>25.1</v>
      </c>
      <c r="K2260" s="3">
        <v>9</v>
      </c>
    </row>
    <row r="2261" spans="1:11" x14ac:dyDescent="0.35">
      <c r="A2261" s="3" t="s">
        <v>1624</v>
      </c>
      <c r="B2261" s="3">
        <v>2017</v>
      </c>
      <c r="C2261" s="22">
        <v>42791</v>
      </c>
      <c r="D2261" s="3" t="s">
        <v>1554</v>
      </c>
      <c r="E2261" s="3" t="s">
        <v>383</v>
      </c>
      <c r="F2261" s="3">
        <v>2</v>
      </c>
      <c r="G2261" s="3">
        <v>4</v>
      </c>
      <c r="H2261" s="3" t="s">
        <v>1603</v>
      </c>
      <c r="I2261" s="3" t="s">
        <v>25</v>
      </c>
      <c r="J2261" s="3">
        <v>28.5</v>
      </c>
      <c r="K2261" s="3">
        <v>10</v>
      </c>
    </row>
    <row r="2262" spans="1:11" x14ac:dyDescent="0.35">
      <c r="A2262" s="3" t="s">
        <v>1624</v>
      </c>
      <c r="B2262" s="3">
        <v>2017</v>
      </c>
      <c r="C2262" s="22">
        <v>42791</v>
      </c>
      <c r="D2262" s="3" t="s">
        <v>1554</v>
      </c>
      <c r="E2262" s="3" t="s">
        <v>383</v>
      </c>
      <c r="F2262" s="3">
        <v>2</v>
      </c>
      <c r="G2262" s="3">
        <v>5</v>
      </c>
      <c r="H2262" s="3" t="s">
        <v>1622</v>
      </c>
      <c r="I2262" s="3" t="s">
        <v>1623</v>
      </c>
      <c r="J2262" s="3">
        <v>28.6</v>
      </c>
      <c r="K2262" s="3">
        <v>11</v>
      </c>
    </row>
    <row r="2263" spans="1:11" x14ac:dyDescent="0.35">
      <c r="A2263" s="3" t="s">
        <v>1624</v>
      </c>
      <c r="B2263" s="3">
        <v>2017</v>
      </c>
      <c r="C2263" s="22">
        <v>42791</v>
      </c>
      <c r="D2263" s="3" t="s">
        <v>1554</v>
      </c>
      <c r="E2263" s="3" t="s">
        <v>383</v>
      </c>
      <c r="F2263" s="3">
        <v>2</v>
      </c>
      <c r="G2263" s="3">
        <v>6</v>
      </c>
      <c r="H2263" s="3" t="s">
        <v>1605</v>
      </c>
      <c r="I2263" s="3" t="s">
        <v>40</v>
      </c>
      <c r="J2263" s="3">
        <v>26.1</v>
      </c>
      <c r="K2263" s="3">
        <v>12</v>
      </c>
    </row>
    <row r="2264" spans="1:11" x14ac:dyDescent="0.35">
      <c r="A2264" s="3" t="s">
        <v>71</v>
      </c>
      <c r="B2264" s="3">
        <v>2017</v>
      </c>
      <c r="C2264" s="22">
        <v>42785</v>
      </c>
      <c r="D2264" s="3" t="s">
        <v>1554</v>
      </c>
      <c r="E2264" s="3" t="s">
        <v>472</v>
      </c>
      <c r="F2264" s="3">
        <v>1</v>
      </c>
      <c r="G2264" s="3">
        <v>1</v>
      </c>
      <c r="H2264" s="3" t="s">
        <v>1604</v>
      </c>
      <c r="I2264" s="3" t="s">
        <v>15</v>
      </c>
      <c r="J2264" s="3">
        <v>26.3</v>
      </c>
      <c r="K2264" s="3">
        <v>1</v>
      </c>
    </row>
    <row r="2265" spans="1:11" x14ac:dyDescent="0.35">
      <c r="A2265" s="3" t="s">
        <v>71</v>
      </c>
      <c r="B2265" s="3">
        <v>2017</v>
      </c>
      <c r="C2265" s="22">
        <v>42785</v>
      </c>
      <c r="D2265" s="3" t="s">
        <v>1554</v>
      </c>
      <c r="E2265" s="3" t="s">
        <v>472</v>
      </c>
      <c r="F2265" s="3">
        <v>1</v>
      </c>
      <c r="G2265" s="3">
        <v>2</v>
      </c>
      <c r="H2265" s="3" t="s">
        <v>20</v>
      </c>
      <c r="I2265" s="3" t="s">
        <v>21</v>
      </c>
      <c r="J2265" s="3">
        <v>21.5</v>
      </c>
      <c r="K2265" s="3">
        <v>2</v>
      </c>
    </row>
    <row r="2266" spans="1:11" x14ac:dyDescent="0.35">
      <c r="A2266" s="3" t="s">
        <v>71</v>
      </c>
      <c r="B2266" s="3">
        <v>2017</v>
      </c>
      <c r="C2266" s="22">
        <v>42785</v>
      </c>
      <c r="D2266" s="3" t="s">
        <v>1554</v>
      </c>
      <c r="E2266" s="3" t="s">
        <v>472</v>
      </c>
      <c r="F2266" s="3">
        <v>1</v>
      </c>
      <c r="G2266" s="3">
        <v>3</v>
      </c>
      <c r="H2266" s="3" t="s">
        <v>1619</v>
      </c>
      <c r="I2266" s="3" t="s">
        <v>121</v>
      </c>
      <c r="J2266" s="3">
        <v>21.1</v>
      </c>
      <c r="K2266" s="3">
        <v>15</v>
      </c>
    </row>
    <row r="2267" spans="1:11" x14ac:dyDescent="0.35">
      <c r="A2267" s="3" t="s">
        <v>71</v>
      </c>
      <c r="B2267" s="3">
        <v>2017</v>
      </c>
      <c r="C2267" s="22">
        <v>42785</v>
      </c>
      <c r="D2267" s="3" t="s">
        <v>1554</v>
      </c>
      <c r="E2267" s="3" t="s">
        <v>472</v>
      </c>
      <c r="F2267" s="3">
        <v>1</v>
      </c>
      <c r="G2267" s="3">
        <v>4</v>
      </c>
      <c r="H2267" s="3" t="s">
        <v>191</v>
      </c>
      <c r="I2267" s="3" t="s">
        <v>53</v>
      </c>
      <c r="J2267" s="3">
        <v>21.9</v>
      </c>
      <c r="K2267" s="3">
        <v>15</v>
      </c>
    </row>
    <row r="2268" spans="1:11" x14ac:dyDescent="0.35">
      <c r="A2268" s="3" t="s">
        <v>71</v>
      </c>
      <c r="B2268" s="3">
        <v>2017</v>
      </c>
      <c r="C2268" s="22">
        <v>42785</v>
      </c>
      <c r="D2268" s="3" t="s">
        <v>1554</v>
      </c>
      <c r="E2268" s="3" t="s">
        <v>472</v>
      </c>
      <c r="F2268" s="3">
        <v>1</v>
      </c>
      <c r="G2268" s="3">
        <v>5</v>
      </c>
      <c r="H2268" s="3" t="s">
        <v>30</v>
      </c>
      <c r="I2268" s="3" t="s">
        <v>31</v>
      </c>
      <c r="J2268" s="3">
        <v>20.8</v>
      </c>
      <c r="K2268" s="3">
        <v>11</v>
      </c>
    </row>
    <row r="2269" spans="1:11" x14ac:dyDescent="0.35">
      <c r="A2269" s="3" t="s">
        <v>71</v>
      </c>
      <c r="B2269" s="3">
        <v>2017</v>
      </c>
      <c r="C2269" s="22">
        <v>42785</v>
      </c>
      <c r="D2269" s="3" t="s">
        <v>1554</v>
      </c>
      <c r="E2269" s="3" t="s">
        <v>472</v>
      </c>
      <c r="F2269" s="3">
        <v>2</v>
      </c>
      <c r="G2269" s="3">
        <v>1</v>
      </c>
      <c r="H2269" s="3" t="s">
        <v>50</v>
      </c>
      <c r="I2269" s="3" t="s">
        <v>51</v>
      </c>
      <c r="J2269" s="3">
        <v>20.399999999999999</v>
      </c>
      <c r="K2269" s="3">
        <v>3</v>
      </c>
    </row>
    <row r="2270" spans="1:11" x14ac:dyDescent="0.35">
      <c r="A2270" s="3" t="s">
        <v>71</v>
      </c>
      <c r="B2270" s="3">
        <v>2017</v>
      </c>
      <c r="C2270" s="22">
        <v>42785</v>
      </c>
      <c r="D2270" s="3" t="s">
        <v>1554</v>
      </c>
      <c r="E2270" s="3" t="s">
        <v>472</v>
      </c>
      <c r="F2270" s="3">
        <v>2</v>
      </c>
      <c r="G2270" s="3">
        <v>2</v>
      </c>
      <c r="H2270" s="3" t="s">
        <v>1625</v>
      </c>
      <c r="I2270" s="3" t="s">
        <v>1621</v>
      </c>
      <c r="J2270" s="3">
        <v>22.2</v>
      </c>
      <c r="K2270" s="3">
        <v>4</v>
      </c>
    </row>
    <row r="2271" spans="1:11" x14ac:dyDescent="0.35">
      <c r="A2271" s="3" t="s">
        <v>71</v>
      </c>
      <c r="B2271" s="3">
        <v>2017</v>
      </c>
      <c r="C2271" s="22">
        <v>42785</v>
      </c>
      <c r="D2271" s="3" t="s">
        <v>1554</v>
      </c>
      <c r="E2271" s="3" t="s">
        <v>472</v>
      </c>
      <c r="F2271" s="3">
        <v>2</v>
      </c>
      <c r="G2271" s="3">
        <v>3</v>
      </c>
      <c r="H2271" s="3" t="s">
        <v>1605</v>
      </c>
      <c r="I2271" s="3" t="s">
        <v>40</v>
      </c>
      <c r="J2271" s="3">
        <v>26.1</v>
      </c>
      <c r="K2271" s="3">
        <v>12</v>
      </c>
    </row>
    <row r="2272" spans="1:11" x14ac:dyDescent="0.35">
      <c r="A2272" s="3" t="s">
        <v>71</v>
      </c>
      <c r="B2272" s="3">
        <v>2017</v>
      </c>
      <c r="C2272" s="22">
        <v>42785</v>
      </c>
      <c r="D2272" s="3" t="s">
        <v>1554</v>
      </c>
      <c r="E2272" s="3" t="s">
        <v>472</v>
      </c>
      <c r="F2272" s="3">
        <v>2</v>
      </c>
      <c r="G2272" s="3">
        <v>4</v>
      </c>
      <c r="H2272" s="3" t="s">
        <v>60</v>
      </c>
      <c r="I2272" s="3" t="s">
        <v>61</v>
      </c>
      <c r="J2272" s="3">
        <v>28.6</v>
      </c>
      <c r="K2272" s="3">
        <v>9</v>
      </c>
    </row>
    <row r="2273" spans="1:11" x14ac:dyDescent="0.35">
      <c r="A2273" s="3" t="s">
        <v>71</v>
      </c>
      <c r="B2273" s="3">
        <v>2017</v>
      </c>
      <c r="C2273" s="22">
        <v>42785</v>
      </c>
      <c r="D2273" s="3" t="s">
        <v>1554</v>
      </c>
      <c r="E2273" s="3" t="s">
        <v>472</v>
      </c>
      <c r="F2273" s="3">
        <v>2</v>
      </c>
      <c r="G2273" s="3">
        <v>5</v>
      </c>
      <c r="H2273" s="3" t="s">
        <v>124</v>
      </c>
      <c r="I2273" s="3" t="s">
        <v>123</v>
      </c>
      <c r="J2273" s="3">
        <v>20.9</v>
      </c>
      <c r="K2273" s="3">
        <v>13</v>
      </c>
    </row>
    <row r="2274" spans="1:11" x14ac:dyDescent="0.35">
      <c r="A2274" s="3" t="s">
        <v>71</v>
      </c>
      <c r="B2274" s="3">
        <v>2017</v>
      </c>
      <c r="C2274" s="22">
        <v>42785</v>
      </c>
      <c r="D2274" s="3" t="s">
        <v>1554</v>
      </c>
      <c r="E2274" s="3" t="s">
        <v>472</v>
      </c>
      <c r="F2274" s="3">
        <v>3</v>
      </c>
      <c r="G2274" s="3">
        <v>1</v>
      </c>
      <c r="H2274" s="3" t="s">
        <v>16</v>
      </c>
      <c r="I2274" s="3" t="s">
        <v>17</v>
      </c>
      <c r="J2274" s="3">
        <v>17.8</v>
      </c>
      <c r="K2274" s="3">
        <v>5</v>
      </c>
    </row>
    <row r="2275" spans="1:11" x14ac:dyDescent="0.35">
      <c r="A2275" s="3" t="s">
        <v>71</v>
      </c>
      <c r="B2275" s="3">
        <v>2017</v>
      </c>
      <c r="C2275" s="22">
        <v>42785</v>
      </c>
      <c r="D2275" s="3" t="s">
        <v>1554</v>
      </c>
      <c r="E2275" s="3" t="s">
        <v>472</v>
      </c>
      <c r="F2275" s="3">
        <v>3</v>
      </c>
      <c r="G2275" s="3">
        <v>2</v>
      </c>
      <c r="H2275" s="3" t="s">
        <v>43</v>
      </c>
      <c r="I2275" s="3" t="s">
        <v>44</v>
      </c>
      <c r="J2275" s="3">
        <v>24.2</v>
      </c>
      <c r="K2275" s="3">
        <v>6</v>
      </c>
    </row>
    <row r="2276" spans="1:11" x14ac:dyDescent="0.35">
      <c r="A2276" s="3" t="s">
        <v>71</v>
      </c>
      <c r="B2276" s="3">
        <v>2017</v>
      </c>
      <c r="C2276" s="22">
        <v>42785</v>
      </c>
      <c r="D2276" s="3" t="s">
        <v>1554</v>
      </c>
      <c r="E2276" s="3" t="s">
        <v>472</v>
      </c>
      <c r="F2276" s="3">
        <v>3</v>
      </c>
      <c r="G2276" s="3">
        <v>3</v>
      </c>
      <c r="H2276" s="3" t="s">
        <v>1622</v>
      </c>
      <c r="I2276" s="3" t="s">
        <v>1623</v>
      </c>
      <c r="J2276" s="3">
        <v>28.6</v>
      </c>
      <c r="K2276" s="3">
        <v>8</v>
      </c>
    </row>
    <row r="2277" spans="1:11" x14ac:dyDescent="0.35">
      <c r="A2277" s="3" t="s">
        <v>71</v>
      </c>
      <c r="B2277" s="3">
        <v>2017</v>
      </c>
      <c r="C2277" s="22">
        <v>42785</v>
      </c>
      <c r="D2277" s="3" t="s">
        <v>1554</v>
      </c>
      <c r="E2277" s="3" t="s">
        <v>472</v>
      </c>
      <c r="F2277" s="3">
        <v>3</v>
      </c>
      <c r="G2277" s="3">
        <v>4</v>
      </c>
      <c r="H2277" s="3" t="s">
        <v>111</v>
      </c>
      <c r="I2277" s="3" t="s">
        <v>121</v>
      </c>
      <c r="J2277" s="3">
        <v>24</v>
      </c>
      <c r="K2277" s="3">
        <v>7</v>
      </c>
    </row>
    <row r="2278" spans="1:11" x14ac:dyDescent="0.35">
      <c r="A2278" s="3" t="s">
        <v>71</v>
      </c>
      <c r="B2278" s="3">
        <v>2017</v>
      </c>
      <c r="C2278" s="22">
        <v>42785</v>
      </c>
      <c r="D2278" s="3" t="s">
        <v>1554</v>
      </c>
      <c r="E2278" s="3" t="s">
        <v>472</v>
      </c>
      <c r="F2278" s="3">
        <v>3</v>
      </c>
      <c r="G2278" s="3">
        <v>5</v>
      </c>
      <c r="H2278" s="3" t="s">
        <v>189</v>
      </c>
      <c r="I2278" s="3" t="s">
        <v>1602</v>
      </c>
      <c r="J2278" s="3"/>
      <c r="K2278" s="3">
        <v>13</v>
      </c>
    </row>
    <row r="2279" spans="1:11" x14ac:dyDescent="0.35">
      <c r="A2279" s="3" t="s">
        <v>71</v>
      </c>
      <c r="B2279" s="3">
        <v>2017</v>
      </c>
      <c r="C2279" s="22">
        <v>42785</v>
      </c>
      <c r="D2279" s="3" t="s">
        <v>1554</v>
      </c>
      <c r="E2279" s="3" t="s">
        <v>472</v>
      </c>
      <c r="F2279" s="3">
        <v>3</v>
      </c>
      <c r="G2279" s="3">
        <v>6</v>
      </c>
      <c r="H2279" s="3" t="s">
        <v>178</v>
      </c>
      <c r="I2279" s="3" t="s">
        <v>159</v>
      </c>
      <c r="J2279" s="3">
        <v>25.1</v>
      </c>
      <c r="K2279" s="3">
        <v>10</v>
      </c>
    </row>
    <row r="2280" spans="1:11" x14ac:dyDescent="0.35">
      <c r="A2280" s="3" t="s">
        <v>71</v>
      </c>
      <c r="B2280" s="3">
        <v>2017</v>
      </c>
      <c r="C2280" s="22">
        <v>42785</v>
      </c>
      <c r="D2280" s="3" t="s">
        <v>1554</v>
      </c>
      <c r="E2280" s="3" t="s">
        <v>1543</v>
      </c>
      <c r="F2280" s="3">
        <v>1</v>
      </c>
      <c r="G2280" s="3">
        <v>1</v>
      </c>
      <c r="H2280" s="3" t="s">
        <v>111</v>
      </c>
      <c r="I2280" s="3" t="s">
        <v>121</v>
      </c>
      <c r="J2280" s="3">
        <v>24</v>
      </c>
      <c r="K2280" s="3">
        <v>7</v>
      </c>
    </row>
    <row r="2281" spans="1:11" x14ac:dyDescent="0.35">
      <c r="A2281" s="3" t="s">
        <v>71</v>
      </c>
      <c r="B2281" s="3">
        <v>2017</v>
      </c>
      <c r="C2281" s="22">
        <v>42785</v>
      </c>
      <c r="D2281" s="3" t="s">
        <v>1554</v>
      </c>
      <c r="E2281" s="3" t="s">
        <v>1543</v>
      </c>
      <c r="F2281" s="3">
        <v>1</v>
      </c>
      <c r="G2281" s="3">
        <v>2</v>
      </c>
      <c r="H2281" s="3" t="s">
        <v>60</v>
      </c>
      <c r="I2281" s="3" t="s">
        <v>61</v>
      </c>
      <c r="J2281" s="3">
        <v>28.6</v>
      </c>
      <c r="K2281" s="3">
        <v>9</v>
      </c>
    </row>
    <row r="2282" spans="1:11" x14ac:dyDescent="0.35">
      <c r="A2282" s="3" t="s">
        <v>71</v>
      </c>
      <c r="B2282" s="3">
        <v>2017</v>
      </c>
      <c r="C2282" s="22">
        <v>42785</v>
      </c>
      <c r="D2282" s="3" t="s">
        <v>1554</v>
      </c>
      <c r="E2282" s="3" t="s">
        <v>1543</v>
      </c>
      <c r="F2282" s="3">
        <v>1</v>
      </c>
      <c r="G2282" s="3">
        <v>3</v>
      </c>
      <c r="H2282" s="3" t="s">
        <v>178</v>
      </c>
      <c r="I2282" s="3" t="s">
        <v>159</v>
      </c>
      <c r="J2282" s="3">
        <v>25.1</v>
      </c>
      <c r="K2282" s="3">
        <v>10</v>
      </c>
    </row>
    <row r="2283" spans="1:11" x14ac:dyDescent="0.35">
      <c r="A2283" s="3" t="s">
        <v>71</v>
      </c>
      <c r="B2283" s="3">
        <v>2017</v>
      </c>
      <c r="C2283" s="22">
        <v>42785</v>
      </c>
      <c r="D2283" s="3" t="s">
        <v>1554</v>
      </c>
      <c r="E2283" s="3" t="s">
        <v>1543</v>
      </c>
      <c r="F2283" s="3">
        <v>1</v>
      </c>
      <c r="G2283" s="3">
        <v>4</v>
      </c>
      <c r="H2283" s="3" t="s">
        <v>124</v>
      </c>
      <c r="I2283" s="3" t="s">
        <v>123</v>
      </c>
      <c r="J2283" s="3">
        <v>20.9</v>
      </c>
      <c r="K2283" s="3">
        <v>13</v>
      </c>
    </row>
    <row r="2284" spans="1:11" x14ac:dyDescent="0.35">
      <c r="A2284" s="3" t="s">
        <v>71</v>
      </c>
      <c r="B2284" s="3">
        <v>2017</v>
      </c>
      <c r="C2284" s="22">
        <v>42785</v>
      </c>
      <c r="D2284" s="3" t="s">
        <v>1554</v>
      </c>
      <c r="E2284" s="3" t="s">
        <v>1543</v>
      </c>
      <c r="F2284" s="3">
        <v>1</v>
      </c>
      <c r="G2284" s="3">
        <v>5</v>
      </c>
      <c r="H2284" s="3" t="s">
        <v>1619</v>
      </c>
      <c r="I2284" s="3" t="s">
        <v>121</v>
      </c>
      <c r="J2284" s="3">
        <v>21.1</v>
      </c>
      <c r="K2284" s="3">
        <v>15</v>
      </c>
    </row>
    <row r="2285" spans="1:11" x14ac:dyDescent="0.35">
      <c r="A2285" s="3" t="s">
        <v>71</v>
      </c>
      <c r="B2285" s="3">
        <v>2017</v>
      </c>
      <c r="C2285" s="22">
        <v>42785</v>
      </c>
      <c r="D2285" s="3" t="s">
        <v>1554</v>
      </c>
      <c r="E2285" s="3" t="s">
        <v>1543</v>
      </c>
      <c r="F2285" s="3">
        <v>2</v>
      </c>
      <c r="G2285" s="3">
        <v>1</v>
      </c>
      <c r="H2285" s="3" t="s">
        <v>1622</v>
      </c>
      <c r="I2285" s="3" t="s">
        <v>1623</v>
      </c>
      <c r="J2285" s="3">
        <v>28.6</v>
      </c>
      <c r="K2285" s="3">
        <v>8</v>
      </c>
    </row>
    <row r="2286" spans="1:11" x14ac:dyDescent="0.35">
      <c r="A2286" s="3" t="s">
        <v>71</v>
      </c>
      <c r="B2286" s="3">
        <v>2017</v>
      </c>
      <c r="C2286" s="22">
        <v>42785</v>
      </c>
      <c r="D2286" s="3" t="s">
        <v>1554</v>
      </c>
      <c r="E2286" s="3" t="s">
        <v>1543</v>
      </c>
      <c r="F2286" s="3">
        <v>2</v>
      </c>
      <c r="G2286" s="3">
        <v>2</v>
      </c>
      <c r="H2286" s="3" t="s">
        <v>1605</v>
      </c>
      <c r="I2286" s="3" t="s">
        <v>40</v>
      </c>
      <c r="J2286" s="3">
        <v>26.1</v>
      </c>
      <c r="K2286" s="3">
        <v>12</v>
      </c>
    </row>
    <row r="2287" spans="1:11" x14ac:dyDescent="0.35">
      <c r="A2287" s="3" t="s">
        <v>71</v>
      </c>
      <c r="B2287" s="3">
        <v>2017</v>
      </c>
      <c r="C2287" s="22">
        <v>42785</v>
      </c>
      <c r="D2287" s="3" t="s">
        <v>1554</v>
      </c>
      <c r="E2287" s="3" t="s">
        <v>1543</v>
      </c>
      <c r="F2287" s="3">
        <v>2</v>
      </c>
      <c r="G2287" s="3">
        <v>3</v>
      </c>
      <c r="H2287" s="3" t="s">
        <v>30</v>
      </c>
      <c r="I2287" s="3" t="s">
        <v>31</v>
      </c>
      <c r="J2287" s="3">
        <v>20.8</v>
      </c>
      <c r="K2287" s="3">
        <v>11</v>
      </c>
    </row>
    <row r="2288" spans="1:11" x14ac:dyDescent="0.35">
      <c r="A2288" s="3" t="s">
        <v>71</v>
      </c>
      <c r="B2288" s="3">
        <v>2017</v>
      </c>
      <c r="C2288" s="22">
        <v>42785</v>
      </c>
      <c r="D2288" s="3" t="s">
        <v>1554</v>
      </c>
      <c r="E2288" s="3" t="s">
        <v>1543</v>
      </c>
      <c r="F2288" s="3">
        <v>2</v>
      </c>
      <c r="G2288" s="3">
        <v>4</v>
      </c>
      <c r="H2288" s="3" t="s">
        <v>189</v>
      </c>
      <c r="I2288" s="3" t="s">
        <v>1602</v>
      </c>
      <c r="J2288" s="3"/>
      <c r="K2288" s="3">
        <v>13</v>
      </c>
    </row>
    <row r="2289" spans="1:11" x14ac:dyDescent="0.35">
      <c r="A2289" s="3" t="s">
        <v>71</v>
      </c>
      <c r="B2289" s="3">
        <v>2017</v>
      </c>
      <c r="C2289" s="22">
        <v>42785</v>
      </c>
      <c r="D2289" s="3" t="s">
        <v>1554</v>
      </c>
      <c r="E2289" s="3" t="s">
        <v>1543</v>
      </c>
      <c r="F2289" s="3">
        <v>2</v>
      </c>
      <c r="G2289" s="3">
        <v>5</v>
      </c>
      <c r="H2289" s="3" t="s">
        <v>191</v>
      </c>
      <c r="I2289" s="3" t="s">
        <v>53</v>
      </c>
      <c r="J2289" s="3">
        <v>21.9</v>
      </c>
      <c r="K2289" s="3">
        <v>15</v>
      </c>
    </row>
    <row r="2290" spans="1:11" x14ac:dyDescent="0.35">
      <c r="A2290" s="3" t="s">
        <v>71</v>
      </c>
      <c r="B2290" s="3">
        <v>2017</v>
      </c>
      <c r="C2290" s="22">
        <v>42785</v>
      </c>
      <c r="D2290" s="3" t="s">
        <v>1554</v>
      </c>
      <c r="E2290" s="3" t="s">
        <v>383</v>
      </c>
      <c r="F2290" s="3">
        <v>1</v>
      </c>
      <c r="G2290" s="3">
        <v>1</v>
      </c>
      <c r="H2290" s="3" t="s">
        <v>1604</v>
      </c>
      <c r="I2290" s="3" t="s">
        <v>15</v>
      </c>
      <c r="J2290" s="3">
        <v>26.3</v>
      </c>
      <c r="K2290" s="3">
        <v>1</v>
      </c>
    </row>
    <row r="2291" spans="1:11" x14ac:dyDescent="0.35">
      <c r="A2291" s="3" t="s">
        <v>71</v>
      </c>
      <c r="B2291" s="3">
        <v>2017</v>
      </c>
      <c r="C2291" s="22">
        <v>42785</v>
      </c>
      <c r="D2291" s="3" t="s">
        <v>1554</v>
      </c>
      <c r="E2291" s="3" t="s">
        <v>383</v>
      </c>
      <c r="F2291" s="3">
        <v>1</v>
      </c>
      <c r="G2291" s="3">
        <v>2</v>
      </c>
      <c r="H2291" s="3" t="s">
        <v>20</v>
      </c>
      <c r="I2291" s="3" t="s">
        <v>21</v>
      </c>
      <c r="J2291" s="3">
        <v>21.5</v>
      </c>
      <c r="K2291" s="3">
        <v>2</v>
      </c>
    </row>
    <row r="2292" spans="1:11" x14ac:dyDescent="0.35">
      <c r="A2292" s="3" t="s">
        <v>71</v>
      </c>
      <c r="B2292" s="3">
        <v>2017</v>
      </c>
      <c r="C2292" s="22">
        <v>42785</v>
      </c>
      <c r="D2292" s="3" t="s">
        <v>1554</v>
      </c>
      <c r="E2292" s="3" t="s">
        <v>383</v>
      </c>
      <c r="F2292" s="3">
        <v>1</v>
      </c>
      <c r="G2292" s="3">
        <v>3</v>
      </c>
      <c r="H2292" s="3" t="s">
        <v>50</v>
      </c>
      <c r="I2292" s="3" t="s">
        <v>51</v>
      </c>
      <c r="J2292" s="3">
        <v>20.399999999999999</v>
      </c>
      <c r="K2292" s="3">
        <v>3</v>
      </c>
    </row>
    <row r="2293" spans="1:11" x14ac:dyDescent="0.35">
      <c r="A2293" s="3" t="s">
        <v>71</v>
      </c>
      <c r="B2293" s="3">
        <v>2017</v>
      </c>
      <c r="C2293" s="22">
        <v>42785</v>
      </c>
      <c r="D2293" s="3" t="s">
        <v>1554</v>
      </c>
      <c r="E2293" s="3" t="s">
        <v>383</v>
      </c>
      <c r="F2293" s="3">
        <v>1</v>
      </c>
      <c r="G2293" s="3">
        <v>4</v>
      </c>
      <c r="H2293" s="3" t="s">
        <v>1625</v>
      </c>
      <c r="I2293" s="3" t="s">
        <v>1621</v>
      </c>
      <c r="J2293" s="3">
        <v>22.2</v>
      </c>
      <c r="K2293" s="3">
        <v>4</v>
      </c>
    </row>
    <row r="2294" spans="1:11" x14ac:dyDescent="0.35">
      <c r="A2294" s="3" t="s">
        <v>71</v>
      </c>
      <c r="B2294" s="3">
        <v>2017</v>
      </c>
      <c r="C2294" s="22">
        <v>42785</v>
      </c>
      <c r="D2294" s="3" t="s">
        <v>1554</v>
      </c>
      <c r="E2294" s="3" t="s">
        <v>383</v>
      </c>
      <c r="F2294" s="3">
        <v>1</v>
      </c>
      <c r="G2294" s="3">
        <v>5</v>
      </c>
      <c r="H2294" s="3" t="s">
        <v>16</v>
      </c>
      <c r="I2294" s="3" t="s">
        <v>17</v>
      </c>
      <c r="J2294" s="3">
        <v>17.8</v>
      </c>
      <c r="K2294" s="3">
        <v>5</v>
      </c>
    </row>
    <row r="2295" spans="1:11" x14ac:dyDescent="0.35">
      <c r="A2295" s="3" t="s">
        <v>71</v>
      </c>
      <c r="B2295" s="3">
        <v>2017</v>
      </c>
      <c r="C2295" s="22">
        <v>42785</v>
      </c>
      <c r="D2295" s="3" t="s">
        <v>1554</v>
      </c>
      <c r="E2295" s="3" t="s">
        <v>383</v>
      </c>
      <c r="F2295" s="3">
        <v>1</v>
      </c>
      <c r="G2295" s="3">
        <v>6</v>
      </c>
      <c r="H2295" s="3" t="s">
        <v>43</v>
      </c>
      <c r="I2295" s="3" t="s">
        <v>44</v>
      </c>
      <c r="J2295" s="3">
        <v>24.2</v>
      </c>
      <c r="K2295" s="3">
        <v>6</v>
      </c>
    </row>
    <row r="2296" spans="1:11" x14ac:dyDescent="0.35">
      <c r="A2296" s="3" t="s">
        <v>71</v>
      </c>
      <c r="B2296" s="3">
        <v>2017</v>
      </c>
      <c r="C2296" s="22">
        <v>42785</v>
      </c>
      <c r="D2296" s="3" t="s">
        <v>1554</v>
      </c>
      <c r="E2296" s="3" t="s">
        <v>383</v>
      </c>
      <c r="F2296" s="3">
        <v>2</v>
      </c>
      <c r="G2296" s="3">
        <v>1</v>
      </c>
      <c r="H2296" s="3" t="s">
        <v>111</v>
      </c>
      <c r="I2296" s="3" t="s">
        <v>121</v>
      </c>
      <c r="J2296" s="3">
        <v>24</v>
      </c>
      <c r="K2296" s="3">
        <v>7</v>
      </c>
    </row>
    <row r="2297" spans="1:11" x14ac:dyDescent="0.35">
      <c r="A2297" s="3" t="s">
        <v>71</v>
      </c>
      <c r="B2297" s="3">
        <v>2017</v>
      </c>
      <c r="C2297" s="22">
        <v>42785</v>
      </c>
      <c r="D2297" s="3" t="s">
        <v>1554</v>
      </c>
      <c r="E2297" s="3" t="s">
        <v>383</v>
      </c>
      <c r="F2297" s="3">
        <v>2</v>
      </c>
      <c r="G2297" s="3">
        <v>2</v>
      </c>
      <c r="H2297" s="3" t="s">
        <v>1622</v>
      </c>
      <c r="I2297" s="3" t="s">
        <v>1623</v>
      </c>
      <c r="J2297" s="3">
        <v>28.6</v>
      </c>
      <c r="K2297" s="3">
        <v>8</v>
      </c>
    </row>
    <row r="2298" spans="1:11" x14ac:dyDescent="0.35">
      <c r="A2298" s="3" t="s">
        <v>71</v>
      </c>
      <c r="B2298" s="3">
        <v>2017</v>
      </c>
      <c r="C2298" s="22">
        <v>42785</v>
      </c>
      <c r="D2298" s="3" t="s">
        <v>1554</v>
      </c>
      <c r="E2298" s="3" t="s">
        <v>383</v>
      </c>
      <c r="F2298" s="3">
        <v>2</v>
      </c>
      <c r="G2298" s="3">
        <v>3</v>
      </c>
      <c r="H2298" s="3" t="s">
        <v>60</v>
      </c>
      <c r="I2298" s="3" t="s">
        <v>61</v>
      </c>
      <c r="J2298" s="3">
        <v>28.6</v>
      </c>
      <c r="K2298" s="3">
        <v>9</v>
      </c>
    </row>
    <row r="2299" spans="1:11" x14ac:dyDescent="0.35">
      <c r="A2299" s="3" t="s">
        <v>71</v>
      </c>
      <c r="B2299" s="3">
        <v>2017</v>
      </c>
      <c r="C2299" s="22">
        <v>42785</v>
      </c>
      <c r="D2299" s="3" t="s">
        <v>1554</v>
      </c>
      <c r="E2299" s="3" t="s">
        <v>383</v>
      </c>
      <c r="F2299" s="3">
        <v>2</v>
      </c>
      <c r="G2299" s="3">
        <v>4</v>
      </c>
      <c r="H2299" s="3" t="s">
        <v>178</v>
      </c>
      <c r="I2299" s="3" t="s">
        <v>159</v>
      </c>
      <c r="J2299" s="3">
        <v>25.1</v>
      </c>
      <c r="K2299" s="3">
        <v>10</v>
      </c>
    </row>
    <row r="2300" spans="1:11" x14ac:dyDescent="0.35">
      <c r="A2300" s="3" t="s">
        <v>71</v>
      </c>
      <c r="B2300" s="3">
        <v>2017</v>
      </c>
      <c r="C2300" s="22">
        <v>42785</v>
      </c>
      <c r="D2300" s="3" t="s">
        <v>1554</v>
      </c>
      <c r="E2300" s="3" t="s">
        <v>383</v>
      </c>
      <c r="F2300" s="3">
        <v>2</v>
      </c>
      <c r="G2300" s="3">
        <v>5</v>
      </c>
      <c r="H2300" s="3" t="s">
        <v>30</v>
      </c>
      <c r="I2300" s="3" t="s">
        <v>31</v>
      </c>
      <c r="J2300" s="3">
        <v>20.8</v>
      </c>
      <c r="K2300" s="3">
        <v>11</v>
      </c>
    </row>
    <row r="2301" spans="1:11" x14ac:dyDescent="0.35">
      <c r="A2301" s="3" t="s">
        <v>71</v>
      </c>
      <c r="B2301" s="3">
        <v>2017</v>
      </c>
      <c r="C2301" s="22">
        <v>42785</v>
      </c>
      <c r="D2301" s="3" t="s">
        <v>1554</v>
      </c>
      <c r="E2301" s="3" t="s">
        <v>383</v>
      </c>
      <c r="F2301" s="3">
        <v>2</v>
      </c>
      <c r="G2301" s="3">
        <v>6</v>
      </c>
      <c r="H2301" s="3" t="s">
        <v>1605</v>
      </c>
      <c r="I2301" s="3" t="s">
        <v>40</v>
      </c>
      <c r="J2301" s="3">
        <v>26.1</v>
      </c>
      <c r="K2301" s="3">
        <v>12</v>
      </c>
    </row>
    <row r="2302" spans="1:11" x14ac:dyDescent="0.35">
      <c r="A2302" s="3" t="s">
        <v>1558</v>
      </c>
      <c r="B2302" s="3">
        <v>2017</v>
      </c>
      <c r="C2302" s="22">
        <v>42686</v>
      </c>
      <c r="D2302" s="3" t="s">
        <v>1554</v>
      </c>
      <c r="E2302" s="3" t="s">
        <v>472</v>
      </c>
      <c r="F2302" s="3">
        <v>1</v>
      </c>
      <c r="G2302" s="3">
        <v>1</v>
      </c>
      <c r="H2302" s="3" t="s">
        <v>150</v>
      </c>
      <c r="I2302" s="3" t="s">
        <v>31</v>
      </c>
      <c r="J2302" s="3">
        <v>28.3</v>
      </c>
      <c r="K2302" s="3">
        <v>1</v>
      </c>
    </row>
    <row r="2303" spans="1:11" x14ac:dyDescent="0.35">
      <c r="A2303" s="3" t="s">
        <v>1558</v>
      </c>
      <c r="B2303" s="3">
        <v>2017</v>
      </c>
      <c r="C2303" s="22">
        <v>42686</v>
      </c>
      <c r="D2303" s="3" t="s">
        <v>1554</v>
      </c>
      <c r="E2303" s="3" t="s">
        <v>472</v>
      </c>
      <c r="F2303" s="3">
        <v>1</v>
      </c>
      <c r="G2303" s="3">
        <v>2</v>
      </c>
      <c r="H2303" s="3" t="s">
        <v>1629</v>
      </c>
      <c r="I2303" s="3" t="s">
        <v>40</v>
      </c>
      <c r="J2303" s="3">
        <v>26.7</v>
      </c>
      <c r="K2303" s="3">
        <v>8</v>
      </c>
    </row>
    <row r="2304" spans="1:11" x14ac:dyDescent="0.35">
      <c r="A2304" s="3" t="s">
        <v>1558</v>
      </c>
      <c r="B2304" s="3">
        <v>2017</v>
      </c>
      <c r="C2304" s="22">
        <v>42686</v>
      </c>
      <c r="D2304" s="3" t="s">
        <v>1554</v>
      </c>
      <c r="E2304" s="3" t="s">
        <v>472</v>
      </c>
      <c r="F2304" s="3">
        <v>1</v>
      </c>
      <c r="G2304" s="3">
        <v>3</v>
      </c>
      <c r="H2304" s="3" t="s">
        <v>1625</v>
      </c>
      <c r="I2304" s="3" t="s">
        <v>1621</v>
      </c>
      <c r="J2304" s="3">
        <v>21.9</v>
      </c>
      <c r="K2304" s="3">
        <v>5</v>
      </c>
    </row>
    <row r="2305" spans="1:11" x14ac:dyDescent="0.35">
      <c r="A2305" s="3" t="s">
        <v>1558</v>
      </c>
      <c r="B2305" s="3">
        <v>2017</v>
      </c>
      <c r="C2305" s="22">
        <v>42686</v>
      </c>
      <c r="D2305" s="3" t="s">
        <v>1554</v>
      </c>
      <c r="E2305" s="3" t="s">
        <v>472</v>
      </c>
      <c r="F2305" s="3">
        <v>1</v>
      </c>
      <c r="G2305" s="3">
        <v>4</v>
      </c>
      <c r="H2305" s="3" t="s">
        <v>1619</v>
      </c>
      <c r="I2305" s="3" t="s">
        <v>121</v>
      </c>
      <c r="J2305" s="3">
        <v>20.8</v>
      </c>
      <c r="K2305" s="3">
        <v>10</v>
      </c>
    </row>
    <row r="2306" spans="1:11" x14ac:dyDescent="0.35">
      <c r="A2306" s="3" t="s">
        <v>1558</v>
      </c>
      <c r="B2306" s="3">
        <v>2017</v>
      </c>
      <c r="C2306" s="22">
        <v>42686</v>
      </c>
      <c r="D2306" s="3" t="s">
        <v>1554</v>
      </c>
      <c r="E2306" s="3" t="s">
        <v>472</v>
      </c>
      <c r="F2306" s="3">
        <v>1</v>
      </c>
      <c r="G2306" s="3">
        <v>5</v>
      </c>
      <c r="H2306" s="3" t="s">
        <v>1557</v>
      </c>
      <c r="I2306" s="3" t="s">
        <v>49</v>
      </c>
      <c r="J2306" s="3">
        <v>18.399999999999999</v>
      </c>
      <c r="K2306" s="3">
        <v>13</v>
      </c>
    </row>
    <row r="2307" spans="1:11" x14ac:dyDescent="0.35">
      <c r="A2307" s="3" t="s">
        <v>1558</v>
      </c>
      <c r="B2307" s="3">
        <v>2017</v>
      </c>
      <c r="C2307" s="22">
        <v>42686</v>
      </c>
      <c r="D2307" s="3" t="s">
        <v>1554</v>
      </c>
      <c r="E2307" s="3" t="s">
        <v>472</v>
      </c>
      <c r="F2307" s="3">
        <v>1</v>
      </c>
      <c r="G2307" s="3">
        <v>9</v>
      </c>
      <c r="H2307" s="3" t="s">
        <v>1630</v>
      </c>
      <c r="I2307" s="3" t="s">
        <v>145</v>
      </c>
      <c r="J2307" s="3"/>
      <c r="K2307" s="3">
        <v>1</v>
      </c>
    </row>
    <row r="2308" spans="1:11" x14ac:dyDescent="0.35">
      <c r="A2308" s="3" t="s">
        <v>1558</v>
      </c>
      <c r="B2308" s="3">
        <v>2017</v>
      </c>
      <c r="C2308" s="22">
        <v>42686</v>
      </c>
      <c r="D2308" s="3" t="s">
        <v>1554</v>
      </c>
      <c r="E2308" s="3" t="s">
        <v>472</v>
      </c>
      <c r="F2308" s="3">
        <v>2</v>
      </c>
      <c r="G2308" s="3">
        <v>1</v>
      </c>
      <c r="H2308" s="3" t="s">
        <v>80</v>
      </c>
      <c r="I2308" s="3" t="s">
        <v>65</v>
      </c>
      <c r="J2308" s="3">
        <v>29.5</v>
      </c>
      <c r="K2308" s="3">
        <v>3</v>
      </c>
    </row>
    <row r="2309" spans="1:11" x14ac:dyDescent="0.35">
      <c r="A2309" s="3" t="s">
        <v>1558</v>
      </c>
      <c r="B2309" s="3">
        <v>2017</v>
      </c>
      <c r="C2309" s="22">
        <v>42686</v>
      </c>
      <c r="D2309" s="3" t="s">
        <v>1554</v>
      </c>
      <c r="E2309" s="3" t="s">
        <v>472</v>
      </c>
      <c r="F2309" s="3">
        <v>2</v>
      </c>
      <c r="G2309" s="3">
        <v>2</v>
      </c>
      <c r="H2309" s="3" t="s">
        <v>332</v>
      </c>
      <c r="I2309" s="3" t="s">
        <v>56</v>
      </c>
      <c r="J2309" s="3">
        <v>24.5</v>
      </c>
      <c r="K2309" s="3">
        <v>9</v>
      </c>
    </row>
    <row r="2310" spans="1:11" x14ac:dyDescent="0.35">
      <c r="A2310" s="3" t="s">
        <v>1558</v>
      </c>
      <c r="B2310" s="3">
        <v>2017</v>
      </c>
      <c r="C2310" s="22">
        <v>42686</v>
      </c>
      <c r="D2310" s="3" t="s">
        <v>1554</v>
      </c>
      <c r="E2310" s="3" t="s">
        <v>472</v>
      </c>
      <c r="F2310" s="3">
        <v>2</v>
      </c>
      <c r="G2310" s="3">
        <v>3</v>
      </c>
      <c r="H2310" s="3" t="s">
        <v>124</v>
      </c>
      <c r="I2310" s="3" t="s">
        <v>123</v>
      </c>
      <c r="J2310" s="3">
        <v>20.7</v>
      </c>
      <c r="K2310" s="3">
        <v>11</v>
      </c>
    </row>
    <row r="2311" spans="1:11" x14ac:dyDescent="0.35">
      <c r="A2311" s="3" t="s">
        <v>1558</v>
      </c>
      <c r="B2311" s="3">
        <v>2017</v>
      </c>
      <c r="C2311" s="22">
        <v>42686</v>
      </c>
      <c r="D2311" s="3" t="s">
        <v>1554</v>
      </c>
      <c r="E2311" s="3" t="s">
        <v>472</v>
      </c>
      <c r="F2311" s="3">
        <v>2</v>
      </c>
      <c r="G2311" s="3">
        <v>4</v>
      </c>
      <c r="H2311" s="3" t="s">
        <v>160</v>
      </c>
      <c r="I2311" s="3" t="s">
        <v>161</v>
      </c>
      <c r="J2311" s="3">
        <v>19.600000000000001</v>
      </c>
      <c r="K2311" s="3">
        <v>13</v>
      </c>
    </row>
    <row r="2312" spans="1:11" x14ac:dyDescent="0.35">
      <c r="A2312" s="3" t="s">
        <v>1558</v>
      </c>
      <c r="B2312" s="3">
        <v>2017</v>
      </c>
      <c r="C2312" s="22">
        <v>42686</v>
      </c>
      <c r="D2312" s="3" t="s">
        <v>1554</v>
      </c>
      <c r="E2312" s="3" t="s">
        <v>472</v>
      </c>
      <c r="F2312" s="3">
        <v>2</v>
      </c>
      <c r="G2312" s="3">
        <v>5</v>
      </c>
      <c r="H2312" s="3" t="s">
        <v>1631</v>
      </c>
      <c r="I2312" s="3" t="s">
        <v>1632</v>
      </c>
      <c r="J2312" s="3">
        <v>19.5</v>
      </c>
      <c r="K2312" s="3">
        <v>15</v>
      </c>
    </row>
    <row r="2313" spans="1:11" x14ac:dyDescent="0.35">
      <c r="A2313" s="3" t="s">
        <v>1558</v>
      </c>
      <c r="B2313" s="3">
        <v>2017</v>
      </c>
      <c r="C2313" s="22">
        <v>42686</v>
      </c>
      <c r="D2313" s="3" t="s">
        <v>1554</v>
      </c>
      <c r="E2313" s="3" t="s">
        <v>472</v>
      </c>
      <c r="F2313" s="3">
        <v>2</v>
      </c>
      <c r="G2313" s="3">
        <v>6</v>
      </c>
      <c r="H2313" s="3" t="s">
        <v>1593</v>
      </c>
      <c r="I2313" s="3" t="s">
        <v>53</v>
      </c>
      <c r="J2313" s="3">
        <v>18.600000000000001</v>
      </c>
      <c r="K2313" s="3">
        <v>17</v>
      </c>
    </row>
    <row r="2314" spans="1:11" x14ac:dyDescent="0.35">
      <c r="A2314" s="3" t="s">
        <v>1558</v>
      </c>
      <c r="B2314" s="3">
        <v>2017</v>
      </c>
      <c r="C2314" s="22">
        <v>42686</v>
      </c>
      <c r="D2314" s="3" t="s">
        <v>1554</v>
      </c>
      <c r="E2314" s="3" t="s">
        <v>472</v>
      </c>
      <c r="F2314" s="3">
        <v>3</v>
      </c>
      <c r="G2314" s="3">
        <v>1</v>
      </c>
      <c r="H2314" s="3" t="s">
        <v>50</v>
      </c>
      <c r="I2314" s="3" t="s">
        <v>51</v>
      </c>
      <c r="J2314" s="3">
        <v>20.100000000000001</v>
      </c>
      <c r="K2314" s="3">
        <v>2</v>
      </c>
    </row>
    <row r="2315" spans="1:11" x14ac:dyDescent="0.35">
      <c r="A2315" s="3" t="s">
        <v>1558</v>
      </c>
      <c r="B2315" s="3">
        <v>2017</v>
      </c>
      <c r="C2315" s="22">
        <v>42686</v>
      </c>
      <c r="D2315" s="3" t="s">
        <v>1554</v>
      </c>
      <c r="E2315" s="3" t="s">
        <v>472</v>
      </c>
      <c r="F2315" s="3">
        <v>3</v>
      </c>
      <c r="G2315" s="3">
        <v>2</v>
      </c>
      <c r="H2315" s="3" t="s">
        <v>78</v>
      </c>
      <c r="I2315" s="3" t="s">
        <v>19</v>
      </c>
      <c r="J2315" s="3">
        <v>25.5</v>
      </c>
      <c r="K2315" s="3">
        <v>6</v>
      </c>
    </row>
    <row r="2316" spans="1:11" x14ac:dyDescent="0.35">
      <c r="A2316" s="3" t="s">
        <v>1558</v>
      </c>
      <c r="B2316" s="3">
        <v>2017</v>
      </c>
      <c r="C2316" s="22">
        <v>42686</v>
      </c>
      <c r="D2316" s="3" t="s">
        <v>1554</v>
      </c>
      <c r="E2316" s="3" t="s">
        <v>472</v>
      </c>
      <c r="F2316" s="3">
        <v>3</v>
      </c>
      <c r="G2316" s="3">
        <v>3</v>
      </c>
      <c r="H2316" s="3" t="s">
        <v>1633</v>
      </c>
      <c r="I2316" s="3" t="s">
        <v>1599</v>
      </c>
      <c r="J2316" s="3">
        <v>19.600000000000001</v>
      </c>
      <c r="K2316" s="3">
        <v>12</v>
      </c>
    </row>
    <row r="2317" spans="1:11" x14ac:dyDescent="0.35">
      <c r="A2317" s="3" t="s">
        <v>1558</v>
      </c>
      <c r="B2317" s="3">
        <v>2017</v>
      </c>
      <c r="C2317" s="22">
        <v>42686</v>
      </c>
      <c r="D2317" s="3" t="s">
        <v>1554</v>
      </c>
      <c r="E2317" s="3" t="s">
        <v>472</v>
      </c>
      <c r="F2317" s="3">
        <v>3</v>
      </c>
      <c r="G2317" s="3">
        <v>4</v>
      </c>
      <c r="H2317" s="3" t="s">
        <v>60</v>
      </c>
      <c r="I2317" s="3" t="s">
        <v>61</v>
      </c>
      <c r="J2317" s="3">
        <v>28.3</v>
      </c>
      <c r="K2317" s="3">
        <v>7</v>
      </c>
    </row>
    <row r="2318" spans="1:11" x14ac:dyDescent="0.35">
      <c r="A2318" s="3" t="s">
        <v>1558</v>
      </c>
      <c r="B2318" s="3">
        <v>2017</v>
      </c>
      <c r="C2318" s="22">
        <v>42686</v>
      </c>
      <c r="D2318" s="3" t="s">
        <v>1554</v>
      </c>
      <c r="E2318" s="3" t="s">
        <v>472</v>
      </c>
      <c r="F2318" s="3">
        <v>3</v>
      </c>
      <c r="G2318" s="3">
        <v>5</v>
      </c>
      <c r="H2318" s="3" t="s">
        <v>136</v>
      </c>
      <c r="I2318" s="3" t="s">
        <v>25</v>
      </c>
      <c r="J2318" s="3">
        <v>23.8</v>
      </c>
      <c r="K2318" s="3">
        <v>4</v>
      </c>
    </row>
    <row r="2319" spans="1:11" x14ac:dyDescent="0.35">
      <c r="A2319" s="3" t="s">
        <v>1558</v>
      </c>
      <c r="B2319" s="3">
        <v>2017</v>
      </c>
      <c r="C2319" s="22">
        <v>42686</v>
      </c>
      <c r="D2319" s="3" t="s">
        <v>1554</v>
      </c>
      <c r="E2319" s="3" t="s">
        <v>472</v>
      </c>
      <c r="F2319" s="3">
        <v>3</v>
      </c>
      <c r="G2319" s="3">
        <v>6</v>
      </c>
      <c r="H2319" s="3" t="s">
        <v>99</v>
      </c>
      <c r="I2319" s="3" t="s">
        <v>67</v>
      </c>
      <c r="J2319" s="3">
        <v>25.3</v>
      </c>
      <c r="K2319" s="3">
        <v>15</v>
      </c>
    </row>
    <row r="2320" spans="1:11" x14ac:dyDescent="0.35">
      <c r="A2320" s="3" t="s">
        <v>1558</v>
      </c>
      <c r="B2320" s="3">
        <v>2017</v>
      </c>
      <c r="C2320" s="22">
        <v>42686</v>
      </c>
      <c r="D2320" s="3" t="s">
        <v>1554</v>
      </c>
      <c r="E2320" s="3" t="s">
        <v>1543</v>
      </c>
      <c r="F2320" s="3">
        <v>1</v>
      </c>
      <c r="G2320" s="3">
        <v>1</v>
      </c>
      <c r="H2320" s="3" t="s">
        <v>60</v>
      </c>
      <c r="I2320" s="3" t="s">
        <v>61</v>
      </c>
      <c r="J2320" s="3">
        <v>28.3</v>
      </c>
      <c r="K2320" s="3">
        <v>7</v>
      </c>
    </row>
    <row r="2321" spans="1:11" x14ac:dyDescent="0.35">
      <c r="A2321" s="3" t="s">
        <v>1558</v>
      </c>
      <c r="B2321" s="3">
        <v>2017</v>
      </c>
      <c r="C2321" s="22">
        <v>42686</v>
      </c>
      <c r="D2321" s="3" t="s">
        <v>1554</v>
      </c>
      <c r="E2321" s="3" t="s">
        <v>1543</v>
      </c>
      <c r="F2321" s="3">
        <v>1</v>
      </c>
      <c r="G2321" s="3">
        <v>2</v>
      </c>
      <c r="H2321" s="3" t="s">
        <v>1619</v>
      </c>
      <c r="I2321" s="3" t="s">
        <v>121</v>
      </c>
      <c r="J2321" s="3">
        <v>20.8</v>
      </c>
      <c r="K2321" s="3">
        <v>10</v>
      </c>
    </row>
    <row r="2322" spans="1:11" x14ac:dyDescent="0.35">
      <c r="A2322" s="3" t="s">
        <v>1558</v>
      </c>
      <c r="B2322" s="3">
        <v>2017</v>
      </c>
      <c r="C2322" s="22">
        <v>42686</v>
      </c>
      <c r="D2322" s="3" t="s">
        <v>1554</v>
      </c>
      <c r="E2322" s="3" t="s">
        <v>1543</v>
      </c>
      <c r="F2322" s="3">
        <v>1</v>
      </c>
      <c r="G2322" s="3">
        <v>3</v>
      </c>
      <c r="H2322" s="3" t="s">
        <v>1625</v>
      </c>
      <c r="I2322" s="3" t="s">
        <v>1621</v>
      </c>
      <c r="J2322" s="3">
        <v>21.9</v>
      </c>
      <c r="K2322" s="3">
        <v>5</v>
      </c>
    </row>
    <row r="2323" spans="1:11" x14ac:dyDescent="0.35">
      <c r="A2323" s="3" t="s">
        <v>1558</v>
      </c>
      <c r="B2323" s="3">
        <v>2017</v>
      </c>
      <c r="C2323" s="22">
        <v>42686</v>
      </c>
      <c r="D2323" s="3" t="s">
        <v>1554</v>
      </c>
      <c r="E2323" s="3" t="s">
        <v>1543</v>
      </c>
      <c r="F2323" s="3">
        <v>1</v>
      </c>
      <c r="G2323" s="3">
        <v>4</v>
      </c>
      <c r="H2323" s="3" t="s">
        <v>1557</v>
      </c>
      <c r="I2323" s="3" t="s">
        <v>49</v>
      </c>
      <c r="J2323" s="3">
        <v>18.399999999999999</v>
      </c>
      <c r="K2323" s="3">
        <v>13</v>
      </c>
    </row>
    <row r="2324" spans="1:11" x14ac:dyDescent="0.35">
      <c r="A2324" s="3" t="s">
        <v>1558</v>
      </c>
      <c r="B2324" s="3">
        <v>2017</v>
      </c>
      <c r="C2324" s="22">
        <v>42686</v>
      </c>
      <c r="D2324" s="3" t="s">
        <v>1554</v>
      </c>
      <c r="E2324" s="3" t="s">
        <v>1543</v>
      </c>
      <c r="F2324" s="3">
        <v>1</v>
      </c>
      <c r="G2324" s="3">
        <v>5</v>
      </c>
      <c r="H2324" s="3" t="s">
        <v>99</v>
      </c>
      <c r="I2324" s="3" t="s">
        <v>67</v>
      </c>
      <c r="J2324" s="3">
        <v>25.3</v>
      </c>
      <c r="K2324" s="3">
        <v>15</v>
      </c>
    </row>
    <row r="2325" spans="1:11" x14ac:dyDescent="0.35">
      <c r="A2325" s="3" t="s">
        <v>1558</v>
      </c>
      <c r="B2325" s="3">
        <v>2017</v>
      </c>
      <c r="C2325" s="22">
        <v>42686</v>
      </c>
      <c r="D2325" s="3" t="s">
        <v>1554</v>
      </c>
      <c r="E2325" s="3" t="s">
        <v>1543</v>
      </c>
      <c r="F2325" s="3">
        <v>1</v>
      </c>
      <c r="G2325" s="3">
        <v>6</v>
      </c>
      <c r="H2325" s="3" t="s">
        <v>1593</v>
      </c>
      <c r="I2325" s="3" t="s">
        <v>53</v>
      </c>
      <c r="J2325" s="3">
        <v>18.600000000000001</v>
      </c>
      <c r="K2325" s="3">
        <v>17</v>
      </c>
    </row>
    <row r="2326" spans="1:11" x14ac:dyDescent="0.35">
      <c r="A2326" s="3" t="s">
        <v>1558</v>
      </c>
      <c r="B2326" s="3">
        <v>2017</v>
      </c>
      <c r="C2326" s="22">
        <v>42686</v>
      </c>
      <c r="D2326" s="3" t="s">
        <v>1554</v>
      </c>
      <c r="E2326" s="3" t="s">
        <v>1543</v>
      </c>
      <c r="F2326" s="3">
        <v>2</v>
      </c>
      <c r="G2326" s="3">
        <v>1</v>
      </c>
      <c r="H2326" s="3" t="s">
        <v>1633</v>
      </c>
      <c r="I2326" s="3" t="s">
        <v>1599</v>
      </c>
      <c r="J2326" s="3">
        <v>19.600000000000001</v>
      </c>
      <c r="K2326" s="3">
        <v>12</v>
      </c>
    </row>
    <row r="2327" spans="1:11" x14ac:dyDescent="0.35">
      <c r="A2327" s="3" t="s">
        <v>1558</v>
      </c>
      <c r="B2327" s="3">
        <v>2017</v>
      </c>
      <c r="C2327" s="22">
        <v>42686</v>
      </c>
      <c r="D2327" s="3" t="s">
        <v>1554</v>
      </c>
      <c r="E2327" s="3" t="s">
        <v>1543</v>
      </c>
      <c r="F2327" s="3">
        <v>2</v>
      </c>
      <c r="G2327" s="3">
        <v>2</v>
      </c>
      <c r="H2327" s="3" t="s">
        <v>136</v>
      </c>
      <c r="I2327" s="3" t="s">
        <v>25</v>
      </c>
      <c r="J2327" s="3">
        <v>23.8</v>
      </c>
      <c r="K2327" s="3">
        <v>4</v>
      </c>
    </row>
    <row r="2328" spans="1:11" x14ac:dyDescent="0.35">
      <c r="A2328" s="3" t="s">
        <v>1558</v>
      </c>
      <c r="B2328" s="3">
        <v>2017</v>
      </c>
      <c r="C2328" s="22">
        <v>42686</v>
      </c>
      <c r="D2328" s="3" t="s">
        <v>1554</v>
      </c>
      <c r="E2328" s="3" t="s">
        <v>1543</v>
      </c>
      <c r="F2328" s="3">
        <v>2</v>
      </c>
      <c r="G2328" s="3">
        <v>3</v>
      </c>
      <c r="H2328" s="3" t="s">
        <v>124</v>
      </c>
      <c r="I2328" s="3" t="s">
        <v>123</v>
      </c>
      <c r="J2328" s="3">
        <v>20.7</v>
      </c>
      <c r="K2328" s="3">
        <v>11</v>
      </c>
    </row>
    <row r="2329" spans="1:11" x14ac:dyDescent="0.35">
      <c r="A2329" s="3" t="s">
        <v>1558</v>
      </c>
      <c r="B2329" s="3">
        <v>2017</v>
      </c>
      <c r="C2329" s="22">
        <v>42686</v>
      </c>
      <c r="D2329" s="3" t="s">
        <v>1554</v>
      </c>
      <c r="E2329" s="3" t="s">
        <v>1543</v>
      </c>
      <c r="F2329" s="3">
        <v>2</v>
      </c>
      <c r="G2329" s="3">
        <v>4</v>
      </c>
      <c r="H2329" s="3" t="s">
        <v>160</v>
      </c>
      <c r="I2329" s="3" t="s">
        <v>161</v>
      </c>
      <c r="J2329" s="3">
        <v>19.600000000000001</v>
      </c>
      <c r="K2329" s="3">
        <v>13</v>
      </c>
    </row>
    <row r="2330" spans="1:11" x14ac:dyDescent="0.35">
      <c r="A2330" s="3" t="s">
        <v>1558</v>
      </c>
      <c r="B2330" s="3">
        <v>2017</v>
      </c>
      <c r="C2330" s="22">
        <v>42686</v>
      </c>
      <c r="D2330" s="3" t="s">
        <v>1554</v>
      </c>
      <c r="E2330" s="3" t="s">
        <v>1543</v>
      </c>
      <c r="F2330" s="3">
        <v>2</v>
      </c>
      <c r="G2330" s="3">
        <v>5</v>
      </c>
      <c r="H2330" s="3" t="s">
        <v>1631</v>
      </c>
      <c r="I2330" s="3" t="s">
        <v>1632</v>
      </c>
      <c r="J2330" s="3">
        <v>19.5</v>
      </c>
      <c r="K2330" s="3">
        <v>15</v>
      </c>
    </row>
    <row r="2331" spans="1:11" x14ac:dyDescent="0.35">
      <c r="A2331" s="3" t="s">
        <v>1558</v>
      </c>
      <c r="B2331" s="3">
        <v>2017</v>
      </c>
      <c r="C2331" s="22">
        <v>42686</v>
      </c>
      <c r="D2331" s="3" t="s">
        <v>1554</v>
      </c>
      <c r="E2331" s="3" t="s">
        <v>383</v>
      </c>
      <c r="F2331" s="3">
        <v>1</v>
      </c>
      <c r="G2331" s="3">
        <v>1</v>
      </c>
      <c r="H2331" s="3" t="s">
        <v>150</v>
      </c>
      <c r="I2331" s="3" t="s">
        <v>31</v>
      </c>
      <c r="J2331" s="3">
        <v>28.3</v>
      </c>
      <c r="K2331" s="3">
        <v>1</v>
      </c>
    </row>
    <row r="2332" spans="1:11" x14ac:dyDescent="0.35">
      <c r="A2332" s="3" t="s">
        <v>1558</v>
      </c>
      <c r="B2332" s="3">
        <v>2017</v>
      </c>
      <c r="C2332" s="22">
        <v>42686</v>
      </c>
      <c r="D2332" s="3" t="s">
        <v>1554</v>
      </c>
      <c r="E2332" s="3" t="s">
        <v>383</v>
      </c>
      <c r="F2332" s="3">
        <v>1</v>
      </c>
      <c r="G2332" s="3">
        <v>2</v>
      </c>
      <c r="H2332" s="3" t="s">
        <v>50</v>
      </c>
      <c r="I2332" s="3" t="s">
        <v>51</v>
      </c>
      <c r="J2332" s="3">
        <v>20.100000000000001</v>
      </c>
      <c r="K2332" s="3">
        <v>2</v>
      </c>
    </row>
    <row r="2333" spans="1:11" x14ac:dyDescent="0.35">
      <c r="A2333" s="3" t="s">
        <v>1558</v>
      </c>
      <c r="B2333" s="3">
        <v>2017</v>
      </c>
      <c r="C2333" s="22">
        <v>42686</v>
      </c>
      <c r="D2333" s="3" t="s">
        <v>1554</v>
      </c>
      <c r="E2333" s="3" t="s">
        <v>383</v>
      </c>
      <c r="F2333" s="3">
        <v>1</v>
      </c>
      <c r="G2333" s="3">
        <v>3</v>
      </c>
      <c r="H2333" s="3" t="s">
        <v>80</v>
      </c>
      <c r="I2333" s="3" t="s">
        <v>65</v>
      </c>
      <c r="J2333" s="3">
        <v>29.5</v>
      </c>
      <c r="K2333" s="3">
        <v>3</v>
      </c>
    </row>
    <row r="2334" spans="1:11" x14ac:dyDescent="0.35">
      <c r="A2334" s="3" t="s">
        <v>1558</v>
      </c>
      <c r="B2334" s="3">
        <v>2017</v>
      </c>
      <c r="C2334" s="22">
        <v>42686</v>
      </c>
      <c r="D2334" s="3" t="s">
        <v>1554</v>
      </c>
      <c r="E2334" s="3" t="s">
        <v>383</v>
      </c>
      <c r="F2334" s="3">
        <v>1</v>
      </c>
      <c r="G2334" s="3">
        <v>4</v>
      </c>
      <c r="H2334" s="3" t="s">
        <v>136</v>
      </c>
      <c r="I2334" s="3" t="s">
        <v>25</v>
      </c>
      <c r="J2334" s="3">
        <v>23.8</v>
      </c>
      <c r="K2334" s="3">
        <v>4</v>
      </c>
    </row>
    <row r="2335" spans="1:11" x14ac:dyDescent="0.35">
      <c r="A2335" s="3" t="s">
        <v>1558</v>
      </c>
      <c r="B2335" s="3">
        <v>2017</v>
      </c>
      <c r="C2335" s="22">
        <v>42686</v>
      </c>
      <c r="D2335" s="3" t="s">
        <v>1554</v>
      </c>
      <c r="E2335" s="3" t="s">
        <v>383</v>
      </c>
      <c r="F2335" s="3">
        <v>1</v>
      </c>
      <c r="G2335" s="3">
        <v>5</v>
      </c>
      <c r="H2335" s="3" t="s">
        <v>1625</v>
      </c>
      <c r="I2335" s="3" t="s">
        <v>1621</v>
      </c>
      <c r="J2335" s="3">
        <v>21.9</v>
      </c>
      <c r="K2335" s="3">
        <v>5</v>
      </c>
    </row>
    <row r="2336" spans="1:11" x14ac:dyDescent="0.35">
      <c r="A2336" s="3" t="s">
        <v>1558</v>
      </c>
      <c r="B2336" s="3">
        <v>2017</v>
      </c>
      <c r="C2336" s="22">
        <v>42686</v>
      </c>
      <c r="D2336" s="3" t="s">
        <v>1554</v>
      </c>
      <c r="E2336" s="3" t="s">
        <v>383</v>
      </c>
      <c r="F2336" s="3">
        <v>1</v>
      </c>
      <c r="G2336" s="3">
        <v>6</v>
      </c>
      <c r="H2336" s="3" t="s">
        <v>78</v>
      </c>
      <c r="I2336" s="3" t="s">
        <v>19</v>
      </c>
      <c r="J2336" s="3">
        <v>25.5</v>
      </c>
      <c r="K2336" s="3">
        <v>6</v>
      </c>
    </row>
    <row r="2337" spans="1:11" x14ac:dyDescent="0.35">
      <c r="A2337" s="3" t="s">
        <v>1558</v>
      </c>
      <c r="B2337" s="3">
        <v>2017</v>
      </c>
      <c r="C2337" s="22">
        <v>42686</v>
      </c>
      <c r="D2337" s="3" t="s">
        <v>1554</v>
      </c>
      <c r="E2337" s="3" t="s">
        <v>383</v>
      </c>
      <c r="F2337" s="3">
        <v>2</v>
      </c>
      <c r="G2337" s="3">
        <v>1</v>
      </c>
      <c r="H2337" s="3" t="s">
        <v>60</v>
      </c>
      <c r="I2337" s="3" t="s">
        <v>61</v>
      </c>
      <c r="J2337" s="3">
        <v>28.3</v>
      </c>
      <c r="K2337" s="3">
        <v>7</v>
      </c>
    </row>
    <row r="2338" spans="1:11" x14ac:dyDescent="0.35">
      <c r="A2338" s="3" t="s">
        <v>1558</v>
      </c>
      <c r="B2338" s="3">
        <v>2017</v>
      </c>
      <c r="C2338" s="22">
        <v>42686</v>
      </c>
      <c r="D2338" s="3" t="s">
        <v>1554</v>
      </c>
      <c r="E2338" s="3" t="s">
        <v>383</v>
      </c>
      <c r="F2338" s="3">
        <v>2</v>
      </c>
      <c r="G2338" s="3">
        <v>2</v>
      </c>
      <c r="H2338" s="3" t="s">
        <v>1629</v>
      </c>
      <c r="I2338" s="3" t="s">
        <v>40</v>
      </c>
      <c r="J2338" s="3">
        <v>26.7</v>
      </c>
      <c r="K2338" s="3">
        <v>8</v>
      </c>
    </row>
    <row r="2339" spans="1:11" x14ac:dyDescent="0.35">
      <c r="A2339" s="3" t="s">
        <v>1558</v>
      </c>
      <c r="B2339" s="3">
        <v>2017</v>
      </c>
      <c r="C2339" s="22">
        <v>42686</v>
      </c>
      <c r="D2339" s="3" t="s">
        <v>1554</v>
      </c>
      <c r="E2339" s="3" t="s">
        <v>383</v>
      </c>
      <c r="F2339" s="3">
        <v>2</v>
      </c>
      <c r="G2339" s="3">
        <v>3</v>
      </c>
      <c r="H2339" s="3" t="s">
        <v>332</v>
      </c>
      <c r="I2339" s="3" t="s">
        <v>56</v>
      </c>
      <c r="J2339" s="3">
        <v>24.5</v>
      </c>
      <c r="K2339" s="3">
        <v>9</v>
      </c>
    </row>
    <row r="2340" spans="1:11" x14ac:dyDescent="0.35">
      <c r="A2340" s="3" t="s">
        <v>1558</v>
      </c>
      <c r="B2340" s="3">
        <v>2017</v>
      </c>
      <c r="C2340" s="22">
        <v>42686</v>
      </c>
      <c r="D2340" s="3" t="s">
        <v>1554</v>
      </c>
      <c r="E2340" s="3" t="s">
        <v>383</v>
      </c>
      <c r="F2340" s="3">
        <v>2</v>
      </c>
      <c r="G2340" s="3">
        <v>4</v>
      </c>
      <c r="H2340" s="3" t="s">
        <v>1619</v>
      </c>
      <c r="I2340" s="3" t="s">
        <v>121</v>
      </c>
      <c r="J2340" s="3">
        <v>20.8</v>
      </c>
      <c r="K2340" s="3">
        <v>10</v>
      </c>
    </row>
    <row r="2341" spans="1:11" x14ac:dyDescent="0.35">
      <c r="A2341" s="3" t="s">
        <v>1558</v>
      </c>
      <c r="B2341" s="3">
        <v>2017</v>
      </c>
      <c r="C2341" s="22">
        <v>42686</v>
      </c>
      <c r="D2341" s="3" t="s">
        <v>1554</v>
      </c>
      <c r="E2341" s="3" t="s">
        <v>383</v>
      </c>
      <c r="F2341" s="3">
        <v>2</v>
      </c>
      <c r="G2341" s="3">
        <v>5</v>
      </c>
      <c r="H2341" s="3" t="s">
        <v>124</v>
      </c>
      <c r="I2341" s="3" t="s">
        <v>123</v>
      </c>
      <c r="J2341" s="3">
        <v>20.7</v>
      </c>
      <c r="K2341" s="3">
        <v>11</v>
      </c>
    </row>
    <row r="2342" spans="1:11" x14ac:dyDescent="0.35">
      <c r="A2342" s="3" t="s">
        <v>1558</v>
      </c>
      <c r="B2342" s="3">
        <v>2017</v>
      </c>
      <c r="C2342" s="22">
        <v>42686</v>
      </c>
      <c r="D2342" s="3" t="s">
        <v>1554</v>
      </c>
      <c r="E2342" s="3" t="s">
        <v>383</v>
      </c>
      <c r="F2342" s="3">
        <v>2</v>
      </c>
      <c r="G2342" s="3">
        <v>6</v>
      </c>
      <c r="H2342" s="3" t="s">
        <v>1633</v>
      </c>
      <c r="I2342" s="3" t="s">
        <v>1616</v>
      </c>
      <c r="J2342" s="3">
        <v>19.600000000000001</v>
      </c>
      <c r="K2342" s="3">
        <v>12</v>
      </c>
    </row>
    <row r="2343" spans="1:11" x14ac:dyDescent="0.35">
      <c r="A2343" s="3" t="s">
        <v>103</v>
      </c>
      <c r="B2343" s="3">
        <v>2017</v>
      </c>
      <c r="C2343" s="22">
        <v>42678</v>
      </c>
      <c r="D2343" s="3" t="s">
        <v>1554</v>
      </c>
      <c r="E2343" s="3" t="s">
        <v>383</v>
      </c>
      <c r="F2343" s="3">
        <v>1</v>
      </c>
      <c r="G2343" s="3">
        <v>1</v>
      </c>
      <c r="H2343" s="3" t="s">
        <v>1556</v>
      </c>
      <c r="I2343" s="3" t="s">
        <v>123</v>
      </c>
      <c r="J2343" s="3">
        <v>33.9</v>
      </c>
      <c r="K2343" s="3">
        <v>1</v>
      </c>
    </row>
    <row r="2344" spans="1:11" x14ac:dyDescent="0.35">
      <c r="A2344" s="3" t="s">
        <v>103</v>
      </c>
      <c r="B2344" s="3">
        <v>2017</v>
      </c>
      <c r="C2344" s="22">
        <v>42678</v>
      </c>
      <c r="D2344" s="3" t="s">
        <v>1554</v>
      </c>
      <c r="E2344" s="3" t="s">
        <v>383</v>
      </c>
      <c r="F2344" s="3">
        <v>1</v>
      </c>
      <c r="G2344" s="3">
        <v>2</v>
      </c>
      <c r="H2344" s="3" t="s">
        <v>150</v>
      </c>
      <c r="I2344" s="3" t="s">
        <v>31</v>
      </c>
      <c r="J2344" s="3">
        <v>28.3</v>
      </c>
      <c r="K2344" s="3">
        <v>2</v>
      </c>
    </row>
    <row r="2345" spans="1:11" x14ac:dyDescent="0.35">
      <c r="A2345" s="3" t="s">
        <v>103</v>
      </c>
      <c r="B2345" s="3">
        <v>2017</v>
      </c>
      <c r="C2345" s="22">
        <v>42678</v>
      </c>
      <c r="D2345" s="3" t="s">
        <v>1554</v>
      </c>
      <c r="E2345" s="3" t="s">
        <v>383</v>
      </c>
      <c r="F2345" s="3">
        <v>1</v>
      </c>
      <c r="G2345" s="3">
        <v>3</v>
      </c>
      <c r="H2345" s="3" t="s">
        <v>1633</v>
      </c>
      <c r="I2345" s="3" t="s">
        <v>1599</v>
      </c>
      <c r="J2345" s="3">
        <v>19.5</v>
      </c>
      <c r="K2345" s="3">
        <v>3</v>
      </c>
    </row>
    <row r="2346" spans="1:11" x14ac:dyDescent="0.35">
      <c r="A2346" s="3" t="s">
        <v>103</v>
      </c>
      <c r="B2346" s="3">
        <v>2017</v>
      </c>
      <c r="C2346" s="22">
        <v>42678</v>
      </c>
      <c r="D2346" s="3" t="s">
        <v>1554</v>
      </c>
      <c r="E2346" s="3" t="s">
        <v>383</v>
      </c>
      <c r="F2346" s="3">
        <v>1</v>
      </c>
      <c r="G2346" s="3">
        <v>4</v>
      </c>
      <c r="H2346" s="3" t="s">
        <v>50</v>
      </c>
      <c r="I2346" s="3" t="s">
        <v>51</v>
      </c>
      <c r="J2346" s="3">
        <v>20.100000000000001</v>
      </c>
      <c r="K2346" s="3">
        <v>4</v>
      </c>
    </row>
    <row r="2347" spans="1:11" x14ac:dyDescent="0.35">
      <c r="A2347" s="3" t="s">
        <v>103</v>
      </c>
      <c r="B2347" s="3">
        <v>2017</v>
      </c>
      <c r="C2347" s="22">
        <v>42678</v>
      </c>
      <c r="D2347" s="3" t="s">
        <v>1554</v>
      </c>
      <c r="E2347" s="3" t="s">
        <v>383</v>
      </c>
      <c r="F2347" s="3">
        <v>1</v>
      </c>
      <c r="G2347" s="3">
        <v>5</v>
      </c>
      <c r="H2347" s="3" t="s">
        <v>1619</v>
      </c>
      <c r="I2347" s="3" t="s">
        <v>121</v>
      </c>
      <c r="J2347" s="3">
        <v>20.8</v>
      </c>
      <c r="K2347" s="3">
        <v>5</v>
      </c>
    </row>
    <row r="2348" spans="1:11" x14ac:dyDescent="0.35">
      <c r="A2348" s="3" t="s">
        <v>103</v>
      </c>
      <c r="B2348" s="3">
        <v>2017</v>
      </c>
      <c r="C2348" s="22">
        <v>42678</v>
      </c>
      <c r="D2348" s="3" t="s">
        <v>1554</v>
      </c>
      <c r="E2348" s="3" t="s">
        <v>383</v>
      </c>
      <c r="F2348" s="3">
        <v>1</v>
      </c>
      <c r="G2348" s="3">
        <v>6</v>
      </c>
      <c r="H2348" s="3" t="s">
        <v>142</v>
      </c>
      <c r="I2348" s="3" t="s">
        <v>61</v>
      </c>
      <c r="J2348" s="3">
        <v>24.4</v>
      </c>
      <c r="K2348" s="3">
        <v>6</v>
      </c>
    </row>
    <row r="2349" spans="1:11" x14ac:dyDescent="0.35">
      <c r="A2349" s="3" t="s">
        <v>103</v>
      </c>
      <c r="B2349" s="3">
        <v>2017</v>
      </c>
      <c r="C2349" s="22">
        <v>42678</v>
      </c>
      <c r="D2349" s="3" t="s">
        <v>1554</v>
      </c>
      <c r="E2349" s="3" t="s">
        <v>383</v>
      </c>
      <c r="F2349" s="3">
        <v>2</v>
      </c>
      <c r="G2349" s="3">
        <v>1</v>
      </c>
      <c r="H2349" s="3" t="s">
        <v>332</v>
      </c>
      <c r="I2349" s="3" t="s">
        <v>56</v>
      </c>
      <c r="J2349" s="3">
        <v>24.5</v>
      </c>
      <c r="K2349" s="3">
        <v>7</v>
      </c>
    </row>
    <row r="2350" spans="1:11" x14ac:dyDescent="0.35">
      <c r="A2350" s="3" t="s">
        <v>103</v>
      </c>
      <c r="B2350" s="3">
        <v>2017</v>
      </c>
      <c r="C2350" s="22">
        <v>42678</v>
      </c>
      <c r="D2350" s="3" t="s">
        <v>1554</v>
      </c>
      <c r="E2350" s="3" t="s">
        <v>383</v>
      </c>
      <c r="F2350" s="3">
        <v>2</v>
      </c>
      <c r="G2350" s="3">
        <v>2</v>
      </c>
      <c r="H2350" s="3" t="s">
        <v>160</v>
      </c>
      <c r="I2350" s="3" t="s">
        <v>161</v>
      </c>
      <c r="J2350" s="3">
        <v>19.600000000000001</v>
      </c>
      <c r="K2350" s="3">
        <v>8</v>
      </c>
    </row>
    <row r="2351" spans="1:11" x14ac:dyDescent="0.35">
      <c r="A2351" s="3" t="s">
        <v>103</v>
      </c>
      <c r="B2351" s="3">
        <v>2017</v>
      </c>
      <c r="C2351" s="22">
        <v>42678</v>
      </c>
      <c r="D2351" s="3" t="s">
        <v>1554</v>
      </c>
      <c r="E2351" s="3" t="s">
        <v>383</v>
      </c>
      <c r="F2351" s="3">
        <v>2</v>
      </c>
      <c r="G2351" s="3">
        <v>3</v>
      </c>
      <c r="H2351" s="3" t="s">
        <v>83</v>
      </c>
      <c r="I2351" s="3" t="s">
        <v>67</v>
      </c>
      <c r="J2351" s="3">
        <v>24.2</v>
      </c>
      <c r="K2351" s="3">
        <v>9</v>
      </c>
    </row>
    <row r="2352" spans="1:11" x14ac:dyDescent="0.35">
      <c r="A2352" s="3" t="s">
        <v>103</v>
      </c>
      <c r="B2352" s="3">
        <v>2017</v>
      </c>
      <c r="C2352" s="22">
        <v>42678</v>
      </c>
      <c r="D2352" s="3" t="s">
        <v>1554</v>
      </c>
      <c r="E2352" s="3" t="s">
        <v>383</v>
      </c>
      <c r="F2352" s="3">
        <v>2</v>
      </c>
      <c r="G2352" s="3">
        <v>4</v>
      </c>
      <c r="H2352" s="3" t="s">
        <v>1625</v>
      </c>
      <c r="I2352" s="3" t="s">
        <v>1621</v>
      </c>
      <c r="J2352" s="3">
        <v>21.9</v>
      </c>
      <c r="K2352" s="3">
        <v>10</v>
      </c>
    </row>
    <row r="2353" spans="1:11" x14ac:dyDescent="0.35">
      <c r="A2353" s="3" t="s">
        <v>103</v>
      </c>
      <c r="B2353" s="3">
        <v>2017</v>
      </c>
      <c r="C2353" s="22">
        <v>42678</v>
      </c>
      <c r="D2353" s="3" t="s">
        <v>1554</v>
      </c>
      <c r="E2353" s="3" t="s">
        <v>383</v>
      </c>
      <c r="F2353" s="3">
        <v>2</v>
      </c>
      <c r="G2353" s="3">
        <v>5</v>
      </c>
      <c r="H2353" s="3" t="s">
        <v>1593</v>
      </c>
      <c r="I2353" s="3" t="s">
        <v>53</v>
      </c>
      <c r="J2353" s="3">
        <v>18.5</v>
      </c>
      <c r="K2353" s="3">
        <v>11</v>
      </c>
    </row>
    <row r="2354" spans="1:11" x14ac:dyDescent="0.35">
      <c r="A2354" s="3" t="s">
        <v>103</v>
      </c>
      <c r="B2354" s="3">
        <v>2017</v>
      </c>
      <c r="C2354" s="22">
        <v>42678</v>
      </c>
      <c r="D2354" s="3" t="s">
        <v>1554</v>
      </c>
      <c r="E2354" s="3" t="s">
        <v>383</v>
      </c>
      <c r="F2354" s="3">
        <v>2</v>
      </c>
      <c r="G2354" s="3">
        <v>6</v>
      </c>
      <c r="H2354" s="3" t="s">
        <v>1630</v>
      </c>
      <c r="I2354" s="3" t="s">
        <v>145</v>
      </c>
      <c r="J2354" s="3"/>
      <c r="K2354" s="3">
        <v>12</v>
      </c>
    </row>
    <row r="2355" spans="1:11" x14ac:dyDescent="0.35">
      <c r="A2355" s="3" t="s">
        <v>1634</v>
      </c>
      <c r="B2355" s="3">
        <v>2016</v>
      </c>
      <c r="C2355" s="22">
        <v>42595</v>
      </c>
      <c r="D2355" s="3" t="s">
        <v>1555</v>
      </c>
      <c r="E2355" s="3" t="s">
        <v>472</v>
      </c>
      <c r="F2355" s="3">
        <v>1</v>
      </c>
      <c r="G2355" s="3">
        <v>1</v>
      </c>
      <c r="H2355" s="3" t="s">
        <v>1604</v>
      </c>
      <c r="I2355" s="3" t="s">
        <v>15</v>
      </c>
      <c r="J2355" s="3">
        <v>25.8</v>
      </c>
      <c r="K2355" s="3">
        <v>6</v>
      </c>
    </row>
    <row r="2356" spans="1:11" x14ac:dyDescent="0.35">
      <c r="A2356" s="3" t="s">
        <v>1634</v>
      </c>
      <c r="B2356" s="3">
        <v>2016</v>
      </c>
      <c r="C2356" s="22">
        <v>42595</v>
      </c>
      <c r="D2356" s="3" t="s">
        <v>1555</v>
      </c>
      <c r="E2356" s="3" t="s">
        <v>472</v>
      </c>
      <c r="F2356" s="3">
        <v>1</v>
      </c>
      <c r="G2356" s="3">
        <v>2</v>
      </c>
      <c r="H2356" s="3" t="s">
        <v>1635</v>
      </c>
      <c r="I2356" s="3" t="s">
        <v>36</v>
      </c>
      <c r="J2356" s="3">
        <v>32.9</v>
      </c>
      <c r="K2356" s="3">
        <v>3</v>
      </c>
    </row>
    <row r="2357" spans="1:11" x14ac:dyDescent="0.35">
      <c r="A2357" s="3" t="s">
        <v>1634</v>
      </c>
      <c r="B2357" s="3">
        <v>2016</v>
      </c>
      <c r="C2357" s="22">
        <v>42595</v>
      </c>
      <c r="D2357" s="3" t="s">
        <v>1555</v>
      </c>
      <c r="E2357" s="3" t="s">
        <v>472</v>
      </c>
      <c r="F2357" s="3">
        <v>1</v>
      </c>
      <c r="G2357" s="3">
        <v>3</v>
      </c>
      <c r="H2357" s="3" t="s">
        <v>20</v>
      </c>
      <c r="I2357" s="3" t="s">
        <v>21</v>
      </c>
      <c r="J2357" s="3">
        <v>21</v>
      </c>
      <c r="K2357" s="3">
        <v>10</v>
      </c>
    </row>
    <row r="2358" spans="1:11" x14ac:dyDescent="0.35">
      <c r="A2358" s="3" t="s">
        <v>1634</v>
      </c>
      <c r="B2358" s="3">
        <v>2016</v>
      </c>
      <c r="C2358" s="22">
        <v>42595</v>
      </c>
      <c r="D2358" s="3" t="s">
        <v>1555</v>
      </c>
      <c r="E2358" s="3" t="s">
        <v>472</v>
      </c>
      <c r="F2358" s="3">
        <v>1</v>
      </c>
      <c r="G2358" s="3">
        <v>4</v>
      </c>
      <c r="H2358" s="3" t="s">
        <v>111</v>
      </c>
      <c r="I2358" s="3" t="s">
        <v>121</v>
      </c>
      <c r="J2358" s="3">
        <v>23.5</v>
      </c>
      <c r="K2358" s="3">
        <v>4</v>
      </c>
    </row>
    <row r="2359" spans="1:11" x14ac:dyDescent="0.35">
      <c r="A2359" s="3" t="s">
        <v>1634</v>
      </c>
      <c r="B2359" s="3">
        <v>2016</v>
      </c>
      <c r="C2359" s="22">
        <v>42595</v>
      </c>
      <c r="D2359" s="3" t="s">
        <v>1555</v>
      </c>
      <c r="E2359" s="3" t="s">
        <v>472</v>
      </c>
      <c r="F2359" s="3">
        <v>1</v>
      </c>
      <c r="G2359" s="3">
        <v>5</v>
      </c>
      <c r="H2359" s="3" t="s">
        <v>1636</v>
      </c>
      <c r="I2359" s="3" t="s">
        <v>1621</v>
      </c>
      <c r="J2359" s="3">
        <v>29.8</v>
      </c>
      <c r="K2359" s="3">
        <v>17</v>
      </c>
    </row>
    <row r="2360" spans="1:11" x14ac:dyDescent="0.35">
      <c r="A2360" s="3" t="s">
        <v>1634</v>
      </c>
      <c r="B2360" s="3">
        <v>2016</v>
      </c>
      <c r="C2360" s="22">
        <v>42595</v>
      </c>
      <c r="D2360" s="3" t="s">
        <v>1555</v>
      </c>
      <c r="E2360" s="3" t="s">
        <v>472</v>
      </c>
      <c r="F2360" s="3">
        <v>1</v>
      </c>
      <c r="G2360" s="3">
        <v>6</v>
      </c>
      <c r="H2360" s="3" t="s">
        <v>1637</v>
      </c>
      <c r="I2360" s="3" t="s">
        <v>1623</v>
      </c>
      <c r="J2360" s="3">
        <v>27.5</v>
      </c>
      <c r="K2360" s="3">
        <v>25</v>
      </c>
    </row>
    <row r="2361" spans="1:11" x14ac:dyDescent="0.35">
      <c r="A2361" s="3" t="s">
        <v>1634</v>
      </c>
      <c r="B2361" s="3">
        <v>2016</v>
      </c>
      <c r="C2361" s="22">
        <v>42595</v>
      </c>
      <c r="D2361" s="3" t="s">
        <v>1555</v>
      </c>
      <c r="E2361" s="3" t="s">
        <v>472</v>
      </c>
      <c r="F2361" s="3">
        <v>2</v>
      </c>
      <c r="G2361" s="3">
        <v>1</v>
      </c>
      <c r="H2361" s="3" t="s">
        <v>80</v>
      </c>
      <c r="I2361" s="3" t="s">
        <v>65</v>
      </c>
      <c r="J2361" s="3">
        <v>29.3</v>
      </c>
      <c r="K2361" s="3">
        <v>7</v>
      </c>
    </row>
    <row r="2362" spans="1:11" x14ac:dyDescent="0.35">
      <c r="A2362" s="3" t="s">
        <v>1634</v>
      </c>
      <c r="B2362" s="3">
        <v>2016</v>
      </c>
      <c r="C2362" s="22">
        <v>42595</v>
      </c>
      <c r="D2362" s="3" t="s">
        <v>1555</v>
      </c>
      <c r="E2362" s="3" t="s">
        <v>472</v>
      </c>
      <c r="F2362" s="3">
        <v>2</v>
      </c>
      <c r="G2362" s="3">
        <v>2</v>
      </c>
      <c r="H2362" s="3" t="s">
        <v>137</v>
      </c>
      <c r="I2362" s="3" t="s">
        <v>38</v>
      </c>
      <c r="J2362" s="3">
        <v>25.5</v>
      </c>
      <c r="K2362" s="3">
        <v>11</v>
      </c>
    </row>
    <row r="2363" spans="1:11" x14ac:dyDescent="0.35">
      <c r="A2363" s="3" t="s">
        <v>1634</v>
      </c>
      <c r="B2363" s="3">
        <v>2016</v>
      </c>
      <c r="C2363" s="22">
        <v>42595</v>
      </c>
      <c r="D2363" s="3" t="s">
        <v>1555</v>
      </c>
      <c r="E2363" s="3" t="s">
        <v>472</v>
      </c>
      <c r="F2363" s="3">
        <v>2</v>
      </c>
      <c r="G2363" s="3">
        <v>3</v>
      </c>
      <c r="H2363" s="3" t="s">
        <v>113</v>
      </c>
      <c r="I2363" s="3" t="s">
        <v>121</v>
      </c>
      <c r="J2363" s="3">
        <v>21.8</v>
      </c>
      <c r="K2363" s="3">
        <v>13</v>
      </c>
    </row>
    <row r="2364" spans="1:11" x14ac:dyDescent="0.35">
      <c r="A2364" s="3" t="s">
        <v>1634</v>
      </c>
      <c r="B2364" s="3">
        <v>2016</v>
      </c>
      <c r="C2364" s="22">
        <v>42595</v>
      </c>
      <c r="D2364" s="3" t="s">
        <v>1555</v>
      </c>
      <c r="E2364" s="3" t="s">
        <v>472</v>
      </c>
      <c r="F2364" s="3">
        <v>2</v>
      </c>
      <c r="G2364" s="3">
        <v>4</v>
      </c>
      <c r="H2364" s="3" t="s">
        <v>34</v>
      </c>
      <c r="I2364" s="3" t="s">
        <v>19</v>
      </c>
      <c r="J2364" s="3">
        <v>29</v>
      </c>
      <c r="K2364" s="3">
        <v>9</v>
      </c>
    </row>
    <row r="2365" spans="1:11" x14ac:dyDescent="0.35">
      <c r="A2365" s="3" t="s">
        <v>1634</v>
      </c>
      <c r="B2365" s="3">
        <v>2016</v>
      </c>
      <c r="C2365" s="22">
        <v>42595</v>
      </c>
      <c r="D2365" s="3" t="s">
        <v>1555</v>
      </c>
      <c r="E2365" s="3" t="s">
        <v>472</v>
      </c>
      <c r="F2365" s="3">
        <v>2</v>
      </c>
      <c r="G2365" s="3">
        <v>5</v>
      </c>
      <c r="H2365" s="3" t="s">
        <v>142</v>
      </c>
      <c r="I2365" s="3" t="s">
        <v>61</v>
      </c>
      <c r="J2365" s="3">
        <v>24.1</v>
      </c>
      <c r="K2365" s="3">
        <v>21</v>
      </c>
    </row>
    <row r="2366" spans="1:11" x14ac:dyDescent="0.35">
      <c r="A2366" s="3" t="s">
        <v>1634</v>
      </c>
      <c r="B2366" s="3">
        <v>2016</v>
      </c>
      <c r="C2366" s="22">
        <v>42595</v>
      </c>
      <c r="D2366" s="3" t="s">
        <v>1555</v>
      </c>
      <c r="E2366" s="3" t="s">
        <v>472</v>
      </c>
      <c r="F2366" s="3">
        <v>2</v>
      </c>
      <c r="G2366" s="3">
        <v>6</v>
      </c>
      <c r="H2366" s="3" t="s">
        <v>1638</v>
      </c>
      <c r="I2366" s="3" t="s">
        <v>1639</v>
      </c>
      <c r="J2366" s="3">
        <v>28.2</v>
      </c>
      <c r="K2366" s="3">
        <v>17</v>
      </c>
    </row>
    <row r="2367" spans="1:11" x14ac:dyDescent="0.35">
      <c r="A2367" s="3" t="s">
        <v>1634</v>
      </c>
      <c r="B2367" s="3">
        <v>2016</v>
      </c>
      <c r="C2367" s="22">
        <v>42595</v>
      </c>
      <c r="D2367" s="3" t="s">
        <v>1555</v>
      </c>
      <c r="E2367" s="3" t="s">
        <v>472</v>
      </c>
      <c r="F2367" s="3">
        <v>2</v>
      </c>
      <c r="G2367" s="3">
        <v>7</v>
      </c>
      <c r="H2367" s="3" t="s">
        <v>140</v>
      </c>
      <c r="I2367" s="3" t="s">
        <v>29</v>
      </c>
      <c r="J2367" s="3">
        <v>19.2</v>
      </c>
      <c r="K2367" s="3">
        <v>25</v>
      </c>
    </row>
    <row r="2368" spans="1:11" x14ac:dyDescent="0.35">
      <c r="A2368" s="3" t="s">
        <v>1634</v>
      </c>
      <c r="B2368" s="3">
        <v>2016</v>
      </c>
      <c r="C2368" s="22">
        <v>42595</v>
      </c>
      <c r="D2368" s="3" t="s">
        <v>1555</v>
      </c>
      <c r="E2368" s="3" t="s">
        <v>472</v>
      </c>
      <c r="F2368" s="3">
        <v>3</v>
      </c>
      <c r="G2368" s="3">
        <v>1</v>
      </c>
      <c r="H2368" s="3" t="s">
        <v>1640</v>
      </c>
      <c r="I2368" s="3" t="s">
        <v>25</v>
      </c>
      <c r="J2368" s="3">
        <v>24.7</v>
      </c>
      <c r="K2368" s="3">
        <v>2</v>
      </c>
    </row>
    <row r="2369" spans="1:11" x14ac:dyDescent="0.35">
      <c r="A2369" s="3" t="s">
        <v>1634</v>
      </c>
      <c r="B2369" s="3">
        <v>2016</v>
      </c>
      <c r="C2369" s="22">
        <v>42595</v>
      </c>
      <c r="D2369" s="3" t="s">
        <v>1555</v>
      </c>
      <c r="E2369" s="3" t="s">
        <v>472</v>
      </c>
      <c r="F2369" s="3">
        <v>3</v>
      </c>
      <c r="G2369" s="3">
        <v>2</v>
      </c>
      <c r="H2369" s="3" t="s">
        <v>178</v>
      </c>
      <c r="I2369" s="3" t="s">
        <v>159</v>
      </c>
      <c r="J2369" s="3">
        <v>24.6</v>
      </c>
      <c r="K2369" s="3">
        <v>8</v>
      </c>
    </row>
    <row r="2370" spans="1:11" x14ac:dyDescent="0.35">
      <c r="A2370" s="3" t="s">
        <v>1634</v>
      </c>
      <c r="B2370" s="3">
        <v>2016</v>
      </c>
      <c r="C2370" s="22">
        <v>42595</v>
      </c>
      <c r="D2370" s="3" t="s">
        <v>1555</v>
      </c>
      <c r="E2370" s="3" t="s">
        <v>472</v>
      </c>
      <c r="F2370" s="3">
        <v>3</v>
      </c>
      <c r="G2370" s="3">
        <v>3</v>
      </c>
      <c r="H2370" s="3" t="s">
        <v>138</v>
      </c>
      <c r="I2370" s="3" t="s">
        <v>29</v>
      </c>
      <c r="J2370" s="3">
        <v>26.7</v>
      </c>
      <c r="K2370" s="3">
        <v>13</v>
      </c>
    </row>
    <row r="2371" spans="1:11" x14ac:dyDescent="0.35">
      <c r="A2371" s="3" t="s">
        <v>1634</v>
      </c>
      <c r="B2371" s="3">
        <v>2016</v>
      </c>
      <c r="C2371" s="22">
        <v>42595</v>
      </c>
      <c r="D2371" s="3" t="s">
        <v>1555</v>
      </c>
      <c r="E2371" s="3" t="s">
        <v>472</v>
      </c>
      <c r="F2371" s="3">
        <v>3</v>
      </c>
      <c r="G2371" s="3">
        <v>4</v>
      </c>
      <c r="H2371" s="3" t="s">
        <v>60</v>
      </c>
      <c r="I2371" s="3" t="s">
        <v>61</v>
      </c>
      <c r="J2371" s="3">
        <v>28.1</v>
      </c>
      <c r="K2371" s="3">
        <v>17</v>
      </c>
    </row>
    <row r="2372" spans="1:11" x14ac:dyDescent="0.35">
      <c r="A2372" s="3" t="s">
        <v>1634</v>
      </c>
      <c r="B2372" s="3">
        <v>2016</v>
      </c>
      <c r="C2372" s="22">
        <v>42595</v>
      </c>
      <c r="D2372" s="3" t="s">
        <v>1555</v>
      </c>
      <c r="E2372" s="3" t="s">
        <v>472</v>
      </c>
      <c r="F2372" s="3">
        <v>3</v>
      </c>
      <c r="G2372" s="3">
        <v>5</v>
      </c>
      <c r="H2372" s="3" t="s">
        <v>135</v>
      </c>
      <c r="I2372" s="3" t="s">
        <v>36</v>
      </c>
      <c r="J2372" s="3">
        <v>25.7</v>
      </c>
      <c r="K2372" s="3">
        <v>13</v>
      </c>
    </row>
    <row r="2373" spans="1:11" x14ac:dyDescent="0.35">
      <c r="A2373" s="3" t="s">
        <v>1634</v>
      </c>
      <c r="B2373" s="3">
        <v>2016</v>
      </c>
      <c r="C2373" s="22">
        <v>42595</v>
      </c>
      <c r="D2373" s="3" t="s">
        <v>1555</v>
      </c>
      <c r="E2373" s="3" t="s">
        <v>472</v>
      </c>
      <c r="F2373" s="3">
        <v>3</v>
      </c>
      <c r="G2373" s="3">
        <v>6</v>
      </c>
      <c r="H2373" s="3" t="s">
        <v>1622</v>
      </c>
      <c r="I2373" s="3" t="s">
        <v>1623</v>
      </c>
      <c r="J2373" s="3">
        <v>28.1</v>
      </c>
      <c r="K2373" s="3">
        <v>13</v>
      </c>
    </row>
    <row r="2374" spans="1:11" x14ac:dyDescent="0.35">
      <c r="A2374" s="3" t="s">
        <v>1634</v>
      </c>
      <c r="B2374" s="3">
        <v>2016</v>
      </c>
      <c r="C2374" s="22">
        <v>42595</v>
      </c>
      <c r="D2374" s="3" t="s">
        <v>1555</v>
      </c>
      <c r="E2374" s="3" t="s">
        <v>472</v>
      </c>
      <c r="F2374" s="3">
        <v>3</v>
      </c>
      <c r="G2374" s="3">
        <v>7</v>
      </c>
      <c r="H2374" s="3" t="s">
        <v>421</v>
      </c>
      <c r="I2374" s="3" t="s">
        <v>15</v>
      </c>
      <c r="J2374" s="3">
        <v>29.7</v>
      </c>
      <c r="K2374" s="3">
        <v>25</v>
      </c>
    </row>
    <row r="2375" spans="1:11" x14ac:dyDescent="0.35">
      <c r="A2375" s="3" t="s">
        <v>1634</v>
      </c>
      <c r="B2375" s="3">
        <v>2016</v>
      </c>
      <c r="C2375" s="22">
        <v>42595</v>
      </c>
      <c r="D2375" s="3" t="s">
        <v>1555</v>
      </c>
      <c r="E2375" s="3" t="s">
        <v>472</v>
      </c>
      <c r="F2375" s="3">
        <v>4</v>
      </c>
      <c r="G2375" s="3">
        <v>1</v>
      </c>
      <c r="H2375" s="3" t="s">
        <v>188</v>
      </c>
      <c r="I2375" s="3" t="s">
        <v>19</v>
      </c>
      <c r="J2375" s="3">
        <v>22.1</v>
      </c>
      <c r="K2375" s="3">
        <v>1</v>
      </c>
    </row>
    <row r="2376" spans="1:11" x14ac:dyDescent="0.35">
      <c r="A2376" s="3" t="s">
        <v>1634</v>
      </c>
      <c r="B2376" s="3">
        <v>2016</v>
      </c>
      <c r="C2376" s="22">
        <v>42595</v>
      </c>
      <c r="D2376" s="3" t="s">
        <v>1555</v>
      </c>
      <c r="E2376" s="3" t="s">
        <v>472</v>
      </c>
      <c r="F2376" s="3">
        <v>4</v>
      </c>
      <c r="G2376" s="3">
        <v>2</v>
      </c>
      <c r="H2376" s="3" t="s">
        <v>1556</v>
      </c>
      <c r="I2376" s="3" t="s">
        <v>123</v>
      </c>
      <c r="J2376" s="3">
        <v>33.700000000000003</v>
      </c>
      <c r="K2376" s="3">
        <v>12</v>
      </c>
    </row>
    <row r="2377" spans="1:11" x14ac:dyDescent="0.35">
      <c r="A2377" s="3" t="s">
        <v>1634</v>
      </c>
      <c r="B2377" s="3">
        <v>2016</v>
      </c>
      <c r="C2377" s="22">
        <v>42595</v>
      </c>
      <c r="D2377" s="3" t="s">
        <v>1555</v>
      </c>
      <c r="E2377" s="3" t="s">
        <v>472</v>
      </c>
      <c r="F2377" s="3">
        <v>4</v>
      </c>
      <c r="G2377" s="3">
        <v>3</v>
      </c>
      <c r="H2377" s="3" t="s">
        <v>1641</v>
      </c>
      <c r="I2377" s="3" t="s">
        <v>1642</v>
      </c>
      <c r="J2377" s="3">
        <v>28.8</v>
      </c>
      <c r="K2377" s="3">
        <v>17</v>
      </c>
    </row>
    <row r="2378" spans="1:11" x14ac:dyDescent="0.35">
      <c r="A2378" s="3" t="s">
        <v>1634</v>
      </c>
      <c r="B2378" s="3">
        <v>2016</v>
      </c>
      <c r="C2378" s="22">
        <v>42595</v>
      </c>
      <c r="D2378" s="3" t="s">
        <v>1555</v>
      </c>
      <c r="E2378" s="3" t="s">
        <v>472</v>
      </c>
      <c r="F2378" s="3">
        <v>4</v>
      </c>
      <c r="G2378" s="3">
        <v>4</v>
      </c>
      <c r="H2378" s="3" t="s">
        <v>1643</v>
      </c>
      <c r="I2378" s="3" t="s">
        <v>175</v>
      </c>
      <c r="J2378" s="3">
        <v>30.9</v>
      </c>
      <c r="K2378" s="3">
        <v>21</v>
      </c>
    </row>
    <row r="2379" spans="1:11" x14ac:dyDescent="0.35">
      <c r="A2379" s="3" t="s">
        <v>1634</v>
      </c>
      <c r="B2379" s="3">
        <v>2016</v>
      </c>
      <c r="C2379" s="22">
        <v>42595</v>
      </c>
      <c r="D2379" s="3" t="s">
        <v>1555</v>
      </c>
      <c r="E2379" s="3" t="s">
        <v>472</v>
      </c>
      <c r="F2379" s="3">
        <v>4</v>
      </c>
      <c r="G2379" s="3">
        <v>5</v>
      </c>
      <c r="H2379" s="3" t="s">
        <v>332</v>
      </c>
      <c r="I2379" s="3" t="s">
        <v>56</v>
      </c>
      <c r="J2379" s="3">
        <v>24.3</v>
      </c>
      <c r="K2379" s="3">
        <v>21</v>
      </c>
    </row>
    <row r="2380" spans="1:11" x14ac:dyDescent="0.35">
      <c r="A2380" s="3" t="s">
        <v>1634</v>
      </c>
      <c r="B2380" s="3">
        <v>2016</v>
      </c>
      <c r="C2380" s="22">
        <v>42595</v>
      </c>
      <c r="D2380" s="3" t="s">
        <v>1555</v>
      </c>
      <c r="E2380" s="3" t="s">
        <v>472</v>
      </c>
      <c r="F2380" s="3">
        <v>4</v>
      </c>
      <c r="G2380" s="3">
        <v>6</v>
      </c>
      <c r="H2380" s="3" t="s">
        <v>1591</v>
      </c>
      <c r="I2380" s="3" t="s">
        <v>17</v>
      </c>
      <c r="J2380" s="3">
        <v>28.4</v>
      </c>
      <c r="K2380" s="3">
        <v>21</v>
      </c>
    </row>
    <row r="2381" spans="1:11" x14ac:dyDescent="0.35">
      <c r="A2381" s="3" t="s">
        <v>1634</v>
      </c>
      <c r="B2381" s="3">
        <v>2016</v>
      </c>
      <c r="C2381" s="22">
        <v>42595</v>
      </c>
      <c r="D2381" s="3" t="s">
        <v>1555</v>
      </c>
      <c r="E2381" s="3" t="s">
        <v>472</v>
      </c>
      <c r="F2381" s="3">
        <v>4</v>
      </c>
      <c r="G2381" s="3">
        <v>7</v>
      </c>
      <c r="H2381" s="3" t="s">
        <v>150</v>
      </c>
      <c r="I2381" s="3" t="s">
        <v>31</v>
      </c>
      <c r="J2381" s="3">
        <v>28.1</v>
      </c>
      <c r="K2381" s="3">
        <v>5</v>
      </c>
    </row>
    <row r="2382" spans="1:11" x14ac:dyDescent="0.35">
      <c r="A2382" s="3" t="s">
        <v>1634</v>
      </c>
      <c r="B2382" s="3">
        <v>2016</v>
      </c>
      <c r="C2382" s="22">
        <v>42595</v>
      </c>
      <c r="D2382" s="3" t="s">
        <v>1555</v>
      </c>
      <c r="E2382" s="3" t="s">
        <v>1543</v>
      </c>
      <c r="F2382" s="3">
        <v>1</v>
      </c>
      <c r="G2382" s="3">
        <v>1</v>
      </c>
      <c r="H2382" s="3" t="s">
        <v>20</v>
      </c>
      <c r="I2382" s="3" t="s">
        <v>21</v>
      </c>
      <c r="J2382" s="3">
        <v>21</v>
      </c>
      <c r="K2382" s="3">
        <v>10</v>
      </c>
    </row>
    <row r="2383" spans="1:11" x14ac:dyDescent="0.35">
      <c r="A2383" s="3" t="s">
        <v>1634</v>
      </c>
      <c r="B2383" s="3">
        <v>2016</v>
      </c>
      <c r="C2383" s="22">
        <v>42595</v>
      </c>
      <c r="D2383" s="3" t="s">
        <v>1555</v>
      </c>
      <c r="E2383" s="3" t="s">
        <v>1543</v>
      </c>
      <c r="F2383" s="3">
        <v>1</v>
      </c>
      <c r="G2383" s="3">
        <v>2</v>
      </c>
      <c r="H2383" s="3" t="s">
        <v>135</v>
      </c>
      <c r="I2383" s="3" t="s">
        <v>36</v>
      </c>
      <c r="J2383" s="3">
        <v>25.7</v>
      </c>
      <c r="K2383" s="3">
        <v>13</v>
      </c>
    </row>
    <row r="2384" spans="1:11" x14ac:dyDescent="0.35">
      <c r="A2384" s="3" t="s">
        <v>1634</v>
      </c>
      <c r="B2384" s="3">
        <v>2016</v>
      </c>
      <c r="C2384" s="22">
        <v>42595</v>
      </c>
      <c r="D2384" s="3" t="s">
        <v>1555</v>
      </c>
      <c r="E2384" s="3" t="s">
        <v>1543</v>
      </c>
      <c r="F2384" s="3">
        <v>1</v>
      </c>
      <c r="G2384" s="3">
        <v>3</v>
      </c>
      <c r="H2384" s="3" t="s">
        <v>1638</v>
      </c>
      <c r="I2384" s="3" t="s">
        <v>1639</v>
      </c>
      <c r="J2384" s="3">
        <v>28.2</v>
      </c>
      <c r="K2384" s="3">
        <v>17</v>
      </c>
    </row>
    <row r="2385" spans="1:11" x14ac:dyDescent="0.35">
      <c r="A2385" s="3" t="s">
        <v>1634</v>
      </c>
      <c r="B2385" s="3">
        <v>2016</v>
      </c>
      <c r="C2385" s="22">
        <v>42595</v>
      </c>
      <c r="D2385" s="3" t="s">
        <v>1555</v>
      </c>
      <c r="E2385" s="3" t="s">
        <v>1543</v>
      </c>
      <c r="F2385" s="3">
        <v>1</v>
      </c>
      <c r="G2385" s="3">
        <v>4</v>
      </c>
      <c r="H2385" s="3" t="s">
        <v>1643</v>
      </c>
      <c r="I2385" s="3" t="s">
        <v>175</v>
      </c>
      <c r="J2385" s="3">
        <v>30.9</v>
      </c>
      <c r="K2385" s="3">
        <v>21</v>
      </c>
    </row>
    <row r="2386" spans="1:11" x14ac:dyDescent="0.35">
      <c r="A2386" s="3" t="s">
        <v>1634</v>
      </c>
      <c r="B2386" s="3">
        <v>2016</v>
      </c>
      <c r="C2386" s="22">
        <v>42595</v>
      </c>
      <c r="D2386" s="3" t="s">
        <v>1555</v>
      </c>
      <c r="E2386" s="3" t="s">
        <v>1543</v>
      </c>
      <c r="F2386" s="3">
        <v>2</v>
      </c>
      <c r="G2386" s="3">
        <v>1</v>
      </c>
      <c r="H2386" s="3" t="s">
        <v>150</v>
      </c>
      <c r="I2386" s="3" t="s">
        <v>31</v>
      </c>
      <c r="J2386" s="3">
        <v>28.1</v>
      </c>
      <c r="K2386" s="3">
        <v>5</v>
      </c>
    </row>
    <row r="2387" spans="1:11" x14ac:dyDescent="0.35">
      <c r="A2387" s="3" t="s">
        <v>1634</v>
      </c>
      <c r="B2387" s="3">
        <v>2016</v>
      </c>
      <c r="C2387" s="22">
        <v>42595</v>
      </c>
      <c r="D2387" s="3" t="s">
        <v>1555</v>
      </c>
      <c r="E2387" s="3" t="s">
        <v>1543</v>
      </c>
      <c r="F2387" s="3">
        <v>2</v>
      </c>
      <c r="G2387" s="3">
        <v>2</v>
      </c>
      <c r="H2387" s="3" t="s">
        <v>113</v>
      </c>
      <c r="I2387" s="3" t="s">
        <v>121</v>
      </c>
      <c r="J2387" s="3">
        <v>21.8</v>
      </c>
      <c r="K2387" s="3">
        <v>13</v>
      </c>
    </row>
    <row r="2388" spans="1:11" x14ac:dyDescent="0.35">
      <c r="A2388" s="3" t="s">
        <v>1634</v>
      </c>
      <c r="B2388" s="3">
        <v>2016</v>
      </c>
      <c r="C2388" s="22">
        <v>42595</v>
      </c>
      <c r="D2388" s="3" t="s">
        <v>1555</v>
      </c>
      <c r="E2388" s="3" t="s">
        <v>1543</v>
      </c>
      <c r="F2388" s="3">
        <v>2</v>
      </c>
      <c r="G2388" s="3">
        <v>3</v>
      </c>
      <c r="H2388" s="3" t="s">
        <v>60</v>
      </c>
      <c r="I2388" s="3" t="s">
        <v>61</v>
      </c>
      <c r="J2388" s="3">
        <v>28.1</v>
      </c>
      <c r="K2388" s="3">
        <v>17</v>
      </c>
    </row>
    <row r="2389" spans="1:11" x14ac:dyDescent="0.35">
      <c r="A2389" s="3" t="s">
        <v>1634</v>
      </c>
      <c r="B2389" s="3">
        <v>2016</v>
      </c>
      <c r="C2389" s="22">
        <v>42595</v>
      </c>
      <c r="D2389" s="3" t="s">
        <v>1555</v>
      </c>
      <c r="E2389" s="3" t="s">
        <v>1543</v>
      </c>
      <c r="F2389" s="3">
        <v>2</v>
      </c>
      <c r="G2389" s="3">
        <v>4</v>
      </c>
      <c r="H2389" s="3" t="s">
        <v>142</v>
      </c>
      <c r="I2389" s="3" t="s">
        <v>61</v>
      </c>
      <c r="J2389" s="3">
        <v>24.1</v>
      </c>
      <c r="K2389" s="3">
        <v>21</v>
      </c>
    </row>
    <row r="2390" spans="1:11" x14ac:dyDescent="0.35">
      <c r="A2390" s="3" t="s">
        <v>1634</v>
      </c>
      <c r="B2390" s="3">
        <v>2016</v>
      </c>
      <c r="C2390" s="22">
        <v>42595</v>
      </c>
      <c r="D2390" s="3" t="s">
        <v>1555</v>
      </c>
      <c r="E2390" s="3" t="s">
        <v>1543</v>
      </c>
      <c r="F2390" s="3">
        <v>2</v>
      </c>
      <c r="G2390" s="3">
        <v>5</v>
      </c>
      <c r="H2390" s="3" t="s">
        <v>1637</v>
      </c>
      <c r="I2390" s="3" t="s">
        <v>1623</v>
      </c>
      <c r="J2390" s="3">
        <v>27.5</v>
      </c>
      <c r="K2390" s="3">
        <v>25</v>
      </c>
    </row>
    <row r="2391" spans="1:11" x14ac:dyDescent="0.35">
      <c r="A2391" s="3" t="s">
        <v>1634</v>
      </c>
      <c r="B2391" s="3">
        <v>2016</v>
      </c>
      <c r="C2391" s="22">
        <v>42595</v>
      </c>
      <c r="D2391" s="3" t="s">
        <v>1555</v>
      </c>
      <c r="E2391" s="3" t="s">
        <v>1543</v>
      </c>
      <c r="F2391" s="3">
        <v>3</v>
      </c>
      <c r="G2391" s="3">
        <v>1</v>
      </c>
      <c r="H2391" s="3" t="s">
        <v>34</v>
      </c>
      <c r="I2391" s="3" t="s">
        <v>19</v>
      </c>
      <c r="J2391" s="3">
        <v>29</v>
      </c>
      <c r="K2391" s="3">
        <v>9</v>
      </c>
    </row>
    <row r="2392" spans="1:11" x14ac:dyDescent="0.35">
      <c r="A2392" s="3" t="s">
        <v>1634</v>
      </c>
      <c r="B2392" s="3">
        <v>2016</v>
      </c>
      <c r="C2392" s="22">
        <v>42595</v>
      </c>
      <c r="D2392" s="3" t="s">
        <v>1555</v>
      </c>
      <c r="E2392" s="3" t="s">
        <v>1543</v>
      </c>
      <c r="F2392" s="3">
        <v>3</v>
      </c>
      <c r="G2392" s="3">
        <v>2</v>
      </c>
      <c r="H2392" s="3" t="s">
        <v>138</v>
      </c>
      <c r="I2392" s="3" t="s">
        <v>29</v>
      </c>
      <c r="J2392" s="3">
        <v>26.7</v>
      </c>
      <c r="K2392" s="3">
        <v>13</v>
      </c>
    </row>
    <row r="2393" spans="1:11" x14ac:dyDescent="0.35">
      <c r="A2393" s="3" t="s">
        <v>1634</v>
      </c>
      <c r="B2393" s="3">
        <v>2016</v>
      </c>
      <c r="C2393" s="22">
        <v>42595</v>
      </c>
      <c r="D2393" s="3" t="s">
        <v>1555</v>
      </c>
      <c r="E2393" s="3" t="s">
        <v>1543</v>
      </c>
      <c r="F2393" s="3">
        <v>3</v>
      </c>
      <c r="G2393" s="3">
        <v>3</v>
      </c>
      <c r="H2393" s="3" t="s">
        <v>1636</v>
      </c>
      <c r="I2393" s="3" t="s">
        <v>1621</v>
      </c>
      <c r="J2393" s="3">
        <v>29.8</v>
      </c>
      <c r="K2393" s="3">
        <v>17</v>
      </c>
    </row>
    <row r="2394" spans="1:11" x14ac:dyDescent="0.35">
      <c r="A2394" s="3" t="s">
        <v>1634</v>
      </c>
      <c r="B2394" s="3">
        <v>2016</v>
      </c>
      <c r="C2394" s="22">
        <v>42595</v>
      </c>
      <c r="D2394" s="3" t="s">
        <v>1555</v>
      </c>
      <c r="E2394" s="3" t="s">
        <v>1543</v>
      </c>
      <c r="F2394" s="3">
        <v>3</v>
      </c>
      <c r="G2394" s="3">
        <v>4</v>
      </c>
      <c r="H2394" s="3" t="s">
        <v>1591</v>
      </c>
      <c r="I2394" s="3" t="s">
        <v>17</v>
      </c>
      <c r="J2394" s="3">
        <v>28.4</v>
      </c>
      <c r="K2394" s="3">
        <v>21</v>
      </c>
    </row>
    <row r="2395" spans="1:11" x14ac:dyDescent="0.35">
      <c r="A2395" s="3" t="s">
        <v>1634</v>
      </c>
      <c r="B2395" s="3">
        <v>2016</v>
      </c>
      <c r="C2395" s="22">
        <v>42595</v>
      </c>
      <c r="D2395" s="3" t="s">
        <v>1555</v>
      </c>
      <c r="E2395" s="3" t="s">
        <v>1543</v>
      </c>
      <c r="F2395" s="3">
        <v>3</v>
      </c>
      <c r="G2395" s="3">
        <v>5</v>
      </c>
      <c r="H2395" s="3" t="s">
        <v>421</v>
      </c>
      <c r="I2395" s="3" t="s">
        <v>15</v>
      </c>
      <c r="J2395" s="3">
        <v>29.7</v>
      </c>
      <c r="K2395" s="3">
        <v>25</v>
      </c>
    </row>
    <row r="2396" spans="1:11" x14ac:dyDescent="0.35">
      <c r="A2396" s="3" t="s">
        <v>1634</v>
      </c>
      <c r="B2396" s="3">
        <v>2016</v>
      </c>
      <c r="C2396" s="22">
        <v>42595</v>
      </c>
      <c r="D2396" s="3" t="s">
        <v>1555</v>
      </c>
      <c r="E2396" s="3" t="s">
        <v>1543</v>
      </c>
      <c r="F2396" s="3">
        <v>4</v>
      </c>
      <c r="G2396" s="3">
        <v>1</v>
      </c>
      <c r="H2396" s="3" t="s">
        <v>111</v>
      </c>
      <c r="I2396" s="3" t="s">
        <v>121</v>
      </c>
      <c r="J2396" s="3">
        <v>23.5</v>
      </c>
      <c r="K2396" s="3">
        <v>4</v>
      </c>
    </row>
    <row r="2397" spans="1:11" x14ac:dyDescent="0.35">
      <c r="A2397" s="3" t="s">
        <v>1634</v>
      </c>
      <c r="B2397" s="3">
        <v>2016</v>
      </c>
      <c r="C2397" s="22">
        <v>42595</v>
      </c>
      <c r="D2397" s="3" t="s">
        <v>1555</v>
      </c>
      <c r="E2397" s="3" t="s">
        <v>1543</v>
      </c>
      <c r="F2397" s="3">
        <v>4</v>
      </c>
      <c r="G2397" s="3">
        <v>2</v>
      </c>
      <c r="H2397" s="3" t="s">
        <v>1622</v>
      </c>
      <c r="I2397" s="3" t="s">
        <v>1623</v>
      </c>
      <c r="J2397" s="3">
        <v>28.1</v>
      </c>
      <c r="K2397" s="3">
        <v>13</v>
      </c>
    </row>
    <row r="2398" spans="1:11" x14ac:dyDescent="0.35">
      <c r="A2398" s="3" t="s">
        <v>1634</v>
      </c>
      <c r="B2398" s="3">
        <v>2016</v>
      </c>
      <c r="C2398" s="22">
        <v>42595</v>
      </c>
      <c r="D2398" s="3" t="s">
        <v>1555</v>
      </c>
      <c r="E2398" s="3" t="s">
        <v>1543</v>
      </c>
      <c r="F2398" s="3">
        <v>4</v>
      </c>
      <c r="G2398" s="3">
        <v>3</v>
      </c>
      <c r="H2398" s="3" t="s">
        <v>1641</v>
      </c>
      <c r="I2398" s="3" t="s">
        <v>1642</v>
      </c>
      <c r="J2398" s="3">
        <v>28.8</v>
      </c>
      <c r="K2398" s="3">
        <v>17</v>
      </c>
    </row>
    <row r="2399" spans="1:11" x14ac:dyDescent="0.35">
      <c r="A2399" s="3" t="s">
        <v>1634</v>
      </c>
      <c r="B2399" s="3">
        <v>2016</v>
      </c>
      <c r="C2399" s="22">
        <v>42595</v>
      </c>
      <c r="D2399" s="3" t="s">
        <v>1555</v>
      </c>
      <c r="E2399" s="3" t="s">
        <v>1543</v>
      </c>
      <c r="F2399" s="3">
        <v>4</v>
      </c>
      <c r="G2399" s="3">
        <v>4</v>
      </c>
      <c r="H2399" s="3" t="s">
        <v>332</v>
      </c>
      <c r="I2399" s="3" t="s">
        <v>56</v>
      </c>
      <c r="J2399" s="3">
        <v>24.3</v>
      </c>
      <c r="K2399" s="3">
        <v>21</v>
      </c>
    </row>
    <row r="2400" spans="1:11" x14ac:dyDescent="0.35">
      <c r="A2400" s="3" t="s">
        <v>1634</v>
      </c>
      <c r="B2400" s="3">
        <v>2016</v>
      </c>
      <c r="C2400" s="22">
        <v>42595</v>
      </c>
      <c r="D2400" s="3" t="s">
        <v>1555</v>
      </c>
      <c r="E2400" s="3" t="s">
        <v>1543</v>
      </c>
      <c r="F2400" s="3">
        <v>4</v>
      </c>
      <c r="G2400" s="3">
        <v>5</v>
      </c>
      <c r="H2400" s="3" t="s">
        <v>140</v>
      </c>
      <c r="I2400" s="3" t="s">
        <v>29</v>
      </c>
      <c r="J2400" s="3">
        <v>19.2</v>
      </c>
      <c r="K2400" s="3">
        <v>25</v>
      </c>
    </row>
    <row r="2401" spans="1:11" x14ac:dyDescent="0.35">
      <c r="A2401" s="3" t="s">
        <v>1634</v>
      </c>
      <c r="B2401" s="3">
        <v>2016</v>
      </c>
      <c r="C2401" s="22">
        <v>42595</v>
      </c>
      <c r="D2401" s="3" t="s">
        <v>1555</v>
      </c>
      <c r="E2401" s="3" t="s">
        <v>1544</v>
      </c>
      <c r="F2401" s="3">
        <v>1</v>
      </c>
      <c r="G2401" s="3">
        <v>1</v>
      </c>
      <c r="H2401" s="3" t="s">
        <v>1604</v>
      </c>
      <c r="I2401" s="3" t="s">
        <v>15</v>
      </c>
      <c r="J2401" s="3">
        <v>25.8</v>
      </c>
      <c r="K2401" s="3">
        <v>6</v>
      </c>
    </row>
    <row r="2402" spans="1:11" x14ac:dyDescent="0.35">
      <c r="A2402" s="3" t="s">
        <v>1634</v>
      </c>
      <c r="B2402" s="3">
        <v>2016</v>
      </c>
      <c r="C2402" s="22">
        <v>42595</v>
      </c>
      <c r="D2402" s="3" t="s">
        <v>1555</v>
      </c>
      <c r="E2402" s="3" t="s">
        <v>1544</v>
      </c>
      <c r="F2402" s="3">
        <v>1</v>
      </c>
      <c r="G2402" s="3">
        <v>2</v>
      </c>
      <c r="H2402" s="3" t="s">
        <v>188</v>
      </c>
      <c r="I2402" s="3" t="s">
        <v>19</v>
      </c>
      <c r="J2402" s="3">
        <v>22.1</v>
      </c>
      <c r="K2402" s="3">
        <v>1</v>
      </c>
    </row>
    <row r="2403" spans="1:11" x14ac:dyDescent="0.35">
      <c r="A2403" s="3" t="s">
        <v>1634</v>
      </c>
      <c r="B2403" s="3">
        <v>2016</v>
      </c>
      <c r="C2403" s="22">
        <v>42595</v>
      </c>
      <c r="D2403" s="3" t="s">
        <v>1555</v>
      </c>
      <c r="E2403" s="3" t="s">
        <v>1544</v>
      </c>
      <c r="F2403" s="3">
        <v>1</v>
      </c>
      <c r="G2403" s="3">
        <v>3</v>
      </c>
      <c r="H2403" s="3" t="s">
        <v>111</v>
      </c>
      <c r="I2403" s="3" t="s">
        <v>121</v>
      </c>
      <c r="J2403" s="3">
        <v>23.5</v>
      </c>
      <c r="K2403" s="3">
        <v>4</v>
      </c>
    </row>
    <row r="2404" spans="1:11" x14ac:dyDescent="0.35">
      <c r="A2404" s="3" t="s">
        <v>1634</v>
      </c>
      <c r="B2404" s="3">
        <v>2016</v>
      </c>
      <c r="C2404" s="22">
        <v>42595</v>
      </c>
      <c r="D2404" s="3" t="s">
        <v>1555</v>
      </c>
      <c r="E2404" s="3" t="s">
        <v>1544</v>
      </c>
      <c r="F2404" s="3">
        <v>1</v>
      </c>
      <c r="G2404" s="3">
        <v>4</v>
      </c>
      <c r="H2404" s="3" t="s">
        <v>178</v>
      </c>
      <c r="I2404" s="3" t="s">
        <v>159</v>
      </c>
      <c r="J2404" s="3">
        <v>24.6</v>
      </c>
      <c r="K2404" s="3">
        <v>8</v>
      </c>
    </row>
    <row r="2405" spans="1:11" x14ac:dyDescent="0.35">
      <c r="A2405" s="3" t="s">
        <v>1634</v>
      </c>
      <c r="B2405" s="3">
        <v>2016</v>
      </c>
      <c r="C2405" s="22">
        <v>42595</v>
      </c>
      <c r="D2405" s="3" t="s">
        <v>1555</v>
      </c>
      <c r="E2405" s="3" t="s">
        <v>1544</v>
      </c>
      <c r="F2405" s="3">
        <v>1</v>
      </c>
      <c r="G2405" s="3">
        <v>5</v>
      </c>
      <c r="H2405" s="3" t="s">
        <v>137</v>
      </c>
      <c r="I2405" s="3" t="s">
        <v>38</v>
      </c>
      <c r="J2405" s="3">
        <v>25.5</v>
      </c>
      <c r="K2405" s="3">
        <v>11</v>
      </c>
    </row>
    <row r="2406" spans="1:11" x14ac:dyDescent="0.35">
      <c r="A2406" s="3" t="s">
        <v>1634</v>
      </c>
      <c r="B2406" s="3">
        <v>2016</v>
      </c>
      <c r="C2406" s="22">
        <v>42595</v>
      </c>
      <c r="D2406" s="3" t="s">
        <v>1555</v>
      </c>
      <c r="E2406" s="3" t="s">
        <v>1544</v>
      </c>
      <c r="F2406" s="3">
        <v>1</v>
      </c>
      <c r="G2406" s="3">
        <v>6</v>
      </c>
      <c r="H2406" s="3" t="s">
        <v>20</v>
      </c>
      <c r="I2406" s="3" t="s">
        <v>21</v>
      </c>
      <c r="J2406" s="3">
        <v>21</v>
      </c>
      <c r="K2406" s="3">
        <v>10</v>
      </c>
    </row>
    <row r="2407" spans="1:11" x14ac:dyDescent="0.35">
      <c r="A2407" s="3" t="s">
        <v>1634</v>
      </c>
      <c r="B2407" s="3">
        <v>2016</v>
      </c>
      <c r="C2407" s="22">
        <v>42595</v>
      </c>
      <c r="D2407" s="3" t="s">
        <v>1555</v>
      </c>
      <c r="E2407" s="3" t="s">
        <v>1544</v>
      </c>
      <c r="F2407" s="3">
        <v>2</v>
      </c>
      <c r="G2407" s="3">
        <v>1</v>
      </c>
      <c r="H2407" s="3" t="s">
        <v>1635</v>
      </c>
      <c r="I2407" s="3" t="s">
        <v>36</v>
      </c>
      <c r="J2407" s="3">
        <v>32.9</v>
      </c>
      <c r="K2407" s="3">
        <v>3</v>
      </c>
    </row>
    <row r="2408" spans="1:11" x14ac:dyDescent="0.35">
      <c r="A2408" s="3" t="s">
        <v>1634</v>
      </c>
      <c r="B2408" s="3">
        <v>2016</v>
      </c>
      <c r="C2408" s="22">
        <v>42595</v>
      </c>
      <c r="D2408" s="3" t="s">
        <v>1555</v>
      </c>
      <c r="E2408" s="3" t="s">
        <v>1544</v>
      </c>
      <c r="F2408" s="3">
        <v>2</v>
      </c>
      <c r="G2408" s="3">
        <v>2</v>
      </c>
      <c r="H2408" s="3" t="s">
        <v>1640</v>
      </c>
      <c r="I2408" s="3" t="s">
        <v>25</v>
      </c>
      <c r="J2408" s="3">
        <v>24.7</v>
      </c>
      <c r="K2408" s="3">
        <v>2</v>
      </c>
    </row>
    <row r="2409" spans="1:11" x14ac:dyDescent="0.35">
      <c r="A2409" s="3" t="s">
        <v>1634</v>
      </c>
      <c r="B2409" s="3">
        <v>2016</v>
      </c>
      <c r="C2409" s="22">
        <v>42595</v>
      </c>
      <c r="D2409" s="3" t="s">
        <v>1555</v>
      </c>
      <c r="E2409" s="3" t="s">
        <v>1544</v>
      </c>
      <c r="F2409" s="3">
        <v>2</v>
      </c>
      <c r="G2409" s="3">
        <v>3</v>
      </c>
      <c r="H2409" s="3" t="s">
        <v>150</v>
      </c>
      <c r="I2409" s="3" t="s">
        <v>31</v>
      </c>
      <c r="J2409" s="3">
        <v>28.1</v>
      </c>
      <c r="K2409" s="3">
        <v>5</v>
      </c>
    </row>
    <row r="2410" spans="1:11" x14ac:dyDescent="0.35">
      <c r="A2410" s="3" t="s">
        <v>1634</v>
      </c>
      <c r="B2410" s="3">
        <v>2016</v>
      </c>
      <c r="C2410" s="22">
        <v>42595</v>
      </c>
      <c r="D2410" s="3" t="s">
        <v>1555</v>
      </c>
      <c r="E2410" s="3" t="s">
        <v>1544</v>
      </c>
      <c r="F2410" s="3">
        <v>2</v>
      </c>
      <c r="G2410" s="3">
        <v>4</v>
      </c>
      <c r="H2410" s="3" t="s">
        <v>34</v>
      </c>
      <c r="I2410" s="3" t="s">
        <v>19</v>
      </c>
      <c r="J2410" s="3">
        <v>29</v>
      </c>
      <c r="K2410" s="3">
        <v>9</v>
      </c>
    </row>
    <row r="2411" spans="1:11" x14ac:dyDescent="0.35">
      <c r="A2411" s="3" t="s">
        <v>1634</v>
      </c>
      <c r="B2411" s="3">
        <v>2016</v>
      </c>
      <c r="C2411" s="22">
        <v>42595</v>
      </c>
      <c r="D2411" s="3" t="s">
        <v>1555</v>
      </c>
      <c r="E2411" s="3" t="s">
        <v>1544</v>
      </c>
      <c r="F2411" s="3">
        <v>2</v>
      </c>
      <c r="G2411" s="3">
        <v>5</v>
      </c>
      <c r="H2411" s="3" t="s">
        <v>1556</v>
      </c>
      <c r="I2411" s="3" t="s">
        <v>123</v>
      </c>
      <c r="J2411" s="3">
        <v>33.700000000000003</v>
      </c>
      <c r="K2411" s="3">
        <v>12</v>
      </c>
    </row>
    <row r="2412" spans="1:11" x14ac:dyDescent="0.35">
      <c r="A2412" s="3" t="s">
        <v>1634</v>
      </c>
      <c r="B2412" s="3">
        <v>2016</v>
      </c>
      <c r="C2412" s="22">
        <v>42595</v>
      </c>
      <c r="D2412" s="3" t="s">
        <v>1555</v>
      </c>
      <c r="E2412" s="3" t="s">
        <v>1544</v>
      </c>
      <c r="F2412" s="3">
        <v>2</v>
      </c>
      <c r="G2412" s="3">
        <v>6</v>
      </c>
      <c r="H2412" s="3" t="s">
        <v>80</v>
      </c>
      <c r="I2412" s="3" t="s">
        <v>65</v>
      </c>
      <c r="J2412" s="3">
        <v>29.3</v>
      </c>
      <c r="K2412" s="3">
        <v>7</v>
      </c>
    </row>
    <row r="2413" spans="1:11" x14ac:dyDescent="0.35">
      <c r="A2413" s="3" t="s">
        <v>1634</v>
      </c>
      <c r="B2413" s="3">
        <v>2016</v>
      </c>
      <c r="C2413" s="22">
        <v>42595</v>
      </c>
      <c r="D2413" s="3" t="s">
        <v>1555</v>
      </c>
      <c r="E2413" s="3" t="s">
        <v>383</v>
      </c>
      <c r="F2413" s="3">
        <v>1</v>
      </c>
      <c r="G2413" s="3">
        <v>1</v>
      </c>
      <c r="H2413" s="3" t="s">
        <v>188</v>
      </c>
      <c r="I2413" s="3" t="s">
        <v>19</v>
      </c>
      <c r="J2413" s="3">
        <v>22.1</v>
      </c>
      <c r="K2413" s="3">
        <v>1</v>
      </c>
    </row>
    <row r="2414" spans="1:11" x14ac:dyDescent="0.35">
      <c r="A2414" s="3" t="s">
        <v>1634</v>
      </c>
      <c r="B2414" s="3">
        <v>2016</v>
      </c>
      <c r="C2414" s="22">
        <v>42595</v>
      </c>
      <c r="D2414" s="3" t="s">
        <v>1555</v>
      </c>
      <c r="E2414" s="3" t="s">
        <v>383</v>
      </c>
      <c r="F2414" s="3">
        <v>1</v>
      </c>
      <c r="G2414" s="3">
        <v>2</v>
      </c>
      <c r="H2414" s="3" t="s">
        <v>1640</v>
      </c>
      <c r="I2414" s="3" t="s">
        <v>25</v>
      </c>
      <c r="J2414" s="3">
        <v>24.7</v>
      </c>
      <c r="K2414" s="3">
        <v>2</v>
      </c>
    </row>
    <row r="2415" spans="1:11" x14ac:dyDescent="0.35">
      <c r="A2415" s="3" t="s">
        <v>1634</v>
      </c>
      <c r="B2415" s="3">
        <v>2016</v>
      </c>
      <c r="C2415" s="22">
        <v>42595</v>
      </c>
      <c r="D2415" s="3" t="s">
        <v>1555</v>
      </c>
      <c r="E2415" s="3" t="s">
        <v>383</v>
      </c>
      <c r="F2415" s="3">
        <v>1</v>
      </c>
      <c r="G2415" s="3">
        <v>3</v>
      </c>
      <c r="H2415" s="3" t="s">
        <v>1635</v>
      </c>
      <c r="I2415" s="3" t="s">
        <v>36</v>
      </c>
      <c r="J2415" s="3">
        <v>32.9</v>
      </c>
      <c r="K2415" s="3">
        <v>3</v>
      </c>
    </row>
    <row r="2416" spans="1:11" x14ac:dyDescent="0.35">
      <c r="A2416" s="3" t="s">
        <v>1634</v>
      </c>
      <c r="B2416" s="3">
        <v>2016</v>
      </c>
      <c r="C2416" s="22">
        <v>42595</v>
      </c>
      <c r="D2416" s="3" t="s">
        <v>1555</v>
      </c>
      <c r="E2416" s="3" t="s">
        <v>383</v>
      </c>
      <c r="F2416" s="3">
        <v>1</v>
      </c>
      <c r="G2416" s="3">
        <v>4</v>
      </c>
      <c r="H2416" s="3" t="s">
        <v>111</v>
      </c>
      <c r="I2416" s="3" t="s">
        <v>121</v>
      </c>
      <c r="J2416" s="3">
        <v>23.5</v>
      </c>
      <c r="K2416" s="3">
        <v>4</v>
      </c>
    </row>
    <row r="2417" spans="1:11" x14ac:dyDescent="0.35">
      <c r="A2417" s="3" t="s">
        <v>1634</v>
      </c>
      <c r="B2417" s="3">
        <v>2016</v>
      </c>
      <c r="C2417" s="22">
        <v>42595</v>
      </c>
      <c r="D2417" s="3" t="s">
        <v>1555</v>
      </c>
      <c r="E2417" s="3" t="s">
        <v>383</v>
      </c>
      <c r="F2417" s="3">
        <v>1</v>
      </c>
      <c r="G2417" s="3">
        <v>5</v>
      </c>
      <c r="H2417" s="3" t="s">
        <v>150</v>
      </c>
      <c r="I2417" s="3" t="s">
        <v>31</v>
      </c>
      <c r="J2417" s="3">
        <v>28.1</v>
      </c>
      <c r="K2417" s="3">
        <v>5</v>
      </c>
    </row>
    <row r="2418" spans="1:11" x14ac:dyDescent="0.35">
      <c r="A2418" s="3" t="s">
        <v>1634</v>
      </c>
      <c r="B2418" s="3">
        <v>2016</v>
      </c>
      <c r="C2418" s="22">
        <v>42595</v>
      </c>
      <c r="D2418" s="3" t="s">
        <v>1555</v>
      </c>
      <c r="E2418" s="3" t="s">
        <v>383</v>
      </c>
      <c r="F2418" s="3">
        <v>1</v>
      </c>
      <c r="G2418" s="3">
        <v>6</v>
      </c>
      <c r="H2418" s="3" t="s">
        <v>1604</v>
      </c>
      <c r="I2418" s="3" t="s">
        <v>15</v>
      </c>
      <c r="J2418" s="3">
        <v>25.8</v>
      </c>
      <c r="K2418" s="3">
        <v>6</v>
      </c>
    </row>
    <row r="2419" spans="1:11" x14ac:dyDescent="0.35">
      <c r="A2419" s="3" t="s">
        <v>1634</v>
      </c>
      <c r="B2419" s="3">
        <v>2016</v>
      </c>
      <c r="C2419" s="22">
        <v>42595</v>
      </c>
      <c r="D2419" s="3" t="s">
        <v>1555</v>
      </c>
      <c r="E2419" s="3" t="s">
        <v>383</v>
      </c>
      <c r="F2419" s="3">
        <v>2</v>
      </c>
      <c r="G2419" s="3">
        <v>1</v>
      </c>
      <c r="H2419" s="3" t="s">
        <v>80</v>
      </c>
      <c r="I2419" s="3" t="s">
        <v>65</v>
      </c>
      <c r="J2419" s="3">
        <v>29.3</v>
      </c>
      <c r="K2419" s="3">
        <v>7</v>
      </c>
    </row>
    <row r="2420" spans="1:11" x14ac:dyDescent="0.35">
      <c r="A2420" s="3" t="s">
        <v>1634</v>
      </c>
      <c r="B2420" s="3">
        <v>2016</v>
      </c>
      <c r="C2420" s="22">
        <v>42595</v>
      </c>
      <c r="D2420" s="3" t="s">
        <v>1555</v>
      </c>
      <c r="E2420" s="3" t="s">
        <v>383</v>
      </c>
      <c r="F2420" s="3">
        <v>2</v>
      </c>
      <c r="G2420" s="3">
        <v>2</v>
      </c>
      <c r="H2420" s="3" t="s">
        <v>178</v>
      </c>
      <c r="I2420" s="3" t="s">
        <v>159</v>
      </c>
      <c r="J2420" s="3">
        <v>24.6</v>
      </c>
      <c r="K2420" s="3">
        <v>8</v>
      </c>
    </row>
    <row r="2421" spans="1:11" x14ac:dyDescent="0.35">
      <c r="A2421" s="3" t="s">
        <v>1634</v>
      </c>
      <c r="B2421" s="3">
        <v>2016</v>
      </c>
      <c r="C2421" s="22">
        <v>42595</v>
      </c>
      <c r="D2421" s="3" t="s">
        <v>1555</v>
      </c>
      <c r="E2421" s="3" t="s">
        <v>383</v>
      </c>
      <c r="F2421" s="3">
        <v>2</v>
      </c>
      <c r="G2421" s="3">
        <v>3</v>
      </c>
      <c r="H2421" s="3" t="s">
        <v>34</v>
      </c>
      <c r="I2421" s="3" t="s">
        <v>19</v>
      </c>
      <c r="J2421" s="3">
        <v>29</v>
      </c>
      <c r="K2421" s="3">
        <v>9</v>
      </c>
    </row>
    <row r="2422" spans="1:11" x14ac:dyDescent="0.35">
      <c r="A2422" s="3" t="s">
        <v>1634</v>
      </c>
      <c r="B2422" s="3">
        <v>2016</v>
      </c>
      <c r="C2422" s="22">
        <v>42595</v>
      </c>
      <c r="D2422" s="3" t="s">
        <v>1555</v>
      </c>
      <c r="E2422" s="3" t="s">
        <v>383</v>
      </c>
      <c r="F2422" s="3">
        <v>2</v>
      </c>
      <c r="G2422" s="3">
        <v>4</v>
      </c>
      <c r="H2422" s="3" t="s">
        <v>20</v>
      </c>
      <c r="I2422" s="3" t="s">
        <v>21</v>
      </c>
      <c r="J2422" s="3">
        <v>21</v>
      </c>
      <c r="K2422" s="3">
        <v>10</v>
      </c>
    </row>
    <row r="2423" spans="1:11" x14ac:dyDescent="0.35">
      <c r="A2423" s="3" t="s">
        <v>1634</v>
      </c>
      <c r="B2423" s="3">
        <v>2016</v>
      </c>
      <c r="C2423" s="22">
        <v>42595</v>
      </c>
      <c r="D2423" s="3" t="s">
        <v>1555</v>
      </c>
      <c r="E2423" s="3" t="s">
        <v>383</v>
      </c>
      <c r="F2423" s="3">
        <v>2</v>
      </c>
      <c r="G2423" s="3">
        <v>5</v>
      </c>
      <c r="H2423" s="3" t="s">
        <v>137</v>
      </c>
      <c r="I2423" s="3" t="s">
        <v>38</v>
      </c>
      <c r="J2423" s="3">
        <v>25.5</v>
      </c>
      <c r="K2423" s="3">
        <v>11</v>
      </c>
    </row>
    <row r="2424" spans="1:11" x14ac:dyDescent="0.35">
      <c r="A2424" s="3" t="s">
        <v>1634</v>
      </c>
      <c r="B2424" s="3">
        <v>2016</v>
      </c>
      <c r="C2424" s="22">
        <v>42595</v>
      </c>
      <c r="D2424" s="3" t="s">
        <v>1555</v>
      </c>
      <c r="E2424" s="3" t="s">
        <v>383</v>
      </c>
      <c r="F2424" s="3">
        <v>2</v>
      </c>
      <c r="G2424" s="3">
        <v>6</v>
      </c>
      <c r="H2424" s="3" t="s">
        <v>1556</v>
      </c>
      <c r="I2424" s="3" t="s">
        <v>123</v>
      </c>
      <c r="J2424" s="3">
        <v>33.700000000000003</v>
      </c>
      <c r="K2424" s="3">
        <v>12</v>
      </c>
    </row>
    <row r="2425" spans="1:11" x14ac:dyDescent="0.35">
      <c r="A2425" s="3" t="s">
        <v>185</v>
      </c>
      <c r="B2425" s="3">
        <v>2016</v>
      </c>
      <c r="C2425" s="22">
        <v>42432</v>
      </c>
      <c r="D2425" s="3" t="s">
        <v>1542</v>
      </c>
      <c r="E2425" s="3" t="s">
        <v>472</v>
      </c>
      <c r="F2425" s="3">
        <v>1</v>
      </c>
      <c r="G2425" s="3">
        <v>1</v>
      </c>
      <c r="H2425" s="3" t="s">
        <v>150</v>
      </c>
      <c r="I2425" s="3" t="s">
        <v>31</v>
      </c>
      <c r="J2425" s="3">
        <v>27.6</v>
      </c>
      <c r="K2425" s="3">
        <v>5</v>
      </c>
    </row>
    <row r="2426" spans="1:11" x14ac:dyDescent="0.35">
      <c r="A2426" s="3" t="s">
        <v>185</v>
      </c>
      <c r="B2426" s="3">
        <v>2016</v>
      </c>
      <c r="C2426" s="22">
        <v>42432</v>
      </c>
      <c r="D2426" s="3" t="s">
        <v>1542</v>
      </c>
      <c r="E2426" s="3" t="s">
        <v>472</v>
      </c>
      <c r="F2426" s="3">
        <v>1</v>
      </c>
      <c r="G2426" s="3">
        <v>2</v>
      </c>
      <c r="H2426" s="3" t="s">
        <v>80</v>
      </c>
      <c r="I2426" s="3" t="s">
        <v>65</v>
      </c>
      <c r="J2426" s="3">
        <v>28.8</v>
      </c>
      <c r="K2426" s="3">
        <v>9</v>
      </c>
    </row>
    <row r="2427" spans="1:11" x14ac:dyDescent="0.35">
      <c r="A2427" s="3" t="s">
        <v>185</v>
      </c>
      <c r="B2427" s="3">
        <v>2016</v>
      </c>
      <c r="C2427" s="22">
        <v>42432</v>
      </c>
      <c r="D2427" s="3" t="s">
        <v>1542</v>
      </c>
      <c r="E2427" s="3" t="s">
        <v>472</v>
      </c>
      <c r="F2427" s="3">
        <v>1</v>
      </c>
      <c r="G2427" s="3">
        <v>3</v>
      </c>
      <c r="H2427" s="3" t="s">
        <v>135</v>
      </c>
      <c r="I2427" s="3" t="s">
        <v>36</v>
      </c>
      <c r="J2427" s="3">
        <v>25.3</v>
      </c>
      <c r="K2427" s="3">
        <v>7</v>
      </c>
    </row>
    <row r="2428" spans="1:11" x14ac:dyDescent="0.35">
      <c r="A2428" s="3" t="s">
        <v>185</v>
      </c>
      <c r="B2428" s="3">
        <v>2016</v>
      </c>
      <c r="C2428" s="22">
        <v>42432</v>
      </c>
      <c r="D2428" s="3" t="s">
        <v>1542</v>
      </c>
      <c r="E2428" s="3" t="s">
        <v>472</v>
      </c>
      <c r="F2428" s="3">
        <v>1</v>
      </c>
      <c r="G2428" s="3">
        <v>4</v>
      </c>
      <c r="H2428" s="3" t="s">
        <v>1643</v>
      </c>
      <c r="I2428" s="3" t="s">
        <v>175</v>
      </c>
      <c r="J2428" s="3">
        <v>30.5</v>
      </c>
      <c r="K2428" s="3">
        <v>25</v>
      </c>
    </row>
    <row r="2429" spans="1:11" x14ac:dyDescent="0.35">
      <c r="A2429" s="3" t="s">
        <v>185</v>
      </c>
      <c r="B2429" s="3">
        <v>2016</v>
      </c>
      <c r="C2429" s="22">
        <v>42432</v>
      </c>
      <c r="D2429" s="3" t="s">
        <v>1542</v>
      </c>
      <c r="E2429" s="3" t="s">
        <v>472</v>
      </c>
      <c r="F2429" s="3">
        <v>1</v>
      </c>
      <c r="G2429" s="3">
        <v>5</v>
      </c>
      <c r="H2429" s="3" t="s">
        <v>1605</v>
      </c>
      <c r="I2429" s="3" t="s">
        <v>40</v>
      </c>
      <c r="J2429" s="3">
        <v>25.1</v>
      </c>
      <c r="K2429" s="3">
        <v>21</v>
      </c>
    </row>
    <row r="2430" spans="1:11" x14ac:dyDescent="0.35">
      <c r="A2430" s="3" t="s">
        <v>185</v>
      </c>
      <c r="B2430" s="3">
        <v>2016</v>
      </c>
      <c r="C2430" s="22">
        <v>42432</v>
      </c>
      <c r="D2430" s="3" t="s">
        <v>1542</v>
      </c>
      <c r="E2430" s="3" t="s">
        <v>472</v>
      </c>
      <c r="F2430" s="3">
        <v>1</v>
      </c>
      <c r="G2430" s="3">
        <v>6</v>
      </c>
      <c r="H2430" s="3" t="s">
        <v>111</v>
      </c>
      <c r="I2430" s="3" t="s">
        <v>121</v>
      </c>
      <c r="J2430" s="3">
        <v>23.1</v>
      </c>
      <c r="K2430" s="3">
        <v>13</v>
      </c>
    </row>
    <row r="2431" spans="1:11" x14ac:dyDescent="0.35">
      <c r="A2431" s="3" t="s">
        <v>185</v>
      </c>
      <c r="B2431" s="3">
        <v>2016</v>
      </c>
      <c r="C2431" s="22">
        <v>42432</v>
      </c>
      <c r="D2431" s="3" t="s">
        <v>1542</v>
      </c>
      <c r="E2431" s="3" t="s">
        <v>472</v>
      </c>
      <c r="F2431" s="3">
        <v>2</v>
      </c>
      <c r="G2431" s="3">
        <v>1</v>
      </c>
      <c r="H2431" s="3" t="s">
        <v>1620</v>
      </c>
      <c r="I2431" s="3" t="s">
        <v>1621</v>
      </c>
      <c r="J2431" s="3">
        <v>30</v>
      </c>
      <c r="K2431" s="3">
        <v>4</v>
      </c>
    </row>
    <row r="2432" spans="1:11" x14ac:dyDescent="0.35">
      <c r="A2432" s="3" t="s">
        <v>185</v>
      </c>
      <c r="B2432" s="3">
        <v>2016</v>
      </c>
      <c r="C2432" s="22">
        <v>42432</v>
      </c>
      <c r="D2432" s="3" t="s">
        <v>1542</v>
      </c>
      <c r="E2432" s="3" t="s">
        <v>472</v>
      </c>
      <c r="F2432" s="3">
        <v>2</v>
      </c>
      <c r="G2432" s="3">
        <v>2</v>
      </c>
      <c r="H2432" s="3" t="s">
        <v>178</v>
      </c>
      <c r="I2432" s="3" t="s">
        <v>159</v>
      </c>
      <c r="J2432" s="3">
        <v>24.1</v>
      </c>
      <c r="K2432" s="3">
        <v>6</v>
      </c>
    </row>
    <row r="2433" spans="1:11" x14ac:dyDescent="0.35">
      <c r="A2433" s="3" t="s">
        <v>185</v>
      </c>
      <c r="B2433" s="3">
        <v>2016</v>
      </c>
      <c r="C2433" s="22">
        <v>42432</v>
      </c>
      <c r="D2433" s="3" t="s">
        <v>1542</v>
      </c>
      <c r="E2433" s="3" t="s">
        <v>472</v>
      </c>
      <c r="F2433" s="3">
        <v>2</v>
      </c>
      <c r="G2433" s="3">
        <v>3</v>
      </c>
      <c r="H2433" s="3" t="s">
        <v>1640</v>
      </c>
      <c r="I2433" s="3" t="s">
        <v>25</v>
      </c>
      <c r="J2433" s="3">
        <v>24.3</v>
      </c>
      <c r="K2433" s="3">
        <v>3</v>
      </c>
    </row>
    <row r="2434" spans="1:11" x14ac:dyDescent="0.35">
      <c r="A2434" s="3" t="s">
        <v>185</v>
      </c>
      <c r="B2434" s="3">
        <v>2016</v>
      </c>
      <c r="C2434" s="22">
        <v>42432</v>
      </c>
      <c r="D2434" s="3" t="s">
        <v>1542</v>
      </c>
      <c r="E2434" s="3" t="s">
        <v>472</v>
      </c>
      <c r="F2434" s="3">
        <v>2</v>
      </c>
      <c r="G2434" s="3">
        <v>4</v>
      </c>
      <c r="H2434" s="3" t="s">
        <v>188</v>
      </c>
      <c r="I2434" s="3" t="s">
        <v>19</v>
      </c>
      <c r="J2434" s="3">
        <v>21.7</v>
      </c>
      <c r="K2434" s="3">
        <v>11</v>
      </c>
    </row>
    <row r="2435" spans="1:11" x14ac:dyDescent="0.35">
      <c r="A2435" s="3" t="s">
        <v>185</v>
      </c>
      <c r="B2435" s="3">
        <v>2016</v>
      </c>
      <c r="C2435" s="22">
        <v>42432</v>
      </c>
      <c r="D2435" s="3" t="s">
        <v>1542</v>
      </c>
      <c r="E2435" s="3" t="s">
        <v>472</v>
      </c>
      <c r="F2435" s="3">
        <v>2</v>
      </c>
      <c r="G2435" s="3">
        <v>5</v>
      </c>
      <c r="H2435" s="3" t="s">
        <v>1637</v>
      </c>
      <c r="I2435" s="3" t="s">
        <v>1623</v>
      </c>
      <c r="J2435" s="3">
        <v>27</v>
      </c>
      <c r="K2435" s="3">
        <v>21</v>
      </c>
    </row>
    <row r="2436" spans="1:11" x14ac:dyDescent="0.35">
      <c r="A2436" s="3" t="s">
        <v>185</v>
      </c>
      <c r="B2436" s="3">
        <v>2016</v>
      </c>
      <c r="C2436" s="22">
        <v>42432</v>
      </c>
      <c r="D2436" s="3" t="s">
        <v>1542</v>
      </c>
      <c r="E2436" s="3" t="s">
        <v>472</v>
      </c>
      <c r="F2436" s="3">
        <v>2</v>
      </c>
      <c r="G2436" s="3">
        <v>6</v>
      </c>
      <c r="H2436" s="3" t="s">
        <v>1641</v>
      </c>
      <c r="I2436" s="3" t="s">
        <v>1642</v>
      </c>
      <c r="J2436" s="3">
        <v>28.3</v>
      </c>
      <c r="K2436" s="3">
        <v>13</v>
      </c>
    </row>
    <row r="2437" spans="1:11" x14ac:dyDescent="0.35">
      <c r="A2437" s="3" t="s">
        <v>185</v>
      </c>
      <c r="B2437" s="3">
        <v>2016</v>
      </c>
      <c r="C2437" s="22">
        <v>42432</v>
      </c>
      <c r="D2437" s="3" t="s">
        <v>1542</v>
      </c>
      <c r="E2437" s="3" t="s">
        <v>472</v>
      </c>
      <c r="F2437" s="3">
        <v>3</v>
      </c>
      <c r="G2437" s="3">
        <v>1</v>
      </c>
      <c r="H2437" s="3" t="s">
        <v>1604</v>
      </c>
      <c r="I2437" s="3" t="s">
        <v>15</v>
      </c>
      <c r="J2437" s="3">
        <v>25.3</v>
      </c>
      <c r="K2437" s="3">
        <v>1</v>
      </c>
    </row>
    <row r="2438" spans="1:11" x14ac:dyDescent="0.35">
      <c r="A2438" s="3" t="s">
        <v>185</v>
      </c>
      <c r="B2438" s="3">
        <v>2016</v>
      </c>
      <c r="C2438" s="22">
        <v>42432</v>
      </c>
      <c r="D2438" s="3" t="s">
        <v>1542</v>
      </c>
      <c r="E2438" s="3" t="s">
        <v>472</v>
      </c>
      <c r="F2438" s="3">
        <v>3</v>
      </c>
      <c r="G2438" s="3">
        <v>2</v>
      </c>
      <c r="H2438" s="3" t="s">
        <v>1635</v>
      </c>
      <c r="I2438" s="3" t="s">
        <v>36</v>
      </c>
      <c r="J2438" s="3">
        <v>32.4</v>
      </c>
      <c r="K2438" s="3">
        <v>2</v>
      </c>
    </row>
    <row r="2439" spans="1:11" x14ac:dyDescent="0.35">
      <c r="A2439" s="3" t="s">
        <v>185</v>
      </c>
      <c r="B2439" s="3">
        <v>2016</v>
      </c>
      <c r="C2439" s="22">
        <v>42432</v>
      </c>
      <c r="D2439" s="3" t="s">
        <v>1542</v>
      </c>
      <c r="E2439" s="3" t="s">
        <v>472</v>
      </c>
      <c r="F2439" s="3">
        <v>3</v>
      </c>
      <c r="G2439" s="3">
        <v>3</v>
      </c>
      <c r="H2439" s="3" t="s">
        <v>138</v>
      </c>
      <c r="I2439" s="3" t="s">
        <v>29</v>
      </c>
      <c r="J2439" s="3">
        <v>26.3</v>
      </c>
      <c r="K2439" s="3">
        <v>17</v>
      </c>
    </row>
    <row r="2440" spans="1:11" x14ac:dyDescent="0.35">
      <c r="A2440" s="3" t="s">
        <v>185</v>
      </c>
      <c r="B2440" s="3">
        <v>2016</v>
      </c>
      <c r="C2440" s="22">
        <v>42432</v>
      </c>
      <c r="D2440" s="3" t="s">
        <v>1542</v>
      </c>
      <c r="E2440" s="3" t="s">
        <v>472</v>
      </c>
      <c r="F2440" s="3">
        <v>3</v>
      </c>
      <c r="G2440" s="3">
        <v>4</v>
      </c>
      <c r="H2440" s="3" t="s">
        <v>34</v>
      </c>
      <c r="I2440" s="3" t="s">
        <v>19</v>
      </c>
      <c r="J2440" s="3">
        <v>28.6</v>
      </c>
      <c r="K2440" s="3">
        <v>17</v>
      </c>
    </row>
    <row r="2441" spans="1:11" x14ac:dyDescent="0.35">
      <c r="A2441" s="3" t="s">
        <v>185</v>
      </c>
      <c r="B2441" s="3">
        <v>2016</v>
      </c>
      <c r="C2441" s="22">
        <v>42432</v>
      </c>
      <c r="D2441" s="3" t="s">
        <v>1542</v>
      </c>
      <c r="E2441" s="3" t="s">
        <v>472</v>
      </c>
      <c r="F2441" s="3">
        <v>3</v>
      </c>
      <c r="G2441" s="3">
        <v>5</v>
      </c>
      <c r="H2441" s="3" t="s">
        <v>332</v>
      </c>
      <c r="I2441" s="3" t="s">
        <v>56</v>
      </c>
      <c r="J2441" s="3">
        <v>23.9</v>
      </c>
      <c r="K2441" s="3">
        <v>21</v>
      </c>
    </row>
    <row r="2442" spans="1:11" x14ac:dyDescent="0.35">
      <c r="A2442" s="3" t="s">
        <v>185</v>
      </c>
      <c r="B2442" s="3">
        <v>2016</v>
      </c>
      <c r="C2442" s="22">
        <v>42432</v>
      </c>
      <c r="D2442" s="3" t="s">
        <v>1542</v>
      </c>
      <c r="E2442" s="3" t="s">
        <v>472</v>
      </c>
      <c r="F2442" s="3">
        <v>3</v>
      </c>
      <c r="G2442" s="3">
        <v>6</v>
      </c>
      <c r="H2442" s="3" t="s">
        <v>167</v>
      </c>
      <c r="I2442" s="3" t="s">
        <v>121</v>
      </c>
      <c r="J2442" s="3">
        <v>23.2</v>
      </c>
      <c r="K2442" s="3">
        <v>13</v>
      </c>
    </row>
    <row r="2443" spans="1:11" x14ac:dyDescent="0.35">
      <c r="A2443" s="3" t="s">
        <v>185</v>
      </c>
      <c r="B2443" s="3">
        <v>2016</v>
      </c>
      <c r="C2443" s="22">
        <v>42432</v>
      </c>
      <c r="D2443" s="3" t="s">
        <v>1542</v>
      </c>
      <c r="E2443" s="3" t="s">
        <v>472</v>
      </c>
      <c r="F2443" s="3">
        <v>4</v>
      </c>
      <c r="G2443" s="3">
        <v>1</v>
      </c>
      <c r="H2443" s="3" t="s">
        <v>419</v>
      </c>
      <c r="I2443" s="3" t="s">
        <v>36</v>
      </c>
      <c r="J2443" s="3">
        <v>28.1</v>
      </c>
      <c r="K2443" s="3">
        <v>8</v>
      </c>
    </row>
    <row r="2444" spans="1:11" x14ac:dyDescent="0.35">
      <c r="A2444" s="3" t="s">
        <v>185</v>
      </c>
      <c r="B2444" s="3">
        <v>2016</v>
      </c>
      <c r="C2444" s="22">
        <v>42432</v>
      </c>
      <c r="D2444" s="3" t="s">
        <v>1542</v>
      </c>
      <c r="E2444" s="3" t="s">
        <v>472</v>
      </c>
      <c r="F2444" s="3">
        <v>4</v>
      </c>
      <c r="G2444" s="3">
        <v>2</v>
      </c>
      <c r="H2444" s="3" t="s">
        <v>157</v>
      </c>
      <c r="I2444" s="3" t="s">
        <v>38</v>
      </c>
      <c r="J2444" s="3">
        <v>25.2</v>
      </c>
      <c r="K2444" s="3">
        <v>12</v>
      </c>
    </row>
    <row r="2445" spans="1:11" x14ac:dyDescent="0.35">
      <c r="A2445" s="3" t="s">
        <v>185</v>
      </c>
      <c r="B2445" s="3">
        <v>2016</v>
      </c>
      <c r="C2445" s="22">
        <v>42432</v>
      </c>
      <c r="D2445" s="3" t="s">
        <v>1542</v>
      </c>
      <c r="E2445" s="3" t="s">
        <v>472</v>
      </c>
      <c r="F2445" s="3">
        <v>4</v>
      </c>
      <c r="G2445" s="3">
        <v>3</v>
      </c>
      <c r="H2445" s="3" t="s">
        <v>1556</v>
      </c>
      <c r="I2445" s="3" t="s">
        <v>123</v>
      </c>
      <c r="J2445" s="3">
        <v>33.200000000000003</v>
      </c>
      <c r="K2445" s="3">
        <v>17</v>
      </c>
    </row>
    <row r="2446" spans="1:11" x14ac:dyDescent="0.35">
      <c r="A2446" s="3" t="s">
        <v>185</v>
      </c>
      <c r="B2446" s="3">
        <v>2016</v>
      </c>
      <c r="C2446" s="22">
        <v>42432</v>
      </c>
      <c r="D2446" s="3" t="s">
        <v>1542</v>
      </c>
      <c r="E2446" s="3" t="s">
        <v>472</v>
      </c>
      <c r="F2446" s="3">
        <v>4</v>
      </c>
      <c r="G2446" s="3">
        <v>4</v>
      </c>
      <c r="H2446" s="3" t="s">
        <v>1622</v>
      </c>
      <c r="I2446" s="3" t="s">
        <v>1623</v>
      </c>
      <c r="J2446" s="3">
        <v>27.6</v>
      </c>
      <c r="K2446" s="3">
        <v>17</v>
      </c>
    </row>
    <row r="2447" spans="1:11" x14ac:dyDescent="0.35">
      <c r="A2447" s="3" t="s">
        <v>185</v>
      </c>
      <c r="B2447" s="3">
        <v>2016</v>
      </c>
      <c r="C2447" s="22">
        <v>42432</v>
      </c>
      <c r="D2447" s="3" t="s">
        <v>1542</v>
      </c>
      <c r="E2447" s="3" t="s">
        <v>472</v>
      </c>
      <c r="F2447" s="3">
        <v>4</v>
      </c>
      <c r="G2447" s="3">
        <v>5</v>
      </c>
      <c r="H2447" s="3" t="s">
        <v>142</v>
      </c>
      <c r="I2447" s="3" t="s">
        <v>61</v>
      </c>
      <c r="J2447" s="3">
        <v>23.7</v>
      </c>
      <c r="K2447" s="3">
        <v>21</v>
      </c>
    </row>
    <row r="2448" spans="1:11" x14ac:dyDescent="0.35">
      <c r="A2448" s="3" t="s">
        <v>185</v>
      </c>
      <c r="B2448" s="3">
        <v>2016</v>
      </c>
      <c r="C2448" s="22">
        <v>42432</v>
      </c>
      <c r="D2448" s="3" t="s">
        <v>1542</v>
      </c>
      <c r="E2448" s="3" t="s">
        <v>472</v>
      </c>
      <c r="F2448" s="3">
        <v>4</v>
      </c>
      <c r="G2448" s="3">
        <v>6</v>
      </c>
      <c r="H2448" s="3" t="s">
        <v>170</v>
      </c>
      <c r="I2448" s="3" t="s">
        <v>59</v>
      </c>
      <c r="J2448" s="3">
        <v>27</v>
      </c>
      <c r="K2448" s="3">
        <v>13</v>
      </c>
    </row>
    <row r="2449" spans="1:11" x14ac:dyDescent="0.35">
      <c r="A2449" s="3" t="s">
        <v>185</v>
      </c>
      <c r="B2449" s="3">
        <v>2016</v>
      </c>
      <c r="C2449" s="22">
        <v>42432</v>
      </c>
      <c r="D2449" s="3" t="s">
        <v>1542</v>
      </c>
      <c r="E2449" s="3" t="s">
        <v>472</v>
      </c>
      <c r="F2449" s="3">
        <v>4</v>
      </c>
      <c r="G2449" s="3">
        <v>7</v>
      </c>
      <c r="H2449" s="3" t="s">
        <v>1638</v>
      </c>
      <c r="I2449" s="3" t="s">
        <v>1639</v>
      </c>
      <c r="J2449" s="3">
        <v>27.7</v>
      </c>
      <c r="K2449" s="3">
        <v>10</v>
      </c>
    </row>
    <row r="2450" spans="1:11" x14ac:dyDescent="0.35">
      <c r="A2450" s="3" t="s">
        <v>185</v>
      </c>
      <c r="B2450" s="3">
        <v>2016</v>
      </c>
      <c r="C2450" s="22">
        <v>42432</v>
      </c>
      <c r="D2450" s="3" t="s">
        <v>1542</v>
      </c>
      <c r="E2450" s="3" t="s">
        <v>1543</v>
      </c>
      <c r="F2450" s="3">
        <v>1</v>
      </c>
      <c r="G2450" s="3">
        <v>1</v>
      </c>
      <c r="H2450" s="3" t="s">
        <v>135</v>
      </c>
      <c r="I2450" s="3" t="s">
        <v>36</v>
      </c>
      <c r="J2450" s="3">
        <v>25.3</v>
      </c>
      <c r="K2450" s="3">
        <v>7</v>
      </c>
    </row>
    <row r="2451" spans="1:11" x14ac:dyDescent="0.35">
      <c r="A2451" s="3" t="s">
        <v>185</v>
      </c>
      <c r="B2451" s="3">
        <v>2016</v>
      </c>
      <c r="C2451" s="22">
        <v>42432</v>
      </c>
      <c r="D2451" s="3" t="s">
        <v>1542</v>
      </c>
      <c r="E2451" s="3" t="s">
        <v>1543</v>
      </c>
      <c r="F2451" s="3">
        <v>1</v>
      </c>
      <c r="G2451" s="3">
        <v>2</v>
      </c>
      <c r="H2451" s="3" t="s">
        <v>1641</v>
      </c>
      <c r="I2451" s="3" t="s">
        <v>1642</v>
      </c>
      <c r="J2451" s="3">
        <v>28.3</v>
      </c>
      <c r="K2451" s="3">
        <v>13</v>
      </c>
    </row>
    <row r="2452" spans="1:11" x14ac:dyDescent="0.35">
      <c r="A2452" s="3" t="s">
        <v>185</v>
      </c>
      <c r="B2452" s="3">
        <v>2016</v>
      </c>
      <c r="C2452" s="22">
        <v>42432</v>
      </c>
      <c r="D2452" s="3" t="s">
        <v>1542</v>
      </c>
      <c r="E2452" s="3" t="s">
        <v>1543</v>
      </c>
      <c r="F2452" s="3">
        <v>1</v>
      </c>
      <c r="G2452" s="3">
        <v>3</v>
      </c>
      <c r="H2452" s="3" t="s">
        <v>1622</v>
      </c>
      <c r="I2452" s="3" t="s">
        <v>1623</v>
      </c>
      <c r="J2452" s="3">
        <v>27.6</v>
      </c>
      <c r="K2452" s="3">
        <v>17</v>
      </c>
    </row>
    <row r="2453" spans="1:11" x14ac:dyDescent="0.35">
      <c r="A2453" s="3" t="s">
        <v>185</v>
      </c>
      <c r="B2453" s="3">
        <v>2016</v>
      </c>
      <c r="C2453" s="22">
        <v>42432</v>
      </c>
      <c r="D2453" s="3" t="s">
        <v>1542</v>
      </c>
      <c r="E2453" s="3" t="s">
        <v>1543</v>
      </c>
      <c r="F2453" s="3">
        <v>1</v>
      </c>
      <c r="G2453" s="3">
        <v>4</v>
      </c>
      <c r="H2453" s="3" t="s">
        <v>332</v>
      </c>
      <c r="I2453" s="3" t="s">
        <v>56</v>
      </c>
      <c r="J2453" s="3">
        <v>23.9</v>
      </c>
      <c r="K2453" s="3">
        <v>21</v>
      </c>
    </row>
    <row r="2454" spans="1:11" x14ac:dyDescent="0.35">
      <c r="A2454" s="3" t="s">
        <v>185</v>
      </c>
      <c r="B2454" s="3">
        <v>2016</v>
      </c>
      <c r="C2454" s="22">
        <v>42432</v>
      </c>
      <c r="D2454" s="3" t="s">
        <v>1542</v>
      </c>
      <c r="E2454" s="3" t="s">
        <v>1543</v>
      </c>
      <c r="F2454" s="3">
        <v>2</v>
      </c>
      <c r="G2454" s="3">
        <v>1</v>
      </c>
      <c r="H2454" s="3" t="s">
        <v>1640</v>
      </c>
      <c r="I2454" s="3" t="s">
        <v>25</v>
      </c>
      <c r="J2454" s="3">
        <v>24.3</v>
      </c>
      <c r="K2454" s="3">
        <v>3</v>
      </c>
    </row>
    <row r="2455" spans="1:11" x14ac:dyDescent="0.35">
      <c r="A2455" s="3" t="s">
        <v>185</v>
      </c>
      <c r="B2455" s="3">
        <v>2016</v>
      </c>
      <c r="C2455" s="22">
        <v>42432</v>
      </c>
      <c r="D2455" s="3" t="s">
        <v>1542</v>
      </c>
      <c r="E2455" s="3" t="s">
        <v>1543</v>
      </c>
      <c r="F2455" s="3">
        <v>2</v>
      </c>
      <c r="G2455" s="3">
        <v>2</v>
      </c>
      <c r="H2455" s="3" t="s">
        <v>111</v>
      </c>
      <c r="I2455" s="3" t="s">
        <v>121</v>
      </c>
      <c r="J2455" s="3">
        <v>23.1</v>
      </c>
      <c r="K2455" s="3">
        <v>13</v>
      </c>
    </row>
    <row r="2456" spans="1:11" x14ac:dyDescent="0.35">
      <c r="A2456" s="3" t="s">
        <v>185</v>
      </c>
      <c r="B2456" s="3">
        <v>2016</v>
      </c>
      <c r="C2456" s="22">
        <v>42432</v>
      </c>
      <c r="D2456" s="3" t="s">
        <v>1542</v>
      </c>
      <c r="E2456" s="3" t="s">
        <v>1543</v>
      </c>
      <c r="F2456" s="3">
        <v>2</v>
      </c>
      <c r="G2456" s="3">
        <v>3</v>
      </c>
      <c r="H2456" s="3" t="s">
        <v>34</v>
      </c>
      <c r="I2456" s="3" t="s">
        <v>19</v>
      </c>
      <c r="J2456" s="3">
        <v>28.6</v>
      </c>
      <c r="K2456" s="3">
        <v>17</v>
      </c>
    </row>
    <row r="2457" spans="1:11" x14ac:dyDescent="0.35">
      <c r="A2457" s="3" t="s">
        <v>185</v>
      </c>
      <c r="B2457" s="3">
        <v>2016</v>
      </c>
      <c r="C2457" s="22">
        <v>42432</v>
      </c>
      <c r="D2457" s="3" t="s">
        <v>1542</v>
      </c>
      <c r="E2457" s="3" t="s">
        <v>1543</v>
      </c>
      <c r="F2457" s="3">
        <v>2</v>
      </c>
      <c r="G2457" s="3">
        <v>4</v>
      </c>
      <c r="H2457" s="3" t="s">
        <v>1637</v>
      </c>
      <c r="I2457" s="3" t="s">
        <v>1623</v>
      </c>
      <c r="J2457" s="3">
        <v>27</v>
      </c>
      <c r="K2457" s="3">
        <v>21</v>
      </c>
    </row>
    <row r="2458" spans="1:11" x14ac:dyDescent="0.35">
      <c r="A2458" s="3" t="s">
        <v>185</v>
      </c>
      <c r="B2458" s="3">
        <v>2016</v>
      </c>
      <c r="C2458" s="22">
        <v>42432</v>
      </c>
      <c r="D2458" s="3" t="s">
        <v>1542</v>
      </c>
      <c r="E2458" s="3" t="s">
        <v>1543</v>
      </c>
      <c r="F2458" s="3">
        <v>3</v>
      </c>
      <c r="G2458" s="3">
        <v>1</v>
      </c>
      <c r="H2458" s="3" t="s">
        <v>188</v>
      </c>
      <c r="I2458" s="3" t="s">
        <v>19</v>
      </c>
      <c r="J2458" s="3">
        <v>21.7</v>
      </c>
      <c r="K2458" s="3">
        <v>11</v>
      </c>
    </row>
    <row r="2459" spans="1:11" x14ac:dyDescent="0.35">
      <c r="A2459" s="3" t="s">
        <v>185</v>
      </c>
      <c r="B2459" s="3">
        <v>2016</v>
      </c>
      <c r="C2459" s="22">
        <v>42432</v>
      </c>
      <c r="D2459" s="3" t="s">
        <v>1542</v>
      </c>
      <c r="E2459" s="3" t="s">
        <v>1543</v>
      </c>
      <c r="F2459" s="3">
        <v>3</v>
      </c>
      <c r="G2459" s="3">
        <v>2</v>
      </c>
      <c r="H2459" s="3" t="s">
        <v>170</v>
      </c>
      <c r="I2459" s="3" t="s">
        <v>59</v>
      </c>
      <c r="J2459" s="3">
        <v>27</v>
      </c>
      <c r="K2459" s="3">
        <v>13</v>
      </c>
    </row>
    <row r="2460" spans="1:11" x14ac:dyDescent="0.35">
      <c r="A2460" s="3" t="s">
        <v>185</v>
      </c>
      <c r="B2460" s="3">
        <v>2016</v>
      </c>
      <c r="C2460" s="22">
        <v>42432</v>
      </c>
      <c r="D2460" s="3" t="s">
        <v>1542</v>
      </c>
      <c r="E2460" s="3" t="s">
        <v>1543</v>
      </c>
      <c r="F2460" s="3">
        <v>3</v>
      </c>
      <c r="G2460" s="3">
        <v>3</v>
      </c>
      <c r="H2460" s="3" t="s">
        <v>138</v>
      </c>
      <c r="I2460" s="3" t="s">
        <v>29</v>
      </c>
      <c r="J2460" s="3">
        <v>26.3</v>
      </c>
      <c r="K2460" s="3">
        <v>17</v>
      </c>
    </row>
    <row r="2461" spans="1:11" x14ac:dyDescent="0.35">
      <c r="A2461" s="3" t="s">
        <v>185</v>
      </c>
      <c r="B2461" s="3">
        <v>2016</v>
      </c>
      <c r="C2461" s="22">
        <v>42432</v>
      </c>
      <c r="D2461" s="3" t="s">
        <v>1542</v>
      </c>
      <c r="E2461" s="3" t="s">
        <v>1543</v>
      </c>
      <c r="F2461" s="3">
        <v>3</v>
      </c>
      <c r="G2461" s="3">
        <v>4</v>
      </c>
      <c r="H2461" s="3" t="s">
        <v>1605</v>
      </c>
      <c r="I2461" s="3" t="s">
        <v>40</v>
      </c>
      <c r="J2461" s="3">
        <v>25.1</v>
      </c>
      <c r="K2461" s="3">
        <v>21</v>
      </c>
    </row>
    <row r="2462" spans="1:11" x14ac:dyDescent="0.35">
      <c r="A2462" s="3" t="s">
        <v>185</v>
      </c>
      <c r="B2462" s="3">
        <v>2016</v>
      </c>
      <c r="C2462" s="22">
        <v>42432</v>
      </c>
      <c r="D2462" s="3" t="s">
        <v>1542</v>
      </c>
      <c r="E2462" s="3" t="s">
        <v>1543</v>
      </c>
      <c r="F2462" s="3">
        <v>4</v>
      </c>
      <c r="G2462" s="3">
        <v>1</v>
      </c>
      <c r="H2462" s="3" t="s">
        <v>1638</v>
      </c>
      <c r="I2462" s="3" t="s">
        <v>1639</v>
      </c>
      <c r="J2462" s="3">
        <v>27.7</v>
      </c>
      <c r="K2462" s="3">
        <v>10</v>
      </c>
    </row>
    <row r="2463" spans="1:11" x14ac:dyDescent="0.35">
      <c r="A2463" s="3" t="s">
        <v>185</v>
      </c>
      <c r="B2463" s="3">
        <v>2016</v>
      </c>
      <c r="C2463" s="22">
        <v>42432</v>
      </c>
      <c r="D2463" s="3" t="s">
        <v>1542</v>
      </c>
      <c r="E2463" s="3" t="s">
        <v>1543</v>
      </c>
      <c r="F2463" s="3">
        <v>4</v>
      </c>
      <c r="G2463" s="3">
        <v>2</v>
      </c>
      <c r="H2463" s="3" t="s">
        <v>167</v>
      </c>
      <c r="I2463" s="3" t="s">
        <v>121</v>
      </c>
      <c r="J2463" s="3">
        <v>23.2</v>
      </c>
      <c r="K2463" s="3">
        <v>13</v>
      </c>
    </row>
    <row r="2464" spans="1:11" x14ac:dyDescent="0.35">
      <c r="A2464" s="3" t="s">
        <v>185</v>
      </c>
      <c r="B2464" s="3">
        <v>2016</v>
      </c>
      <c r="C2464" s="22">
        <v>42432</v>
      </c>
      <c r="D2464" s="3" t="s">
        <v>1542</v>
      </c>
      <c r="E2464" s="3" t="s">
        <v>1543</v>
      </c>
      <c r="F2464" s="3">
        <v>4</v>
      </c>
      <c r="G2464" s="3">
        <v>3</v>
      </c>
      <c r="H2464" s="3" t="s">
        <v>1556</v>
      </c>
      <c r="I2464" s="3" t="s">
        <v>123</v>
      </c>
      <c r="J2464" s="3">
        <v>33.200000000000003</v>
      </c>
      <c r="K2464" s="3">
        <v>17</v>
      </c>
    </row>
    <row r="2465" spans="1:11" x14ac:dyDescent="0.35">
      <c r="A2465" s="3" t="s">
        <v>185</v>
      </c>
      <c r="B2465" s="3">
        <v>2016</v>
      </c>
      <c r="C2465" s="22">
        <v>42432</v>
      </c>
      <c r="D2465" s="3" t="s">
        <v>1542</v>
      </c>
      <c r="E2465" s="3" t="s">
        <v>1543</v>
      </c>
      <c r="F2465" s="3">
        <v>4</v>
      </c>
      <c r="G2465" s="3">
        <v>4</v>
      </c>
      <c r="H2465" s="3" t="s">
        <v>142</v>
      </c>
      <c r="I2465" s="3" t="s">
        <v>61</v>
      </c>
      <c r="J2465" s="3">
        <v>23.7</v>
      </c>
      <c r="K2465" s="3">
        <v>21</v>
      </c>
    </row>
    <row r="2466" spans="1:11" x14ac:dyDescent="0.35">
      <c r="A2466" s="3" t="s">
        <v>185</v>
      </c>
      <c r="B2466" s="3">
        <v>2016</v>
      </c>
      <c r="C2466" s="22">
        <v>42432</v>
      </c>
      <c r="D2466" s="3" t="s">
        <v>1542</v>
      </c>
      <c r="E2466" s="3" t="s">
        <v>1543</v>
      </c>
      <c r="F2466" s="3">
        <v>4</v>
      </c>
      <c r="G2466" s="3">
        <v>5</v>
      </c>
      <c r="H2466" s="3" t="s">
        <v>1643</v>
      </c>
      <c r="I2466" s="3" t="s">
        <v>175</v>
      </c>
      <c r="J2466" s="3">
        <v>30.5</v>
      </c>
      <c r="K2466" s="3">
        <v>25</v>
      </c>
    </row>
    <row r="2467" spans="1:11" x14ac:dyDescent="0.35">
      <c r="A2467" s="3" t="s">
        <v>185</v>
      </c>
      <c r="B2467" s="3">
        <v>2016</v>
      </c>
      <c r="C2467" s="22">
        <v>42432</v>
      </c>
      <c r="D2467" s="3" t="s">
        <v>1542</v>
      </c>
      <c r="E2467" s="3" t="s">
        <v>1544</v>
      </c>
      <c r="F2467" s="3">
        <v>1</v>
      </c>
      <c r="G2467" s="3">
        <v>1</v>
      </c>
      <c r="H2467" s="3" t="s">
        <v>1635</v>
      </c>
      <c r="I2467" s="3" t="s">
        <v>36</v>
      </c>
      <c r="J2467" s="3">
        <v>32.4</v>
      </c>
      <c r="K2467" s="3">
        <v>2</v>
      </c>
    </row>
    <row r="2468" spans="1:11" x14ac:dyDescent="0.35">
      <c r="A2468" s="3" t="s">
        <v>185</v>
      </c>
      <c r="B2468" s="3">
        <v>2016</v>
      </c>
      <c r="C2468" s="22">
        <v>42432</v>
      </c>
      <c r="D2468" s="3" t="s">
        <v>1542</v>
      </c>
      <c r="E2468" s="3" t="s">
        <v>1544</v>
      </c>
      <c r="F2468" s="3">
        <v>1</v>
      </c>
      <c r="G2468" s="3">
        <v>2</v>
      </c>
      <c r="H2468" s="3" t="s">
        <v>150</v>
      </c>
      <c r="I2468" s="3" t="s">
        <v>31</v>
      </c>
      <c r="J2468" s="3">
        <v>27.6</v>
      </c>
      <c r="K2468" s="3">
        <v>5</v>
      </c>
    </row>
    <row r="2469" spans="1:11" x14ac:dyDescent="0.35">
      <c r="A2469" s="3" t="s">
        <v>185</v>
      </c>
      <c r="B2469" s="3">
        <v>2016</v>
      </c>
      <c r="C2469" s="22">
        <v>42432</v>
      </c>
      <c r="D2469" s="3" t="s">
        <v>1542</v>
      </c>
      <c r="E2469" s="3" t="s">
        <v>1544</v>
      </c>
      <c r="F2469" s="3">
        <v>1</v>
      </c>
      <c r="G2469" s="3">
        <v>3</v>
      </c>
      <c r="H2469" s="3" t="s">
        <v>178</v>
      </c>
      <c r="I2469" s="3" t="s">
        <v>159</v>
      </c>
      <c r="J2469" s="3">
        <v>24.1</v>
      </c>
      <c r="K2469" s="3">
        <v>6</v>
      </c>
    </row>
    <row r="2470" spans="1:11" x14ac:dyDescent="0.35">
      <c r="A2470" s="3" t="s">
        <v>185</v>
      </c>
      <c r="B2470" s="3">
        <v>2016</v>
      </c>
      <c r="C2470" s="22">
        <v>42432</v>
      </c>
      <c r="D2470" s="3" t="s">
        <v>1542</v>
      </c>
      <c r="E2470" s="3" t="s">
        <v>1544</v>
      </c>
      <c r="F2470" s="3">
        <v>1</v>
      </c>
      <c r="G2470" s="3">
        <v>4</v>
      </c>
      <c r="H2470" s="3" t="s">
        <v>1638</v>
      </c>
      <c r="I2470" s="3" t="s">
        <v>1639</v>
      </c>
      <c r="J2470" s="3">
        <v>27.7</v>
      </c>
      <c r="K2470" s="3">
        <v>10</v>
      </c>
    </row>
    <row r="2471" spans="1:11" x14ac:dyDescent="0.35">
      <c r="A2471" s="3" t="s">
        <v>185</v>
      </c>
      <c r="B2471" s="3">
        <v>2016</v>
      </c>
      <c r="C2471" s="22">
        <v>42432</v>
      </c>
      <c r="D2471" s="3" t="s">
        <v>1542</v>
      </c>
      <c r="E2471" s="3" t="s">
        <v>1544</v>
      </c>
      <c r="F2471" s="3">
        <v>1</v>
      </c>
      <c r="G2471" s="3">
        <v>5</v>
      </c>
      <c r="H2471" s="3" t="s">
        <v>419</v>
      </c>
      <c r="I2471" s="3" t="s">
        <v>36</v>
      </c>
      <c r="J2471" s="3">
        <v>28.1</v>
      </c>
      <c r="K2471" s="3">
        <v>8</v>
      </c>
    </row>
    <row r="2472" spans="1:11" x14ac:dyDescent="0.35">
      <c r="A2472" s="3" t="s">
        <v>185</v>
      </c>
      <c r="B2472" s="3">
        <v>2016</v>
      </c>
      <c r="C2472" s="22">
        <v>42432</v>
      </c>
      <c r="D2472" s="3" t="s">
        <v>1542</v>
      </c>
      <c r="E2472" s="3" t="s">
        <v>1544</v>
      </c>
      <c r="F2472" s="3">
        <v>1</v>
      </c>
      <c r="G2472" s="3">
        <v>6</v>
      </c>
      <c r="H2472" s="3" t="s">
        <v>135</v>
      </c>
      <c r="I2472" s="3" t="s">
        <v>36</v>
      </c>
      <c r="J2472" s="3">
        <v>25.3</v>
      </c>
      <c r="K2472" s="3">
        <v>7</v>
      </c>
    </row>
    <row r="2473" spans="1:11" x14ac:dyDescent="0.35">
      <c r="A2473" s="3" t="s">
        <v>185</v>
      </c>
      <c r="B2473" s="3">
        <v>2016</v>
      </c>
      <c r="C2473" s="22">
        <v>42432</v>
      </c>
      <c r="D2473" s="3" t="s">
        <v>1542</v>
      </c>
      <c r="E2473" s="3" t="s">
        <v>1544</v>
      </c>
      <c r="F2473" s="3">
        <v>2</v>
      </c>
      <c r="G2473" s="3">
        <v>1</v>
      </c>
      <c r="H2473" s="3" t="s">
        <v>1620</v>
      </c>
      <c r="I2473" s="3" t="s">
        <v>1621</v>
      </c>
      <c r="J2473" s="3">
        <v>30</v>
      </c>
      <c r="K2473" s="3">
        <v>4</v>
      </c>
    </row>
    <row r="2474" spans="1:11" x14ac:dyDescent="0.35">
      <c r="A2474" s="3" t="s">
        <v>185</v>
      </c>
      <c r="B2474" s="3">
        <v>2016</v>
      </c>
      <c r="C2474" s="22">
        <v>42432</v>
      </c>
      <c r="D2474" s="3" t="s">
        <v>1542</v>
      </c>
      <c r="E2474" s="3" t="s">
        <v>1544</v>
      </c>
      <c r="F2474" s="3">
        <v>2</v>
      </c>
      <c r="G2474" s="3">
        <v>2</v>
      </c>
      <c r="H2474" s="3" t="s">
        <v>1604</v>
      </c>
      <c r="I2474" s="3" t="s">
        <v>15</v>
      </c>
      <c r="J2474" s="3">
        <v>25.3</v>
      </c>
      <c r="K2474" s="3">
        <v>1</v>
      </c>
    </row>
    <row r="2475" spans="1:11" x14ac:dyDescent="0.35">
      <c r="A2475" s="3" t="s">
        <v>185</v>
      </c>
      <c r="B2475" s="3">
        <v>2016</v>
      </c>
      <c r="C2475" s="22">
        <v>42432</v>
      </c>
      <c r="D2475" s="3" t="s">
        <v>1542</v>
      </c>
      <c r="E2475" s="3" t="s">
        <v>1544</v>
      </c>
      <c r="F2475" s="3">
        <v>2</v>
      </c>
      <c r="G2475" s="3">
        <v>3</v>
      </c>
      <c r="H2475" s="3" t="s">
        <v>1640</v>
      </c>
      <c r="I2475" s="3" t="s">
        <v>25</v>
      </c>
      <c r="J2475" s="3">
        <v>24.3</v>
      </c>
      <c r="K2475" s="3">
        <v>3</v>
      </c>
    </row>
    <row r="2476" spans="1:11" x14ac:dyDescent="0.35">
      <c r="A2476" s="3" t="s">
        <v>185</v>
      </c>
      <c r="B2476" s="3">
        <v>2016</v>
      </c>
      <c r="C2476" s="22">
        <v>42432</v>
      </c>
      <c r="D2476" s="3" t="s">
        <v>1542</v>
      </c>
      <c r="E2476" s="3" t="s">
        <v>1544</v>
      </c>
      <c r="F2476" s="3">
        <v>2</v>
      </c>
      <c r="G2476" s="3">
        <v>4</v>
      </c>
      <c r="H2476" s="3" t="s">
        <v>80</v>
      </c>
      <c r="I2476" s="3" t="s">
        <v>65</v>
      </c>
      <c r="J2476" s="3">
        <v>28.8</v>
      </c>
      <c r="K2476" s="3">
        <v>9</v>
      </c>
    </row>
    <row r="2477" spans="1:11" x14ac:dyDescent="0.35">
      <c r="A2477" s="3" t="s">
        <v>185</v>
      </c>
      <c r="B2477" s="3">
        <v>2016</v>
      </c>
      <c r="C2477" s="22">
        <v>42432</v>
      </c>
      <c r="D2477" s="3" t="s">
        <v>1542</v>
      </c>
      <c r="E2477" s="3" t="s">
        <v>1544</v>
      </c>
      <c r="F2477" s="3">
        <v>2</v>
      </c>
      <c r="G2477" s="3">
        <v>5</v>
      </c>
      <c r="H2477" s="3" t="s">
        <v>157</v>
      </c>
      <c r="I2477" s="3" t="s">
        <v>38</v>
      </c>
      <c r="J2477" s="3">
        <v>25.2</v>
      </c>
      <c r="K2477" s="3">
        <v>12</v>
      </c>
    </row>
    <row r="2478" spans="1:11" x14ac:dyDescent="0.35">
      <c r="A2478" s="3" t="s">
        <v>185</v>
      </c>
      <c r="B2478" s="3">
        <v>2016</v>
      </c>
      <c r="C2478" s="22">
        <v>42432</v>
      </c>
      <c r="D2478" s="3" t="s">
        <v>1542</v>
      </c>
      <c r="E2478" s="3" t="s">
        <v>1544</v>
      </c>
      <c r="F2478" s="3">
        <v>2</v>
      </c>
      <c r="G2478" s="3">
        <v>6</v>
      </c>
      <c r="H2478" s="3" t="s">
        <v>188</v>
      </c>
      <c r="I2478" s="3" t="s">
        <v>19</v>
      </c>
      <c r="J2478" s="3">
        <v>21.7</v>
      </c>
      <c r="K2478" s="3">
        <v>11</v>
      </c>
    </row>
    <row r="2479" spans="1:11" x14ac:dyDescent="0.35">
      <c r="A2479" s="3" t="s">
        <v>185</v>
      </c>
      <c r="B2479" s="3">
        <v>2016</v>
      </c>
      <c r="C2479" s="22">
        <v>42432</v>
      </c>
      <c r="D2479" s="3" t="s">
        <v>1542</v>
      </c>
      <c r="E2479" s="3" t="s">
        <v>383</v>
      </c>
      <c r="F2479" s="3">
        <v>1</v>
      </c>
      <c r="G2479" s="3">
        <v>1</v>
      </c>
      <c r="H2479" s="3" t="s">
        <v>1604</v>
      </c>
      <c r="I2479" s="3" t="s">
        <v>15</v>
      </c>
      <c r="J2479" s="3">
        <v>25.3</v>
      </c>
      <c r="K2479" s="3">
        <v>1</v>
      </c>
    </row>
    <row r="2480" spans="1:11" x14ac:dyDescent="0.35">
      <c r="A2480" s="3" t="s">
        <v>185</v>
      </c>
      <c r="B2480" s="3">
        <v>2016</v>
      </c>
      <c r="C2480" s="22">
        <v>42432</v>
      </c>
      <c r="D2480" s="3" t="s">
        <v>1542</v>
      </c>
      <c r="E2480" s="3" t="s">
        <v>383</v>
      </c>
      <c r="F2480" s="3">
        <v>1</v>
      </c>
      <c r="G2480" s="3">
        <v>2</v>
      </c>
      <c r="H2480" s="3" t="s">
        <v>1635</v>
      </c>
      <c r="I2480" s="3" t="s">
        <v>36</v>
      </c>
      <c r="J2480" s="3">
        <v>32.4</v>
      </c>
      <c r="K2480" s="3">
        <v>2</v>
      </c>
    </row>
    <row r="2481" spans="1:11" x14ac:dyDescent="0.35">
      <c r="A2481" s="3" t="s">
        <v>185</v>
      </c>
      <c r="B2481" s="3">
        <v>2016</v>
      </c>
      <c r="C2481" s="22">
        <v>42432</v>
      </c>
      <c r="D2481" s="3" t="s">
        <v>1542</v>
      </c>
      <c r="E2481" s="3" t="s">
        <v>383</v>
      </c>
      <c r="F2481" s="3">
        <v>1</v>
      </c>
      <c r="G2481" s="3">
        <v>3</v>
      </c>
      <c r="H2481" s="3" t="s">
        <v>1640</v>
      </c>
      <c r="I2481" s="3" t="s">
        <v>25</v>
      </c>
      <c r="J2481" s="3">
        <v>24.3</v>
      </c>
      <c r="K2481" s="3">
        <v>3</v>
      </c>
    </row>
    <row r="2482" spans="1:11" x14ac:dyDescent="0.35">
      <c r="A2482" s="3" t="s">
        <v>185</v>
      </c>
      <c r="B2482" s="3">
        <v>2016</v>
      </c>
      <c r="C2482" s="22">
        <v>42432</v>
      </c>
      <c r="D2482" s="3" t="s">
        <v>1542</v>
      </c>
      <c r="E2482" s="3" t="s">
        <v>383</v>
      </c>
      <c r="F2482" s="3">
        <v>1</v>
      </c>
      <c r="G2482" s="3">
        <v>4</v>
      </c>
      <c r="H2482" s="3" t="s">
        <v>1620</v>
      </c>
      <c r="I2482" s="3" t="s">
        <v>1621</v>
      </c>
      <c r="J2482" s="3">
        <v>30</v>
      </c>
      <c r="K2482" s="3">
        <v>4</v>
      </c>
    </row>
    <row r="2483" spans="1:11" x14ac:dyDescent="0.35">
      <c r="A2483" s="3" t="s">
        <v>185</v>
      </c>
      <c r="B2483" s="3">
        <v>2016</v>
      </c>
      <c r="C2483" s="22">
        <v>42432</v>
      </c>
      <c r="D2483" s="3" t="s">
        <v>1542</v>
      </c>
      <c r="E2483" s="3" t="s">
        <v>383</v>
      </c>
      <c r="F2483" s="3">
        <v>1</v>
      </c>
      <c r="G2483" s="3">
        <v>5</v>
      </c>
      <c r="H2483" s="3" t="s">
        <v>150</v>
      </c>
      <c r="I2483" s="3" t="s">
        <v>31</v>
      </c>
      <c r="J2483" s="3">
        <v>27.6</v>
      </c>
      <c r="K2483" s="3">
        <v>5</v>
      </c>
    </row>
    <row r="2484" spans="1:11" x14ac:dyDescent="0.35">
      <c r="A2484" s="3" t="s">
        <v>185</v>
      </c>
      <c r="B2484" s="3">
        <v>2016</v>
      </c>
      <c r="C2484" s="22">
        <v>42432</v>
      </c>
      <c r="D2484" s="3" t="s">
        <v>1542</v>
      </c>
      <c r="E2484" s="3" t="s">
        <v>383</v>
      </c>
      <c r="F2484" s="3">
        <v>1</v>
      </c>
      <c r="G2484" s="3">
        <v>6</v>
      </c>
      <c r="H2484" s="3" t="s">
        <v>178</v>
      </c>
      <c r="I2484" s="3" t="s">
        <v>159</v>
      </c>
      <c r="J2484" s="3">
        <v>24.1</v>
      </c>
      <c r="K2484" s="3">
        <v>6</v>
      </c>
    </row>
    <row r="2485" spans="1:11" x14ac:dyDescent="0.35">
      <c r="A2485" s="3" t="s">
        <v>185</v>
      </c>
      <c r="B2485" s="3">
        <v>2016</v>
      </c>
      <c r="C2485" s="22">
        <v>42432</v>
      </c>
      <c r="D2485" s="3" t="s">
        <v>1542</v>
      </c>
      <c r="E2485" s="3" t="s">
        <v>383</v>
      </c>
      <c r="F2485" s="3">
        <v>2</v>
      </c>
      <c r="G2485" s="3">
        <v>1</v>
      </c>
      <c r="H2485" s="3" t="s">
        <v>135</v>
      </c>
      <c r="I2485" s="3" t="s">
        <v>36</v>
      </c>
      <c r="J2485" s="3">
        <v>25.3</v>
      </c>
      <c r="K2485" s="3">
        <v>7</v>
      </c>
    </row>
    <row r="2486" spans="1:11" x14ac:dyDescent="0.35">
      <c r="A2486" s="3" t="s">
        <v>185</v>
      </c>
      <c r="B2486" s="3">
        <v>2016</v>
      </c>
      <c r="C2486" s="22">
        <v>42432</v>
      </c>
      <c r="D2486" s="3" t="s">
        <v>1542</v>
      </c>
      <c r="E2486" s="3" t="s">
        <v>383</v>
      </c>
      <c r="F2486" s="3">
        <v>2</v>
      </c>
      <c r="G2486" s="3">
        <v>2</v>
      </c>
      <c r="H2486" s="3" t="s">
        <v>419</v>
      </c>
      <c r="I2486" s="3" t="s">
        <v>36</v>
      </c>
      <c r="J2486" s="3">
        <v>28.1</v>
      </c>
      <c r="K2486" s="3">
        <v>8</v>
      </c>
    </row>
    <row r="2487" spans="1:11" x14ac:dyDescent="0.35">
      <c r="A2487" s="3" t="s">
        <v>185</v>
      </c>
      <c r="B2487" s="3">
        <v>2016</v>
      </c>
      <c r="C2487" s="22">
        <v>42432</v>
      </c>
      <c r="D2487" s="3" t="s">
        <v>1542</v>
      </c>
      <c r="E2487" s="3" t="s">
        <v>383</v>
      </c>
      <c r="F2487" s="3">
        <v>2</v>
      </c>
      <c r="G2487" s="3">
        <v>3</v>
      </c>
      <c r="H2487" s="3" t="s">
        <v>80</v>
      </c>
      <c r="I2487" s="3" t="s">
        <v>65</v>
      </c>
      <c r="J2487" s="3">
        <v>28.8</v>
      </c>
      <c r="K2487" s="3">
        <v>9</v>
      </c>
    </row>
    <row r="2488" spans="1:11" x14ac:dyDescent="0.35">
      <c r="A2488" s="3" t="s">
        <v>185</v>
      </c>
      <c r="B2488" s="3">
        <v>2016</v>
      </c>
      <c r="C2488" s="22">
        <v>42432</v>
      </c>
      <c r="D2488" s="3" t="s">
        <v>1542</v>
      </c>
      <c r="E2488" s="3" t="s">
        <v>383</v>
      </c>
      <c r="F2488" s="3">
        <v>2</v>
      </c>
      <c r="G2488" s="3">
        <v>4</v>
      </c>
      <c r="H2488" s="3" t="s">
        <v>1638</v>
      </c>
      <c r="I2488" s="3" t="s">
        <v>1639</v>
      </c>
      <c r="J2488" s="3">
        <v>27.7</v>
      </c>
      <c r="K2488" s="3">
        <v>10</v>
      </c>
    </row>
    <row r="2489" spans="1:11" x14ac:dyDescent="0.35">
      <c r="A2489" s="3" t="s">
        <v>185</v>
      </c>
      <c r="B2489" s="3">
        <v>2016</v>
      </c>
      <c r="C2489" s="22">
        <v>42432</v>
      </c>
      <c r="D2489" s="3" t="s">
        <v>1542</v>
      </c>
      <c r="E2489" s="3" t="s">
        <v>383</v>
      </c>
      <c r="F2489" s="3">
        <v>2</v>
      </c>
      <c r="G2489" s="3">
        <v>5</v>
      </c>
      <c r="H2489" s="3" t="s">
        <v>188</v>
      </c>
      <c r="I2489" s="3" t="s">
        <v>19</v>
      </c>
      <c r="J2489" s="3">
        <v>21.7</v>
      </c>
      <c r="K2489" s="3">
        <v>11</v>
      </c>
    </row>
    <row r="2490" spans="1:11" x14ac:dyDescent="0.35">
      <c r="A2490" s="3" t="s">
        <v>185</v>
      </c>
      <c r="B2490" s="3">
        <v>2016</v>
      </c>
      <c r="C2490" s="22">
        <v>42432</v>
      </c>
      <c r="D2490" s="3" t="s">
        <v>1542</v>
      </c>
      <c r="E2490" s="3" t="s">
        <v>383</v>
      </c>
      <c r="F2490" s="3">
        <v>2</v>
      </c>
      <c r="G2490" s="3">
        <v>6</v>
      </c>
      <c r="H2490" s="3" t="s">
        <v>157</v>
      </c>
      <c r="I2490" s="3" t="s">
        <v>38</v>
      </c>
      <c r="J2490" s="3">
        <v>25.2</v>
      </c>
      <c r="K2490" s="3">
        <v>12</v>
      </c>
    </row>
    <row r="2491" spans="1:11" x14ac:dyDescent="0.35">
      <c r="A2491" s="3" t="s">
        <v>130</v>
      </c>
      <c r="B2491" s="3">
        <v>2016</v>
      </c>
      <c r="C2491" s="22">
        <v>42386</v>
      </c>
      <c r="D2491" s="3" t="s">
        <v>1554</v>
      </c>
      <c r="E2491" s="3" t="s">
        <v>472</v>
      </c>
      <c r="F2491" s="3">
        <v>1</v>
      </c>
      <c r="G2491" s="3">
        <v>1</v>
      </c>
      <c r="H2491" s="3" t="s">
        <v>1620</v>
      </c>
      <c r="I2491" s="3" t="s">
        <v>1621</v>
      </c>
      <c r="J2491" s="3">
        <v>29.9</v>
      </c>
      <c r="K2491" s="3">
        <v>8</v>
      </c>
    </row>
    <row r="2492" spans="1:11" x14ac:dyDescent="0.35">
      <c r="A2492" s="3" t="s">
        <v>130</v>
      </c>
      <c r="B2492" s="3">
        <v>2016</v>
      </c>
      <c r="C2492" s="22">
        <v>42386</v>
      </c>
      <c r="D2492" s="3" t="s">
        <v>1554</v>
      </c>
      <c r="E2492" s="3" t="s">
        <v>472</v>
      </c>
      <c r="F2492" s="3">
        <v>1</v>
      </c>
      <c r="G2492" s="3">
        <v>2</v>
      </c>
      <c r="H2492" s="3" t="s">
        <v>119</v>
      </c>
      <c r="I2492" s="3" t="s">
        <v>21</v>
      </c>
      <c r="J2492" s="3">
        <v>24.8</v>
      </c>
      <c r="K2492" s="3">
        <v>12</v>
      </c>
    </row>
    <row r="2493" spans="1:11" x14ac:dyDescent="0.35">
      <c r="A2493" s="3" t="s">
        <v>130</v>
      </c>
      <c r="B2493" s="3">
        <v>2016</v>
      </c>
      <c r="C2493" s="22">
        <v>42386</v>
      </c>
      <c r="D2493" s="3" t="s">
        <v>1554</v>
      </c>
      <c r="E2493" s="3" t="s">
        <v>472</v>
      </c>
      <c r="F2493" s="3">
        <v>1</v>
      </c>
      <c r="G2493" s="3">
        <v>3</v>
      </c>
      <c r="H2493" s="3" t="s">
        <v>1605</v>
      </c>
      <c r="I2493" s="3" t="s">
        <v>40</v>
      </c>
      <c r="J2493" s="3">
        <v>25</v>
      </c>
      <c r="K2493" s="3">
        <v>17</v>
      </c>
    </row>
    <row r="2494" spans="1:11" x14ac:dyDescent="0.35">
      <c r="A2494" s="3" t="s">
        <v>130</v>
      </c>
      <c r="B2494" s="3">
        <v>2016</v>
      </c>
      <c r="C2494" s="22">
        <v>42386</v>
      </c>
      <c r="D2494" s="3" t="s">
        <v>1554</v>
      </c>
      <c r="E2494" s="3" t="s">
        <v>472</v>
      </c>
      <c r="F2494" s="3">
        <v>1</v>
      </c>
      <c r="G2494" s="3">
        <v>4</v>
      </c>
      <c r="H2494" s="3" t="s">
        <v>1641</v>
      </c>
      <c r="I2494" s="3" t="s">
        <v>1642</v>
      </c>
      <c r="J2494" s="3">
        <v>28.2</v>
      </c>
      <c r="K2494" s="3">
        <v>13</v>
      </c>
    </row>
    <row r="2495" spans="1:11" x14ac:dyDescent="0.35">
      <c r="A2495" s="3" t="s">
        <v>130</v>
      </c>
      <c r="B2495" s="3">
        <v>2016</v>
      </c>
      <c r="C2495" s="22">
        <v>42386</v>
      </c>
      <c r="D2495" s="3" t="s">
        <v>1554</v>
      </c>
      <c r="E2495" s="3" t="s">
        <v>472</v>
      </c>
      <c r="F2495" s="3">
        <v>1</v>
      </c>
      <c r="G2495" s="3">
        <v>5</v>
      </c>
      <c r="H2495" s="3" t="s">
        <v>332</v>
      </c>
      <c r="I2495" s="3" t="s">
        <v>56</v>
      </c>
      <c r="J2495" s="3">
        <v>23.7</v>
      </c>
      <c r="K2495" s="3">
        <v>17</v>
      </c>
    </row>
    <row r="2496" spans="1:11" x14ac:dyDescent="0.35">
      <c r="A2496" s="3" t="s">
        <v>130</v>
      </c>
      <c r="B2496" s="3">
        <v>2016</v>
      </c>
      <c r="C2496" s="22">
        <v>42386</v>
      </c>
      <c r="D2496" s="3" t="s">
        <v>1554</v>
      </c>
      <c r="E2496" s="3" t="s">
        <v>472</v>
      </c>
      <c r="F2496" s="3">
        <v>1</v>
      </c>
      <c r="G2496" s="3">
        <v>6</v>
      </c>
      <c r="H2496" s="3" t="s">
        <v>164</v>
      </c>
      <c r="I2496" s="3" t="s">
        <v>36</v>
      </c>
      <c r="J2496" s="3">
        <v>22</v>
      </c>
      <c r="K2496" s="3">
        <v>21</v>
      </c>
    </row>
    <row r="2497" spans="1:11" x14ac:dyDescent="0.35">
      <c r="A2497" s="3" t="s">
        <v>130</v>
      </c>
      <c r="B2497" s="3">
        <v>2016</v>
      </c>
      <c r="C2497" s="22">
        <v>42386</v>
      </c>
      <c r="D2497" s="3" t="s">
        <v>1554</v>
      </c>
      <c r="E2497" s="3" t="s">
        <v>472</v>
      </c>
      <c r="F2497" s="3">
        <v>2</v>
      </c>
      <c r="G2497" s="3">
        <v>1</v>
      </c>
      <c r="H2497" s="3" t="s">
        <v>135</v>
      </c>
      <c r="I2497" s="3" t="s">
        <v>36</v>
      </c>
      <c r="J2497" s="3">
        <v>25.1</v>
      </c>
      <c r="K2497" s="3">
        <v>2</v>
      </c>
    </row>
    <row r="2498" spans="1:11" x14ac:dyDescent="0.35">
      <c r="A2498" s="3" t="s">
        <v>130</v>
      </c>
      <c r="B2498" s="3">
        <v>2016</v>
      </c>
      <c r="C2498" s="22">
        <v>42386</v>
      </c>
      <c r="D2498" s="3" t="s">
        <v>1554</v>
      </c>
      <c r="E2498" s="3" t="s">
        <v>472</v>
      </c>
      <c r="F2498" s="3">
        <v>2</v>
      </c>
      <c r="G2498" s="3">
        <v>2</v>
      </c>
      <c r="H2498" s="3" t="s">
        <v>111</v>
      </c>
      <c r="I2498" s="3" t="s">
        <v>121</v>
      </c>
      <c r="J2498" s="3">
        <v>22.9</v>
      </c>
      <c r="K2498" s="3">
        <v>10</v>
      </c>
    </row>
    <row r="2499" spans="1:11" x14ac:dyDescent="0.35">
      <c r="A2499" s="3" t="s">
        <v>130</v>
      </c>
      <c r="B2499" s="3">
        <v>2016</v>
      </c>
      <c r="C2499" s="22">
        <v>42386</v>
      </c>
      <c r="D2499" s="3" t="s">
        <v>1554</v>
      </c>
      <c r="E2499" s="3" t="s">
        <v>472</v>
      </c>
      <c r="F2499" s="3">
        <v>2</v>
      </c>
      <c r="G2499" s="3">
        <v>3</v>
      </c>
      <c r="H2499" s="3" t="s">
        <v>43</v>
      </c>
      <c r="I2499" s="3" t="s">
        <v>44</v>
      </c>
      <c r="J2499" s="3">
        <v>23.1</v>
      </c>
      <c r="K2499" s="3">
        <v>17</v>
      </c>
    </row>
    <row r="2500" spans="1:11" x14ac:dyDescent="0.35">
      <c r="A2500" s="3" t="s">
        <v>130</v>
      </c>
      <c r="B2500" s="3">
        <v>2016</v>
      </c>
      <c r="C2500" s="22">
        <v>42386</v>
      </c>
      <c r="D2500" s="3" t="s">
        <v>1554</v>
      </c>
      <c r="E2500" s="3" t="s">
        <v>472</v>
      </c>
      <c r="F2500" s="3">
        <v>2</v>
      </c>
      <c r="G2500" s="3">
        <v>4</v>
      </c>
      <c r="H2500" s="3" t="s">
        <v>1637</v>
      </c>
      <c r="I2500" s="3" t="s">
        <v>1623</v>
      </c>
      <c r="J2500" s="3">
        <v>26.9</v>
      </c>
      <c r="K2500" s="3">
        <v>13</v>
      </c>
    </row>
    <row r="2501" spans="1:11" x14ac:dyDescent="0.35">
      <c r="A2501" s="3" t="s">
        <v>130</v>
      </c>
      <c r="B2501" s="3">
        <v>2016</v>
      </c>
      <c r="C2501" s="22">
        <v>42386</v>
      </c>
      <c r="D2501" s="3" t="s">
        <v>1554</v>
      </c>
      <c r="E2501" s="3" t="s">
        <v>472</v>
      </c>
      <c r="F2501" s="3">
        <v>2</v>
      </c>
      <c r="G2501" s="3">
        <v>5</v>
      </c>
      <c r="H2501" s="3" t="s">
        <v>150</v>
      </c>
      <c r="I2501" s="3" t="s">
        <v>31</v>
      </c>
      <c r="J2501" s="3">
        <v>27.5</v>
      </c>
      <c r="K2501" s="3">
        <v>5</v>
      </c>
    </row>
    <row r="2502" spans="1:11" x14ac:dyDescent="0.35">
      <c r="A2502" s="3" t="s">
        <v>130</v>
      </c>
      <c r="B2502" s="3">
        <v>2016</v>
      </c>
      <c r="C2502" s="22">
        <v>42386</v>
      </c>
      <c r="D2502" s="3" t="s">
        <v>1554</v>
      </c>
      <c r="E2502" s="3" t="s">
        <v>472</v>
      </c>
      <c r="F2502" s="3">
        <v>2</v>
      </c>
      <c r="G2502" s="3">
        <v>6</v>
      </c>
      <c r="H2502" s="3" t="s">
        <v>396</v>
      </c>
      <c r="I2502" s="3" t="s">
        <v>19</v>
      </c>
      <c r="J2502" s="3">
        <v>19.8</v>
      </c>
      <c r="K2502" s="3">
        <v>21</v>
      </c>
    </row>
    <row r="2503" spans="1:11" x14ac:dyDescent="0.35">
      <c r="A2503" s="3" t="s">
        <v>130</v>
      </c>
      <c r="B2503" s="3">
        <v>2016</v>
      </c>
      <c r="C2503" s="22">
        <v>42386</v>
      </c>
      <c r="D2503" s="3" t="s">
        <v>1554</v>
      </c>
      <c r="E2503" s="3" t="s">
        <v>472</v>
      </c>
      <c r="F2503" s="3">
        <v>3</v>
      </c>
      <c r="G2503" s="3">
        <v>1</v>
      </c>
      <c r="H2503" s="3" t="s">
        <v>138</v>
      </c>
      <c r="I2503" s="3" t="s">
        <v>29</v>
      </c>
      <c r="J2503" s="3">
        <v>26.2</v>
      </c>
      <c r="K2503" s="3">
        <v>7</v>
      </c>
    </row>
    <row r="2504" spans="1:11" x14ac:dyDescent="0.35">
      <c r="A2504" s="3" t="s">
        <v>130</v>
      </c>
      <c r="B2504" s="3">
        <v>2016</v>
      </c>
      <c r="C2504" s="22">
        <v>42386</v>
      </c>
      <c r="D2504" s="3" t="s">
        <v>1554</v>
      </c>
      <c r="E2504" s="3" t="s">
        <v>472</v>
      </c>
      <c r="F2504" s="3">
        <v>3</v>
      </c>
      <c r="G2504" s="3">
        <v>2</v>
      </c>
      <c r="H2504" s="3" t="s">
        <v>80</v>
      </c>
      <c r="I2504" s="3" t="s">
        <v>65</v>
      </c>
      <c r="J2504" s="3">
        <v>28.7</v>
      </c>
      <c r="K2504" s="3">
        <v>3</v>
      </c>
    </row>
    <row r="2505" spans="1:11" x14ac:dyDescent="0.35">
      <c r="A2505" s="3" t="s">
        <v>130</v>
      </c>
      <c r="B2505" s="3">
        <v>2016</v>
      </c>
      <c r="C2505" s="22">
        <v>42386</v>
      </c>
      <c r="D2505" s="3" t="s">
        <v>1554</v>
      </c>
      <c r="E2505" s="3" t="s">
        <v>472</v>
      </c>
      <c r="F2505" s="3">
        <v>3</v>
      </c>
      <c r="G2505" s="3">
        <v>3</v>
      </c>
      <c r="H2505" s="3" t="s">
        <v>178</v>
      </c>
      <c r="I2505" s="3" t="s">
        <v>159</v>
      </c>
      <c r="J2505" s="3">
        <v>24</v>
      </c>
      <c r="K2505" s="3">
        <v>4</v>
      </c>
    </row>
    <row r="2506" spans="1:11" x14ac:dyDescent="0.35">
      <c r="A2506" s="3" t="s">
        <v>130</v>
      </c>
      <c r="B2506" s="3">
        <v>2016</v>
      </c>
      <c r="C2506" s="22">
        <v>42386</v>
      </c>
      <c r="D2506" s="3" t="s">
        <v>1554</v>
      </c>
      <c r="E2506" s="3" t="s">
        <v>472</v>
      </c>
      <c r="F2506" s="3">
        <v>3</v>
      </c>
      <c r="G2506" s="3">
        <v>4</v>
      </c>
      <c r="H2506" s="3" t="s">
        <v>170</v>
      </c>
      <c r="I2506" s="3" t="s">
        <v>59</v>
      </c>
      <c r="J2506" s="3">
        <v>26.9</v>
      </c>
      <c r="K2506" s="3">
        <v>11</v>
      </c>
    </row>
    <row r="2507" spans="1:11" x14ac:dyDescent="0.35">
      <c r="A2507" s="3" t="s">
        <v>130</v>
      </c>
      <c r="B2507" s="3">
        <v>2016</v>
      </c>
      <c r="C2507" s="22">
        <v>42386</v>
      </c>
      <c r="D2507" s="3" t="s">
        <v>1554</v>
      </c>
      <c r="E2507" s="3" t="s">
        <v>472</v>
      </c>
      <c r="F2507" s="3">
        <v>3</v>
      </c>
      <c r="G2507" s="3">
        <v>5</v>
      </c>
      <c r="H2507" s="3" t="s">
        <v>23</v>
      </c>
      <c r="I2507" s="3" t="s">
        <v>15</v>
      </c>
      <c r="J2507" s="3">
        <v>18.3</v>
      </c>
      <c r="K2507" s="3">
        <v>13</v>
      </c>
    </row>
    <row r="2508" spans="1:11" x14ac:dyDescent="0.35">
      <c r="A2508" s="3" t="s">
        <v>130</v>
      </c>
      <c r="B2508" s="3">
        <v>2016</v>
      </c>
      <c r="C2508" s="22">
        <v>42386</v>
      </c>
      <c r="D2508" s="3" t="s">
        <v>1554</v>
      </c>
      <c r="E2508" s="3" t="s">
        <v>472</v>
      </c>
      <c r="F2508" s="3">
        <v>3</v>
      </c>
      <c r="G2508" s="3">
        <v>6</v>
      </c>
      <c r="H2508" s="3" t="s">
        <v>1644</v>
      </c>
      <c r="I2508" s="3" t="s">
        <v>1645</v>
      </c>
      <c r="J2508" s="3">
        <v>29.5</v>
      </c>
      <c r="K2508" s="3">
        <v>21</v>
      </c>
    </row>
    <row r="2509" spans="1:11" x14ac:dyDescent="0.35">
      <c r="A2509" s="3" t="s">
        <v>130</v>
      </c>
      <c r="B2509" s="3">
        <v>2016</v>
      </c>
      <c r="C2509" s="22">
        <v>42386</v>
      </c>
      <c r="D2509" s="3" t="s">
        <v>1554</v>
      </c>
      <c r="E2509" s="3" t="s">
        <v>472</v>
      </c>
      <c r="F2509" s="3">
        <v>3</v>
      </c>
      <c r="G2509" s="3">
        <v>7</v>
      </c>
      <c r="H2509" s="3" t="s">
        <v>1643</v>
      </c>
      <c r="I2509" s="3" t="s">
        <v>175</v>
      </c>
      <c r="J2509" s="3">
        <v>30.3</v>
      </c>
      <c r="K2509" s="3">
        <v>21</v>
      </c>
    </row>
    <row r="2510" spans="1:11" x14ac:dyDescent="0.35">
      <c r="A2510" s="3" t="s">
        <v>130</v>
      </c>
      <c r="B2510" s="3">
        <v>2016</v>
      </c>
      <c r="C2510" s="22">
        <v>42386</v>
      </c>
      <c r="D2510" s="3" t="s">
        <v>1554</v>
      </c>
      <c r="E2510" s="3" t="s">
        <v>472</v>
      </c>
      <c r="F2510" s="3">
        <v>4</v>
      </c>
      <c r="G2510" s="3">
        <v>1</v>
      </c>
      <c r="H2510" s="3" t="s">
        <v>1556</v>
      </c>
      <c r="I2510" s="3" t="s">
        <v>123</v>
      </c>
      <c r="J2510" s="3">
        <v>33.1</v>
      </c>
      <c r="K2510" s="3">
        <v>1</v>
      </c>
    </row>
    <row r="2511" spans="1:11" x14ac:dyDescent="0.35">
      <c r="A2511" s="3" t="s">
        <v>130</v>
      </c>
      <c r="B2511" s="3">
        <v>2016</v>
      </c>
      <c r="C2511" s="22">
        <v>42386</v>
      </c>
      <c r="D2511" s="3" t="s">
        <v>1554</v>
      </c>
      <c r="E2511" s="3" t="s">
        <v>472</v>
      </c>
      <c r="F2511" s="3">
        <v>4</v>
      </c>
      <c r="G2511" s="3">
        <v>2</v>
      </c>
      <c r="H2511" s="3" t="s">
        <v>167</v>
      </c>
      <c r="I2511" s="3" t="s">
        <v>121</v>
      </c>
      <c r="J2511" s="3">
        <v>23.1</v>
      </c>
      <c r="K2511" s="3">
        <v>6</v>
      </c>
    </row>
    <row r="2512" spans="1:11" x14ac:dyDescent="0.35">
      <c r="A2512" s="3" t="s">
        <v>130</v>
      </c>
      <c r="B2512" s="3">
        <v>2016</v>
      </c>
      <c r="C2512" s="22">
        <v>42386</v>
      </c>
      <c r="D2512" s="3" t="s">
        <v>1554</v>
      </c>
      <c r="E2512" s="3" t="s">
        <v>472</v>
      </c>
      <c r="F2512" s="3">
        <v>4</v>
      </c>
      <c r="G2512" s="3">
        <v>3</v>
      </c>
      <c r="H2512" s="3" t="s">
        <v>136</v>
      </c>
      <c r="I2512" s="3" t="s">
        <v>25</v>
      </c>
      <c r="J2512" s="3">
        <v>23</v>
      </c>
      <c r="K2512" s="3">
        <v>17</v>
      </c>
    </row>
    <row r="2513" spans="1:11" x14ac:dyDescent="0.35">
      <c r="A2513" s="3" t="s">
        <v>130</v>
      </c>
      <c r="B2513" s="3">
        <v>2016</v>
      </c>
      <c r="C2513" s="22">
        <v>42386</v>
      </c>
      <c r="D2513" s="3" t="s">
        <v>1554</v>
      </c>
      <c r="E2513" s="3" t="s">
        <v>472</v>
      </c>
      <c r="F2513" s="3">
        <v>4</v>
      </c>
      <c r="G2513" s="3">
        <v>4</v>
      </c>
      <c r="H2513" s="3" t="s">
        <v>60</v>
      </c>
      <c r="I2513" s="3" t="s">
        <v>61</v>
      </c>
      <c r="J2513" s="3">
        <v>27.5</v>
      </c>
      <c r="K2513" s="3">
        <v>9</v>
      </c>
    </row>
    <row r="2514" spans="1:11" x14ac:dyDescent="0.35">
      <c r="A2514" s="3" t="s">
        <v>130</v>
      </c>
      <c r="B2514" s="3">
        <v>2016</v>
      </c>
      <c r="C2514" s="22">
        <v>42386</v>
      </c>
      <c r="D2514" s="3" t="s">
        <v>1554</v>
      </c>
      <c r="E2514" s="3" t="s">
        <v>472</v>
      </c>
      <c r="F2514" s="3">
        <v>4</v>
      </c>
      <c r="G2514" s="3">
        <v>5</v>
      </c>
      <c r="H2514" s="3" t="s">
        <v>1646</v>
      </c>
      <c r="I2514" s="3" t="s">
        <v>1639</v>
      </c>
      <c r="J2514" s="3">
        <v>24.4</v>
      </c>
      <c r="K2514" s="3">
        <v>13</v>
      </c>
    </row>
    <row r="2515" spans="1:11" x14ac:dyDescent="0.35">
      <c r="A2515" s="3" t="s">
        <v>130</v>
      </c>
      <c r="B2515" s="3">
        <v>2016</v>
      </c>
      <c r="C2515" s="22">
        <v>42386</v>
      </c>
      <c r="D2515" s="3" t="s">
        <v>1554</v>
      </c>
      <c r="E2515" s="3" t="s">
        <v>472</v>
      </c>
      <c r="F2515" s="3">
        <v>4</v>
      </c>
      <c r="G2515" s="3">
        <v>6</v>
      </c>
      <c r="H2515" s="3" t="s">
        <v>1626</v>
      </c>
      <c r="I2515" s="3" t="s">
        <v>67</v>
      </c>
      <c r="J2515" s="3">
        <v>26.3</v>
      </c>
      <c r="K2515" s="3">
        <v>25</v>
      </c>
    </row>
    <row r="2516" spans="1:11" x14ac:dyDescent="0.35">
      <c r="A2516" s="3" t="s">
        <v>130</v>
      </c>
      <c r="B2516" s="3">
        <v>2016</v>
      </c>
      <c r="C2516" s="22">
        <v>42386</v>
      </c>
      <c r="D2516" s="3" t="s">
        <v>1554</v>
      </c>
      <c r="E2516" s="3" t="s">
        <v>472</v>
      </c>
      <c r="F2516" s="3">
        <v>4</v>
      </c>
      <c r="G2516" s="3">
        <v>7</v>
      </c>
      <c r="H2516" s="3" t="s">
        <v>1647</v>
      </c>
      <c r="I2516" s="3" t="s">
        <v>1648</v>
      </c>
      <c r="J2516" s="3">
        <v>29</v>
      </c>
      <c r="K2516" s="3">
        <v>25</v>
      </c>
    </row>
    <row r="2517" spans="1:11" x14ac:dyDescent="0.35">
      <c r="A2517" s="3" t="s">
        <v>130</v>
      </c>
      <c r="B2517" s="3">
        <v>2016</v>
      </c>
      <c r="C2517" s="22">
        <v>42386</v>
      </c>
      <c r="D2517" s="3" t="s">
        <v>1554</v>
      </c>
      <c r="E2517" s="3" t="s">
        <v>1543</v>
      </c>
      <c r="F2517" s="3">
        <v>1</v>
      </c>
      <c r="G2517" s="3">
        <v>1</v>
      </c>
      <c r="H2517" s="3" t="s">
        <v>60</v>
      </c>
      <c r="I2517" s="3" t="s">
        <v>61</v>
      </c>
      <c r="J2517" s="3">
        <v>27.5</v>
      </c>
      <c r="K2517" s="3">
        <v>9</v>
      </c>
    </row>
    <row r="2518" spans="1:11" x14ac:dyDescent="0.35">
      <c r="A2518" s="3" t="s">
        <v>130</v>
      </c>
      <c r="B2518" s="3">
        <v>2016</v>
      </c>
      <c r="C2518" s="22">
        <v>42386</v>
      </c>
      <c r="D2518" s="3" t="s">
        <v>1554</v>
      </c>
      <c r="E2518" s="3" t="s">
        <v>1543</v>
      </c>
      <c r="F2518" s="3">
        <v>1</v>
      </c>
      <c r="G2518" s="3">
        <v>2</v>
      </c>
      <c r="H2518" s="3" t="s">
        <v>23</v>
      </c>
      <c r="I2518" s="3" t="s">
        <v>15</v>
      </c>
      <c r="J2518" s="3">
        <v>18.3</v>
      </c>
      <c r="K2518" s="3">
        <v>13</v>
      </c>
    </row>
    <row r="2519" spans="1:11" x14ac:dyDescent="0.35">
      <c r="A2519" s="3" t="s">
        <v>130</v>
      </c>
      <c r="B2519" s="3">
        <v>2016</v>
      </c>
      <c r="C2519" s="22">
        <v>42386</v>
      </c>
      <c r="D2519" s="3" t="s">
        <v>1554</v>
      </c>
      <c r="E2519" s="3" t="s">
        <v>1543</v>
      </c>
      <c r="F2519" s="3">
        <v>1</v>
      </c>
      <c r="G2519" s="3">
        <v>3</v>
      </c>
      <c r="H2519" s="3" t="s">
        <v>1605</v>
      </c>
      <c r="I2519" s="3" t="s">
        <v>40</v>
      </c>
      <c r="J2519" s="3">
        <v>25</v>
      </c>
      <c r="K2519" s="3">
        <v>17</v>
      </c>
    </row>
    <row r="2520" spans="1:11" x14ac:dyDescent="0.35">
      <c r="A2520" s="3" t="s">
        <v>130</v>
      </c>
      <c r="B2520" s="3">
        <v>2016</v>
      </c>
      <c r="C2520" s="22">
        <v>42386</v>
      </c>
      <c r="D2520" s="3" t="s">
        <v>1554</v>
      </c>
      <c r="E2520" s="3" t="s">
        <v>1543</v>
      </c>
      <c r="F2520" s="3">
        <v>1</v>
      </c>
      <c r="G2520" s="3">
        <v>4</v>
      </c>
      <c r="H2520" s="3" t="s">
        <v>396</v>
      </c>
      <c r="I2520" s="3" t="s">
        <v>19</v>
      </c>
      <c r="J2520" s="3">
        <v>19.8</v>
      </c>
      <c r="K2520" s="3">
        <v>21</v>
      </c>
    </row>
    <row r="2521" spans="1:11" x14ac:dyDescent="0.35">
      <c r="A2521" s="3" t="s">
        <v>130</v>
      </c>
      <c r="B2521" s="3">
        <v>2016</v>
      </c>
      <c r="C2521" s="22">
        <v>42386</v>
      </c>
      <c r="D2521" s="3" t="s">
        <v>1554</v>
      </c>
      <c r="E2521" s="3" t="s">
        <v>1543</v>
      </c>
      <c r="F2521" s="3">
        <v>2</v>
      </c>
      <c r="G2521" s="3">
        <v>1</v>
      </c>
      <c r="H2521" s="3" t="s">
        <v>170</v>
      </c>
      <c r="I2521" s="3" t="s">
        <v>59</v>
      </c>
      <c r="J2521" s="3">
        <v>26.9</v>
      </c>
      <c r="K2521" s="3">
        <v>11</v>
      </c>
    </row>
    <row r="2522" spans="1:11" x14ac:dyDescent="0.35">
      <c r="A2522" s="3" t="s">
        <v>130</v>
      </c>
      <c r="B2522" s="3">
        <v>2016</v>
      </c>
      <c r="C2522" s="22">
        <v>42386</v>
      </c>
      <c r="D2522" s="3" t="s">
        <v>1554</v>
      </c>
      <c r="E2522" s="3" t="s">
        <v>1543</v>
      </c>
      <c r="F2522" s="3">
        <v>2</v>
      </c>
      <c r="G2522" s="3">
        <v>2</v>
      </c>
      <c r="H2522" s="3" t="s">
        <v>1646</v>
      </c>
      <c r="I2522" s="3" t="s">
        <v>1639</v>
      </c>
      <c r="J2522" s="3">
        <v>24.4</v>
      </c>
      <c r="K2522" s="3">
        <v>13</v>
      </c>
    </row>
    <row r="2523" spans="1:11" x14ac:dyDescent="0.35">
      <c r="A2523" s="3" t="s">
        <v>130</v>
      </c>
      <c r="B2523" s="3">
        <v>2016</v>
      </c>
      <c r="C2523" s="22">
        <v>42386</v>
      </c>
      <c r="D2523" s="3" t="s">
        <v>1554</v>
      </c>
      <c r="E2523" s="3" t="s">
        <v>1543</v>
      </c>
      <c r="F2523" s="3">
        <v>2</v>
      </c>
      <c r="G2523" s="3">
        <v>3</v>
      </c>
      <c r="H2523" s="3" t="s">
        <v>43</v>
      </c>
      <c r="I2523" s="3" t="s">
        <v>44</v>
      </c>
      <c r="J2523" s="3">
        <v>23.1</v>
      </c>
      <c r="K2523" s="3">
        <v>17</v>
      </c>
    </row>
    <row r="2524" spans="1:11" x14ac:dyDescent="0.35">
      <c r="A2524" s="3" t="s">
        <v>130</v>
      </c>
      <c r="B2524" s="3">
        <v>2016</v>
      </c>
      <c r="C2524" s="22">
        <v>42386</v>
      </c>
      <c r="D2524" s="3" t="s">
        <v>1554</v>
      </c>
      <c r="E2524" s="3" t="s">
        <v>1543</v>
      </c>
      <c r="F2524" s="3">
        <v>2</v>
      </c>
      <c r="G2524" s="3">
        <v>4</v>
      </c>
      <c r="H2524" s="3" t="s">
        <v>164</v>
      </c>
      <c r="I2524" s="3" t="s">
        <v>36</v>
      </c>
      <c r="J2524" s="3">
        <v>22</v>
      </c>
      <c r="K2524" s="3">
        <v>21</v>
      </c>
    </row>
    <row r="2525" spans="1:11" x14ac:dyDescent="0.35">
      <c r="A2525" s="3" t="s">
        <v>130</v>
      </c>
      <c r="B2525" s="3">
        <v>2016</v>
      </c>
      <c r="C2525" s="22">
        <v>42386</v>
      </c>
      <c r="D2525" s="3" t="s">
        <v>1554</v>
      </c>
      <c r="E2525" s="3" t="s">
        <v>1543</v>
      </c>
      <c r="F2525" s="3">
        <v>3</v>
      </c>
      <c r="G2525" s="3">
        <v>1</v>
      </c>
      <c r="H2525" s="3" t="s">
        <v>178</v>
      </c>
      <c r="I2525" s="3" t="s">
        <v>159</v>
      </c>
      <c r="J2525" s="3">
        <v>24</v>
      </c>
      <c r="K2525" s="3">
        <v>4</v>
      </c>
    </row>
    <row r="2526" spans="1:11" x14ac:dyDescent="0.35">
      <c r="A2526" s="3" t="s">
        <v>130</v>
      </c>
      <c r="B2526" s="3">
        <v>2016</v>
      </c>
      <c r="C2526" s="22">
        <v>42386</v>
      </c>
      <c r="D2526" s="3" t="s">
        <v>1554</v>
      </c>
      <c r="E2526" s="3" t="s">
        <v>1543</v>
      </c>
      <c r="F2526" s="3">
        <v>3</v>
      </c>
      <c r="G2526" s="3">
        <v>2</v>
      </c>
      <c r="H2526" s="3" t="s">
        <v>1637</v>
      </c>
      <c r="I2526" s="3" t="s">
        <v>1623</v>
      </c>
      <c r="J2526" s="3">
        <v>26.9</v>
      </c>
      <c r="K2526" s="3">
        <v>13</v>
      </c>
    </row>
    <row r="2527" spans="1:11" x14ac:dyDescent="0.35">
      <c r="A2527" s="3" t="s">
        <v>130</v>
      </c>
      <c r="B2527" s="3">
        <v>2016</v>
      </c>
      <c r="C2527" s="22">
        <v>42386</v>
      </c>
      <c r="D2527" s="3" t="s">
        <v>1554</v>
      </c>
      <c r="E2527" s="3" t="s">
        <v>1543</v>
      </c>
      <c r="F2527" s="3">
        <v>3</v>
      </c>
      <c r="G2527" s="3">
        <v>3</v>
      </c>
      <c r="H2527" s="3" t="s">
        <v>332</v>
      </c>
      <c r="I2527" s="3" t="s">
        <v>56</v>
      </c>
      <c r="J2527" s="3">
        <v>23.7</v>
      </c>
      <c r="K2527" s="3">
        <v>17</v>
      </c>
    </row>
    <row r="2528" spans="1:11" x14ac:dyDescent="0.35">
      <c r="A2528" s="3" t="s">
        <v>130</v>
      </c>
      <c r="B2528" s="3">
        <v>2016</v>
      </c>
      <c r="C2528" s="22">
        <v>42386</v>
      </c>
      <c r="D2528" s="3" t="s">
        <v>1554</v>
      </c>
      <c r="E2528" s="3" t="s">
        <v>1543</v>
      </c>
      <c r="F2528" s="3">
        <v>3</v>
      </c>
      <c r="G2528" s="3">
        <v>4</v>
      </c>
      <c r="H2528" s="3" t="s">
        <v>1643</v>
      </c>
      <c r="I2528" s="3" t="s">
        <v>175</v>
      </c>
      <c r="J2528" s="3">
        <v>30.3</v>
      </c>
      <c r="K2528" s="3">
        <v>21</v>
      </c>
    </row>
    <row r="2529" spans="1:11" x14ac:dyDescent="0.35">
      <c r="A2529" s="3" t="s">
        <v>130</v>
      </c>
      <c r="B2529" s="3">
        <v>2016</v>
      </c>
      <c r="C2529" s="22">
        <v>42386</v>
      </c>
      <c r="D2529" s="3" t="s">
        <v>1554</v>
      </c>
      <c r="E2529" s="3" t="s">
        <v>1543</v>
      </c>
      <c r="F2529" s="3">
        <v>3</v>
      </c>
      <c r="G2529" s="3">
        <v>5</v>
      </c>
      <c r="H2529" s="3" t="s">
        <v>1626</v>
      </c>
      <c r="I2529" s="3" t="s">
        <v>67</v>
      </c>
      <c r="J2529" s="3">
        <v>26.3</v>
      </c>
      <c r="K2529" s="3">
        <v>25</v>
      </c>
    </row>
    <row r="2530" spans="1:11" x14ac:dyDescent="0.35">
      <c r="A2530" s="3" t="s">
        <v>130</v>
      </c>
      <c r="B2530" s="3">
        <v>2016</v>
      </c>
      <c r="C2530" s="22">
        <v>42386</v>
      </c>
      <c r="D2530" s="3" t="s">
        <v>1554</v>
      </c>
      <c r="E2530" s="3" t="s">
        <v>1543</v>
      </c>
      <c r="F2530" s="3">
        <v>4</v>
      </c>
      <c r="G2530" s="3">
        <v>1</v>
      </c>
      <c r="H2530" s="3" t="s">
        <v>150</v>
      </c>
      <c r="I2530" s="3" t="s">
        <v>31</v>
      </c>
      <c r="J2530" s="3">
        <v>27.5</v>
      </c>
      <c r="K2530" s="3">
        <v>5</v>
      </c>
    </row>
    <row r="2531" spans="1:11" x14ac:dyDescent="0.35">
      <c r="A2531" s="3" t="s">
        <v>130</v>
      </c>
      <c r="B2531" s="3">
        <v>2016</v>
      </c>
      <c r="C2531" s="22">
        <v>42386</v>
      </c>
      <c r="D2531" s="3" t="s">
        <v>1554</v>
      </c>
      <c r="E2531" s="3" t="s">
        <v>1543</v>
      </c>
      <c r="F2531" s="3">
        <v>4</v>
      </c>
      <c r="G2531" s="3">
        <v>2</v>
      </c>
      <c r="H2531" s="3" t="s">
        <v>1641</v>
      </c>
      <c r="I2531" s="3" t="s">
        <v>1642</v>
      </c>
      <c r="J2531" s="3">
        <v>28.2</v>
      </c>
      <c r="K2531" s="3">
        <v>13</v>
      </c>
    </row>
    <row r="2532" spans="1:11" x14ac:dyDescent="0.35">
      <c r="A2532" s="3" t="s">
        <v>130</v>
      </c>
      <c r="B2532" s="3">
        <v>2016</v>
      </c>
      <c r="C2532" s="22">
        <v>42386</v>
      </c>
      <c r="D2532" s="3" t="s">
        <v>1554</v>
      </c>
      <c r="E2532" s="3" t="s">
        <v>1543</v>
      </c>
      <c r="F2532" s="3">
        <v>4</v>
      </c>
      <c r="G2532" s="3">
        <v>3</v>
      </c>
      <c r="H2532" s="3" t="s">
        <v>136</v>
      </c>
      <c r="I2532" s="3" t="s">
        <v>25</v>
      </c>
      <c r="J2532" s="3">
        <v>23</v>
      </c>
      <c r="K2532" s="3">
        <v>17</v>
      </c>
    </row>
    <row r="2533" spans="1:11" x14ac:dyDescent="0.35">
      <c r="A2533" s="3" t="s">
        <v>130</v>
      </c>
      <c r="B2533" s="3">
        <v>2016</v>
      </c>
      <c r="C2533" s="22">
        <v>42386</v>
      </c>
      <c r="D2533" s="3" t="s">
        <v>1554</v>
      </c>
      <c r="E2533" s="3" t="s">
        <v>1543</v>
      </c>
      <c r="F2533" s="3">
        <v>4</v>
      </c>
      <c r="G2533" s="3">
        <v>4</v>
      </c>
      <c r="H2533" s="3" t="s">
        <v>1644</v>
      </c>
      <c r="I2533" s="3" t="s">
        <v>1645</v>
      </c>
      <c r="J2533" s="3">
        <v>29.5</v>
      </c>
      <c r="K2533" s="3">
        <v>21</v>
      </c>
    </row>
    <row r="2534" spans="1:11" x14ac:dyDescent="0.35">
      <c r="A2534" s="3" t="s">
        <v>130</v>
      </c>
      <c r="B2534" s="3">
        <v>2016</v>
      </c>
      <c r="C2534" s="22">
        <v>42386</v>
      </c>
      <c r="D2534" s="3" t="s">
        <v>1554</v>
      </c>
      <c r="E2534" s="3" t="s">
        <v>1543</v>
      </c>
      <c r="F2534" s="3">
        <v>4</v>
      </c>
      <c r="G2534" s="3">
        <v>5</v>
      </c>
      <c r="H2534" s="3" t="s">
        <v>1647</v>
      </c>
      <c r="I2534" s="3" t="s">
        <v>1648</v>
      </c>
      <c r="J2534" s="3">
        <v>29</v>
      </c>
      <c r="K2534" s="3">
        <v>25</v>
      </c>
    </row>
    <row r="2535" spans="1:11" x14ac:dyDescent="0.35">
      <c r="A2535" s="3" t="s">
        <v>130</v>
      </c>
      <c r="B2535" s="3">
        <v>2016</v>
      </c>
      <c r="C2535" s="22">
        <v>42386</v>
      </c>
      <c r="D2535" s="3" t="s">
        <v>1554</v>
      </c>
      <c r="E2535" s="3" t="s">
        <v>1544</v>
      </c>
      <c r="F2535" s="3">
        <v>1</v>
      </c>
      <c r="G2535" s="3">
        <v>1</v>
      </c>
      <c r="H2535" s="3" t="s">
        <v>1556</v>
      </c>
      <c r="I2535" s="3" t="s">
        <v>123</v>
      </c>
      <c r="J2535" s="3">
        <v>33.1</v>
      </c>
      <c r="K2535" s="3">
        <v>1</v>
      </c>
    </row>
    <row r="2536" spans="1:11" x14ac:dyDescent="0.35">
      <c r="A2536" s="3" t="s">
        <v>130</v>
      </c>
      <c r="B2536" s="3">
        <v>2016</v>
      </c>
      <c r="C2536" s="22">
        <v>42386</v>
      </c>
      <c r="D2536" s="3" t="s">
        <v>1554</v>
      </c>
      <c r="E2536" s="3" t="s">
        <v>1544</v>
      </c>
      <c r="F2536" s="3">
        <v>1</v>
      </c>
      <c r="G2536" s="3">
        <v>2</v>
      </c>
      <c r="H2536" s="3" t="s">
        <v>80</v>
      </c>
      <c r="I2536" s="3" t="s">
        <v>65</v>
      </c>
      <c r="J2536" s="3">
        <v>28.7</v>
      </c>
      <c r="K2536" s="3">
        <v>3</v>
      </c>
    </row>
    <row r="2537" spans="1:11" x14ac:dyDescent="0.35">
      <c r="A2537" s="3" t="s">
        <v>130</v>
      </c>
      <c r="B2537" s="3">
        <v>2016</v>
      </c>
      <c r="C2537" s="22">
        <v>42386</v>
      </c>
      <c r="D2537" s="3" t="s">
        <v>1554</v>
      </c>
      <c r="E2537" s="3" t="s">
        <v>1544</v>
      </c>
      <c r="F2537" s="3">
        <v>1</v>
      </c>
      <c r="G2537" s="3">
        <v>3</v>
      </c>
      <c r="H2537" s="3" t="s">
        <v>150</v>
      </c>
      <c r="I2537" s="3" t="s">
        <v>31</v>
      </c>
      <c r="J2537" s="3">
        <v>27.5</v>
      </c>
      <c r="K2537" s="3">
        <v>5</v>
      </c>
    </row>
    <row r="2538" spans="1:11" x14ac:dyDescent="0.35">
      <c r="A2538" s="3" t="s">
        <v>130</v>
      </c>
      <c r="B2538" s="3">
        <v>2016</v>
      </c>
      <c r="C2538" s="22">
        <v>42386</v>
      </c>
      <c r="D2538" s="3" t="s">
        <v>1554</v>
      </c>
      <c r="E2538" s="3" t="s">
        <v>1544</v>
      </c>
      <c r="F2538" s="3">
        <v>1</v>
      </c>
      <c r="G2538" s="3">
        <v>4</v>
      </c>
      <c r="H2538" s="3" t="s">
        <v>111</v>
      </c>
      <c r="I2538" s="3" t="s">
        <v>121</v>
      </c>
      <c r="J2538" s="3">
        <v>22.9</v>
      </c>
      <c r="K2538" s="3">
        <v>10</v>
      </c>
    </row>
    <row r="2539" spans="1:11" x14ac:dyDescent="0.35">
      <c r="A2539" s="3" t="s">
        <v>130</v>
      </c>
      <c r="B2539" s="3">
        <v>2016</v>
      </c>
      <c r="C2539" s="22">
        <v>42386</v>
      </c>
      <c r="D2539" s="3" t="s">
        <v>1554</v>
      </c>
      <c r="E2539" s="3" t="s">
        <v>1544</v>
      </c>
      <c r="F2539" s="3">
        <v>1</v>
      </c>
      <c r="G2539" s="3">
        <v>5</v>
      </c>
      <c r="H2539" s="3" t="s">
        <v>60</v>
      </c>
      <c r="I2539" s="3" t="s">
        <v>61</v>
      </c>
      <c r="J2539" s="3">
        <v>27.5</v>
      </c>
      <c r="K2539" s="3">
        <v>9</v>
      </c>
    </row>
    <row r="2540" spans="1:11" x14ac:dyDescent="0.35">
      <c r="A2540" s="3" t="s">
        <v>130</v>
      </c>
      <c r="B2540" s="3">
        <v>2016</v>
      </c>
      <c r="C2540" s="22">
        <v>42386</v>
      </c>
      <c r="D2540" s="3" t="s">
        <v>1554</v>
      </c>
      <c r="E2540" s="3" t="s">
        <v>1544</v>
      </c>
      <c r="F2540" s="3">
        <v>1</v>
      </c>
      <c r="G2540" s="3">
        <v>6</v>
      </c>
      <c r="H2540" s="3" t="s">
        <v>1620</v>
      </c>
      <c r="I2540" s="3" t="s">
        <v>1621</v>
      </c>
      <c r="J2540" s="3">
        <v>29.9</v>
      </c>
      <c r="K2540" s="3">
        <v>8</v>
      </c>
    </row>
    <row r="2541" spans="1:11" x14ac:dyDescent="0.35">
      <c r="A2541" s="3" t="s">
        <v>130</v>
      </c>
      <c r="B2541" s="3">
        <v>2016</v>
      </c>
      <c r="C2541" s="22">
        <v>42386</v>
      </c>
      <c r="D2541" s="3" t="s">
        <v>1554</v>
      </c>
      <c r="E2541" s="3" t="s">
        <v>1544</v>
      </c>
      <c r="F2541" s="3">
        <v>2</v>
      </c>
      <c r="G2541" s="3">
        <v>1</v>
      </c>
      <c r="H2541" s="3" t="s">
        <v>135</v>
      </c>
      <c r="I2541" s="3" t="s">
        <v>36</v>
      </c>
      <c r="J2541" s="3">
        <v>25.1</v>
      </c>
      <c r="K2541" s="3">
        <v>2</v>
      </c>
    </row>
    <row r="2542" spans="1:11" x14ac:dyDescent="0.35">
      <c r="A2542" s="3" t="s">
        <v>130</v>
      </c>
      <c r="B2542" s="3">
        <v>2016</v>
      </c>
      <c r="C2542" s="22">
        <v>42386</v>
      </c>
      <c r="D2542" s="3" t="s">
        <v>1554</v>
      </c>
      <c r="E2542" s="3" t="s">
        <v>1544</v>
      </c>
      <c r="F2542" s="3">
        <v>2</v>
      </c>
      <c r="G2542" s="3">
        <v>2</v>
      </c>
      <c r="H2542" s="3" t="s">
        <v>178</v>
      </c>
      <c r="I2542" s="3" t="s">
        <v>159</v>
      </c>
      <c r="J2542" s="3">
        <v>24</v>
      </c>
      <c r="K2542" s="3">
        <v>4</v>
      </c>
    </row>
    <row r="2543" spans="1:11" x14ac:dyDescent="0.35">
      <c r="A2543" s="3" t="s">
        <v>130</v>
      </c>
      <c r="B2543" s="3">
        <v>2016</v>
      </c>
      <c r="C2543" s="22">
        <v>42386</v>
      </c>
      <c r="D2543" s="3" t="s">
        <v>1554</v>
      </c>
      <c r="E2543" s="3" t="s">
        <v>1544</v>
      </c>
      <c r="F2543" s="3">
        <v>2</v>
      </c>
      <c r="G2543" s="3">
        <v>3</v>
      </c>
      <c r="H2543" s="3" t="s">
        <v>167</v>
      </c>
      <c r="I2543" s="3" t="s">
        <v>121</v>
      </c>
      <c r="J2543" s="3">
        <v>23.1</v>
      </c>
      <c r="K2543" s="3">
        <v>6</v>
      </c>
    </row>
    <row r="2544" spans="1:11" x14ac:dyDescent="0.35">
      <c r="A2544" s="3" t="s">
        <v>130</v>
      </c>
      <c r="B2544" s="3">
        <v>2016</v>
      </c>
      <c r="C2544" s="22">
        <v>42386</v>
      </c>
      <c r="D2544" s="3" t="s">
        <v>1554</v>
      </c>
      <c r="E2544" s="3" t="s">
        <v>1544</v>
      </c>
      <c r="F2544" s="3">
        <v>2</v>
      </c>
      <c r="G2544" s="3">
        <v>4</v>
      </c>
      <c r="H2544" s="3" t="s">
        <v>170</v>
      </c>
      <c r="I2544" s="3" t="s">
        <v>59</v>
      </c>
      <c r="J2544" s="3">
        <v>26.9</v>
      </c>
      <c r="K2544" s="3">
        <v>11</v>
      </c>
    </row>
    <row r="2545" spans="1:11" x14ac:dyDescent="0.35">
      <c r="A2545" s="3" t="s">
        <v>130</v>
      </c>
      <c r="B2545" s="3">
        <v>2016</v>
      </c>
      <c r="C2545" s="22">
        <v>42386</v>
      </c>
      <c r="D2545" s="3" t="s">
        <v>1554</v>
      </c>
      <c r="E2545" s="3" t="s">
        <v>1544</v>
      </c>
      <c r="F2545" s="3">
        <v>2</v>
      </c>
      <c r="G2545" s="3">
        <v>5</v>
      </c>
      <c r="H2545" s="3" t="s">
        <v>138</v>
      </c>
      <c r="I2545" s="3" t="s">
        <v>29</v>
      </c>
      <c r="J2545" s="3">
        <v>26.2</v>
      </c>
      <c r="K2545" s="3">
        <v>7</v>
      </c>
    </row>
    <row r="2546" spans="1:11" x14ac:dyDescent="0.35">
      <c r="A2546" s="3" t="s">
        <v>130</v>
      </c>
      <c r="B2546" s="3">
        <v>2016</v>
      </c>
      <c r="C2546" s="22">
        <v>42386</v>
      </c>
      <c r="D2546" s="3" t="s">
        <v>1554</v>
      </c>
      <c r="E2546" s="3" t="s">
        <v>1544</v>
      </c>
      <c r="F2546" s="3">
        <v>2</v>
      </c>
      <c r="G2546" s="3">
        <v>6</v>
      </c>
      <c r="H2546" s="3" t="s">
        <v>119</v>
      </c>
      <c r="I2546" s="3" t="s">
        <v>21</v>
      </c>
      <c r="J2546" s="3">
        <v>24.8</v>
      </c>
      <c r="K2546" s="3">
        <v>12</v>
      </c>
    </row>
    <row r="2547" spans="1:11" x14ac:dyDescent="0.35">
      <c r="A2547" s="3" t="s">
        <v>130</v>
      </c>
      <c r="B2547" s="3">
        <v>2016</v>
      </c>
      <c r="C2547" s="22">
        <v>42386</v>
      </c>
      <c r="D2547" s="3" t="s">
        <v>1554</v>
      </c>
      <c r="E2547" s="3" t="s">
        <v>383</v>
      </c>
      <c r="F2547" s="3">
        <v>1</v>
      </c>
      <c r="G2547" s="3">
        <v>1</v>
      </c>
      <c r="H2547" s="3" t="s">
        <v>1556</v>
      </c>
      <c r="I2547" s="3" t="s">
        <v>123</v>
      </c>
      <c r="J2547" s="3">
        <v>33.1</v>
      </c>
      <c r="K2547" s="3">
        <v>1</v>
      </c>
    </row>
    <row r="2548" spans="1:11" x14ac:dyDescent="0.35">
      <c r="A2548" s="3" t="s">
        <v>130</v>
      </c>
      <c r="B2548" s="3">
        <v>2016</v>
      </c>
      <c r="C2548" s="22">
        <v>42386</v>
      </c>
      <c r="D2548" s="3" t="s">
        <v>1554</v>
      </c>
      <c r="E2548" s="3" t="s">
        <v>383</v>
      </c>
      <c r="F2548" s="3">
        <v>1</v>
      </c>
      <c r="G2548" s="3">
        <v>2</v>
      </c>
      <c r="H2548" s="3" t="s">
        <v>135</v>
      </c>
      <c r="I2548" s="3" t="s">
        <v>36</v>
      </c>
      <c r="J2548" s="3">
        <v>25.1</v>
      </c>
      <c r="K2548" s="3">
        <v>2</v>
      </c>
    </row>
    <row r="2549" spans="1:11" x14ac:dyDescent="0.35">
      <c r="A2549" s="3" t="s">
        <v>130</v>
      </c>
      <c r="B2549" s="3">
        <v>2016</v>
      </c>
      <c r="C2549" s="22">
        <v>42386</v>
      </c>
      <c r="D2549" s="3" t="s">
        <v>1554</v>
      </c>
      <c r="E2549" s="3" t="s">
        <v>383</v>
      </c>
      <c r="F2549" s="3">
        <v>1</v>
      </c>
      <c r="G2549" s="3">
        <v>3</v>
      </c>
      <c r="H2549" s="3" t="s">
        <v>80</v>
      </c>
      <c r="I2549" s="3" t="s">
        <v>65</v>
      </c>
      <c r="J2549" s="3">
        <v>28.7</v>
      </c>
      <c r="K2549" s="3">
        <v>3</v>
      </c>
    </row>
    <row r="2550" spans="1:11" x14ac:dyDescent="0.35">
      <c r="A2550" s="3" t="s">
        <v>130</v>
      </c>
      <c r="B2550" s="3">
        <v>2016</v>
      </c>
      <c r="C2550" s="22">
        <v>42386</v>
      </c>
      <c r="D2550" s="3" t="s">
        <v>1554</v>
      </c>
      <c r="E2550" s="3" t="s">
        <v>383</v>
      </c>
      <c r="F2550" s="3">
        <v>1</v>
      </c>
      <c r="G2550" s="3">
        <v>4</v>
      </c>
      <c r="H2550" s="3" t="s">
        <v>178</v>
      </c>
      <c r="I2550" s="3" t="s">
        <v>159</v>
      </c>
      <c r="J2550" s="3">
        <v>24</v>
      </c>
      <c r="K2550" s="3">
        <v>4</v>
      </c>
    </row>
    <row r="2551" spans="1:11" x14ac:dyDescent="0.35">
      <c r="A2551" s="3" t="s">
        <v>130</v>
      </c>
      <c r="B2551" s="3">
        <v>2016</v>
      </c>
      <c r="C2551" s="22">
        <v>42386</v>
      </c>
      <c r="D2551" s="3" t="s">
        <v>1554</v>
      </c>
      <c r="E2551" s="3" t="s">
        <v>383</v>
      </c>
      <c r="F2551" s="3">
        <v>1</v>
      </c>
      <c r="G2551" s="3">
        <v>5</v>
      </c>
      <c r="H2551" s="3" t="s">
        <v>150</v>
      </c>
      <c r="I2551" s="3" t="s">
        <v>31</v>
      </c>
      <c r="J2551" s="3">
        <v>27.5</v>
      </c>
      <c r="K2551" s="3">
        <v>5</v>
      </c>
    </row>
    <row r="2552" spans="1:11" x14ac:dyDescent="0.35">
      <c r="A2552" s="3" t="s">
        <v>130</v>
      </c>
      <c r="B2552" s="3">
        <v>2016</v>
      </c>
      <c r="C2552" s="22">
        <v>42386</v>
      </c>
      <c r="D2552" s="3" t="s">
        <v>1554</v>
      </c>
      <c r="E2552" s="3" t="s">
        <v>383</v>
      </c>
      <c r="F2552" s="3">
        <v>1</v>
      </c>
      <c r="G2552" s="3">
        <v>6</v>
      </c>
      <c r="H2552" s="3" t="s">
        <v>167</v>
      </c>
      <c r="I2552" s="3" t="s">
        <v>121</v>
      </c>
      <c r="J2552" s="3">
        <v>23.1</v>
      </c>
      <c r="K2552" s="3">
        <v>6</v>
      </c>
    </row>
    <row r="2553" spans="1:11" x14ac:dyDescent="0.35">
      <c r="A2553" s="3" t="s">
        <v>130</v>
      </c>
      <c r="B2553" s="3">
        <v>2016</v>
      </c>
      <c r="C2553" s="22">
        <v>42386</v>
      </c>
      <c r="D2553" s="3" t="s">
        <v>1554</v>
      </c>
      <c r="E2553" s="3" t="s">
        <v>383</v>
      </c>
      <c r="F2553" s="3">
        <v>2</v>
      </c>
      <c r="G2553" s="3">
        <v>1</v>
      </c>
      <c r="H2553" s="3" t="s">
        <v>138</v>
      </c>
      <c r="I2553" s="3" t="s">
        <v>29</v>
      </c>
      <c r="J2553" s="3">
        <v>26.2</v>
      </c>
      <c r="K2553" s="3">
        <v>7</v>
      </c>
    </row>
    <row r="2554" spans="1:11" x14ac:dyDescent="0.35">
      <c r="A2554" s="3" t="s">
        <v>130</v>
      </c>
      <c r="B2554" s="3">
        <v>2016</v>
      </c>
      <c r="C2554" s="22">
        <v>42386</v>
      </c>
      <c r="D2554" s="3" t="s">
        <v>1554</v>
      </c>
      <c r="E2554" s="3" t="s">
        <v>383</v>
      </c>
      <c r="F2554" s="3">
        <v>2</v>
      </c>
      <c r="G2554" s="3">
        <v>2</v>
      </c>
      <c r="H2554" s="3" t="s">
        <v>1620</v>
      </c>
      <c r="I2554" s="3" t="s">
        <v>1621</v>
      </c>
      <c r="J2554" s="3">
        <v>29.9</v>
      </c>
      <c r="K2554" s="3">
        <v>8</v>
      </c>
    </row>
    <row r="2555" spans="1:11" x14ac:dyDescent="0.35">
      <c r="A2555" s="3" t="s">
        <v>130</v>
      </c>
      <c r="B2555" s="3">
        <v>2016</v>
      </c>
      <c r="C2555" s="22">
        <v>42386</v>
      </c>
      <c r="D2555" s="3" t="s">
        <v>1554</v>
      </c>
      <c r="E2555" s="3" t="s">
        <v>383</v>
      </c>
      <c r="F2555" s="3">
        <v>2</v>
      </c>
      <c r="G2555" s="3">
        <v>3</v>
      </c>
      <c r="H2555" s="3" t="s">
        <v>60</v>
      </c>
      <c r="I2555" s="3" t="s">
        <v>61</v>
      </c>
      <c r="J2555" s="3">
        <v>27.5</v>
      </c>
      <c r="K2555" s="3">
        <v>9</v>
      </c>
    </row>
    <row r="2556" spans="1:11" x14ac:dyDescent="0.35">
      <c r="A2556" s="3" t="s">
        <v>130</v>
      </c>
      <c r="B2556" s="3">
        <v>2016</v>
      </c>
      <c r="C2556" s="22">
        <v>42386</v>
      </c>
      <c r="D2556" s="3" t="s">
        <v>1554</v>
      </c>
      <c r="E2556" s="3" t="s">
        <v>383</v>
      </c>
      <c r="F2556" s="3">
        <v>2</v>
      </c>
      <c r="G2556" s="3">
        <v>4</v>
      </c>
      <c r="H2556" s="3" t="s">
        <v>111</v>
      </c>
      <c r="I2556" s="3" t="s">
        <v>121</v>
      </c>
      <c r="J2556" s="3">
        <v>22.9</v>
      </c>
      <c r="K2556" s="3">
        <v>10</v>
      </c>
    </row>
    <row r="2557" spans="1:11" x14ac:dyDescent="0.35">
      <c r="A2557" s="3" t="s">
        <v>130</v>
      </c>
      <c r="B2557" s="3">
        <v>2016</v>
      </c>
      <c r="C2557" s="22">
        <v>42386</v>
      </c>
      <c r="D2557" s="3" t="s">
        <v>1554</v>
      </c>
      <c r="E2557" s="3" t="s">
        <v>383</v>
      </c>
      <c r="F2557" s="3">
        <v>2</v>
      </c>
      <c r="G2557" s="3">
        <v>5</v>
      </c>
      <c r="H2557" s="3" t="s">
        <v>170</v>
      </c>
      <c r="I2557" s="3" t="s">
        <v>59</v>
      </c>
      <c r="J2557" s="3">
        <v>26.9</v>
      </c>
      <c r="K2557" s="3">
        <v>11</v>
      </c>
    </row>
    <row r="2558" spans="1:11" x14ac:dyDescent="0.35">
      <c r="A2558" s="3" t="s">
        <v>130</v>
      </c>
      <c r="B2558" s="3">
        <v>2016</v>
      </c>
      <c r="C2558" s="22">
        <v>42386</v>
      </c>
      <c r="D2558" s="3" t="s">
        <v>1554</v>
      </c>
      <c r="E2558" s="3" t="s">
        <v>383</v>
      </c>
      <c r="F2558" s="3">
        <v>2</v>
      </c>
      <c r="G2558" s="3">
        <v>6</v>
      </c>
      <c r="H2558" s="3" t="s">
        <v>119</v>
      </c>
      <c r="I2558" s="3" t="s">
        <v>21</v>
      </c>
      <c r="J2558" s="3">
        <v>24.8</v>
      </c>
      <c r="K2558" s="3">
        <v>12</v>
      </c>
    </row>
    <row r="2559" spans="1:11" x14ac:dyDescent="0.35">
      <c r="A2559" s="3" t="s">
        <v>162</v>
      </c>
      <c r="B2559" s="3">
        <v>2016</v>
      </c>
      <c r="C2559" s="22">
        <v>42344</v>
      </c>
      <c r="D2559" s="3" t="s">
        <v>1554</v>
      </c>
      <c r="E2559" s="3" t="s">
        <v>472</v>
      </c>
      <c r="F2559" s="3">
        <v>1</v>
      </c>
      <c r="G2559" s="3">
        <v>1</v>
      </c>
      <c r="H2559" s="3" t="s">
        <v>1620</v>
      </c>
      <c r="I2559" s="3" t="s">
        <v>1628</v>
      </c>
      <c r="J2559" s="3">
        <v>29.8</v>
      </c>
      <c r="K2559" s="3">
        <v>1</v>
      </c>
    </row>
    <row r="2560" spans="1:11" x14ac:dyDescent="0.35">
      <c r="A2560" s="3" t="s">
        <v>162</v>
      </c>
      <c r="B2560" s="3">
        <v>2016</v>
      </c>
      <c r="C2560" s="22">
        <v>42344</v>
      </c>
      <c r="D2560" s="3" t="s">
        <v>1554</v>
      </c>
      <c r="E2560" s="3" t="s">
        <v>472</v>
      </c>
      <c r="F2560" s="3">
        <v>1</v>
      </c>
      <c r="G2560" s="3">
        <v>2</v>
      </c>
      <c r="H2560" s="3" t="s">
        <v>178</v>
      </c>
      <c r="I2560" s="3" t="s">
        <v>159</v>
      </c>
      <c r="J2560" s="3">
        <v>23.9</v>
      </c>
      <c r="K2560" s="3">
        <v>6</v>
      </c>
    </row>
    <row r="2561" spans="1:11" x14ac:dyDescent="0.35">
      <c r="A2561" s="3" t="s">
        <v>162</v>
      </c>
      <c r="B2561" s="3">
        <v>2016</v>
      </c>
      <c r="C2561" s="22">
        <v>42344</v>
      </c>
      <c r="D2561" s="3" t="s">
        <v>1554</v>
      </c>
      <c r="E2561" s="3" t="s">
        <v>472</v>
      </c>
      <c r="F2561" s="3">
        <v>1</v>
      </c>
      <c r="G2561" s="3">
        <v>3</v>
      </c>
      <c r="H2561" s="3" t="s">
        <v>1649</v>
      </c>
      <c r="I2561" s="3" t="s">
        <v>121</v>
      </c>
      <c r="J2561" s="3">
        <v>25.8</v>
      </c>
      <c r="K2561" s="3">
        <v>17</v>
      </c>
    </row>
    <row r="2562" spans="1:11" x14ac:dyDescent="0.35">
      <c r="A2562" s="3" t="s">
        <v>162</v>
      </c>
      <c r="B2562" s="3">
        <v>2016</v>
      </c>
      <c r="C2562" s="22">
        <v>42344</v>
      </c>
      <c r="D2562" s="3" t="s">
        <v>1554</v>
      </c>
      <c r="E2562" s="3" t="s">
        <v>472</v>
      </c>
      <c r="F2562" s="3">
        <v>1</v>
      </c>
      <c r="G2562" s="3">
        <v>4</v>
      </c>
      <c r="H2562" s="3" t="s">
        <v>1650</v>
      </c>
      <c r="I2562" s="3" t="s">
        <v>1648</v>
      </c>
      <c r="J2562" s="3">
        <v>35.5</v>
      </c>
      <c r="K2562" s="3">
        <v>17</v>
      </c>
    </row>
    <row r="2563" spans="1:11" x14ac:dyDescent="0.35">
      <c r="A2563" s="3" t="s">
        <v>162</v>
      </c>
      <c r="B2563" s="3">
        <v>2016</v>
      </c>
      <c r="C2563" s="22">
        <v>42344</v>
      </c>
      <c r="D2563" s="3" t="s">
        <v>1554</v>
      </c>
      <c r="E2563" s="3" t="s">
        <v>472</v>
      </c>
      <c r="F2563" s="3">
        <v>1</v>
      </c>
      <c r="G2563" s="3">
        <v>5</v>
      </c>
      <c r="H2563" s="3" t="s">
        <v>1556</v>
      </c>
      <c r="I2563" s="3" t="s">
        <v>123</v>
      </c>
      <c r="J2563" s="3">
        <v>33</v>
      </c>
      <c r="K2563" s="3">
        <v>13</v>
      </c>
    </row>
    <row r="2564" spans="1:11" x14ac:dyDescent="0.35">
      <c r="A2564" s="3" t="s">
        <v>162</v>
      </c>
      <c r="B2564" s="3">
        <v>2016</v>
      </c>
      <c r="C2564" s="22">
        <v>42344</v>
      </c>
      <c r="D2564" s="3" t="s">
        <v>1554</v>
      </c>
      <c r="E2564" s="3" t="s">
        <v>472</v>
      </c>
      <c r="F2564" s="3">
        <v>1</v>
      </c>
      <c r="G2564" s="3">
        <v>6</v>
      </c>
      <c r="H2564" s="3" t="s">
        <v>1643</v>
      </c>
      <c r="I2564" s="3" t="s">
        <v>175</v>
      </c>
      <c r="J2564" s="3">
        <v>30.2</v>
      </c>
      <c r="K2564" s="3">
        <v>17</v>
      </c>
    </row>
    <row r="2565" spans="1:11" x14ac:dyDescent="0.35">
      <c r="A2565" s="3" t="s">
        <v>162</v>
      </c>
      <c r="B2565" s="3">
        <v>2016</v>
      </c>
      <c r="C2565" s="22">
        <v>42344</v>
      </c>
      <c r="D2565" s="3" t="s">
        <v>1554</v>
      </c>
      <c r="E2565" s="3" t="s">
        <v>472</v>
      </c>
      <c r="F2565" s="3">
        <v>2</v>
      </c>
      <c r="G2565" s="3">
        <v>1</v>
      </c>
      <c r="H2565" s="3" t="s">
        <v>1635</v>
      </c>
      <c r="I2565" s="3" t="s">
        <v>36</v>
      </c>
      <c r="J2565" s="3">
        <v>32.200000000000003</v>
      </c>
      <c r="K2565" s="3">
        <v>2</v>
      </c>
    </row>
    <row r="2566" spans="1:11" x14ac:dyDescent="0.35">
      <c r="A2566" s="3" t="s">
        <v>162</v>
      </c>
      <c r="B2566" s="3">
        <v>2016</v>
      </c>
      <c r="C2566" s="22">
        <v>42344</v>
      </c>
      <c r="D2566" s="3" t="s">
        <v>1554</v>
      </c>
      <c r="E2566" s="3" t="s">
        <v>472</v>
      </c>
      <c r="F2566" s="3">
        <v>2</v>
      </c>
      <c r="G2566" s="3">
        <v>2</v>
      </c>
      <c r="H2566" s="3" t="s">
        <v>1638</v>
      </c>
      <c r="I2566" s="3" t="s">
        <v>1639</v>
      </c>
      <c r="J2566" s="3">
        <v>27.5</v>
      </c>
      <c r="K2566" s="3">
        <v>11</v>
      </c>
    </row>
    <row r="2567" spans="1:11" x14ac:dyDescent="0.35">
      <c r="A2567" s="3" t="s">
        <v>162</v>
      </c>
      <c r="B2567" s="3">
        <v>2016</v>
      </c>
      <c r="C2567" s="22">
        <v>42344</v>
      </c>
      <c r="D2567" s="3" t="s">
        <v>1554</v>
      </c>
      <c r="E2567" s="3" t="s">
        <v>472</v>
      </c>
      <c r="F2567" s="3">
        <v>2</v>
      </c>
      <c r="G2567" s="3">
        <v>3</v>
      </c>
      <c r="H2567" s="3" t="s">
        <v>20</v>
      </c>
      <c r="I2567" s="3" t="s">
        <v>21</v>
      </c>
      <c r="J2567" s="3">
        <v>20.3</v>
      </c>
      <c r="K2567" s="3">
        <v>13</v>
      </c>
    </row>
    <row r="2568" spans="1:11" x14ac:dyDescent="0.35">
      <c r="A2568" s="3" t="s">
        <v>162</v>
      </c>
      <c r="B2568" s="3">
        <v>2016</v>
      </c>
      <c r="C2568" s="22">
        <v>42344</v>
      </c>
      <c r="D2568" s="3" t="s">
        <v>1554</v>
      </c>
      <c r="E2568" s="3" t="s">
        <v>472</v>
      </c>
      <c r="F2568" s="3">
        <v>2</v>
      </c>
      <c r="G2568" s="3">
        <v>4</v>
      </c>
      <c r="H2568" s="3" t="s">
        <v>43</v>
      </c>
      <c r="I2568" s="3" t="s">
        <v>44</v>
      </c>
      <c r="J2568" s="3">
        <v>23</v>
      </c>
      <c r="K2568" s="3">
        <v>17</v>
      </c>
    </row>
    <row r="2569" spans="1:11" x14ac:dyDescent="0.35">
      <c r="A2569" s="3" t="s">
        <v>162</v>
      </c>
      <c r="B2569" s="3">
        <v>2016</v>
      </c>
      <c r="C2569" s="22">
        <v>42344</v>
      </c>
      <c r="D2569" s="3" t="s">
        <v>1554</v>
      </c>
      <c r="E2569" s="3" t="s">
        <v>472</v>
      </c>
      <c r="F2569" s="3">
        <v>2</v>
      </c>
      <c r="G2569" s="3">
        <v>5</v>
      </c>
      <c r="H2569" s="3" t="s">
        <v>1605</v>
      </c>
      <c r="I2569" s="3" t="s">
        <v>40</v>
      </c>
      <c r="J2569" s="3">
        <v>24.9</v>
      </c>
      <c r="K2569" s="3">
        <v>21</v>
      </c>
    </row>
    <row r="2570" spans="1:11" x14ac:dyDescent="0.35">
      <c r="A2570" s="3" t="s">
        <v>162</v>
      </c>
      <c r="B2570" s="3">
        <v>2016</v>
      </c>
      <c r="C2570" s="22">
        <v>42344</v>
      </c>
      <c r="D2570" s="3" t="s">
        <v>1554</v>
      </c>
      <c r="E2570" s="3" t="s">
        <v>472</v>
      </c>
      <c r="F2570" s="3">
        <v>2</v>
      </c>
      <c r="G2570" s="3">
        <v>6</v>
      </c>
      <c r="H2570" s="3" t="s">
        <v>1641</v>
      </c>
      <c r="I2570" s="3" t="s">
        <v>1642</v>
      </c>
      <c r="J2570" s="3">
        <v>28.1</v>
      </c>
      <c r="K2570" s="3">
        <v>21</v>
      </c>
    </row>
    <row r="2571" spans="1:11" x14ac:dyDescent="0.35">
      <c r="A2571" s="3" t="s">
        <v>162</v>
      </c>
      <c r="B2571" s="3">
        <v>2016</v>
      </c>
      <c r="C2571" s="22">
        <v>42344</v>
      </c>
      <c r="D2571" s="3" t="s">
        <v>1554</v>
      </c>
      <c r="E2571" s="3" t="s">
        <v>472</v>
      </c>
      <c r="F2571" s="3">
        <v>3</v>
      </c>
      <c r="G2571" s="3">
        <v>1</v>
      </c>
      <c r="H2571" s="3" t="s">
        <v>137</v>
      </c>
      <c r="I2571" s="3" t="s">
        <v>38</v>
      </c>
      <c r="J2571" s="3">
        <v>24.8</v>
      </c>
      <c r="K2571" s="3">
        <v>8</v>
      </c>
    </row>
    <row r="2572" spans="1:11" x14ac:dyDescent="0.35">
      <c r="A2572" s="3" t="s">
        <v>162</v>
      </c>
      <c r="B2572" s="3">
        <v>2016</v>
      </c>
      <c r="C2572" s="22">
        <v>42344</v>
      </c>
      <c r="D2572" s="3" t="s">
        <v>1554</v>
      </c>
      <c r="E2572" s="3" t="s">
        <v>472</v>
      </c>
      <c r="F2572" s="3">
        <v>3</v>
      </c>
      <c r="G2572" s="3">
        <v>2</v>
      </c>
      <c r="H2572" s="3" t="s">
        <v>1604</v>
      </c>
      <c r="I2572" s="3" t="s">
        <v>15</v>
      </c>
      <c r="J2572" s="3">
        <v>25.1</v>
      </c>
      <c r="K2572" s="3">
        <v>7</v>
      </c>
    </row>
    <row r="2573" spans="1:11" x14ac:dyDescent="0.35">
      <c r="A2573" s="3" t="s">
        <v>162</v>
      </c>
      <c r="B2573" s="3">
        <v>2016</v>
      </c>
      <c r="C2573" s="22">
        <v>42344</v>
      </c>
      <c r="D2573" s="3" t="s">
        <v>1554</v>
      </c>
      <c r="E2573" s="3" t="s">
        <v>472</v>
      </c>
      <c r="F2573" s="3">
        <v>3</v>
      </c>
      <c r="G2573" s="3">
        <v>3</v>
      </c>
      <c r="H2573" s="3" t="s">
        <v>34</v>
      </c>
      <c r="I2573" s="3" t="s">
        <v>19</v>
      </c>
      <c r="J2573" s="3">
        <v>28.3</v>
      </c>
      <c r="K2573" s="3">
        <v>10</v>
      </c>
    </row>
    <row r="2574" spans="1:11" x14ac:dyDescent="0.35">
      <c r="A2574" s="3" t="s">
        <v>162</v>
      </c>
      <c r="B2574" s="3">
        <v>2016</v>
      </c>
      <c r="C2574" s="22">
        <v>42344</v>
      </c>
      <c r="D2574" s="3" t="s">
        <v>1554</v>
      </c>
      <c r="E2574" s="3" t="s">
        <v>472</v>
      </c>
      <c r="F2574" s="3">
        <v>3</v>
      </c>
      <c r="G2574" s="3">
        <v>4</v>
      </c>
      <c r="H2574" s="3" t="s">
        <v>138</v>
      </c>
      <c r="I2574" s="3" t="s">
        <v>29</v>
      </c>
      <c r="J2574" s="3">
        <v>26.1</v>
      </c>
      <c r="K2574" s="3">
        <v>12</v>
      </c>
    </row>
    <row r="2575" spans="1:11" x14ac:dyDescent="0.35">
      <c r="A2575" s="3" t="s">
        <v>162</v>
      </c>
      <c r="B2575" s="3">
        <v>2016</v>
      </c>
      <c r="C2575" s="22">
        <v>42344</v>
      </c>
      <c r="D2575" s="3" t="s">
        <v>1554</v>
      </c>
      <c r="E2575" s="3" t="s">
        <v>472</v>
      </c>
      <c r="F2575" s="3">
        <v>3</v>
      </c>
      <c r="G2575" s="3">
        <v>5</v>
      </c>
      <c r="H2575" s="3" t="s">
        <v>150</v>
      </c>
      <c r="I2575" s="3" t="s">
        <v>31</v>
      </c>
      <c r="J2575" s="3">
        <v>27.4</v>
      </c>
      <c r="K2575" s="3">
        <v>4</v>
      </c>
    </row>
    <row r="2576" spans="1:11" x14ac:dyDescent="0.35">
      <c r="A2576" s="3" t="s">
        <v>162</v>
      </c>
      <c r="B2576" s="3">
        <v>2016</v>
      </c>
      <c r="C2576" s="22">
        <v>42344</v>
      </c>
      <c r="D2576" s="3" t="s">
        <v>1554</v>
      </c>
      <c r="E2576" s="3" t="s">
        <v>472</v>
      </c>
      <c r="F2576" s="3">
        <v>3</v>
      </c>
      <c r="G2576" s="3">
        <v>6</v>
      </c>
      <c r="H2576" s="3" t="s">
        <v>142</v>
      </c>
      <c r="I2576" s="3" t="s">
        <v>61</v>
      </c>
      <c r="J2576" s="3">
        <v>23.4</v>
      </c>
      <c r="K2576" s="3">
        <v>9</v>
      </c>
    </row>
    <row r="2577" spans="1:11" x14ac:dyDescent="0.35">
      <c r="A2577" s="3" t="s">
        <v>162</v>
      </c>
      <c r="B2577" s="3">
        <v>2016</v>
      </c>
      <c r="C2577" s="22">
        <v>42344</v>
      </c>
      <c r="D2577" s="3" t="s">
        <v>1554</v>
      </c>
      <c r="E2577" s="3" t="s">
        <v>472</v>
      </c>
      <c r="F2577" s="3">
        <v>4</v>
      </c>
      <c r="G2577" s="3">
        <v>1</v>
      </c>
      <c r="H2577" s="3" t="s">
        <v>80</v>
      </c>
      <c r="I2577" s="3" t="s">
        <v>65</v>
      </c>
      <c r="J2577" s="3">
        <v>28.6</v>
      </c>
      <c r="K2577" s="3">
        <v>5</v>
      </c>
    </row>
    <row r="2578" spans="1:11" x14ac:dyDescent="0.35">
      <c r="A2578" s="3" t="s">
        <v>162</v>
      </c>
      <c r="B2578" s="3">
        <v>2016</v>
      </c>
      <c r="C2578" s="22">
        <v>42344</v>
      </c>
      <c r="D2578" s="3" t="s">
        <v>1554</v>
      </c>
      <c r="E2578" s="3" t="s">
        <v>472</v>
      </c>
      <c r="F2578" s="3">
        <v>4</v>
      </c>
      <c r="G2578" s="3">
        <v>2</v>
      </c>
      <c r="H2578" s="3" t="s">
        <v>1637</v>
      </c>
      <c r="I2578" s="3" t="s">
        <v>1623</v>
      </c>
      <c r="J2578" s="3">
        <v>26.8</v>
      </c>
      <c r="K2578" s="3">
        <v>3</v>
      </c>
    </row>
    <row r="2579" spans="1:11" x14ac:dyDescent="0.35">
      <c r="A2579" s="3" t="s">
        <v>162</v>
      </c>
      <c r="B2579" s="3">
        <v>2016</v>
      </c>
      <c r="C2579" s="22">
        <v>42344</v>
      </c>
      <c r="D2579" s="3" t="s">
        <v>1554</v>
      </c>
      <c r="E2579" s="3" t="s">
        <v>472</v>
      </c>
      <c r="F2579" s="3">
        <v>4</v>
      </c>
      <c r="G2579" s="3">
        <v>3</v>
      </c>
      <c r="H2579" s="3" t="s">
        <v>1651</v>
      </c>
      <c r="I2579" s="3" t="s">
        <v>1652</v>
      </c>
      <c r="J2579" s="3">
        <v>25</v>
      </c>
      <c r="K2579" s="3">
        <v>21</v>
      </c>
    </row>
    <row r="2580" spans="1:11" x14ac:dyDescent="0.35">
      <c r="A2580" s="3" t="s">
        <v>162</v>
      </c>
      <c r="B2580" s="3">
        <v>2016</v>
      </c>
      <c r="C2580" s="22">
        <v>42344</v>
      </c>
      <c r="D2580" s="3" t="s">
        <v>1554</v>
      </c>
      <c r="E2580" s="3" t="s">
        <v>472</v>
      </c>
      <c r="F2580" s="3">
        <v>4</v>
      </c>
      <c r="G2580" s="3">
        <v>4</v>
      </c>
      <c r="H2580" s="3" t="s">
        <v>170</v>
      </c>
      <c r="I2580" s="3" t="s">
        <v>59</v>
      </c>
      <c r="J2580" s="3">
        <v>26.7</v>
      </c>
      <c r="K2580" s="3">
        <v>13</v>
      </c>
    </row>
    <row r="2581" spans="1:11" x14ac:dyDescent="0.35">
      <c r="A2581" s="3" t="s">
        <v>162</v>
      </c>
      <c r="B2581" s="3">
        <v>2016</v>
      </c>
      <c r="C2581" s="22">
        <v>42344</v>
      </c>
      <c r="D2581" s="3" t="s">
        <v>1554</v>
      </c>
      <c r="E2581" s="3" t="s">
        <v>472</v>
      </c>
      <c r="F2581" s="3">
        <v>4</v>
      </c>
      <c r="G2581" s="3">
        <v>5</v>
      </c>
      <c r="H2581" s="3" t="s">
        <v>332</v>
      </c>
      <c r="I2581" s="3" t="s">
        <v>56</v>
      </c>
      <c r="J2581" s="3">
        <v>23.6</v>
      </c>
      <c r="K2581" s="3">
        <v>13</v>
      </c>
    </row>
    <row r="2582" spans="1:11" x14ac:dyDescent="0.35">
      <c r="A2582" s="3" t="s">
        <v>162</v>
      </c>
      <c r="B2582" s="3">
        <v>2016</v>
      </c>
      <c r="C2582" s="22">
        <v>42344</v>
      </c>
      <c r="D2582" s="3" t="s">
        <v>1554</v>
      </c>
      <c r="E2582" s="3" t="s">
        <v>472</v>
      </c>
      <c r="F2582" s="3">
        <v>4</v>
      </c>
      <c r="G2582" s="3">
        <v>6</v>
      </c>
      <c r="H2582" s="3" t="s">
        <v>1653</v>
      </c>
      <c r="I2582" s="3" t="s">
        <v>1654</v>
      </c>
      <c r="J2582" s="3">
        <v>26.9</v>
      </c>
      <c r="K2582" s="3">
        <v>21</v>
      </c>
    </row>
    <row r="2583" spans="1:11" x14ac:dyDescent="0.35">
      <c r="A2583" s="3" t="s">
        <v>162</v>
      </c>
      <c r="B2583" s="3">
        <v>2016</v>
      </c>
      <c r="C2583" s="22">
        <v>42344</v>
      </c>
      <c r="D2583" s="3" t="s">
        <v>1554</v>
      </c>
      <c r="E2583" s="3" t="s">
        <v>1543</v>
      </c>
      <c r="F2583" s="3">
        <v>1</v>
      </c>
      <c r="G2583" s="3">
        <v>1</v>
      </c>
      <c r="H2583" s="3" t="s">
        <v>150</v>
      </c>
      <c r="I2583" s="3" t="s">
        <v>31</v>
      </c>
      <c r="J2583" s="3">
        <v>27.4</v>
      </c>
      <c r="K2583" s="3">
        <v>4</v>
      </c>
    </row>
    <row r="2584" spans="1:11" x14ac:dyDescent="0.35">
      <c r="A2584" s="3" t="s">
        <v>162</v>
      </c>
      <c r="B2584" s="3">
        <v>2016</v>
      </c>
      <c r="C2584" s="22">
        <v>42344</v>
      </c>
      <c r="D2584" s="3" t="s">
        <v>1554</v>
      </c>
      <c r="E2584" s="3" t="s">
        <v>1543</v>
      </c>
      <c r="F2584" s="3">
        <v>1</v>
      </c>
      <c r="G2584" s="3">
        <v>2</v>
      </c>
      <c r="H2584" s="3" t="s">
        <v>170</v>
      </c>
      <c r="I2584" s="3" t="s">
        <v>59</v>
      </c>
      <c r="J2584" s="3">
        <v>26.7</v>
      </c>
      <c r="K2584" s="3">
        <v>13</v>
      </c>
    </row>
    <row r="2585" spans="1:11" x14ac:dyDescent="0.35">
      <c r="A2585" s="3" t="s">
        <v>162</v>
      </c>
      <c r="B2585" s="3">
        <v>2016</v>
      </c>
      <c r="C2585" s="22">
        <v>42344</v>
      </c>
      <c r="D2585" s="3" t="s">
        <v>1554</v>
      </c>
      <c r="E2585" s="3" t="s">
        <v>1543</v>
      </c>
      <c r="F2585" s="3">
        <v>1</v>
      </c>
      <c r="G2585" s="3">
        <v>3</v>
      </c>
      <c r="H2585" s="3" t="s">
        <v>1649</v>
      </c>
      <c r="I2585" s="3" t="s">
        <v>121</v>
      </c>
      <c r="J2585" s="3">
        <v>25.8</v>
      </c>
      <c r="K2585" s="3">
        <v>17</v>
      </c>
    </row>
    <row r="2586" spans="1:11" x14ac:dyDescent="0.35">
      <c r="A2586" s="3" t="s">
        <v>162</v>
      </c>
      <c r="B2586" s="3">
        <v>2016</v>
      </c>
      <c r="C2586" s="22">
        <v>42344</v>
      </c>
      <c r="D2586" s="3" t="s">
        <v>1554</v>
      </c>
      <c r="E2586" s="3" t="s">
        <v>1543</v>
      </c>
      <c r="F2586" s="3">
        <v>1</v>
      </c>
      <c r="G2586" s="3">
        <v>4</v>
      </c>
      <c r="H2586" s="3" t="s">
        <v>1641</v>
      </c>
      <c r="I2586" s="3" t="s">
        <v>1642</v>
      </c>
      <c r="J2586" s="3">
        <v>28.1</v>
      </c>
      <c r="K2586" s="3">
        <v>21</v>
      </c>
    </row>
    <row r="2587" spans="1:11" x14ac:dyDescent="0.35">
      <c r="A2587" s="3" t="s">
        <v>162</v>
      </c>
      <c r="B2587" s="3">
        <v>2016</v>
      </c>
      <c r="C2587" s="22">
        <v>42344</v>
      </c>
      <c r="D2587" s="3" t="s">
        <v>1554</v>
      </c>
      <c r="E2587" s="3" t="s">
        <v>1543</v>
      </c>
      <c r="F2587" s="3">
        <v>2</v>
      </c>
      <c r="G2587" s="3">
        <v>1</v>
      </c>
      <c r="H2587" s="3" t="s">
        <v>138</v>
      </c>
      <c r="I2587" s="3" t="s">
        <v>29</v>
      </c>
      <c r="J2587" s="3">
        <v>26.1</v>
      </c>
      <c r="K2587" s="3">
        <v>12</v>
      </c>
    </row>
    <row r="2588" spans="1:11" x14ac:dyDescent="0.35">
      <c r="A2588" s="3" t="s">
        <v>162</v>
      </c>
      <c r="B2588" s="3">
        <v>2016</v>
      </c>
      <c r="C2588" s="22">
        <v>42344</v>
      </c>
      <c r="D2588" s="3" t="s">
        <v>1554</v>
      </c>
      <c r="E2588" s="3" t="s">
        <v>1543</v>
      </c>
      <c r="F2588" s="3">
        <v>2</v>
      </c>
      <c r="G2588" s="3">
        <v>2</v>
      </c>
      <c r="H2588" s="3" t="s">
        <v>20</v>
      </c>
      <c r="I2588" s="3" t="s">
        <v>21</v>
      </c>
      <c r="J2588" s="3">
        <v>20.3</v>
      </c>
      <c r="K2588" s="3">
        <v>13</v>
      </c>
    </row>
    <row r="2589" spans="1:11" x14ac:dyDescent="0.35">
      <c r="A2589" s="3" t="s">
        <v>162</v>
      </c>
      <c r="B2589" s="3">
        <v>2016</v>
      </c>
      <c r="C2589" s="22">
        <v>42344</v>
      </c>
      <c r="D2589" s="3" t="s">
        <v>1554</v>
      </c>
      <c r="E2589" s="3" t="s">
        <v>1543</v>
      </c>
      <c r="F2589" s="3">
        <v>2</v>
      </c>
      <c r="G2589" s="3">
        <v>3</v>
      </c>
      <c r="H2589" s="3" t="s">
        <v>1643</v>
      </c>
      <c r="I2589" s="3" t="s">
        <v>175</v>
      </c>
      <c r="J2589" s="3">
        <v>30.2</v>
      </c>
      <c r="K2589" s="3">
        <v>17</v>
      </c>
    </row>
    <row r="2590" spans="1:11" x14ac:dyDescent="0.35">
      <c r="A2590" s="3" t="s">
        <v>162</v>
      </c>
      <c r="B2590" s="3">
        <v>2016</v>
      </c>
      <c r="C2590" s="22">
        <v>42344</v>
      </c>
      <c r="D2590" s="3" t="s">
        <v>1554</v>
      </c>
      <c r="E2590" s="3" t="s">
        <v>1543</v>
      </c>
      <c r="F2590" s="3">
        <v>2</v>
      </c>
      <c r="G2590" s="3">
        <v>4</v>
      </c>
      <c r="H2590" s="3" t="s">
        <v>1605</v>
      </c>
      <c r="I2590" s="3" t="s">
        <v>40</v>
      </c>
      <c r="J2590" s="3">
        <v>24.9</v>
      </c>
      <c r="K2590" s="3">
        <v>21</v>
      </c>
    </row>
    <row r="2591" spans="1:11" x14ac:dyDescent="0.35">
      <c r="A2591" s="3" t="s">
        <v>162</v>
      </c>
      <c r="B2591" s="3">
        <v>2016</v>
      </c>
      <c r="C2591" s="22">
        <v>42344</v>
      </c>
      <c r="D2591" s="3" t="s">
        <v>1554</v>
      </c>
      <c r="E2591" s="3" t="s">
        <v>1543</v>
      </c>
      <c r="F2591" s="3">
        <v>3</v>
      </c>
      <c r="G2591" s="3">
        <v>1</v>
      </c>
      <c r="H2591" s="3" t="s">
        <v>34</v>
      </c>
      <c r="I2591" s="3" t="s">
        <v>19</v>
      </c>
      <c r="J2591" s="3">
        <v>28.3</v>
      </c>
      <c r="K2591" s="3">
        <v>10</v>
      </c>
    </row>
    <row r="2592" spans="1:11" x14ac:dyDescent="0.35">
      <c r="A2592" s="3" t="s">
        <v>162</v>
      </c>
      <c r="B2592" s="3">
        <v>2016</v>
      </c>
      <c r="C2592" s="22">
        <v>42344</v>
      </c>
      <c r="D2592" s="3" t="s">
        <v>1554</v>
      </c>
      <c r="E2592" s="3" t="s">
        <v>1543</v>
      </c>
      <c r="F2592" s="3">
        <v>3</v>
      </c>
      <c r="G2592" s="3">
        <v>2</v>
      </c>
      <c r="H2592" s="3" t="s">
        <v>1556</v>
      </c>
      <c r="I2592" s="3" t="s">
        <v>123</v>
      </c>
      <c r="J2592" s="3">
        <v>33</v>
      </c>
      <c r="K2592" s="3">
        <v>13</v>
      </c>
    </row>
    <row r="2593" spans="1:11" x14ac:dyDescent="0.35">
      <c r="A2593" s="3" t="s">
        <v>162</v>
      </c>
      <c r="B2593" s="3">
        <v>2016</v>
      </c>
      <c r="C2593" s="22">
        <v>42344</v>
      </c>
      <c r="D2593" s="3" t="s">
        <v>1554</v>
      </c>
      <c r="E2593" s="3" t="s">
        <v>1543</v>
      </c>
      <c r="F2593" s="3">
        <v>3</v>
      </c>
      <c r="G2593" s="3">
        <v>3</v>
      </c>
      <c r="H2593" s="3" t="s">
        <v>43</v>
      </c>
      <c r="I2593" s="3" t="s">
        <v>44</v>
      </c>
      <c r="J2593" s="3">
        <v>23</v>
      </c>
      <c r="K2593" s="3">
        <v>17</v>
      </c>
    </row>
    <row r="2594" spans="1:11" x14ac:dyDescent="0.35">
      <c r="A2594" s="3" t="s">
        <v>162</v>
      </c>
      <c r="B2594" s="3">
        <v>2016</v>
      </c>
      <c r="C2594" s="22">
        <v>42344</v>
      </c>
      <c r="D2594" s="3" t="s">
        <v>1554</v>
      </c>
      <c r="E2594" s="3" t="s">
        <v>1543</v>
      </c>
      <c r="F2594" s="3">
        <v>3</v>
      </c>
      <c r="G2594" s="3">
        <v>4</v>
      </c>
      <c r="H2594" s="3" t="s">
        <v>1653</v>
      </c>
      <c r="I2594" s="3" t="s">
        <v>1654</v>
      </c>
      <c r="J2594" s="3">
        <v>26.9</v>
      </c>
      <c r="K2594" s="3">
        <v>21</v>
      </c>
    </row>
    <row r="2595" spans="1:11" x14ac:dyDescent="0.35">
      <c r="A2595" s="3" t="s">
        <v>162</v>
      </c>
      <c r="B2595" s="3">
        <v>2016</v>
      </c>
      <c r="C2595" s="22">
        <v>42344</v>
      </c>
      <c r="D2595" s="3" t="s">
        <v>1554</v>
      </c>
      <c r="E2595" s="3" t="s">
        <v>1543</v>
      </c>
      <c r="F2595" s="3">
        <v>4</v>
      </c>
      <c r="G2595" s="3">
        <v>1</v>
      </c>
      <c r="H2595" s="3" t="s">
        <v>142</v>
      </c>
      <c r="I2595" s="3" t="s">
        <v>61</v>
      </c>
      <c r="J2595" s="3">
        <v>23.4</v>
      </c>
      <c r="K2595" s="3">
        <v>9</v>
      </c>
    </row>
    <row r="2596" spans="1:11" x14ac:dyDescent="0.35">
      <c r="A2596" s="3" t="s">
        <v>162</v>
      </c>
      <c r="B2596" s="3">
        <v>2016</v>
      </c>
      <c r="C2596" s="22">
        <v>42344</v>
      </c>
      <c r="D2596" s="3" t="s">
        <v>1554</v>
      </c>
      <c r="E2596" s="3" t="s">
        <v>1543</v>
      </c>
      <c r="F2596" s="3">
        <v>4</v>
      </c>
      <c r="G2596" s="3">
        <v>2</v>
      </c>
      <c r="H2596" s="3" t="s">
        <v>332</v>
      </c>
      <c r="I2596" s="3" t="s">
        <v>56</v>
      </c>
      <c r="J2596" s="3">
        <v>23.6</v>
      </c>
      <c r="K2596" s="3">
        <v>13</v>
      </c>
    </row>
    <row r="2597" spans="1:11" x14ac:dyDescent="0.35">
      <c r="A2597" s="3" t="s">
        <v>162</v>
      </c>
      <c r="B2597" s="3">
        <v>2016</v>
      </c>
      <c r="C2597" s="22">
        <v>42344</v>
      </c>
      <c r="D2597" s="3" t="s">
        <v>1554</v>
      </c>
      <c r="E2597" s="3" t="s">
        <v>1543</v>
      </c>
      <c r="F2597" s="3">
        <v>4</v>
      </c>
      <c r="G2597" s="3">
        <v>3</v>
      </c>
      <c r="H2597" s="3" t="s">
        <v>1650</v>
      </c>
      <c r="I2597" s="3" t="s">
        <v>1648</v>
      </c>
      <c r="J2597" s="3">
        <v>35.5</v>
      </c>
      <c r="K2597" s="3">
        <v>17</v>
      </c>
    </row>
    <row r="2598" spans="1:11" x14ac:dyDescent="0.35">
      <c r="A2598" s="3" t="s">
        <v>162</v>
      </c>
      <c r="B2598" s="3">
        <v>2016</v>
      </c>
      <c r="C2598" s="22">
        <v>42344</v>
      </c>
      <c r="D2598" s="3" t="s">
        <v>1554</v>
      </c>
      <c r="E2598" s="3" t="s">
        <v>1543</v>
      </c>
      <c r="F2598" s="3">
        <v>4</v>
      </c>
      <c r="G2598" s="3">
        <v>4</v>
      </c>
      <c r="H2598" s="3" t="s">
        <v>1651</v>
      </c>
      <c r="I2598" s="3" t="s">
        <v>1652</v>
      </c>
      <c r="J2598" s="3">
        <v>25</v>
      </c>
      <c r="K2598" s="3">
        <v>21</v>
      </c>
    </row>
    <row r="2599" spans="1:11" x14ac:dyDescent="0.35">
      <c r="A2599" s="3" t="s">
        <v>162</v>
      </c>
      <c r="B2599" s="3">
        <v>2016</v>
      </c>
      <c r="C2599" s="22">
        <v>42344</v>
      </c>
      <c r="D2599" s="3" t="s">
        <v>1554</v>
      </c>
      <c r="E2599" s="3" t="s">
        <v>1544</v>
      </c>
      <c r="F2599" s="3">
        <v>1</v>
      </c>
      <c r="G2599" s="3">
        <v>1</v>
      </c>
      <c r="H2599" s="3" t="s">
        <v>80</v>
      </c>
      <c r="I2599" s="3" t="s">
        <v>65</v>
      </c>
      <c r="J2599" s="3">
        <v>28.6</v>
      </c>
      <c r="K2599" s="3">
        <v>5</v>
      </c>
    </row>
    <row r="2600" spans="1:11" x14ac:dyDescent="0.35">
      <c r="A2600" s="3" t="s">
        <v>162</v>
      </c>
      <c r="B2600" s="3">
        <v>2016</v>
      </c>
      <c r="C2600" s="22">
        <v>42344</v>
      </c>
      <c r="D2600" s="3" t="s">
        <v>1554</v>
      </c>
      <c r="E2600" s="3" t="s">
        <v>1544</v>
      </c>
      <c r="F2600" s="3">
        <v>1</v>
      </c>
      <c r="G2600" s="3">
        <v>2</v>
      </c>
      <c r="H2600" s="3" t="s">
        <v>1620</v>
      </c>
      <c r="I2600" s="3" t="s">
        <v>1628</v>
      </c>
      <c r="J2600" s="3">
        <v>29.8</v>
      </c>
      <c r="K2600" s="3">
        <v>1</v>
      </c>
    </row>
    <row r="2601" spans="1:11" x14ac:dyDescent="0.35">
      <c r="A2601" s="3" t="s">
        <v>162</v>
      </c>
      <c r="B2601" s="3">
        <v>2016</v>
      </c>
      <c r="C2601" s="22">
        <v>42344</v>
      </c>
      <c r="D2601" s="3" t="s">
        <v>1554</v>
      </c>
      <c r="E2601" s="3" t="s">
        <v>1544</v>
      </c>
      <c r="F2601" s="3">
        <v>1</v>
      </c>
      <c r="G2601" s="3">
        <v>3</v>
      </c>
      <c r="H2601" s="3" t="s">
        <v>150</v>
      </c>
      <c r="I2601" s="3" t="s">
        <v>31</v>
      </c>
      <c r="J2601" s="3">
        <v>27.4</v>
      </c>
      <c r="K2601" s="3">
        <v>4</v>
      </c>
    </row>
    <row r="2602" spans="1:11" x14ac:dyDescent="0.35">
      <c r="A2602" s="3" t="s">
        <v>162</v>
      </c>
      <c r="B2602" s="3">
        <v>2016</v>
      </c>
      <c r="C2602" s="22">
        <v>42344</v>
      </c>
      <c r="D2602" s="3" t="s">
        <v>1554</v>
      </c>
      <c r="E2602" s="3" t="s">
        <v>1544</v>
      </c>
      <c r="F2602" s="3">
        <v>1</v>
      </c>
      <c r="G2602" s="3">
        <v>4</v>
      </c>
      <c r="H2602" s="3" t="s">
        <v>1638</v>
      </c>
      <c r="I2602" s="3" t="s">
        <v>1639</v>
      </c>
      <c r="J2602" s="3">
        <v>27.5</v>
      </c>
      <c r="K2602" s="3">
        <v>11</v>
      </c>
    </row>
    <row r="2603" spans="1:11" x14ac:dyDescent="0.35">
      <c r="A2603" s="3" t="s">
        <v>162</v>
      </c>
      <c r="B2603" s="3">
        <v>2016</v>
      </c>
      <c r="C2603" s="22">
        <v>42344</v>
      </c>
      <c r="D2603" s="3" t="s">
        <v>1554</v>
      </c>
      <c r="E2603" s="3" t="s">
        <v>1544</v>
      </c>
      <c r="F2603" s="3">
        <v>1</v>
      </c>
      <c r="G2603" s="3">
        <v>5</v>
      </c>
      <c r="H2603" s="3" t="s">
        <v>1604</v>
      </c>
      <c r="I2603" s="3" t="s">
        <v>15</v>
      </c>
      <c r="J2603" s="3">
        <v>25.1</v>
      </c>
      <c r="K2603" s="3">
        <v>7</v>
      </c>
    </row>
    <row r="2604" spans="1:11" x14ac:dyDescent="0.35">
      <c r="A2604" s="3" t="s">
        <v>162</v>
      </c>
      <c r="B2604" s="3">
        <v>2016</v>
      </c>
      <c r="C2604" s="22">
        <v>42344</v>
      </c>
      <c r="D2604" s="3" t="s">
        <v>1554</v>
      </c>
      <c r="E2604" s="3" t="s">
        <v>1544</v>
      </c>
      <c r="F2604" s="3">
        <v>1</v>
      </c>
      <c r="G2604" s="3">
        <v>6</v>
      </c>
      <c r="H2604" s="3" t="s">
        <v>142</v>
      </c>
      <c r="I2604" s="3" t="s">
        <v>61</v>
      </c>
      <c r="J2604" s="3">
        <v>23.4</v>
      </c>
      <c r="K2604" s="3">
        <v>9</v>
      </c>
    </row>
    <row r="2605" spans="1:11" x14ac:dyDescent="0.35">
      <c r="A2605" s="3" t="s">
        <v>162</v>
      </c>
      <c r="B2605" s="3">
        <v>2016</v>
      </c>
      <c r="C2605" s="22">
        <v>42344</v>
      </c>
      <c r="D2605" s="3" t="s">
        <v>1554</v>
      </c>
      <c r="E2605" s="3" t="s">
        <v>1544</v>
      </c>
      <c r="F2605" s="3">
        <v>2</v>
      </c>
      <c r="G2605" s="3">
        <v>1</v>
      </c>
      <c r="H2605" s="3" t="s">
        <v>1635</v>
      </c>
      <c r="I2605" s="3" t="s">
        <v>36</v>
      </c>
      <c r="J2605" s="3">
        <v>32.200000000000003</v>
      </c>
      <c r="K2605" s="3">
        <v>2</v>
      </c>
    </row>
    <row r="2606" spans="1:11" x14ac:dyDescent="0.35">
      <c r="A2606" s="3" t="s">
        <v>162</v>
      </c>
      <c r="B2606" s="3">
        <v>2016</v>
      </c>
      <c r="C2606" s="22">
        <v>42344</v>
      </c>
      <c r="D2606" s="3" t="s">
        <v>1554</v>
      </c>
      <c r="E2606" s="3" t="s">
        <v>1544</v>
      </c>
      <c r="F2606" s="3">
        <v>2</v>
      </c>
      <c r="G2606" s="3">
        <v>2</v>
      </c>
      <c r="H2606" s="3" t="s">
        <v>1637</v>
      </c>
      <c r="I2606" s="3" t="s">
        <v>1623</v>
      </c>
      <c r="J2606" s="3">
        <v>26.8</v>
      </c>
      <c r="K2606" s="3">
        <v>3</v>
      </c>
    </row>
    <row r="2607" spans="1:11" x14ac:dyDescent="0.35">
      <c r="A2607" s="3" t="s">
        <v>162</v>
      </c>
      <c r="B2607" s="3">
        <v>2016</v>
      </c>
      <c r="C2607" s="22">
        <v>42344</v>
      </c>
      <c r="D2607" s="3" t="s">
        <v>1554</v>
      </c>
      <c r="E2607" s="3" t="s">
        <v>1544</v>
      </c>
      <c r="F2607" s="3">
        <v>2</v>
      </c>
      <c r="G2607" s="3">
        <v>3</v>
      </c>
      <c r="H2607" s="3" t="s">
        <v>178</v>
      </c>
      <c r="I2607" s="3" t="s">
        <v>159</v>
      </c>
      <c r="J2607" s="3">
        <v>23.9</v>
      </c>
      <c r="K2607" s="3">
        <v>6</v>
      </c>
    </row>
    <row r="2608" spans="1:11" x14ac:dyDescent="0.35">
      <c r="A2608" s="3" t="s">
        <v>162</v>
      </c>
      <c r="B2608" s="3">
        <v>2016</v>
      </c>
      <c r="C2608" s="22">
        <v>42344</v>
      </c>
      <c r="D2608" s="3" t="s">
        <v>1554</v>
      </c>
      <c r="E2608" s="3" t="s">
        <v>1544</v>
      </c>
      <c r="F2608" s="3">
        <v>2</v>
      </c>
      <c r="G2608" s="3">
        <v>4</v>
      </c>
      <c r="H2608" s="3" t="s">
        <v>34</v>
      </c>
      <c r="I2608" s="3" t="s">
        <v>19</v>
      </c>
      <c r="J2608" s="3">
        <v>28.3</v>
      </c>
      <c r="K2608" s="3">
        <v>10</v>
      </c>
    </row>
    <row r="2609" spans="1:11" x14ac:dyDescent="0.35">
      <c r="A2609" s="3" t="s">
        <v>162</v>
      </c>
      <c r="B2609" s="3">
        <v>2016</v>
      </c>
      <c r="C2609" s="22">
        <v>42344</v>
      </c>
      <c r="D2609" s="3" t="s">
        <v>1554</v>
      </c>
      <c r="E2609" s="3" t="s">
        <v>1544</v>
      </c>
      <c r="F2609" s="3">
        <v>2</v>
      </c>
      <c r="G2609" s="3">
        <v>5</v>
      </c>
      <c r="H2609" s="3" t="s">
        <v>138</v>
      </c>
      <c r="I2609" s="3" t="s">
        <v>29</v>
      </c>
      <c r="J2609" s="3">
        <v>26.1</v>
      </c>
      <c r="K2609" s="3">
        <v>12</v>
      </c>
    </row>
    <row r="2610" spans="1:11" x14ac:dyDescent="0.35">
      <c r="A2610" s="3" t="s">
        <v>162</v>
      </c>
      <c r="B2610" s="3">
        <v>2016</v>
      </c>
      <c r="C2610" s="22">
        <v>42344</v>
      </c>
      <c r="D2610" s="3" t="s">
        <v>1554</v>
      </c>
      <c r="E2610" s="3" t="s">
        <v>1544</v>
      </c>
      <c r="F2610" s="3">
        <v>2</v>
      </c>
      <c r="G2610" s="3">
        <v>6</v>
      </c>
      <c r="H2610" s="3" t="s">
        <v>137</v>
      </c>
      <c r="I2610" s="3" t="s">
        <v>38</v>
      </c>
      <c r="J2610" s="3">
        <v>24.8</v>
      </c>
      <c r="K2610" s="3">
        <v>8</v>
      </c>
    </row>
    <row r="2611" spans="1:11" x14ac:dyDescent="0.35">
      <c r="A2611" s="3" t="s">
        <v>162</v>
      </c>
      <c r="B2611" s="3">
        <v>2016</v>
      </c>
      <c r="C2611" s="22">
        <v>42344</v>
      </c>
      <c r="D2611" s="3" t="s">
        <v>1554</v>
      </c>
      <c r="E2611" s="3" t="s">
        <v>383</v>
      </c>
      <c r="F2611" s="3">
        <v>1</v>
      </c>
      <c r="G2611" s="3">
        <v>1</v>
      </c>
      <c r="H2611" s="3" t="s">
        <v>1620</v>
      </c>
      <c r="I2611" s="3" t="s">
        <v>1628</v>
      </c>
      <c r="J2611" s="3">
        <v>29.8</v>
      </c>
      <c r="K2611" s="3">
        <v>1</v>
      </c>
    </row>
    <row r="2612" spans="1:11" x14ac:dyDescent="0.35">
      <c r="A2612" s="3" t="s">
        <v>162</v>
      </c>
      <c r="B2612" s="3">
        <v>2016</v>
      </c>
      <c r="C2612" s="22">
        <v>42344</v>
      </c>
      <c r="D2612" s="3" t="s">
        <v>1554</v>
      </c>
      <c r="E2612" s="3" t="s">
        <v>383</v>
      </c>
      <c r="F2612" s="3">
        <v>1</v>
      </c>
      <c r="G2612" s="3">
        <v>2</v>
      </c>
      <c r="H2612" s="3" t="s">
        <v>1635</v>
      </c>
      <c r="I2612" s="3" t="s">
        <v>36</v>
      </c>
      <c r="J2612" s="3">
        <v>32.200000000000003</v>
      </c>
      <c r="K2612" s="3">
        <v>2</v>
      </c>
    </row>
    <row r="2613" spans="1:11" x14ac:dyDescent="0.35">
      <c r="A2613" s="3" t="s">
        <v>162</v>
      </c>
      <c r="B2613" s="3">
        <v>2016</v>
      </c>
      <c r="C2613" s="22">
        <v>42344</v>
      </c>
      <c r="D2613" s="3" t="s">
        <v>1554</v>
      </c>
      <c r="E2613" s="3" t="s">
        <v>383</v>
      </c>
      <c r="F2613" s="3">
        <v>1</v>
      </c>
      <c r="G2613" s="3">
        <v>3</v>
      </c>
      <c r="H2613" s="3" t="s">
        <v>1637</v>
      </c>
      <c r="I2613" s="3" t="s">
        <v>1623</v>
      </c>
      <c r="J2613" s="3">
        <v>26.8</v>
      </c>
      <c r="K2613" s="3">
        <v>3</v>
      </c>
    </row>
    <row r="2614" spans="1:11" x14ac:dyDescent="0.35">
      <c r="A2614" s="3" t="s">
        <v>162</v>
      </c>
      <c r="B2614" s="3">
        <v>2016</v>
      </c>
      <c r="C2614" s="22">
        <v>42344</v>
      </c>
      <c r="D2614" s="3" t="s">
        <v>1554</v>
      </c>
      <c r="E2614" s="3" t="s">
        <v>383</v>
      </c>
      <c r="F2614" s="3">
        <v>1</v>
      </c>
      <c r="G2614" s="3">
        <v>4</v>
      </c>
      <c r="H2614" s="3" t="s">
        <v>150</v>
      </c>
      <c r="I2614" s="3" t="s">
        <v>31</v>
      </c>
      <c r="J2614" s="3">
        <v>27.4</v>
      </c>
      <c r="K2614" s="3">
        <v>4</v>
      </c>
    </row>
    <row r="2615" spans="1:11" x14ac:dyDescent="0.35">
      <c r="A2615" s="3" t="s">
        <v>162</v>
      </c>
      <c r="B2615" s="3">
        <v>2016</v>
      </c>
      <c r="C2615" s="22">
        <v>42344</v>
      </c>
      <c r="D2615" s="3" t="s">
        <v>1554</v>
      </c>
      <c r="E2615" s="3" t="s">
        <v>383</v>
      </c>
      <c r="F2615" s="3">
        <v>1</v>
      </c>
      <c r="G2615" s="3">
        <v>5</v>
      </c>
      <c r="H2615" s="3" t="s">
        <v>80</v>
      </c>
      <c r="I2615" s="3" t="s">
        <v>65</v>
      </c>
      <c r="J2615" s="3">
        <v>28.6</v>
      </c>
      <c r="K2615" s="3">
        <v>5</v>
      </c>
    </row>
    <row r="2616" spans="1:11" x14ac:dyDescent="0.35">
      <c r="A2616" s="3" t="s">
        <v>162</v>
      </c>
      <c r="B2616" s="3">
        <v>2016</v>
      </c>
      <c r="C2616" s="22">
        <v>42344</v>
      </c>
      <c r="D2616" s="3" t="s">
        <v>1554</v>
      </c>
      <c r="E2616" s="3" t="s">
        <v>383</v>
      </c>
      <c r="F2616" s="3">
        <v>1</v>
      </c>
      <c r="G2616" s="3">
        <v>6</v>
      </c>
      <c r="H2616" s="3" t="s">
        <v>178</v>
      </c>
      <c r="I2616" s="3" t="s">
        <v>159</v>
      </c>
      <c r="J2616" s="3">
        <v>23.9</v>
      </c>
      <c r="K2616" s="3">
        <v>6</v>
      </c>
    </row>
    <row r="2617" spans="1:11" x14ac:dyDescent="0.35">
      <c r="A2617" s="3" t="s">
        <v>162</v>
      </c>
      <c r="B2617" s="3">
        <v>2016</v>
      </c>
      <c r="C2617" s="22">
        <v>42344</v>
      </c>
      <c r="D2617" s="3" t="s">
        <v>1554</v>
      </c>
      <c r="E2617" s="3" t="s">
        <v>383</v>
      </c>
      <c r="F2617" s="3">
        <v>2</v>
      </c>
      <c r="G2617" s="3">
        <v>1</v>
      </c>
      <c r="H2617" s="3" t="s">
        <v>1604</v>
      </c>
      <c r="I2617" s="3" t="s">
        <v>15</v>
      </c>
      <c r="J2617" s="3">
        <v>25.1</v>
      </c>
      <c r="K2617" s="3">
        <v>7</v>
      </c>
    </row>
    <row r="2618" spans="1:11" x14ac:dyDescent="0.35">
      <c r="A2618" s="3" t="s">
        <v>162</v>
      </c>
      <c r="B2618" s="3">
        <v>2016</v>
      </c>
      <c r="C2618" s="22">
        <v>42344</v>
      </c>
      <c r="D2618" s="3" t="s">
        <v>1554</v>
      </c>
      <c r="E2618" s="3" t="s">
        <v>383</v>
      </c>
      <c r="F2618" s="3">
        <v>2</v>
      </c>
      <c r="G2618" s="3">
        <v>2</v>
      </c>
      <c r="H2618" s="3" t="s">
        <v>137</v>
      </c>
      <c r="I2618" s="3" t="s">
        <v>38</v>
      </c>
      <c r="J2618" s="3">
        <v>24.8</v>
      </c>
      <c r="K2618" s="3">
        <v>8</v>
      </c>
    </row>
    <row r="2619" spans="1:11" x14ac:dyDescent="0.35">
      <c r="A2619" s="3" t="s">
        <v>162</v>
      </c>
      <c r="B2619" s="3">
        <v>2016</v>
      </c>
      <c r="C2619" s="22">
        <v>42344</v>
      </c>
      <c r="D2619" s="3" t="s">
        <v>1554</v>
      </c>
      <c r="E2619" s="3" t="s">
        <v>383</v>
      </c>
      <c r="F2619" s="3">
        <v>2</v>
      </c>
      <c r="G2619" s="3">
        <v>3</v>
      </c>
      <c r="H2619" s="3" t="s">
        <v>142</v>
      </c>
      <c r="I2619" s="3" t="s">
        <v>61</v>
      </c>
      <c r="J2619" s="3">
        <v>23.4</v>
      </c>
      <c r="K2619" s="3">
        <v>9</v>
      </c>
    </row>
    <row r="2620" spans="1:11" x14ac:dyDescent="0.35">
      <c r="A2620" s="3" t="s">
        <v>162</v>
      </c>
      <c r="B2620" s="3">
        <v>2016</v>
      </c>
      <c r="C2620" s="22">
        <v>42344</v>
      </c>
      <c r="D2620" s="3" t="s">
        <v>1554</v>
      </c>
      <c r="E2620" s="3" t="s">
        <v>383</v>
      </c>
      <c r="F2620" s="3">
        <v>2</v>
      </c>
      <c r="G2620" s="3">
        <v>4</v>
      </c>
      <c r="H2620" s="3" t="s">
        <v>34</v>
      </c>
      <c r="I2620" s="3" t="s">
        <v>19</v>
      </c>
      <c r="J2620" s="3">
        <v>28.3</v>
      </c>
      <c r="K2620" s="3">
        <v>10</v>
      </c>
    </row>
    <row r="2621" spans="1:11" x14ac:dyDescent="0.35">
      <c r="A2621" s="3" t="s">
        <v>162</v>
      </c>
      <c r="B2621" s="3">
        <v>2016</v>
      </c>
      <c r="C2621" s="22">
        <v>42344</v>
      </c>
      <c r="D2621" s="3" t="s">
        <v>1554</v>
      </c>
      <c r="E2621" s="3" t="s">
        <v>383</v>
      </c>
      <c r="F2621" s="3">
        <v>2</v>
      </c>
      <c r="G2621" s="3">
        <v>5</v>
      </c>
      <c r="H2621" s="3" t="s">
        <v>1638</v>
      </c>
      <c r="I2621" s="3" t="s">
        <v>1639</v>
      </c>
      <c r="J2621" s="3">
        <v>27.5</v>
      </c>
      <c r="K2621" s="3">
        <v>11</v>
      </c>
    </row>
    <row r="2622" spans="1:11" x14ac:dyDescent="0.35">
      <c r="A2622" s="3" t="s">
        <v>162</v>
      </c>
      <c r="B2622" s="3">
        <v>2016</v>
      </c>
      <c r="C2622" s="22">
        <v>42344</v>
      </c>
      <c r="D2622" s="3" t="s">
        <v>1554</v>
      </c>
      <c r="E2622" s="3" t="s">
        <v>383</v>
      </c>
      <c r="F2622" s="3">
        <v>2</v>
      </c>
      <c r="G2622" s="3">
        <v>6</v>
      </c>
      <c r="H2622" s="3" t="s">
        <v>138</v>
      </c>
      <c r="I2622" s="3" t="s">
        <v>29</v>
      </c>
      <c r="J2622" s="3">
        <v>26.1</v>
      </c>
      <c r="K2622" s="3">
        <v>12</v>
      </c>
    </row>
    <row r="2623" spans="1:11" x14ac:dyDescent="0.35">
      <c r="A2623" s="3" t="s">
        <v>71</v>
      </c>
      <c r="B2623" s="3">
        <v>2016</v>
      </c>
      <c r="C2623" s="22">
        <v>42309</v>
      </c>
      <c r="D2623" s="3" t="s">
        <v>1554</v>
      </c>
      <c r="E2623" s="3" t="s">
        <v>472</v>
      </c>
      <c r="F2623" s="3">
        <v>1</v>
      </c>
      <c r="G2623" s="3">
        <v>1</v>
      </c>
      <c r="H2623" s="3" t="s">
        <v>80</v>
      </c>
      <c r="I2623" s="3" t="s">
        <v>65</v>
      </c>
      <c r="J2623" s="3">
        <v>28.5</v>
      </c>
      <c r="K2623" s="3">
        <v>5</v>
      </c>
    </row>
    <row r="2624" spans="1:11" x14ac:dyDescent="0.35">
      <c r="A2624" s="3" t="s">
        <v>71</v>
      </c>
      <c r="B2624" s="3">
        <v>2016</v>
      </c>
      <c r="C2624" s="22">
        <v>42309</v>
      </c>
      <c r="D2624" s="3" t="s">
        <v>1554</v>
      </c>
      <c r="E2624" s="3" t="s">
        <v>472</v>
      </c>
      <c r="F2624" s="3">
        <v>1</v>
      </c>
      <c r="G2624" s="3">
        <v>2</v>
      </c>
      <c r="H2624" s="3" t="s">
        <v>1620</v>
      </c>
      <c r="I2624" s="3" t="s">
        <v>1628</v>
      </c>
      <c r="J2624" s="3">
        <v>29.7</v>
      </c>
      <c r="K2624" s="3">
        <v>2</v>
      </c>
    </row>
    <row r="2625" spans="1:11" x14ac:dyDescent="0.35">
      <c r="A2625" s="3" t="s">
        <v>71</v>
      </c>
      <c r="B2625" s="3">
        <v>2016</v>
      </c>
      <c r="C2625" s="22">
        <v>42309</v>
      </c>
      <c r="D2625" s="3" t="s">
        <v>1554</v>
      </c>
      <c r="E2625" s="3" t="s">
        <v>472</v>
      </c>
      <c r="F2625" s="3">
        <v>1</v>
      </c>
      <c r="G2625" s="3">
        <v>3</v>
      </c>
      <c r="H2625" s="3" t="s">
        <v>119</v>
      </c>
      <c r="I2625" s="3" t="s">
        <v>21</v>
      </c>
      <c r="J2625" s="3">
        <v>24.6</v>
      </c>
      <c r="K2625" s="3">
        <v>27</v>
      </c>
    </row>
    <row r="2626" spans="1:11" x14ac:dyDescent="0.35">
      <c r="A2626" s="3" t="s">
        <v>71</v>
      </c>
      <c r="B2626" s="3">
        <v>2016</v>
      </c>
      <c r="C2626" s="22">
        <v>42309</v>
      </c>
      <c r="D2626" s="3" t="s">
        <v>1554</v>
      </c>
      <c r="E2626" s="3" t="s">
        <v>472</v>
      </c>
      <c r="F2626" s="3">
        <v>1</v>
      </c>
      <c r="G2626" s="3">
        <v>4</v>
      </c>
      <c r="H2626" s="3" t="s">
        <v>178</v>
      </c>
      <c r="I2626" s="3" t="s">
        <v>159</v>
      </c>
      <c r="J2626" s="3">
        <v>23.8</v>
      </c>
      <c r="K2626" s="3">
        <v>17</v>
      </c>
    </row>
    <row r="2627" spans="1:11" x14ac:dyDescent="0.35">
      <c r="A2627" s="3" t="s">
        <v>71</v>
      </c>
      <c r="B2627" s="3">
        <v>2016</v>
      </c>
      <c r="C2627" s="22">
        <v>42309</v>
      </c>
      <c r="D2627" s="3" t="s">
        <v>1554</v>
      </c>
      <c r="E2627" s="3" t="s">
        <v>472</v>
      </c>
      <c r="F2627" s="3">
        <v>1</v>
      </c>
      <c r="G2627" s="3">
        <v>5</v>
      </c>
      <c r="H2627" s="3" t="s">
        <v>1644</v>
      </c>
      <c r="I2627" s="3" t="s">
        <v>1645</v>
      </c>
      <c r="J2627" s="3">
        <v>29.3</v>
      </c>
      <c r="K2627" s="3">
        <v>21</v>
      </c>
    </row>
    <row r="2628" spans="1:11" x14ac:dyDescent="0.35">
      <c r="A2628" s="3" t="s">
        <v>71</v>
      </c>
      <c r="B2628" s="3">
        <v>2016</v>
      </c>
      <c r="C2628" s="22">
        <v>42309</v>
      </c>
      <c r="D2628" s="3" t="s">
        <v>1554</v>
      </c>
      <c r="E2628" s="3" t="s">
        <v>472</v>
      </c>
      <c r="F2628" s="3">
        <v>1</v>
      </c>
      <c r="G2628" s="3">
        <v>6</v>
      </c>
      <c r="H2628" s="3" t="s">
        <v>332</v>
      </c>
      <c r="I2628" s="3" t="s">
        <v>56</v>
      </c>
      <c r="J2628" s="3">
        <v>23.5</v>
      </c>
      <c r="K2628" s="3">
        <v>21</v>
      </c>
    </row>
    <row r="2629" spans="1:11" x14ac:dyDescent="0.35">
      <c r="A2629" s="3" t="s">
        <v>71</v>
      </c>
      <c r="B2629" s="3">
        <v>2016</v>
      </c>
      <c r="C2629" s="22">
        <v>42309</v>
      </c>
      <c r="D2629" s="3" t="s">
        <v>1554</v>
      </c>
      <c r="E2629" s="3" t="s">
        <v>472</v>
      </c>
      <c r="F2629" s="3">
        <v>2</v>
      </c>
      <c r="G2629" s="3">
        <v>1</v>
      </c>
      <c r="H2629" s="3" t="s">
        <v>1556</v>
      </c>
      <c r="I2629" s="3" t="s">
        <v>123</v>
      </c>
      <c r="J2629" s="3">
        <v>32.9</v>
      </c>
      <c r="K2629" s="3">
        <v>8</v>
      </c>
    </row>
    <row r="2630" spans="1:11" x14ac:dyDescent="0.35">
      <c r="A2630" s="3" t="s">
        <v>71</v>
      </c>
      <c r="B2630" s="3">
        <v>2016</v>
      </c>
      <c r="C2630" s="22">
        <v>42309</v>
      </c>
      <c r="D2630" s="3" t="s">
        <v>1554</v>
      </c>
      <c r="E2630" s="3" t="s">
        <v>472</v>
      </c>
      <c r="F2630" s="3">
        <v>2</v>
      </c>
      <c r="G2630" s="3">
        <v>2</v>
      </c>
      <c r="H2630" s="3" t="s">
        <v>150</v>
      </c>
      <c r="I2630" s="3" t="s">
        <v>31</v>
      </c>
      <c r="J2630" s="3">
        <v>27.3</v>
      </c>
      <c r="K2630" s="3">
        <v>12</v>
      </c>
    </row>
    <row r="2631" spans="1:11" x14ac:dyDescent="0.35">
      <c r="A2631" s="3" t="s">
        <v>71</v>
      </c>
      <c r="B2631" s="3">
        <v>2016</v>
      </c>
      <c r="C2631" s="22">
        <v>42309</v>
      </c>
      <c r="D2631" s="3" t="s">
        <v>1554</v>
      </c>
      <c r="E2631" s="3" t="s">
        <v>472</v>
      </c>
      <c r="F2631" s="3">
        <v>2</v>
      </c>
      <c r="G2631" s="3">
        <v>3</v>
      </c>
      <c r="H2631" s="3" t="s">
        <v>34</v>
      </c>
      <c r="I2631" s="3" t="s">
        <v>19</v>
      </c>
      <c r="J2631" s="3">
        <v>28.2</v>
      </c>
      <c r="K2631" s="3">
        <v>17</v>
      </c>
    </row>
    <row r="2632" spans="1:11" x14ac:dyDescent="0.35">
      <c r="A2632" s="3" t="s">
        <v>71</v>
      </c>
      <c r="B2632" s="3">
        <v>2016</v>
      </c>
      <c r="C2632" s="22">
        <v>42309</v>
      </c>
      <c r="D2632" s="3" t="s">
        <v>1554</v>
      </c>
      <c r="E2632" s="3" t="s">
        <v>472</v>
      </c>
      <c r="F2632" s="3">
        <v>2</v>
      </c>
      <c r="G2632" s="3">
        <v>4</v>
      </c>
      <c r="H2632" s="3" t="s">
        <v>1643</v>
      </c>
      <c r="I2632" s="3" t="s">
        <v>175</v>
      </c>
      <c r="J2632" s="3">
        <v>30.1</v>
      </c>
      <c r="K2632" s="3">
        <v>13</v>
      </c>
    </row>
    <row r="2633" spans="1:11" x14ac:dyDescent="0.35">
      <c r="A2633" s="3" t="s">
        <v>71</v>
      </c>
      <c r="B2633" s="3">
        <v>2016</v>
      </c>
      <c r="C2633" s="22">
        <v>42309</v>
      </c>
      <c r="D2633" s="3" t="s">
        <v>1554</v>
      </c>
      <c r="E2633" s="3" t="s">
        <v>472</v>
      </c>
      <c r="F2633" s="3">
        <v>2</v>
      </c>
      <c r="G2633" s="3">
        <v>5</v>
      </c>
      <c r="H2633" s="3" t="s">
        <v>1653</v>
      </c>
      <c r="I2633" s="3" t="s">
        <v>1654</v>
      </c>
      <c r="J2633" s="3">
        <v>26.8</v>
      </c>
      <c r="K2633" s="3">
        <v>24</v>
      </c>
    </row>
    <row r="2634" spans="1:11" x14ac:dyDescent="0.35">
      <c r="A2634" s="3" t="s">
        <v>71</v>
      </c>
      <c r="B2634" s="3">
        <v>2016</v>
      </c>
      <c r="C2634" s="22">
        <v>42309</v>
      </c>
      <c r="D2634" s="3" t="s">
        <v>1554</v>
      </c>
      <c r="E2634" s="3" t="s">
        <v>472</v>
      </c>
      <c r="F2634" s="3">
        <v>2</v>
      </c>
      <c r="G2634" s="3">
        <v>6</v>
      </c>
      <c r="H2634" s="3" t="s">
        <v>157</v>
      </c>
      <c r="I2634" s="3" t="s">
        <v>38</v>
      </c>
      <c r="J2634" s="3">
        <v>24.9</v>
      </c>
      <c r="K2634" s="3">
        <v>10</v>
      </c>
    </row>
    <row r="2635" spans="1:11" x14ac:dyDescent="0.35">
      <c r="A2635" s="3" t="s">
        <v>71</v>
      </c>
      <c r="B2635" s="3">
        <v>2016</v>
      </c>
      <c r="C2635" s="22">
        <v>42309</v>
      </c>
      <c r="D2635" s="3" t="s">
        <v>1554</v>
      </c>
      <c r="E2635" s="3" t="s">
        <v>472</v>
      </c>
      <c r="F2635" s="3">
        <v>2</v>
      </c>
      <c r="G2635" s="3">
        <v>7</v>
      </c>
      <c r="H2635" s="3" t="s">
        <v>137</v>
      </c>
      <c r="I2635" s="3" t="s">
        <v>38</v>
      </c>
      <c r="J2635" s="3">
        <v>24.7</v>
      </c>
      <c r="K2635" s="3">
        <v>6</v>
      </c>
    </row>
    <row r="2636" spans="1:11" x14ac:dyDescent="0.35">
      <c r="A2636" s="3" t="s">
        <v>71</v>
      </c>
      <c r="B2636" s="3">
        <v>2016</v>
      </c>
      <c r="C2636" s="22">
        <v>42309</v>
      </c>
      <c r="D2636" s="3" t="s">
        <v>1554</v>
      </c>
      <c r="E2636" s="3" t="s">
        <v>472</v>
      </c>
      <c r="F2636" s="3">
        <v>3</v>
      </c>
      <c r="G2636" s="3">
        <v>1</v>
      </c>
      <c r="H2636" s="3" t="s">
        <v>167</v>
      </c>
      <c r="I2636" s="3" t="s">
        <v>121</v>
      </c>
      <c r="J2636" s="3">
        <v>22.9</v>
      </c>
      <c r="K2636" s="3">
        <v>3</v>
      </c>
    </row>
    <row r="2637" spans="1:11" x14ac:dyDescent="0.35">
      <c r="A2637" s="3" t="s">
        <v>71</v>
      </c>
      <c r="B2637" s="3">
        <v>2016</v>
      </c>
      <c r="C2637" s="22">
        <v>42309</v>
      </c>
      <c r="D2637" s="3" t="s">
        <v>1554</v>
      </c>
      <c r="E2637" s="3" t="s">
        <v>472</v>
      </c>
      <c r="F2637" s="3">
        <v>3</v>
      </c>
      <c r="G2637" s="3">
        <v>2</v>
      </c>
      <c r="H2637" s="3" t="s">
        <v>1605</v>
      </c>
      <c r="I2637" s="3" t="s">
        <v>40</v>
      </c>
      <c r="J2637" s="3">
        <v>24.8</v>
      </c>
      <c r="K2637" s="3">
        <v>11</v>
      </c>
    </row>
    <row r="2638" spans="1:11" x14ac:dyDescent="0.35">
      <c r="A2638" s="3" t="s">
        <v>71</v>
      </c>
      <c r="B2638" s="3">
        <v>2016</v>
      </c>
      <c r="C2638" s="22">
        <v>42309</v>
      </c>
      <c r="D2638" s="3" t="s">
        <v>1554</v>
      </c>
      <c r="E2638" s="3" t="s">
        <v>472</v>
      </c>
      <c r="F2638" s="3">
        <v>3</v>
      </c>
      <c r="G2638" s="3">
        <v>3</v>
      </c>
      <c r="H2638" s="3" t="s">
        <v>1637</v>
      </c>
      <c r="I2638" s="3" t="s">
        <v>1623</v>
      </c>
      <c r="J2638" s="3">
        <v>26.7</v>
      </c>
      <c r="K2638" s="3">
        <v>24</v>
      </c>
    </row>
    <row r="2639" spans="1:11" x14ac:dyDescent="0.35">
      <c r="A2639" s="3" t="s">
        <v>71</v>
      </c>
      <c r="B2639" s="3">
        <v>2016</v>
      </c>
      <c r="C2639" s="22">
        <v>42309</v>
      </c>
      <c r="D2639" s="3" t="s">
        <v>1554</v>
      </c>
      <c r="E2639" s="3" t="s">
        <v>472</v>
      </c>
      <c r="F2639" s="3">
        <v>3</v>
      </c>
      <c r="G2639" s="3">
        <v>4</v>
      </c>
      <c r="H2639" s="3" t="s">
        <v>141</v>
      </c>
      <c r="I2639" s="3" t="s">
        <v>44</v>
      </c>
      <c r="J2639" s="3">
        <v>20.100000000000001</v>
      </c>
      <c r="K2639" s="3">
        <v>13</v>
      </c>
    </row>
    <row r="2640" spans="1:11" x14ac:dyDescent="0.35">
      <c r="A2640" s="3" t="s">
        <v>71</v>
      </c>
      <c r="B2640" s="3">
        <v>2016</v>
      </c>
      <c r="C2640" s="22">
        <v>42309</v>
      </c>
      <c r="D2640" s="3" t="s">
        <v>1554</v>
      </c>
      <c r="E2640" s="3" t="s">
        <v>472</v>
      </c>
      <c r="F2640" s="3">
        <v>3</v>
      </c>
      <c r="G2640" s="3">
        <v>5</v>
      </c>
      <c r="H2640" s="3" t="s">
        <v>170</v>
      </c>
      <c r="I2640" s="3" t="s">
        <v>59</v>
      </c>
      <c r="J2640" s="3">
        <v>26.6</v>
      </c>
      <c r="K2640" s="3">
        <v>17</v>
      </c>
    </row>
    <row r="2641" spans="1:11" x14ac:dyDescent="0.35">
      <c r="A2641" s="3" t="s">
        <v>71</v>
      </c>
      <c r="B2641" s="3">
        <v>2016</v>
      </c>
      <c r="C2641" s="22">
        <v>42309</v>
      </c>
      <c r="D2641" s="3" t="s">
        <v>1554</v>
      </c>
      <c r="E2641" s="3" t="s">
        <v>472</v>
      </c>
      <c r="F2641" s="3">
        <v>3</v>
      </c>
      <c r="G2641" s="3">
        <v>6</v>
      </c>
      <c r="H2641" s="3" t="s">
        <v>1641</v>
      </c>
      <c r="I2641" s="3" t="s">
        <v>1642</v>
      </c>
      <c r="J2641" s="3">
        <v>28</v>
      </c>
      <c r="K2641" s="3">
        <v>24</v>
      </c>
    </row>
    <row r="2642" spans="1:11" x14ac:dyDescent="0.35">
      <c r="A2642" s="3" t="s">
        <v>71</v>
      </c>
      <c r="B2642" s="3">
        <v>2016</v>
      </c>
      <c r="C2642" s="22">
        <v>42309</v>
      </c>
      <c r="D2642" s="3" t="s">
        <v>1554</v>
      </c>
      <c r="E2642" s="3" t="s">
        <v>472</v>
      </c>
      <c r="F2642" s="3">
        <v>3</v>
      </c>
      <c r="G2642" s="3">
        <v>7</v>
      </c>
      <c r="H2642" s="3" t="s">
        <v>1650</v>
      </c>
      <c r="I2642" s="3" t="s">
        <v>1648</v>
      </c>
      <c r="J2642" s="3">
        <v>35.4</v>
      </c>
      <c r="K2642" s="3">
        <v>17</v>
      </c>
    </row>
    <row r="2643" spans="1:11" x14ac:dyDescent="0.35">
      <c r="A2643" s="3" t="s">
        <v>71</v>
      </c>
      <c r="B2643" s="3">
        <v>2016</v>
      </c>
      <c r="C2643" s="22">
        <v>42309</v>
      </c>
      <c r="D2643" s="3" t="s">
        <v>1554</v>
      </c>
      <c r="E2643" s="3" t="s">
        <v>472</v>
      </c>
      <c r="F2643" s="3">
        <v>4</v>
      </c>
      <c r="G2643" s="3">
        <v>1</v>
      </c>
      <c r="H2643" s="3" t="s">
        <v>1604</v>
      </c>
      <c r="I2643" s="3" t="s">
        <v>15</v>
      </c>
      <c r="J2643" s="3">
        <v>25</v>
      </c>
      <c r="K2643" s="3">
        <v>1</v>
      </c>
    </row>
    <row r="2644" spans="1:11" x14ac:dyDescent="0.35">
      <c r="A2644" s="3" t="s">
        <v>71</v>
      </c>
      <c r="B2644" s="3">
        <v>2016</v>
      </c>
      <c r="C2644" s="22">
        <v>42309</v>
      </c>
      <c r="D2644" s="3" t="s">
        <v>1554</v>
      </c>
      <c r="E2644" s="3" t="s">
        <v>472</v>
      </c>
      <c r="F2644" s="3">
        <v>4</v>
      </c>
      <c r="G2644" s="3">
        <v>2</v>
      </c>
      <c r="H2644" s="3" t="s">
        <v>111</v>
      </c>
      <c r="I2644" s="3" t="s">
        <v>121</v>
      </c>
      <c r="J2644" s="3">
        <v>22.7</v>
      </c>
      <c r="K2644" s="3">
        <v>9</v>
      </c>
    </row>
    <row r="2645" spans="1:11" x14ac:dyDescent="0.35">
      <c r="A2645" s="3" t="s">
        <v>71</v>
      </c>
      <c r="B2645" s="3">
        <v>2016</v>
      </c>
      <c r="C2645" s="22">
        <v>42309</v>
      </c>
      <c r="D2645" s="3" t="s">
        <v>1554</v>
      </c>
      <c r="E2645" s="3" t="s">
        <v>472</v>
      </c>
      <c r="F2645" s="3">
        <v>4</v>
      </c>
      <c r="G2645" s="3">
        <v>3</v>
      </c>
      <c r="H2645" s="3" t="s">
        <v>136</v>
      </c>
      <c r="I2645" s="3" t="s">
        <v>25</v>
      </c>
      <c r="J2645" s="3">
        <v>22.8</v>
      </c>
      <c r="K2645" s="3">
        <v>13</v>
      </c>
    </row>
    <row r="2646" spans="1:11" x14ac:dyDescent="0.35">
      <c r="A2646" s="3" t="s">
        <v>71</v>
      </c>
      <c r="B2646" s="3">
        <v>2016</v>
      </c>
      <c r="C2646" s="22">
        <v>42309</v>
      </c>
      <c r="D2646" s="3" t="s">
        <v>1554</v>
      </c>
      <c r="E2646" s="3" t="s">
        <v>472</v>
      </c>
      <c r="F2646" s="3">
        <v>4</v>
      </c>
      <c r="G2646" s="3">
        <v>4</v>
      </c>
      <c r="H2646" s="3" t="s">
        <v>142</v>
      </c>
      <c r="I2646" s="3" t="s">
        <v>61</v>
      </c>
      <c r="J2646" s="3">
        <v>23.3</v>
      </c>
      <c r="K2646" s="3">
        <v>13</v>
      </c>
    </row>
    <row r="2647" spans="1:11" x14ac:dyDescent="0.35">
      <c r="A2647" s="3" t="s">
        <v>71</v>
      </c>
      <c r="B2647" s="3">
        <v>2016</v>
      </c>
      <c r="C2647" s="22">
        <v>42309</v>
      </c>
      <c r="D2647" s="3" t="s">
        <v>1554</v>
      </c>
      <c r="E2647" s="3" t="s">
        <v>472</v>
      </c>
      <c r="F2647" s="3">
        <v>4</v>
      </c>
      <c r="G2647" s="3">
        <v>5</v>
      </c>
      <c r="H2647" s="3" t="s">
        <v>138</v>
      </c>
      <c r="I2647" s="3" t="s">
        <v>29</v>
      </c>
      <c r="J2647" s="3">
        <v>26</v>
      </c>
      <c r="K2647" s="3">
        <v>21</v>
      </c>
    </row>
    <row r="2648" spans="1:11" x14ac:dyDescent="0.35">
      <c r="A2648" s="3" t="s">
        <v>71</v>
      </c>
      <c r="B2648" s="3">
        <v>2016</v>
      </c>
      <c r="C2648" s="22">
        <v>42309</v>
      </c>
      <c r="D2648" s="3" t="s">
        <v>1554</v>
      </c>
      <c r="E2648" s="3" t="s">
        <v>472</v>
      </c>
      <c r="F2648" s="3">
        <v>4</v>
      </c>
      <c r="G2648" s="3">
        <v>6</v>
      </c>
      <c r="H2648" s="3" t="s">
        <v>1638</v>
      </c>
      <c r="I2648" s="3" t="s">
        <v>1639</v>
      </c>
      <c r="J2648" s="3">
        <v>27.4</v>
      </c>
      <c r="K2648" s="3">
        <v>4</v>
      </c>
    </row>
    <row r="2649" spans="1:11" x14ac:dyDescent="0.35">
      <c r="A2649" s="3" t="s">
        <v>71</v>
      </c>
      <c r="B2649" s="3">
        <v>2016</v>
      </c>
      <c r="C2649" s="22">
        <v>42309</v>
      </c>
      <c r="D2649" s="3" t="s">
        <v>1554</v>
      </c>
      <c r="E2649" s="3" t="s">
        <v>472</v>
      </c>
      <c r="F2649" s="3">
        <v>4</v>
      </c>
      <c r="G2649" s="3">
        <v>7</v>
      </c>
      <c r="H2649" s="3" t="s">
        <v>135</v>
      </c>
      <c r="I2649" s="3" t="s">
        <v>36</v>
      </c>
      <c r="J2649" s="3">
        <v>24.9</v>
      </c>
      <c r="K2649" s="3">
        <v>7</v>
      </c>
    </row>
    <row r="2650" spans="1:11" x14ac:dyDescent="0.35">
      <c r="A2650" s="3" t="s">
        <v>71</v>
      </c>
      <c r="B2650" s="3">
        <v>2016</v>
      </c>
      <c r="C2650" s="22">
        <v>42309</v>
      </c>
      <c r="D2650" s="3" t="s">
        <v>1554</v>
      </c>
      <c r="E2650" s="3" t="s">
        <v>1543</v>
      </c>
      <c r="F2650" s="3">
        <v>1</v>
      </c>
      <c r="G2650" s="3">
        <v>1</v>
      </c>
      <c r="H2650" s="3" t="s">
        <v>157</v>
      </c>
      <c r="I2650" s="3" t="s">
        <v>38</v>
      </c>
      <c r="J2650" s="3">
        <v>24.9</v>
      </c>
      <c r="K2650" s="3">
        <v>10</v>
      </c>
    </row>
    <row r="2651" spans="1:11" x14ac:dyDescent="0.35">
      <c r="A2651" s="3" t="s">
        <v>71</v>
      </c>
      <c r="B2651" s="3">
        <v>2016</v>
      </c>
      <c r="C2651" s="22">
        <v>42309</v>
      </c>
      <c r="D2651" s="3" t="s">
        <v>1554</v>
      </c>
      <c r="E2651" s="3" t="s">
        <v>1543</v>
      </c>
      <c r="F2651" s="3">
        <v>1</v>
      </c>
      <c r="G2651" s="3">
        <v>2</v>
      </c>
      <c r="H2651" s="3" t="s">
        <v>142</v>
      </c>
      <c r="I2651" s="3" t="s">
        <v>61</v>
      </c>
      <c r="J2651" s="3">
        <v>23.3</v>
      </c>
      <c r="K2651" s="3">
        <v>13</v>
      </c>
    </row>
    <row r="2652" spans="1:11" x14ac:dyDescent="0.35">
      <c r="A2652" s="3" t="s">
        <v>71</v>
      </c>
      <c r="B2652" s="3">
        <v>2016</v>
      </c>
      <c r="C2652" s="22">
        <v>42309</v>
      </c>
      <c r="D2652" s="3" t="s">
        <v>1554</v>
      </c>
      <c r="E2652" s="3" t="s">
        <v>1543</v>
      </c>
      <c r="F2652" s="3">
        <v>1</v>
      </c>
      <c r="G2652" s="3">
        <v>3</v>
      </c>
      <c r="H2652" s="3" t="s">
        <v>170</v>
      </c>
      <c r="I2652" s="3" t="s">
        <v>59</v>
      </c>
      <c r="J2652" s="3">
        <v>26.6</v>
      </c>
      <c r="K2652" s="3">
        <v>17</v>
      </c>
    </row>
    <row r="2653" spans="1:11" x14ac:dyDescent="0.35">
      <c r="A2653" s="3" t="s">
        <v>71</v>
      </c>
      <c r="B2653" s="3">
        <v>2016</v>
      </c>
      <c r="C2653" s="22">
        <v>42309</v>
      </c>
      <c r="D2653" s="3" t="s">
        <v>1554</v>
      </c>
      <c r="E2653" s="3" t="s">
        <v>1543</v>
      </c>
      <c r="F2653" s="3">
        <v>1</v>
      </c>
      <c r="G2653" s="3">
        <v>9</v>
      </c>
      <c r="H2653" s="3" t="s">
        <v>119</v>
      </c>
      <c r="I2653" s="3" t="s">
        <v>21</v>
      </c>
      <c r="J2653" s="3">
        <v>24.6</v>
      </c>
      <c r="K2653" s="3">
        <v>27</v>
      </c>
    </row>
    <row r="2654" spans="1:11" x14ac:dyDescent="0.35">
      <c r="A2654" s="3" t="s">
        <v>71</v>
      </c>
      <c r="B2654" s="3">
        <v>2016</v>
      </c>
      <c r="C2654" s="22">
        <v>42309</v>
      </c>
      <c r="D2654" s="3" t="s">
        <v>1554</v>
      </c>
      <c r="E2654" s="3" t="s">
        <v>1543</v>
      </c>
      <c r="F2654" s="3">
        <v>2</v>
      </c>
      <c r="G2654" s="3">
        <v>1</v>
      </c>
      <c r="H2654" s="3" t="s">
        <v>135</v>
      </c>
      <c r="I2654" s="3" t="s">
        <v>36</v>
      </c>
      <c r="J2654" s="3">
        <v>24.9</v>
      </c>
      <c r="K2654" s="3">
        <v>7</v>
      </c>
    </row>
    <row r="2655" spans="1:11" x14ac:dyDescent="0.35">
      <c r="A2655" s="3" t="s">
        <v>71</v>
      </c>
      <c r="B2655" s="3">
        <v>2016</v>
      </c>
      <c r="C2655" s="22">
        <v>42309</v>
      </c>
      <c r="D2655" s="3" t="s">
        <v>1554</v>
      </c>
      <c r="E2655" s="3" t="s">
        <v>1543</v>
      </c>
      <c r="F2655" s="3">
        <v>2</v>
      </c>
      <c r="G2655" s="3">
        <v>2</v>
      </c>
      <c r="H2655" s="3" t="s">
        <v>141</v>
      </c>
      <c r="I2655" s="3" t="s">
        <v>44</v>
      </c>
      <c r="J2655" s="3">
        <v>20.100000000000001</v>
      </c>
      <c r="K2655" s="3">
        <v>13</v>
      </c>
    </row>
    <row r="2656" spans="1:11" x14ac:dyDescent="0.35">
      <c r="A2656" s="3" t="s">
        <v>71</v>
      </c>
      <c r="B2656" s="3">
        <v>2016</v>
      </c>
      <c r="C2656" s="22">
        <v>42309</v>
      </c>
      <c r="D2656" s="3" t="s">
        <v>1554</v>
      </c>
      <c r="E2656" s="3" t="s">
        <v>1543</v>
      </c>
      <c r="F2656" s="3">
        <v>2</v>
      </c>
      <c r="G2656" s="3">
        <v>3</v>
      </c>
      <c r="H2656" s="3" t="s">
        <v>34</v>
      </c>
      <c r="I2656" s="3" t="s">
        <v>19</v>
      </c>
      <c r="J2656" s="3">
        <v>28.2</v>
      </c>
      <c r="K2656" s="3">
        <v>17</v>
      </c>
    </row>
    <row r="2657" spans="1:11" x14ac:dyDescent="0.35">
      <c r="A2657" s="3" t="s">
        <v>71</v>
      </c>
      <c r="B2657" s="3">
        <v>2016</v>
      </c>
      <c r="C2657" s="22">
        <v>42309</v>
      </c>
      <c r="D2657" s="3" t="s">
        <v>1554</v>
      </c>
      <c r="E2657" s="3" t="s">
        <v>1543</v>
      </c>
      <c r="F2657" s="3">
        <v>2</v>
      </c>
      <c r="G2657" s="3">
        <v>4</v>
      </c>
      <c r="H2657" s="3" t="s">
        <v>332</v>
      </c>
      <c r="I2657" s="3" t="s">
        <v>56</v>
      </c>
      <c r="J2657" s="3">
        <v>23.5</v>
      </c>
      <c r="K2657" s="3">
        <v>21</v>
      </c>
    </row>
    <row r="2658" spans="1:11" x14ac:dyDescent="0.35">
      <c r="A2658" s="3" t="s">
        <v>71</v>
      </c>
      <c r="B2658" s="3">
        <v>2016</v>
      </c>
      <c r="C2658" s="22">
        <v>42309</v>
      </c>
      <c r="D2658" s="3" t="s">
        <v>1554</v>
      </c>
      <c r="E2658" s="3" t="s">
        <v>1543</v>
      </c>
      <c r="F2658" s="3">
        <v>2</v>
      </c>
      <c r="G2658" s="3">
        <v>5</v>
      </c>
      <c r="H2658" s="3" t="s">
        <v>1653</v>
      </c>
      <c r="I2658" s="3" t="s">
        <v>1654</v>
      </c>
      <c r="J2658" s="3">
        <v>26.8</v>
      </c>
      <c r="K2658" s="3">
        <v>24</v>
      </c>
    </row>
    <row r="2659" spans="1:11" x14ac:dyDescent="0.35">
      <c r="A2659" s="3" t="s">
        <v>71</v>
      </c>
      <c r="B2659" s="3">
        <v>2016</v>
      </c>
      <c r="C2659" s="22">
        <v>42309</v>
      </c>
      <c r="D2659" s="3" t="s">
        <v>1554</v>
      </c>
      <c r="E2659" s="3" t="s">
        <v>1543</v>
      </c>
      <c r="F2659" s="3">
        <v>3</v>
      </c>
      <c r="G2659" s="3">
        <v>1</v>
      </c>
      <c r="H2659" s="3" t="s">
        <v>1638</v>
      </c>
      <c r="I2659" s="3" t="s">
        <v>1639</v>
      </c>
      <c r="J2659" s="3">
        <v>27.4</v>
      </c>
      <c r="K2659" s="3">
        <v>4</v>
      </c>
    </row>
    <row r="2660" spans="1:11" x14ac:dyDescent="0.35">
      <c r="A2660" s="3" t="s">
        <v>71</v>
      </c>
      <c r="B2660" s="3">
        <v>2016</v>
      </c>
      <c r="C2660" s="22">
        <v>42309</v>
      </c>
      <c r="D2660" s="3" t="s">
        <v>1554</v>
      </c>
      <c r="E2660" s="3" t="s">
        <v>1543</v>
      </c>
      <c r="F2660" s="3">
        <v>3</v>
      </c>
      <c r="G2660" s="3">
        <v>2</v>
      </c>
      <c r="H2660" s="3" t="s">
        <v>1643</v>
      </c>
      <c r="I2660" s="3" t="s">
        <v>175</v>
      </c>
      <c r="J2660" s="3">
        <v>30.1</v>
      </c>
      <c r="K2660" s="3">
        <v>13</v>
      </c>
    </row>
    <row r="2661" spans="1:11" x14ac:dyDescent="0.35">
      <c r="A2661" s="3" t="s">
        <v>71</v>
      </c>
      <c r="B2661" s="3">
        <v>2016</v>
      </c>
      <c r="C2661" s="22">
        <v>42309</v>
      </c>
      <c r="D2661" s="3" t="s">
        <v>1554</v>
      </c>
      <c r="E2661" s="3" t="s">
        <v>1543</v>
      </c>
      <c r="F2661" s="3">
        <v>3</v>
      </c>
      <c r="G2661" s="3">
        <v>3</v>
      </c>
      <c r="H2661" s="3" t="s">
        <v>1650</v>
      </c>
      <c r="I2661" s="3" t="s">
        <v>1648</v>
      </c>
      <c r="J2661" s="3">
        <v>35.4</v>
      </c>
      <c r="K2661" s="3">
        <v>17</v>
      </c>
    </row>
    <row r="2662" spans="1:11" x14ac:dyDescent="0.35">
      <c r="A2662" s="3" t="s">
        <v>71</v>
      </c>
      <c r="B2662" s="3">
        <v>2016</v>
      </c>
      <c r="C2662" s="22">
        <v>42309</v>
      </c>
      <c r="D2662" s="3" t="s">
        <v>1554</v>
      </c>
      <c r="E2662" s="3" t="s">
        <v>1543</v>
      </c>
      <c r="F2662" s="3">
        <v>3</v>
      </c>
      <c r="G2662" s="3">
        <v>4</v>
      </c>
      <c r="H2662" s="3" t="s">
        <v>1644</v>
      </c>
      <c r="I2662" s="3" t="s">
        <v>1645</v>
      </c>
      <c r="J2662" s="3">
        <v>29.3</v>
      </c>
      <c r="K2662" s="3">
        <v>21</v>
      </c>
    </row>
    <row r="2663" spans="1:11" x14ac:dyDescent="0.35">
      <c r="A2663" s="3" t="s">
        <v>71</v>
      </c>
      <c r="B2663" s="3">
        <v>2016</v>
      </c>
      <c r="C2663" s="22">
        <v>42309</v>
      </c>
      <c r="D2663" s="3" t="s">
        <v>1554</v>
      </c>
      <c r="E2663" s="3" t="s">
        <v>1543</v>
      </c>
      <c r="F2663" s="3">
        <v>3</v>
      </c>
      <c r="G2663" s="3">
        <v>5</v>
      </c>
      <c r="H2663" s="3" t="s">
        <v>1637</v>
      </c>
      <c r="I2663" s="3" t="s">
        <v>1623</v>
      </c>
      <c r="J2663" s="3">
        <v>26.7</v>
      </c>
      <c r="K2663" s="3">
        <v>24</v>
      </c>
    </row>
    <row r="2664" spans="1:11" x14ac:dyDescent="0.35">
      <c r="A2664" s="3" t="s">
        <v>71</v>
      </c>
      <c r="B2664" s="3">
        <v>2016</v>
      </c>
      <c r="C2664" s="22">
        <v>42309</v>
      </c>
      <c r="D2664" s="3" t="s">
        <v>1554</v>
      </c>
      <c r="E2664" s="3" t="s">
        <v>1543</v>
      </c>
      <c r="F2664" s="3">
        <v>4</v>
      </c>
      <c r="G2664" s="3">
        <v>1</v>
      </c>
      <c r="H2664" s="3" t="s">
        <v>137</v>
      </c>
      <c r="I2664" s="3" t="s">
        <v>38</v>
      </c>
      <c r="J2664" s="3">
        <v>24.7</v>
      </c>
      <c r="K2664" s="3">
        <v>6</v>
      </c>
    </row>
    <row r="2665" spans="1:11" x14ac:dyDescent="0.35">
      <c r="A2665" s="3" t="s">
        <v>71</v>
      </c>
      <c r="B2665" s="3">
        <v>2016</v>
      </c>
      <c r="C2665" s="22">
        <v>42309</v>
      </c>
      <c r="D2665" s="3" t="s">
        <v>1554</v>
      </c>
      <c r="E2665" s="3" t="s">
        <v>1543</v>
      </c>
      <c r="F2665" s="3">
        <v>4</v>
      </c>
      <c r="G2665" s="3">
        <v>2</v>
      </c>
      <c r="H2665" s="3" t="s">
        <v>136</v>
      </c>
      <c r="I2665" s="3" t="s">
        <v>25</v>
      </c>
      <c r="J2665" s="3">
        <v>22.8</v>
      </c>
      <c r="K2665" s="3">
        <v>13</v>
      </c>
    </row>
    <row r="2666" spans="1:11" x14ac:dyDescent="0.35">
      <c r="A2666" s="3" t="s">
        <v>71</v>
      </c>
      <c r="B2666" s="3">
        <v>2016</v>
      </c>
      <c r="C2666" s="22">
        <v>42309</v>
      </c>
      <c r="D2666" s="3" t="s">
        <v>1554</v>
      </c>
      <c r="E2666" s="3" t="s">
        <v>1543</v>
      </c>
      <c r="F2666" s="3">
        <v>4</v>
      </c>
      <c r="G2666" s="3">
        <v>3</v>
      </c>
      <c r="H2666" s="3" t="s">
        <v>178</v>
      </c>
      <c r="I2666" s="3" t="s">
        <v>159</v>
      </c>
      <c r="J2666" s="3">
        <v>23.8</v>
      </c>
      <c r="K2666" s="3">
        <v>17</v>
      </c>
    </row>
    <row r="2667" spans="1:11" x14ac:dyDescent="0.35">
      <c r="A2667" s="3" t="s">
        <v>71</v>
      </c>
      <c r="B2667" s="3">
        <v>2016</v>
      </c>
      <c r="C2667" s="22">
        <v>42309</v>
      </c>
      <c r="D2667" s="3" t="s">
        <v>1554</v>
      </c>
      <c r="E2667" s="3" t="s">
        <v>1543</v>
      </c>
      <c r="F2667" s="3">
        <v>4</v>
      </c>
      <c r="G2667" s="3">
        <v>4</v>
      </c>
      <c r="H2667" s="3" t="s">
        <v>138</v>
      </c>
      <c r="I2667" s="3" t="s">
        <v>29</v>
      </c>
      <c r="J2667" s="3">
        <v>26</v>
      </c>
      <c r="K2667" s="3">
        <v>21</v>
      </c>
    </row>
    <row r="2668" spans="1:11" x14ac:dyDescent="0.35">
      <c r="A2668" s="3" t="s">
        <v>71</v>
      </c>
      <c r="B2668" s="3">
        <v>2016</v>
      </c>
      <c r="C2668" s="22">
        <v>42309</v>
      </c>
      <c r="D2668" s="3" t="s">
        <v>1554</v>
      </c>
      <c r="E2668" s="3" t="s">
        <v>1543</v>
      </c>
      <c r="F2668" s="3">
        <v>4</v>
      </c>
      <c r="G2668" s="3">
        <v>5</v>
      </c>
      <c r="H2668" s="3" t="s">
        <v>1641</v>
      </c>
      <c r="I2668" s="3" t="s">
        <v>1642</v>
      </c>
      <c r="J2668" s="3">
        <v>28</v>
      </c>
      <c r="K2668" s="3">
        <v>24</v>
      </c>
    </row>
    <row r="2669" spans="1:11" x14ac:dyDescent="0.35">
      <c r="A2669" s="3" t="s">
        <v>71</v>
      </c>
      <c r="B2669" s="3">
        <v>2016</v>
      </c>
      <c r="C2669" s="22">
        <v>42309</v>
      </c>
      <c r="D2669" s="3" t="s">
        <v>1554</v>
      </c>
      <c r="E2669" s="3" t="s">
        <v>1544</v>
      </c>
      <c r="F2669" s="3">
        <v>1</v>
      </c>
      <c r="G2669" s="3">
        <v>1</v>
      </c>
      <c r="H2669" s="3" t="s">
        <v>1604</v>
      </c>
      <c r="I2669" s="3" t="s">
        <v>15</v>
      </c>
      <c r="J2669" s="3">
        <v>25</v>
      </c>
      <c r="K2669" s="3">
        <v>1</v>
      </c>
    </row>
    <row r="2670" spans="1:11" x14ac:dyDescent="0.35">
      <c r="A2670" s="3" t="s">
        <v>71</v>
      </c>
      <c r="B2670" s="3">
        <v>2016</v>
      </c>
      <c r="C2670" s="22">
        <v>42309</v>
      </c>
      <c r="D2670" s="3" t="s">
        <v>1554</v>
      </c>
      <c r="E2670" s="3" t="s">
        <v>1544</v>
      </c>
      <c r="F2670" s="3">
        <v>1</v>
      </c>
      <c r="G2670" s="3">
        <v>2</v>
      </c>
      <c r="H2670" s="3" t="s">
        <v>80</v>
      </c>
      <c r="I2670" s="3" t="s">
        <v>65</v>
      </c>
      <c r="J2670" s="3">
        <v>28.5</v>
      </c>
      <c r="K2670" s="3">
        <v>5</v>
      </c>
    </row>
    <row r="2671" spans="1:11" x14ac:dyDescent="0.35">
      <c r="A2671" s="3" t="s">
        <v>71</v>
      </c>
      <c r="B2671" s="3">
        <v>2016</v>
      </c>
      <c r="C2671" s="22">
        <v>42309</v>
      </c>
      <c r="D2671" s="3" t="s">
        <v>1554</v>
      </c>
      <c r="E2671" s="3" t="s">
        <v>1544</v>
      </c>
      <c r="F2671" s="3">
        <v>1</v>
      </c>
      <c r="G2671" s="3">
        <v>3</v>
      </c>
      <c r="H2671" s="3" t="s">
        <v>137</v>
      </c>
      <c r="I2671" s="3" t="s">
        <v>38</v>
      </c>
      <c r="J2671" s="3">
        <v>24.7</v>
      </c>
      <c r="K2671" s="3">
        <v>6</v>
      </c>
    </row>
    <row r="2672" spans="1:11" x14ac:dyDescent="0.35">
      <c r="A2672" s="3" t="s">
        <v>71</v>
      </c>
      <c r="B2672" s="3">
        <v>2016</v>
      </c>
      <c r="C2672" s="22">
        <v>42309</v>
      </c>
      <c r="D2672" s="3" t="s">
        <v>1554</v>
      </c>
      <c r="E2672" s="3" t="s">
        <v>1544</v>
      </c>
      <c r="F2672" s="3">
        <v>1</v>
      </c>
      <c r="G2672" s="3">
        <v>4</v>
      </c>
      <c r="H2672" s="3" t="s">
        <v>157</v>
      </c>
      <c r="I2672" s="3" t="s">
        <v>38</v>
      </c>
      <c r="J2672" s="3">
        <v>24.9</v>
      </c>
      <c r="K2672" s="3">
        <v>10</v>
      </c>
    </row>
    <row r="2673" spans="1:11" x14ac:dyDescent="0.35">
      <c r="A2673" s="3" t="s">
        <v>71</v>
      </c>
      <c r="B2673" s="3">
        <v>2016</v>
      </c>
      <c r="C2673" s="22">
        <v>42309</v>
      </c>
      <c r="D2673" s="3" t="s">
        <v>1554</v>
      </c>
      <c r="E2673" s="3" t="s">
        <v>1544</v>
      </c>
      <c r="F2673" s="3">
        <v>1</v>
      </c>
      <c r="G2673" s="3">
        <v>5</v>
      </c>
      <c r="H2673" s="3" t="s">
        <v>1605</v>
      </c>
      <c r="I2673" s="3" t="s">
        <v>40</v>
      </c>
      <c r="J2673" s="3">
        <v>24.8</v>
      </c>
      <c r="K2673" s="3">
        <v>11</v>
      </c>
    </row>
    <row r="2674" spans="1:11" x14ac:dyDescent="0.35">
      <c r="A2674" s="3" t="s">
        <v>71</v>
      </c>
      <c r="B2674" s="3">
        <v>2016</v>
      </c>
      <c r="C2674" s="22">
        <v>42309</v>
      </c>
      <c r="D2674" s="3" t="s">
        <v>1554</v>
      </c>
      <c r="E2674" s="3" t="s">
        <v>1544</v>
      </c>
      <c r="F2674" s="3">
        <v>1</v>
      </c>
      <c r="G2674" s="3">
        <v>6</v>
      </c>
      <c r="H2674" s="3" t="s">
        <v>150</v>
      </c>
      <c r="I2674" s="3" t="s">
        <v>31</v>
      </c>
      <c r="J2674" s="3">
        <v>27.3</v>
      </c>
      <c r="K2674" s="3">
        <v>12</v>
      </c>
    </row>
    <row r="2675" spans="1:11" x14ac:dyDescent="0.35">
      <c r="A2675" s="3" t="s">
        <v>71</v>
      </c>
      <c r="B2675" s="3">
        <v>2016</v>
      </c>
      <c r="C2675" s="22">
        <v>42309</v>
      </c>
      <c r="D2675" s="3" t="s">
        <v>1554</v>
      </c>
      <c r="E2675" s="3" t="s">
        <v>1544</v>
      </c>
      <c r="F2675" s="3">
        <v>2</v>
      </c>
      <c r="G2675" s="3">
        <v>1</v>
      </c>
      <c r="H2675" s="3" t="s">
        <v>1620</v>
      </c>
      <c r="I2675" s="3" t="s">
        <v>1628</v>
      </c>
      <c r="J2675" s="3">
        <v>29.7</v>
      </c>
      <c r="K2675" s="3">
        <v>2</v>
      </c>
    </row>
    <row r="2676" spans="1:11" x14ac:dyDescent="0.35">
      <c r="A2676" s="3" t="s">
        <v>71</v>
      </c>
      <c r="B2676" s="3">
        <v>2016</v>
      </c>
      <c r="C2676" s="22">
        <v>42309</v>
      </c>
      <c r="D2676" s="3" t="s">
        <v>1554</v>
      </c>
      <c r="E2676" s="3" t="s">
        <v>1544</v>
      </c>
      <c r="F2676" s="3">
        <v>2</v>
      </c>
      <c r="G2676" s="3">
        <v>2</v>
      </c>
      <c r="H2676" s="3" t="s">
        <v>167</v>
      </c>
      <c r="I2676" s="3" t="s">
        <v>121</v>
      </c>
      <c r="J2676" s="3">
        <v>22.9</v>
      </c>
      <c r="K2676" s="3">
        <v>3</v>
      </c>
    </row>
    <row r="2677" spans="1:11" x14ac:dyDescent="0.35">
      <c r="A2677" s="3" t="s">
        <v>71</v>
      </c>
      <c r="B2677" s="3">
        <v>2016</v>
      </c>
      <c r="C2677" s="22">
        <v>42309</v>
      </c>
      <c r="D2677" s="3" t="s">
        <v>1554</v>
      </c>
      <c r="E2677" s="3" t="s">
        <v>1544</v>
      </c>
      <c r="F2677" s="3">
        <v>2</v>
      </c>
      <c r="G2677" s="3">
        <v>3</v>
      </c>
      <c r="H2677" s="3" t="s">
        <v>1638</v>
      </c>
      <c r="I2677" s="3" t="s">
        <v>1639</v>
      </c>
      <c r="J2677" s="3">
        <v>27.4</v>
      </c>
      <c r="K2677" s="3">
        <v>4</v>
      </c>
    </row>
    <row r="2678" spans="1:11" x14ac:dyDescent="0.35">
      <c r="A2678" s="3" t="s">
        <v>71</v>
      </c>
      <c r="B2678" s="3">
        <v>2016</v>
      </c>
      <c r="C2678" s="22">
        <v>42309</v>
      </c>
      <c r="D2678" s="3" t="s">
        <v>1554</v>
      </c>
      <c r="E2678" s="3" t="s">
        <v>1544</v>
      </c>
      <c r="F2678" s="3">
        <v>2</v>
      </c>
      <c r="G2678" s="3">
        <v>4</v>
      </c>
      <c r="H2678" s="3" t="s">
        <v>111</v>
      </c>
      <c r="I2678" s="3" t="s">
        <v>121</v>
      </c>
      <c r="J2678" s="3">
        <v>22.7</v>
      </c>
      <c r="K2678" s="3">
        <v>9</v>
      </c>
    </row>
    <row r="2679" spans="1:11" x14ac:dyDescent="0.35">
      <c r="A2679" s="3" t="s">
        <v>71</v>
      </c>
      <c r="B2679" s="3">
        <v>2016</v>
      </c>
      <c r="C2679" s="22">
        <v>42309</v>
      </c>
      <c r="D2679" s="3" t="s">
        <v>1554</v>
      </c>
      <c r="E2679" s="3" t="s">
        <v>1544</v>
      </c>
      <c r="F2679" s="3">
        <v>2</v>
      </c>
      <c r="G2679" s="3">
        <v>5</v>
      </c>
      <c r="H2679" s="3" t="s">
        <v>135</v>
      </c>
      <c r="I2679" s="3" t="s">
        <v>36</v>
      </c>
      <c r="J2679" s="3">
        <v>24.9</v>
      </c>
      <c r="K2679" s="3">
        <v>7</v>
      </c>
    </row>
    <row r="2680" spans="1:11" x14ac:dyDescent="0.35">
      <c r="A2680" s="3" t="s">
        <v>71</v>
      </c>
      <c r="B2680" s="3">
        <v>2016</v>
      </c>
      <c r="C2680" s="22">
        <v>42309</v>
      </c>
      <c r="D2680" s="3" t="s">
        <v>1554</v>
      </c>
      <c r="E2680" s="3" t="s">
        <v>1544</v>
      </c>
      <c r="F2680" s="3">
        <v>2</v>
      </c>
      <c r="G2680" s="3">
        <v>6</v>
      </c>
      <c r="H2680" s="3" t="s">
        <v>1556</v>
      </c>
      <c r="I2680" s="3" t="s">
        <v>123</v>
      </c>
      <c r="J2680" s="3">
        <v>32.9</v>
      </c>
      <c r="K2680" s="3">
        <v>8</v>
      </c>
    </row>
    <row r="2681" spans="1:11" x14ac:dyDescent="0.35">
      <c r="A2681" s="3" t="s">
        <v>71</v>
      </c>
      <c r="B2681" s="3">
        <v>2016</v>
      </c>
      <c r="C2681" s="22">
        <v>42309</v>
      </c>
      <c r="D2681" s="3" t="s">
        <v>1554</v>
      </c>
      <c r="E2681" s="3" t="s">
        <v>383</v>
      </c>
      <c r="F2681" s="3">
        <v>1</v>
      </c>
      <c r="G2681" s="3">
        <v>1</v>
      </c>
      <c r="H2681" s="3" t="s">
        <v>1604</v>
      </c>
      <c r="I2681" s="3" t="s">
        <v>15</v>
      </c>
      <c r="J2681" s="3">
        <v>25</v>
      </c>
      <c r="K2681" s="3">
        <v>1</v>
      </c>
    </row>
    <row r="2682" spans="1:11" x14ac:dyDescent="0.35">
      <c r="A2682" s="3" t="s">
        <v>71</v>
      </c>
      <c r="B2682" s="3">
        <v>2016</v>
      </c>
      <c r="C2682" s="22">
        <v>42309</v>
      </c>
      <c r="D2682" s="3" t="s">
        <v>1554</v>
      </c>
      <c r="E2682" s="3" t="s">
        <v>383</v>
      </c>
      <c r="F2682" s="3">
        <v>1</v>
      </c>
      <c r="G2682" s="3">
        <v>2</v>
      </c>
      <c r="H2682" s="3" t="s">
        <v>1620</v>
      </c>
      <c r="I2682" s="3" t="s">
        <v>1628</v>
      </c>
      <c r="J2682" s="3">
        <v>29.7</v>
      </c>
      <c r="K2682" s="3">
        <v>2</v>
      </c>
    </row>
    <row r="2683" spans="1:11" x14ac:dyDescent="0.35">
      <c r="A2683" s="3" t="s">
        <v>71</v>
      </c>
      <c r="B2683" s="3">
        <v>2016</v>
      </c>
      <c r="C2683" s="22">
        <v>42309</v>
      </c>
      <c r="D2683" s="3" t="s">
        <v>1554</v>
      </c>
      <c r="E2683" s="3" t="s">
        <v>383</v>
      </c>
      <c r="F2683" s="3">
        <v>1</v>
      </c>
      <c r="G2683" s="3">
        <v>3</v>
      </c>
      <c r="H2683" s="3" t="s">
        <v>167</v>
      </c>
      <c r="I2683" s="3" t="s">
        <v>121</v>
      </c>
      <c r="J2683" s="3">
        <v>22.9</v>
      </c>
      <c r="K2683" s="3">
        <v>3</v>
      </c>
    </row>
    <row r="2684" spans="1:11" x14ac:dyDescent="0.35">
      <c r="A2684" s="3" t="s">
        <v>71</v>
      </c>
      <c r="B2684" s="3">
        <v>2016</v>
      </c>
      <c r="C2684" s="22">
        <v>42309</v>
      </c>
      <c r="D2684" s="3" t="s">
        <v>1554</v>
      </c>
      <c r="E2684" s="3" t="s">
        <v>383</v>
      </c>
      <c r="F2684" s="3">
        <v>1</v>
      </c>
      <c r="G2684" s="3">
        <v>4</v>
      </c>
      <c r="H2684" s="3" t="s">
        <v>1638</v>
      </c>
      <c r="I2684" s="3" t="s">
        <v>1639</v>
      </c>
      <c r="J2684" s="3">
        <v>27.4</v>
      </c>
      <c r="K2684" s="3">
        <v>4</v>
      </c>
    </row>
    <row r="2685" spans="1:11" x14ac:dyDescent="0.35">
      <c r="A2685" s="3" t="s">
        <v>71</v>
      </c>
      <c r="B2685" s="3">
        <v>2016</v>
      </c>
      <c r="C2685" s="22">
        <v>42309</v>
      </c>
      <c r="D2685" s="3" t="s">
        <v>1554</v>
      </c>
      <c r="E2685" s="3" t="s">
        <v>383</v>
      </c>
      <c r="F2685" s="3">
        <v>1</v>
      </c>
      <c r="G2685" s="3">
        <v>5</v>
      </c>
      <c r="H2685" s="3" t="s">
        <v>80</v>
      </c>
      <c r="I2685" s="3" t="s">
        <v>65</v>
      </c>
      <c r="J2685" s="3">
        <v>28.5</v>
      </c>
      <c r="K2685" s="3">
        <v>5</v>
      </c>
    </row>
    <row r="2686" spans="1:11" x14ac:dyDescent="0.35">
      <c r="A2686" s="3" t="s">
        <v>71</v>
      </c>
      <c r="B2686" s="3">
        <v>2016</v>
      </c>
      <c r="C2686" s="22">
        <v>42309</v>
      </c>
      <c r="D2686" s="3" t="s">
        <v>1554</v>
      </c>
      <c r="E2686" s="3" t="s">
        <v>383</v>
      </c>
      <c r="F2686" s="3">
        <v>1</v>
      </c>
      <c r="G2686" s="3">
        <v>6</v>
      </c>
      <c r="H2686" s="3" t="s">
        <v>137</v>
      </c>
      <c r="I2686" s="3" t="s">
        <v>38</v>
      </c>
      <c r="J2686" s="3">
        <v>24.7</v>
      </c>
      <c r="K2686" s="3">
        <v>6</v>
      </c>
    </row>
    <row r="2687" spans="1:11" x14ac:dyDescent="0.35">
      <c r="A2687" s="3" t="s">
        <v>71</v>
      </c>
      <c r="B2687" s="3">
        <v>2016</v>
      </c>
      <c r="C2687" s="22">
        <v>42309</v>
      </c>
      <c r="D2687" s="3" t="s">
        <v>1554</v>
      </c>
      <c r="E2687" s="3" t="s">
        <v>383</v>
      </c>
      <c r="F2687" s="3">
        <v>2</v>
      </c>
      <c r="G2687" s="3">
        <v>1</v>
      </c>
      <c r="H2687" s="3" t="s">
        <v>135</v>
      </c>
      <c r="I2687" s="3" t="s">
        <v>36</v>
      </c>
      <c r="J2687" s="3">
        <v>24.9</v>
      </c>
      <c r="K2687" s="3">
        <v>7</v>
      </c>
    </row>
    <row r="2688" spans="1:11" x14ac:dyDescent="0.35">
      <c r="A2688" s="3" t="s">
        <v>71</v>
      </c>
      <c r="B2688" s="3">
        <v>2016</v>
      </c>
      <c r="C2688" s="22">
        <v>42309</v>
      </c>
      <c r="D2688" s="3" t="s">
        <v>1554</v>
      </c>
      <c r="E2688" s="3" t="s">
        <v>383</v>
      </c>
      <c r="F2688" s="3">
        <v>2</v>
      </c>
      <c r="G2688" s="3">
        <v>2</v>
      </c>
      <c r="H2688" s="3" t="s">
        <v>1556</v>
      </c>
      <c r="I2688" s="3" t="s">
        <v>123</v>
      </c>
      <c r="J2688" s="3">
        <v>32.9</v>
      </c>
      <c r="K2688" s="3">
        <v>8</v>
      </c>
    </row>
    <row r="2689" spans="1:11" x14ac:dyDescent="0.35">
      <c r="A2689" s="3" t="s">
        <v>71</v>
      </c>
      <c r="B2689" s="3">
        <v>2016</v>
      </c>
      <c r="C2689" s="22">
        <v>42309</v>
      </c>
      <c r="D2689" s="3" t="s">
        <v>1554</v>
      </c>
      <c r="E2689" s="3" t="s">
        <v>383</v>
      </c>
      <c r="F2689" s="3">
        <v>2</v>
      </c>
      <c r="G2689" s="3">
        <v>3</v>
      </c>
      <c r="H2689" s="3" t="s">
        <v>111</v>
      </c>
      <c r="I2689" s="3" t="s">
        <v>121</v>
      </c>
      <c r="J2689" s="3">
        <v>22.7</v>
      </c>
      <c r="K2689" s="3">
        <v>9</v>
      </c>
    </row>
    <row r="2690" spans="1:11" x14ac:dyDescent="0.35">
      <c r="A2690" s="3" t="s">
        <v>71</v>
      </c>
      <c r="B2690" s="3">
        <v>2016</v>
      </c>
      <c r="C2690" s="22">
        <v>42309</v>
      </c>
      <c r="D2690" s="3" t="s">
        <v>1554</v>
      </c>
      <c r="E2690" s="3" t="s">
        <v>383</v>
      </c>
      <c r="F2690" s="3">
        <v>2</v>
      </c>
      <c r="G2690" s="3">
        <v>4</v>
      </c>
      <c r="H2690" s="3" t="s">
        <v>157</v>
      </c>
      <c r="I2690" s="3" t="s">
        <v>38</v>
      </c>
      <c r="J2690" s="3">
        <v>24.9</v>
      </c>
      <c r="K2690" s="3">
        <v>10</v>
      </c>
    </row>
    <row r="2691" spans="1:11" x14ac:dyDescent="0.35">
      <c r="A2691" s="3" t="s">
        <v>71</v>
      </c>
      <c r="B2691" s="3">
        <v>2016</v>
      </c>
      <c r="C2691" s="22">
        <v>42309</v>
      </c>
      <c r="D2691" s="3" t="s">
        <v>1554</v>
      </c>
      <c r="E2691" s="3" t="s">
        <v>383</v>
      </c>
      <c r="F2691" s="3">
        <v>2</v>
      </c>
      <c r="G2691" s="3">
        <v>5</v>
      </c>
      <c r="H2691" s="3" t="s">
        <v>1605</v>
      </c>
      <c r="I2691" s="3" t="s">
        <v>40</v>
      </c>
      <c r="J2691" s="3">
        <v>24.8</v>
      </c>
      <c r="K2691" s="3">
        <v>11</v>
      </c>
    </row>
    <row r="2692" spans="1:11" x14ac:dyDescent="0.35">
      <c r="A2692" s="3" t="s">
        <v>71</v>
      </c>
      <c r="B2692" s="3">
        <v>2016</v>
      </c>
      <c r="C2692" s="22">
        <v>42309</v>
      </c>
      <c r="D2692" s="3" t="s">
        <v>1554</v>
      </c>
      <c r="E2692" s="3" t="s">
        <v>383</v>
      </c>
      <c r="F2692" s="3">
        <v>2</v>
      </c>
      <c r="G2692" s="3">
        <v>6</v>
      </c>
      <c r="H2692" s="3" t="s">
        <v>150</v>
      </c>
      <c r="I2692" s="3" t="s">
        <v>31</v>
      </c>
      <c r="J2692" s="3">
        <v>27.3</v>
      </c>
      <c r="K2692" s="3">
        <v>12</v>
      </c>
    </row>
    <row r="2693" spans="1:11" x14ac:dyDescent="0.35">
      <c r="A2693" s="3" t="s">
        <v>1655</v>
      </c>
      <c r="B2693" s="3">
        <v>2016</v>
      </c>
      <c r="C2693" s="22">
        <v>42295</v>
      </c>
      <c r="D2693" s="3" t="s">
        <v>1559</v>
      </c>
      <c r="E2693" s="3" t="s">
        <v>472</v>
      </c>
      <c r="F2693" s="3">
        <v>1</v>
      </c>
      <c r="G2693" s="3">
        <v>1</v>
      </c>
      <c r="H2693" s="3" t="s">
        <v>1604</v>
      </c>
      <c r="I2693" s="3" t="s">
        <v>15</v>
      </c>
      <c r="J2693" s="3">
        <v>24.9</v>
      </c>
      <c r="K2693" s="3">
        <v>5</v>
      </c>
    </row>
    <row r="2694" spans="1:11" x14ac:dyDescent="0.35">
      <c r="A2694" s="3" t="s">
        <v>1655</v>
      </c>
      <c r="B2694" s="3">
        <v>2016</v>
      </c>
      <c r="C2694" s="22">
        <v>42295</v>
      </c>
      <c r="D2694" s="3" t="s">
        <v>1559</v>
      </c>
      <c r="E2694" s="3" t="s">
        <v>472</v>
      </c>
      <c r="F2694" s="3">
        <v>1</v>
      </c>
      <c r="G2694" s="3">
        <v>2</v>
      </c>
      <c r="H2694" s="3" t="s">
        <v>60</v>
      </c>
      <c r="I2694" s="3" t="s">
        <v>61</v>
      </c>
      <c r="J2694" s="3">
        <v>27.2</v>
      </c>
      <c r="K2694" s="3">
        <v>9</v>
      </c>
    </row>
    <row r="2695" spans="1:11" x14ac:dyDescent="0.35">
      <c r="A2695" s="3" t="s">
        <v>1655</v>
      </c>
      <c r="B2695" s="3">
        <v>2016</v>
      </c>
      <c r="C2695" s="22">
        <v>42295</v>
      </c>
      <c r="D2695" s="3" t="s">
        <v>1559</v>
      </c>
      <c r="E2695" s="3" t="s">
        <v>472</v>
      </c>
      <c r="F2695" s="3">
        <v>1</v>
      </c>
      <c r="G2695" s="3">
        <v>3</v>
      </c>
      <c r="H2695" s="3" t="s">
        <v>136</v>
      </c>
      <c r="I2695" s="3" t="s">
        <v>25</v>
      </c>
      <c r="J2695" s="3">
        <v>22.7</v>
      </c>
      <c r="K2695" s="3">
        <v>10</v>
      </c>
    </row>
    <row r="2696" spans="1:11" x14ac:dyDescent="0.35">
      <c r="A2696" s="3" t="s">
        <v>1655</v>
      </c>
      <c r="B2696" s="3">
        <v>2016</v>
      </c>
      <c r="C2696" s="22">
        <v>42295</v>
      </c>
      <c r="D2696" s="3" t="s">
        <v>1559</v>
      </c>
      <c r="E2696" s="3" t="s">
        <v>472</v>
      </c>
      <c r="F2696" s="3">
        <v>1</v>
      </c>
      <c r="G2696" s="3">
        <v>4</v>
      </c>
      <c r="H2696" s="3" t="s">
        <v>1656</v>
      </c>
      <c r="I2696" s="3" t="s">
        <v>1657</v>
      </c>
      <c r="J2696" s="3">
        <v>20.9</v>
      </c>
      <c r="K2696" s="3">
        <v>11</v>
      </c>
    </row>
    <row r="2697" spans="1:11" x14ac:dyDescent="0.35">
      <c r="A2697" s="3" t="s">
        <v>1655</v>
      </c>
      <c r="B2697" s="3">
        <v>2016</v>
      </c>
      <c r="C2697" s="22">
        <v>42295</v>
      </c>
      <c r="D2697" s="3" t="s">
        <v>1559</v>
      </c>
      <c r="E2697" s="3" t="s">
        <v>472</v>
      </c>
      <c r="F2697" s="3">
        <v>1</v>
      </c>
      <c r="G2697" s="3">
        <v>5</v>
      </c>
      <c r="H2697" s="3" t="s">
        <v>150</v>
      </c>
      <c r="I2697" s="3" t="s">
        <v>31</v>
      </c>
      <c r="J2697" s="3">
        <v>27.3</v>
      </c>
      <c r="K2697" s="3">
        <v>4</v>
      </c>
    </row>
    <row r="2698" spans="1:11" x14ac:dyDescent="0.35">
      <c r="A2698" s="3" t="s">
        <v>1655</v>
      </c>
      <c r="B2698" s="3">
        <v>2016</v>
      </c>
      <c r="C2698" s="22">
        <v>42295</v>
      </c>
      <c r="D2698" s="3" t="s">
        <v>1559</v>
      </c>
      <c r="E2698" s="3" t="s">
        <v>472</v>
      </c>
      <c r="F2698" s="3">
        <v>1</v>
      </c>
      <c r="G2698" s="3">
        <v>6</v>
      </c>
      <c r="H2698" s="3" t="s">
        <v>34</v>
      </c>
      <c r="I2698" s="3" t="s">
        <v>19</v>
      </c>
      <c r="J2698" s="3">
        <v>28.2</v>
      </c>
      <c r="K2698" s="3">
        <v>13</v>
      </c>
    </row>
    <row r="2699" spans="1:11" x14ac:dyDescent="0.35">
      <c r="A2699" s="3" t="s">
        <v>1655</v>
      </c>
      <c r="B2699" s="3">
        <v>2016</v>
      </c>
      <c r="C2699" s="22">
        <v>42295</v>
      </c>
      <c r="D2699" s="3" t="s">
        <v>1559</v>
      </c>
      <c r="E2699" s="3" t="s">
        <v>472</v>
      </c>
      <c r="F2699" s="3">
        <v>2</v>
      </c>
      <c r="G2699" s="3">
        <v>1</v>
      </c>
      <c r="H2699" s="3" t="s">
        <v>188</v>
      </c>
      <c r="I2699" s="3" t="s">
        <v>19</v>
      </c>
      <c r="J2699" s="3">
        <v>21.3</v>
      </c>
      <c r="K2699" s="3">
        <v>1</v>
      </c>
    </row>
    <row r="2700" spans="1:11" x14ac:dyDescent="0.35">
      <c r="A2700" s="3" t="s">
        <v>1655</v>
      </c>
      <c r="B2700" s="3">
        <v>2016</v>
      </c>
      <c r="C2700" s="22">
        <v>42295</v>
      </c>
      <c r="D2700" s="3" t="s">
        <v>1559</v>
      </c>
      <c r="E2700" s="3" t="s">
        <v>472</v>
      </c>
      <c r="F2700" s="3">
        <v>2</v>
      </c>
      <c r="G2700" s="3">
        <v>2</v>
      </c>
      <c r="H2700" s="3" t="s">
        <v>167</v>
      </c>
      <c r="I2700" s="3" t="s">
        <v>121</v>
      </c>
      <c r="J2700" s="3">
        <v>22.9</v>
      </c>
      <c r="K2700" s="3">
        <v>3</v>
      </c>
    </row>
    <row r="2701" spans="1:11" x14ac:dyDescent="0.35">
      <c r="A2701" s="3" t="s">
        <v>1655</v>
      </c>
      <c r="B2701" s="3">
        <v>2016</v>
      </c>
      <c r="C2701" s="22">
        <v>42295</v>
      </c>
      <c r="D2701" s="3" t="s">
        <v>1559</v>
      </c>
      <c r="E2701" s="3" t="s">
        <v>472</v>
      </c>
      <c r="F2701" s="3">
        <v>2</v>
      </c>
      <c r="G2701" s="3">
        <v>3</v>
      </c>
      <c r="H2701" s="3" t="s">
        <v>1646</v>
      </c>
      <c r="I2701" s="3" t="s">
        <v>1639</v>
      </c>
      <c r="J2701" s="3">
        <v>24.1</v>
      </c>
      <c r="K2701" s="3">
        <v>6</v>
      </c>
    </row>
    <row r="2702" spans="1:11" x14ac:dyDescent="0.35">
      <c r="A2702" s="3" t="s">
        <v>1655</v>
      </c>
      <c r="B2702" s="3">
        <v>2016</v>
      </c>
      <c r="C2702" s="22">
        <v>42295</v>
      </c>
      <c r="D2702" s="3" t="s">
        <v>1559</v>
      </c>
      <c r="E2702" s="3" t="s">
        <v>472</v>
      </c>
      <c r="F2702" s="3">
        <v>2</v>
      </c>
      <c r="G2702" s="3">
        <v>4</v>
      </c>
      <c r="H2702" s="3" t="s">
        <v>424</v>
      </c>
      <c r="I2702" s="3" t="s">
        <v>1652</v>
      </c>
      <c r="J2702" s="3">
        <v>22.1</v>
      </c>
      <c r="K2702" s="3">
        <v>18</v>
      </c>
    </row>
    <row r="2703" spans="1:11" x14ac:dyDescent="0.35">
      <c r="A2703" s="3" t="s">
        <v>1655</v>
      </c>
      <c r="B2703" s="3">
        <v>2016</v>
      </c>
      <c r="C2703" s="22">
        <v>42295</v>
      </c>
      <c r="D2703" s="3" t="s">
        <v>1559</v>
      </c>
      <c r="E2703" s="3" t="s">
        <v>472</v>
      </c>
      <c r="F2703" s="3">
        <v>2</v>
      </c>
      <c r="G2703" s="3">
        <v>5</v>
      </c>
      <c r="H2703" s="3" t="s">
        <v>332</v>
      </c>
      <c r="I2703" s="3" t="s">
        <v>56</v>
      </c>
      <c r="J2703" s="3">
        <v>23.5</v>
      </c>
      <c r="K2703" s="3">
        <v>15</v>
      </c>
    </row>
    <row r="2704" spans="1:11" x14ac:dyDescent="0.35">
      <c r="A2704" s="3" t="s">
        <v>1655</v>
      </c>
      <c r="B2704" s="3">
        <v>2016</v>
      </c>
      <c r="C2704" s="22">
        <v>42295</v>
      </c>
      <c r="D2704" s="3" t="s">
        <v>1559</v>
      </c>
      <c r="E2704" s="3" t="s">
        <v>472</v>
      </c>
      <c r="F2704" s="3">
        <v>2</v>
      </c>
      <c r="G2704" s="3">
        <v>6</v>
      </c>
      <c r="H2704" s="3" t="s">
        <v>124</v>
      </c>
      <c r="I2704" s="3" t="s">
        <v>123</v>
      </c>
      <c r="J2704" s="3">
        <v>19.600000000000001</v>
      </c>
      <c r="K2704" s="3">
        <v>15</v>
      </c>
    </row>
    <row r="2705" spans="1:11" x14ac:dyDescent="0.35">
      <c r="A2705" s="3" t="s">
        <v>1655</v>
      </c>
      <c r="B2705" s="3">
        <v>2016</v>
      </c>
      <c r="C2705" s="22">
        <v>42295</v>
      </c>
      <c r="D2705" s="3" t="s">
        <v>1559</v>
      </c>
      <c r="E2705" s="3" t="s">
        <v>472</v>
      </c>
      <c r="F2705" s="3">
        <v>3</v>
      </c>
      <c r="G2705" s="3">
        <v>1</v>
      </c>
      <c r="H2705" s="3" t="s">
        <v>1638</v>
      </c>
      <c r="I2705" s="3" t="s">
        <v>1639</v>
      </c>
      <c r="J2705" s="3">
        <v>27.3</v>
      </c>
      <c r="K2705" s="3">
        <v>2</v>
      </c>
    </row>
    <row r="2706" spans="1:11" x14ac:dyDescent="0.35">
      <c r="A2706" s="3" t="s">
        <v>1655</v>
      </c>
      <c r="B2706" s="3">
        <v>2016</v>
      </c>
      <c r="C2706" s="22">
        <v>42295</v>
      </c>
      <c r="D2706" s="3" t="s">
        <v>1559</v>
      </c>
      <c r="E2706" s="3" t="s">
        <v>472</v>
      </c>
      <c r="F2706" s="3">
        <v>3</v>
      </c>
      <c r="G2706" s="3">
        <v>2</v>
      </c>
      <c r="H2706" s="3" t="s">
        <v>142</v>
      </c>
      <c r="I2706" s="3" t="s">
        <v>61</v>
      </c>
      <c r="J2706" s="3">
        <v>23.3</v>
      </c>
      <c r="K2706" s="3">
        <v>8</v>
      </c>
    </row>
    <row r="2707" spans="1:11" x14ac:dyDescent="0.35">
      <c r="A2707" s="3" t="s">
        <v>1655</v>
      </c>
      <c r="B2707" s="3">
        <v>2016</v>
      </c>
      <c r="C2707" s="22">
        <v>42295</v>
      </c>
      <c r="D2707" s="3" t="s">
        <v>1559</v>
      </c>
      <c r="E2707" s="3" t="s">
        <v>472</v>
      </c>
      <c r="F2707" s="3">
        <v>3</v>
      </c>
      <c r="G2707" s="3">
        <v>3</v>
      </c>
      <c r="H2707" s="3" t="s">
        <v>1556</v>
      </c>
      <c r="I2707" s="3" t="s">
        <v>123</v>
      </c>
      <c r="J2707" s="3">
        <v>32.799999999999997</v>
      </c>
      <c r="K2707" s="3">
        <v>18</v>
      </c>
    </row>
    <row r="2708" spans="1:11" x14ac:dyDescent="0.35">
      <c r="A2708" s="3" t="s">
        <v>1655</v>
      </c>
      <c r="B2708" s="3">
        <v>2016</v>
      </c>
      <c r="C2708" s="22">
        <v>42295</v>
      </c>
      <c r="D2708" s="3" t="s">
        <v>1559</v>
      </c>
      <c r="E2708" s="3" t="s">
        <v>472</v>
      </c>
      <c r="F2708" s="3">
        <v>3</v>
      </c>
      <c r="G2708" s="3">
        <v>4</v>
      </c>
      <c r="H2708" s="3" t="s">
        <v>111</v>
      </c>
      <c r="I2708" s="3" t="s">
        <v>121</v>
      </c>
      <c r="J2708" s="3">
        <v>22.7</v>
      </c>
      <c r="K2708" s="3">
        <v>7</v>
      </c>
    </row>
    <row r="2709" spans="1:11" x14ac:dyDescent="0.35">
      <c r="A2709" s="3" t="s">
        <v>1655</v>
      </c>
      <c r="B2709" s="3">
        <v>2016</v>
      </c>
      <c r="C2709" s="22">
        <v>42295</v>
      </c>
      <c r="D2709" s="3" t="s">
        <v>1559</v>
      </c>
      <c r="E2709" s="3" t="s">
        <v>472</v>
      </c>
      <c r="F2709" s="3">
        <v>3</v>
      </c>
      <c r="G2709" s="3">
        <v>5</v>
      </c>
      <c r="H2709" s="3" t="s">
        <v>101</v>
      </c>
      <c r="I2709" s="3" t="s">
        <v>47</v>
      </c>
      <c r="J2709" s="3">
        <v>21.7</v>
      </c>
      <c r="K2709" s="3">
        <v>12</v>
      </c>
    </row>
    <row r="2710" spans="1:11" x14ac:dyDescent="0.35">
      <c r="A2710" s="3" t="s">
        <v>1655</v>
      </c>
      <c r="B2710" s="3">
        <v>2016</v>
      </c>
      <c r="C2710" s="22">
        <v>42295</v>
      </c>
      <c r="D2710" s="3" t="s">
        <v>1559</v>
      </c>
      <c r="E2710" s="3" t="s">
        <v>472</v>
      </c>
      <c r="F2710" s="3">
        <v>3</v>
      </c>
      <c r="G2710" s="3">
        <v>6</v>
      </c>
      <c r="H2710" s="3" t="s">
        <v>50</v>
      </c>
      <c r="I2710" s="3" t="s">
        <v>51</v>
      </c>
      <c r="J2710" s="3">
        <v>19</v>
      </c>
      <c r="K2710" s="3">
        <v>17</v>
      </c>
    </row>
    <row r="2711" spans="1:11" x14ac:dyDescent="0.35">
      <c r="A2711" s="3" t="s">
        <v>1655</v>
      </c>
      <c r="B2711" s="3">
        <v>2016</v>
      </c>
      <c r="C2711" s="22">
        <v>42295</v>
      </c>
      <c r="D2711" s="3" t="s">
        <v>1559</v>
      </c>
      <c r="E2711" s="3" t="s">
        <v>472</v>
      </c>
      <c r="F2711" s="3">
        <v>3</v>
      </c>
      <c r="G2711" s="3">
        <v>7</v>
      </c>
      <c r="H2711" s="3" t="s">
        <v>191</v>
      </c>
      <c r="I2711" s="3" t="s">
        <v>53</v>
      </c>
      <c r="J2711" s="3">
        <v>20.5</v>
      </c>
      <c r="K2711" s="3">
        <v>13</v>
      </c>
    </row>
    <row r="2712" spans="1:11" x14ac:dyDescent="0.35">
      <c r="A2712" s="3" t="s">
        <v>1655</v>
      </c>
      <c r="B2712" s="3">
        <v>2016</v>
      </c>
      <c r="C2712" s="22">
        <v>42295</v>
      </c>
      <c r="D2712" s="3" t="s">
        <v>1559</v>
      </c>
      <c r="E2712" s="3" t="s">
        <v>1543</v>
      </c>
      <c r="F2712" s="3">
        <v>1</v>
      </c>
      <c r="G2712" s="3">
        <v>1</v>
      </c>
      <c r="H2712" s="3" t="s">
        <v>150</v>
      </c>
      <c r="I2712" s="3" t="s">
        <v>31</v>
      </c>
      <c r="J2712" s="3">
        <v>27.3</v>
      </c>
      <c r="K2712" s="3">
        <v>4</v>
      </c>
    </row>
    <row r="2713" spans="1:11" x14ac:dyDescent="0.35">
      <c r="A2713" s="3" t="s">
        <v>1655</v>
      </c>
      <c r="B2713" s="3">
        <v>2016</v>
      </c>
      <c r="C2713" s="22">
        <v>42295</v>
      </c>
      <c r="D2713" s="3" t="s">
        <v>1559</v>
      </c>
      <c r="E2713" s="3" t="s">
        <v>1543</v>
      </c>
      <c r="F2713" s="3">
        <v>1</v>
      </c>
      <c r="G2713" s="3">
        <v>2</v>
      </c>
      <c r="H2713" s="3" t="s">
        <v>101</v>
      </c>
      <c r="I2713" s="3" t="s">
        <v>47</v>
      </c>
      <c r="J2713" s="3">
        <v>21.7</v>
      </c>
      <c r="K2713" s="3">
        <v>12</v>
      </c>
    </row>
    <row r="2714" spans="1:11" x14ac:dyDescent="0.35">
      <c r="A2714" s="3" t="s">
        <v>1655</v>
      </c>
      <c r="B2714" s="3">
        <v>2016</v>
      </c>
      <c r="C2714" s="22">
        <v>42295</v>
      </c>
      <c r="D2714" s="3" t="s">
        <v>1559</v>
      </c>
      <c r="E2714" s="3" t="s">
        <v>1543</v>
      </c>
      <c r="F2714" s="3">
        <v>1</v>
      </c>
      <c r="G2714" s="3">
        <v>3</v>
      </c>
      <c r="H2714" s="3" t="s">
        <v>136</v>
      </c>
      <c r="I2714" s="3" t="s">
        <v>25</v>
      </c>
      <c r="J2714" s="3">
        <v>22.7</v>
      </c>
      <c r="K2714" s="3">
        <v>10</v>
      </c>
    </row>
    <row r="2715" spans="1:11" x14ac:dyDescent="0.35">
      <c r="A2715" s="3" t="s">
        <v>1655</v>
      </c>
      <c r="B2715" s="3">
        <v>2016</v>
      </c>
      <c r="C2715" s="22">
        <v>42295</v>
      </c>
      <c r="D2715" s="3" t="s">
        <v>1559</v>
      </c>
      <c r="E2715" s="3" t="s">
        <v>1543</v>
      </c>
      <c r="F2715" s="3">
        <v>1</v>
      </c>
      <c r="G2715" s="3">
        <v>4</v>
      </c>
      <c r="H2715" s="3" t="s">
        <v>191</v>
      </c>
      <c r="I2715" s="3" t="s">
        <v>53</v>
      </c>
      <c r="J2715" s="3">
        <v>20.5</v>
      </c>
      <c r="K2715" s="3">
        <v>13</v>
      </c>
    </row>
    <row r="2716" spans="1:11" x14ac:dyDescent="0.35">
      <c r="A2716" s="3" t="s">
        <v>1655</v>
      </c>
      <c r="B2716" s="3">
        <v>2016</v>
      </c>
      <c r="C2716" s="22">
        <v>42295</v>
      </c>
      <c r="D2716" s="3" t="s">
        <v>1559</v>
      </c>
      <c r="E2716" s="3" t="s">
        <v>1543</v>
      </c>
      <c r="F2716" s="3">
        <v>1</v>
      </c>
      <c r="G2716" s="3">
        <v>5</v>
      </c>
      <c r="H2716" s="3" t="s">
        <v>124</v>
      </c>
      <c r="I2716" s="3" t="s">
        <v>123</v>
      </c>
      <c r="J2716" s="3">
        <v>19.600000000000001</v>
      </c>
      <c r="K2716" s="3">
        <v>15</v>
      </c>
    </row>
    <row r="2717" spans="1:11" x14ac:dyDescent="0.35">
      <c r="A2717" s="3" t="s">
        <v>1655</v>
      </c>
      <c r="B2717" s="3">
        <v>2016</v>
      </c>
      <c r="C2717" s="22">
        <v>42295</v>
      </c>
      <c r="D2717" s="3" t="s">
        <v>1559</v>
      </c>
      <c r="E2717" s="3" t="s">
        <v>1543</v>
      </c>
      <c r="F2717" s="3">
        <v>1</v>
      </c>
      <c r="G2717" s="3">
        <v>6</v>
      </c>
      <c r="H2717" s="3" t="s">
        <v>424</v>
      </c>
      <c r="I2717" s="3" t="s">
        <v>1652</v>
      </c>
      <c r="J2717" s="3">
        <v>22.1</v>
      </c>
      <c r="K2717" s="3">
        <v>18</v>
      </c>
    </row>
    <row r="2718" spans="1:11" x14ac:dyDescent="0.35">
      <c r="A2718" s="3" t="s">
        <v>1655</v>
      </c>
      <c r="B2718" s="3">
        <v>2016</v>
      </c>
      <c r="C2718" s="22">
        <v>42295</v>
      </c>
      <c r="D2718" s="3" t="s">
        <v>1559</v>
      </c>
      <c r="E2718" s="3" t="s">
        <v>1543</v>
      </c>
      <c r="F2718" s="3">
        <v>1</v>
      </c>
      <c r="G2718" s="3">
        <v>7</v>
      </c>
      <c r="H2718" s="3" t="s">
        <v>1556</v>
      </c>
      <c r="I2718" s="3" t="s">
        <v>123</v>
      </c>
      <c r="J2718" s="3">
        <v>32.799999999999997</v>
      </c>
      <c r="K2718" s="3">
        <v>18</v>
      </c>
    </row>
    <row r="2719" spans="1:11" x14ac:dyDescent="0.35">
      <c r="A2719" s="3" t="s">
        <v>1655</v>
      </c>
      <c r="B2719" s="3">
        <v>2016</v>
      </c>
      <c r="C2719" s="22">
        <v>42295</v>
      </c>
      <c r="D2719" s="3" t="s">
        <v>1559</v>
      </c>
      <c r="E2719" s="3" t="s">
        <v>1543</v>
      </c>
      <c r="F2719" s="3">
        <v>2</v>
      </c>
      <c r="G2719" s="3">
        <v>1</v>
      </c>
      <c r="H2719" s="3" t="s">
        <v>111</v>
      </c>
      <c r="I2719" s="3" t="s">
        <v>121</v>
      </c>
      <c r="J2719" s="3">
        <v>22.7</v>
      </c>
      <c r="K2719" s="3">
        <v>7</v>
      </c>
    </row>
    <row r="2720" spans="1:11" x14ac:dyDescent="0.35">
      <c r="A2720" s="3" t="s">
        <v>1655</v>
      </c>
      <c r="B2720" s="3">
        <v>2016</v>
      </c>
      <c r="C2720" s="22">
        <v>42295</v>
      </c>
      <c r="D2720" s="3" t="s">
        <v>1559</v>
      </c>
      <c r="E2720" s="3" t="s">
        <v>1543</v>
      </c>
      <c r="F2720" s="3">
        <v>2</v>
      </c>
      <c r="G2720" s="3">
        <v>2</v>
      </c>
      <c r="H2720" s="3" t="s">
        <v>1646</v>
      </c>
      <c r="I2720" s="3" t="s">
        <v>1639</v>
      </c>
      <c r="J2720" s="3">
        <v>24.1</v>
      </c>
      <c r="K2720" s="3">
        <v>6</v>
      </c>
    </row>
    <row r="2721" spans="1:11" x14ac:dyDescent="0.35">
      <c r="A2721" s="3" t="s">
        <v>1655</v>
      </c>
      <c r="B2721" s="3">
        <v>2016</v>
      </c>
      <c r="C2721" s="22">
        <v>42295</v>
      </c>
      <c r="D2721" s="3" t="s">
        <v>1559</v>
      </c>
      <c r="E2721" s="3" t="s">
        <v>1543</v>
      </c>
      <c r="F2721" s="3">
        <v>2</v>
      </c>
      <c r="G2721" s="3">
        <v>3</v>
      </c>
      <c r="H2721" s="3" t="s">
        <v>1656</v>
      </c>
      <c r="I2721" s="3" t="s">
        <v>1657</v>
      </c>
      <c r="J2721" s="3">
        <v>20.9</v>
      </c>
      <c r="K2721" s="3">
        <v>11</v>
      </c>
    </row>
    <row r="2722" spans="1:11" x14ac:dyDescent="0.35">
      <c r="A2722" s="3" t="s">
        <v>1655</v>
      </c>
      <c r="B2722" s="3">
        <v>2016</v>
      </c>
      <c r="C2722" s="22">
        <v>42295</v>
      </c>
      <c r="D2722" s="3" t="s">
        <v>1559</v>
      </c>
      <c r="E2722" s="3" t="s">
        <v>1543</v>
      </c>
      <c r="F2722" s="3">
        <v>2</v>
      </c>
      <c r="G2722" s="3">
        <v>4</v>
      </c>
      <c r="H2722" s="3" t="s">
        <v>34</v>
      </c>
      <c r="I2722" s="3" t="s">
        <v>19</v>
      </c>
      <c r="J2722" s="3">
        <v>28.2</v>
      </c>
      <c r="K2722" s="3">
        <v>13</v>
      </c>
    </row>
    <row r="2723" spans="1:11" x14ac:dyDescent="0.35">
      <c r="A2723" s="3" t="s">
        <v>1655</v>
      </c>
      <c r="B2723" s="3">
        <v>2016</v>
      </c>
      <c r="C2723" s="22">
        <v>42295</v>
      </c>
      <c r="D2723" s="3" t="s">
        <v>1559</v>
      </c>
      <c r="E2723" s="3" t="s">
        <v>1543</v>
      </c>
      <c r="F2723" s="3">
        <v>2</v>
      </c>
      <c r="G2723" s="3">
        <v>5</v>
      </c>
      <c r="H2723" s="3" t="s">
        <v>332</v>
      </c>
      <c r="I2723" s="3" t="s">
        <v>56</v>
      </c>
      <c r="J2723" s="3">
        <v>23.5</v>
      </c>
      <c r="K2723" s="3">
        <v>15</v>
      </c>
    </row>
    <row r="2724" spans="1:11" x14ac:dyDescent="0.35">
      <c r="A2724" s="3" t="s">
        <v>1655</v>
      </c>
      <c r="B2724" s="3">
        <v>2016</v>
      </c>
      <c r="C2724" s="22">
        <v>42295</v>
      </c>
      <c r="D2724" s="3" t="s">
        <v>1559</v>
      </c>
      <c r="E2724" s="3" t="s">
        <v>1543</v>
      </c>
      <c r="F2724" s="3">
        <v>2</v>
      </c>
      <c r="G2724" s="3">
        <v>6</v>
      </c>
      <c r="H2724" s="3" t="s">
        <v>50</v>
      </c>
      <c r="I2724" s="3" t="s">
        <v>51</v>
      </c>
      <c r="J2724" s="3">
        <v>19</v>
      </c>
      <c r="K2724" s="3">
        <v>17</v>
      </c>
    </row>
    <row r="2725" spans="1:11" x14ac:dyDescent="0.35">
      <c r="A2725" s="3" t="s">
        <v>1655</v>
      </c>
      <c r="B2725" s="3">
        <v>2016</v>
      </c>
      <c r="C2725" s="22">
        <v>42295</v>
      </c>
      <c r="D2725" s="3" t="s">
        <v>1559</v>
      </c>
      <c r="E2725" s="3" t="s">
        <v>1544</v>
      </c>
      <c r="F2725" s="3">
        <v>1</v>
      </c>
      <c r="G2725" s="3">
        <v>1</v>
      </c>
      <c r="H2725" s="3" t="s">
        <v>1604</v>
      </c>
      <c r="I2725" s="3" t="s">
        <v>15</v>
      </c>
      <c r="J2725" s="3">
        <v>24.9</v>
      </c>
      <c r="K2725" s="3">
        <v>5</v>
      </c>
    </row>
    <row r="2726" spans="1:11" x14ac:dyDescent="0.35">
      <c r="A2726" s="3" t="s">
        <v>1655</v>
      </c>
      <c r="B2726" s="3">
        <v>2016</v>
      </c>
      <c r="C2726" s="22">
        <v>42295</v>
      </c>
      <c r="D2726" s="3" t="s">
        <v>1559</v>
      </c>
      <c r="E2726" s="3" t="s">
        <v>1544</v>
      </c>
      <c r="F2726" s="3">
        <v>1</v>
      </c>
      <c r="G2726" s="3">
        <v>2</v>
      </c>
      <c r="H2726" s="3" t="s">
        <v>167</v>
      </c>
      <c r="I2726" s="3" t="s">
        <v>121</v>
      </c>
      <c r="J2726" s="3">
        <v>22.9</v>
      </c>
      <c r="K2726" s="3">
        <v>3</v>
      </c>
    </row>
    <row r="2727" spans="1:11" x14ac:dyDescent="0.35">
      <c r="A2727" s="3" t="s">
        <v>1655</v>
      </c>
      <c r="B2727" s="3">
        <v>2016</v>
      </c>
      <c r="C2727" s="22">
        <v>42295</v>
      </c>
      <c r="D2727" s="3" t="s">
        <v>1559</v>
      </c>
      <c r="E2727" s="3" t="s">
        <v>1544</v>
      </c>
      <c r="F2727" s="3">
        <v>1</v>
      </c>
      <c r="G2727" s="3">
        <v>3</v>
      </c>
      <c r="H2727" s="3" t="s">
        <v>1638</v>
      </c>
      <c r="I2727" s="3" t="s">
        <v>1639</v>
      </c>
      <c r="J2727" s="3">
        <v>27.3</v>
      </c>
      <c r="K2727" s="3">
        <v>2</v>
      </c>
    </row>
    <row r="2728" spans="1:11" x14ac:dyDescent="0.35">
      <c r="A2728" s="3" t="s">
        <v>1655</v>
      </c>
      <c r="B2728" s="3">
        <v>2016</v>
      </c>
      <c r="C2728" s="22">
        <v>42295</v>
      </c>
      <c r="D2728" s="3" t="s">
        <v>1559</v>
      </c>
      <c r="E2728" s="3" t="s">
        <v>1544</v>
      </c>
      <c r="F2728" s="3">
        <v>1</v>
      </c>
      <c r="G2728" s="3">
        <v>4</v>
      </c>
      <c r="H2728" s="3" t="s">
        <v>136</v>
      </c>
      <c r="I2728" s="3" t="s">
        <v>25</v>
      </c>
      <c r="J2728" s="3">
        <v>22.7</v>
      </c>
      <c r="K2728" s="3">
        <v>10</v>
      </c>
    </row>
    <row r="2729" spans="1:11" x14ac:dyDescent="0.35">
      <c r="A2729" s="3" t="s">
        <v>1655</v>
      </c>
      <c r="B2729" s="3">
        <v>2016</v>
      </c>
      <c r="C2729" s="22">
        <v>42295</v>
      </c>
      <c r="D2729" s="3" t="s">
        <v>1559</v>
      </c>
      <c r="E2729" s="3" t="s">
        <v>1544</v>
      </c>
      <c r="F2729" s="3">
        <v>1</v>
      </c>
      <c r="G2729" s="3">
        <v>5</v>
      </c>
      <c r="H2729" s="3" t="s">
        <v>142</v>
      </c>
      <c r="I2729" s="3" t="s">
        <v>61</v>
      </c>
      <c r="J2729" s="3">
        <v>23.3</v>
      </c>
      <c r="K2729" s="3">
        <v>8</v>
      </c>
    </row>
    <row r="2730" spans="1:11" x14ac:dyDescent="0.35">
      <c r="A2730" s="3" t="s">
        <v>1655</v>
      </c>
      <c r="B2730" s="3">
        <v>2016</v>
      </c>
      <c r="C2730" s="22">
        <v>42295</v>
      </c>
      <c r="D2730" s="3" t="s">
        <v>1559</v>
      </c>
      <c r="E2730" s="3" t="s">
        <v>1544</v>
      </c>
      <c r="F2730" s="3">
        <v>1</v>
      </c>
      <c r="G2730" s="3">
        <v>6</v>
      </c>
      <c r="H2730" s="3" t="s">
        <v>101</v>
      </c>
      <c r="I2730" s="3" t="s">
        <v>47</v>
      </c>
      <c r="J2730" s="3">
        <v>21.7</v>
      </c>
      <c r="K2730" s="3">
        <v>12</v>
      </c>
    </row>
    <row r="2731" spans="1:11" x14ac:dyDescent="0.35">
      <c r="A2731" s="3" t="s">
        <v>1655</v>
      </c>
      <c r="B2731" s="3">
        <v>2016</v>
      </c>
      <c r="C2731" s="22">
        <v>42295</v>
      </c>
      <c r="D2731" s="3" t="s">
        <v>1559</v>
      </c>
      <c r="E2731" s="3" t="s">
        <v>1544</v>
      </c>
      <c r="F2731" s="3">
        <v>2</v>
      </c>
      <c r="G2731" s="3">
        <v>1</v>
      </c>
      <c r="H2731" s="3" t="s">
        <v>188</v>
      </c>
      <c r="I2731" s="3" t="s">
        <v>19</v>
      </c>
      <c r="J2731" s="3">
        <v>21.3</v>
      </c>
      <c r="K2731" s="3">
        <v>1</v>
      </c>
    </row>
    <row r="2732" spans="1:11" x14ac:dyDescent="0.35">
      <c r="A2732" s="3" t="s">
        <v>1655</v>
      </c>
      <c r="B2732" s="3">
        <v>2016</v>
      </c>
      <c r="C2732" s="22">
        <v>42295</v>
      </c>
      <c r="D2732" s="3" t="s">
        <v>1559</v>
      </c>
      <c r="E2732" s="3" t="s">
        <v>1544</v>
      </c>
      <c r="F2732" s="3">
        <v>2</v>
      </c>
      <c r="G2732" s="3">
        <v>2</v>
      </c>
      <c r="H2732" s="3" t="s">
        <v>1646</v>
      </c>
      <c r="I2732" s="3" t="s">
        <v>1639</v>
      </c>
      <c r="J2732" s="3">
        <v>24.1</v>
      </c>
      <c r="K2732" s="3">
        <v>6</v>
      </c>
    </row>
    <row r="2733" spans="1:11" x14ac:dyDescent="0.35">
      <c r="A2733" s="3" t="s">
        <v>1655</v>
      </c>
      <c r="B2733" s="3">
        <v>2016</v>
      </c>
      <c r="C2733" s="22">
        <v>42295</v>
      </c>
      <c r="D2733" s="3" t="s">
        <v>1559</v>
      </c>
      <c r="E2733" s="3" t="s">
        <v>1544</v>
      </c>
      <c r="F2733" s="3">
        <v>2</v>
      </c>
      <c r="G2733" s="3">
        <v>3</v>
      </c>
      <c r="H2733" s="3" t="s">
        <v>150</v>
      </c>
      <c r="I2733" s="3" t="s">
        <v>31</v>
      </c>
      <c r="J2733" s="3">
        <v>27.3</v>
      </c>
      <c r="K2733" s="3">
        <v>4</v>
      </c>
    </row>
    <row r="2734" spans="1:11" x14ac:dyDescent="0.35">
      <c r="A2734" s="3" t="s">
        <v>1655</v>
      </c>
      <c r="B2734" s="3">
        <v>2016</v>
      </c>
      <c r="C2734" s="22">
        <v>42295</v>
      </c>
      <c r="D2734" s="3" t="s">
        <v>1559</v>
      </c>
      <c r="E2734" s="3" t="s">
        <v>1544</v>
      </c>
      <c r="F2734" s="3">
        <v>2</v>
      </c>
      <c r="G2734" s="3">
        <v>4</v>
      </c>
      <c r="H2734" s="3" t="s">
        <v>111</v>
      </c>
      <c r="I2734" s="3" t="s">
        <v>121</v>
      </c>
      <c r="J2734" s="3">
        <v>22.7</v>
      </c>
      <c r="K2734" s="3">
        <v>7</v>
      </c>
    </row>
    <row r="2735" spans="1:11" x14ac:dyDescent="0.35">
      <c r="A2735" s="3" t="s">
        <v>1655</v>
      </c>
      <c r="B2735" s="3">
        <v>2016</v>
      </c>
      <c r="C2735" s="22">
        <v>42295</v>
      </c>
      <c r="D2735" s="3" t="s">
        <v>1559</v>
      </c>
      <c r="E2735" s="3" t="s">
        <v>1544</v>
      </c>
      <c r="F2735" s="3">
        <v>2</v>
      </c>
      <c r="G2735" s="3">
        <v>5</v>
      </c>
      <c r="H2735" s="3" t="s">
        <v>60</v>
      </c>
      <c r="I2735" s="3" t="s">
        <v>61</v>
      </c>
      <c r="J2735" s="3">
        <v>27.2</v>
      </c>
      <c r="K2735" s="3">
        <v>9</v>
      </c>
    </row>
    <row r="2736" spans="1:11" x14ac:dyDescent="0.35">
      <c r="A2736" s="3" t="s">
        <v>1655</v>
      </c>
      <c r="B2736" s="3">
        <v>2016</v>
      </c>
      <c r="C2736" s="22">
        <v>42295</v>
      </c>
      <c r="D2736" s="3" t="s">
        <v>1559</v>
      </c>
      <c r="E2736" s="3" t="s">
        <v>1544</v>
      </c>
      <c r="F2736" s="3">
        <v>2</v>
      </c>
      <c r="G2736" s="3">
        <v>6</v>
      </c>
      <c r="H2736" s="3" t="s">
        <v>1656</v>
      </c>
      <c r="I2736" s="3" t="s">
        <v>1657</v>
      </c>
      <c r="J2736" s="3">
        <v>20.9</v>
      </c>
      <c r="K2736" s="3">
        <v>11</v>
      </c>
    </row>
    <row r="2737" spans="1:11" x14ac:dyDescent="0.35">
      <c r="A2737" s="3" t="s">
        <v>1655</v>
      </c>
      <c r="B2737" s="3">
        <v>2016</v>
      </c>
      <c r="C2737" s="22">
        <v>42295</v>
      </c>
      <c r="D2737" s="3" t="s">
        <v>1559</v>
      </c>
      <c r="E2737" s="3" t="s">
        <v>383</v>
      </c>
      <c r="F2737" s="3">
        <v>1</v>
      </c>
      <c r="G2737" s="3">
        <v>1</v>
      </c>
      <c r="H2737" s="3" t="s">
        <v>188</v>
      </c>
      <c r="I2737" s="3" t="s">
        <v>19</v>
      </c>
      <c r="J2737" s="3">
        <v>21.3</v>
      </c>
      <c r="K2737" s="3">
        <v>1</v>
      </c>
    </row>
    <row r="2738" spans="1:11" x14ac:dyDescent="0.35">
      <c r="A2738" s="3" t="s">
        <v>1655</v>
      </c>
      <c r="B2738" s="3">
        <v>2016</v>
      </c>
      <c r="C2738" s="22">
        <v>42295</v>
      </c>
      <c r="D2738" s="3" t="s">
        <v>1559</v>
      </c>
      <c r="E2738" s="3" t="s">
        <v>383</v>
      </c>
      <c r="F2738" s="3">
        <v>1</v>
      </c>
      <c r="G2738" s="3">
        <v>2</v>
      </c>
      <c r="H2738" s="3" t="s">
        <v>1638</v>
      </c>
      <c r="I2738" s="3" t="s">
        <v>1639</v>
      </c>
      <c r="J2738" s="3">
        <v>27.3</v>
      </c>
      <c r="K2738" s="3">
        <v>2</v>
      </c>
    </row>
    <row r="2739" spans="1:11" x14ac:dyDescent="0.35">
      <c r="A2739" s="3" t="s">
        <v>1655</v>
      </c>
      <c r="B2739" s="3">
        <v>2016</v>
      </c>
      <c r="C2739" s="22">
        <v>42295</v>
      </c>
      <c r="D2739" s="3" t="s">
        <v>1559</v>
      </c>
      <c r="E2739" s="3" t="s">
        <v>383</v>
      </c>
      <c r="F2739" s="3">
        <v>1</v>
      </c>
      <c r="G2739" s="3">
        <v>3</v>
      </c>
      <c r="H2739" s="3" t="s">
        <v>167</v>
      </c>
      <c r="I2739" s="3" t="s">
        <v>121</v>
      </c>
      <c r="J2739" s="3">
        <v>22.9</v>
      </c>
      <c r="K2739" s="3">
        <v>3</v>
      </c>
    </row>
    <row r="2740" spans="1:11" x14ac:dyDescent="0.35">
      <c r="A2740" s="3" t="s">
        <v>1655</v>
      </c>
      <c r="B2740" s="3">
        <v>2016</v>
      </c>
      <c r="C2740" s="22">
        <v>42295</v>
      </c>
      <c r="D2740" s="3" t="s">
        <v>1559</v>
      </c>
      <c r="E2740" s="3" t="s">
        <v>383</v>
      </c>
      <c r="F2740" s="3">
        <v>1</v>
      </c>
      <c r="G2740" s="3">
        <v>4</v>
      </c>
      <c r="H2740" s="3" t="s">
        <v>150</v>
      </c>
      <c r="I2740" s="3" t="s">
        <v>31</v>
      </c>
      <c r="J2740" s="3">
        <v>27.3</v>
      </c>
      <c r="K2740" s="3">
        <v>4</v>
      </c>
    </row>
    <row r="2741" spans="1:11" x14ac:dyDescent="0.35">
      <c r="A2741" s="3" t="s">
        <v>1655</v>
      </c>
      <c r="B2741" s="3">
        <v>2016</v>
      </c>
      <c r="C2741" s="22">
        <v>42295</v>
      </c>
      <c r="D2741" s="3" t="s">
        <v>1559</v>
      </c>
      <c r="E2741" s="3" t="s">
        <v>383</v>
      </c>
      <c r="F2741" s="3">
        <v>1</v>
      </c>
      <c r="G2741" s="3">
        <v>5</v>
      </c>
      <c r="H2741" s="3" t="s">
        <v>1604</v>
      </c>
      <c r="I2741" s="3" t="s">
        <v>15</v>
      </c>
      <c r="J2741" s="3">
        <v>24.9</v>
      </c>
      <c r="K2741" s="3">
        <v>5</v>
      </c>
    </row>
    <row r="2742" spans="1:11" x14ac:dyDescent="0.35">
      <c r="A2742" s="3" t="s">
        <v>1655</v>
      </c>
      <c r="B2742" s="3">
        <v>2016</v>
      </c>
      <c r="C2742" s="22">
        <v>42295</v>
      </c>
      <c r="D2742" s="3" t="s">
        <v>1559</v>
      </c>
      <c r="E2742" s="3" t="s">
        <v>383</v>
      </c>
      <c r="F2742" s="3">
        <v>1</v>
      </c>
      <c r="G2742" s="3">
        <v>6</v>
      </c>
      <c r="H2742" s="3" t="s">
        <v>1646</v>
      </c>
      <c r="I2742" s="3" t="s">
        <v>1639</v>
      </c>
      <c r="J2742" s="3">
        <v>24.1</v>
      </c>
      <c r="K2742" s="3">
        <v>6</v>
      </c>
    </row>
    <row r="2743" spans="1:11" x14ac:dyDescent="0.35">
      <c r="A2743" s="3" t="s">
        <v>1655</v>
      </c>
      <c r="B2743" s="3">
        <v>2016</v>
      </c>
      <c r="C2743" s="22">
        <v>42295</v>
      </c>
      <c r="D2743" s="3" t="s">
        <v>1559</v>
      </c>
      <c r="E2743" s="3" t="s">
        <v>383</v>
      </c>
      <c r="F2743" s="3">
        <v>2</v>
      </c>
      <c r="G2743" s="3">
        <v>1</v>
      </c>
      <c r="H2743" s="3" t="s">
        <v>111</v>
      </c>
      <c r="I2743" s="3" t="s">
        <v>121</v>
      </c>
      <c r="J2743" s="3">
        <v>22.7</v>
      </c>
      <c r="K2743" s="3">
        <v>7</v>
      </c>
    </row>
    <row r="2744" spans="1:11" x14ac:dyDescent="0.35">
      <c r="A2744" s="3" t="s">
        <v>1655</v>
      </c>
      <c r="B2744" s="3">
        <v>2016</v>
      </c>
      <c r="C2744" s="22">
        <v>42295</v>
      </c>
      <c r="D2744" s="3" t="s">
        <v>1559</v>
      </c>
      <c r="E2744" s="3" t="s">
        <v>383</v>
      </c>
      <c r="F2744" s="3">
        <v>2</v>
      </c>
      <c r="G2744" s="3">
        <v>2</v>
      </c>
      <c r="H2744" s="3" t="s">
        <v>142</v>
      </c>
      <c r="I2744" s="3" t="s">
        <v>61</v>
      </c>
      <c r="J2744" s="3">
        <v>23.3</v>
      </c>
      <c r="K2744" s="3">
        <v>8</v>
      </c>
    </row>
    <row r="2745" spans="1:11" x14ac:dyDescent="0.35">
      <c r="A2745" s="3" t="s">
        <v>1655</v>
      </c>
      <c r="B2745" s="3">
        <v>2016</v>
      </c>
      <c r="C2745" s="22">
        <v>42295</v>
      </c>
      <c r="D2745" s="3" t="s">
        <v>1559</v>
      </c>
      <c r="E2745" s="3" t="s">
        <v>383</v>
      </c>
      <c r="F2745" s="3">
        <v>2</v>
      </c>
      <c r="G2745" s="3">
        <v>3</v>
      </c>
      <c r="H2745" s="3" t="s">
        <v>60</v>
      </c>
      <c r="I2745" s="3" t="s">
        <v>61</v>
      </c>
      <c r="J2745" s="3">
        <v>27.2</v>
      </c>
      <c r="K2745" s="3">
        <v>9</v>
      </c>
    </row>
    <row r="2746" spans="1:11" x14ac:dyDescent="0.35">
      <c r="A2746" s="3" t="s">
        <v>1655</v>
      </c>
      <c r="B2746" s="3">
        <v>2016</v>
      </c>
      <c r="C2746" s="22">
        <v>42295</v>
      </c>
      <c r="D2746" s="3" t="s">
        <v>1559</v>
      </c>
      <c r="E2746" s="3" t="s">
        <v>383</v>
      </c>
      <c r="F2746" s="3">
        <v>2</v>
      </c>
      <c r="G2746" s="3">
        <v>4</v>
      </c>
      <c r="H2746" s="3" t="s">
        <v>136</v>
      </c>
      <c r="I2746" s="3" t="s">
        <v>25</v>
      </c>
      <c r="J2746" s="3">
        <v>22.7</v>
      </c>
      <c r="K2746" s="3">
        <v>10</v>
      </c>
    </row>
    <row r="2747" spans="1:11" x14ac:dyDescent="0.35">
      <c r="A2747" s="3" t="s">
        <v>1655</v>
      </c>
      <c r="B2747" s="3">
        <v>2016</v>
      </c>
      <c r="C2747" s="22">
        <v>42295</v>
      </c>
      <c r="D2747" s="3" t="s">
        <v>1559</v>
      </c>
      <c r="E2747" s="3" t="s">
        <v>383</v>
      </c>
      <c r="F2747" s="3">
        <v>2</v>
      </c>
      <c r="G2747" s="3">
        <v>5</v>
      </c>
      <c r="H2747" s="3" t="s">
        <v>1656</v>
      </c>
      <c r="I2747" s="3" t="s">
        <v>1657</v>
      </c>
      <c r="J2747" s="3">
        <v>20.9</v>
      </c>
      <c r="K2747" s="3">
        <v>11</v>
      </c>
    </row>
    <row r="2748" spans="1:11" x14ac:dyDescent="0.35">
      <c r="A2748" s="3" t="s">
        <v>1655</v>
      </c>
      <c r="B2748" s="3">
        <v>2016</v>
      </c>
      <c r="C2748" s="22">
        <v>42295</v>
      </c>
      <c r="D2748" s="3" t="s">
        <v>1559</v>
      </c>
      <c r="E2748" s="3" t="s">
        <v>383</v>
      </c>
      <c r="F2748" s="3">
        <v>2</v>
      </c>
      <c r="G2748" s="3">
        <v>6</v>
      </c>
      <c r="H2748" s="3" t="s">
        <v>101</v>
      </c>
      <c r="I2748" s="3" t="s">
        <v>47</v>
      </c>
      <c r="J2748" s="3">
        <v>21.7</v>
      </c>
      <c r="K2748" s="3">
        <v>12</v>
      </c>
    </row>
    <row r="2749" spans="1:11" x14ac:dyDescent="0.35">
      <c r="A2749" s="3" t="s">
        <v>12</v>
      </c>
      <c r="B2749" s="3">
        <v>2015</v>
      </c>
      <c r="C2749" s="22">
        <v>42057</v>
      </c>
      <c r="D2749" s="3" t="s">
        <v>1542</v>
      </c>
      <c r="E2749" s="3" t="s">
        <v>472</v>
      </c>
      <c r="F2749" s="3">
        <v>1</v>
      </c>
      <c r="G2749" s="3">
        <v>1</v>
      </c>
      <c r="H2749" s="3" t="s">
        <v>157</v>
      </c>
      <c r="I2749" s="3" t="s">
        <v>38</v>
      </c>
      <c r="J2749" s="3">
        <v>24.2</v>
      </c>
      <c r="K2749" s="3">
        <v>5</v>
      </c>
    </row>
    <row r="2750" spans="1:11" x14ac:dyDescent="0.35">
      <c r="A2750" s="3" t="s">
        <v>12</v>
      </c>
      <c r="B2750" s="3">
        <v>2015</v>
      </c>
      <c r="C2750" s="22">
        <v>42057</v>
      </c>
      <c r="D2750" s="3" t="s">
        <v>1542</v>
      </c>
      <c r="E2750" s="3" t="s">
        <v>472</v>
      </c>
      <c r="F2750" s="3">
        <v>1</v>
      </c>
      <c r="G2750" s="3">
        <v>2</v>
      </c>
      <c r="H2750" s="3" t="s">
        <v>1658</v>
      </c>
      <c r="I2750" s="3" t="s">
        <v>1616</v>
      </c>
      <c r="J2750" s="3">
        <v>25.1</v>
      </c>
      <c r="K2750" s="3">
        <v>8</v>
      </c>
    </row>
    <row r="2751" spans="1:11" x14ac:dyDescent="0.35">
      <c r="A2751" s="3" t="s">
        <v>12</v>
      </c>
      <c r="B2751" s="3">
        <v>2015</v>
      </c>
      <c r="C2751" s="22">
        <v>42057</v>
      </c>
      <c r="D2751" s="3" t="s">
        <v>1542</v>
      </c>
      <c r="E2751" s="3" t="s">
        <v>472</v>
      </c>
      <c r="F2751" s="3">
        <v>1</v>
      </c>
      <c r="G2751" s="3">
        <v>3</v>
      </c>
      <c r="H2751" s="3" t="s">
        <v>178</v>
      </c>
      <c r="I2751" s="3" t="s">
        <v>159</v>
      </c>
      <c r="J2751" s="3">
        <v>23.1</v>
      </c>
      <c r="K2751" s="3">
        <v>9</v>
      </c>
    </row>
    <row r="2752" spans="1:11" x14ac:dyDescent="0.35">
      <c r="A2752" s="3" t="s">
        <v>12</v>
      </c>
      <c r="B2752" s="3">
        <v>2015</v>
      </c>
      <c r="C2752" s="22">
        <v>42057</v>
      </c>
      <c r="D2752" s="3" t="s">
        <v>1542</v>
      </c>
      <c r="E2752" s="3" t="s">
        <v>472</v>
      </c>
      <c r="F2752" s="3">
        <v>1</v>
      </c>
      <c r="G2752" s="3">
        <v>4</v>
      </c>
      <c r="H2752" s="3" t="s">
        <v>1659</v>
      </c>
      <c r="I2752" s="3" t="s">
        <v>1660</v>
      </c>
      <c r="J2752" s="3"/>
      <c r="K2752" s="3">
        <v>13</v>
      </c>
    </row>
    <row r="2753" spans="1:11" x14ac:dyDescent="0.35">
      <c r="A2753" s="3" t="s">
        <v>12</v>
      </c>
      <c r="B2753" s="3">
        <v>2015</v>
      </c>
      <c r="C2753" s="22">
        <v>42057</v>
      </c>
      <c r="D2753" s="3" t="s">
        <v>1542</v>
      </c>
      <c r="E2753" s="3" t="s">
        <v>472</v>
      </c>
      <c r="F2753" s="3">
        <v>1</v>
      </c>
      <c r="G2753" s="3">
        <v>5</v>
      </c>
      <c r="H2753" s="3" t="s">
        <v>1604</v>
      </c>
      <c r="I2753" s="3" t="s">
        <v>15</v>
      </c>
      <c r="J2753" s="3">
        <v>24.3</v>
      </c>
      <c r="K2753" s="3">
        <v>17</v>
      </c>
    </row>
    <row r="2754" spans="1:11" x14ac:dyDescent="0.35">
      <c r="A2754" s="3" t="s">
        <v>12</v>
      </c>
      <c r="B2754" s="3">
        <v>2015</v>
      </c>
      <c r="C2754" s="22">
        <v>42057</v>
      </c>
      <c r="D2754" s="3" t="s">
        <v>1542</v>
      </c>
      <c r="E2754" s="3" t="s">
        <v>472</v>
      </c>
      <c r="F2754" s="3">
        <v>2</v>
      </c>
      <c r="G2754" s="3">
        <v>1</v>
      </c>
      <c r="H2754" s="3" t="s">
        <v>1635</v>
      </c>
      <c r="I2754" s="3" t="s">
        <v>36</v>
      </c>
      <c r="J2754" s="3">
        <v>31.4</v>
      </c>
      <c r="K2754" s="3">
        <v>1</v>
      </c>
    </row>
    <row r="2755" spans="1:11" x14ac:dyDescent="0.35">
      <c r="A2755" s="3" t="s">
        <v>12</v>
      </c>
      <c r="B2755" s="3">
        <v>2015</v>
      </c>
      <c r="C2755" s="22">
        <v>42057</v>
      </c>
      <c r="D2755" s="3" t="s">
        <v>1542</v>
      </c>
      <c r="E2755" s="3" t="s">
        <v>472</v>
      </c>
      <c r="F2755" s="3">
        <v>2</v>
      </c>
      <c r="G2755" s="3">
        <v>2</v>
      </c>
      <c r="H2755" s="3" t="s">
        <v>1637</v>
      </c>
      <c r="I2755" s="3" t="s">
        <v>1623</v>
      </c>
      <c r="J2755" s="3">
        <v>26</v>
      </c>
      <c r="K2755" s="3">
        <v>4</v>
      </c>
    </row>
    <row r="2756" spans="1:11" x14ac:dyDescent="0.35">
      <c r="A2756" s="3" t="s">
        <v>12</v>
      </c>
      <c r="B2756" s="3">
        <v>2015</v>
      </c>
      <c r="C2756" s="22">
        <v>42057</v>
      </c>
      <c r="D2756" s="3" t="s">
        <v>1542</v>
      </c>
      <c r="E2756" s="3" t="s">
        <v>472</v>
      </c>
      <c r="F2756" s="3">
        <v>2</v>
      </c>
      <c r="G2756" s="3">
        <v>3</v>
      </c>
      <c r="H2756" s="3" t="s">
        <v>119</v>
      </c>
      <c r="I2756" s="3" t="s">
        <v>21</v>
      </c>
      <c r="J2756" s="3">
        <v>23.9</v>
      </c>
      <c r="K2756" s="3">
        <v>17</v>
      </c>
    </row>
    <row r="2757" spans="1:11" x14ac:dyDescent="0.35">
      <c r="A2757" s="3" t="s">
        <v>12</v>
      </c>
      <c r="B2757" s="3">
        <v>2015</v>
      </c>
      <c r="C2757" s="22">
        <v>42057</v>
      </c>
      <c r="D2757" s="3" t="s">
        <v>1542</v>
      </c>
      <c r="E2757" s="3" t="s">
        <v>472</v>
      </c>
      <c r="F2757" s="3">
        <v>2</v>
      </c>
      <c r="G2757" s="3">
        <v>4</v>
      </c>
      <c r="H2757" s="3" t="s">
        <v>167</v>
      </c>
      <c r="I2757" s="3" t="s">
        <v>121</v>
      </c>
      <c r="J2757" s="3">
        <v>22.2</v>
      </c>
      <c r="K2757" s="3">
        <v>21</v>
      </c>
    </row>
    <row r="2758" spans="1:11" x14ac:dyDescent="0.35">
      <c r="A2758" s="3" t="s">
        <v>12</v>
      </c>
      <c r="B2758" s="3">
        <v>2015</v>
      </c>
      <c r="C2758" s="22">
        <v>42057</v>
      </c>
      <c r="D2758" s="3" t="s">
        <v>1542</v>
      </c>
      <c r="E2758" s="3" t="s">
        <v>472</v>
      </c>
      <c r="F2758" s="3">
        <v>2</v>
      </c>
      <c r="G2758" s="3">
        <v>5</v>
      </c>
      <c r="H2758" s="3" t="s">
        <v>188</v>
      </c>
      <c r="I2758" s="3" t="s">
        <v>19</v>
      </c>
      <c r="J2758" s="3">
        <v>20.7</v>
      </c>
      <c r="K2758" s="3">
        <v>21</v>
      </c>
    </row>
    <row r="2759" spans="1:11" x14ac:dyDescent="0.35">
      <c r="A2759" s="3" t="s">
        <v>12</v>
      </c>
      <c r="B2759" s="3">
        <v>2015</v>
      </c>
      <c r="C2759" s="22">
        <v>42057</v>
      </c>
      <c r="D2759" s="3" t="s">
        <v>1542</v>
      </c>
      <c r="E2759" s="3" t="s">
        <v>472</v>
      </c>
      <c r="F2759" s="3">
        <v>2</v>
      </c>
      <c r="G2759" s="3">
        <v>6</v>
      </c>
      <c r="H2759" s="3" t="s">
        <v>421</v>
      </c>
      <c r="I2759" s="3" t="s">
        <v>15</v>
      </c>
      <c r="J2759" s="3">
        <v>28.2</v>
      </c>
      <c r="K2759" s="3">
        <v>13</v>
      </c>
    </row>
    <row r="2760" spans="1:11" x14ac:dyDescent="0.35">
      <c r="A2760" s="3" t="s">
        <v>12</v>
      </c>
      <c r="B2760" s="3">
        <v>2015</v>
      </c>
      <c r="C2760" s="22">
        <v>42057</v>
      </c>
      <c r="D2760" s="3" t="s">
        <v>1542</v>
      </c>
      <c r="E2760" s="3" t="s">
        <v>472</v>
      </c>
      <c r="F2760" s="3">
        <v>3</v>
      </c>
      <c r="G2760" s="3">
        <v>1</v>
      </c>
      <c r="H2760" s="3" t="s">
        <v>135</v>
      </c>
      <c r="I2760" s="3" t="s">
        <v>36</v>
      </c>
      <c r="J2760" s="3">
        <v>24.2</v>
      </c>
      <c r="K2760" s="3">
        <v>6</v>
      </c>
    </row>
    <row r="2761" spans="1:11" x14ac:dyDescent="0.35">
      <c r="A2761" s="3" t="s">
        <v>12</v>
      </c>
      <c r="B2761" s="3">
        <v>2015</v>
      </c>
      <c r="C2761" s="22">
        <v>42057</v>
      </c>
      <c r="D2761" s="3" t="s">
        <v>1542</v>
      </c>
      <c r="E2761" s="3" t="s">
        <v>472</v>
      </c>
      <c r="F2761" s="3">
        <v>3</v>
      </c>
      <c r="G2761" s="3">
        <v>2</v>
      </c>
      <c r="H2761" s="3" t="s">
        <v>78</v>
      </c>
      <c r="I2761" s="3" t="s">
        <v>19</v>
      </c>
      <c r="J2761" s="3">
        <v>23.8</v>
      </c>
      <c r="K2761" s="3">
        <v>2</v>
      </c>
    </row>
    <row r="2762" spans="1:11" x14ac:dyDescent="0.35">
      <c r="A2762" s="3" t="s">
        <v>12</v>
      </c>
      <c r="B2762" s="3">
        <v>2015</v>
      </c>
      <c r="C2762" s="22">
        <v>42057</v>
      </c>
      <c r="D2762" s="3" t="s">
        <v>1542</v>
      </c>
      <c r="E2762" s="3" t="s">
        <v>472</v>
      </c>
      <c r="F2762" s="3">
        <v>3</v>
      </c>
      <c r="G2762" s="3">
        <v>3</v>
      </c>
      <c r="H2762" s="3" t="s">
        <v>1620</v>
      </c>
      <c r="I2762" s="3" t="s">
        <v>1621</v>
      </c>
      <c r="J2762" s="3">
        <v>29</v>
      </c>
      <c r="K2762" s="3">
        <v>11</v>
      </c>
    </row>
    <row r="2763" spans="1:11" x14ac:dyDescent="0.35">
      <c r="A2763" s="3" t="s">
        <v>12</v>
      </c>
      <c r="B2763" s="3">
        <v>2015</v>
      </c>
      <c r="C2763" s="22">
        <v>42057</v>
      </c>
      <c r="D2763" s="3" t="s">
        <v>1542</v>
      </c>
      <c r="E2763" s="3" t="s">
        <v>472</v>
      </c>
      <c r="F2763" s="3">
        <v>3</v>
      </c>
      <c r="G2763" s="3">
        <v>4</v>
      </c>
      <c r="H2763" s="3" t="s">
        <v>1641</v>
      </c>
      <c r="I2763" s="3" t="s">
        <v>1642</v>
      </c>
      <c r="J2763" s="3">
        <v>27.3</v>
      </c>
      <c r="K2763" s="3">
        <v>3</v>
      </c>
    </row>
    <row r="2764" spans="1:11" x14ac:dyDescent="0.35">
      <c r="A2764" s="3" t="s">
        <v>12</v>
      </c>
      <c r="B2764" s="3">
        <v>2015</v>
      </c>
      <c r="C2764" s="22">
        <v>42057</v>
      </c>
      <c r="D2764" s="3" t="s">
        <v>1542</v>
      </c>
      <c r="E2764" s="3" t="s">
        <v>472</v>
      </c>
      <c r="F2764" s="3">
        <v>3</v>
      </c>
      <c r="G2764" s="3">
        <v>5</v>
      </c>
      <c r="H2764" s="3" t="s">
        <v>142</v>
      </c>
      <c r="I2764" s="3" t="s">
        <v>61</v>
      </c>
      <c r="J2764" s="3">
        <v>22.7</v>
      </c>
      <c r="K2764" s="3">
        <v>13</v>
      </c>
    </row>
    <row r="2765" spans="1:11" x14ac:dyDescent="0.35">
      <c r="A2765" s="3" t="s">
        <v>12</v>
      </c>
      <c r="B2765" s="3">
        <v>2015</v>
      </c>
      <c r="C2765" s="22">
        <v>42057</v>
      </c>
      <c r="D2765" s="3" t="s">
        <v>1542</v>
      </c>
      <c r="E2765" s="3" t="s">
        <v>472</v>
      </c>
      <c r="F2765" s="3">
        <v>3</v>
      </c>
      <c r="G2765" s="3">
        <v>6</v>
      </c>
      <c r="H2765" s="3" t="s">
        <v>1650</v>
      </c>
      <c r="I2765" s="3" t="s">
        <v>1648</v>
      </c>
      <c r="J2765" s="3">
        <v>34.700000000000003</v>
      </c>
      <c r="K2765" s="3">
        <v>17</v>
      </c>
    </row>
    <row r="2766" spans="1:11" x14ac:dyDescent="0.35">
      <c r="A2766" s="3" t="s">
        <v>12</v>
      </c>
      <c r="B2766" s="3">
        <v>2015</v>
      </c>
      <c r="C2766" s="22">
        <v>42057</v>
      </c>
      <c r="D2766" s="3" t="s">
        <v>1542</v>
      </c>
      <c r="E2766" s="3" t="s">
        <v>472</v>
      </c>
      <c r="F2766" s="3">
        <v>4</v>
      </c>
      <c r="G2766" s="3">
        <v>1</v>
      </c>
      <c r="H2766" s="3" t="s">
        <v>80</v>
      </c>
      <c r="I2766" s="3" t="s">
        <v>65</v>
      </c>
      <c r="J2766" s="3">
        <v>27.8</v>
      </c>
      <c r="K2766" s="3">
        <v>7</v>
      </c>
    </row>
    <row r="2767" spans="1:11" x14ac:dyDescent="0.35">
      <c r="A2767" s="3" t="s">
        <v>12</v>
      </c>
      <c r="B2767" s="3">
        <v>2015</v>
      </c>
      <c r="C2767" s="22">
        <v>42057</v>
      </c>
      <c r="D2767" s="3" t="s">
        <v>1542</v>
      </c>
      <c r="E2767" s="3" t="s">
        <v>472</v>
      </c>
      <c r="F2767" s="3">
        <v>4</v>
      </c>
      <c r="G2767" s="3">
        <v>2</v>
      </c>
      <c r="H2767" s="3" t="s">
        <v>137</v>
      </c>
      <c r="I2767" s="3" t="s">
        <v>38</v>
      </c>
      <c r="J2767" s="3">
        <v>24.1</v>
      </c>
      <c r="K2767" s="3">
        <v>10</v>
      </c>
    </row>
    <row r="2768" spans="1:11" x14ac:dyDescent="0.35">
      <c r="A2768" s="3" t="s">
        <v>12</v>
      </c>
      <c r="B2768" s="3">
        <v>2015</v>
      </c>
      <c r="C2768" s="22">
        <v>42057</v>
      </c>
      <c r="D2768" s="3" t="s">
        <v>1542</v>
      </c>
      <c r="E2768" s="3" t="s">
        <v>472</v>
      </c>
      <c r="F2768" s="3">
        <v>4</v>
      </c>
      <c r="G2768" s="3">
        <v>3</v>
      </c>
      <c r="H2768" s="3" t="s">
        <v>170</v>
      </c>
      <c r="I2768" s="3" t="s">
        <v>59</v>
      </c>
      <c r="J2768" s="3">
        <v>25.9</v>
      </c>
      <c r="K2768" s="3">
        <v>12</v>
      </c>
    </row>
    <row r="2769" spans="1:11" x14ac:dyDescent="0.35">
      <c r="A2769" s="3" t="s">
        <v>12</v>
      </c>
      <c r="B2769" s="3">
        <v>2015</v>
      </c>
      <c r="C2769" s="22">
        <v>42057</v>
      </c>
      <c r="D2769" s="3" t="s">
        <v>1542</v>
      </c>
      <c r="E2769" s="3" t="s">
        <v>472</v>
      </c>
      <c r="F2769" s="3">
        <v>4</v>
      </c>
      <c r="G2769" s="3">
        <v>4</v>
      </c>
      <c r="H2769" s="3" t="s">
        <v>1651</v>
      </c>
      <c r="I2769" s="3" t="s">
        <v>1652</v>
      </c>
      <c r="J2769" s="3">
        <v>24.3</v>
      </c>
      <c r="K2769" s="3">
        <v>17</v>
      </c>
    </row>
    <row r="2770" spans="1:11" x14ac:dyDescent="0.35">
      <c r="A2770" s="3" t="s">
        <v>12</v>
      </c>
      <c r="B2770" s="3">
        <v>2015</v>
      </c>
      <c r="C2770" s="22">
        <v>42057</v>
      </c>
      <c r="D2770" s="3" t="s">
        <v>1542</v>
      </c>
      <c r="E2770" s="3" t="s">
        <v>472</v>
      </c>
      <c r="F2770" s="3">
        <v>4</v>
      </c>
      <c r="G2770" s="3">
        <v>5</v>
      </c>
      <c r="H2770" s="3" t="s">
        <v>1556</v>
      </c>
      <c r="I2770" s="3" t="s">
        <v>123</v>
      </c>
      <c r="J2770" s="3">
        <v>32.200000000000003</v>
      </c>
      <c r="K2770" s="3">
        <v>21</v>
      </c>
    </row>
    <row r="2771" spans="1:11" x14ac:dyDescent="0.35">
      <c r="A2771" s="3" t="s">
        <v>12</v>
      </c>
      <c r="B2771" s="3">
        <v>2015</v>
      </c>
      <c r="C2771" s="22">
        <v>42057</v>
      </c>
      <c r="D2771" s="3" t="s">
        <v>1542</v>
      </c>
      <c r="E2771" s="3" t="s">
        <v>472</v>
      </c>
      <c r="F2771" s="3">
        <v>4</v>
      </c>
      <c r="G2771" s="3">
        <v>6</v>
      </c>
      <c r="H2771" s="3" t="s">
        <v>1646</v>
      </c>
      <c r="I2771" s="3" t="s">
        <v>1639</v>
      </c>
      <c r="J2771" s="3">
        <v>23.5</v>
      </c>
      <c r="K2771" s="3">
        <v>13</v>
      </c>
    </row>
    <row r="2772" spans="1:11" x14ac:dyDescent="0.35">
      <c r="A2772" s="3" t="s">
        <v>12</v>
      </c>
      <c r="B2772" s="3">
        <v>2015</v>
      </c>
      <c r="C2772" s="22">
        <v>42057</v>
      </c>
      <c r="D2772" s="3" t="s">
        <v>1542</v>
      </c>
      <c r="E2772" s="3" t="s">
        <v>1543</v>
      </c>
      <c r="F2772" s="3">
        <v>1</v>
      </c>
      <c r="G2772" s="3">
        <v>1</v>
      </c>
      <c r="H2772" s="3" t="s">
        <v>178</v>
      </c>
      <c r="I2772" s="3" t="s">
        <v>159</v>
      </c>
      <c r="J2772" s="3">
        <v>23.1</v>
      </c>
      <c r="K2772" s="3">
        <v>9</v>
      </c>
    </row>
    <row r="2773" spans="1:11" x14ac:dyDescent="0.35">
      <c r="A2773" s="3" t="s">
        <v>12</v>
      </c>
      <c r="B2773" s="3">
        <v>2015</v>
      </c>
      <c r="C2773" s="22">
        <v>42057</v>
      </c>
      <c r="D2773" s="3" t="s">
        <v>1542</v>
      </c>
      <c r="E2773" s="3" t="s">
        <v>1543</v>
      </c>
      <c r="F2773" s="3">
        <v>1</v>
      </c>
      <c r="G2773" s="3">
        <v>2</v>
      </c>
      <c r="H2773" s="3" t="s">
        <v>142</v>
      </c>
      <c r="I2773" s="3" t="s">
        <v>61</v>
      </c>
      <c r="J2773" s="3">
        <v>22.7</v>
      </c>
      <c r="K2773" s="3">
        <v>13</v>
      </c>
    </row>
    <row r="2774" spans="1:11" x14ac:dyDescent="0.35">
      <c r="A2774" s="3" t="s">
        <v>12</v>
      </c>
      <c r="B2774" s="3">
        <v>2015</v>
      </c>
      <c r="C2774" s="22">
        <v>42057</v>
      </c>
      <c r="D2774" s="3" t="s">
        <v>1542</v>
      </c>
      <c r="E2774" s="3" t="s">
        <v>1543</v>
      </c>
      <c r="F2774" s="3">
        <v>1</v>
      </c>
      <c r="G2774" s="3">
        <v>3</v>
      </c>
      <c r="H2774" s="3" t="s">
        <v>1651</v>
      </c>
      <c r="I2774" s="3" t="s">
        <v>1652</v>
      </c>
      <c r="J2774" s="3">
        <v>24.3</v>
      </c>
      <c r="K2774" s="3">
        <v>17</v>
      </c>
    </row>
    <row r="2775" spans="1:11" x14ac:dyDescent="0.35">
      <c r="A2775" s="3" t="s">
        <v>12</v>
      </c>
      <c r="B2775" s="3">
        <v>2015</v>
      </c>
      <c r="C2775" s="22">
        <v>42057</v>
      </c>
      <c r="D2775" s="3" t="s">
        <v>1542</v>
      </c>
      <c r="E2775" s="3" t="s">
        <v>1543</v>
      </c>
      <c r="F2775" s="3">
        <v>2</v>
      </c>
      <c r="G2775" s="3">
        <v>1</v>
      </c>
      <c r="H2775" s="3" t="s">
        <v>1641</v>
      </c>
      <c r="I2775" s="3" t="s">
        <v>1642</v>
      </c>
      <c r="J2775" s="3">
        <v>27.3</v>
      </c>
      <c r="K2775" s="3">
        <v>3</v>
      </c>
    </row>
    <row r="2776" spans="1:11" x14ac:dyDescent="0.35">
      <c r="A2776" s="3" t="s">
        <v>12</v>
      </c>
      <c r="B2776" s="3">
        <v>2015</v>
      </c>
      <c r="C2776" s="22">
        <v>42057</v>
      </c>
      <c r="D2776" s="3" t="s">
        <v>1542</v>
      </c>
      <c r="E2776" s="3" t="s">
        <v>1543</v>
      </c>
      <c r="F2776" s="3">
        <v>2</v>
      </c>
      <c r="G2776" s="3">
        <v>2</v>
      </c>
      <c r="H2776" s="3" t="s">
        <v>1646</v>
      </c>
      <c r="I2776" s="3" t="s">
        <v>1639</v>
      </c>
      <c r="J2776" s="3">
        <v>23.5</v>
      </c>
      <c r="K2776" s="3">
        <v>13</v>
      </c>
    </row>
    <row r="2777" spans="1:11" x14ac:dyDescent="0.35">
      <c r="A2777" s="3" t="s">
        <v>12</v>
      </c>
      <c r="B2777" s="3">
        <v>2015</v>
      </c>
      <c r="C2777" s="22">
        <v>42057</v>
      </c>
      <c r="D2777" s="3" t="s">
        <v>1542</v>
      </c>
      <c r="E2777" s="3" t="s">
        <v>1543</v>
      </c>
      <c r="F2777" s="3">
        <v>2</v>
      </c>
      <c r="G2777" s="3">
        <v>3</v>
      </c>
      <c r="H2777" s="3" t="s">
        <v>119</v>
      </c>
      <c r="I2777" s="3" t="s">
        <v>21</v>
      </c>
      <c r="J2777" s="3">
        <v>23.9</v>
      </c>
      <c r="K2777" s="3">
        <v>17</v>
      </c>
    </row>
    <row r="2778" spans="1:11" x14ac:dyDescent="0.35">
      <c r="A2778" s="3" t="s">
        <v>12</v>
      </c>
      <c r="B2778" s="3">
        <v>2015</v>
      </c>
      <c r="C2778" s="22">
        <v>42057</v>
      </c>
      <c r="D2778" s="3" t="s">
        <v>1542</v>
      </c>
      <c r="E2778" s="3" t="s">
        <v>1543</v>
      </c>
      <c r="F2778" s="3">
        <v>2</v>
      </c>
      <c r="G2778" s="3">
        <v>4</v>
      </c>
      <c r="H2778" s="3" t="s">
        <v>188</v>
      </c>
      <c r="I2778" s="3" t="s">
        <v>19</v>
      </c>
      <c r="J2778" s="3">
        <v>20.7</v>
      </c>
      <c r="K2778" s="3">
        <v>21</v>
      </c>
    </row>
    <row r="2779" spans="1:11" x14ac:dyDescent="0.35">
      <c r="A2779" s="3" t="s">
        <v>12</v>
      </c>
      <c r="B2779" s="3">
        <v>2015</v>
      </c>
      <c r="C2779" s="22">
        <v>42057</v>
      </c>
      <c r="D2779" s="3" t="s">
        <v>1542</v>
      </c>
      <c r="E2779" s="3" t="s">
        <v>1543</v>
      </c>
      <c r="F2779" s="3">
        <v>3</v>
      </c>
      <c r="G2779" s="3">
        <v>1</v>
      </c>
      <c r="H2779" s="3" t="s">
        <v>1620</v>
      </c>
      <c r="I2779" s="3" t="s">
        <v>1621</v>
      </c>
      <c r="J2779" s="3">
        <v>29</v>
      </c>
      <c r="K2779" s="3">
        <v>11</v>
      </c>
    </row>
    <row r="2780" spans="1:11" x14ac:dyDescent="0.35">
      <c r="A2780" s="3" t="s">
        <v>12</v>
      </c>
      <c r="B2780" s="3">
        <v>2015</v>
      </c>
      <c r="C2780" s="22">
        <v>42057</v>
      </c>
      <c r="D2780" s="3" t="s">
        <v>1542</v>
      </c>
      <c r="E2780" s="3" t="s">
        <v>1543</v>
      </c>
      <c r="F2780" s="3">
        <v>3</v>
      </c>
      <c r="G2780" s="3">
        <v>2</v>
      </c>
      <c r="H2780" s="3" t="s">
        <v>421</v>
      </c>
      <c r="I2780" s="3" t="s">
        <v>15</v>
      </c>
      <c r="J2780" s="3">
        <v>28.2</v>
      </c>
      <c r="K2780" s="3">
        <v>13</v>
      </c>
    </row>
    <row r="2781" spans="1:11" x14ac:dyDescent="0.35">
      <c r="A2781" s="3" t="s">
        <v>12</v>
      </c>
      <c r="B2781" s="3">
        <v>2015</v>
      </c>
      <c r="C2781" s="22">
        <v>42057</v>
      </c>
      <c r="D2781" s="3" t="s">
        <v>1542</v>
      </c>
      <c r="E2781" s="3" t="s">
        <v>1543</v>
      </c>
      <c r="F2781" s="3">
        <v>3</v>
      </c>
      <c r="G2781" s="3">
        <v>3</v>
      </c>
      <c r="H2781" s="3" t="s">
        <v>1604</v>
      </c>
      <c r="I2781" s="3" t="s">
        <v>15</v>
      </c>
      <c r="J2781" s="3">
        <v>24.3</v>
      </c>
      <c r="K2781" s="3">
        <v>17</v>
      </c>
    </row>
    <row r="2782" spans="1:11" x14ac:dyDescent="0.35">
      <c r="A2782" s="3" t="s">
        <v>12</v>
      </c>
      <c r="B2782" s="3">
        <v>2015</v>
      </c>
      <c r="C2782" s="22">
        <v>42057</v>
      </c>
      <c r="D2782" s="3" t="s">
        <v>1542</v>
      </c>
      <c r="E2782" s="3" t="s">
        <v>1543</v>
      </c>
      <c r="F2782" s="3">
        <v>3</v>
      </c>
      <c r="G2782" s="3">
        <v>4</v>
      </c>
      <c r="H2782" s="3" t="s">
        <v>167</v>
      </c>
      <c r="I2782" s="3" t="s">
        <v>121</v>
      </c>
      <c r="J2782" s="3">
        <v>22.2</v>
      </c>
      <c r="K2782" s="3">
        <v>21</v>
      </c>
    </row>
    <row r="2783" spans="1:11" x14ac:dyDescent="0.35">
      <c r="A2783" s="3" t="s">
        <v>12</v>
      </c>
      <c r="B2783" s="3">
        <v>2015</v>
      </c>
      <c r="C2783" s="22">
        <v>42057</v>
      </c>
      <c r="D2783" s="3" t="s">
        <v>1542</v>
      </c>
      <c r="E2783" s="3" t="s">
        <v>1543</v>
      </c>
      <c r="F2783" s="3">
        <v>4</v>
      </c>
      <c r="G2783" s="3">
        <v>1</v>
      </c>
      <c r="H2783" s="3" t="s">
        <v>170</v>
      </c>
      <c r="I2783" s="3" t="s">
        <v>59</v>
      </c>
      <c r="J2783" s="3">
        <v>25.9</v>
      </c>
      <c r="K2783" s="3">
        <v>12</v>
      </c>
    </row>
    <row r="2784" spans="1:11" x14ac:dyDescent="0.35">
      <c r="A2784" s="3" t="s">
        <v>12</v>
      </c>
      <c r="B2784" s="3">
        <v>2015</v>
      </c>
      <c r="C2784" s="22">
        <v>42057</v>
      </c>
      <c r="D2784" s="3" t="s">
        <v>1542</v>
      </c>
      <c r="E2784" s="3" t="s">
        <v>1543</v>
      </c>
      <c r="F2784" s="3">
        <v>4</v>
      </c>
      <c r="G2784" s="3">
        <v>2</v>
      </c>
      <c r="H2784" s="3" t="s">
        <v>1659</v>
      </c>
      <c r="I2784" s="3" t="s">
        <v>1660</v>
      </c>
      <c r="J2784" s="3"/>
      <c r="K2784" s="3">
        <v>13</v>
      </c>
    </row>
    <row r="2785" spans="1:11" x14ac:dyDescent="0.35">
      <c r="A2785" s="3" t="s">
        <v>12</v>
      </c>
      <c r="B2785" s="3">
        <v>2015</v>
      </c>
      <c r="C2785" s="22">
        <v>42057</v>
      </c>
      <c r="D2785" s="3" t="s">
        <v>1542</v>
      </c>
      <c r="E2785" s="3" t="s">
        <v>1543</v>
      </c>
      <c r="F2785" s="3">
        <v>4</v>
      </c>
      <c r="G2785" s="3">
        <v>3</v>
      </c>
      <c r="H2785" s="3" t="s">
        <v>1650</v>
      </c>
      <c r="I2785" s="3" t="s">
        <v>1648</v>
      </c>
      <c r="J2785" s="3">
        <v>34.700000000000003</v>
      </c>
      <c r="K2785" s="3">
        <v>17</v>
      </c>
    </row>
    <row r="2786" spans="1:11" x14ac:dyDescent="0.35">
      <c r="A2786" s="3" t="s">
        <v>12</v>
      </c>
      <c r="B2786" s="3">
        <v>2015</v>
      </c>
      <c r="C2786" s="22">
        <v>42057</v>
      </c>
      <c r="D2786" s="3" t="s">
        <v>1542</v>
      </c>
      <c r="E2786" s="3" t="s">
        <v>1543</v>
      </c>
      <c r="F2786" s="3">
        <v>4</v>
      </c>
      <c r="G2786" s="3">
        <v>4</v>
      </c>
      <c r="H2786" s="3" t="s">
        <v>1556</v>
      </c>
      <c r="I2786" s="3" t="s">
        <v>123</v>
      </c>
      <c r="J2786" s="3">
        <v>32.200000000000003</v>
      </c>
      <c r="K2786" s="3">
        <v>21</v>
      </c>
    </row>
    <row r="2787" spans="1:11" x14ac:dyDescent="0.35">
      <c r="A2787" s="3" t="s">
        <v>12</v>
      </c>
      <c r="B2787" s="3">
        <v>2015</v>
      </c>
      <c r="C2787" s="22">
        <v>42057</v>
      </c>
      <c r="D2787" s="3" t="s">
        <v>1542</v>
      </c>
      <c r="E2787" s="3" t="s">
        <v>1544</v>
      </c>
      <c r="F2787" s="3">
        <v>1</v>
      </c>
      <c r="G2787" s="3">
        <v>1</v>
      </c>
      <c r="H2787" s="3" t="s">
        <v>157</v>
      </c>
      <c r="I2787" s="3" t="s">
        <v>38</v>
      </c>
      <c r="J2787" s="3">
        <v>24.2</v>
      </c>
      <c r="K2787" s="3">
        <v>5</v>
      </c>
    </row>
    <row r="2788" spans="1:11" x14ac:dyDescent="0.35">
      <c r="A2788" s="3" t="s">
        <v>12</v>
      </c>
      <c r="B2788" s="3">
        <v>2015</v>
      </c>
      <c r="C2788" s="22">
        <v>42057</v>
      </c>
      <c r="D2788" s="3" t="s">
        <v>1542</v>
      </c>
      <c r="E2788" s="3" t="s">
        <v>1544</v>
      </c>
      <c r="F2788" s="3">
        <v>1</v>
      </c>
      <c r="G2788" s="3">
        <v>2</v>
      </c>
      <c r="H2788" s="3" t="s">
        <v>1637</v>
      </c>
      <c r="I2788" s="3" t="s">
        <v>1623</v>
      </c>
      <c r="J2788" s="3">
        <v>26</v>
      </c>
      <c r="K2788" s="3">
        <v>4</v>
      </c>
    </row>
    <row r="2789" spans="1:11" x14ac:dyDescent="0.35">
      <c r="A2789" s="3" t="s">
        <v>12</v>
      </c>
      <c r="B2789" s="3">
        <v>2015</v>
      </c>
      <c r="C2789" s="22">
        <v>42057</v>
      </c>
      <c r="D2789" s="3" t="s">
        <v>1542</v>
      </c>
      <c r="E2789" s="3" t="s">
        <v>1544</v>
      </c>
      <c r="F2789" s="3">
        <v>1</v>
      </c>
      <c r="G2789" s="3">
        <v>3</v>
      </c>
      <c r="H2789" s="3" t="s">
        <v>78</v>
      </c>
      <c r="I2789" s="3" t="s">
        <v>19</v>
      </c>
      <c r="J2789" s="3">
        <v>23.8</v>
      </c>
      <c r="K2789" s="3">
        <v>2</v>
      </c>
    </row>
    <row r="2790" spans="1:11" x14ac:dyDescent="0.35">
      <c r="A2790" s="3" t="s">
        <v>12</v>
      </c>
      <c r="B2790" s="3">
        <v>2015</v>
      </c>
      <c r="C2790" s="22">
        <v>42057</v>
      </c>
      <c r="D2790" s="3" t="s">
        <v>1542</v>
      </c>
      <c r="E2790" s="3" t="s">
        <v>1544</v>
      </c>
      <c r="F2790" s="3">
        <v>1</v>
      </c>
      <c r="G2790" s="3">
        <v>4</v>
      </c>
      <c r="H2790" s="3" t="s">
        <v>80</v>
      </c>
      <c r="I2790" s="3" t="s">
        <v>65</v>
      </c>
      <c r="J2790" s="3">
        <v>27.8</v>
      </c>
      <c r="K2790" s="3">
        <v>7</v>
      </c>
    </row>
    <row r="2791" spans="1:11" x14ac:dyDescent="0.35">
      <c r="A2791" s="3" t="s">
        <v>12</v>
      </c>
      <c r="B2791" s="3">
        <v>2015</v>
      </c>
      <c r="C2791" s="22">
        <v>42057</v>
      </c>
      <c r="D2791" s="3" t="s">
        <v>1542</v>
      </c>
      <c r="E2791" s="3" t="s">
        <v>1544</v>
      </c>
      <c r="F2791" s="3">
        <v>1</v>
      </c>
      <c r="G2791" s="3">
        <v>5</v>
      </c>
      <c r="H2791" s="3" t="s">
        <v>170</v>
      </c>
      <c r="I2791" s="3" t="s">
        <v>59</v>
      </c>
      <c r="J2791" s="3">
        <v>25.9</v>
      </c>
      <c r="K2791" s="3">
        <v>12</v>
      </c>
    </row>
    <row r="2792" spans="1:11" x14ac:dyDescent="0.35">
      <c r="A2792" s="3" t="s">
        <v>12</v>
      </c>
      <c r="B2792" s="3">
        <v>2015</v>
      </c>
      <c r="C2792" s="22">
        <v>42057</v>
      </c>
      <c r="D2792" s="3" t="s">
        <v>1542</v>
      </c>
      <c r="E2792" s="3" t="s">
        <v>1544</v>
      </c>
      <c r="F2792" s="3">
        <v>1</v>
      </c>
      <c r="G2792" s="3">
        <v>6</v>
      </c>
      <c r="H2792" s="3" t="s">
        <v>178</v>
      </c>
      <c r="I2792" s="3" t="s">
        <v>159</v>
      </c>
      <c r="J2792" s="3">
        <v>23.1</v>
      </c>
      <c r="K2792" s="3">
        <v>9</v>
      </c>
    </row>
    <row r="2793" spans="1:11" x14ac:dyDescent="0.35">
      <c r="A2793" s="3" t="s">
        <v>12</v>
      </c>
      <c r="B2793" s="3">
        <v>2015</v>
      </c>
      <c r="C2793" s="22">
        <v>42057</v>
      </c>
      <c r="D2793" s="3" t="s">
        <v>1542</v>
      </c>
      <c r="E2793" s="3" t="s">
        <v>1544</v>
      </c>
      <c r="F2793" s="3">
        <v>2</v>
      </c>
      <c r="G2793" s="3">
        <v>1</v>
      </c>
      <c r="H2793" s="3" t="s">
        <v>1635</v>
      </c>
      <c r="I2793" s="3" t="s">
        <v>36</v>
      </c>
      <c r="J2793" s="3">
        <v>31.4</v>
      </c>
      <c r="K2793" s="3">
        <v>1</v>
      </c>
    </row>
    <row r="2794" spans="1:11" x14ac:dyDescent="0.35">
      <c r="A2794" s="3" t="s">
        <v>12</v>
      </c>
      <c r="B2794" s="3">
        <v>2015</v>
      </c>
      <c r="C2794" s="22">
        <v>42057</v>
      </c>
      <c r="D2794" s="3" t="s">
        <v>1542</v>
      </c>
      <c r="E2794" s="3" t="s">
        <v>1544</v>
      </c>
      <c r="F2794" s="3">
        <v>2</v>
      </c>
      <c r="G2794" s="3">
        <v>2</v>
      </c>
      <c r="H2794" s="3" t="s">
        <v>135</v>
      </c>
      <c r="I2794" s="3" t="s">
        <v>36</v>
      </c>
      <c r="J2794" s="3">
        <v>24.2</v>
      </c>
      <c r="K2794" s="3">
        <v>6</v>
      </c>
    </row>
    <row r="2795" spans="1:11" x14ac:dyDescent="0.35">
      <c r="A2795" s="3" t="s">
        <v>12</v>
      </c>
      <c r="B2795" s="3">
        <v>2015</v>
      </c>
      <c r="C2795" s="22">
        <v>42057</v>
      </c>
      <c r="D2795" s="3" t="s">
        <v>1542</v>
      </c>
      <c r="E2795" s="3" t="s">
        <v>1544</v>
      </c>
      <c r="F2795" s="3">
        <v>2</v>
      </c>
      <c r="G2795" s="3">
        <v>3</v>
      </c>
      <c r="H2795" s="3" t="s">
        <v>1641</v>
      </c>
      <c r="I2795" s="3" t="s">
        <v>1642</v>
      </c>
      <c r="J2795" s="3">
        <v>27.3</v>
      </c>
      <c r="K2795" s="3">
        <v>3</v>
      </c>
    </row>
    <row r="2796" spans="1:11" x14ac:dyDescent="0.35">
      <c r="A2796" s="3" t="s">
        <v>12</v>
      </c>
      <c r="B2796" s="3">
        <v>2015</v>
      </c>
      <c r="C2796" s="22">
        <v>42057</v>
      </c>
      <c r="D2796" s="3" t="s">
        <v>1542</v>
      </c>
      <c r="E2796" s="3" t="s">
        <v>1544</v>
      </c>
      <c r="F2796" s="3">
        <v>2</v>
      </c>
      <c r="G2796" s="3">
        <v>4</v>
      </c>
      <c r="H2796" s="3" t="s">
        <v>137</v>
      </c>
      <c r="I2796" s="3" t="s">
        <v>38</v>
      </c>
      <c r="J2796" s="3">
        <v>24.1</v>
      </c>
      <c r="K2796" s="3">
        <v>10</v>
      </c>
    </row>
    <row r="2797" spans="1:11" x14ac:dyDescent="0.35">
      <c r="A2797" s="3" t="s">
        <v>12</v>
      </c>
      <c r="B2797" s="3">
        <v>2015</v>
      </c>
      <c r="C2797" s="22">
        <v>42057</v>
      </c>
      <c r="D2797" s="3" t="s">
        <v>1542</v>
      </c>
      <c r="E2797" s="3" t="s">
        <v>1544</v>
      </c>
      <c r="F2797" s="3">
        <v>2</v>
      </c>
      <c r="G2797" s="3">
        <v>5</v>
      </c>
      <c r="H2797" s="3" t="s">
        <v>1620</v>
      </c>
      <c r="I2797" s="3" t="s">
        <v>1621</v>
      </c>
      <c r="J2797" s="3">
        <v>29</v>
      </c>
      <c r="K2797" s="3">
        <v>11</v>
      </c>
    </row>
    <row r="2798" spans="1:11" x14ac:dyDescent="0.35">
      <c r="A2798" s="3" t="s">
        <v>12</v>
      </c>
      <c r="B2798" s="3">
        <v>2015</v>
      </c>
      <c r="C2798" s="22">
        <v>42057</v>
      </c>
      <c r="D2798" s="3" t="s">
        <v>1542</v>
      </c>
      <c r="E2798" s="3" t="s">
        <v>1544</v>
      </c>
      <c r="F2798" s="3">
        <v>2</v>
      </c>
      <c r="G2798" s="3">
        <v>6</v>
      </c>
      <c r="H2798" s="3" t="s">
        <v>1658</v>
      </c>
      <c r="I2798" s="3" t="s">
        <v>1616</v>
      </c>
      <c r="J2798" s="3">
        <v>25.1</v>
      </c>
      <c r="K2798" s="3">
        <v>8</v>
      </c>
    </row>
    <row r="2799" spans="1:11" x14ac:dyDescent="0.35">
      <c r="A2799" s="3" t="s">
        <v>12</v>
      </c>
      <c r="B2799" s="3">
        <v>2015</v>
      </c>
      <c r="C2799" s="22">
        <v>42057</v>
      </c>
      <c r="D2799" s="3" t="s">
        <v>1542</v>
      </c>
      <c r="E2799" s="3" t="s">
        <v>383</v>
      </c>
      <c r="F2799" s="3">
        <v>1</v>
      </c>
      <c r="G2799" s="3">
        <v>1</v>
      </c>
      <c r="H2799" s="3" t="s">
        <v>1635</v>
      </c>
      <c r="I2799" s="3" t="s">
        <v>36</v>
      </c>
      <c r="J2799" s="3">
        <v>31.4</v>
      </c>
      <c r="K2799" s="3">
        <v>1</v>
      </c>
    </row>
    <row r="2800" spans="1:11" x14ac:dyDescent="0.35">
      <c r="A2800" s="3" t="s">
        <v>12</v>
      </c>
      <c r="B2800" s="3">
        <v>2015</v>
      </c>
      <c r="C2800" s="22">
        <v>42057</v>
      </c>
      <c r="D2800" s="3" t="s">
        <v>1542</v>
      </c>
      <c r="E2800" s="3" t="s">
        <v>383</v>
      </c>
      <c r="F2800" s="3">
        <v>1</v>
      </c>
      <c r="G2800" s="3">
        <v>2</v>
      </c>
      <c r="H2800" s="3" t="s">
        <v>78</v>
      </c>
      <c r="I2800" s="3" t="s">
        <v>19</v>
      </c>
      <c r="J2800" s="3">
        <v>23.8</v>
      </c>
      <c r="K2800" s="3">
        <v>2</v>
      </c>
    </row>
    <row r="2801" spans="1:11" x14ac:dyDescent="0.35">
      <c r="A2801" s="3" t="s">
        <v>12</v>
      </c>
      <c r="B2801" s="3">
        <v>2015</v>
      </c>
      <c r="C2801" s="22">
        <v>42057</v>
      </c>
      <c r="D2801" s="3" t="s">
        <v>1542</v>
      </c>
      <c r="E2801" s="3" t="s">
        <v>383</v>
      </c>
      <c r="F2801" s="3">
        <v>1</v>
      </c>
      <c r="G2801" s="3">
        <v>3</v>
      </c>
      <c r="H2801" s="3" t="s">
        <v>1641</v>
      </c>
      <c r="I2801" s="3" t="s">
        <v>1642</v>
      </c>
      <c r="J2801" s="3">
        <v>27.3</v>
      </c>
      <c r="K2801" s="3">
        <v>3</v>
      </c>
    </row>
    <row r="2802" spans="1:11" x14ac:dyDescent="0.35">
      <c r="A2802" s="3" t="s">
        <v>12</v>
      </c>
      <c r="B2802" s="3">
        <v>2015</v>
      </c>
      <c r="C2802" s="22">
        <v>42057</v>
      </c>
      <c r="D2802" s="3" t="s">
        <v>1542</v>
      </c>
      <c r="E2802" s="3" t="s">
        <v>383</v>
      </c>
      <c r="F2802" s="3">
        <v>1</v>
      </c>
      <c r="G2802" s="3">
        <v>4</v>
      </c>
      <c r="H2802" s="3" t="s">
        <v>1637</v>
      </c>
      <c r="I2802" s="3" t="s">
        <v>1623</v>
      </c>
      <c r="J2802" s="3">
        <v>26</v>
      </c>
      <c r="K2802" s="3">
        <v>4</v>
      </c>
    </row>
    <row r="2803" spans="1:11" x14ac:dyDescent="0.35">
      <c r="A2803" s="3" t="s">
        <v>12</v>
      </c>
      <c r="B2803" s="3">
        <v>2015</v>
      </c>
      <c r="C2803" s="22">
        <v>42057</v>
      </c>
      <c r="D2803" s="3" t="s">
        <v>1542</v>
      </c>
      <c r="E2803" s="3" t="s">
        <v>383</v>
      </c>
      <c r="F2803" s="3">
        <v>1</v>
      </c>
      <c r="G2803" s="3">
        <v>5</v>
      </c>
      <c r="H2803" s="3" t="s">
        <v>157</v>
      </c>
      <c r="I2803" s="3" t="s">
        <v>38</v>
      </c>
      <c r="J2803" s="3">
        <v>24.2</v>
      </c>
      <c r="K2803" s="3">
        <v>5</v>
      </c>
    </row>
    <row r="2804" spans="1:11" x14ac:dyDescent="0.35">
      <c r="A2804" s="3" t="s">
        <v>12</v>
      </c>
      <c r="B2804" s="3">
        <v>2015</v>
      </c>
      <c r="C2804" s="22">
        <v>42057</v>
      </c>
      <c r="D2804" s="3" t="s">
        <v>1542</v>
      </c>
      <c r="E2804" s="3" t="s">
        <v>383</v>
      </c>
      <c r="F2804" s="3">
        <v>1</v>
      </c>
      <c r="G2804" s="3">
        <v>6</v>
      </c>
      <c r="H2804" s="3" t="s">
        <v>135</v>
      </c>
      <c r="I2804" s="3" t="s">
        <v>36</v>
      </c>
      <c r="J2804" s="3">
        <v>24.2</v>
      </c>
      <c r="K2804" s="3">
        <v>6</v>
      </c>
    </row>
    <row r="2805" spans="1:11" x14ac:dyDescent="0.35">
      <c r="A2805" s="3" t="s">
        <v>12</v>
      </c>
      <c r="B2805" s="3">
        <v>2015</v>
      </c>
      <c r="C2805" s="22">
        <v>42057</v>
      </c>
      <c r="D2805" s="3" t="s">
        <v>1542</v>
      </c>
      <c r="E2805" s="3" t="s">
        <v>383</v>
      </c>
      <c r="F2805" s="3">
        <v>2</v>
      </c>
      <c r="G2805" s="3">
        <v>1</v>
      </c>
      <c r="H2805" s="3" t="s">
        <v>80</v>
      </c>
      <c r="I2805" s="3" t="s">
        <v>65</v>
      </c>
      <c r="J2805" s="3">
        <v>27.8</v>
      </c>
      <c r="K2805" s="3">
        <v>7</v>
      </c>
    </row>
    <row r="2806" spans="1:11" x14ac:dyDescent="0.35">
      <c r="A2806" s="3" t="s">
        <v>12</v>
      </c>
      <c r="B2806" s="3">
        <v>2015</v>
      </c>
      <c r="C2806" s="22">
        <v>42057</v>
      </c>
      <c r="D2806" s="3" t="s">
        <v>1542</v>
      </c>
      <c r="E2806" s="3" t="s">
        <v>383</v>
      </c>
      <c r="F2806" s="3">
        <v>2</v>
      </c>
      <c r="G2806" s="3">
        <v>2</v>
      </c>
      <c r="H2806" s="3" t="s">
        <v>1658</v>
      </c>
      <c r="I2806" s="3" t="s">
        <v>1616</v>
      </c>
      <c r="J2806" s="3">
        <v>25.1</v>
      </c>
      <c r="K2806" s="3">
        <v>8</v>
      </c>
    </row>
    <row r="2807" spans="1:11" x14ac:dyDescent="0.35">
      <c r="A2807" s="3" t="s">
        <v>12</v>
      </c>
      <c r="B2807" s="3">
        <v>2015</v>
      </c>
      <c r="C2807" s="22">
        <v>42057</v>
      </c>
      <c r="D2807" s="3" t="s">
        <v>1542</v>
      </c>
      <c r="E2807" s="3" t="s">
        <v>383</v>
      </c>
      <c r="F2807" s="3">
        <v>2</v>
      </c>
      <c r="G2807" s="3">
        <v>3</v>
      </c>
      <c r="H2807" s="3" t="s">
        <v>178</v>
      </c>
      <c r="I2807" s="3" t="s">
        <v>159</v>
      </c>
      <c r="J2807" s="3">
        <v>23.1</v>
      </c>
      <c r="K2807" s="3">
        <v>9</v>
      </c>
    </row>
    <row r="2808" spans="1:11" x14ac:dyDescent="0.35">
      <c r="A2808" s="3" t="s">
        <v>12</v>
      </c>
      <c r="B2808" s="3">
        <v>2015</v>
      </c>
      <c r="C2808" s="22">
        <v>42057</v>
      </c>
      <c r="D2808" s="3" t="s">
        <v>1542</v>
      </c>
      <c r="E2808" s="3" t="s">
        <v>383</v>
      </c>
      <c r="F2808" s="3">
        <v>2</v>
      </c>
      <c r="G2808" s="3">
        <v>4</v>
      </c>
      <c r="H2808" s="3" t="s">
        <v>137</v>
      </c>
      <c r="I2808" s="3" t="s">
        <v>38</v>
      </c>
      <c r="J2808" s="3">
        <v>24.1</v>
      </c>
      <c r="K2808" s="3">
        <v>10</v>
      </c>
    </row>
    <row r="2809" spans="1:11" x14ac:dyDescent="0.35">
      <c r="A2809" s="3" t="s">
        <v>12</v>
      </c>
      <c r="B2809" s="3">
        <v>2015</v>
      </c>
      <c r="C2809" s="22">
        <v>42057</v>
      </c>
      <c r="D2809" s="3" t="s">
        <v>1542</v>
      </c>
      <c r="E2809" s="3" t="s">
        <v>383</v>
      </c>
      <c r="F2809" s="3">
        <v>2</v>
      </c>
      <c r="G2809" s="3">
        <v>5</v>
      </c>
      <c r="H2809" s="3" t="s">
        <v>1620</v>
      </c>
      <c r="I2809" s="3" t="s">
        <v>1621</v>
      </c>
      <c r="J2809" s="3">
        <v>29</v>
      </c>
      <c r="K2809" s="3">
        <v>11</v>
      </c>
    </row>
    <row r="2810" spans="1:11" x14ac:dyDescent="0.35">
      <c r="A2810" s="3" t="s">
        <v>12</v>
      </c>
      <c r="B2810" s="3">
        <v>2015</v>
      </c>
      <c r="C2810" s="22">
        <v>42057</v>
      </c>
      <c r="D2810" s="3" t="s">
        <v>1542</v>
      </c>
      <c r="E2810" s="3" t="s">
        <v>383</v>
      </c>
      <c r="F2810" s="3">
        <v>2</v>
      </c>
      <c r="G2810" s="3">
        <v>6</v>
      </c>
      <c r="H2810" s="3" t="s">
        <v>170</v>
      </c>
      <c r="I2810" s="3" t="s">
        <v>59</v>
      </c>
      <c r="J2810" s="3">
        <v>25.9</v>
      </c>
      <c r="K2810" s="3">
        <v>12</v>
      </c>
    </row>
    <row r="2811" spans="1:11" x14ac:dyDescent="0.35">
      <c r="A2811" s="3" t="s">
        <v>71</v>
      </c>
      <c r="B2811" s="3">
        <v>2015</v>
      </c>
      <c r="C2811" s="22">
        <v>42022</v>
      </c>
      <c r="D2811" s="3" t="s">
        <v>1554</v>
      </c>
      <c r="E2811" s="3" t="s">
        <v>472</v>
      </c>
      <c r="F2811" s="3">
        <v>1</v>
      </c>
      <c r="G2811" s="3">
        <v>1</v>
      </c>
      <c r="H2811" s="3" t="s">
        <v>164</v>
      </c>
      <c r="I2811" s="3" t="s">
        <v>36</v>
      </c>
      <c r="J2811" s="3">
        <v>21</v>
      </c>
      <c r="K2811" s="3">
        <v>5</v>
      </c>
    </row>
    <row r="2812" spans="1:11" x14ac:dyDescent="0.35">
      <c r="A2812" s="3" t="s">
        <v>71</v>
      </c>
      <c r="B2812" s="3">
        <v>2015</v>
      </c>
      <c r="C2812" s="22">
        <v>42022</v>
      </c>
      <c r="D2812" s="3" t="s">
        <v>1554</v>
      </c>
      <c r="E2812" s="3" t="s">
        <v>472</v>
      </c>
      <c r="F2812" s="3">
        <v>1</v>
      </c>
      <c r="G2812" s="3">
        <v>2</v>
      </c>
      <c r="H2812" s="3" t="s">
        <v>142</v>
      </c>
      <c r="I2812" s="3" t="s">
        <v>61</v>
      </c>
      <c r="J2812" s="3">
        <v>22.6</v>
      </c>
      <c r="K2812" s="3">
        <v>12</v>
      </c>
    </row>
    <row r="2813" spans="1:11" x14ac:dyDescent="0.35">
      <c r="A2813" s="3" t="s">
        <v>71</v>
      </c>
      <c r="B2813" s="3">
        <v>2015</v>
      </c>
      <c r="C2813" s="22">
        <v>42022</v>
      </c>
      <c r="D2813" s="3" t="s">
        <v>1554</v>
      </c>
      <c r="E2813" s="3" t="s">
        <v>472</v>
      </c>
      <c r="F2813" s="3">
        <v>1</v>
      </c>
      <c r="G2813" s="3">
        <v>3</v>
      </c>
      <c r="H2813" s="3" t="s">
        <v>1591</v>
      </c>
      <c r="I2813" s="3" t="s">
        <v>17</v>
      </c>
      <c r="J2813" s="3">
        <v>26.8</v>
      </c>
      <c r="K2813" s="3">
        <v>13</v>
      </c>
    </row>
    <row r="2814" spans="1:11" x14ac:dyDescent="0.35">
      <c r="A2814" s="3" t="s">
        <v>71</v>
      </c>
      <c r="B2814" s="3">
        <v>2015</v>
      </c>
      <c r="C2814" s="22">
        <v>42022</v>
      </c>
      <c r="D2814" s="3" t="s">
        <v>1554</v>
      </c>
      <c r="E2814" s="3" t="s">
        <v>472</v>
      </c>
      <c r="F2814" s="3">
        <v>1</v>
      </c>
      <c r="G2814" s="3">
        <v>4</v>
      </c>
      <c r="H2814" s="3" t="s">
        <v>43</v>
      </c>
      <c r="I2814" s="3" t="s">
        <v>44</v>
      </c>
      <c r="J2814" s="3">
        <v>22.1</v>
      </c>
      <c r="K2814" s="3">
        <v>17</v>
      </c>
    </row>
    <row r="2815" spans="1:11" x14ac:dyDescent="0.35">
      <c r="A2815" s="3" t="s">
        <v>71</v>
      </c>
      <c r="B2815" s="3">
        <v>2015</v>
      </c>
      <c r="C2815" s="22">
        <v>42022</v>
      </c>
      <c r="D2815" s="3" t="s">
        <v>1554</v>
      </c>
      <c r="E2815" s="3" t="s">
        <v>472</v>
      </c>
      <c r="F2815" s="3">
        <v>1</v>
      </c>
      <c r="G2815" s="3">
        <v>5</v>
      </c>
      <c r="H2815" s="3" t="s">
        <v>332</v>
      </c>
      <c r="I2815" s="3" t="s">
        <v>56</v>
      </c>
      <c r="J2815" s="3">
        <v>22.7</v>
      </c>
      <c r="K2815" s="3">
        <v>25</v>
      </c>
    </row>
    <row r="2816" spans="1:11" x14ac:dyDescent="0.35">
      <c r="A2816" s="3" t="s">
        <v>71</v>
      </c>
      <c r="B2816" s="3">
        <v>2015</v>
      </c>
      <c r="C2816" s="22">
        <v>42022</v>
      </c>
      <c r="D2816" s="3" t="s">
        <v>1554</v>
      </c>
      <c r="E2816" s="3" t="s">
        <v>472</v>
      </c>
      <c r="F2816" s="3">
        <v>1</v>
      </c>
      <c r="G2816" s="3">
        <v>6</v>
      </c>
      <c r="H2816" s="3" t="s">
        <v>1661</v>
      </c>
      <c r="I2816" s="3" t="s">
        <v>31</v>
      </c>
      <c r="J2816" s="3">
        <v>24.7</v>
      </c>
      <c r="K2816" s="3">
        <v>21</v>
      </c>
    </row>
    <row r="2817" spans="1:11" x14ac:dyDescent="0.35">
      <c r="A2817" s="3" t="s">
        <v>71</v>
      </c>
      <c r="B2817" s="3">
        <v>2015</v>
      </c>
      <c r="C2817" s="22">
        <v>42022</v>
      </c>
      <c r="D2817" s="3" t="s">
        <v>1554</v>
      </c>
      <c r="E2817" s="3" t="s">
        <v>472</v>
      </c>
      <c r="F2817" s="3">
        <v>2</v>
      </c>
      <c r="G2817" s="3">
        <v>1</v>
      </c>
      <c r="H2817" s="3" t="s">
        <v>1637</v>
      </c>
      <c r="I2817" s="3" t="s">
        <v>1623</v>
      </c>
      <c r="J2817" s="3">
        <v>25.9</v>
      </c>
      <c r="K2817" s="3">
        <v>8</v>
      </c>
    </row>
    <row r="2818" spans="1:11" x14ac:dyDescent="0.35">
      <c r="A2818" s="3" t="s">
        <v>71</v>
      </c>
      <c r="B2818" s="3">
        <v>2015</v>
      </c>
      <c r="C2818" s="22">
        <v>42022</v>
      </c>
      <c r="D2818" s="3" t="s">
        <v>1554</v>
      </c>
      <c r="E2818" s="3" t="s">
        <v>472</v>
      </c>
      <c r="F2818" s="3">
        <v>2</v>
      </c>
      <c r="G2818" s="3">
        <v>2</v>
      </c>
      <c r="H2818" s="3" t="s">
        <v>170</v>
      </c>
      <c r="I2818" s="3" t="s">
        <v>59</v>
      </c>
      <c r="J2818" s="3">
        <v>25.9</v>
      </c>
      <c r="K2818" s="3">
        <v>10</v>
      </c>
    </row>
    <row r="2819" spans="1:11" x14ac:dyDescent="0.35">
      <c r="A2819" s="3" t="s">
        <v>71</v>
      </c>
      <c r="B2819" s="3">
        <v>2015</v>
      </c>
      <c r="C2819" s="22">
        <v>42022</v>
      </c>
      <c r="D2819" s="3" t="s">
        <v>1554</v>
      </c>
      <c r="E2819" s="3" t="s">
        <v>472</v>
      </c>
      <c r="F2819" s="3">
        <v>2</v>
      </c>
      <c r="G2819" s="3">
        <v>3</v>
      </c>
      <c r="H2819" s="3" t="s">
        <v>78</v>
      </c>
      <c r="I2819" s="3" t="s">
        <v>19</v>
      </c>
      <c r="J2819" s="3">
        <v>23.7</v>
      </c>
      <c r="K2819" s="3">
        <v>2</v>
      </c>
    </row>
    <row r="2820" spans="1:11" x14ac:dyDescent="0.35">
      <c r="A2820" s="3" t="s">
        <v>71</v>
      </c>
      <c r="B2820" s="3">
        <v>2015</v>
      </c>
      <c r="C2820" s="22">
        <v>42022</v>
      </c>
      <c r="D2820" s="3" t="s">
        <v>1554</v>
      </c>
      <c r="E2820" s="3" t="s">
        <v>472</v>
      </c>
      <c r="F2820" s="3">
        <v>2</v>
      </c>
      <c r="G2820" s="3">
        <v>4</v>
      </c>
      <c r="H2820" s="3" t="s">
        <v>1662</v>
      </c>
      <c r="I2820" s="3" t="s">
        <v>1663</v>
      </c>
      <c r="J2820" s="3">
        <v>30.8</v>
      </c>
      <c r="K2820" s="3">
        <v>21</v>
      </c>
    </row>
    <row r="2821" spans="1:11" x14ac:dyDescent="0.35">
      <c r="A2821" s="3" t="s">
        <v>71</v>
      </c>
      <c r="B2821" s="3">
        <v>2015</v>
      </c>
      <c r="C2821" s="22">
        <v>42022</v>
      </c>
      <c r="D2821" s="3" t="s">
        <v>1554</v>
      </c>
      <c r="E2821" s="3" t="s">
        <v>472</v>
      </c>
      <c r="F2821" s="3">
        <v>2</v>
      </c>
      <c r="G2821" s="3">
        <v>5</v>
      </c>
      <c r="H2821" s="3" t="s">
        <v>1643</v>
      </c>
      <c r="I2821" s="3" t="s">
        <v>175</v>
      </c>
      <c r="J2821" s="3">
        <v>29.3</v>
      </c>
      <c r="K2821" s="3">
        <v>13</v>
      </c>
    </row>
    <row r="2822" spans="1:11" x14ac:dyDescent="0.35">
      <c r="A2822" s="3" t="s">
        <v>71</v>
      </c>
      <c r="B2822" s="3">
        <v>2015</v>
      </c>
      <c r="C2822" s="22">
        <v>42022</v>
      </c>
      <c r="D2822" s="3" t="s">
        <v>1554</v>
      </c>
      <c r="E2822" s="3" t="s">
        <v>472</v>
      </c>
      <c r="F2822" s="3">
        <v>2</v>
      </c>
      <c r="G2822" s="3">
        <v>6</v>
      </c>
      <c r="H2822" s="3" t="s">
        <v>1650</v>
      </c>
      <c r="I2822" s="3" t="s">
        <v>1648</v>
      </c>
      <c r="J2822" s="3">
        <v>34.6</v>
      </c>
      <c r="K2822" s="3">
        <v>17</v>
      </c>
    </row>
    <row r="2823" spans="1:11" x14ac:dyDescent="0.35">
      <c r="A2823" s="3" t="s">
        <v>71</v>
      </c>
      <c r="B2823" s="3">
        <v>2015</v>
      </c>
      <c r="C2823" s="22">
        <v>42022</v>
      </c>
      <c r="D2823" s="3" t="s">
        <v>1554</v>
      </c>
      <c r="E2823" s="3" t="s">
        <v>472</v>
      </c>
      <c r="F2823" s="3">
        <v>3</v>
      </c>
      <c r="G2823" s="3">
        <v>1</v>
      </c>
      <c r="H2823" s="3" t="s">
        <v>1620</v>
      </c>
      <c r="I2823" s="3" t="s">
        <v>1628</v>
      </c>
      <c r="J2823" s="3">
        <v>28.9</v>
      </c>
      <c r="K2823" s="3">
        <v>6</v>
      </c>
    </row>
    <row r="2824" spans="1:11" x14ac:dyDescent="0.35">
      <c r="A2824" s="3" t="s">
        <v>71</v>
      </c>
      <c r="B2824" s="3">
        <v>2015</v>
      </c>
      <c r="C2824" s="22">
        <v>42022</v>
      </c>
      <c r="D2824" s="3" t="s">
        <v>1554</v>
      </c>
      <c r="E2824" s="3" t="s">
        <v>472</v>
      </c>
      <c r="F2824" s="3">
        <v>3</v>
      </c>
      <c r="G2824" s="3">
        <v>2</v>
      </c>
      <c r="H2824" s="3" t="s">
        <v>119</v>
      </c>
      <c r="I2824" s="3" t="s">
        <v>21</v>
      </c>
      <c r="J2824" s="3">
        <v>23.8</v>
      </c>
      <c r="K2824" s="3">
        <v>11</v>
      </c>
    </row>
    <row r="2825" spans="1:11" x14ac:dyDescent="0.35">
      <c r="A2825" s="3" t="s">
        <v>71</v>
      </c>
      <c r="B2825" s="3">
        <v>2015</v>
      </c>
      <c r="C2825" s="22">
        <v>42022</v>
      </c>
      <c r="D2825" s="3" t="s">
        <v>1554</v>
      </c>
      <c r="E2825" s="3" t="s">
        <v>472</v>
      </c>
      <c r="F2825" s="3">
        <v>3</v>
      </c>
      <c r="G2825" s="3">
        <v>3</v>
      </c>
      <c r="H2825" s="3" t="s">
        <v>1641</v>
      </c>
      <c r="I2825" s="3" t="s">
        <v>1642</v>
      </c>
      <c r="J2825" s="3">
        <v>27.2</v>
      </c>
      <c r="K2825" s="3">
        <v>9</v>
      </c>
    </row>
    <row r="2826" spans="1:11" x14ac:dyDescent="0.35">
      <c r="A2826" s="3" t="s">
        <v>71</v>
      </c>
      <c r="B2826" s="3">
        <v>2015</v>
      </c>
      <c r="C2826" s="22">
        <v>42022</v>
      </c>
      <c r="D2826" s="3" t="s">
        <v>1554</v>
      </c>
      <c r="E2826" s="3" t="s">
        <v>472</v>
      </c>
      <c r="F2826" s="3">
        <v>3</v>
      </c>
      <c r="G2826" s="3">
        <v>4</v>
      </c>
      <c r="H2826" s="3" t="s">
        <v>1605</v>
      </c>
      <c r="I2826" s="3" t="s">
        <v>40</v>
      </c>
      <c r="J2826" s="3">
        <v>24</v>
      </c>
      <c r="K2826" s="3">
        <v>17</v>
      </c>
    </row>
    <row r="2827" spans="1:11" x14ac:dyDescent="0.35">
      <c r="A2827" s="3" t="s">
        <v>71</v>
      </c>
      <c r="B2827" s="3">
        <v>2015</v>
      </c>
      <c r="C2827" s="22">
        <v>42022</v>
      </c>
      <c r="D2827" s="3" t="s">
        <v>1554</v>
      </c>
      <c r="E2827" s="3" t="s">
        <v>472</v>
      </c>
      <c r="F2827" s="3">
        <v>3</v>
      </c>
      <c r="G2827" s="3">
        <v>5</v>
      </c>
      <c r="H2827" s="3" t="s">
        <v>1664</v>
      </c>
      <c r="I2827" s="3" t="s">
        <v>261</v>
      </c>
      <c r="J2827" s="3">
        <v>20.2</v>
      </c>
      <c r="K2827" s="3">
        <v>21</v>
      </c>
    </row>
    <row r="2828" spans="1:11" x14ac:dyDescent="0.35">
      <c r="A2828" s="3" t="s">
        <v>71</v>
      </c>
      <c r="B2828" s="3">
        <v>2015</v>
      </c>
      <c r="C2828" s="22">
        <v>42022</v>
      </c>
      <c r="D2828" s="3" t="s">
        <v>1554</v>
      </c>
      <c r="E2828" s="3" t="s">
        <v>472</v>
      </c>
      <c r="F2828" s="3">
        <v>3</v>
      </c>
      <c r="G2828" s="3">
        <v>6</v>
      </c>
      <c r="H2828" s="3" t="s">
        <v>1665</v>
      </c>
      <c r="I2828" s="3" t="s">
        <v>1666</v>
      </c>
      <c r="J2828" s="3">
        <v>18.5</v>
      </c>
      <c r="K2828" s="3">
        <v>21</v>
      </c>
    </row>
    <row r="2829" spans="1:11" x14ac:dyDescent="0.35">
      <c r="A2829" s="3" t="s">
        <v>71</v>
      </c>
      <c r="B2829" s="3">
        <v>2015</v>
      </c>
      <c r="C2829" s="22">
        <v>42022</v>
      </c>
      <c r="D2829" s="3" t="s">
        <v>1554</v>
      </c>
      <c r="E2829" s="3" t="s">
        <v>472</v>
      </c>
      <c r="F2829" s="3">
        <v>3</v>
      </c>
      <c r="G2829" s="3">
        <v>7</v>
      </c>
      <c r="H2829" s="3" t="s">
        <v>178</v>
      </c>
      <c r="I2829" s="3" t="s">
        <v>159</v>
      </c>
      <c r="J2829" s="3">
        <v>23</v>
      </c>
      <c r="K2829" s="3">
        <v>13</v>
      </c>
    </row>
    <row r="2830" spans="1:11" x14ac:dyDescent="0.35">
      <c r="A2830" s="3" t="s">
        <v>71</v>
      </c>
      <c r="B2830" s="3">
        <v>2015</v>
      </c>
      <c r="C2830" s="22">
        <v>42022</v>
      </c>
      <c r="D2830" s="3" t="s">
        <v>1554</v>
      </c>
      <c r="E2830" s="3" t="s">
        <v>472</v>
      </c>
      <c r="F2830" s="3">
        <v>4</v>
      </c>
      <c r="G2830" s="3">
        <v>1</v>
      </c>
      <c r="H2830" s="3" t="s">
        <v>80</v>
      </c>
      <c r="I2830" s="3" t="s">
        <v>65</v>
      </c>
      <c r="J2830" s="3">
        <v>27.7</v>
      </c>
      <c r="K2830" s="3">
        <v>7</v>
      </c>
    </row>
    <row r="2831" spans="1:11" x14ac:dyDescent="0.35">
      <c r="A2831" s="3" t="s">
        <v>71</v>
      </c>
      <c r="B2831" s="3">
        <v>2015</v>
      </c>
      <c r="C2831" s="22">
        <v>42022</v>
      </c>
      <c r="D2831" s="3" t="s">
        <v>1554</v>
      </c>
      <c r="E2831" s="3" t="s">
        <v>472</v>
      </c>
      <c r="F2831" s="3">
        <v>4</v>
      </c>
      <c r="G2831" s="3">
        <v>2</v>
      </c>
      <c r="H2831" s="3" t="s">
        <v>167</v>
      </c>
      <c r="I2831" s="3" t="s">
        <v>121</v>
      </c>
      <c r="J2831" s="3">
        <v>22.1</v>
      </c>
      <c r="K2831" s="3">
        <v>4</v>
      </c>
    </row>
    <row r="2832" spans="1:11" x14ac:dyDescent="0.35">
      <c r="A2832" s="3" t="s">
        <v>71</v>
      </c>
      <c r="B2832" s="3">
        <v>2015</v>
      </c>
      <c r="C2832" s="22">
        <v>42022</v>
      </c>
      <c r="D2832" s="3" t="s">
        <v>1554</v>
      </c>
      <c r="E2832" s="3" t="s">
        <v>472</v>
      </c>
      <c r="F2832" s="3">
        <v>4</v>
      </c>
      <c r="G2832" s="3">
        <v>3</v>
      </c>
      <c r="H2832" s="3" t="s">
        <v>1651</v>
      </c>
      <c r="I2832" s="3" t="s">
        <v>1652</v>
      </c>
      <c r="J2832" s="3">
        <v>24.2</v>
      </c>
      <c r="K2832" s="3">
        <v>13</v>
      </c>
    </row>
    <row r="2833" spans="1:11" x14ac:dyDescent="0.35">
      <c r="A2833" s="3" t="s">
        <v>71</v>
      </c>
      <c r="B2833" s="3">
        <v>2015</v>
      </c>
      <c r="C2833" s="22">
        <v>42022</v>
      </c>
      <c r="D2833" s="3" t="s">
        <v>1554</v>
      </c>
      <c r="E2833" s="3" t="s">
        <v>472</v>
      </c>
      <c r="F2833" s="3">
        <v>4</v>
      </c>
      <c r="G2833" s="3">
        <v>4</v>
      </c>
      <c r="H2833" s="3" t="s">
        <v>1659</v>
      </c>
      <c r="I2833" s="3" t="s">
        <v>1660</v>
      </c>
      <c r="J2833" s="3"/>
      <c r="K2833" s="3">
        <v>3</v>
      </c>
    </row>
    <row r="2834" spans="1:11" x14ac:dyDescent="0.35">
      <c r="A2834" s="3" t="s">
        <v>71</v>
      </c>
      <c r="B2834" s="3">
        <v>2015</v>
      </c>
      <c r="C2834" s="22">
        <v>42022</v>
      </c>
      <c r="D2834" s="3" t="s">
        <v>1554</v>
      </c>
      <c r="E2834" s="3" t="s">
        <v>472</v>
      </c>
      <c r="F2834" s="3">
        <v>4</v>
      </c>
      <c r="G2834" s="3">
        <v>5</v>
      </c>
      <c r="H2834" s="3" t="s">
        <v>157</v>
      </c>
      <c r="I2834" s="3" t="s">
        <v>38</v>
      </c>
      <c r="J2834" s="3">
        <v>24.1</v>
      </c>
      <c r="K2834" s="3">
        <v>1</v>
      </c>
    </row>
    <row r="2835" spans="1:11" x14ac:dyDescent="0.35">
      <c r="A2835" s="3" t="s">
        <v>71</v>
      </c>
      <c r="B2835" s="3">
        <v>2015</v>
      </c>
      <c r="C2835" s="22">
        <v>42022</v>
      </c>
      <c r="D2835" s="3" t="s">
        <v>1554</v>
      </c>
      <c r="E2835" s="3" t="s">
        <v>472</v>
      </c>
      <c r="F2835" s="3">
        <v>4</v>
      </c>
      <c r="G2835" s="3">
        <v>6</v>
      </c>
      <c r="H2835" s="3" t="s">
        <v>50</v>
      </c>
      <c r="I2835" s="3" t="s">
        <v>51</v>
      </c>
      <c r="J2835" s="3">
        <v>18.3</v>
      </c>
      <c r="K2835" s="3">
        <v>17</v>
      </c>
    </row>
    <row r="2836" spans="1:11" x14ac:dyDescent="0.35">
      <c r="A2836" s="3" t="s">
        <v>71</v>
      </c>
      <c r="B2836" s="3">
        <v>2015</v>
      </c>
      <c r="C2836" s="22">
        <v>42022</v>
      </c>
      <c r="D2836" s="3" t="s">
        <v>1554</v>
      </c>
      <c r="E2836" s="3" t="s">
        <v>472</v>
      </c>
      <c r="F2836" s="3">
        <v>4</v>
      </c>
      <c r="G2836" s="3">
        <v>7</v>
      </c>
      <c r="H2836" s="3" t="s">
        <v>1667</v>
      </c>
      <c r="I2836" s="3" t="s">
        <v>1668</v>
      </c>
      <c r="J2836" s="3">
        <v>28.7</v>
      </c>
      <c r="K2836" s="3">
        <v>25</v>
      </c>
    </row>
    <row r="2837" spans="1:11" x14ac:dyDescent="0.35">
      <c r="A2837" s="3" t="s">
        <v>71</v>
      </c>
      <c r="B2837" s="3">
        <v>2015</v>
      </c>
      <c r="C2837" s="22">
        <v>42022</v>
      </c>
      <c r="D2837" s="3" t="s">
        <v>1554</v>
      </c>
      <c r="E2837" s="3" t="s">
        <v>1543</v>
      </c>
      <c r="F2837" s="3">
        <v>1</v>
      </c>
      <c r="G2837" s="3">
        <v>1</v>
      </c>
      <c r="H2837" s="3" t="s">
        <v>1659</v>
      </c>
      <c r="I2837" s="3" t="s">
        <v>1660</v>
      </c>
      <c r="J2837" s="3"/>
      <c r="K2837" s="3">
        <v>3</v>
      </c>
    </row>
    <row r="2838" spans="1:11" x14ac:dyDescent="0.35">
      <c r="A2838" s="3" t="s">
        <v>71</v>
      </c>
      <c r="B2838" s="3">
        <v>2015</v>
      </c>
      <c r="C2838" s="22">
        <v>42022</v>
      </c>
      <c r="D2838" s="3" t="s">
        <v>1554</v>
      </c>
      <c r="E2838" s="3" t="s">
        <v>1543</v>
      </c>
      <c r="F2838" s="3">
        <v>1</v>
      </c>
      <c r="G2838" s="3">
        <v>2</v>
      </c>
      <c r="H2838" s="3" t="s">
        <v>1591</v>
      </c>
      <c r="I2838" s="3" t="s">
        <v>17</v>
      </c>
      <c r="J2838" s="3">
        <v>26.8</v>
      </c>
      <c r="K2838" s="3">
        <v>13</v>
      </c>
    </row>
    <row r="2839" spans="1:11" x14ac:dyDescent="0.35">
      <c r="A2839" s="3" t="s">
        <v>71</v>
      </c>
      <c r="B2839" s="3">
        <v>2015</v>
      </c>
      <c r="C2839" s="22">
        <v>42022</v>
      </c>
      <c r="D2839" s="3" t="s">
        <v>1554</v>
      </c>
      <c r="E2839" s="3" t="s">
        <v>1543</v>
      </c>
      <c r="F2839" s="3">
        <v>1</v>
      </c>
      <c r="G2839" s="3">
        <v>3</v>
      </c>
      <c r="H2839" s="3" t="s">
        <v>1650</v>
      </c>
      <c r="I2839" s="3" t="s">
        <v>1648</v>
      </c>
      <c r="J2839" s="3">
        <v>34.6</v>
      </c>
      <c r="K2839" s="3">
        <v>17</v>
      </c>
    </row>
    <row r="2840" spans="1:11" x14ac:dyDescent="0.35">
      <c r="A2840" s="3" t="s">
        <v>71</v>
      </c>
      <c r="B2840" s="3">
        <v>2015</v>
      </c>
      <c r="C2840" s="22">
        <v>42022</v>
      </c>
      <c r="D2840" s="3" t="s">
        <v>1554</v>
      </c>
      <c r="E2840" s="3" t="s">
        <v>1543</v>
      </c>
      <c r="F2840" s="3">
        <v>1</v>
      </c>
      <c r="G2840" s="3">
        <v>4</v>
      </c>
      <c r="H2840" s="3" t="s">
        <v>1664</v>
      </c>
      <c r="I2840" s="3" t="s">
        <v>261</v>
      </c>
      <c r="J2840" s="3">
        <v>20.2</v>
      </c>
      <c r="K2840" s="3">
        <v>21</v>
      </c>
    </row>
    <row r="2841" spans="1:11" x14ac:dyDescent="0.35">
      <c r="A2841" s="3" t="s">
        <v>71</v>
      </c>
      <c r="B2841" s="3">
        <v>2015</v>
      </c>
      <c r="C2841" s="22">
        <v>42022</v>
      </c>
      <c r="D2841" s="3" t="s">
        <v>1554</v>
      </c>
      <c r="E2841" s="3" t="s">
        <v>1543</v>
      </c>
      <c r="F2841" s="3">
        <v>2</v>
      </c>
      <c r="G2841" s="3">
        <v>1</v>
      </c>
      <c r="H2841" s="3" t="s">
        <v>78</v>
      </c>
      <c r="I2841" s="3" t="s">
        <v>19</v>
      </c>
      <c r="J2841" s="3">
        <v>23.7</v>
      </c>
      <c r="K2841" s="3">
        <v>2</v>
      </c>
    </row>
    <row r="2842" spans="1:11" x14ac:dyDescent="0.35">
      <c r="A2842" s="3" t="s">
        <v>71</v>
      </c>
      <c r="B2842" s="3">
        <v>2015</v>
      </c>
      <c r="C2842" s="22">
        <v>42022</v>
      </c>
      <c r="D2842" s="3" t="s">
        <v>1554</v>
      </c>
      <c r="E2842" s="3" t="s">
        <v>1543</v>
      </c>
      <c r="F2842" s="3">
        <v>2</v>
      </c>
      <c r="G2842" s="3">
        <v>2</v>
      </c>
      <c r="H2842" s="3" t="s">
        <v>1643</v>
      </c>
      <c r="I2842" s="3" t="s">
        <v>175</v>
      </c>
      <c r="J2842" s="3">
        <v>29.3</v>
      </c>
      <c r="K2842" s="3">
        <v>13</v>
      </c>
    </row>
    <row r="2843" spans="1:11" x14ac:dyDescent="0.35">
      <c r="A2843" s="3" t="s">
        <v>71</v>
      </c>
      <c r="B2843" s="3">
        <v>2015</v>
      </c>
      <c r="C2843" s="22">
        <v>42022</v>
      </c>
      <c r="D2843" s="3" t="s">
        <v>1554</v>
      </c>
      <c r="E2843" s="3" t="s">
        <v>1543</v>
      </c>
      <c r="F2843" s="3">
        <v>2</v>
      </c>
      <c r="G2843" s="3">
        <v>3</v>
      </c>
      <c r="H2843" s="3" t="s">
        <v>1605</v>
      </c>
      <c r="I2843" s="3" t="s">
        <v>40</v>
      </c>
      <c r="J2843" s="3">
        <v>24</v>
      </c>
      <c r="K2843" s="3">
        <v>17</v>
      </c>
    </row>
    <row r="2844" spans="1:11" x14ac:dyDescent="0.35">
      <c r="A2844" s="3" t="s">
        <v>71</v>
      </c>
      <c r="B2844" s="3">
        <v>2015</v>
      </c>
      <c r="C2844" s="22">
        <v>42022</v>
      </c>
      <c r="D2844" s="3" t="s">
        <v>1554</v>
      </c>
      <c r="E2844" s="3" t="s">
        <v>1543</v>
      </c>
      <c r="F2844" s="3">
        <v>2</v>
      </c>
      <c r="G2844" s="3">
        <v>4</v>
      </c>
      <c r="H2844" s="3" t="s">
        <v>1661</v>
      </c>
      <c r="I2844" s="3" t="s">
        <v>31</v>
      </c>
      <c r="J2844" s="3">
        <v>24.7</v>
      </c>
      <c r="K2844" s="3">
        <v>21</v>
      </c>
    </row>
    <row r="2845" spans="1:11" x14ac:dyDescent="0.35">
      <c r="A2845" s="3" t="s">
        <v>71</v>
      </c>
      <c r="B2845" s="3">
        <v>2015</v>
      </c>
      <c r="C2845" s="22">
        <v>42022</v>
      </c>
      <c r="D2845" s="3" t="s">
        <v>1554</v>
      </c>
      <c r="E2845" s="3" t="s">
        <v>1543</v>
      </c>
      <c r="F2845" s="3">
        <v>2</v>
      </c>
      <c r="G2845" s="3">
        <v>5</v>
      </c>
      <c r="H2845" s="3" t="s">
        <v>1667</v>
      </c>
      <c r="I2845" s="3" t="s">
        <v>1668</v>
      </c>
      <c r="J2845" s="3">
        <v>28.7</v>
      </c>
      <c r="K2845" s="3">
        <v>25</v>
      </c>
    </row>
    <row r="2846" spans="1:11" x14ac:dyDescent="0.35">
      <c r="A2846" s="3" t="s">
        <v>71</v>
      </c>
      <c r="B2846" s="3">
        <v>2015</v>
      </c>
      <c r="C2846" s="22">
        <v>42022</v>
      </c>
      <c r="D2846" s="3" t="s">
        <v>1554</v>
      </c>
      <c r="E2846" s="3" t="s">
        <v>1543</v>
      </c>
      <c r="F2846" s="3">
        <v>3</v>
      </c>
      <c r="G2846" s="3">
        <v>1</v>
      </c>
      <c r="H2846" s="3" t="s">
        <v>1641</v>
      </c>
      <c r="I2846" s="3" t="s">
        <v>1642</v>
      </c>
      <c r="J2846" s="3">
        <v>27.2</v>
      </c>
      <c r="K2846" s="3">
        <v>9</v>
      </c>
    </row>
    <row r="2847" spans="1:11" x14ac:dyDescent="0.35">
      <c r="A2847" s="3" t="s">
        <v>71</v>
      </c>
      <c r="B2847" s="3">
        <v>2015</v>
      </c>
      <c r="C2847" s="22">
        <v>42022</v>
      </c>
      <c r="D2847" s="3" t="s">
        <v>1554</v>
      </c>
      <c r="E2847" s="3" t="s">
        <v>1543</v>
      </c>
      <c r="F2847" s="3">
        <v>3</v>
      </c>
      <c r="G2847" s="3">
        <v>2</v>
      </c>
      <c r="H2847" s="3" t="s">
        <v>178</v>
      </c>
      <c r="I2847" s="3" t="s">
        <v>159</v>
      </c>
      <c r="J2847" s="3">
        <v>23</v>
      </c>
      <c r="K2847" s="3">
        <v>13</v>
      </c>
    </row>
    <row r="2848" spans="1:11" x14ac:dyDescent="0.35">
      <c r="A2848" s="3" t="s">
        <v>71</v>
      </c>
      <c r="B2848" s="3">
        <v>2015</v>
      </c>
      <c r="C2848" s="22">
        <v>42022</v>
      </c>
      <c r="D2848" s="3" t="s">
        <v>1554</v>
      </c>
      <c r="E2848" s="3" t="s">
        <v>1543</v>
      </c>
      <c r="F2848" s="3">
        <v>3</v>
      </c>
      <c r="G2848" s="3">
        <v>3</v>
      </c>
      <c r="H2848" s="3" t="s">
        <v>50</v>
      </c>
      <c r="I2848" s="3" t="s">
        <v>51</v>
      </c>
      <c r="J2848" s="3">
        <v>18.3</v>
      </c>
      <c r="K2848" s="3">
        <v>17</v>
      </c>
    </row>
    <row r="2849" spans="1:11" x14ac:dyDescent="0.35">
      <c r="A2849" s="3" t="s">
        <v>71</v>
      </c>
      <c r="B2849" s="3">
        <v>2015</v>
      </c>
      <c r="C2849" s="22">
        <v>42022</v>
      </c>
      <c r="D2849" s="3" t="s">
        <v>1554</v>
      </c>
      <c r="E2849" s="3" t="s">
        <v>1543</v>
      </c>
      <c r="F2849" s="3">
        <v>3</v>
      </c>
      <c r="G2849" s="3">
        <v>4</v>
      </c>
      <c r="H2849" s="3" t="s">
        <v>1662</v>
      </c>
      <c r="I2849" s="3" t="s">
        <v>1663</v>
      </c>
      <c r="J2849" s="3">
        <v>30.8</v>
      </c>
      <c r="K2849" s="3">
        <v>21</v>
      </c>
    </row>
    <row r="2850" spans="1:11" x14ac:dyDescent="0.35">
      <c r="A2850" s="3" t="s">
        <v>71</v>
      </c>
      <c r="B2850" s="3">
        <v>2015</v>
      </c>
      <c r="C2850" s="22">
        <v>42022</v>
      </c>
      <c r="D2850" s="3" t="s">
        <v>1554</v>
      </c>
      <c r="E2850" s="3" t="s">
        <v>1543</v>
      </c>
      <c r="F2850" s="3">
        <v>3</v>
      </c>
      <c r="G2850" s="3">
        <v>5</v>
      </c>
      <c r="H2850" s="3" t="s">
        <v>332</v>
      </c>
      <c r="I2850" s="3" t="s">
        <v>56</v>
      </c>
      <c r="J2850" s="3">
        <v>22.7</v>
      </c>
      <c r="K2850" s="3">
        <v>25</v>
      </c>
    </row>
    <row r="2851" spans="1:11" x14ac:dyDescent="0.35">
      <c r="A2851" s="3" t="s">
        <v>71</v>
      </c>
      <c r="B2851" s="3">
        <v>2015</v>
      </c>
      <c r="C2851" s="22">
        <v>42022</v>
      </c>
      <c r="D2851" s="3" t="s">
        <v>1554</v>
      </c>
      <c r="E2851" s="3" t="s">
        <v>1543</v>
      </c>
      <c r="F2851" s="3">
        <v>4</v>
      </c>
      <c r="G2851" s="3">
        <v>1</v>
      </c>
      <c r="H2851" s="3" t="s">
        <v>157</v>
      </c>
      <c r="I2851" s="3" t="s">
        <v>38</v>
      </c>
      <c r="J2851" s="3">
        <v>24.1</v>
      </c>
      <c r="K2851" s="3">
        <v>1</v>
      </c>
    </row>
    <row r="2852" spans="1:11" x14ac:dyDescent="0.35">
      <c r="A2852" s="3" t="s">
        <v>71</v>
      </c>
      <c r="B2852" s="3">
        <v>2015</v>
      </c>
      <c r="C2852" s="22">
        <v>42022</v>
      </c>
      <c r="D2852" s="3" t="s">
        <v>1554</v>
      </c>
      <c r="E2852" s="3" t="s">
        <v>1543</v>
      </c>
      <c r="F2852" s="3">
        <v>4</v>
      </c>
      <c r="G2852" s="3">
        <v>2</v>
      </c>
      <c r="H2852" s="3" t="s">
        <v>1651</v>
      </c>
      <c r="I2852" s="3" t="s">
        <v>1652</v>
      </c>
      <c r="J2852" s="3">
        <v>24.2</v>
      </c>
      <c r="K2852" s="3">
        <v>13</v>
      </c>
    </row>
    <row r="2853" spans="1:11" x14ac:dyDescent="0.35">
      <c r="A2853" s="3" t="s">
        <v>71</v>
      </c>
      <c r="B2853" s="3">
        <v>2015</v>
      </c>
      <c r="C2853" s="22">
        <v>42022</v>
      </c>
      <c r="D2853" s="3" t="s">
        <v>1554</v>
      </c>
      <c r="E2853" s="3" t="s">
        <v>1543</v>
      </c>
      <c r="F2853" s="3">
        <v>4</v>
      </c>
      <c r="G2853" s="3">
        <v>3</v>
      </c>
      <c r="H2853" s="3" t="s">
        <v>43</v>
      </c>
      <c r="I2853" s="3" t="s">
        <v>44</v>
      </c>
      <c r="J2853" s="3">
        <v>22.1</v>
      </c>
      <c r="K2853" s="3">
        <v>17</v>
      </c>
    </row>
    <row r="2854" spans="1:11" x14ac:dyDescent="0.35">
      <c r="A2854" s="3" t="s">
        <v>71</v>
      </c>
      <c r="B2854" s="3">
        <v>2015</v>
      </c>
      <c r="C2854" s="22">
        <v>42022</v>
      </c>
      <c r="D2854" s="3" t="s">
        <v>1554</v>
      </c>
      <c r="E2854" s="3" t="s">
        <v>1543</v>
      </c>
      <c r="F2854" s="3">
        <v>4</v>
      </c>
      <c r="G2854" s="3">
        <v>4</v>
      </c>
      <c r="H2854" s="3" t="s">
        <v>1665</v>
      </c>
      <c r="I2854" s="3" t="s">
        <v>1666</v>
      </c>
      <c r="J2854" s="3">
        <v>18.5</v>
      </c>
      <c r="K2854" s="3">
        <v>21</v>
      </c>
    </row>
    <row r="2855" spans="1:11" x14ac:dyDescent="0.35">
      <c r="A2855" s="3" t="s">
        <v>71</v>
      </c>
      <c r="B2855" s="3">
        <v>2015</v>
      </c>
      <c r="C2855" s="22">
        <v>42022</v>
      </c>
      <c r="D2855" s="3" t="s">
        <v>1554</v>
      </c>
      <c r="E2855" s="3" t="s">
        <v>1544</v>
      </c>
      <c r="F2855" s="3">
        <v>1</v>
      </c>
      <c r="G2855" s="3">
        <v>1</v>
      </c>
      <c r="H2855" s="3" t="s">
        <v>1659</v>
      </c>
      <c r="I2855" s="3" t="s">
        <v>1660</v>
      </c>
      <c r="J2855" s="3"/>
      <c r="K2855" s="3">
        <v>3</v>
      </c>
    </row>
    <row r="2856" spans="1:11" x14ac:dyDescent="0.35">
      <c r="A2856" s="3" t="s">
        <v>71</v>
      </c>
      <c r="B2856" s="3">
        <v>2015</v>
      </c>
      <c r="C2856" s="22">
        <v>42022</v>
      </c>
      <c r="D2856" s="3" t="s">
        <v>1554</v>
      </c>
      <c r="E2856" s="3" t="s">
        <v>1544</v>
      </c>
      <c r="F2856" s="3">
        <v>1</v>
      </c>
      <c r="G2856" s="3">
        <v>2</v>
      </c>
      <c r="H2856" s="3" t="s">
        <v>157</v>
      </c>
      <c r="I2856" s="3" t="s">
        <v>38</v>
      </c>
      <c r="J2856" s="3">
        <v>24.1</v>
      </c>
      <c r="K2856" s="3">
        <v>1</v>
      </c>
    </row>
    <row r="2857" spans="1:11" x14ac:dyDescent="0.35">
      <c r="A2857" s="3" t="s">
        <v>71</v>
      </c>
      <c r="B2857" s="3">
        <v>2015</v>
      </c>
      <c r="C2857" s="22">
        <v>42022</v>
      </c>
      <c r="D2857" s="3" t="s">
        <v>1554</v>
      </c>
      <c r="E2857" s="3" t="s">
        <v>1544</v>
      </c>
      <c r="F2857" s="3">
        <v>1</v>
      </c>
      <c r="G2857" s="3">
        <v>3</v>
      </c>
      <c r="H2857" s="3" t="s">
        <v>164</v>
      </c>
      <c r="I2857" s="3" t="s">
        <v>36</v>
      </c>
      <c r="J2857" s="3">
        <v>21</v>
      </c>
      <c r="K2857" s="3">
        <v>5</v>
      </c>
    </row>
    <row r="2858" spans="1:11" x14ac:dyDescent="0.35">
      <c r="A2858" s="3" t="s">
        <v>71</v>
      </c>
      <c r="B2858" s="3">
        <v>2015</v>
      </c>
      <c r="C2858" s="22">
        <v>42022</v>
      </c>
      <c r="D2858" s="3" t="s">
        <v>1554</v>
      </c>
      <c r="E2858" s="3" t="s">
        <v>1544</v>
      </c>
      <c r="F2858" s="3">
        <v>1</v>
      </c>
      <c r="G2858" s="3">
        <v>4</v>
      </c>
      <c r="H2858" s="3" t="s">
        <v>80</v>
      </c>
      <c r="I2858" s="3" t="s">
        <v>65</v>
      </c>
      <c r="J2858" s="3">
        <v>27.7</v>
      </c>
      <c r="K2858" s="3">
        <v>7</v>
      </c>
    </row>
    <row r="2859" spans="1:11" x14ac:dyDescent="0.35">
      <c r="A2859" s="3" t="s">
        <v>71</v>
      </c>
      <c r="B2859" s="3">
        <v>2015</v>
      </c>
      <c r="C2859" s="22">
        <v>42022</v>
      </c>
      <c r="D2859" s="3" t="s">
        <v>1554</v>
      </c>
      <c r="E2859" s="3" t="s">
        <v>1544</v>
      </c>
      <c r="F2859" s="3">
        <v>1</v>
      </c>
      <c r="G2859" s="3">
        <v>5</v>
      </c>
      <c r="H2859" s="3" t="s">
        <v>119</v>
      </c>
      <c r="I2859" s="3" t="s">
        <v>21</v>
      </c>
      <c r="J2859" s="3">
        <v>23.8</v>
      </c>
      <c r="K2859" s="3">
        <v>11</v>
      </c>
    </row>
    <row r="2860" spans="1:11" x14ac:dyDescent="0.35">
      <c r="A2860" s="3" t="s">
        <v>71</v>
      </c>
      <c r="B2860" s="3">
        <v>2015</v>
      </c>
      <c r="C2860" s="22">
        <v>42022</v>
      </c>
      <c r="D2860" s="3" t="s">
        <v>1554</v>
      </c>
      <c r="E2860" s="3" t="s">
        <v>1544</v>
      </c>
      <c r="F2860" s="3">
        <v>1</v>
      </c>
      <c r="G2860" s="3">
        <v>6</v>
      </c>
      <c r="H2860" s="3" t="s">
        <v>170</v>
      </c>
      <c r="I2860" s="3" t="s">
        <v>59</v>
      </c>
      <c r="J2860" s="3">
        <v>25.9</v>
      </c>
      <c r="K2860" s="3">
        <v>10</v>
      </c>
    </row>
    <row r="2861" spans="1:11" x14ac:dyDescent="0.35">
      <c r="A2861" s="3" t="s">
        <v>71</v>
      </c>
      <c r="B2861" s="3">
        <v>2015</v>
      </c>
      <c r="C2861" s="22">
        <v>42022</v>
      </c>
      <c r="D2861" s="3" t="s">
        <v>1554</v>
      </c>
      <c r="E2861" s="3" t="s">
        <v>1544</v>
      </c>
      <c r="F2861" s="3">
        <v>2</v>
      </c>
      <c r="G2861" s="3">
        <v>1</v>
      </c>
      <c r="H2861" s="3" t="s">
        <v>1620</v>
      </c>
      <c r="I2861" s="3" t="s">
        <v>1628</v>
      </c>
      <c r="J2861" s="3">
        <v>28.9</v>
      </c>
      <c r="K2861" s="3">
        <v>6</v>
      </c>
    </row>
    <row r="2862" spans="1:11" x14ac:dyDescent="0.35">
      <c r="A2862" s="3" t="s">
        <v>71</v>
      </c>
      <c r="B2862" s="3">
        <v>2015</v>
      </c>
      <c r="C2862" s="22">
        <v>42022</v>
      </c>
      <c r="D2862" s="3" t="s">
        <v>1554</v>
      </c>
      <c r="E2862" s="3" t="s">
        <v>1544</v>
      </c>
      <c r="F2862" s="3">
        <v>2</v>
      </c>
      <c r="G2862" s="3">
        <v>2</v>
      </c>
      <c r="H2862" s="3" t="s">
        <v>167</v>
      </c>
      <c r="I2862" s="3" t="s">
        <v>121</v>
      </c>
      <c r="J2862" s="3">
        <v>22.1</v>
      </c>
      <c r="K2862" s="3">
        <v>4</v>
      </c>
    </row>
    <row r="2863" spans="1:11" x14ac:dyDescent="0.35">
      <c r="A2863" s="3" t="s">
        <v>71</v>
      </c>
      <c r="B2863" s="3">
        <v>2015</v>
      </c>
      <c r="C2863" s="22">
        <v>42022</v>
      </c>
      <c r="D2863" s="3" t="s">
        <v>1554</v>
      </c>
      <c r="E2863" s="3" t="s">
        <v>1544</v>
      </c>
      <c r="F2863" s="3">
        <v>2</v>
      </c>
      <c r="G2863" s="3">
        <v>3</v>
      </c>
      <c r="H2863" s="3" t="s">
        <v>78</v>
      </c>
      <c r="I2863" s="3" t="s">
        <v>19</v>
      </c>
      <c r="J2863" s="3">
        <v>23.7</v>
      </c>
      <c r="K2863" s="3">
        <v>2</v>
      </c>
    </row>
    <row r="2864" spans="1:11" x14ac:dyDescent="0.35">
      <c r="A2864" s="3" t="s">
        <v>71</v>
      </c>
      <c r="B2864" s="3">
        <v>2015</v>
      </c>
      <c r="C2864" s="22">
        <v>42022</v>
      </c>
      <c r="D2864" s="3" t="s">
        <v>1554</v>
      </c>
      <c r="E2864" s="3" t="s">
        <v>1544</v>
      </c>
      <c r="F2864" s="3">
        <v>2</v>
      </c>
      <c r="G2864" s="3">
        <v>4</v>
      </c>
      <c r="H2864" s="3" t="s">
        <v>1637</v>
      </c>
      <c r="I2864" s="3" t="s">
        <v>1623</v>
      </c>
      <c r="J2864" s="3">
        <v>25.9</v>
      </c>
      <c r="K2864" s="3">
        <v>8</v>
      </c>
    </row>
    <row r="2865" spans="1:11" x14ac:dyDescent="0.35">
      <c r="A2865" s="3" t="s">
        <v>71</v>
      </c>
      <c r="B2865" s="3">
        <v>2015</v>
      </c>
      <c r="C2865" s="22">
        <v>42022</v>
      </c>
      <c r="D2865" s="3" t="s">
        <v>1554</v>
      </c>
      <c r="E2865" s="3" t="s">
        <v>1544</v>
      </c>
      <c r="F2865" s="3">
        <v>2</v>
      </c>
      <c r="G2865" s="3">
        <v>5</v>
      </c>
      <c r="H2865" s="3" t="s">
        <v>142</v>
      </c>
      <c r="I2865" s="3" t="s">
        <v>61</v>
      </c>
      <c r="J2865" s="3">
        <v>22.6</v>
      </c>
      <c r="K2865" s="3">
        <v>12</v>
      </c>
    </row>
    <row r="2866" spans="1:11" x14ac:dyDescent="0.35">
      <c r="A2866" s="3" t="s">
        <v>71</v>
      </c>
      <c r="B2866" s="3">
        <v>2015</v>
      </c>
      <c r="C2866" s="22">
        <v>42022</v>
      </c>
      <c r="D2866" s="3" t="s">
        <v>1554</v>
      </c>
      <c r="E2866" s="3" t="s">
        <v>1544</v>
      </c>
      <c r="F2866" s="3">
        <v>2</v>
      </c>
      <c r="G2866" s="3">
        <v>6</v>
      </c>
      <c r="H2866" s="3" t="s">
        <v>1641</v>
      </c>
      <c r="I2866" s="3" t="s">
        <v>1642</v>
      </c>
      <c r="J2866" s="3">
        <v>27.2</v>
      </c>
      <c r="K2866" s="3">
        <v>9</v>
      </c>
    </row>
    <row r="2867" spans="1:11" x14ac:dyDescent="0.35">
      <c r="A2867" s="3" t="s">
        <v>71</v>
      </c>
      <c r="B2867" s="3">
        <v>2015</v>
      </c>
      <c r="C2867" s="22">
        <v>42022</v>
      </c>
      <c r="D2867" s="3" t="s">
        <v>1554</v>
      </c>
      <c r="E2867" s="3" t="s">
        <v>383</v>
      </c>
      <c r="F2867" s="3">
        <v>1</v>
      </c>
      <c r="G2867" s="3">
        <v>1</v>
      </c>
      <c r="H2867" s="3" t="s">
        <v>157</v>
      </c>
      <c r="I2867" s="3" t="s">
        <v>38</v>
      </c>
      <c r="J2867" s="3">
        <v>24.1</v>
      </c>
      <c r="K2867" s="3">
        <v>1</v>
      </c>
    </row>
    <row r="2868" spans="1:11" x14ac:dyDescent="0.35">
      <c r="A2868" s="3" t="s">
        <v>71</v>
      </c>
      <c r="B2868" s="3">
        <v>2015</v>
      </c>
      <c r="C2868" s="22">
        <v>42022</v>
      </c>
      <c r="D2868" s="3" t="s">
        <v>1554</v>
      </c>
      <c r="E2868" s="3" t="s">
        <v>383</v>
      </c>
      <c r="F2868" s="3">
        <v>1</v>
      </c>
      <c r="G2868" s="3">
        <v>2</v>
      </c>
      <c r="H2868" s="3" t="s">
        <v>78</v>
      </c>
      <c r="I2868" s="3" t="s">
        <v>19</v>
      </c>
      <c r="J2868" s="3">
        <v>23.7</v>
      </c>
      <c r="K2868" s="3">
        <v>2</v>
      </c>
    </row>
    <row r="2869" spans="1:11" x14ac:dyDescent="0.35">
      <c r="A2869" s="3" t="s">
        <v>71</v>
      </c>
      <c r="B2869" s="3">
        <v>2015</v>
      </c>
      <c r="C2869" s="22">
        <v>42022</v>
      </c>
      <c r="D2869" s="3" t="s">
        <v>1554</v>
      </c>
      <c r="E2869" s="3" t="s">
        <v>383</v>
      </c>
      <c r="F2869" s="3">
        <v>1</v>
      </c>
      <c r="G2869" s="3">
        <v>3</v>
      </c>
      <c r="H2869" s="3" t="s">
        <v>1659</v>
      </c>
      <c r="I2869" s="3" t="s">
        <v>1660</v>
      </c>
      <c r="J2869" s="3"/>
      <c r="K2869" s="3">
        <v>3</v>
      </c>
    </row>
    <row r="2870" spans="1:11" x14ac:dyDescent="0.35">
      <c r="A2870" s="3" t="s">
        <v>71</v>
      </c>
      <c r="B2870" s="3">
        <v>2015</v>
      </c>
      <c r="C2870" s="22">
        <v>42022</v>
      </c>
      <c r="D2870" s="3" t="s">
        <v>1554</v>
      </c>
      <c r="E2870" s="3" t="s">
        <v>383</v>
      </c>
      <c r="F2870" s="3">
        <v>1</v>
      </c>
      <c r="G2870" s="3">
        <v>4</v>
      </c>
      <c r="H2870" s="3" t="s">
        <v>167</v>
      </c>
      <c r="I2870" s="3" t="s">
        <v>121</v>
      </c>
      <c r="J2870" s="3">
        <v>22.1</v>
      </c>
      <c r="K2870" s="3">
        <v>4</v>
      </c>
    </row>
    <row r="2871" spans="1:11" x14ac:dyDescent="0.35">
      <c r="A2871" s="3" t="s">
        <v>71</v>
      </c>
      <c r="B2871" s="3">
        <v>2015</v>
      </c>
      <c r="C2871" s="22">
        <v>42022</v>
      </c>
      <c r="D2871" s="3" t="s">
        <v>1554</v>
      </c>
      <c r="E2871" s="3" t="s">
        <v>383</v>
      </c>
      <c r="F2871" s="3">
        <v>1</v>
      </c>
      <c r="G2871" s="3">
        <v>5</v>
      </c>
      <c r="H2871" s="3" t="s">
        <v>164</v>
      </c>
      <c r="I2871" s="3" t="s">
        <v>36</v>
      </c>
      <c r="J2871" s="3">
        <v>21</v>
      </c>
      <c r="K2871" s="3">
        <v>5</v>
      </c>
    </row>
    <row r="2872" spans="1:11" x14ac:dyDescent="0.35">
      <c r="A2872" s="3" t="s">
        <v>71</v>
      </c>
      <c r="B2872" s="3">
        <v>2015</v>
      </c>
      <c r="C2872" s="22">
        <v>42022</v>
      </c>
      <c r="D2872" s="3" t="s">
        <v>1554</v>
      </c>
      <c r="E2872" s="3" t="s">
        <v>383</v>
      </c>
      <c r="F2872" s="3">
        <v>1</v>
      </c>
      <c r="G2872" s="3">
        <v>6</v>
      </c>
      <c r="H2872" s="3" t="s">
        <v>1620</v>
      </c>
      <c r="I2872" s="3" t="s">
        <v>1628</v>
      </c>
      <c r="J2872" s="3">
        <v>28.9</v>
      </c>
      <c r="K2872" s="3">
        <v>6</v>
      </c>
    </row>
    <row r="2873" spans="1:11" x14ac:dyDescent="0.35">
      <c r="A2873" s="3" t="s">
        <v>71</v>
      </c>
      <c r="B2873" s="3">
        <v>2015</v>
      </c>
      <c r="C2873" s="22">
        <v>42022</v>
      </c>
      <c r="D2873" s="3" t="s">
        <v>1554</v>
      </c>
      <c r="E2873" s="3" t="s">
        <v>383</v>
      </c>
      <c r="F2873" s="3">
        <v>2</v>
      </c>
      <c r="G2873" s="3">
        <v>1</v>
      </c>
      <c r="H2873" s="3" t="s">
        <v>80</v>
      </c>
      <c r="I2873" s="3" t="s">
        <v>65</v>
      </c>
      <c r="J2873" s="3">
        <v>27.7</v>
      </c>
      <c r="K2873" s="3">
        <v>7</v>
      </c>
    </row>
    <row r="2874" spans="1:11" x14ac:dyDescent="0.35">
      <c r="A2874" s="3" t="s">
        <v>71</v>
      </c>
      <c r="B2874" s="3">
        <v>2015</v>
      </c>
      <c r="C2874" s="22">
        <v>42022</v>
      </c>
      <c r="D2874" s="3" t="s">
        <v>1554</v>
      </c>
      <c r="E2874" s="3" t="s">
        <v>383</v>
      </c>
      <c r="F2874" s="3">
        <v>2</v>
      </c>
      <c r="G2874" s="3">
        <v>2</v>
      </c>
      <c r="H2874" s="3" t="s">
        <v>1637</v>
      </c>
      <c r="I2874" s="3" t="s">
        <v>1623</v>
      </c>
      <c r="J2874" s="3">
        <v>25.9</v>
      </c>
      <c r="K2874" s="3">
        <v>8</v>
      </c>
    </row>
    <row r="2875" spans="1:11" x14ac:dyDescent="0.35">
      <c r="A2875" s="3" t="s">
        <v>71</v>
      </c>
      <c r="B2875" s="3">
        <v>2015</v>
      </c>
      <c r="C2875" s="22">
        <v>42022</v>
      </c>
      <c r="D2875" s="3" t="s">
        <v>1554</v>
      </c>
      <c r="E2875" s="3" t="s">
        <v>383</v>
      </c>
      <c r="F2875" s="3">
        <v>2</v>
      </c>
      <c r="G2875" s="3">
        <v>3</v>
      </c>
      <c r="H2875" s="3" t="s">
        <v>1641</v>
      </c>
      <c r="I2875" s="3" t="s">
        <v>1642</v>
      </c>
      <c r="J2875" s="3">
        <v>27.2</v>
      </c>
      <c r="K2875" s="3">
        <v>9</v>
      </c>
    </row>
    <row r="2876" spans="1:11" x14ac:dyDescent="0.35">
      <c r="A2876" s="3" t="s">
        <v>71</v>
      </c>
      <c r="B2876" s="3">
        <v>2015</v>
      </c>
      <c r="C2876" s="22">
        <v>42022</v>
      </c>
      <c r="D2876" s="3" t="s">
        <v>1554</v>
      </c>
      <c r="E2876" s="3" t="s">
        <v>383</v>
      </c>
      <c r="F2876" s="3">
        <v>2</v>
      </c>
      <c r="G2876" s="3">
        <v>4</v>
      </c>
      <c r="H2876" s="3" t="s">
        <v>170</v>
      </c>
      <c r="I2876" s="3" t="s">
        <v>59</v>
      </c>
      <c r="J2876" s="3">
        <v>25.9</v>
      </c>
      <c r="K2876" s="3">
        <v>10</v>
      </c>
    </row>
    <row r="2877" spans="1:11" x14ac:dyDescent="0.35">
      <c r="A2877" s="3" t="s">
        <v>71</v>
      </c>
      <c r="B2877" s="3">
        <v>2015</v>
      </c>
      <c r="C2877" s="22">
        <v>42022</v>
      </c>
      <c r="D2877" s="3" t="s">
        <v>1554</v>
      </c>
      <c r="E2877" s="3" t="s">
        <v>383</v>
      </c>
      <c r="F2877" s="3">
        <v>2</v>
      </c>
      <c r="G2877" s="3">
        <v>5</v>
      </c>
      <c r="H2877" s="3" t="s">
        <v>119</v>
      </c>
      <c r="I2877" s="3" t="s">
        <v>21</v>
      </c>
      <c r="J2877" s="3">
        <v>23.8</v>
      </c>
      <c r="K2877" s="3">
        <v>11</v>
      </c>
    </row>
    <row r="2878" spans="1:11" x14ac:dyDescent="0.35">
      <c r="A2878" s="3" t="s">
        <v>71</v>
      </c>
      <c r="B2878" s="3">
        <v>2015</v>
      </c>
      <c r="C2878" s="22">
        <v>42022</v>
      </c>
      <c r="D2878" s="3" t="s">
        <v>1554</v>
      </c>
      <c r="E2878" s="3" t="s">
        <v>383</v>
      </c>
      <c r="F2878" s="3">
        <v>2</v>
      </c>
      <c r="G2878" s="3">
        <v>6</v>
      </c>
      <c r="H2878" s="3" t="s">
        <v>142</v>
      </c>
      <c r="I2878" s="3" t="s">
        <v>61</v>
      </c>
      <c r="J2878" s="3">
        <v>22.6</v>
      </c>
      <c r="K2878" s="3">
        <v>12</v>
      </c>
    </row>
    <row r="2879" spans="1:11" x14ac:dyDescent="0.35">
      <c r="A2879" s="3" t="s">
        <v>185</v>
      </c>
      <c r="B2879" s="3">
        <v>2015</v>
      </c>
      <c r="C2879" s="22">
        <v>41980</v>
      </c>
      <c r="D2879" s="3" t="s">
        <v>1554</v>
      </c>
      <c r="E2879" s="3" t="s">
        <v>472</v>
      </c>
      <c r="F2879" s="3">
        <v>1</v>
      </c>
      <c r="G2879" s="3">
        <v>1</v>
      </c>
      <c r="H2879" s="3" t="s">
        <v>1620</v>
      </c>
      <c r="I2879" s="3" t="s">
        <v>1628</v>
      </c>
      <c r="J2879" s="3">
        <v>28.8</v>
      </c>
      <c r="K2879" s="3">
        <v>1</v>
      </c>
    </row>
    <row r="2880" spans="1:11" x14ac:dyDescent="0.35">
      <c r="A2880" s="3" t="s">
        <v>185</v>
      </c>
      <c r="B2880" s="3">
        <v>2015</v>
      </c>
      <c r="C2880" s="22">
        <v>41980</v>
      </c>
      <c r="D2880" s="3" t="s">
        <v>1554</v>
      </c>
      <c r="E2880" s="3" t="s">
        <v>472</v>
      </c>
      <c r="F2880" s="3">
        <v>1</v>
      </c>
      <c r="G2880" s="3">
        <v>2</v>
      </c>
      <c r="H2880" s="3" t="s">
        <v>60</v>
      </c>
      <c r="I2880" s="3" t="s">
        <v>61</v>
      </c>
      <c r="J2880" s="3">
        <v>26.4</v>
      </c>
      <c r="K2880" s="3">
        <v>13</v>
      </c>
    </row>
    <row r="2881" spans="1:11" x14ac:dyDescent="0.35">
      <c r="A2881" s="3" t="s">
        <v>185</v>
      </c>
      <c r="B2881" s="3">
        <v>2015</v>
      </c>
      <c r="C2881" s="22">
        <v>41980</v>
      </c>
      <c r="D2881" s="3" t="s">
        <v>1554</v>
      </c>
      <c r="E2881" s="3" t="s">
        <v>472</v>
      </c>
      <c r="F2881" s="3">
        <v>1</v>
      </c>
      <c r="G2881" s="3">
        <v>3</v>
      </c>
      <c r="H2881" s="3" t="s">
        <v>43</v>
      </c>
      <c r="I2881" s="3" t="s">
        <v>44</v>
      </c>
      <c r="J2881" s="3">
        <v>22</v>
      </c>
      <c r="K2881" s="3">
        <v>13</v>
      </c>
    </row>
    <row r="2882" spans="1:11" x14ac:dyDescent="0.35">
      <c r="A2882" s="3" t="s">
        <v>185</v>
      </c>
      <c r="B2882" s="3">
        <v>2015</v>
      </c>
      <c r="C2882" s="22">
        <v>41980</v>
      </c>
      <c r="D2882" s="3" t="s">
        <v>1554</v>
      </c>
      <c r="E2882" s="3" t="s">
        <v>472</v>
      </c>
      <c r="F2882" s="3">
        <v>1</v>
      </c>
      <c r="G2882" s="3">
        <v>4</v>
      </c>
      <c r="H2882" s="3" t="s">
        <v>1650</v>
      </c>
      <c r="I2882" s="3" t="s">
        <v>1648</v>
      </c>
      <c r="J2882" s="3">
        <v>34.5</v>
      </c>
      <c r="K2882" s="3">
        <v>19</v>
      </c>
    </row>
    <row r="2883" spans="1:11" x14ac:dyDescent="0.35">
      <c r="A2883" s="3" t="s">
        <v>185</v>
      </c>
      <c r="B2883" s="3">
        <v>2015</v>
      </c>
      <c r="C2883" s="22">
        <v>41980</v>
      </c>
      <c r="D2883" s="3" t="s">
        <v>1554</v>
      </c>
      <c r="E2883" s="3" t="s">
        <v>472</v>
      </c>
      <c r="F2883" s="3">
        <v>2</v>
      </c>
      <c r="G2883" s="3">
        <v>1</v>
      </c>
      <c r="H2883" s="3" t="s">
        <v>1604</v>
      </c>
      <c r="I2883" s="3" t="s">
        <v>15</v>
      </c>
      <c r="J2883" s="3">
        <v>24.1</v>
      </c>
      <c r="K2883" s="3">
        <v>2</v>
      </c>
    </row>
    <row r="2884" spans="1:11" x14ac:dyDescent="0.35">
      <c r="A2884" s="3" t="s">
        <v>185</v>
      </c>
      <c r="B2884" s="3">
        <v>2015</v>
      </c>
      <c r="C2884" s="22">
        <v>41980</v>
      </c>
      <c r="D2884" s="3" t="s">
        <v>1554</v>
      </c>
      <c r="E2884" s="3" t="s">
        <v>472</v>
      </c>
      <c r="F2884" s="3">
        <v>2</v>
      </c>
      <c r="G2884" s="3">
        <v>2</v>
      </c>
      <c r="H2884" s="3" t="s">
        <v>137</v>
      </c>
      <c r="I2884" s="3" t="s">
        <v>38</v>
      </c>
      <c r="J2884" s="3">
        <v>23.8</v>
      </c>
      <c r="K2884" s="3">
        <v>6</v>
      </c>
    </row>
    <row r="2885" spans="1:11" x14ac:dyDescent="0.35">
      <c r="A2885" s="3" t="s">
        <v>185</v>
      </c>
      <c r="B2885" s="3">
        <v>2015</v>
      </c>
      <c r="C2885" s="22">
        <v>41980</v>
      </c>
      <c r="D2885" s="3" t="s">
        <v>1554</v>
      </c>
      <c r="E2885" s="3" t="s">
        <v>472</v>
      </c>
      <c r="F2885" s="3">
        <v>2</v>
      </c>
      <c r="G2885" s="3">
        <v>3</v>
      </c>
      <c r="H2885" s="3" t="s">
        <v>1605</v>
      </c>
      <c r="I2885" s="3" t="s">
        <v>40</v>
      </c>
      <c r="J2885" s="3">
        <v>23.9</v>
      </c>
      <c r="K2885" s="3">
        <v>25</v>
      </c>
    </row>
    <row r="2886" spans="1:11" x14ac:dyDescent="0.35">
      <c r="A2886" s="3" t="s">
        <v>185</v>
      </c>
      <c r="B2886" s="3">
        <v>2015</v>
      </c>
      <c r="C2886" s="22">
        <v>41980</v>
      </c>
      <c r="D2886" s="3" t="s">
        <v>1554</v>
      </c>
      <c r="E2886" s="3" t="s">
        <v>472</v>
      </c>
      <c r="F2886" s="3">
        <v>2</v>
      </c>
      <c r="G2886" s="3">
        <v>4</v>
      </c>
      <c r="H2886" s="3" t="s">
        <v>1656</v>
      </c>
      <c r="I2886" s="3" t="s">
        <v>1657</v>
      </c>
      <c r="J2886" s="3">
        <v>20</v>
      </c>
      <c r="K2886" s="3">
        <v>19</v>
      </c>
    </row>
    <row r="2887" spans="1:11" x14ac:dyDescent="0.35">
      <c r="A2887" s="3" t="s">
        <v>185</v>
      </c>
      <c r="B2887" s="3">
        <v>2015</v>
      </c>
      <c r="C2887" s="22">
        <v>41980</v>
      </c>
      <c r="D2887" s="3" t="s">
        <v>1554</v>
      </c>
      <c r="E2887" s="3" t="s">
        <v>472</v>
      </c>
      <c r="F2887" s="3">
        <v>2</v>
      </c>
      <c r="G2887" s="3">
        <v>5</v>
      </c>
      <c r="H2887" s="3" t="s">
        <v>191</v>
      </c>
      <c r="I2887" s="3" t="s">
        <v>53</v>
      </c>
      <c r="J2887" s="3">
        <v>19.7</v>
      </c>
      <c r="K2887" s="3">
        <v>25</v>
      </c>
    </row>
    <row r="2888" spans="1:11" x14ac:dyDescent="0.35">
      <c r="A2888" s="3" t="s">
        <v>185</v>
      </c>
      <c r="B2888" s="3">
        <v>2015</v>
      </c>
      <c r="C2888" s="22">
        <v>41980</v>
      </c>
      <c r="D2888" s="3" t="s">
        <v>1554</v>
      </c>
      <c r="E2888" s="3" t="s">
        <v>472</v>
      </c>
      <c r="F2888" s="3">
        <v>3</v>
      </c>
      <c r="G2888" s="3">
        <v>1</v>
      </c>
      <c r="H2888" s="3" t="s">
        <v>1635</v>
      </c>
      <c r="I2888" s="3" t="s">
        <v>36</v>
      </c>
      <c r="J2888" s="3">
        <v>31.2</v>
      </c>
      <c r="K2888" s="3">
        <v>8</v>
      </c>
    </row>
    <row r="2889" spans="1:11" x14ac:dyDescent="0.35">
      <c r="A2889" s="3" t="s">
        <v>185</v>
      </c>
      <c r="B2889" s="3">
        <v>2015</v>
      </c>
      <c r="C2889" s="22">
        <v>41980</v>
      </c>
      <c r="D2889" s="3" t="s">
        <v>1554</v>
      </c>
      <c r="E2889" s="3" t="s">
        <v>472</v>
      </c>
      <c r="F2889" s="3">
        <v>3</v>
      </c>
      <c r="G2889" s="3">
        <v>2</v>
      </c>
      <c r="H2889" s="3" t="s">
        <v>50</v>
      </c>
      <c r="I2889" s="3" t="s">
        <v>51</v>
      </c>
      <c r="J2889" s="3">
        <v>18.2</v>
      </c>
      <c r="K2889" s="3">
        <v>19</v>
      </c>
    </row>
    <row r="2890" spans="1:11" x14ac:dyDescent="0.35">
      <c r="A2890" s="3" t="s">
        <v>185</v>
      </c>
      <c r="B2890" s="3">
        <v>2015</v>
      </c>
      <c r="C2890" s="22">
        <v>41980</v>
      </c>
      <c r="D2890" s="3" t="s">
        <v>1554</v>
      </c>
      <c r="E2890" s="3" t="s">
        <v>472</v>
      </c>
      <c r="F2890" s="3">
        <v>3</v>
      </c>
      <c r="G2890" s="3">
        <v>3</v>
      </c>
      <c r="H2890" s="3" t="s">
        <v>1641</v>
      </c>
      <c r="I2890" s="3" t="s">
        <v>1642</v>
      </c>
      <c r="J2890" s="3">
        <v>27.1</v>
      </c>
      <c r="K2890" s="3">
        <v>13</v>
      </c>
    </row>
    <row r="2891" spans="1:11" x14ac:dyDescent="0.35">
      <c r="A2891" s="3" t="s">
        <v>185</v>
      </c>
      <c r="B2891" s="3">
        <v>2015</v>
      </c>
      <c r="C2891" s="22">
        <v>41980</v>
      </c>
      <c r="D2891" s="3" t="s">
        <v>1554</v>
      </c>
      <c r="E2891" s="3" t="s">
        <v>472</v>
      </c>
      <c r="F2891" s="3">
        <v>3</v>
      </c>
      <c r="G2891" s="3">
        <v>4</v>
      </c>
      <c r="H2891" s="3" t="s">
        <v>332</v>
      </c>
      <c r="I2891" s="3" t="s">
        <v>56</v>
      </c>
      <c r="J2891" s="3">
        <v>22.6</v>
      </c>
      <c r="K2891" s="3">
        <v>13</v>
      </c>
    </row>
    <row r="2892" spans="1:11" x14ac:dyDescent="0.35">
      <c r="A2892" s="3" t="s">
        <v>185</v>
      </c>
      <c r="B2892" s="3">
        <v>2015</v>
      </c>
      <c r="C2892" s="22">
        <v>41980</v>
      </c>
      <c r="D2892" s="3" t="s">
        <v>1554</v>
      </c>
      <c r="E2892" s="3" t="s">
        <v>472</v>
      </c>
      <c r="F2892" s="3">
        <v>3</v>
      </c>
      <c r="G2892" s="3">
        <v>5</v>
      </c>
      <c r="H2892" s="3" t="s">
        <v>1659</v>
      </c>
      <c r="I2892" s="3" t="s">
        <v>1660</v>
      </c>
      <c r="J2892" s="3"/>
      <c r="K2892" s="3">
        <v>25</v>
      </c>
    </row>
    <row r="2893" spans="1:11" x14ac:dyDescent="0.35">
      <c r="A2893" s="3" t="s">
        <v>185</v>
      </c>
      <c r="B2893" s="3">
        <v>2015</v>
      </c>
      <c r="C2893" s="22">
        <v>41980</v>
      </c>
      <c r="D2893" s="3" t="s">
        <v>1554</v>
      </c>
      <c r="E2893" s="3" t="s">
        <v>472</v>
      </c>
      <c r="F2893" s="3">
        <v>4</v>
      </c>
      <c r="G2893" s="3">
        <v>1</v>
      </c>
      <c r="H2893" s="3" t="s">
        <v>80</v>
      </c>
      <c r="I2893" s="3" t="s">
        <v>65</v>
      </c>
      <c r="J2893" s="3">
        <v>27.6</v>
      </c>
      <c r="K2893" s="3">
        <v>4</v>
      </c>
    </row>
    <row r="2894" spans="1:11" x14ac:dyDescent="0.35">
      <c r="A2894" s="3" t="s">
        <v>185</v>
      </c>
      <c r="B2894" s="3">
        <v>2015</v>
      </c>
      <c r="C2894" s="22">
        <v>41980</v>
      </c>
      <c r="D2894" s="3" t="s">
        <v>1554</v>
      </c>
      <c r="E2894" s="3" t="s">
        <v>472</v>
      </c>
      <c r="F2894" s="3">
        <v>4</v>
      </c>
      <c r="G2894" s="3">
        <v>2</v>
      </c>
      <c r="H2894" s="3" t="s">
        <v>167</v>
      </c>
      <c r="I2894" s="3" t="s">
        <v>121</v>
      </c>
      <c r="J2894" s="3">
        <v>22</v>
      </c>
      <c r="K2894" s="3">
        <v>10</v>
      </c>
    </row>
    <row r="2895" spans="1:11" x14ac:dyDescent="0.35">
      <c r="A2895" s="3" t="s">
        <v>185</v>
      </c>
      <c r="B2895" s="3">
        <v>2015</v>
      </c>
      <c r="C2895" s="22">
        <v>41980</v>
      </c>
      <c r="D2895" s="3" t="s">
        <v>1554</v>
      </c>
      <c r="E2895" s="3" t="s">
        <v>472</v>
      </c>
      <c r="F2895" s="3">
        <v>4</v>
      </c>
      <c r="G2895" s="3">
        <v>3</v>
      </c>
      <c r="H2895" s="3" t="s">
        <v>1669</v>
      </c>
      <c r="I2895" s="3" t="s">
        <v>1663</v>
      </c>
      <c r="J2895" s="3">
        <v>21.8</v>
      </c>
      <c r="K2895" s="3">
        <v>25</v>
      </c>
    </row>
    <row r="2896" spans="1:11" x14ac:dyDescent="0.35">
      <c r="A2896" s="3" t="s">
        <v>185</v>
      </c>
      <c r="B2896" s="3">
        <v>2015</v>
      </c>
      <c r="C2896" s="22">
        <v>41980</v>
      </c>
      <c r="D2896" s="3" t="s">
        <v>1554</v>
      </c>
      <c r="E2896" s="3" t="s">
        <v>472</v>
      </c>
      <c r="F2896" s="3">
        <v>4</v>
      </c>
      <c r="G2896" s="3">
        <v>4</v>
      </c>
      <c r="H2896" s="3" t="s">
        <v>178</v>
      </c>
      <c r="I2896" s="3" t="s">
        <v>159</v>
      </c>
      <c r="J2896" s="3">
        <v>22.9</v>
      </c>
      <c r="K2896" s="3">
        <v>4</v>
      </c>
    </row>
    <row r="2897" spans="1:11" x14ac:dyDescent="0.35">
      <c r="A2897" s="3" t="s">
        <v>185</v>
      </c>
      <c r="B2897" s="3">
        <v>2015</v>
      </c>
      <c r="C2897" s="22">
        <v>41980</v>
      </c>
      <c r="D2897" s="3" t="s">
        <v>1554</v>
      </c>
      <c r="E2897" s="3" t="s">
        <v>472</v>
      </c>
      <c r="F2897" s="3">
        <v>4</v>
      </c>
      <c r="G2897" s="3">
        <v>5</v>
      </c>
      <c r="H2897" s="3" t="s">
        <v>1670</v>
      </c>
      <c r="I2897" s="3" t="s">
        <v>21</v>
      </c>
      <c r="J2897" s="3">
        <v>32.700000000000003</v>
      </c>
      <c r="K2897" s="3">
        <v>19</v>
      </c>
    </row>
    <row r="2898" spans="1:11" x14ac:dyDescent="0.35">
      <c r="A2898" s="3" t="s">
        <v>185</v>
      </c>
      <c r="B2898" s="3">
        <v>2015</v>
      </c>
      <c r="C2898" s="22">
        <v>41980</v>
      </c>
      <c r="D2898" s="3" t="s">
        <v>1554</v>
      </c>
      <c r="E2898" s="3" t="s">
        <v>472</v>
      </c>
      <c r="F2898" s="3">
        <v>5</v>
      </c>
      <c r="G2898" s="3">
        <v>1</v>
      </c>
      <c r="H2898" s="3" t="s">
        <v>1556</v>
      </c>
      <c r="I2898" s="3" t="s">
        <v>123</v>
      </c>
      <c r="J2898" s="3">
        <v>32</v>
      </c>
      <c r="K2898" s="3">
        <v>7</v>
      </c>
    </row>
    <row r="2899" spans="1:11" x14ac:dyDescent="0.35">
      <c r="A2899" s="3" t="s">
        <v>185</v>
      </c>
      <c r="B2899" s="3">
        <v>2015</v>
      </c>
      <c r="C2899" s="22">
        <v>41980</v>
      </c>
      <c r="D2899" s="3" t="s">
        <v>1554</v>
      </c>
      <c r="E2899" s="3" t="s">
        <v>472</v>
      </c>
      <c r="F2899" s="3">
        <v>5</v>
      </c>
      <c r="G2899" s="3">
        <v>2</v>
      </c>
      <c r="H2899" s="3" t="s">
        <v>1651</v>
      </c>
      <c r="I2899" s="3" t="s">
        <v>1652</v>
      </c>
      <c r="J2899" s="3">
        <v>24.1</v>
      </c>
      <c r="K2899" s="3">
        <v>5</v>
      </c>
    </row>
    <row r="2900" spans="1:11" x14ac:dyDescent="0.35">
      <c r="A2900" s="3" t="s">
        <v>185</v>
      </c>
      <c r="B2900" s="3">
        <v>2015</v>
      </c>
      <c r="C2900" s="22">
        <v>41980</v>
      </c>
      <c r="D2900" s="3" t="s">
        <v>1554</v>
      </c>
      <c r="E2900" s="3" t="s">
        <v>472</v>
      </c>
      <c r="F2900" s="3">
        <v>5</v>
      </c>
      <c r="G2900" s="3">
        <v>3</v>
      </c>
      <c r="H2900" s="3" t="s">
        <v>1671</v>
      </c>
      <c r="I2900" s="3" t="s">
        <v>1672</v>
      </c>
      <c r="J2900" s="3">
        <v>22.6</v>
      </c>
      <c r="K2900" s="3">
        <v>13</v>
      </c>
    </row>
    <row r="2901" spans="1:11" x14ac:dyDescent="0.35">
      <c r="A2901" s="3" t="s">
        <v>185</v>
      </c>
      <c r="B2901" s="3">
        <v>2015</v>
      </c>
      <c r="C2901" s="22">
        <v>41980</v>
      </c>
      <c r="D2901" s="3" t="s">
        <v>1554</v>
      </c>
      <c r="E2901" s="3" t="s">
        <v>472</v>
      </c>
      <c r="F2901" s="3">
        <v>5</v>
      </c>
      <c r="G2901" s="3">
        <v>4</v>
      </c>
      <c r="H2901" s="3" t="s">
        <v>170</v>
      </c>
      <c r="I2901" s="3" t="s">
        <v>59</v>
      </c>
      <c r="J2901" s="3">
        <v>25.7</v>
      </c>
      <c r="K2901" s="3">
        <v>13</v>
      </c>
    </row>
    <row r="2902" spans="1:11" x14ac:dyDescent="0.35">
      <c r="A2902" s="3" t="s">
        <v>185</v>
      </c>
      <c r="B2902" s="3">
        <v>2015</v>
      </c>
      <c r="C2902" s="22">
        <v>41980</v>
      </c>
      <c r="D2902" s="3" t="s">
        <v>1554</v>
      </c>
      <c r="E2902" s="3" t="s">
        <v>472</v>
      </c>
      <c r="F2902" s="3">
        <v>5</v>
      </c>
      <c r="G2902" s="3">
        <v>5</v>
      </c>
      <c r="H2902" s="3" t="s">
        <v>1661</v>
      </c>
      <c r="I2902" s="3" t="s">
        <v>31</v>
      </c>
      <c r="J2902" s="3">
        <v>24.6</v>
      </c>
      <c r="K2902" s="3">
        <v>25</v>
      </c>
    </row>
    <row r="2903" spans="1:11" x14ac:dyDescent="0.35">
      <c r="A2903" s="3" t="s">
        <v>185</v>
      </c>
      <c r="B2903" s="3">
        <v>2015</v>
      </c>
      <c r="C2903" s="22">
        <v>41980</v>
      </c>
      <c r="D2903" s="3" t="s">
        <v>1554</v>
      </c>
      <c r="E2903" s="3" t="s">
        <v>472</v>
      </c>
      <c r="F2903" s="3">
        <v>6</v>
      </c>
      <c r="G2903" s="3">
        <v>1</v>
      </c>
      <c r="H2903" s="3" t="s">
        <v>1646</v>
      </c>
      <c r="I2903" s="3" t="s">
        <v>1639</v>
      </c>
      <c r="J2903" s="3">
        <v>23.3</v>
      </c>
      <c r="K2903" s="3">
        <v>9</v>
      </c>
    </row>
    <row r="2904" spans="1:11" x14ac:dyDescent="0.35">
      <c r="A2904" s="3" t="s">
        <v>185</v>
      </c>
      <c r="B2904" s="3">
        <v>2015</v>
      </c>
      <c r="C2904" s="22">
        <v>41980</v>
      </c>
      <c r="D2904" s="3" t="s">
        <v>1554</v>
      </c>
      <c r="E2904" s="3" t="s">
        <v>472</v>
      </c>
      <c r="F2904" s="3">
        <v>6</v>
      </c>
      <c r="G2904" s="3">
        <v>2</v>
      </c>
      <c r="H2904" s="3" t="s">
        <v>1658</v>
      </c>
      <c r="I2904" s="3" t="s">
        <v>1673</v>
      </c>
      <c r="J2904" s="3">
        <v>24.9</v>
      </c>
      <c r="K2904" s="3">
        <v>19</v>
      </c>
    </row>
    <row r="2905" spans="1:11" x14ac:dyDescent="0.35">
      <c r="A2905" s="3" t="s">
        <v>185</v>
      </c>
      <c r="B2905" s="3">
        <v>2015</v>
      </c>
      <c r="C2905" s="22">
        <v>41980</v>
      </c>
      <c r="D2905" s="3" t="s">
        <v>1554</v>
      </c>
      <c r="E2905" s="3" t="s">
        <v>472</v>
      </c>
      <c r="F2905" s="3">
        <v>6</v>
      </c>
      <c r="G2905" s="3">
        <v>3</v>
      </c>
      <c r="H2905" s="3" t="s">
        <v>1643</v>
      </c>
      <c r="I2905" s="3" t="s">
        <v>175</v>
      </c>
      <c r="J2905" s="3">
        <v>29.2</v>
      </c>
      <c r="K2905" s="3">
        <v>11</v>
      </c>
    </row>
    <row r="2906" spans="1:11" x14ac:dyDescent="0.35">
      <c r="A2906" s="3" t="s">
        <v>185</v>
      </c>
      <c r="B2906" s="3">
        <v>2015</v>
      </c>
      <c r="C2906" s="22">
        <v>41980</v>
      </c>
      <c r="D2906" s="3" t="s">
        <v>1554</v>
      </c>
      <c r="E2906" s="3" t="s">
        <v>472</v>
      </c>
      <c r="F2906" s="3">
        <v>6</v>
      </c>
      <c r="G2906" s="3">
        <v>4</v>
      </c>
      <c r="H2906" s="3" t="s">
        <v>1637</v>
      </c>
      <c r="I2906" s="3" t="s">
        <v>1623</v>
      </c>
      <c r="J2906" s="3">
        <v>25.8</v>
      </c>
      <c r="K2906" s="3">
        <v>19</v>
      </c>
    </row>
    <row r="2907" spans="1:11" x14ac:dyDescent="0.35">
      <c r="A2907" s="3" t="s">
        <v>185</v>
      </c>
      <c r="B2907" s="3">
        <v>2015</v>
      </c>
      <c r="C2907" s="22">
        <v>41980</v>
      </c>
      <c r="D2907" s="3" t="s">
        <v>1554</v>
      </c>
      <c r="E2907" s="3" t="s">
        <v>472</v>
      </c>
      <c r="F2907" s="3">
        <v>6</v>
      </c>
      <c r="G2907" s="3">
        <v>5</v>
      </c>
      <c r="H2907" s="3" t="s">
        <v>157</v>
      </c>
      <c r="I2907" s="3" t="s">
        <v>38</v>
      </c>
      <c r="J2907" s="3">
        <v>24</v>
      </c>
      <c r="K2907" s="3">
        <v>12</v>
      </c>
    </row>
    <row r="2908" spans="1:11" x14ac:dyDescent="0.35">
      <c r="A2908" s="3" t="s">
        <v>185</v>
      </c>
      <c r="B2908" s="3">
        <v>2015</v>
      </c>
      <c r="C2908" s="22">
        <v>41980</v>
      </c>
      <c r="D2908" s="3" t="s">
        <v>1554</v>
      </c>
      <c r="E2908" s="3" t="s">
        <v>1543</v>
      </c>
      <c r="F2908" s="3">
        <v>1</v>
      </c>
      <c r="G2908" s="3">
        <v>1</v>
      </c>
      <c r="H2908" s="3" t="s">
        <v>1643</v>
      </c>
      <c r="I2908" s="3" t="s">
        <v>175</v>
      </c>
      <c r="J2908" s="3">
        <v>29.2</v>
      </c>
      <c r="K2908" s="3">
        <v>11</v>
      </c>
    </row>
    <row r="2909" spans="1:11" x14ac:dyDescent="0.35">
      <c r="A2909" s="3" t="s">
        <v>185</v>
      </c>
      <c r="B2909" s="3">
        <v>2015</v>
      </c>
      <c r="C2909" s="22">
        <v>41980</v>
      </c>
      <c r="D2909" s="3" t="s">
        <v>1554</v>
      </c>
      <c r="E2909" s="3" t="s">
        <v>1543</v>
      </c>
      <c r="F2909" s="3">
        <v>1</v>
      </c>
      <c r="G2909" s="3">
        <v>2</v>
      </c>
      <c r="H2909" s="3" t="s">
        <v>60</v>
      </c>
      <c r="I2909" s="3" t="s">
        <v>61</v>
      </c>
      <c r="J2909" s="3">
        <v>26.4</v>
      </c>
      <c r="K2909" s="3">
        <v>13</v>
      </c>
    </row>
    <row r="2910" spans="1:11" x14ac:dyDescent="0.35">
      <c r="A2910" s="3" t="s">
        <v>185</v>
      </c>
      <c r="B2910" s="3">
        <v>2015</v>
      </c>
      <c r="C2910" s="22">
        <v>41980</v>
      </c>
      <c r="D2910" s="3" t="s">
        <v>1554</v>
      </c>
      <c r="E2910" s="3" t="s">
        <v>1543</v>
      </c>
      <c r="F2910" s="3">
        <v>1</v>
      </c>
      <c r="G2910" s="3">
        <v>3</v>
      </c>
      <c r="H2910" s="3" t="s">
        <v>1656</v>
      </c>
      <c r="I2910" s="3" t="s">
        <v>1657</v>
      </c>
      <c r="J2910" s="3">
        <v>20</v>
      </c>
      <c r="K2910" s="3">
        <v>19</v>
      </c>
    </row>
    <row r="2911" spans="1:11" x14ac:dyDescent="0.35">
      <c r="A2911" s="3" t="s">
        <v>185</v>
      </c>
      <c r="B2911" s="3">
        <v>2015</v>
      </c>
      <c r="C2911" s="22">
        <v>41980</v>
      </c>
      <c r="D2911" s="3" t="s">
        <v>1554</v>
      </c>
      <c r="E2911" s="3" t="s">
        <v>1543</v>
      </c>
      <c r="F2911" s="3">
        <v>2</v>
      </c>
      <c r="G2911" s="3">
        <v>1</v>
      </c>
      <c r="H2911" s="3" t="s">
        <v>137</v>
      </c>
      <c r="I2911" s="3" t="s">
        <v>38</v>
      </c>
      <c r="J2911" s="3">
        <v>23.8</v>
      </c>
      <c r="K2911" s="3">
        <v>6</v>
      </c>
    </row>
    <row r="2912" spans="1:11" x14ac:dyDescent="0.35">
      <c r="A2912" s="3" t="s">
        <v>185</v>
      </c>
      <c r="B2912" s="3">
        <v>2015</v>
      </c>
      <c r="C2912" s="22">
        <v>41980</v>
      </c>
      <c r="D2912" s="3" t="s">
        <v>1554</v>
      </c>
      <c r="E2912" s="3" t="s">
        <v>1543</v>
      </c>
      <c r="F2912" s="3">
        <v>2</v>
      </c>
      <c r="G2912" s="3">
        <v>2</v>
      </c>
      <c r="H2912" s="3" t="s">
        <v>1671</v>
      </c>
      <c r="I2912" s="3" t="s">
        <v>1672</v>
      </c>
      <c r="J2912" s="3">
        <v>22.6</v>
      </c>
      <c r="K2912" s="3">
        <v>13</v>
      </c>
    </row>
    <row r="2913" spans="1:11" x14ac:dyDescent="0.35">
      <c r="A2913" s="3" t="s">
        <v>185</v>
      </c>
      <c r="B2913" s="3">
        <v>2015</v>
      </c>
      <c r="C2913" s="22">
        <v>41980</v>
      </c>
      <c r="D2913" s="3" t="s">
        <v>1554</v>
      </c>
      <c r="E2913" s="3" t="s">
        <v>1543</v>
      </c>
      <c r="F2913" s="3">
        <v>2</v>
      </c>
      <c r="G2913" s="3">
        <v>3</v>
      </c>
      <c r="H2913" s="3" t="s">
        <v>1650</v>
      </c>
      <c r="I2913" s="3" t="s">
        <v>1648</v>
      </c>
      <c r="J2913" s="3">
        <v>34.5</v>
      </c>
      <c r="K2913" s="3">
        <v>19</v>
      </c>
    </row>
    <row r="2914" spans="1:11" x14ac:dyDescent="0.35">
      <c r="A2914" s="3" t="s">
        <v>185</v>
      </c>
      <c r="B2914" s="3">
        <v>2015</v>
      </c>
      <c r="C2914" s="22">
        <v>41980</v>
      </c>
      <c r="D2914" s="3" t="s">
        <v>1554</v>
      </c>
      <c r="E2914" s="3" t="s">
        <v>1543</v>
      </c>
      <c r="F2914" s="3">
        <v>2</v>
      </c>
      <c r="G2914" s="3">
        <v>4</v>
      </c>
      <c r="H2914" s="3" t="s">
        <v>1659</v>
      </c>
      <c r="I2914" s="3" t="s">
        <v>1660</v>
      </c>
      <c r="J2914" s="3"/>
      <c r="K2914" s="3">
        <v>25</v>
      </c>
    </row>
    <row r="2915" spans="1:11" x14ac:dyDescent="0.35">
      <c r="A2915" s="3" t="s">
        <v>185</v>
      </c>
      <c r="B2915" s="3">
        <v>2015</v>
      </c>
      <c r="C2915" s="22">
        <v>41980</v>
      </c>
      <c r="D2915" s="3" t="s">
        <v>1554</v>
      </c>
      <c r="E2915" s="3" t="s">
        <v>1543</v>
      </c>
      <c r="F2915" s="3">
        <v>3</v>
      </c>
      <c r="G2915" s="3">
        <v>1</v>
      </c>
      <c r="H2915" s="3" t="s">
        <v>157</v>
      </c>
      <c r="I2915" s="3" t="s">
        <v>38</v>
      </c>
      <c r="J2915" s="3">
        <v>24</v>
      </c>
      <c r="K2915" s="3">
        <v>12</v>
      </c>
    </row>
    <row r="2916" spans="1:11" x14ac:dyDescent="0.35">
      <c r="A2916" s="3" t="s">
        <v>185</v>
      </c>
      <c r="B2916" s="3">
        <v>2015</v>
      </c>
      <c r="C2916" s="22">
        <v>41980</v>
      </c>
      <c r="D2916" s="3" t="s">
        <v>1554</v>
      </c>
      <c r="E2916" s="3" t="s">
        <v>1543</v>
      </c>
      <c r="F2916" s="3">
        <v>3</v>
      </c>
      <c r="G2916" s="3">
        <v>2</v>
      </c>
      <c r="H2916" s="3" t="s">
        <v>170</v>
      </c>
      <c r="I2916" s="3" t="s">
        <v>59</v>
      </c>
      <c r="J2916" s="3">
        <v>25.7</v>
      </c>
      <c r="K2916" s="3">
        <v>13</v>
      </c>
    </row>
    <row r="2917" spans="1:11" x14ac:dyDescent="0.35">
      <c r="A2917" s="3" t="s">
        <v>185</v>
      </c>
      <c r="B2917" s="3">
        <v>2015</v>
      </c>
      <c r="C2917" s="22">
        <v>41980</v>
      </c>
      <c r="D2917" s="3" t="s">
        <v>1554</v>
      </c>
      <c r="E2917" s="3" t="s">
        <v>1543</v>
      </c>
      <c r="F2917" s="3">
        <v>3</v>
      </c>
      <c r="G2917" s="3">
        <v>3</v>
      </c>
      <c r="H2917" s="3" t="s">
        <v>50</v>
      </c>
      <c r="I2917" s="3" t="s">
        <v>51</v>
      </c>
      <c r="J2917" s="3">
        <v>18.2</v>
      </c>
      <c r="K2917" s="3">
        <v>19</v>
      </c>
    </row>
    <row r="2918" spans="1:11" x14ac:dyDescent="0.35">
      <c r="A2918" s="3" t="s">
        <v>185</v>
      </c>
      <c r="B2918" s="3">
        <v>2015</v>
      </c>
      <c r="C2918" s="22">
        <v>41980</v>
      </c>
      <c r="D2918" s="3" t="s">
        <v>1554</v>
      </c>
      <c r="E2918" s="3" t="s">
        <v>1543</v>
      </c>
      <c r="F2918" s="3">
        <v>3</v>
      </c>
      <c r="G2918" s="3">
        <v>4</v>
      </c>
      <c r="H2918" s="3" t="s">
        <v>1669</v>
      </c>
      <c r="I2918" s="3" t="s">
        <v>1663</v>
      </c>
      <c r="J2918" s="3">
        <v>21.8</v>
      </c>
      <c r="K2918" s="3">
        <v>25</v>
      </c>
    </row>
    <row r="2919" spans="1:11" x14ac:dyDescent="0.35">
      <c r="A2919" s="3" t="s">
        <v>185</v>
      </c>
      <c r="B2919" s="3">
        <v>2015</v>
      </c>
      <c r="C2919" s="22">
        <v>41980</v>
      </c>
      <c r="D2919" s="3" t="s">
        <v>1554</v>
      </c>
      <c r="E2919" s="3" t="s">
        <v>1543</v>
      </c>
      <c r="F2919" s="3">
        <v>4</v>
      </c>
      <c r="G2919" s="3">
        <v>1</v>
      </c>
      <c r="H2919" s="3" t="s">
        <v>167</v>
      </c>
      <c r="I2919" s="3" t="s">
        <v>121</v>
      </c>
      <c r="J2919" s="3">
        <v>22</v>
      </c>
      <c r="K2919" s="3">
        <v>10</v>
      </c>
    </row>
    <row r="2920" spans="1:11" x14ac:dyDescent="0.35">
      <c r="A2920" s="3" t="s">
        <v>185</v>
      </c>
      <c r="B2920" s="3">
        <v>2015</v>
      </c>
      <c r="C2920" s="22">
        <v>41980</v>
      </c>
      <c r="D2920" s="3" t="s">
        <v>1554</v>
      </c>
      <c r="E2920" s="3" t="s">
        <v>1543</v>
      </c>
      <c r="F2920" s="3">
        <v>4</v>
      </c>
      <c r="G2920" s="3">
        <v>2</v>
      </c>
      <c r="H2920" s="3" t="s">
        <v>1641</v>
      </c>
      <c r="I2920" s="3" t="s">
        <v>1642</v>
      </c>
      <c r="J2920" s="3">
        <v>27.1</v>
      </c>
      <c r="K2920" s="3">
        <v>13</v>
      </c>
    </row>
    <row r="2921" spans="1:11" x14ac:dyDescent="0.35">
      <c r="A2921" s="3" t="s">
        <v>185</v>
      </c>
      <c r="B2921" s="3">
        <v>2015</v>
      </c>
      <c r="C2921" s="22">
        <v>41980</v>
      </c>
      <c r="D2921" s="3" t="s">
        <v>1554</v>
      </c>
      <c r="E2921" s="3" t="s">
        <v>1543</v>
      </c>
      <c r="F2921" s="3">
        <v>4</v>
      </c>
      <c r="G2921" s="3">
        <v>3</v>
      </c>
      <c r="H2921" s="3" t="s">
        <v>1637</v>
      </c>
      <c r="I2921" s="3" t="s">
        <v>1623</v>
      </c>
      <c r="J2921" s="3">
        <v>25.8</v>
      </c>
      <c r="K2921" s="3">
        <v>19</v>
      </c>
    </row>
    <row r="2922" spans="1:11" x14ac:dyDescent="0.35">
      <c r="A2922" s="3" t="s">
        <v>185</v>
      </c>
      <c r="B2922" s="3">
        <v>2015</v>
      </c>
      <c r="C2922" s="22">
        <v>41980</v>
      </c>
      <c r="D2922" s="3" t="s">
        <v>1554</v>
      </c>
      <c r="E2922" s="3" t="s">
        <v>1543</v>
      </c>
      <c r="F2922" s="3">
        <v>4</v>
      </c>
      <c r="G2922" s="3">
        <v>4</v>
      </c>
      <c r="H2922" s="3" t="s">
        <v>191</v>
      </c>
      <c r="I2922" s="3" t="s">
        <v>53</v>
      </c>
      <c r="J2922" s="3">
        <v>19.7</v>
      </c>
      <c r="K2922" s="3">
        <v>25</v>
      </c>
    </row>
    <row r="2923" spans="1:11" x14ac:dyDescent="0.35">
      <c r="A2923" s="3" t="s">
        <v>185</v>
      </c>
      <c r="B2923" s="3">
        <v>2015</v>
      </c>
      <c r="C2923" s="22">
        <v>41980</v>
      </c>
      <c r="D2923" s="3" t="s">
        <v>1554</v>
      </c>
      <c r="E2923" s="3" t="s">
        <v>1543</v>
      </c>
      <c r="F2923" s="3">
        <v>5</v>
      </c>
      <c r="G2923" s="3">
        <v>1</v>
      </c>
      <c r="H2923" s="3" t="s">
        <v>1651</v>
      </c>
      <c r="I2923" s="3" t="s">
        <v>1652</v>
      </c>
      <c r="J2923" s="3">
        <v>24.1</v>
      </c>
      <c r="K2923" s="3">
        <v>5</v>
      </c>
    </row>
    <row r="2924" spans="1:11" x14ac:dyDescent="0.35">
      <c r="A2924" s="3" t="s">
        <v>185</v>
      </c>
      <c r="B2924" s="3">
        <v>2015</v>
      </c>
      <c r="C2924" s="22">
        <v>41980</v>
      </c>
      <c r="D2924" s="3" t="s">
        <v>1554</v>
      </c>
      <c r="E2924" s="3" t="s">
        <v>1543</v>
      </c>
      <c r="F2924" s="3">
        <v>5</v>
      </c>
      <c r="G2924" s="3">
        <v>2</v>
      </c>
      <c r="H2924" s="3" t="s">
        <v>332</v>
      </c>
      <c r="I2924" s="3" t="s">
        <v>56</v>
      </c>
      <c r="J2924" s="3">
        <v>22.6</v>
      </c>
      <c r="K2924" s="3">
        <v>13</v>
      </c>
    </row>
    <row r="2925" spans="1:11" x14ac:dyDescent="0.35">
      <c r="A2925" s="3" t="s">
        <v>185</v>
      </c>
      <c r="B2925" s="3">
        <v>2015</v>
      </c>
      <c r="C2925" s="22">
        <v>41980</v>
      </c>
      <c r="D2925" s="3" t="s">
        <v>1554</v>
      </c>
      <c r="E2925" s="3" t="s">
        <v>1543</v>
      </c>
      <c r="F2925" s="3">
        <v>5</v>
      </c>
      <c r="G2925" s="3">
        <v>3</v>
      </c>
      <c r="H2925" s="3" t="s">
        <v>1670</v>
      </c>
      <c r="I2925" s="3" t="s">
        <v>21</v>
      </c>
      <c r="J2925" s="3">
        <v>32.700000000000003</v>
      </c>
      <c r="K2925" s="3">
        <v>19</v>
      </c>
    </row>
    <row r="2926" spans="1:11" x14ac:dyDescent="0.35">
      <c r="A2926" s="3" t="s">
        <v>185</v>
      </c>
      <c r="B2926" s="3">
        <v>2015</v>
      </c>
      <c r="C2926" s="22">
        <v>41980</v>
      </c>
      <c r="D2926" s="3" t="s">
        <v>1554</v>
      </c>
      <c r="E2926" s="3" t="s">
        <v>1543</v>
      </c>
      <c r="F2926" s="3">
        <v>5</v>
      </c>
      <c r="G2926" s="3">
        <v>4</v>
      </c>
      <c r="H2926" s="3" t="s">
        <v>1605</v>
      </c>
      <c r="I2926" s="3" t="s">
        <v>40</v>
      </c>
      <c r="J2926" s="3">
        <v>23.9</v>
      </c>
      <c r="K2926" s="3">
        <v>25</v>
      </c>
    </row>
    <row r="2927" spans="1:11" x14ac:dyDescent="0.35">
      <c r="A2927" s="3" t="s">
        <v>185</v>
      </c>
      <c r="B2927" s="3">
        <v>2015</v>
      </c>
      <c r="C2927" s="22">
        <v>41980</v>
      </c>
      <c r="D2927" s="3" t="s">
        <v>1554</v>
      </c>
      <c r="E2927" s="3" t="s">
        <v>1543</v>
      </c>
      <c r="F2927" s="3">
        <v>6</v>
      </c>
      <c r="G2927" s="3">
        <v>1</v>
      </c>
      <c r="H2927" s="3" t="s">
        <v>178</v>
      </c>
      <c r="I2927" s="3" t="s">
        <v>159</v>
      </c>
      <c r="J2927" s="3">
        <v>22.9</v>
      </c>
      <c r="K2927" s="3">
        <v>4</v>
      </c>
    </row>
    <row r="2928" spans="1:11" x14ac:dyDescent="0.35">
      <c r="A2928" s="3" t="s">
        <v>185</v>
      </c>
      <c r="B2928" s="3">
        <v>2015</v>
      </c>
      <c r="C2928" s="22">
        <v>41980</v>
      </c>
      <c r="D2928" s="3" t="s">
        <v>1554</v>
      </c>
      <c r="E2928" s="3" t="s">
        <v>1543</v>
      </c>
      <c r="F2928" s="3">
        <v>6</v>
      </c>
      <c r="G2928" s="3">
        <v>2</v>
      </c>
      <c r="H2928" s="3" t="s">
        <v>43</v>
      </c>
      <c r="I2928" s="3" t="s">
        <v>44</v>
      </c>
      <c r="J2928" s="3">
        <v>22</v>
      </c>
      <c r="K2928" s="3">
        <v>13</v>
      </c>
    </row>
    <row r="2929" spans="1:11" x14ac:dyDescent="0.35">
      <c r="A2929" s="3" t="s">
        <v>185</v>
      </c>
      <c r="B2929" s="3">
        <v>2015</v>
      </c>
      <c r="C2929" s="22">
        <v>41980</v>
      </c>
      <c r="D2929" s="3" t="s">
        <v>1554</v>
      </c>
      <c r="E2929" s="3" t="s">
        <v>1543</v>
      </c>
      <c r="F2929" s="3">
        <v>6</v>
      </c>
      <c r="G2929" s="3">
        <v>3</v>
      </c>
      <c r="H2929" s="3" t="s">
        <v>1658</v>
      </c>
      <c r="I2929" s="3" t="s">
        <v>1673</v>
      </c>
      <c r="J2929" s="3">
        <v>24.9</v>
      </c>
      <c r="K2929" s="3">
        <v>19</v>
      </c>
    </row>
    <row r="2930" spans="1:11" x14ac:dyDescent="0.35">
      <c r="A2930" s="3" t="s">
        <v>185</v>
      </c>
      <c r="B2930" s="3">
        <v>2015</v>
      </c>
      <c r="C2930" s="22">
        <v>41980</v>
      </c>
      <c r="D2930" s="3" t="s">
        <v>1554</v>
      </c>
      <c r="E2930" s="3" t="s">
        <v>1543</v>
      </c>
      <c r="F2930" s="3">
        <v>6</v>
      </c>
      <c r="G2930" s="3">
        <v>4</v>
      </c>
      <c r="H2930" s="3" t="s">
        <v>1661</v>
      </c>
      <c r="I2930" s="3" t="s">
        <v>31</v>
      </c>
      <c r="J2930" s="3">
        <v>24.6</v>
      </c>
      <c r="K2930" s="3">
        <v>25</v>
      </c>
    </row>
    <row r="2931" spans="1:11" x14ac:dyDescent="0.35">
      <c r="A2931" s="3" t="s">
        <v>185</v>
      </c>
      <c r="B2931" s="3">
        <v>2015</v>
      </c>
      <c r="C2931" s="22">
        <v>41980</v>
      </c>
      <c r="D2931" s="3" t="s">
        <v>1554</v>
      </c>
      <c r="E2931" s="3" t="s">
        <v>1544</v>
      </c>
      <c r="F2931" s="3">
        <v>1</v>
      </c>
      <c r="G2931" s="3">
        <v>1</v>
      </c>
      <c r="H2931" s="3" t="s">
        <v>1620</v>
      </c>
      <c r="I2931" s="3" t="s">
        <v>1628</v>
      </c>
      <c r="J2931" s="3">
        <v>28.8</v>
      </c>
      <c r="K2931" s="3">
        <v>1</v>
      </c>
    </row>
    <row r="2932" spans="1:11" x14ac:dyDescent="0.35">
      <c r="A2932" s="3" t="s">
        <v>185</v>
      </c>
      <c r="B2932" s="3">
        <v>2015</v>
      </c>
      <c r="C2932" s="22">
        <v>41980</v>
      </c>
      <c r="D2932" s="3" t="s">
        <v>1554</v>
      </c>
      <c r="E2932" s="3" t="s">
        <v>1544</v>
      </c>
      <c r="F2932" s="3">
        <v>1</v>
      </c>
      <c r="G2932" s="3">
        <v>2</v>
      </c>
      <c r="H2932" s="3" t="s">
        <v>80</v>
      </c>
      <c r="I2932" s="3" t="s">
        <v>65</v>
      </c>
      <c r="J2932" s="3">
        <v>27.6</v>
      </c>
      <c r="K2932" s="3">
        <v>4</v>
      </c>
    </row>
    <row r="2933" spans="1:11" x14ac:dyDescent="0.35">
      <c r="A2933" s="3" t="s">
        <v>185</v>
      </c>
      <c r="B2933" s="3">
        <v>2015</v>
      </c>
      <c r="C2933" s="22">
        <v>41980</v>
      </c>
      <c r="D2933" s="3" t="s">
        <v>1554</v>
      </c>
      <c r="E2933" s="3" t="s">
        <v>1544</v>
      </c>
      <c r="F2933" s="3">
        <v>1</v>
      </c>
      <c r="G2933" s="3">
        <v>3</v>
      </c>
      <c r="H2933" s="3" t="s">
        <v>178</v>
      </c>
      <c r="I2933" s="3" t="s">
        <v>159</v>
      </c>
      <c r="J2933" s="3">
        <v>22.9</v>
      </c>
      <c r="K2933" s="3">
        <v>4</v>
      </c>
    </row>
    <row r="2934" spans="1:11" x14ac:dyDescent="0.35">
      <c r="A2934" s="3" t="s">
        <v>185</v>
      </c>
      <c r="B2934" s="3">
        <v>2015</v>
      </c>
      <c r="C2934" s="22">
        <v>41980</v>
      </c>
      <c r="D2934" s="3" t="s">
        <v>1554</v>
      </c>
      <c r="E2934" s="3" t="s">
        <v>1544</v>
      </c>
      <c r="F2934" s="3">
        <v>1</v>
      </c>
      <c r="G2934" s="3">
        <v>4</v>
      </c>
      <c r="H2934" s="3" t="s">
        <v>1556</v>
      </c>
      <c r="I2934" s="3" t="s">
        <v>123</v>
      </c>
      <c r="J2934" s="3">
        <v>32</v>
      </c>
      <c r="K2934" s="3">
        <v>7</v>
      </c>
    </row>
    <row r="2935" spans="1:11" x14ac:dyDescent="0.35">
      <c r="A2935" s="3" t="s">
        <v>185</v>
      </c>
      <c r="B2935" s="3">
        <v>2015</v>
      </c>
      <c r="C2935" s="22">
        <v>41980</v>
      </c>
      <c r="D2935" s="3" t="s">
        <v>1554</v>
      </c>
      <c r="E2935" s="3" t="s">
        <v>1544</v>
      </c>
      <c r="F2935" s="3">
        <v>1</v>
      </c>
      <c r="G2935" s="3">
        <v>5</v>
      </c>
      <c r="H2935" s="3" t="s">
        <v>157</v>
      </c>
      <c r="I2935" s="3" t="s">
        <v>38</v>
      </c>
      <c r="J2935" s="3">
        <v>24</v>
      </c>
      <c r="K2935" s="3">
        <v>12</v>
      </c>
    </row>
    <row r="2936" spans="1:11" x14ac:dyDescent="0.35">
      <c r="A2936" s="3" t="s">
        <v>185</v>
      </c>
      <c r="B2936" s="3">
        <v>2015</v>
      </c>
      <c r="C2936" s="22">
        <v>41980</v>
      </c>
      <c r="D2936" s="3" t="s">
        <v>1554</v>
      </c>
      <c r="E2936" s="3" t="s">
        <v>1544</v>
      </c>
      <c r="F2936" s="3">
        <v>1</v>
      </c>
      <c r="G2936" s="3">
        <v>6</v>
      </c>
      <c r="H2936" s="3" t="s">
        <v>1643</v>
      </c>
      <c r="I2936" s="3" t="s">
        <v>175</v>
      </c>
      <c r="J2936" s="3">
        <v>29.2</v>
      </c>
      <c r="K2936" s="3">
        <v>11</v>
      </c>
    </row>
    <row r="2937" spans="1:11" x14ac:dyDescent="0.35">
      <c r="A2937" s="3" t="s">
        <v>185</v>
      </c>
      <c r="B2937" s="3">
        <v>2015</v>
      </c>
      <c r="C2937" s="22">
        <v>41980</v>
      </c>
      <c r="D2937" s="3" t="s">
        <v>1554</v>
      </c>
      <c r="E2937" s="3" t="s">
        <v>1544</v>
      </c>
      <c r="F2937" s="3">
        <v>2</v>
      </c>
      <c r="G2937" s="3">
        <v>1</v>
      </c>
      <c r="H2937" s="3" t="s">
        <v>1604</v>
      </c>
      <c r="I2937" s="3" t="s">
        <v>15</v>
      </c>
      <c r="J2937" s="3">
        <v>24.1</v>
      </c>
      <c r="K2937" s="3">
        <v>2</v>
      </c>
    </row>
    <row r="2938" spans="1:11" x14ac:dyDescent="0.35">
      <c r="A2938" s="3" t="s">
        <v>185</v>
      </c>
      <c r="B2938" s="3">
        <v>2015</v>
      </c>
      <c r="C2938" s="22">
        <v>41980</v>
      </c>
      <c r="D2938" s="3" t="s">
        <v>1554</v>
      </c>
      <c r="E2938" s="3" t="s">
        <v>1544</v>
      </c>
      <c r="F2938" s="3">
        <v>2</v>
      </c>
      <c r="G2938" s="3">
        <v>2</v>
      </c>
      <c r="H2938" s="3" t="s">
        <v>137</v>
      </c>
      <c r="I2938" s="3" t="s">
        <v>38</v>
      </c>
      <c r="J2938" s="3">
        <v>23.8</v>
      </c>
      <c r="K2938" s="3">
        <v>6</v>
      </c>
    </row>
    <row r="2939" spans="1:11" x14ac:dyDescent="0.35">
      <c r="A2939" s="3" t="s">
        <v>185</v>
      </c>
      <c r="B2939" s="3">
        <v>2015</v>
      </c>
      <c r="C2939" s="22">
        <v>41980</v>
      </c>
      <c r="D2939" s="3" t="s">
        <v>1554</v>
      </c>
      <c r="E2939" s="3" t="s">
        <v>1544</v>
      </c>
      <c r="F2939" s="3">
        <v>2</v>
      </c>
      <c r="G2939" s="3">
        <v>3</v>
      </c>
      <c r="H2939" s="3" t="s">
        <v>1651</v>
      </c>
      <c r="I2939" s="3" t="s">
        <v>1652</v>
      </c>
      <c r="J2939" s="3">
        <v>24.1</v>
      </c>
      <c r="K2939" s="3">
        <v>5</v>
      </c>
    </row>
    <row r="2940" spans="1:11" x14ac:dyDescent="0.35">
      <c r="A2940" s="3" t="s">
        <v>185</v>
      </c>
      <c r="B2940" s="3">
        <v>2015</v>
      </c>
      <c r="C2940" s="22">
        <v>41980</v>
      </c>
      <c r="D2940" s="3" t="s">
        <v>1554</v>
      </c>
      <c r="E2940" s="3" t="s">
        <v>1544</v>
      </c>
      <c r="F2940" s="3">
        <v>2</v>
      </c>
      <c r="G2940" s="3">
        <v>4</v>
      </c>
      <c r="H2940" s="3" t="s">
        <v>1635</v>
      </c>
      <c r="I2940" s="3" t="s">
        <v>36</v>
      </c>
      <c r="J2940" s="3">
        <v>31.2</v>
      </c>
      <c r="K2940" s="3">
        <v>8</v>
      </c>
    </row>
    <row r="2941" spans="1:11" x14ac:dyDescent="0.35">
      <c r="A2941" s="3" t="s">
        <v>185</v>
      </c>
      <c r="B2941" s="3">
        <v>2015</v>
      </c>
      <c r="C2941" s="22">
        <v>41980</v>
      </c>
      <c r="D2941" s="3" t="s">
        <v>1554</v>
      </c>
      <c r="E2941" s="3" t="s">
        <v>1544</v>
      </c>
      <c r="F2941" s="3">
        <v>2</v>
      </c>
      <c r="G2941" s="3">
        <v>5</v>
      </c>
      <c r="H2941" s="3" t="s">
        <v>167</v>
      </c>
      <c r="I2941" s="3" t="s">
        <v>121</v>
      </c>
      <c r="J2941" s="3">
        <v>22</v>
      </c>
      <c r="K2941" s="3">
        <v>10</v>
      </c>
    </row>
    <row r="2942" spans="1:11" x14ac:dyDescent="0.35">
      <c r="A2942" s="3" t="s">
        <v>185</v>
      </c>
      <c r="B2942" s="3">
        <v>2015</v>
      </c>
      <c r="C2942" s="22">
        <v>41980</v>
      </c>
      <c r="D2942" s="3" t="s">
        <v>1554</v>
      </c>
      <c r="E2942" s="3" t="s">
        <v>1544</v>
      </c>
      <c r="F2942" s="3">
        <v>2</v>
      </c>
      <c r="G2942" s="3">
        <v>6</v>
      </c>
      <c r="H2942" s="3" t="s">
        <v>1646</v>
      </c>
      <c r="I2942" s="3" t="s">
        <v>1639</v>
      </c>
      <c r="J2942" s="3">
        <v>23.3</v>
      </c>
      <c r="K2942" s="3">
        <v>9</v>
      </c>
    </row>
    <row r="2943" spans="1:11" x14ac:dyDescent="0.35">
      <c r="A2943" s="3" t="s">
        <v>185</v>
      </c>
      <c r="B2943" s="3">
        <v>2015</v>
      </c>
      <c r="C2943" s="22">
        <v>41980</v>
      </c>
      <c r="D2943" s="3" t="s">
        <v>1554</v>
      </c>
      <c r="E2943" s="3" t="s">
        <v>383</v>
      </c>
      <c r="F2943" s="3">
        <v>1</v>
      </c>
      <c r="G2943" s="3">
        <v>1</v>
      </c>
      <c r="H2943" s="3" t="s">
        <v>1620</v>
      </c>
      <c r="I2943" s="3" t="s">
        <v>1628</v>
      </c>
      <c r="J2943" s="3">
        <v>28.8</v>
      </c>
      <c r="K2943" s="3">
        <v>1</v>
      </c>
    </row>
    <row r="2944" spans="1:11" x14ac:dyDescent="0.35">
      <c r="A2944" s="3" t="s">
        <v>185</v>
      </c>
      <c r="B2944" s="3">
        <v>2015</v>
      </c>
      <c r="C2944" s="22">
        <v>41980</v>
      </c>
      <c r="D2944" s="3" t="s">
        <v>1554</v>
      </c>
      <c r="E2944" s="3" t="s">
        <v>383</v>
      </c>
      <c r="F2944" s="3">
        <v>1</v>
      </c>
      <c r="G2944" s="3">
        <v>2</v>
      </c>
      <c r="H2944" s="3" t="s">
        <v>1604</v>
      </c>
      <c r="I2944" s="3" t="s">
        <v>15</v>
      </c>
      <c r="J2944" s="3">
        <v>24.1</v>
      </c>
      <c r="K2944" s="3">
        <v>2</v>
      </c>
    </row>
    <row r="2945" spans="1:11" x14ac:dyDescent="0.35">
      <c r="A2945" s="3" t="s">
        <v>185</v>
      </c>
      <c r="B2945" s="3">
        <v>2015</v>
      </c>
      <c r="C2945" s="22">
        <v>41980</v>
      </c>
      <c r="D2945" s="3" t="s">
        <v>1554</v>
      </c>
      <c r="E2945" s="3" t="s">
        <v>383</v>
      </c>
      <c r="F2945" s="3">
        <v>1</v>
      </c>
      <c r="G2945" s="3">
        <v>3</v>
      </c>
      <c r="H2945" s="3" t="s">
        <v>178</v>
      </c>
      <c r="I2945" s="3" t="s">
        <v>159</v>
      </c>
      <c r="J2945" s="3">
        <v>22.9</v>
      </c>
      <c r="K2945" s="3">
        <v>4</v>
      </c>
    </row>
    <row r="2946" spans="1:11" x14ac:dyDescent="0.35">
      <c r="A2946" s="3" t="s">
        <v>185</v>
      </c>
      <c r="B2946" s="3">
        <v>2015</v>
      </c>
      <c r="C2946" s="22">
        <v>41980</v>
      </c>
      <c r="D2946" s="3" t="s">
        <v>1554</v>
      </c>
      <c r="E2946" s="3" t="s">
        <v>383</v>
      </c>
      <c r="F2946" s="3">
        <v>1</v>
      </c>
      <c r="G2946" s="3">
        <v>4</v>
      </c>
      <c r="H2946" s="3" t="s">
        <v>80</v>
      </c>
      <c r="I2946" s="3" t="s">
        <v>65</v>
      </c>
      <c r="J2946" s="3">
        <v>27.6</v>
      </c>
      <c r="K2946" s="3">
        <v>4</v>
      </c>
    </row>
    <row r="2947" spans="1:11" x14ac:dyDescent="0.35">
      <c r="A2947" s="3" t="s">
        <v>185</v>
      </c>
      <c r="B2947" s="3">
        <v>2015</v>
      </c>
      <c r="C2947" s="22">
        <v>41980</v>
      </c>
      <c r="D2947" s="3" t="s">
        <v>1554</v>
      </c>
      <c r="E2947" s="3" t="s">
        <v>383</v>
      </c>
      <c r="F2947" s="3">
        <v>1</v>
      </c>
      <c r="G2947" s="3">
        <v>5</v>
      </c>
      <c r="H2947" s="3" t="s">
        <v>1651</v>
      </c>
      <c r="I2947" s="3" t="s">
        <v>1652</v>
      </c>
      <c r="J2947" s="3">
        <v>24.1</v>
      </c>
      <c r="K2947" s="3">
        <v>5</v>
      </c>
    </row>
    <row r="2948" spans="1:11" x14ac:dyDescent="0.35">
      <c r="A2948" s="3" t="s">
        <v>185</v>
      </c>
      <c r="B2948" s="3">
        <v>2015</v>
      </c>
      <c r="C2948" s="22">
        <v>41980</v>
      </c>
      <c r="D2948" s="3" t="s">
        <v>1554</v>
      </c>
      <c r="E2948" s="3" t="s">
        <v>383</v>
      </c>
      <c r="F2948" s="3">
        <v>1</v>
      </c>
      <c r="G2948" s="3">
        <v>6</v>
      </c>
      <c r="H2948" s="3" t="s">
        <v>137</v>
      </c>
      <c r="I2948" s="3" t="s">
        <v>38</v>
      </c>
      <c r="J2948" s="3">
        <v>23.8</v>
      </c>
      <c r="K2948" s="3">
        <v>6</v>
      </c>
    </row>
    <row r="2949" spans="1:11" x14ac:dyDescent="0.35">
      <c r="A2949" s="3" t="s">
        <v>185</v>
      </c>
      <c r="B2949" s="3">
        <v>2015</v>
      </c>
      <c r="C2949" s="22">
        <v>41980</v>
      </c>
      <c r="D2949" s="3" t="s">
        <v>1554</v>
      </c>
      <c r="E2949" s="3" t="s">
        <v>383</v>
      </c>
      <c r="F2949" s="3">
        <v>2</v>
      </c>
      <c r="G2949" s="3">
        <v>1</v>
      </c>
      <c r="H2949" s="3" t="s">
        <v>1556</v>
      </c>
      <c r="I2949" s="3" t="s">
        <v>123</v>
      </c>
      <c r="J2949" s="3">
        <v>32</v>
      </c>
      <c r="K2949" s="3">
        <v>7</v>
      </c>
    </row>
    <row r="2950" spans="1:11" x14ac:dyDescent="0.35">
      <c r="A2950" s="3" t="s">
        <v>185</v>
      </c>
      <c r="B2950" s="3">
        <v>2015</v>
      </c>
      <c r="C2950" s="22">
        <v>41980</v>
      </c>
      <c r="D2950" s="3" t="s">
        <v>1554</v>
      </c>
      <c r="E2950" s="3" t="s">
        <v>383</v>
      </c>
      <c r="F2950" s="3">
        <v>2</v>
      </c>
      <c r="G2950" s="3">
        <v>2</v>
      </c>
      <c r="H2950" s="3" t="s">
        <v>1635</v>
      </c>
      <c r="I2950" s="3" t="s">
        <v>36</v>
      </c>
      <c r="J2950" s="3">
        <v>31.2</v>
      </c>
      <c r="K2950" s="3">
        <v>8</v>
      </c>
    </row>
    <row r="2951" spans="1:11" x14ac:dyDescent="0.35">
      <c r="A2951" s="3" t="s">
        <v>185</v>
      </c>
      <c r="B2951" s="3">
        <v>2015</v>
      </c>
      <c r="C2951" s="22">
        <v>41980</v>
      </c>
      <c r="D2951" s="3" t="s">
        <v>1554</v>
      </c>
      <c r="E2951" s="3" t="s">
        <v>383</v>
      </c>
      <c r="F2951" s="3">
        <v>2</v>
      </c>
      <c r="G2951" s="3">
        <v>3</v>
      </c>
      <c r="H2951" s="3" t="s">
        <v>1646</v>
      </c>
      <c r="I2951" s="3" t="s">
        <v>1639</v>
      </c>
      <c r="J2951" s="3">
        <v>23.3</v>
      </c>
      <c r="K2951" s="3">
        <v>9</v>
      </c>
    </row>
    <row r="2952" spans="1:11" x14ac:dyDescent="0.35">
      <c r="A2952" s="3" t="s">
        <v>185</v>
      </c>
      <c r="B2952" s="3">
        <v>2015</v>
      </c>
      <c r="C2952" s="22">
        <v>41980</v>
      </c>
      <c r="D2952" s="3" t="s">
        <v>1554</v>
      </c>
      <c r="E2952" s="3" t="s">
        <v>383</v>
      </c>
      <c r="F2952" s="3">
        <v>2</v>
      </c>
      <c r="G2952" s="3">
        <v>4</v>
      </c>
      <c r="H2952" s="3" t="s">
        <v>167</v>
      </c>
      <c r="I2952" s="3" t="s">
        <v>121</v>
      </c>
      <c r="J2952" s="3">
        <v>22</v>
      </c>
      <c r="K2952" s="3">
        <v>10</v>
      </c>
    </row>
    <row r="2953" spans="1:11" x14ac:dyDescent="0.35">
      <c r="A2953" s="3" t="s">
        <v>185</v>
      </c>
      <c r="B2953" s="3">
        <v>2015</v>
      </c>
      <c r="C2953" s="22">
        <v>41980</v>
      </c>
      <c r="D2953" s="3" t="s">
        <v>1554</v>
      </c>
      <c r="E2953" s="3" t="s">
        <v>383</v>
      </c>
      <c r="F2953" s="3">
        <v>2</v>
      </c>
      <c r="G2953" s="3">
        <v>5</v>
      </c>
      <c r="H2953" s="3" t="s">
        <v>1643</v>
      </c>
      <c r="I2953" s="3" t="s">
        <v>175</v>
      </c>
      <c r="J2953" s="3">
        <v>29.2</v>
      </c>
      <c r="K2953" s="3">
        <v>11</v>
      </c>
    </row>
    <row r="2954" spans="1:11" x14ac:dyDescent="0.35">
      <c r="A2954" s="3" t="s">
        <v>185</v>
      </c>
      <c r="B2954" s="3">
        <v>2015</v>
      </c>
      <c r="C2954" s="22">
        <v>41980</v>
      </c>
      <c r="D2954" s="3" t="s">
        <v>1554</v>
      </c>
      <c r="E2954" s="3" t="s">
        <v>383</v>
      </c>
      <c r="F2954" s="3">
        <v>2</v>
      </c>
      <c r="G2954" s="3">
        <v>6</v>
      </c>
      <c r="H2954" s="3" t="s">
        <v>157</v>
      </c>
      <c r="I2954" s="3" t="s">
        <v>38</v>
      </c>
      <c r="J2954" s="3">
        <v>24</v>
      </c>
      <c r="K2954" s="3">
        <v>12</v>
      </c>
    </row>
    <row r="2955" spans="1:11" x14ac:dyDescent="0.35">
      <c r="A2955" s="3" t="s">
        <v>71</v>
      </c>
      <c r="B2955" s="3">
        <v>2014</v>
      </c>
      <c r="C2955" s="22">
        <v>41700</v>
      </c>
      <c r="D2955" s="3" t="s">
        <v>1542</v>
      </c>
      <c r="E2955" s="3" t="s">
        <v>472</v>
      </c>
      <c r="F2955" s="3">
        <v>1</v>
      </c>
      <c r="G2955" s="3">
        <v>1</v>
      </c>
      <c r="H2955" s="3" t="s">
        <v>170</v>
      </c>
      <c r="I2955" s="3" t="s">
        <v>59</v>
      </c>
      <c r="J2955" s="3">
        <v>25</v>
      </c>
      <c r="K2955" s="3">
        <v>8</v>
      </c>
    </row>
    <row r="2956" spans="1:11" x14ac:dyDescent="0.35">
      <c r="A2956" s="3" t="s">
        <v>71</v>
      </c>
      <c r="B2956" s="3">
        <v>2014</v>
      </c>
      <c r="C2956" s="22">
        <v>41700</v>
      </c>
      <c r="D2956" s="3" t="s">
        <v>1542</v>
      </c>
      <c r="E2956" s="3" t="s">
        <v>472</v>
      </c>
      <c r="F2956" s="3">
        <v>1</v>
      </c>
      <c r="G2956" s="3">
        <v>2</v>
      </c>
      <c r="H2956" s="3" t="s">
        <v>1638</v>
      </c>
      <c r="I2956" s="3" t="s">
        <v>1639</v>
      </c>
      <c r="J2956" s="3">
        <v>25.7</v>
      </c>
      <c r="K2956" s="3">
        <v>10</v>
      </c>
    </row>
    <row r="2957" spans="1:11" x14ac:dyDescent="0.35">
      <c r="A2957" s="3" t="s">
        <v>71</v>
      </c>
      <c r="B2957" s="3">
        <v>2014</v>
      </c>
      <c r="C2957" s="22">
        <v>41700</v>
      </c>
      <c r="D2957" s="3" t="s">
        <v>1542</v>
      </c>
      <c r="E2957" s="3" t="s">
        <v>472</v>
      </c>
      <c r="F2957" s="3">
        <v>1</v>
      </c>
      <c r="G2957" s="3">
        <v>3</v>
      </c>
      <c r="H2957" s="3" t="s">
        <v>43</v>
      </c>
      <c r="I2957" s="3" t="s">
        <v>44</v>
      </c>
      <c r="J2957" s="3">
        <v>21.3</v>
      </c>
      <c r="K2957" s="3">
        <v>5</v>
      </c>
    </row>
    <row r="2958" spans="1:11" x14ac:dyDescent="0.35">
      <c r="A2958" s="3" t="s">
        <v>71</v>
      </c>
      <c r="B2958" s="3">
        <v>2014</v>
      </c>
      <c r="C2958" s="22">
        <v>41700</v>
      </c>
      <c r="D2958" s="3" t="s">
        <v>1542</v>
      </c>
      <c r="E2958" s="3" t="s">
        <v>472</v>
      </c>
      <c r="F2958" s="3">
        <v>1</v>
      </c>
      <c r="G2958" s="3">
        <v>4</v>
      </c>
      <c r="H2958" s="3" t="s">
        <v>188</v>
      </c>
      <c r="I2958" s="3" t="s">
        <v>19</v>
      </c>
      <c r="J2958" s="3">
        <v>19.7</v>
      </c>
      <c r="K2958" s="3">
        <v>13</v>
      </c>
    </row>
    <row r="2959" spans="1:11" x14ac:dyDescent="0.35">
      <c r="A2959" s="3" t="s">
        <v>71</v>
      </c>
      <c r="B2959" s="3">
        <v>2014</v>
      </c>
      <c r="C2959" s="22">
        <v>41700</v>
      </c>
      <c r="D2959" s="3" t="s">
        <v>1542</v>
      </c>
      <c r="E2959" s="3" t="s">
        <v>472</v>
      </c>
      <c r="F2959" s="3">
        <v>1</v>
      </c>
      <c r="G2959" s="3">
        <v>5</v>
      </c>
      <c r="H2959" s="3" t="s">
        <v>1640</v>
      </c>
      <c r="I2959" s="3" t="s">
        <v>25</v>
      </c>
      <c r="J2959" s="3">
        <v>22.3</v>
      </c>
      <c r="K2959" s="3">
        <v>3</v>
      </c>
    </row>
    <row r="2960" spans="1:11" x14ac:dyDescent="0.35">
      <c r="A2960" s="3" t="s">
        <v>71</v>
      </c>
      <c r="B2960" s="3">
        <v>2014</v>
      </c>
      <c r="C2960" s="22">
        <v>41700</v>
      </c>
      <c r="D2960" s="3" t="s">
        <v>1542</v>
      </c>
      <c r="E2960" s="3" t="s">
        <v>472</v>
      </c>
      <c r="F2960" s="3">
        <v>2</v>
      </c>
      <c r="G2960" s="3">
        <v>1</v>
      </c>
      <c r="H2960" s="3" t="s">
        <v>1604</v>
      </c>
      <c r="I2960" s="3" t="s">
        <v>15</v>
      </c>
      <c r="J2960" s="3">
        <v>23.3</v>
      </c>
      <c r="K2960" s="3">
        <v>1</v>
      </c>
    </row>
    <row r="2961" spans="1:11" x14ac:dyDescent="0.35">
      <c r="A2961" s="3" t="s">
        <v>71</v>
      </c>
      <c r="B2961" s="3">
        <v>2014</v>
      </c>
      <c r="C2961" s="22">
        <v>41700</v>
      </c>
      <c r="D2961" s="3" t="s">
        <v>1542</v>
      </c>
      <c r="E2961" s="3" t="s">
        <v>472</v>
      </c>
      <c r="F2961" s="3">
        <v>2</v>
      </c>
      <c r="G2961" s="3">
        <v>2</v>
      </c>
      <c r="H2961" s="3" t="s">
        <v>1641</v>
      </c>
      <c r="I2961" s="3" t="s">
        <v>1642</v>
      </c>
      <c r="J2961" s="3">
        <v>26.3</v>
      </c>
      <c r="K2961" s="3">
        <v>11</v>
      </c>
    </row>
    <row r="2962" spans="1:11" x14ac:dyDescent="0.35">
      <c r="A2962" s="3" t="s">
        <v>71</v>
      </c>
      <c r="B2962" s="3">
        <v>2014</v>
      </c>
      <c r="C2962" s="22">
        <v>41700</v>
      </c>
      <c r="D2962" s="3" t="s">
        <v>1542</v>
      </c>
      <c r="E2962" s="3" t="s">
        <v>472</v>
      </c>
      <c r="F2962" s="3">
        <v>2</v>
      </c>
      <c r="G2962" s="3">
        <v>3</v>
      </c>
      <c r="H2962" s="3" t="s">
        <v>1658</v>
      </c>
      <c r="I2962" s="3" t="s">
        <v>1616</v>
      </c>
      <c r="J2962" s="3">
        <v>24.2</v>
      </c>
      <c r="K2962" s="3">
        <v>4</v>
      </c>
    </row>
    <row r="2963" spans="1:11" x14ac:dyDescent="0.35">
      <c r="A2963" s="3" t="s">
        <v>71</v>
      </c>
      <c r="B2963" s="3">
        <v>2014</v>
      </c>
      <c r="C2963" s="22">
        <v>41700</v>
      </c>
      <c r="D2963" s="3" t="s">
        <v>1542</v>
      </c>
      <c r="E2963" s="3" t="s">
        <v>472</v>
      </c>
      <c r="F2963" s="3">
        <v>2</v>
      </c>
      <c r="G2963" s="3">
        <v>4</v>
      </c>
      <c r="H2963" s="3" t="s">
        <v>78</v>
      </c>
      <c r="I2963" s="3" t="s">
        <v>19</v>
      </c>
      <c r="J2963" s="3">
        <v>22.8</v>
      </c>
      <c r="K2963" s="3">
        <v>13</v>
      </c>
    </row>
    <row r="2964" spans="1:11" x14ac:dyDescent="0.35">
      <c r="A2964" s="3" t="s">
        <v>71</v>
      </c>
      <c r="B2964" s="3">
        <v>2014</v>
      </c>
      <c r="C2964" s="22">
        <v>41700</v>
      </c>
      <c r="D2964" s="3" t="s">
        <v>1542</v>
      </c>
      <c r="E2964" s="3" t="s">
        <v>472</v>
      </c>
      <c r="F2964" s="3">
        <v>2</v>
      </c>
      <c r="G2964" s="3">
        <v>5</v>
      </c>
      <c r="H2964" s="3" t="s">
        <v>60</v>
      </c>
      <c r="I2964" s="3" t="s">
        <v>61</v>
      </c>
      <c r="J2964" s="3">
        <v>25.6</v>
      </c>
      <c r="K2964" s="3">
        <v>17</v>
      </c>
    </row>
    <row r="2965" spans="1:11" x14ac:dyDescent="0.35">
      <c r="A2965" s="3" t="s">
        <v>71</v>
      </c>
      <c r="B2965" s="3">
        <v>2014</v>
      </c>
      <c r="C2965" s="22">
        <v>41700</v>
      </c>
      <c r="D2965" s="3" t="s">
        <v>1542</v>
      </c>
      <c r="E2965" s="3" t="s">
        <v>472</v>
      </c>
      <c r="F2965" s="3">
        <v>3</v>
      </c>
      <c r="G2965" s="3">
        <v>1</v>
      </c>
      <c r="H2965" s="3" t="s">
        <v>80</v>
      </c>
      <c r="I2965" s="3" t="s">
        <v>65</v>
      </c>
      <c r="J2965" s="3">
        <v>26.8</v>
      </c>
      <c r="K2965" s="3">
        <v>7</v>
      </c>
    </row>
    <row r="2966" spans="1:11" x14ac:dyDescent="0.35">
      <c r="A2966" s="3" t="s">
        <v>71</v>
      </c>
      <c r="B2966" s="3">
        <v>2014</v>
      </c>
      <c r="C2966" s="22">
        <v>41700</v>
      </c>
      <c r="D2966" s="3" t="s">
        <v>1542</v>
      </c>
      <c r="E2966" s="3" t="s">
        <v>472</v>
      </c>
      <c r="F2966" s="3">
        <v>3</v>
      </c>
      <c r="G2966" s="3">
        <v>2</v>
      </c>
      <c r="H2966" s="3" t="s">
        <v>1635</v>
      </c>
      <c r="I2966" s="3" t="s">
        <v>36</v>
      </c>
      <c r="J2966" s="3">
        <v>30.4</v>
      </c>
      <c r="K2966" s="3">
        <v>2</v>
      </c>
    </row>
    <row r="2967" spans="1:11" x14ac:dyDescent="0.35">
      <c r="A2967" s="3" t="s">
        <v>71</v>
      </c>
      <c r="B2967" s="3">
        <v>2014</v>
      </c>
      <c r="C2967" s="22">
        <v>41700</v>
      </c>
      <c r="D2967" s="3" t="s">
        <v>1542</v>
      </c>
      <c r="E2967" s="3" t="s">
        <v>472</v>
      </c>
      <c r="F2967" s="3">
        <v>3</v>
      </c>
      <c r="G2967" s="3">
        <v>3</v>
      </c>
      <c r="H2967" s="3" t="s">
        <v>1591</v>
      </c>
      <c r="I2967" s="3" t="s">
        <v>17</v>
      </c>
      <c r="J2967" s="3">
        <v>25.9</v>
      </c>
      <c r="K2967" s="3">
        <v>6</v>
      </c>
    </row>
    <row r="2968" spans="1:11" x14ac:dyDescent="0.35">
      <c r="A2968" s="3" t="s">
        <v>71</v>
      </c>
      <c r="B2968" s="3">
        <v>2014</v>
      </c>
      <c r="C2968" s="22">
        <v>41700</v>
      </c>
      <c r="D2968" s="3" t="s">
        <v>1542</v>
      </c>
      <c r="E2968" s="3" t="s">
        <v>472</v>
      </c>
      <c r="F2968" s="3">
        <v>3</v>
      </c>
      <c r="G2968" s="3">
        <v>4</v>
      </c>
      <c r="H2968" s="3" t="s">
        <v>1651</v>
      </c>
      <c r="I2968" s="3" t="s">
        <v>1652</v>
      </c>
      <c r="J2968" s="3">
        <v>23.3</v>
      </c>
      <c r="K2968" s="3">
        <v>12</v>
      </c>
    </row>
    <row r="2969" spans="1:11" x14ac:dyDescent="0.35">
      <c r="A2969" s="3" t="s">
        <v>71</v>
      </c>
      <c r="B2969" s="3">
        <v>2014</v>
      </c>
      <c r="C2969" s="22">
        <v>41700</v>
      </c>
      <c r="D2969" s="3" t="s">
        <v>1542</v>
      </c>
      <c r="E2969" s="3" t="s">
        <v>472</v>
      </c>
      <c r="F2969" s="3">
        <v>3</v>
      </c>
      <c r="G2969" s="3">
        <v>5</v>
      </c>
      <c r="H2969" s="3" t="s">
        <v>1661</v>
      </c>
      <c r="I2969" s="3" t="s">
        <v>31</v>
      </c>
      <c r="J2969" s="3">
        <v>23.8</v>
      </c>
      <c r="K2969" s="3">
        <v>17</v>
      </c>
    </row>
    <row r="2970" spans="1:11" x14ac:dyDescent="0.35">
      <c r="A2970" s="3" t="s">
        <v>71</v>
      </c>
      <c r="B2970" s="3">
        <v>2014</v>
      </c>
      <c r="C2970" s="22">
        <v>41700</v>
      </c>
      <c r="D2970" s="3" t="s">
        <v>1542</v>
      </c>
      <c r="E2970" s="3" t="s">
        <v>472</v>
      </c>
      <c r="F2970" s="3">
        <v>4</v>
      </c>
      <c r="G2970" s="3">
        <v>1</v>
      </c>
      <c r="H2970" s="3" t="s">
        <v>135</v>
      </c>
      <c r="I2970" s="3" t="s">
        <v>36</v>
      </c>
      <c r="J2970" s="3">
        <v>23.3</v>
      </c>
      <c r="K2970" s="3">
        <v>9</v>
      </c>
    </row>
    <row r="2971" spans="1:11" x14ac:dyDescent="0.35">
      <c r="A2971" s="3" t="s">
        <v>71</v>
      </c>
      <c r="B2971" s="3">
        <v>2014</v>
      </c>
      <c r="C2971" s="22">
        <v>41700</v>
      </c>
      <c r="D2971" s="3" t="s">
        <v>1542</v>
      </c>
      <c r="E2971" s="3" t="s">
        <v>472</v>
      </c>
      <c r="F2971" s="3">
        <v>4</v>
      </c>
      <c r="G2971" s="3">
        <v>2</v>
      </c>
      <c r="H2971" s="3" t="s">
        <v>167</v>
      </c>
      <c r="I2971" s="3" t="s">
        <v>121</v>
      </c>
      <c r="J2971" s="3">
        <v>21.2</v>
      </c>
      <c r="K2971" s="3">
        <v>13</v>
      </c>
    </row>
    <row r="2972" spans="1:11" x14ac:dyDescent="0.35">
      <c r="A2972" s="3" t="s">
        <v>71</v>
      </c>
      <c r="B2972" s="3">
        <v>2014</v>
      </c>
      <c r="C2972" s="22">
        <v>41700</v>
      </c>
      <c r="D2972" s="3" t="s">
        <v>1542</v>
      </c>
      <c r="E2972" s="3" t="s">
        <v>472</v>
      </c>
      <c r="F2972" s="3">
        <v>4</v>
      </c>
      <c r="G2972" s="3">
        <v>3</v>
      </c>
      <c r="H2972" s="3" t="s">
        <v>142</v>
      </c>
      <c r="I2972" s="3" t="s">
        <v>61</v>
      </c>
      <c r="J2972" s="3">
        <v>21.7</v>
      </c>
      <c r="K2972" s="3">
        <v>17</v>
      </c>
    </row>
    <row r="2973" spans="1:11" x14ac:dyDescent="0.35">
      <c r="A2973" s="3" t="s">
        <v>71</v>
      </c>
      <c r="B2973" s="3">
        <v>2014</v>
      </c>
      <c r="C2973" s="22">
        <v>41700</v>
      </c>
      <c r="D2973" s="3" t="s">
        <v>1542</v>
      </c>
      <c r="E2973" s="3" t="s">
        <v>472</v>
      </c>
      <c r="F2973" s="3">
        <v>4</v>
      </c>
      <c r="G2973" s="3">
        <v>4</v>
      </c>
      <c r="H2973" s="3" t="s">
        <v>119</v>
      </c>
      <c r="I2973" s="3" t="s">
        <v>21</v>
      </c>
      <c r="J2973" s="3">
        <v>22.9</v>
      </c>
      <c r="K2973" s="3">
        <v>13</v>
      </c>
    </row>
    <row r="2974" spans="1:11" x14ac:dyDescent="0.35">
      <c r="A2974" s="3" t="s">
        <v>71</v>
      </c>
      <c r="B2974" s="3">
        <v>2014</v>
      </c>
      <c r="C2974" s="22">
        <v>41700</v>
      </c>
      <c r="D2974" s="3" t="s">
        <v>1542</v>
      </c>
      <c r="E2974" s="3" t="s">
        <v>472</v>
      </c>
      <c r="F2974" s="3">
        <v>4</v>
      </c>
      <c r="G2974" s="3">
        <v>5</v>
      </c>
      <c r="H2974" s="3" t="s">
        <v>1605</v>
      </c>
      <c r="I2974" s="3" t="s">
        <v>40</v>
      </c>
      <c r="J2974" s="3">
        <v>23.1</v>
      </c>
      <c r="K2974" s="3">
        <v>17</v>
      </c>
    </row>
    <row r="2975" spans="1:11" x14ac:dyDescent="0.35">
      <c r="A2975" s="3" t="s">
        <v>71</v>
      </c>
      <c r="B2975" s="3">
        <v>2014</v>
      </c>
      <c r="C2975" s="22">
        <v>41700</v>
      </c>
      <c r="D2975" s="3" t="s">
        <v>1542</v>
      </c>
      <c r="E2975" s="3" t="s">
        <v>472</v>
      </c>
      <c r="F2975" s="3">
        <v>4</v>
      </c>
      <c r="G2975" s="3">
        <v>6</v>
      </c>
      <c r="H2975" s="3" t="s">
        <v>424</v>
      </c>
      <c r="I2975" s="3" t="s">
        <v>1652</v>
      </c>
      <c r="J2975" s="3">
        <v>20.5</v>
      </c>
      <c r="K2975" s="3">
        <v>21</v>
      </c>
    </row>
    <row r="2976" spans="1:11" x14ac:dyDescent="0.35">
      <c r="A2976" s="3" t="s">
        <v>71</v>
      </c>
      <c r="B2976" s="3">
        <v>2014</v>
      </c>
      <c r="C2976" s="22">
        <v>41700</v>
      </c>
      <c r="D2976" s="3" t="s">
        <v>1542</v>
      </c>
      <c r="E2976" s="3" t="s">
        <v>1543</v>
      </c>
      <c r="F2976" s="3">
        <v>1</v>
      </c>
      <c r="G2976" s="3">
        <v>1</v>
      </c>
      <c r="H2976" s="3" t="s">
        <v>1638</v>
      </c>
      <c r="I2976" s="3" t="s">
        <v>1639</v>
      </c>
      <c r="J2976" s="3">
        <v>25.7</v>
      </c>
      <c r="K2976" s="3">
        <v>10</v>
      </c>
    </row>
    <row r="2977" spans="1:11" x14ac:dyDescent="0.35">
      <c r="A2977" s="3" t="s">
        <v>71</v>
      </c>
      <c r="B2977" s="3">
        <v>2014</v>
      </c>
      <c r="C2977" s="22">
        <v>41700</v>
      </c>
      <c r="D2977" s="3" t="s">
        <v>1542</v>
      </c>
      <c r="E2977" s="3" t="s">
        <v>1543</v>
      </c>
      <c r="F2977" s="3">
        <v>1</v>
      </c>
      <c r="G2977" s="3">
        <v>2</v>
      </c>
      <c r="H2977" s="3" t="s">
        <v>1658</v>
      </c>
      <c r="I2977" s="3" t="s">
        <v>1616</v>
      </c>
      <c r="J2977" s="3">
        <v>24.2</v>
      </c>
      <c r="K2977" s="3">
        <v>4</v>
      </c>
    </row>
    <row r="2978" spans="1:11" x14ac:dyDescent="0.35">
      <c r="A2978" s="3" t="s">
        <v>71</v>
      </c>
      <c r="B2978" s="3">
        <v>2014</v>
      </c>
      <c r="C2978" s="22">
        <v>41700</v>
      </c>
      <c r="D2978" s="3" t="s">
        <v>1542</v>
      </c>
      <c r="E2978" s="3" t="s">
        <v>1543</v>
      </c>
      <c r="F2978" s="3">
        <v>1</v>
      </c>
      <c r="G2978" s="3">
        <v>3</v>
      </c>
      <c r="H2978" s="3" t="s">
        <v>119</v>
      </c>
      <c r="I2978" s="3" t="s">
        <v>21</v>
      </c>
      <c r="J2978" s="3">
        <v>22.9</v>
      </c>
      <c r="K2978" s="3">
        <v>13</v>
      </c>
    </row>
    <row r="2979" spans="1:11" x14ac:dyDescent="0.35">
      <c r="A2979" s="3" t="s">
        <v>71</v>
      </c>
      <c r="B2979" s="3">
        <v>2014</v>
      </c>
      <c r="C2979" s="22">
        <v>41700</v>
      </c>
      <c r="D2979" s="3" t="s">
        <v>1542</v>
      </c>
      <c r="E2979" s="3" t="s">
        <v>1543</v>
      </c>
      <c r="F2979" s="3">
        <v>1</v>
      </c>
      <c r="G2979" s="3">
        <v>4</v>
      </c>
      <c r="H2979" s="3" t="s">
        <v>1661</v>
      </c>
      <c r="I2979" s="3" t="s">
        <v>31</v>
      </c>
      <c r="J2979" s="3">
        <v>23.8</v>
      </c>
      <c r="K2979" s="3">
        <v>17</v>
      </c>
    </row>
    <row r="2980" spans="1:11" x14ac:dyDescent="0.35">
      <c r="A2980" s="3" t="s">
        <v>71</v>
      </c>
      <c r="B2980" s="3">
        <v>2014</v>
      </c>
      <c r="C2980" s="22">
        <v>41700</v>
      </c>
      <c r="D2980" s="3" t="s">
        <v>1542</v>
      </c>
      <c r="E2980" s="3" t="s">
        <v>1543</v>
      </c>
      <c r="F2980" s="3">
        <v>2</v>
      </c>
      <c r="G2980" s="3">
        <v>1</v>
      </c>
      <c r="H2980" s="3" t="s">
        <v>1591</v>
      </c>
      <c r="I2980" s="3" t="s">
        <v>17</v>
      </c>
      <c r="J2980" s="3">
        <v>25.9</v>
      </c>
      <c r="K2980" s="3">
        <v>6</v>
      </c>
    </row>
    <row r="2981" spans="1:11" x14ac:dyDescent="0.35">
      <c r="A2981" s="3" t="s">
        <v>71</v>
      </c>
      <c r="B2981" s="3">
        <v>2014</v>
      </c>
      <c r="C2981" s="22">
        <v>41700</v>
      </c>
      <c r="D2981" s="3" t="s">
        <v>1542</v>
      </c>
      <c r="E2981" s="3" t="s">
        <v>1543</v>
      </c>
      <c r="F2981" s="3">
        <v>2</v>
      </c>
      <c r="G2981" s="3">
        <v>2</v>
      </c>
      <c r="H2981" s="3" t="s">
        <v>1641</v>
      </c>
      <c r="I2981" s="3" t="s">
        <v>1642</v>
      </c>
      <c r="J2981" s="3">
        <v>26.3</v>
      </c>
      <c r="K2981" s="3">
        <v>11</v>
      </c>
    </row>
    <row r="2982" spans="1:11" x14ac:dyDescent="0.35">
      <c r="A2982" s="3" t="s">
        <v>71</v>
      </c>
      <c r="B2982" s="3">
        <v>2014</v>
      </c>
      <c r="C2982" s="22">
        <v>41700</v>
      </c>
      <c r="D2982" s="3" t="s">
        <v>1542</v>
      </c>
      <c r="E2982" s="3" t="s">
        <v>1543</v>
      </c>
      <c r="F2982" s="3">
        <v>2</v>
      </c>
      <c r="G2982" s="3">
        <v>3</v>
      </c>
      <c r="H2982" s="3" t="s">
        <v>188</v>
      </c>
      <c r="I2982" s="3" t="s">
        <v>19</v>
      </c>
      <c r="J2982" s="3">
        <v>19.7</v>
      </c>
      <c r="K2982" s="3">
        <v>13</v>
      </c>
    </row>
    <row r="2983" spans="1:11" x14ac:dyDescent="0.35">
      <c r="A2983" s="3" t="s">
        <v>71</v>
      </c>
      <c r="B2983" s="3">
        <v>2014</v>
      </c>
      <c r="C2983" s="22">
        <v>41700</v>
      </c>
      <c r="D2983" s="3" t="s">
        <v>1542</v>
      </c>
      <c r="E2983" s="3" t="s">
        <v>1543</v>
      </c>
      <c r="F2983" s="3">
        <v>2</v>
      </c>
      <c r="G2983" s="3">
        <v>4</v>
      </c>
      <c r="H2983" s="3" t="s">
        <v>1605</v>
      </c>
      <c r="I2983" s="3" t="s">
        <v>40</v>
      </c>
      <c r="J2983" s="3">
        <v>23.1</v>
      </c>
      <c r="K2983" s="3">
        <v>17</v>
      </c>
    </row>
    <row r="2984" spans="1:11" x14ac:dyDescent="0.35">
      <c r="A2984" s="3" t="s">
        <v>71</v>
      </c>
      <c r="B2984" s="3">
        <v>2014</v>
      </c>
      <c r="C2984" s="22">
        <v>41700</v>
      </c>
      <c r="D2984" s="3" t="s">
        <v>1542</v>
      </c>
      <c r="E2984" s="3" t="s">
        <v>1543</v>
      </c>
      <c r="F2984" s="3">
        <v>3</v>
      </c>
      <c r="G2984" s="3">
        <v>1</v>
      </c>
      <c r="H2984" s="3" t="s">
        <v>1635</v>
      </c>
      <c r="I2984" s="3" t="s">
        <v>36</v>
      </c>
      <c r="J2984" s="3">
        <v>30.4</v>
      </c>
      <c r="K2984" s="3">
        <v>2</v>
      </c>
    </row>
    <row r="2985" spans="1:11" x14ac:dyDescent="0.35">
      <c r="A2985" s="3" t="s">
        <v>71</v>
      </c>
      <c r="B2985" s="3">
        <v>2014</v>
      </c>
      <c r="C2985" s="22">
        <v>41700</v>
      </c>
      <c r="D2985" s="3" t="s">
        <v>1542</v>
      </c>
      <c r="E2985" s="3" t="s">
        <v>1543</v>
      </c>
      <c r="F2985" s="3">
        <v>3</v>
      </c>
      <c r="G2985" s="3">
        <v>2</v>
      </c>
      <c r="H2985" s="3" t="s">
        <v>1640</v>
      </c>
      <c r="I2985" s="3" t="s">
        <v>25</v>
      </c>
      <c r="J2985" s="3">
        <v>22.3</v>
      </c>
      <c r="K2985" s="3">
        <v>3</v>
      </c>
    </row>
    <row r="2986" spans="1:11" x14ac:dyDescent="0.35">
      <c r="A2986" s="3" t="s">
        <v>71</v>
      </c>
      <c r="B2986" s="3">
        <v>2014</v>
      </c>
      <c r="C2986" s="22">
        <v>41700</v>
      </c>
      <c r="D2986" s="3" t="s">
        <v>1542</v>
      </c>
      <c r="E2986" s="3" t="s">
        <v>1543</v>
      </c>
      <c r="F2986" s="3">
        <v>3</v>
      </c>
      <c r="G2986" s="3">
        <v>3</v>
      </c>
      <c r="H2986" s="3" t="s">
        <v>78</v>
      </c>
      <c r="I2986" s="3" t="s">
        <v>19</v>
      </c>
      <c r="J2986" s="3">
        <v>22.8</v>
      </c>
      <c r="K2986" s="3">
        <v>13</v>
      </c>
    </row>
    <row r="2987" spans="1:11" x14ac:dyDescent="0.35">
      <c r="A2987" s="3" t="s">
        <v>71</v>
      </c>
      <c r="B2987" s="3">
        <v>2014</v>
      </c>
      <c r="C2987" s="22">
        <v>41700</v>
      </c>
      <c r="D2987" s="3" t="s">
        <v>1542</v>
      </c>
      <c r="E2987" s="3" t="s">
        <v>1543</v>
      </c>
      <c r="F2987" s="3">
        <v>3</v>
      </c>
      <c r="G2987" s="3">
        <v>4</v>
      </c>
      <c r="H2987" s="3" t="s">
        <v>142</v>
      </c>
      <c r="I2987" s="3" t="s">
        <v>61</v>
      </c>
      <c r="J2987" s="3">
        <v>21.7</v>
      </c>
      <c r="K2987" s="3">
        <v>17</v>
      </c>
    </row>
    <row r="2988" spans="1:11" x14ac:dyDescent="0.35">
      <c r="A2988" s="3" t="s">
        <v>71</v>
      </c>
      <c r="B2988" s="3">
        <v>2014</v>
      </c>
      <c r="C2988" s="22">
        <v>41700</v>
      </c>
      <c r="D2988" s="3" t="s">
        <v>1542</v>
      </c>
      <c r="E2988" s="3" t="s">
        <v>1543</v>
      </c>
      <c r="F2988" s="3">
        <v>4</v>
      </c>
      <c r="G2988" s="3">
        <v>1</v>
      </c>
      <c r="H2988" s="3" t="s">
        <v>43</v>
      </c>
      <c r="I2988" s="3" t="s">
        <v>44</v>
      </c>
      <c r="J2988" s="3">
        <v>21.3</v>
      </c>
      <c r="K2988" s="3">
        <v>5</v>
      </c>
    </row>
    <row r="2989" spans="1:11" x14ac:dyDescent="0.35">
      <c r="A2989" s="3" t="s">
        <v>71</v>
      </c>
      <c r="B2989" s="3">
        <v>2014</v>
      </c>
      <c r="C2989" s="22">
        <v>41700</v>
      </c>
      <c r="D2989" s="3" t="s">
        <v>1542</v>
      </c>
      <c r="E2989" s="3" t="s">
        <v>1543</v>
      </c>
      <c r="F2989" s="3">
        <v>4</v>
      </c>
      <c r="G2989" s="3">
        <v>2</v>
      </c>
      <c r="H2989" s="3" t="s">
        <v>1651</v>
      </c>
      <c r="I2989" s="3" t="s">
        <v>1652</v>
      </c>
      <c r="J2989" s="3">
        <v>23.3</v>
      </c>
      <c r="K2989" s="3">
        <v>12</v>
      </c>
    </row>
    <row r="2990" spans="1:11" x14ac:dyDescent="0.35">
      <c r="A2990" s="3" t="s">
        <v>71</v>
      </c>
      <c r="B2990" s="3">
        <v>2014</v>
      </c>
      <c r="C2990" s="22">
        <v>41700</v>
      </c>
      <c r="D2990" s="3" t="s">
        <v>1542</v>
      </c>
      <c r="E2990" s="3" t="s">
        <v>1543</v>
      </c>
      <c r="F2990" s="3">
        <v>4</v>
      </c>
      <c r="G2990" s="3">
        <v>3</v>
      </c>
      <c r="H2990" s="3" t="s">
        <v>167</v>
      </c>
      <c r="I2990" s="3" t="s">
        <v>121</v>
      </c>
      <c r="J2990" s="3">
        <v>21.2</v>
      </c>
      <c r="K2990" s="3">
        <v>13</v>
      </c>
    </row>
    <row r="2991" spans="1:11" x14ac:dyDescent="0.35">
      <c r="A2991" s="3" t="s">
        <v>71</v>
      </c>
      <c r="B2991" s="3">
        <v>2014</v>
      </c>
      <c r="C2991" s="22">
        <v>41700</v>
      </c>
      <c r="D2991" s="3" t="s">
        <v>1542</v>
      </c>
      <c r="E2991" s="3" t="s">
        <v>1543</v>
      </c>
      <c r="F2991" s="3">
        <v>4</v>
      </c>
      <c r="G2991" s="3">
        <v>4</v>
      </c>
      <c r="H2991" s="3" t="s">
        <v>60</v>
      </c>
      <c r="I2991" s="3" t="s">
        <v>61</v>
      </c>
      <c r="J2991" s="3">
        <v>25.6</v>
      </c>
      <c r="K2991" s="3">
        <v>17</v>
      </c>
    </row>
    <row r="2992" spans="1:11" x14ac:dyDescent="0.35">
      <c r="A2992" s="3" t="s">
        <v>71</v>
      </c>
      <c r="B2992" s="3">
        <v>2014</v>
      </c>
      <c r="C2992" s="22">
        <v>41700</v>
      </c>
      <c r="D2992" s="3" t="s">
        <v>1542</v>
      </c>
      <c r="E2992" s="3" t="s">
        <v>1543</v>
      </c>
      <c r="F2992" s="3">
        <v>4</v>
      </c>
      <c r="G2992" s="3">
        <v>5</v>
      </c>
      <c r="H2992" s="3" t="s">
        <v>424</v>
      </c>
      <c r="I2992" s="3" t="s">
        <v>1652</v>
      </c>
      <c r="J2992" s="3">
        <v>20.5</v>
      </c>
      <c r="K2992" s="3">
        <v>21</v>
      </c>
    </row>
    <row r="2993" spans="1:11" x14ac:dyDescent="0.35">
      <c r="A2993" s="3" t="s">
        <v>71</v>
      </c>
      <c r="B2993" s="3">
        <v>2014</v>
      </c>
      <c r="C2993" s="22">
        <v>41700</v>
      </c>
      <c r="D2993" s="3" t="s">
        <v>1542</v>
      </c>
      <c r="E2993" s="3" t="s">
        <v>1544</v>
      </c>
      <c r="F2993" s="3">
        <v>1</v>
      </c>
      <c r="G2993" s="3">
        <v>1</v>
      </c>
      <c r="H2993" s="3" t="s">
        <v>1591</v>
      </c>
      <c r="I2993" s="3" t="s">
        <v>17</v>
      </c>
      <c r="J2993" s="3">
        <v>25.9</v>
      </c>
      <c r="K2993" s="3">
        <v>6</v>
      </c>
    </row>
    <row r="2994" spans="1:11" x14ac:dyDescent="0.35">
      <c r="A2994" s="3" t="s">
        <v>71</v>
      </c>
      <c r="B2994" s="3">
        <v>2014</v>
      </c>
      <c r="C2994" s="22">
        <v>41700</v>
      </c>
      <c r="D2994" s="3" t="s">
        <v>1542</v>
      </c>
      <c r="E2994" s="3" t="s">
        <v>1544</v>
      </c>
      <c r="F2994" s="3">
        <v>1</v>
      </c>
      <c r="G2994" s="3">
        <v>2</v>
      </c>
      <c r="H2994" s="3" t="s">
        <v>1635</v>
      </c>
      <c r="I2994" s="3" t="s">
        <v>36</v>
      </c>
      <c r="J2994" s="3">
        <v>30.4</v>
      </c>
      <c r="K2994" s="3">
        <v>2</v>
      </c>
    </row>
    <row r="2995" spans="1:11" x14ac:dyDescent="0.35">
      <c r="A2995" s="3" t="s">
        <v>71</v>
      </c>
      <c r="B2995" s="3">
        <v>2014</v>
      </c>
      <c r="C2995" s="22">
        <v>41700</v>
      </c>
      <c r="D2995" s="3" t="s">
        <v>1542</v>
      </c>
      <c r="E2995" s="3" t="s">
        <v>1544</v>
      </c>
      <c r="F2995" s="3">
        <v>1</v>
      </c>
      <c r="G2995" s="3">
        <v>3</v>
      </c>
      <c r="H2995" s="3" t="s">
        <v>1658</v>
      </c>
      <c r="I2995" s="3" t="s">
        <v>1616</v>
      </c>
      <c r="J2995" s="3">
        <v>24.2</v>
      </c>
      <c r="K2995" s="3">
        <v>4</v>
      </c>
    </row>
    <row r="2996" spans="1:11" x14ac:dyDescent="0.35">
      <c r="A2996" s="3" t="s">
        <v>71</v>
      </c>
      <c r="B2996" s="3">
        <v>2014</v>
      </c>
      <c r="C2996" s="22">
        <v>41700</v>
      </c>
      <c r="D2996" s="3" t="s">
        <v>1542</v>
      </c>
      <c r="E2996" s="3" t="s">
        <v>1544</v>
      </c>
      <c r="F2996" s="3">
        <v>1</v>
      </c>
      <c r="G2996" s="3">
        <v>4</v>
      </c>
      <c r="H2996" s="3" t="s">
        <v>170</v>
      </c>
      <c r="I2996" s="3" t="s">
        <v>59</v>
      </c>
      <c r="J2996" s="3">
        <v>25</v>
      </c>
      <c r="K2996" s="3">
        <v>8</v>
      </c>
    </row>
    <row r="2997" spans="1:11" x14ac:dyDescent="0.35">
      <c r="A2997" s="3" t="s">
        <v>71</v>
      </c>
      <c r="B2997" s="3">
        <v>2014</v>
      </c>
      <c r="C2997" s="22">
        <v>41700</v>
      </c>
      <c r="D2997" s="3" t="s">
        <v>1542</v>
      </c>
      <c r="E2997" s="3" t="s">
        <v>1544</v>
      </c>
      <c r="F2997" s="3">
        <v>1</v>
      </c>
      <c r="G2997" s="3">
        <v>5</v>
      </c>
      <c r="H2997" s="3" t="s">
        <v>1651</v>
      </c>
      <c r="I2997" s="3" t="s">
        <v>1652</v>
      </c>
      <c r="J2997" s="3">
        <v>23.3</v>
      </c>
      <c r="K2997" s="3">
        <v>12</v>
      </c>
    </row>
    <row r="2998" spans="1:11" x14ac:dyDescent="0.35">
      <c r="A2998" s="3" t="s">
        <v>71</v>
      </c>
      <c r="B2998" s="3">
        <v>2014</v>
      </c>
      <c r="C2998" s="22">
        <v>41700</v>
      </c>
      <c r="D2998" s="3" t="s">
        <v>1542</v>
      </c>
      <c r="E2998" s="3" t="s">
        <v>1544</v>
      </c>
      <c r="F2998" s="3">
        <v>1</v>
      </c>
      <c r="G2998" s="3">
        <v>6</v>
      </c>
      <c r="H2998" s="3" t="s">
        <v>135</v>
      </c>
      <c r="I2998" s="3" t="s">
        <v>36</v>
      </c>
      <c r="J2998" s="3">
        <v>23.3</v>
      </c>
      <c r="K2998" s="3">
        <v>9</v>
      </c>
    </row>
    <row r="2999" spans="1:11" x14ac:dyDescent="0.35">
      <c r="A2999" s="3" t="s">
        <v>71</v>
      </c>
      <c r="B2999" s="3">
        <v>2014</v>
      </c>
      <c r="C2999" s="22">
        <v>41700</v>
      </c>
      <c r="D2999" s="3" t="s">
        <v>1542</v>
      </c>
      <c r="E2999" s="3" t="s">
        <v>1544</v>
      </c>
      <c r="F2999" s="3">
        <v>2</v>
      </c>
      <c r="G2999" s="3">
        <v>1</v>
      </c>
      <c r="H2999" s="3" t="s">
        <v>1604</v>
      </c>
      <c r="I2999" s="3" t="s">
        <v>15</v>
      </c>
      <c r="J2999" s="3">
        <v>23.3</v>
      </c>
      <c r="K2999" s="3">
        <v>1</v>
      </c>
    </row>
    <row r="3000" spans="1:11" x14ac:dyDescent="0.35">
      <c r="A3000" s="3" t="s">
        <v>71</v>
      </c>
      <c r="B3000" s="3">
        <v>2014</v>
      </c>
      <c r="C3000" s="22">
        <v>41700</v>
      </c>
      <c r="D3000" s="3" t="s">
        <v>1542</v>
      </c>
      <c r="E3000" s="3" t="s">
        <v>1544</v>
      </c>
      <c r="F3000" s="3">
        <v>2</v>
      </c>
      <c r="G3000" s="3">
        <v>2</v>
      </c>
      <c r="H3000" s="3" t="s">
        <v>1640</v>
      </c>
      <c r="I3000" s="3" t="s">
        <v>25</v>
      </c>
      <c r="J3000" s="3">
        <v>22.3</v>
      </c>
      <c r="K3000" s="3">
        <v>3</v>
      </c>
    </row>
    <row r="3001" spans="1:11" x14ac:dyDescent="0.35">
      <c r="A3001" s="3" t="s">
        <v>71</v>
      </c>
      <c r="B3001" s="3">
        <v>2014</v>
      </c>
      <c r="C3001" s="22">
        <v>41700</v>
      </c>
      <c r="D3001" s="3" t="s">
        <v>1542</v>
      </c>
      <c r="E3001" s="3" t="s">
        <v>1544</v>
      </c>
      <c r="F3001" s="3">
        <v>2</v>
      </c>
      <c r="G3001" s="3">
        <v>3</v>
      </c>
      <c r="H3001" s="3" t="s">
        <v>43</v>
      </c>
      <c r="I3001" s="3" t="s">
        <v>44</v>
      </c>
      <c r="J3001" s="3">
        <v>21.3</v>
      </c>
      <c r="K3001" s="3">
        <v>5</v>
      </c>
    </row>
    <row r="3002" spans="1:11" x14ac:dyDescent="0.35">
      <c r="A3002" s="3" t="s">
        <v>71</v>
      </c>
      <c r="B3002" s="3">
        <v>2014</v>
      </c>
      <c r="C3002" s="22">
        <v>41700</v>
      </c>
      <c r="D3002" s="3" t="s">
        <v>1542</v>
      </c>
      <c r="E3002" s="3" t="s">
        <v>1544</v>
      </c>
      <c r="F3002" s="3">
        <v>2</v>
      </c>
      <c r="G3002" s="3">
        <v>4</v>
      </c>
      <c r="H3002" s="3" t="s">
        <v>1641</v>
      </c>
      <c r="I3002" s="3" t="s">
        <v>1642</v>
      </c>
      <c r="J3002" s="3">
        <v>26.3</v>
      </c>
      <c r="K3002" s="3">
        <v>11</v>
      </c>
    </row>
    <row r="3003" spans="1:11" x14ac:dyDescent="0.35">
      <c r="A3003" s="3" t="s">
        <v>71</v>
      </c>
      <c r="B3003" s="3">
        <v>2014</v>
      </c>
      <c r="C3003" s="22">
        <v>41700</v>
      </c>
      <c r="D3003" s="3" t="s">
        <v>1542</v>
      </c>
      <c r="E3003" s="3" t="s">
        <v>1544</v>
      </c>
      <c r="F3003" s="3">
        <v>2</v>
      </c>
      <c r="G3003" s="3">
        <v>5</v>
      </c>
      <c r="H3003" s="3" t="s">
        <v>80</v>
      </c>
      <c r="I3003" s="3" t="s">
        <v>65</v>
      </c>
      <c r="J3003" s="3">
        <v>26.8</v>
      </c>
      <c r="K3003" s="3">
        <v>7</v>
      </c>
    </row>
    <row r="3004" spans="1:11" x14ac:dyDescent="0.35">
      <c r="A3004" s="3" t="s">
        <v>71</v>
      </c>
      <c r="B3004" s="3">
        <v>2014</v>
      </c>
      <c r="C3004" s="22">
        <v>41700</v>
      </c>
      <c r="D3004" s="3" t="s">
        <v>1542</v>
      </c>
      <c r="E3004" s="3" t="s">
        <v>1544</v>
      </c>
      <c r="F3004" s="3">
        <v>2</v>
      </c>
      <c r="G3004" s="3">
        <v>6</v>
      </c>
      <c r="H3004" s="3" t="s">
        <v>1638</v>
      </c>
      <c r="I3004" s="3" t="s">
        <v>1639</v>
      </c>
      <c r="J3004" s="3">
        <v>25.7</v>
      </c>
      <c r="K3004" s="3">
        <v>10</v>
      </c>
    </row>
    <row r="3005" spans="1:11" x14ac:dyDescent="0.35">
      <c r="A3005" s="3" t="s">
        <v>71</v>
      </c>
      <c r="B3005" s="3">
        <v>2014</v>
      </c>
      <c r="C3005" s="22">
        <v>41700</v>
      </c>
      <c r="D3005" s="3" t="s">
        <v>1542</v>
      </c>
      <c r="E3005" s="3" t="s">
        <v>383</v>
      </c>
      <c r="F3005" s="3">
        <v>1</v>
      </c>
      <c r="G3005" s="3">
        <v>1</v>
      </c>
      <c r="H3005" s="3" t="s">
        <v>1604</v>
      </c>
      <c r="I3005" s="3" t="s">
        <v>15</v>
      </c>
      <c r="J3005" s="3">
        <v>23.3</v>
      </c>
      <c r="K3005" s="3">
        <v>1</v>
      </c>
    </row>
    <row r="3006" spans="1:11" x14ac:dyDescent="0.35">
      <c r="A3006" s="3" t="s">
        <v>71</v>
      </c>
      <c r="B3006" s="3">
        <v>2014</v>
      </c>
      <c r="C3006" s="22">
        <v>41700</v>
      </c>
      <c r="D3006" s="3" t="s">
        <v>1542</v>
      </c>
      <c r="E3006" s="3" t="s">
        <v>383</v>
      </c>
      <c r="F3006" s="3">
        <v>1</v>
      </c>
      <c r="G3006" s="3">
        <v>2</v>
      </c>
      <c r="H3006" s="3" t="s">
        <v>1635</v>
      </c>
      <c r="I3006" s="3" t="s">
        <v>36</v>
      </c>
      <c r="J3006" s="3">
        <v>30.4</v>
      </c>
      <c r="K3006" s="3">
        <v>2</v>
      </c>
    </row>
    <row r="3007" spans="1:11" x14ac:dyDescent="0.35">
      <c r="A3007" s="3" t="s">
        <v>71</v>
      </c>
      <c r="B3007" s="3">
        <v>2014</v>
      </c>
      <c r="C3007" s="22">
        <v>41700</v>
      </c>
      <c r="D3007" s="3" t="s">
        <v>1542</v>
      </c>
      <c r="E3007" s="3" t="s">
        <v>383</v>
      </c>
      <c r="F3007" s="3">
        <v>1</v>
      </c>
      <c r="G3007" s="3">
        <v>3</v>
      </c>
      <c r="H3007" s="3" t="s">
        <v>1640</v>
      </c>
      <c r="I3007" s="3" t="s">
        <v>25</v>
      </c>
      <c r="J3007" s="3">
        <v>22.3</v>
      </c>
      <c r="K3007" s="3">
        <v>3</v>
      </c>
    </row>
    <row r="3008" spans="1:11" x14ac:dyDescent="0.35">
      <c r="A3008" s="3" t="s">
        <v>71</v>
      </c>
      <c r="B3008" s="3">
        <v>2014</v>
      </c>
      <c r="C3008" s="22">
        <v>41700</v>
      </c>
      <c r="D3008" s="3" t="s">
        <v>1542</v>
      </c>
      <c r="E3008" s="3" t="s">
        <v>383</v>
      </c>
      <c r="F3008" s="3">
        <v>1</v>
      </c>
      <c r="G3008" s="3">
        <v>4</v>
      </c>
      <c r="H3008" s="3" t="s">
        <v>1658</v>
      </c>
      <c r="I3008" s="3" t="s">
        <v>1616</v>
      </c>
      <c r="J3008" s="3">
        <v>24.2</v>
      </c>
      <c r="K3008" s="3">
        <v>4</v>
      </c>
    </row>
    <row r="3009" spans="1:11" x14ac:dyDescent="0.35">
      <c r="A3009" s="3" t="s">
        <v>71</v>
      </c>
      <c r="B3009" s="3">
        <v>2014</v>
      </c>
      <c r="C3009" s="22">
        <v>41700</v>
      </c>
      <c r="D3009" s="3" t="s">
        <v>1542</v>
      </c>
      <c r="E3009" s="3" t="s">
        <v>383</v>
      </c>
      <c r="F3009" s="3">
        <v>1</v>
      </c>
      <c r="G3009" s="3">
        <v>5</v>
      </c>
      <c r="H3009" s="3" t="s">
        <v>43</v>
      </c>
      <c r="I3009" s="3" t="s">
        <v>44</v>
      </c>
      <c r="J3009" s="3">
        <v>21.3</v>
      </c>
      <c r="K3009" s="3">
        <v>5</v>
      </c>
    </row>
    <row r="3010" spans="1:11" x14ac:dyDescent="0.35">
      <c r="A3010" s="3" t="s">
        <v>71</v>
      </c>
      <c r="B3010" s="3">
        <v>2014</v>
      </c>
      <c r="C3010" s="22">
        <v>41700</v>
      </c>
      <c r="D3010" s="3" t="s">
        <v>1542</v>
      </c>
      <c r="E3010" s="3" t="s">
        <v>383</v>
      </c>
      <c r="F3010" s="3">
        <v>1</v>
      </c>
      <c r="G3010" s="3">
        <v>6</v>
      </c>
      <c r="H3010" s="3" t="s">
        <v>1591</v>
      </c>
      <c r="I3010" s="3" t="s">
        <v>17</v>
      </c>
      <c r="J3010" s="3">
        <v>25.9</v>
      </c>
      <c r="K3010" s="3">
        <v>6</v>
      </c>
    </row>
    <row r="3011" spans="1:11" x14ac:dyDescent="0.35">
      <c r="A3011" s="3" t="s">
        <v>71</v>
      </c>
      <c r="B3011" s="3">
        <v>2014</v>
      </c>
      <c r="C3011" s="22">
        <v>41700</v>
      </c>
      <c r="D3011" s="3" t="s">
        <v>1542</v>
      </c>
      <c r="E3011" s="3" t="s">
        <v>383</v>
      </c>
      <c r="F3011" s="3">
        <v>2</v>
      </c>
      <c r="G3011" s="3">
        <v>1</v>
      </c>
      <c r="H3011" s="3" t="s">
        <v>80</v>
      </c>
      <c r="I3011" s="3" t="s">
        <v>65</v>
      </c>
      <c r="J3011" s="3">
        <v>26.8</v>
      </c>
      <c r="K3011" s="3">
        <v>7</v>
      </c>
    </row>
    <row r="3012" spans="1:11" x14ac:dyDescent="0.35">
      <c r="A3012" s="3" t="s">
        <v>71</v>
      </c>
      <c r="B3012" s="3">
        <v>2014</v>
      </c>
      <c r="C3012" s="22">
        <v>41700</v>
      </c>
      <c r="D3012" s="3" t="s">
        <v>1542</v>
      </c>
      <c r="E3012" s="3" t="s">
        <v>383</v>
      </c>
      <c r="F3012" s="3">
        <v>2</v>
      </c>
      <c r="G3012" s="3">
        <v>2</v>
      </c>
      <c r="H3012" s="3" t="s">
        <v>170</v>
      </c>
      <c r="I3012" s="3" t="s">
        <v>59</v>
      </c>
      <c r="J3012" s="3">
        <v>25</v>
      </c>
      <c r="K3012" s="3">
        <v>8</v>
      </c>
    </row>
    <row r="3013" spans="1:11" x14ac:dyDescent="0.35">
      <c r="A3013" s="3" t="s">
        <v>71</v>
      </c>
      <c r="B3013" s="3">
        <v>2014</v>
      </c>
      <c r="C3013" s="22">
        <v>41700</v>
      </c>
      <c r="D3013" s="3" t="s">
        <v>1542</v>
      </c>
      <c r="E3013" s="3" t="s">
        <v>383</v>
      </c>
      <c r="F3013" s="3">
        <v>2</v>
      </c>
      <c r="G3013" s="3">
        <v>3</v>
      </c>
      <c r="H3013" s="3" t="s">
        <v>135</v>
      </c>
      <c r="I3013" s="3" t="s">
        <v>36</v>
      </c>
      <c r="J3013" s="3">
        <v>23.3</v>
      </c>
      <c r="K3013" s="3">
        <v>9</v>
      </c>
    </row>
    <row r="3014" spans="1:11" x14ac:dyDescent="0.35">
      <c r="A3014" s="3" t="s">
        <v>71</v>
      </c>
      <c r="B3014" s="3">
        <v>2014</v>
      </c>
      <c r="C3014" s="22">
        <v>41700</v>
      </c>
      <c r="D3014" s="3" t="s">
        <v>1542</v>
      </c>
      <c r="E3014" s="3" t="s">
        <v>383</v>
      </c>
      <c r="F3014" s="3">
        <v>2</v>
      </c>
      <c r="G3014" s="3">
        <v>4</v>
      </c>
      <c r="H3014" s="3" t="s">
        <v>1638</v>
      </c>
      <c r="I3014" s="3" t="s">
        <v>1639</v>
      </c>
      <c r="J3014" s="3">
        <v>25.7</v>
      </c>
      <c r="K3014" s="3">
        <v>10</v>
      </c>
    </row>
    <row r="3015" spans="1:11" x14ac:dyDescent="0.35">
      <c r="A3015" s="3" t="s">
        <v>71</v>
      </c>
      <c r="B3015" s="3">
        <v>2014</v>
      </c>
      <c r="C3015" s="22">
        <v>41700</v>
      </c>
      <c r="D3015" s="3" t="s">
        <v>1542</v>
      </c>
      <c r="E3015" s="3" t="s">
        <v>383</v>
      </c>
      <c r="F3015" s="3">
        <v>2</v>
      </c>
      <c r="G3015" s="3">
        <v>5</v>
      </c>
      <c r="H3015" s="3" t="s">
        <v>1641</v>
      </c>
      <c r="I3015" s="3" t="s">
        <v>1642</v>
      </c>
      <c r="J3015" s="3">
        <v>26.3</v>
      </c>
      <c r="K3015" s="3">
        <v>11</v>
      </c>
    </row>
    <row r="3016" spans="1:11" x14ac:dyDescent="0.35">
      <c r="A3016" s="3" t="s">
        <v>71</v>
      </c>
      <c r="B3016" s="3">
        <v>2014</v>
      </c>
      <c r="C3016" s="22">
        <v>41700</v>
      </c>
      <c r="D3016" s="3" t="s">
        <v>1542</v>
      </c>
      <c r="E3016" s="3" t="s">
        <v>383</v>
      </c>
      <c r="F3016" s="3">
        <v>2</v>
      </c>
      <c r="G3016" s="3">
        <v>6</v>
      </c>
      <c r="H3016" s="3" t="s">
        <v>1651</v>
      </c>
      <c r="I3016" s="3" t="s">
        <v>1652</v>
      </c>
      <c r="J3016" s="3">
        <v>23.3</v>
      </c>
      <c r="K3016" s="3">
        <v>12</v>
      </c>
    </row>
    <row r="3017" spans="1:11" x14ac:dyDescent="0.35">
      <c r="A3017" s="3" t="s">
        <v>1674</v>
      </c>
      <c r="B3017" s="3">
        <v>2014</v>
      </c>
      <c r="C3017" s="22">
        <v>41658</v>
      </c>
      <c r="D3017" s="3" t="s">
        <v>1554</v>
      </c>
      <c r="E3017" s="3" t="s">
        <v>472</v>
      </c>
      <c r="F3017" s="3">
        <v>1</v>
      </c>
      <c r="G3017" s="3">
        <v>1</v>
      </c>
      <c r="H3017" s="3" t="s">
        <v>80</v>
      </c>
      <c r="I3017" s="3" t="s">
        <v>65</v>
      </c>
      <c r="J3017" s="3">
        <v>26.7</v>
      </c>
      <c r="K3017" s="3">
        <v>1</v>
      </c>
    </row>
    <row r="3018" spans="1:11" x14ac:dyDescent="0.35">
      <c r="A3018" s="3" t="s">
        <v>1674</v>
      </c>
      <c r="B3018" s="3">
        <v>2014</v>
      </c>
      <c r="C3018" s="22">
        <v>41658</v>
      </c>
      <c r="D3018" s="3" t="s">
        <v>1554</v>
      </c>
      <c r="E3018" s="3" t="s">
        <v>472</v>
      </c>
      <c r="F3018" s="3">
        <v>1</v>
      </c>
      <c r="G3018" s="3">
        <v>2</v>
      </c>
      <c r="H3018" s="3" t="s">
        <v>1591</v>
      </c>
      <c r="I3018" s="3" t="s">
        <v>17</v>
      </c>
      <c r="J3018" s="3">
        <v>25.8</v>
      </c>
      <c r="K3018" s="3">
        <v>3</v>
      </c>
    </row>
    <row r="3019" spans="1:11" x14ac:dyDescent="0.35">
      <c r="A3019" s="3" t="s">
        <v>1674</v>
      </c>
      <c r="B3019" s="3">
        <v>2014</v>
      </c>
      <c r="C3019" s="22">
        <v>41658</v>
      </c>
      <c r="D3019" s="3" t="s">
        <v>1554</v>
      </c>
      <c r="E3019" s="3" t="s">
        <v>472</v>
      </c>
      <c r="F3019" s="3">
        <v>1</v>
      </c>
      <c r="G3019" s="3">
        <v>3</v>
      </c>
      <c r="H3019" s="3" t="s">
        <v>43</v>
      </c>
      <c r="I3019" s="3" t="s">
        <v>44</v>
      </c>
      <c r="J3019" s="3">
        <v>21.1</v>
      </c>
      <c r="K3019" s="3">
        <v>4</v>
      </c>
    </row>
    <row r="3020" spans="1:11" x14ac:dyDescent="0.35">
      <c r="A3020" s="3" t="s">
        <v>1674</v>
      </c>
      <c r="B3020" s="3">
        <v>2014</v>
      </c>
      <c r="C3020" s="22">
        <v>41658</v>
      </c>
      <c r="D3020" s="3" t="s">
        <v>1554</v>
      </c>
      <c r="E3020" s="3" t="s">
        <v>472</v>
      </c>
      <c r="F3020" s="3">
        <v>1</v>
      </c>
      <c r="G3020" s="3">
        <v>4</v>
      </c>
      <c r="H3020" s="3" t="s">
        <v>1675</v>
      </c>
      <c r="I3020" s="3" t="s">
        <v>1621</v>
      </c>
      <c r="J3020" s="3">
        <v>25.2</v>
      </c>
      <c r="K3020" s="3">
        <v>7</v>
      </c>
    </row>
    <row r="3021" spans="1:11" x14ac:dyDescent="0.35">
      <c r="A3021" s="3" t="s">
        <v>1674</v>
      </c>
      <c r="B3021" s="3">
        <v>2014</v>
      </c>
      <c r="C3021" s="22">
        <v>41658</v>
      </c>
      <c r="D3021" s="3" t="s">
        <v>1554</v>
      </c>
      <c r="E3021" s="3" t="s">
        <v>472</v>
      </c>
      <c r="F3021" s="3">
        <v>1</v>
      </c>
      <c r="G3021" s="3">
        <v>5</v>
      </c>
      <c r="H3021" s="3" t="s">
        <v>421</v>
      </c>
      <c r="I3021" s="3" t="s">
        <v>15</v>
      </c>
      <c r="J3021" s="3">
        <v>27.1</v>
      </c>
      <c r="K3021" s="3">
        <v>11</v>
      </c>
    </row>
    <row r="3022" spans="1:11" x14ac:dyDescent="0.35">
      <c r="A3022" s="3" t="s">
        <v>1674</v>
      </c>
      <c r="B3022" s="3">
        <v>2014</v>
      </c>
      <c r="C3022" s="22">
        <v>41658</v>
      </c>
      <c r="D3022" s="3" t="s">
        <v>1554</v>
      </c>
      <c r="E3022" s="3" t="s">
        <v>472</v>
      </c>
      <c r="F3022" s="3">
        <v>1</v>
      </c>
      <c r="G3022" s="3">
        <v>6</v>
      </c>
      <c r="H3022" s="3" t="s">
        <v>1605</v>
      </c>
      <c r="I3022" s="3" t="s">
        <v>40</v>
      </c>
      <c r="J3022" s="3">
        <v>23</v>
      </c>
      <c r="K3022" s="3">
        <v>10</v>
      </c>
    </row>
    <row r="3023" spans="1:11" x14ac:dyDescent="0.35">
      <c r="A3023" s="3" t="s">
        <v>1674</v>
      </c>
      <c r="B3023" s="3">
        <v>2014</v>
      </c>
      <c r="C3023" s="22">
        <v>41658</v>
      </c>
      <c r="D3023" s="3" t="s">
        <v>1554</v>
      </c>
      <c r="E3023" s="3" t="s">
        <v>472</v>
      </c>
      <c r="F3023" s="3">
        <v>1</v>
      </c>
      <c r="G3023" s="3">
        <v>7</v>
      </c>
      <c r="H3023" s="3" t="s">
        <v>1676</v>
      </c>
      <c r="I3023" s="3" t="s">
        <v>1599</v>
      </c>
      <c r="J3023" s="3">
        <v>19.7</v>
      </c>
      <c r="K3023" s="3">
        <v>8</v>
      </c>
    </row>
    <row r="3024" spans="1:11" x14ac:dyDescent="0.35">
      <c r="A3024" s="3" t="s">
        <v>1674</v>
      </c>
      <c r="B3024" s="3">
        <v>2014</v>
      </c>
      <c r="C3024" s="22">
        <v>41658</v>
      </c>
      <c r="D3024" s="3" t="s">
        <v>1554</v>
      </c>
      <c r="E3024" s="3" t="s">
        <v>472</v>
      </c>
      <c r="F3024" s="3">
        <v>2</v>
      </c>
      <c r="G3024" s="3">
        <v>1</v>
      </c>
      <c r="H3024" s="3" t="s">
        <v>167</v>
      </c>
      <c r="I3024" s="3" t="s">
        <v>121</v>
      </c>
      <c r="J3024" s="3">
        <v>21.1</v>
      </c>
      <c r="K3024" s="3">
        <v>5</v>
      </c>
    </row>
    <row r="3025" spans="1:11" x14ac:dyDescent="0.35">
      <c r="A3025" s="3" t="s">
        <v>1674</v>
      </c>
      <c r="B3025" s="3">
        <v>2014</v>
      </c>
      <c r="C3025" s="22">
        <v>41658</v>
      </c>
      <c r="D3025" s="3" t="s">
        <v>1554</v>
      </c>
      <c r="E3025" s="3" t="s">
        <v>472</v>
      </c>
      <c r="F3025" s="3">
        <v>2</v>
      </c>
      <c r="G3025" s="3">
        <v>2</v>
      </c>
      <c r="H3025" s="3" t="s">
        <v>170</v>
      </c>
      <c r="I3025" s="3" t="s">
        <v>59</v>
      </c>
      <c r="J3025" s="3">
        <v>24.9</v>
      </c>
      <c r="K3025" s="3">
        <v>2</v>
      </c>
    </row>
    <row r="3026" spans="1:11" x14ac:dyDescent="0.35">
      <c r="A3026" s="3" t="s">
        <v>1674</v>
      </c>
      <c r="B3026" s="3">
        <v>2014</v>
      </c>
      <c r="C3026" s="22">
        <v>41658</v>
      </c>
      <c r="D3026" s="3" t="s">
        <v>1554</v>
      </c>
      <c r="E3026" s="3" t="s">
        <v>472</v>
      </c>
      <c r="F3026" s="3">
        <v>2</v>
      </c>
      <c r="G3026" s="3">
        <v>3</v>
      </c>
      <c r="H3026" s="3" t="s">
        <v>78</v>
      </c>
      <c r="I3026" s="3" t="s">
        <v>19</v>
      </c>
      <c r="J3026" s="3">
        <v>22.7</v>
      </c>
      <c r="K3026" s="3">
        <v>6</v>
      </c>
    </row>
    <row r="3027" spans="1:11" x14ac:dyDescent="0.35">
      <c r="A3027" s="3" t="s">
        <v>1674</v>
      </c>
      <c r="B3027" s="3">
        <v>2014</v>
      </c>
      <c r="C3027" s="22">
        <v>41658</v>
      </c>
      <c r="D3027" s="3" t="s">
        <v>1554</v>
      </c>
      <c r="E3027" s="3" t="s">
        <v>472</v>
      </c>
      <c r="F3027" s="3">
        <v>2</v>
      </c>
      <c r="G3027" s="3">
        <v>4</v>
      </c>
      <c r="H3027" s="3" t="s">
        <v>1641</v>
      </c>
      <c r="I3027" s="3" t="s">
        <v>1642</v>
      </c>
      <c r="J3027" s="3">
        <v>26.2</v>
      </c>
      <c r="K3027" s="3">
        <v>8</v>
      </c>
    </row>
    <row r="3028" spans="1:11" x14ac:dyDescent="0.35">
      <c r="A3028" s="3" t="s">
        <v>1674</v>
      </c>
      <c r="B3028" s="3">
        <v>2014</v>
      </c>
      <c r="C3028" s="22">
        <v>41658</v>
      </c>
      <c r="D3028" s="3" t="s">
        <v>1554</v>
      </c>
      <c r="E3028" s="3" t="s">
        <v>472</v>
      </c>
      <c r="F3028" s="3">
        <v>2</v>
      </c>
      <c r="G3028" s="3">
        <v>5</v>
      </c>
      <c r="H3028" s="3" t="s">
        <v>424</v>
      </c>
      <c r="I3028" s="3" t="s">
        <v>1652</v>
      </c>
      <c r="J3028" s="3">
        <v>20.3</v>
      </c>
      <c r="K3028" s="3">
        <v>9</v>
      </c>
    </row>
    <row r="3029" spans="1:11" x14ac:dyDescent="0.35">
      <c r="A3029" s="3" t="s">
        <v>1674</v>
      </c>
      <c r="B3029" s="3">
        <v>2014</v>
      </c>
      <c r="C3029" s="22">
        <v>41658</v>
      </c>
      <c r="D3029" s="3" t="s">
        <v>1554</v>
      </c>
      <c r="E3029" s="3" t="s">
        <v>472</v>
      </c>
      <c r="F3029" s="3">
        <v>2</v>
      </c>
      <c r="G3029" s="3">
        <v>6</v>
      </c>
      <c r="H3029" s="3" t="s">
        <v>1661</v>
      </c>
      <c r="I3029" s="3" t="s">
        <v>31</v>
      </c>
      <c r="J3029" s="3">
        <v>23.7</v>
      </c>
      <c r="K3029" s="3">
        <v>12</v>
      </c>
    </row>
    <row r="3030" spans="1:11" x14ac:dyDescent="0.35">
      <c r="A3030" s="3" t="s">
        <v>1674</v>
      </c>
      <c r="B3030" s="3">
        <v>2014</v>
      </c>
      <c r="C3030" s="22">
        <v>41658</v>
      </c>
      <c r="D3030" s="3" t="s">
        <v>1554</v>
      </c>
      <c r="E3030" s="3" t="s">
        <v>472</v>
      </c>
      <c r="F3030" s="3">
        <v>2</v>
      </c>
      <c r="G3030" s="3">
        <v>7</v>
      </c>
      <c r="H3030" s="3" t="s">
        <v>60</v>
      </c>
      <c r="I3030" s="3" t="s">
        <v>61</v>
      </c>
      <c r="J3030" s="3">
        <v>25.5</v>
      </c>
      <c r="K3030" s="3">
        <v>6</v>
      </c>
    </row>
    <row r="3031" spans="1:11" x14ac:dyDescent="0.35">
      <c r="A3031" s="3" t="s">
        <v>1674</v>
      </c>
      <c r="B3031" s="3">
        <v>2014</v>
      </c>
      <c r="C3031" s="22">
        <v>41658</v>
      </c>
      <c r="D3031" s="3" t="s">
        <v>1554</v>
      </c>
      <c r="E3031" s="3" t="s">
        <v>383</v>
      </c>
      <c r="F3031" s="3">
        <v>1</v>
      </c>
      <c r="G3031" s="3">
        <v>1</v>
      </c>
      <c r="H3031" s="3" t="s">
        <v>80</v>
      </c>
      <c r="I3031" s="3" t="s">
        <v>65</v>
      </c>
      <c r="J3031" s="3">
        <v>26.7</v>
      </c>
      <c r="K3031" s="3">
        <v>1</v>
      </c>
    </row>
    <row r="3032" spans="1:11" x14ac:dyDescent="0.35">
      <c r="A3032" s="3" t="s">
        <v>1674</v>
      </c>
      <c r="B3032" s="3">
        <v>2014</v>
      </c>
      <c r="C3032" s="22">
        <v>41658</v>
      </c>
      <c r="D3032" s="3" t="s">
        <v>1554</v>
      </c>
      <c r="E3032" s="3" t="s">
        <v>383</v>
      </c>
      <c r="F3032" s="3">
        <v>1</v>
      </c>
      <c r="G3032" s="3">
        <v>2</v>
      </c>
      <c r="H3032" s="3" t="s">
        <v>170</v>
      </c>
      <c r="I3032" s="3" t="s">
        <v>59</v>
      </c>
      <c r="J3032" s="3">
        <v>24.9</v>
      </c>
      <c r="K3032" s="3">
        <v>2</v>
      </c>
    </row>
    <row r="3033" spans="1:11" x14ac:dyDescent="0.35">
      <c r="A3033" s="3" t="s">
        <v>1674</v>
      </c>
      <c r="B3033" s="3">
        <v>2014</v>
      </c>
      <c r="C3033" s="22">
        <v>41658</v>
      </c>
      <c r="D3033" s="3" t="s">
        <v>1554</v>
      </c>
      <c r="E3033" s="3" t="s">
        <v>383</v>
      </c>
      <c r="F3033" s="3">
        <v>1</v>
      </c>
      <c r="G3033" s="3">
        <v>3</v>
      </c>
      <c r="H3033" s="3" t="s">
        <v>1591</v>
      </c>
      <c r="I3033" s="3" t="s">
        <v>17</v>
      </c>
      <c r="J3033" s="3">
        <v>25.8</v>
      </c>
      <c r="K3033" s="3">
        <v>3</v>
      </c>
    </row>
    <row r="3034" spans="1:11" x14ac:dyDescent="0.35">
      <c r="A3034" s="3" t="s">
        <v>1674</v>
      </c>
      <c r="B3034" s="3">
        <v>2014</v>
      </c>
      <c r="C3034" s="22">
        <v>41658</v>
      </c>
      <c r="D3034" s="3" t="s">
        <v>1554</v>
      </c>
      <c r="E3034" s="3" t="s">
        <v>383</v>
      </c>
      <c r="F3034" s="3">
        <v>1</v>
      </c>
      <c r="G3034" s="3">
        <v>4</v>
      </c>
      <c r="H3034" s="3" t="s">
        <v>43</v>
      </c>
      <c r="I3034" s="3" t="s">
        <v>44</v>
      </c>
      <c r="J3034" s="3">
        <v>21.1</v>
      </c>
      <c r="K3034" s="3">
        <v>4</v>
      </c>
    </row>
    <row r="3035" spans="1:11" x14ac:dyDescent="0.35">
      <c r="A3035" s="3" t="s">
        <v>1674</v>
      </c>
      <c r="B3035" s="3">
        <v>2014</v>
      </c>
      <c r="C3035" s="22">
        <v>41658</v>
      </c>
      <c r="D3035" s="3" t="s">
        <v>1554</v>
      </c>
      <c r="E3035" s="3" t="s">
        <v>383</v>
      </c>
      <c r="F3035" s="3">
        <v>1</v>
      </c>
      <c r="G3035" s="3">
        <v>5</v>
      </c>
      <c r="H3035" s="3" t="s">
        <v>167</v>
      </c>
      <c r="I3035" s="3" t="s">
        <v>121</v>
      </c>
      <c r="J3035" s="3">
        <v>21.1</v>
      </c>
      <c r="K3035" s="3">
        <v>5</v>
      </c>
    </row>
    <row r="3036" spans="1:11" x14ac:dyDescent="0.35">
      <c r="A3036" s="3" t="s">
        <v>1674</v>
      </c>
      <c r="B3036" s="3">
        <v>2014</v>
      </c>
      <c r="C3036" s="22">
        <v>41658</v>
      </c>
      <c r="D3036" s="3" t="s">
        <v>1554</v>
      </c>
      <c r="E3036" s="3" t="s">
        <v>383</v>
      </c>
      <c r="F3036" s="3">
        <v>1</v>
      </c>
      <c r="G3036" s="3">
        <v>6</v>
      </c>
      <c r="H3036" s="3" t="s">
        <v>78</v>
      </c>
      <c r="I3036" s="3" t="s">
        <v>19</v>
      </c>
      <c r="J3036" s="3">
        <v>22.7</v>
      </c>
      <c r="K3036" s="3">
        <v>6</v>
      </c>
    </row>
    <row r="3037" spans="1:11" x14ac:dyDescent="0.35">
      <c r="A3037" s="3" t="s">
        <v>1674</v>
      </c>
      <c r="B3037" s="3">
        <v>2014</v>
      </c>
      <c r="C3037" s="22">
        <v>41658</v>
      </c>
      <c r="D3037" s="3" t="s">
        <v>1554</v>
      </c>
      <c r="E3037" s="3" t="s">
        <v>383</v>
      </c>
      <c r="F3037" s="3">
        <v>2</v>
      </c>
      <c r="G3037" s="3">
        <v>1</v>
      </c>
      <c r="H3037" s="3" t="s">
        <v>1675</v>
      </c>
      <c r="I3037" s="3" t="s">
        <v>1621</v>
      </c>
      <c r="J3037" s="3">
        <v>25.2</v>
      </c>
      <c r="K3037" s="3">
        <v>7</v>
      </c>
    </row>
    <row r="3038" spans="1:11" x14ac:dyDescent="0.35">
      <c r="A3038" s="3" t="s">
        <v>1674</v>
      </c>
      <c r="B3038" s="3">
        <v>2014</v>
      </c>
      <c r="C3038" s="22">
        <v>41658</v>
      </c>
      <c r="D3038" s="3" t="s">
        <v>1554</v>
      </c>
      <c r="E3038" s="3" t="s">
        <v>383</v>
      </c>
      <c r="F3038" s="3">
        <v>2</v>
      </c>
      <c r="G3038" s="3">
        <v>2</v>
      </c>
      <c r="H3038" s="3" t="s">
        <v>1641</v>
      </c>
      <c r="I3038" s="3" t="s">
        <v>1642</v>
      </c>
      <c r="J3038" s="3">
        <v>26.2</v>
      </c>
      <c r="K3038" s="3">
        <v>8</v>
      </c>
    </row>
    <row r="3039" spans="1:11" x14ac:dyDescent="0.35">
      <c r="A3039" s="3" t="s">
        <v>1674</v>
      </c>
      <c r="B3039" s="3">
        <v>2014</v>
      </c>
      <c r="C3039" s="22">
        <v>41658</v>
      </c>
      <c r="D3039" s="3" t="s">
        <v>1554</v>
      </c>
      <c r="E3039" s="3" t="s">
        <v>383</v>
      </c>
      <c r="F3039" s="3">
        <v>2</v>
      </c>
      <c r="G3039" s="3">
        <v>3</v>
      </c>
      <c r="H3039" s="3" t="s">
        <v>424</v>
      </c>
      <c r="I3039" s="3" t="s">
        <v>1652</v>
      </c>
      <c r="J3039" s="3">
        <v>20.3</v>
      </c>
      <c r="K3039" s="3">
        <v>9</v>
      </c>
    </row>
    <row r="3040" spans="1:11" x14ac:dyDescent="0.35">
      <c r="A3040" s="3" t="s">
        <v>1674</v>
      </c>
      <c r="B3040" s="3">
        <v>2014</v>
      </c>
      <c r="C3040" s="22">
        <v>41658</v>
      </c>
      <c r="D3040" s="3" t="s">
        <v>1554</v>
      </c>
      <c r="E3040" s="3" t="s">
        <v>383</v>
      </c>
      <c r="F3040" s="3">
        <v>2</v>
      </c>
      <c r="G3040" s="3">
        <v>4</v>
      </c>
      <c r="H3040" s="3" t="s">
        <v>1605</v>
      </c>
      <c r="I3040" s="3" t="s">
        <v>40</v>
      </c>
      <c r="J3040" s="3">
        <v>23</v>
      </c>
      <c r="K3040" s="3">
        <v>10</v>
      </c>
    </row>
    <row r="3041" spans="1:11" x14ac:dyDescent="0.35">
      <c r="A3041" s="3" t="s">
        <v>1674</v>
      </c>
      <c r="B3041" s="3">
        <v>2014</v>
      </c>
      <c r="C3041" s="22">
        <v>41658</v>
      </c>
      <c r="D3041" s="3" t="s">
        <v>1554</v>
      </c>
      <c r="E3041" s="3" t="s">
        <v>383</v>
      </c>
      <c r="F3041" s="3">
        <v>2</v>
      </c>
      <c r="G3041" s="3">
        <v>5</v>
      </c>
      <c r="H3041" s="3" t="s">
        <v>421</v>
      </c>
      <c r="I3041" s="3" t="s">
        <v>15</v>
      </c>
      <c r="J3041" s="3">
        <v>27.1</v>
      </c>
      <c r="K3041" s="3">
        <v>11</v>
      </c>
    </row>
    <row r="3042" spans="1:11" x14ac:dyDescent="0.35">
      <c r="A3042" s="3" t="s">
        <v>1674</v>
      </c>
      <c r="B3042" s="3">
        <v>2014</v>
      </c>
      <c r="C3042" s="22">
        <v>41658</v>
      </c>
      <c r="D3042" s="3" t="s">
        <v>1554</v>
      </c>
      <c r="E3042" s="3" t="s">
        <v>383</v>
      </c>
      <c r="F3042" s="3">
        <v>2</v>
      </c>
      <c r="G3042" s="3">
        <v>6</v>
      </c>
      <c r="H3042" s="3" t="s">
        <v>1661</v>
      </c>
      <c r="I3042" s="3" t="s">
        <v>31</v>
      </c>
      <c r="J3042" s="3">
        <v>23.7</v>
      </c>
      <c r="K3042" s="3">
        <v>12</v>
      </c>
    </row>
    <row r="3043" spans="1:11" x14ac:dyDescent="0.35">
      <c r="A3043" s="3" t="s">
        <v>1677</v>
      </c>
      <c r="B3043" s="3">
        <v>2014</v>
      </c>
      <c r="C3043" s="22">
        <v>41614</v>
      </c>
      <c r="D3043" s="3" t="s">
        <v>1554</v>
      </c>
      <c r="E3043" s="3" t="s">
        <v>472</v>
      </c>
      <c r="F3043" s="3">
        <v>1</v>
      </c>
      <c r="G3043" s="3">
        <v>1</v>
      </c>
      <c r="H3043" s="3" t="s">
        <v>80</v>
      </c>
      <c r="I3043" s="3" t="s">
        <v>65</v>
      </c>
      <c r="J3043" s="3">
        <v>26.6</v>
      </c>
      <c r="K3043" s="3">
        <v>2</v>
      </c>
    </row>
    <row r="3044" spans="1:11" x14ac:dyDescent="0.35">
      <c r="A3044" s="3" t="s">
        <v>1677</v>
      </c>
      <c r="B3044" s="3">
        <v>2014</v>
      </c>
      <c r="C3044" s="22">
        <v>41614</v>
      </c>
      <c r="D3044" s="3" t="s">
        <v>1554</v>
      </c>
      <c r="E3044" s="3" t="s">
        <v>472</v>
      </c>
      <c r="F3044" s="3">
        <v>1</v>
      </c>
      <c r="G3044" s="3">
        <v>2</v>
      </c>
      <c r="H3044" s="3" t="s">
        <v>170</v>
      </c>
      <c r="I3044" s="3" t="s">
        <v>59</v>
      </c>
      <c r="J3044" s="3">
        <v>24.7</v>
      </c>
      <c r="K3044" s="3">
        <v>4</v>
      </c>
    </row>
    <row r="3045" spans="1:11" x14ac:dyDescent="0.35">
      <c r="A3045" s="3" t="s">
        <v>1677</v>
      </c>
      <c r="B3045" s="3">
        <v>2014</v>
      </c>
      <c r="C3045" s="22">
        <v>41614</v>
      </c>
      <c r="D3045" s="3" t="s">
        <v>1554</v>
      </c>
      <c r="E3045" s="3" t="s">
        <v>472</v>
      </c>
      <c r="F3045" s="3">
        <v>1</v>
      </c>
      <c r="G3045" s="3">
        <v>3</v>
      </c>
      <c r="H3045" s="3" t="s">
        <v>1605</v>
      </c>
      <c r="I3045" s="3" t="s">
        <v>40</v>
      </c>
      <c r="J3045" s="3">
        <v>22.9</v>
      </c>
      <c r="K3045" s="3">
        <v>17</v>
      </c>
    </row>
    <row r="3046" spans="1:11" x14ac:dyDescent="0.35">
      <c r="A3046" s="3" t="s">
        <v>1677</v>
      </c>
      <c r="B3046" s="3">
        <v>2014</v>
      </c>
      <c r="C3046" s="22">
        <v>41614</v>
      </c>
      <c r="D3046" s="3" t="s">
        <v>1554</v>
      </c>
      <c r="E3046" s="3" t="s">
        <v>472</v>
      </c>
      <c r="F3046" s="3">
        <v>1</v>
      </c>
      <c r="G3046" s="3">
        <v>4</v>
      </c>
      <c r="H3046" s="3" t="s">
        <v>43</v>
      </c>
      <c r="I3046" s="3" t="s">
        <v>44</v>
      </c>
      <c r="J3046" s="3">
        <v>21</v>
      </c>
      <c r="K3046" s="3">
        <v>9</v>
      </c>
    </row>
    <row r="3047" spans="1:11" x14ac:dyDescent="0.35">
      <c r="A3047" s="3" t="s">
        <v>1677</v>
      </c>
      <c r="B3047" s="3">
        <v>2014</v>
      </c>
      <c r="C3047" s="22">
        <v>41614</v>
      </c>
      <c r="D3047" s="3" t="s">
        <v>1554</v>
      </c>
      <c r="E3047" s="3" t="s">
        <v>472</v>
      </c>
      <c r="F3047" s="3">
        <v>1</v>
      </c>
      <c r="G3047" s="3">
        <v>5</v>
      </c>
      <c r="H3047" s="3" t="s">
        <v>1658</v>
      </c>
      <c r="I3047" s="3" t="s">
        <v>1616</v>
      </c>
      <c r="J3047" s="3">
        <v>23.9</v>
      </c>
      <c r="K3047" s="3">
        <v>7</v>
      </c>
    </row>
    <row r="3048" spans="1:11" x14ac:dyDescent="0.35">
      <c r="A3048" s="3" t="s">
        <v>1677</v>
      </c>
      <c r="B3048" s="3">
        <v>2014</v>
      </c>
      <c r="C3048" s="22">
        <v>41614</v>
      </c>
      <c r="D3048" s="3" t="s">
        <v>1554</v>
      </c>
      <c r="E3048" s="3" t="s">
        <v>472</v>
      </c>
      <c r="F3048" s="3">
        <v>2</v>
      </c>
      <c r="G3048" s="3">
        <v>1</v>
      </c>
      <c r="H3048" s="3" t="s">
        <v>1604</v>
      </c>
      <c r="I3048" s="3" t="s">
        <v>15</v>
      </c>
      <c r="J3048" s="3">
        <v>23.1</v>
      </c>
      <c r="K3048" s="3">
        <v>1</v>
      </c>
    </row>
    <row r="3049" spans="1:11" x14ac:dyDescent="0.35">
      <c r="A3049" s="3" t="s">
        <v>1677</v>
      </c>
      <c r="B3049" s="3">
        <v>2014</v>
      </c>
      <c r="C3049" s="22">
        <v>41614</v>
      </c>
      <c r="D3049" s="3" t="s">
        <v>1554</v>
      </c>
      <c r="E3049" s="3" t="s">
        <v>472</v>
      </c>
      <c r="F3049" s="3">
        <v>2</v>
      </c>
      <c r="G3049" s="3">
        <v>2</v>
      </c>
      <c r="H3049" s="3" t="s">
        <v>119</v>
      </c>
      <c r="I3049" s="3" t="s">
        <v>21</v>
      </c>
      <c r="J3049" s="3">
        <v>22.7</v>
      </c>
      <c r="K3049" s="3">
        <v>11</v>
      </c>
    </row>
    <row r="3050" spans="1:11" x14ac:dyDescent="0.35">
      <c r="A3050" s="3" t="s">
        <v>1677</v>
      </c>
      <c r="B3050" s="3">
        <v>2014</v>
      </c>
      <c r="C3050" s="22">
        <v>41614</v>
      </c>
      <c r="D3050" s="3" t="s">
        <v>1554</v>
      </c>
      <c r="E3050" s="3" t="s">
        <v>472</v>
      </c>
      <c r="F3050" s="3">
        <v>2</v>
      </c>
      <c r="G3050" s="3">
        <v>3</v>
      </c>
      <c r="H3050" s="3" t="s">
        <v>167</v>
      </c>
      <c r="I3050" s="3" t="s">
        <v>121</v>
      </c>
      <c r="J3050" s="3">
        <v>21</v>
      </c>
      <c r="K3050" s="3">
        <v>16</v>
      </c>
    </row>
    <row r="3051" spans="1:11" x14ac:dyDescent="0.35">
      <c r="A3051" s="3" t="s">
        <v>1677</v>
      </c>
      <c r="B3051" s="3">
        <v>2014</v>
      </c>
      <c r="C3051" s="22">
        <v>41614</v>
      </c>
      <c r="D3051" s="3" t="s">
        <v>1554</v>
      </c>
      <c r="E3051" s="3" t="s">
        <v>472</v>
      </c>
      <c r="F3051" s="3">
        <v>2</v>
      </c>
      <c r="G3051" s="3">
        <v>4</v>
      </c>
      <c r="H3051" s="3" t="s">
        <v>1638</v>
      </c>
      <c r="I3051" s="3" t="s">
        <v>1639</v>
      </c>
      <c r="J3051" s="3">
        <v>25.5</v>
      </c>
      <c r="K3051" s="3">
        <v>6</v>
      </c>
    </row>
    <row r="3052" spans="1:11" x14ac:dyDescent="0.35">
      <c r="A3052" s="3" t="s">
        <v>1677</v>
      </c>
      <c r="B3052" s="3">
        <v>2014</v>
      </c>
      <c r="C3052" s="22">
        <v>41614</v>
      </c>
      <c r="D3052" s="3" t="s">
        <v>1554</v>
      </c>
      <c r="E3052" s="3" t="s">
        <v>472</v>
      </c>
      <c r="F3052" s="3">
        <v>2</v>
      </c>
      <c r="G3052" s="3">
        <v>5</v>
      </c>
      <c r="H3052" s="3" t="s">
        <v>1661</v>
      </c>
      <c r="I3052" s="3" t="s">
        <v>31</v>
      </c>
      <c r="J3052" s="3">
        <v>23.6</v>
      </c>
      <c r="K3052" s="3">
        <v>10</v>
      </c>
    </row>
    <row r="3053" spans="1:11" x14ac:dyDescent="0.35">
      <c r="A3053" s="3" t="s">
        <v>1677</v>
      </c>
      <c r="B3053" s="3">
        <v>2014</v>
      </c>
      <c r="C3053" s="22">
        <v>41614</v>
      </c>
      <c r="D3053" s="3" t="s">
        <v>1554</v>
      </c>
      <c r="E3053" s="3" t="s">
        <v>472</v>
      </c>
      <c r="F3053" s="3">
        <v>2</v>
      </c>
      <c r="G3053" s="3">
        <v>6</v>
      </c>
      <c r="H3053" s="3" t="s">
        <v>1678</v>
      </c>
      <c r="I3053" s="3" t="s">
        <v>1654</v>
      </c>
      <c r="J3053" s="3">
        <v>22.3</v>
      </c>
      <c r="K3053" s="3">
        <v>13</v>
      </c>
    </row>
    <row r="3054" spans="1:11" x14ac:dyDescent="0.35">
      <c r="A3054" s="3" t="s">
        <v>1677</v>
      </c>
      <c r="B3054" s="3">
        <v>2014</v>
      </c>
      <c r="C3054" s="22">
        <v>41614</v>
      </c>
      <c r="D3054" s="3" t="s">
        <v>1554</v>
      </c>
      <c r="E3054" s="3" t="s">
        <v>472</v>
      </c>
      <c r="F3054" s="3">
        <v>3</v>
      </c>
      <c r="G3054" s="3">
        <v>1</v>
      </c>
      <c r="H3054" s="3" t="s">
        <v>135</v>
      </c>
      <c r="I3054" s="3" t="s">
        <v>36</v>
      </c>
      <c r="J3054" s="3">
        <v>23</v>
      </c>
      <c r="K3054" s="3">
        <v>8</v>
      </c>
    </row>
    <row r="3055" spans="1:11" x14ac:dyDescent="0.35">
      <c r="A3055" s="3" t="s">
        <v>1677</v>
      </c>
      <c r="B3055" s="3">
        <v>2014</v>
      </c>
      <c r="C3055" s="22">
        <v>41614</v>
      </c>
      <c r="D3055" s="3" t="s">
        <v>1554</v>
      </c>
      <c r="E3055" s="3" t="s">
        <v>472</v>
      </c>
      <c r="F3055" s="3">
        <v>3</v>
      </c>
      <c r="G3055" s="3">
        <v>2</v>
      </c>
      <c r="H3055" s="3" t="s">
        <v>142</v>
      </c>
      <c r="I3055" s="3" t="s">
        <v>61</v>
      </c>
      <c r="J3055" s="3">
        <v>21.4</v>
      </c>
      <c r="K3055" s="3">
        <v>5</v>
      </c>
    </row>
    <row r="3056" spans="1:11" x14ac:dyDescent="0.35">
      <c r="A3056" s="3" t="s">
        <v>1677</v>
      </c>
      <c r="B3056" s="3">
        <v>2014</v>
      </c>
      <c r="C3056" s="22">
        <v>41614</v>
      </c>
      <c r="D3056" s="3" t="s">
        <v>1554</v>
      </c>
      <c r="E3056" s="3" t="s">
        <v>472</v>
      </c>
      <c r="F3056" s="3">
        <v>3</v>
      </c>
      <c r="G3056" s="3">
        <v>3</v>
      </c>
      <c r="H3056" s="3" t="s">
        <v>1640</v>
      </c>
      <c r="I3056" s="3" t="s">
        <v>25</v>
      </c>
      <c r="J3056" s="3">
        <v>22</v>
      </c>
      <c r="K3056" s="3">
        <v>3</v>
      </c>
    </row>
    <row r="3057" spans="1:11" x14ac:dyDescent="0.35">
      <c r="A3057" s="3" t="s">
        <v>1677</v>
      </c>
      <c r="B3057" s="3">
        <v>2014</v>
      </c>
      <c r="C3057" s="22">
        <v>41614</v>
      </c>
      <c r="D3057" s="3" t="s">
        <v>1554</v>
      </c>
      <c r="E3057" s="3" t="s">
        <v>472</v>
      </c>
      <c r="F3057" s="3">
        <v>3</v>
      </c>
      <c r="G3057" s="3">
        <v>4</v>
      </c>
      <c r="H3057" s="3" t="s">
        <v>83</v>
      </c>
      <c r="I3057" s="3" t="s">
        <v>67</v>
      </c>
      <c r="J3057" s="3">
        <v>21.3</v>
      </c>
      <c r="K3057" s="3">
        <v>12</v>
      </c>
    </row>
    <row r="3058" spans="1:11" x14ac:dyDescent="0.35">
      <c r="A3058" s="3" t="s">
        <v>1677</v>
      </c>
      <c r="B3058" s="3">
        <v>2014</v>
      </c>
      <c r="C3058" s="22">
        <v>41614</v>
      </c>
      <c r="D3058" s="3" t="s">
        <v>1554</v>
      </c>
      <c r="E3058" s="3" t="s">
        <v>472</v>
      </c>
      <c r="F3058" s="3">
        <v>3</v>
      </c>
      <c r="G3058" s="3">
        <v>5</v>
      </c>
      <c r="H3058" s="3" t="s">
        <v>1641</v>
      </c>
      <c r="I3058" s="3" t="s">
        <v>1642</v>
      </c>
      <c r="J3058" s="3">
        <v>26.1</v>
      </c>
      <c r="K3058" s="3">
        <v>13</v>
      </c>
    </row>
    <row r="3059" spans="1:11" x14ac:dyDescent="0.35">
      <c r="A3059" s="3" t="s">
        <v>1677</v>
      </c>
      <c r="B3059" s="3">
        <v>2014</v>
      </c>
      <c r="C3059" s="22">
        <v>41614</v>
      </c>
      <c r="D3059" s="3" t="s">
        <v>1554</v>
      </c>
      <c r="E3059" s="3" t="s">
        <v>472</v>
      </c>
      <c r="F3059" s="3">
        <v>3</v>
      </c>
      <c r="G3059" s="3">
        <v>6</v>
      </c>
      <c r="H3059" s="3" t="s">
        <v>1671</v>
      </c>
      <c r="I3059" s="3" t="s">
        <v>1672</v>
      </c>
      <c r="J3059" s="3">
        <v>21.6</v>
      </c>
      <c r="K3059" s="3">
        <v>15</v>
      </c>
    </row>
    <row r="3060" spans="1:11" x14ac:dyDescent="0.35">
      <c r="A3060" s="3" t="s">
        <v>1677</v>
      </c>
      <c r="B3060" s="3">
        <v>2014</v>
      </c>
      <c r="C3060" s="22">
        <v>41614</v>
      </c>
      <c r="D3060" s="3" t="s">
        <v>1554</v>
      </c>
      <c r="E3060" s="3" t="s">
        <v>1543</v>
      </c>
      <c r="F3060" s="3">
        <v>1</v>
      </c>
      <c r="G3060" s="3">
        <v>1</v>
      </c>
      <c r="H3060" s="3" t="s">
        <v>1638</v>
      </c>
      <c r="I3060" s="3" t="s">
        <v>1639</v>
      </c>
      <c r="J3060" s="3">
        <v>25.5</v>
      </c>
      <c r="K3060" s="3">
        <v>6</v>
      </c>
    </row>
    <row r="3061" spans="1:11" x14ac:dyDescent="0.35">
      <c r="A3061" s="3" t="s">
        <v>1677</v>
      </c>
      <c r="B3061" s="3">
        <v>2014</v>
      </c>
      <c r="C3061" s="22">
        <v>41614</v>
      </c>
      <c r="D3061" s="3" t="s">
        <v>1554</v>
      </c>
      <c r="E3061" s="3" t="s">
        <v>1543</v>
      </c>
      <c r="F3061" s="3">
        <v>1</v>
      </c>
      <c r="G3061" s="3">
        <v>2</v>
      </c>
      <c r="H3061" s="3" t="s">
        <v>1658</v>
      </c>
      <c r="I3061" s="3" t="s">
        <v>1616</v>
      </c>
      <c r="J3061" s="3">
        <v>23.9</v>
      </c>
      <c r="K3061" s="3">
        <v>7</v>
      </c>
    </row>
    <row r="3062" spans="1:11" x14ac:dyDescent="0.35">
      <c r="A3062" s="3" t="s">
        <v>1677</v>
      </c>
      <c r="B3062" s="3">
        <v>2014</v>
      </c>
      <c r="C3062" s="22">
        <v>41614</v>
      </c>
      <c r="D3062" s="3" t="s">
        <v>1554</v>
      </c>
      <c r="E3062" s="3" t="s">
        <v>1543</v>
      </c>
      <c r="F3062" s="3">
        <v>1</v>
      </c>
      <c r="G3062" s="3">
        <v>3</v>
      </c>
      <c r="H3062" s="3" t="s">
        <v>83</v>
      </c>
      <c r="I3062" s="3" t="s">
        <v>67</v>
      </c>
      <c r="J3062" s="3">
        <v>21.3</v>
      </c>
      <c r="K3062" s="3">
        <v>12</v>
      </c>
    </row>
    <row r="3063" spans="1:11" x14ac:dyDescent="0.35">
      <c r="A3063" s="3" t="s">
        <v>1677</v>
      </c>
      <c r="B3063" s="3">
        <v>2014</v>
      </c>
      <c r="C3063" s="22">
        <v>41614</v>
      </c>
      <c r="D3063" s="3" t="s">
        <v>1554</v>
      </c>
      <c r="E3063" s="3" t="s">
        <v>1543</v>
      </c>
      <c r="F3063" s="3">
        <v>1</v>
      </c>
      <c r="G3063" s="3">
        <v>4</v>
      </c>
      <c r="H3063" s="3" t="s">
        <v>1678</v>
      </c>
      <c r="I3063" s="3" t="s">
        <v>1654</v>
      </c>
      <c r="J3063" s="3">
        <v>22.3</v>
      </c>
      <c r="K3063" s="3">
        <v>13</v>
      </c>
    </row>
    <row r="3064" spans="1:11" x14ac:dyDescent="0.35">
      <c r="A3064" s="3" t="s">
        <v>1677</v>
      </c>
      <c r="B3064" s="3">
        <v>2014</v>
      </c>
      <c r="C3064" s="22">
        <v>41614</v>
      </c>
      <c r="D3064" s="3" t="s">
        <v>1554</v>
      </c>
      <c r="E3064" s="3" t="s">
        <v>1543</v>
      </c>
      <c r="F3064" s="3">
        <v>1</v>
      </c>
      <c r="G3064" s="3">
        <v>9</v>
      </c>
      <c r="H3064" s="3" t="s">
        <v>1605</v>
      </c>
      <c r="I3064" s="3" t="s">
        <v>40</v>
      </c>
      <c r="J3064" s="3">
        <v>22.9</v>
      </c>
      <c r="K3064" s="3">
        <v>17</v>
      </c>
    </row>
    <row r="3065" spans="1:11" x14ac:dyDescent="0.35">
      <c r="A3065" s="3" t="s">
        <v>1677</v>
      </c>
      <c r="B3065" s="3">
        <v>2014</v>
      </c>
      <c r="C3065" s="22">
        <v>41614</v>
      </c>
      <c r="D3065" s="3" t="s">
        <v>1554</v>
      </c>
      <c r="E3065" s="3" t="s">
        <v>1543</v>
      </c>
      <c r="F3065" s="3">
        <v>2</v>
      </c>
      <c r="G3065" s="3">
        <v>1</v>
      </c>
      <c r="H3065" s="3" t="s">
        <v>1640</v>
      </c>
      <c r="I3065" s="3" t="s">
        <v>25</v>
      </c>
      <c r="J3065" s="3">
        <v>22</v>
      </c>
      <c r="K3065" s="3">
        <v>3</v>
      </c>
    </row>
    <row r="3066" spans="1:11" x14ac:dyDescent="0.35">
      <c r="A3066" s="3" t="s">
        <v>1677</v>
      </c>
      <c r="B3066" s="3">
        <v>2014</v>
      </c>
      <c r="C3066" s="22">
        <v>41614</v>
      </c>
      <c r="D3066" s="3" t="s">
        <v>1554</v>
      </c>
      <c r="E3066" s="3" t="s">
        <v>1543</v>
      </c>
      <c r="F3066" s="3">
        <v>2</v>
      </c>
      <c r="G3066" s="3">
        <v>2</v>
      </c>
      <c r="H3066" s="3" t="s">
        <v>43</v>
      </c>
      <c r="I3066" s="3" t="s">
        <v>44</v>
      </c>
      <c r="J3066" s="3">
        <v>21</v>
      </c>
      <c r="K3066" s="3">
        <v>9</v>
      </c>
    </row>
    <row r="3067" spans="1:11" x14ac:dyDescent="0.35">
      <c r="A3067" s="3" t="s">
        <v>1677</v>
      </c>
      <c r="B3067" s="3">
        <v>2014</v>
      </c>
      <c r="C3067" s="22">
        <v>41614</v>
      </c>
      <c r="D3067" s="3" t="s">
        <v>1554</v>
      </c>
      <c r="E3067" s="3" t="s">
        <v>1543</v>
      </c>
      <c r="F3067" s="3">
        <v>2</v>
      </c>
      <c r="G3067" s="3">
        <v>3</v>
      </c>
      <c r="H3067" s="3" t="s">
        <v>1661</v>
      </c>
      <c r="I3067" s="3" t="s">
        <v>31</v>
      </c>
      <c r="J3067" s="3">
        <v>23.6</v>
      </c>
      <c r="K3067" s="3">
        <v>10</v>
      </c>
    </row>
    <row r="3068" spans="1:11" x14ac:dyDescent="0.35">
      <c r="A3068" s="3" t="s">
        <v>1677</v>
      </c>
      <c r="B3068" s="3">
        <v>2014</v>
      </c>
      <c r="C3068" s="22">
        <v>41614</v>
      </c>
      <c r="D3068" s="3" t="s">
        <v>1554</v>
      </c>
      <c r="E3068" s="3" t="s">
        <v>1543</v>
      </c>
      <c r="F3068" s="3">
        <v>2</v>
      </c>
      <c r="G3068" s="3">
        <v>4</v>
      </c>
      <c r="H3068" s="3" t="s">
        <v>1641</v>
      </c>
      <c r="I3068" s="3" t="s">
        <v>1642</v>
      </c>
      <c r="J3068" s="3">
        <v>26.1</v>
      </c>
      <c r="K3068" s="3">
        <v>13</v>
      </c>
    </row>
    <row r="3069" spans="1:11" x14ac:dyDescent="0.35">
      <c r="A3069" s="3" t="s">
        <v>1677</v>
      </c>
      <c r="B3069" s="3">
        <v>2014</v>
      </c>
      <c r="C3069" s="22">
        <v>41614</v>
      </c>
      <c r="D3069" s="3" t="s">
        <v>1554</v>
      </c>
      <c r="E3069" s="3" t="s">
        <v>1543</v>
      </c>
      <c r="F3069" s="3">
        <v>2</v>
      </c>
      <c r="G3069" s="3">
        <v>5</v>
      </c>
      <c r="H3069" s="3" t="s">
        <v>1671</v>
      </c>
      <c r="I3069" s="3" t="s">
        <v>1672</v>
      </c>
      <c r="J3069" s="3">
        <v>21.6</v>
      </c>
      <c r="K3069" s="3">
        <v>15</v>
      </c>
    </row>
    <row r="3070" spans="1:11" x14ac:dyDescent="0.35">
      <c r="A3070" s="3" t="s">
        <v>1677</v>
      </c>
      <c r="B3070" s="3">
        <v>2014</v>
      </c>
      <c r="C3070" s="22">
        <v>41614</v>
      </c>
      <c r="D3070" s="3" t="s">
        <v>1554</v>
      </c>
      <c r="E3070" s="3" t="s">
        <v>1543</v>
      </c>
      <c r="F3070" s="3">
        <v>2</v>
      </c>
      <c r="G3070" s="3">
        <v>6</v>
      </c>
      <c r="H3070" s="3" t="s">
        <v>167</v>
      </c>
      <c r="I3070" s="3" t="s">
        <v>121</v>
      </c>
      <c r="J3070" s="3">
        <v>21</v>
      </c>
      <c r="K3070" s="3">
        <v>16</v>
      </c>
    </row>
    <row r="3071" spans="1:11" x14ac:dyDescent="0.35">
      <c r="A3071" s="3" t="s">
        <v>1677</v>
      </c>
      <c r="B3071" s="3">
        <v>2014</v>
      </c>
      <c r="C3071" s="22">
        <v>41614</v>
      </c>
      <c r="D3071" s="3" t="s">
        <v>1554</v>
      </c>
      <c r="E3071" s="3" t="s">
        <v>1544</v>
      </c>
      <c r="F3071" s="3">
        <v>1</v>
      </c>
      <c r="G3071" s="3">
        <v>1</v>
      </c>
      <c r="H3071" s="3" t="s">
        <v>1638</v>
      </c>
      <c r="I3071" s="3" t="s">
        <v>1639</v>
      </c>
      <c r="J3071" s="3">
        <v>25.5</v>
      </c>
      <c r="K3071" s="3">
        <v>6</v>
      </c>
    </row>
    <row r="3072" spans="1:11" x14ac:dyDescent="0.35">
      <c r="A3072" s="3" t="s">
        <v>1677</v>
      </c>
      <c r="B3072" s="3">
        <v>2014</v>
      </c>
      <c r="C3072" s="22">
        <v>41614</v>
      </c>
      <c r="D3072" s="3" t="s">
        <v>1554</v>
      </c>
      <c r="E3072" s="3" t="s">
        <v>1544</v>
      </c>
      <c r="F3072" s="3">
        <v>1</v>
      </c>
      <c r="G3072" s="3">
        <v>2</v>
      </c>
      <c r="H3072" s="3" t="s">
        <v>80</v>
      </c>
      <c r="I3072" s="3" t="s">
        <v>65</v>
      </c>
      <c r="J3072" s="3">
        <v>26.6</v>
      </c>
      <c r="K3072" s="3">
        <v>2</v>
      </c>
    </row>
    <row r="3073" spans="1:11" x14ac:dyDescent="0.35">
      <c r="A3073" s="3" t="s">
        <v>1677</v>
      </c>
      <c r="B3073" s="3">
        <v>2014</v>
      </c>
      <c r="C3073" s="22">
        <v>41614</v>
      </c>
      <c r="D3073" s="3" t="s">
        <v>1554</v>
      </c>
      <c r="E3073" s="3" t="s">
        <v>1544</v>
      </c>
      <c r="F3073" s="3">
        <v>1</v>
      </c>
      <c r="G3073" s="3">
        <v>3</v>
      </c>
      <c r="H3073" s="3" t="s">
        <v>142</v>
      </c>
      <c r="I3073" s="3" t="s">
        <v>61</v>
      </c>
      <c r="J3073" s="3">
        <v>21.4</v>
      </c>
      <c r="K3073" s="3">
        <v>5</v>
      </c>
    </row>
    <row r="3074" spans="1:11" x14ac:dyDescent="0.35">
      <c r="A3074" s="3" t="s">
        <v>1677</v>
      </c>
      <c r="B3074" s="3">
        <v>2014</v>
      </c>
      <c r="C3074" s="22">
        <v>41614</v>
      </c>
      <c r="D3074" s="3" t="s">
        <v>1554</v>
      </c>
      <c r="E3074" s="3" t="s">
        <v>1544</v>
      </c>
      <c r="F3074" s="3">
        <v>1</v>
      </c>
      <c r="G3074" s="3">
        <v>4</v>
      </c>
      <c r="H3074" s="3" t="s">
        <v>119</v>
      </c>
      <c r="I3074" s="3" t="s">
        <v>21</v>
      </c>
      <c r="J3074" s="3">
        <v>22.7</v>
      </c>
      <c r="K3074" s="3">
        <v>11</v>
      </c>
    </row>
    <row r="3075" spans="1:11" x14ac:dyDescent="0.35">
      <c r="A3075" s="3" t="s">
        <v>1677</v>
      </c>
      <c r="B3075" s="3">
        <v>2014</v>
      </c>
      <c r="C3075" s="22">
        <v>41614</v>
      </c>
      <c r="D3075" s="3" t="s">
        <v>1554</v>
      </c>
      <c r="E3075" s="3" t="s">
        <v>1544</v>
      </c>
      <c r="F3075" s="3">
        <v>1</v>
      </c>
      <c r="G3075" s="3">
        <v>5</v>
      </c>
      <c r="H3075" s="3" t="s">
        <v>43</v>
      </c>
      <c r="I3075" s="3" t="s">
        <v>44</v>
      </c>
      <c r="J3075" s="3">
        <v>21</v>
      </c>
      <c r="K3075" s="3">
        <v>9</v>
      </c>
    </row>
    <row r="3076" spans="1:11" x14ac:dyDescent="0.35">
      <c r="A3076" s="3" t="s">
        <v>1677</v>
      </c>
      <c r="B3076" s="3">
        <v>2014</v>
      </c>
      <c r="C3076" s="22">
        <v>41614</v>
      </c>
      <c r="D3076" s="3" t="s">
        <v>1554</v>
      </c>
      <c r="E3076" s="3" t="s">
        <v>1544</v>
      </c>
      <c r="F3076" s="3">
        <v>1</v>
      </c>
      <c r="G3076" s="3">
        <v>6</v>
      </c>
      <c r="H3076" s="3" t="s">
        <v>83</v>
      </c>
      <c r="I3076" s="3" t="s">
        <v>67</v>
      </c>
      <c r="J3076" s="3">
        <v>21.3</v>
      </c>
      <c r="K3076" s="3">
        <v>12</v>
      </c>
    </row>
    <row r="3077" spans="1:11" x14ac:dyDescent="0.35">
      <c r="A3077" s="3" t="s">
        <v>1677</v>
      </c>
      <c r="B3077" s="3">
        <v>2014</v>
      </c>
      <c r="C3077" s="22">
        <v>41614</v>
      </c>
      <c r="D3077" s="3" t="s">
        <v>1554</v>
      </c>
      <c r="E3077" s="3" t="s">
        <v>1544</v>
      </c>
      <c r="F3077" s="3">
        <v>2</v>
      </c>
      <c r="G3077" s="3">
        <v>1</v>
      </c>
      <c r="H3077" s="3" t="s">
        <v>1604</v>
      </c>
      <c r="I3077" s="3" t="s">
        <v>15</v>
      </c>
      <c r="J3077" s="3">
        <v>23.1</v>
      </c>
      <c r="K3077" s="3">
        <v>1</v>
      </c>
    </row>
    <row r="3078" spans="1:11" x14ac:dyDescent="0.35">
      <c r="A3078" s="3" t="s">
        <v>1677</v>
      </c>
      <c r="B3078" s="3">
        <v>2014</v>
      </c>
      <c r="C3078" s="22">
        <v>41614</v>
      </c>
      <c r="D3078" s="3" t="s">
        <v>1554</v>
      </c>
      <c r="E3078" s="3" t="s">
        <v>1544</v>
      </c>
      <c r="F3078" s="3">
        <v>2</v>
      </c>
      <c r="G3078" s="3">
        <v>2</v>
      </c>
      <c r="H3078" s="3" t="s">
        <v>1640</v>
      </c>
      <c r="I3078" s="3" t="s">
        <v>25</v>
      </c>
      <c r="J3078" s="3">
        <v>22</v>
      </c>
      <c r="K3078" s="3">
        <v>3</v>
      </c>
    </row>
    <row r="3079" spans="1:11" x14ac:dyDescent="0.35">
      <c r="A3079" s="3" t="s">
        <v>1677</v>
      </c>
      <c r="B3079" s="3">
        <v>2014</v>
      </c>
      <c r="C3079" s="22">
        <v>41614</v>
      </c>
      <c r="D3079" s="3" t="s">
        <v>1554</v>
      </c>
      <c r="E3079" s="3" t="s">
        <v>1544</v>
      </c>
      <c r="F3079" s="3">
        <v>2</v>
      </c>
      <c r="G3079" s="3">
        <v>3</v>
      </c>
      <c r="H3079" s="3" t="s">
        <v>170</v>
      </c>
      <c r="I3079" s="3" t="s">
        <v>59</v>
      </c>
      <c r="J3079" s="3">
        <v>24.7</v>
      </c>
      <c r="K3079" s="3">
        <v>4</v>
      </c>
    </row>
    <row r="3080" spans="1:11" x14ac:dyDescent="0.35">
      <c r="A3080" s="3" t="s">
        <v>1677</v>
      </c>
      <c r="B3080" s="3">
        <v>2014</v>
      </c>
      <c r="C3080" s="22">
        <v>41614</v>
      </c>
      <c r="D3080" s="3" t="s">
        <v>1554</v>
      </c>
      <c r="E3080" s="3" t="s">
        <v>1544</v>
      </c>
      <c r="F3080" s="3">
        <v>2</v>
      </c>
      <c r="G3080" s="3">
        <v>4</v>
      </c>
      <c r="H3080" s="3" t="s">
        <v>1661</v>
      </c>
      <c r="I3080" s="3" t="s">
        <v>31</v>
      </c>
      <c r="J3080" s="3">
        <v>23.6</v>
      </c>
      <c r="K3080" s="3">
        <v>10</v>
      </c>
    </row>
    <row r="3081" spans="1:11" x14ac:dyDescent="0.35">
      <c r="A3081" s="3" t="s">
        <v>1677</v>
      </c>
      <c r="B3081" s="3">
        <v>2014</v>
      </c>
      <c r="C3081" s="22">
        <v>41614</v>
      </c>
      <c r="D3081" s="3" t="s">
        <v>1554</v>
      </c>
      <c r="E3081" s="3" t="s">
        <v>1544</v>
      </c>
      <c r="F3081" s="3">
        <v>2</v>
      </c>
      <c r="G3081" s="3">
        <v>5</v>
      </c>
      <c r="H3081" s="3" t="s">
        <v>135</v>
      </c>
      <c r="I3081" s="3" t="s">
        <v>36</v>
      </c>
      <c r="J3081" s="3">
        <v>23</v>
      </c>
      <c r="K3081" s="3">
        <v>8</v>
      </c>
    </row>
    <row r="3082" spans="1:11" x14ac:dyDescent="0.35">
      <c r="A3082" s="3" t="s">
        <v>1677</v>
      </c>
      <c r="B3082" s="3">
        <v>2014</v>
      </c>
      <c r="C3082" s="22">
        <v>41614</v>
      </c>
      <c r="D3082" s="3" t="s">
        <v>1554</v>
      </c>
      <c r="E3082" s="3" t="s">
        <v>1544</v>
      </c>
      <c r="F3082" s="3">
        <v>2</v>
      </c>
      <c r="G3082" s="3">
        <v>6</v>
      </c>
      <c r="H3082" s="3" t="s">
        <v>1658</v>
      </c>
      <c r="I3082" s="3" t="s">
        <v>1616</v>
      </c>
      <c r="J3082" s="3">
        <v>23.9</v>
      </c>
      <c r="K3082" s="3">
        <v>7</v>
      </c>
    </row>
    <row r="3083" spans="1:11" x14ac:dyDescent="0.35">
      <c r="A3083" s="3" t="s">
        <v>1677</v>
      </c>
      <c r="B3083" s="3">
        <v>2014</v>
      </c>
      <c r="C3083" s="22">
        <v>41614</v>
      </c>
      <c r="D3083" s="3" t="s">
        <v>1554</v>
      </c>
      <c r="E3083" s="3" t="s">
        <v>383</v>
      </c>
      <c r="F3083" s="3">
        <v>1</v>
      </c>
      <c r="G3083" s="3">
        <v>1</v>
      </c>
      <c r="H3083" s="3" t="s">
        <v>1604</v>
      </c>
      <c r="I3083" s="3" t="s">
        <v>15</v>
      </c>
      <c r="J3083" s="3">
        <v>23.1</v>
      </c>
      <c r="K3083" s="3">
        <v>1</v>
      </c>
    </row>
    <row r="3084" spans="1:11" x14ac:dyDescent="0.35">
      <c r="A3084" s="3" t="s">
        <v>1677</v>
      </c>
      <c r="B3084" s="3">
        <v>2014</v>
      </c>
      <c r="C3084" s="22">
        <v>41614</v>
      </c>
      <c r="D3084" s="3" t="s">
        <v>1554</v>
      </c>
      <c r="E3084" s="3" t="s">
        <v>383</v>
      </c>
      <c r="F3084" s="3">
        <v>1</v>
      </c>
      <c r="G3084" s="3">
        <v>2</v>
      </c>
      <c r="H3084" s="3" t="s">
        <v>80</v>
      </c>
      <c r="I3084" s="3" t="s">
        <v>65</v>
      </c>
      <c r="J3084" s="3">
        <v>26.6</v>
      </c>
      <c r="K3084" s="3">
        <v>2</v>
      </c>
    </row>
    <row r="3085" spans="1:11" x14ac:dyDescent="0.35">
      <c r="A3085" s="3" t="s">
        <v>1677</v>
      </c>
      <c r="B3085" s="3">
        <v>2014</v>
      </c>
      <c r="C3085" s="22">
        <v>41614</v>
      </c>
      <c r="D3085" s="3" t="s">
        <v>1554</v>
      </c>
      <c r="E3085" s="3" t="s">
        <v>383</v>
      </c>
      <c r="F3085" s="3">
        <v>1</v>
      </c>
      <c r="G3085" s="3">
        <v>3</v>
      </c>
      <c r="H3085" s="3" t="s">
        <v>1640</v>
      </c>
      <c r="I3085" s="3" t="s">
        <v>25</v>
      </c>
      <c r="J3085" s="3">
        <v>22</v>
      </c>
      <c r="K3085" s="3">
        <v>3</v>
      </c>
    </row>
    <row r="3086" spans="1:11" x14ac:dyDescent="0.35">
      <c r="A3086" s="3" t="s">
        <v>1677</v>
      </c>
      <c r="B3086" s="3">
        <v>2014</v>
      </c>
      <c r="C3086" s="22">
        <v>41614</v>
      </c>
      <c r="D3086" s="3" t="s">
        <v>1554</v>
      </c>
      <c r="E3086" s="3" t="s">
        <v>383</v>
      </c>
      <c r="F3086" s="3">
        <v>1</v>
      </c>
      <c r="G3086" s="3">
        <v>4</v>
      </c>
      <c r="H3086" s="3" t="s">
        <v>170</v>
      </c>
      <c r="I3086" s="3" t="s">
        <v>59</v>
      </c>
      <c r="J3086" s="3">
        <v>24.7</v>
      </c>
      <c r="K3086" s="3">
        <v>4</v>
      </c>
    </row>
    <row r="3087" spans="1:11" x14ac:dyDescent="0.35">
      <c r="A3087" s="3" t="s">
        <v>1677</v>
      </c>
      <c r="B3087" s="3">
        <v>2014</v>
      </c>
      <c r="C3087" s="22">
        <v>41614</v>
      </c>
      <c r="D3087" s="3" t="s">
        <v>1554</v>
      </c>
      <c r="E3087" s="3" t="s">
        <v>383</v>
      </c>
      <c r="F3087" s="3">
        <v>1</v>
      </c>
      <c r="G3087" s="3">
        <v>5</v>
      </c>
      <c r="H3087" s="3" t="s">
        <v>142</v>
      </c>
      <c r="I3087" s="3" t="s">
        <v>61</v>
      </c>
      <c r="J3087" s="3">
        <v>21.4</v>
      </c>
      <c r="K3087" s="3">
        <v>5</v>
      </c>
    </row>
    <row r="3088" spans="1:11" x14ac:dyDescent="0.35">
      <c r="A3088" s="3" t="s">
        <v>1677</v>
      </c>
      <c r="B3088" s="3">
        <v>2014</v>
      </c>
      <c r="C3088" s="22">
        <v>41614</v>
      </c>
      <c r="D3088" s="3" t="s">
        <v>1554</v>
      </c>
      <c r="E3088" s="3" t="s">
        <v>383</v>
      </c>
      <c r="F3088" s="3">
        <v>1</v>
      </c>
      <c r="G3088" s="3">
        <v>6</v>
      </c>
      <c r="H3088" s="3" t="s">
        <v>1638</v>
      </c>
      <c r="I3088" s="3" t="s">
        <v>1639</v>
      </c>
      <c r="J3088" s="3">
        <v>25.5</v>
      </c>
      <c r="K3088" s="3">
        <v>6</v>
      </c>
    </row>
    <row r="3089" spans="1:11" x14ac:dyDescent="0.35">
      <c r="A3089" s="3" t="s">
        <v>1677</v>
      </c>
      <c r="B3089" s="3">
        <v>2014</v>
      </c>
      <c r="C3089" s="22">
        <v>41614</v>
      </c>
      <c r="D3089" s="3" t="s">
        <v>1554</v>
      </c>
      <c r="E3089" s="3" t="s">
        <v>383</v>
      </c>
      <c r="F3089" s="3">
        <v>2</v>
      </c>
      <c r="G3089" s="3">
        <v>1</v>
      </c>
      <c r="H3089" s="3" t="s">
        <v>1658</v>
      </c>
      <c r="I3089" s="3" t="s">
        <v>1616</v>
      </c>
      <c r="J3089" s="3">
        <v>23.9</v>
      </c>
      <c r="K3089" s="3">
        <v>7</v>
      </c>
    </row>
    <row r="3090" spans="1:11" x14ac:dyDescent="0.35">
      <c r="A3090" s="3" t="s">
        <v>1677</v>
      </c>
      <c r="B3090" s="3">
        <v>2014</v>
      </c>
      <c r="C3090" s="22">
        <v>41614</v>
      </c>
      <c r="D3090" s="3" t="s">
        <v>1554</v>
      </c>
      <c r="E3090" s="3" t="s">
        <v>383</v>
      </c>
      <c r="F3090" s="3">
        <v>2</v>
      </c>
      <c r="G3090" s="3">
        <v>2</v>
      </c>
      <c r="H3090" s="3" t="s">
        <v>135</v>
      </c>
      <c r="I3090" s="3" t="s">
        <v>36</v>
      </c>
      <c r="J3090" s="3">
        <v>23</v>
      </c>
      <c r="K3090" s="3">
        <v>8</v>
      </c>
    </row>
    <row r="3091" spans="1:11" x14ac:dyDescent="0.35">
      <c r="A3091" s="3" t="s">
        <v>1677</v>
      </c>
      <c r="B3091" s="3">
        <v>2014</v>
      </c>
      <c r="C3091" s="22">
        <v>41614</v>
      </c>
      <c r="D3091" s="3" t="s">
        <v>1554</v>
      </c>
      <c r="E3091" s="3" t="s">
        <v>383</v>
      </c>
      <c r="F3091" s="3">
        <v>2</v>
      </c>
      <c r="G3091" s="3">
        <v>3</v>
      </c>
      <c r="H3091" s="3" t="s">
        <v>43</v>
      </c>
      <c r="I3091" s="3" t="s">
        <v>44</v>
      </c>
      <c r="J3091" s="3">
        <v>21</v>
      </c>
      <c r="K3091" s="3">
        <v>9</v>
      </c>
    </row>
    <row r="3092" spans="1:11" x14ac:dyDescent="0.35">
      <c r="A3092" s="3" t="s">
        <v>1677</v>
      </c>
      <c r="B3092" s="3">
        <v>2014</v>
      </c>
      <c r="C3092" s="22">
        <v>41614</v>
      </c>
      <c r="D3092" s="3" t="s">
        <v>1554</v>
      </c>
      <c r="E3092" s="3" t="s">
        <v>383</v>
      </c>
      <c r="F3092" s="3">
        <v>2</v>
      </c>
      <c r="G3092" s="3">
        <v>4</v>
      </c>
      <c r="H3092" s="3" t="s">
        <v>1661</v>
      </c>
      <c r="I3092" s="3" t="s">
        <v>31</v>
      </c>
      <c r="J3092" s="3">
        <v>23.6</v>
      </c>
      <c r="K3092" s="3">
        <v>10</v>
      </c>
    </row>
    <row r="3093" spans="1:11" x14ac:dyDescent="0.35">
      <c r="A3093" s="3" t="s">
        <v>1677</v>
      </c>
      <c r="B3093" s="3">
        <v>2014</v>
      </c>
      <c r="C3093" s="22">
        <v>41614</v>
      </c>
      <c r="D3093" s="3" t="s">
        <v>1554</v>
      </c>
      <c r="E3093" s="3" t="s">
        <v>383</v>
      </c>
      <c r="F3093" s="3">
        <v>2</v>
      </c>
      <c r="G3093" s="3">
        <v>5</v>
      </c>
      <c r="H3093" s="3" t="s">
        <v>119</v>
      </c>
      <c r="I3093" s="3" t="s">
        <v>21</v>
      </c>
      <c r="J3093" s="3">
        <v>22.7</v>
      </c>
      <c r="K3093" s="3">
        <v>11</v>
      </c>
    </row>
    <row r="3094" spans="1:11" x14ac:dyDescent="0.35">
      <c r="A3094" s="3" t="s">
        <v>1677</v>
      </c>
      <c r="B3094" s="3">
        <v>2014</v>
      </c>
      <c r="C3094" s="22">
        <v>41614</v>
      </c>
      <c r="D3094" s="3" t="s">
        <v>1554</v>
      </c>
      <c r="E3094" s="3" t="s">
        <v>383</v>
      </c>
      <c r="F3094" s="3">
        <v>2</v>
      </c>
      <c r="G3094" s="3">
        <v>6</v>
      </c>
      <c r="H3094" s="3" t="s">
        <v>83</v>
      </c>
      <c r="I3094" s="3" t="s">
        <v>67</v>
      </c>
      <c r="J3094" s="3">
        <v>21.3</v>
      </c>
      <c r="K3094" s="3">
        <v>12</v>
      </c>
    </row>
    <row r="3095" spans="1:11" x14ac:dyDescent="0.35">
      <c r="A3095" s="3" t="s">
        <v>1618</v>
      </c>
      <c r="B3095" s="3">
        <v>2014</v>
      </c>
      <c r="C3095" s="22">
        <v>41581</v>
      </c>
      <c r="D3095" s="3" t="s">
        <v>1554</v>
      </c>
      <c r="E3095" s="3" t="s">
        <v>472</v>
      </c>
      <c r="F3095" s="3">
        <v>1</v>
      </c>
      <c r="G3095" s="3">
        <v>1</v>
      </c>
      <c r="H3095" s="3" t="s">
        <v>1640</v>
      </c>
      <c r="I3095" s="3" t="s">
        <v>25</v>
      </c>
      <c r="J3095" s="3">
        <v>21.9</v>
      </c>
      <c r="K3095" s="3">
        <v>2</v>
      </c>
    </row>
    <row r="3096" spans="1:11" x14ac:dyDescent="0.35">
      <c r="A3096" s="3" t="s">
        <v>1618</v>
      </c>
      <c r="B3096" s="3">
        <v>2014</v>
      </c>
      <c r="C3096" s="22">
        <v>41581</v>
      </c>
      <c r="D3096" s="3" t="s">
        <v>1554</v>
      </c>
      <c r="E3096" s="3" t="s">
        <v>472</v>
      </c>
      <c r="F3096" s="3">
        <v>1</v>
      </c>
      <c r="G3096" s="3">
        <v>2</v>
      </c>
      <c r="H3096" s="3" t="s">
        <v>135</v>
      </c>
      <c r="I3096" s="3" t="s">
        <v>36</v>
      </c>
      <c r="J3096" s="3">
        <v>22.9</v>
      </c>
      <c r="K3096" s="3">
        <v>5</v>
      </c>
    </row>
    <row r="3097" spans="1:11" x14ac:dyDescent="0.35">
      <c r="A3097" s="3" t="s">
        <v>1618</v>
      </c>
      <c r="B3097" s="3">
        <v>2014</v>
      </c>
      <c r="C3097" s="22">
        <v>41581</v>
      </c>
      <c r="D3097" s="3" t="s">
        <v>1554</v>
      </c>
      <c r="E3097" s="3" t="s">
        <v>472</v>
      </c>
      <c r="F3097" s="3">
        <v>1</v>
      </c>
      <c r="G3097" s="3">
        <v>3</v>
      </c>
      <c r="H3097" s="3" t="s">
        <v>1661</v>
      </c>
      <c r="I3097" s="3" t="s">
        <v>31</v>
      </c>
      <c r="J3097" s="3">
        <v>23.5</v>
      </c>
      <c r="K3097" s="3">
        <v>10</v>
      </c>
    </row>
    <row r="3098" spans="1:11" x14ac:dyDescent="0.35">
      <c r="A3098" s="3" t="s">
        <v>1618</v>
      </c>
      <c r="B3098" s="3">
        <v>2014</v>
      </c>
      <c r="C3098" s="22">
        <v>41581</v>
      </c>
      <c r="D3098" s="3" t="s">
        <v>1554</v>
      </c>
      <c r="E3098" s="3" t="s">
        <v>472</v>
      </c>
      <c r="F3098" s="3">
        <v>1</v>
      </c>
      <c r="G3098" s="3">
        <v>4</v>
      </c>
      <c r="H3098" s="3" t="s">
        <v>43</v>
      </c>
      <c r="I3098" s="3" t="s">
        <v>44</v>
      </c>
      <c r="J3098" s="3">
        <v>20.9</v>
      </c>
      <c r="K3098" s="3">
        <v>17</v>
      </c>
    </row>
    <row r="3099" spans="1:11" x14ac:dyDescent="0.35">
      <c r="A3099" s="3" t="s">
        <v>1618</v>
      </c>
      <c r="B3099" s="3">
        <v>2014</v>
      </c>
      <c r="C3099" s="22">
        <v>41581</v>
      </c>
      <c r="D3099" s="3" t="s">
        <v>1554</v>
      </c>
      <c r="E3099" s="3" t="s">
        <v>472</v>
      </c>
      <c r="F3099" s="3">
        <v>1</v>
      </c>
      <c r="G3099" s="3">
        <v>5</v>
      </c>
      <c r="H3099" s="3" t="s">
        <v>78</v>
      </c>
      <c r="I3099" s="3" t="s">
        <v>19</v>
      </c>
      <c r="J3099" s="3">
        <v>22.5</v>
      </c>
      <c r="K3099" s="3">
        <v>13</v>
      </c>
    </row>
    <row r="3100" spans="1:11" x14ac:dyDescent="0.35">
      <c r="A3100" s="3" t="s">
        <v>1618</v>
      </c>
      <c r="B3100" s="3">
        <v>2014</v>
      </c>
      <c r="C3100" s="22">
        <v>41581</v>
      </c>
      <c r="D3100" s="3" t="s">
        <v>1554</v>
      </c>
      <c r="E3100" s="3" t="s">
        <v>472</v>
      </c>
      <c r="F3100" s="3">
        <v>2</v>
      </c>
      <c r="G3100" s="3">
        <v>1</v>
      </c>
      <c r="H3100" s="3" t="s">
        <v>1591</v>
      </c>
      <c r="I3100" s="3" t="s">
        <v>17</v>
      </c>
      <c r="J3100" s="3">
        <v>25.6</v>
      </c>
      <c r="K3100" s="3">
        <v>3</v>
      </c>
    </row>
    <row r="3101" spans="1:11" x14ac:dyDescent="0.35">
      <c r="A3101" s="3" t="s">
        <v>1618</v>
      </c>
      <c r="B3101" s="3">
        <v>2014</v>
      </c>
      <c r="C3101" s="22">
        <v>41581</v>
      </c>
      <c r="D3101" s="3" t="s">
        <v>1554</v>
      </c>
      <c r="E3101" s="3" t="s">
        <v>472</v>
      </c>
      <c r="F3101" s="3">
        <v>2</v>
      </c>
      <c r="G3101" s="3">
        <v>2</v>
      </c>
      <c r="H3101" s="3" t="s">
        <v>170</v>
      </c>
      <c r="I3101" s="3" t="s">
        <v>59</v>
      </c>
      <c r="J3101" s="3">
        <v>24.6</v>
      </c>
      <c r="K3101" s="3">
        <v>6</v>
      </c>
    </row>
    <row r="3102" spans="1:11" x14ac:dyDescent="0.35">
      <c r="A3102" s="3" t="s">
        <v>1618</v>
      </c>
      <c r="B3102" s="3">
        <v>2014</v>
      </c>
      <c r="C3102" s="22">
        <v>41581</v>
      </c>
      <c r="D3102" s="3" t="s">
        <v>1554</v>
      </c>
      <c r="E3102" s="3" t="s">
        <v>472</v>
      </c>
      <c r="F3102" s="3">
        <v>2</v>
      </c>
      <c r="G3102" s="3">
        <v>3</v>
      </c>
      <c r="H3102" s="3" t="s">
        <v>80</v>
      </c>
      <c r="I3102" s="3" t="s">
        <v>65</v>
      </c>
      <c r="J3102" s="3">
        <v>26.5</v>
      </c>
      <c r="K3102" s="3">
        <v>4</v>
      </c>
    </row>
    <row r="3103" spans="1:11" x14ac:dyDescent="0.35">
      <c r="A3103" s="3" t="s">
        <v>1618</v>
      </c>
      <c r="B3103" s="3">
        <v>2014</v>
      </c>
      <c r="C3103" s="22">
        <v>41581</v>
      </c>
      <c r="D3103" s="3" t="s">
        <v>1554</v>
      </c>
      <c r="E3103" s="3" t="s">
        <v>472</v>
      </c>
      <c r="F3103" s="3">
        <v>2</v>
      </c>
      <c r="G3103" s="3">
        <v>4</v>
      </c>
      <c r="H3103" s="3" t="s">
        <v>1605</v>
      </c>
      <c r="I3103" s="3" t="s">
        <v>40</v>
      </c>
      <c r="J3103" s="3">
        <v>22.8</v>
      </c>
      <c r="K3103" s="3">
        <v>13</v>
      </c>
    </row>
    <row r="3104" spans="1:11" x14ac:dyDescent="0.35">
      <c r="A3104" s="3" t="s">
        <v>1618</v>
      </c>
      <c r="B3104" s="3">
        <v>2014</v>
      </c>
      <c r="C3104" s="22">
        <v>41581</v>
      </c>
      <c r="D3104" s="3" t="s">
        <v>1554</v>
      </c>
      <c r="E3104" s="3" t="s">
        <v>472</v>
      </c>
      <c r="F3104" s="3">
        <v>2</v>
      </c>
      <c r="G3104" s="3">
        <v>5</v>
      </c>
      <c r="H3104" s="3" t="s">
        <v>1679</v>
      </c>
      <c r="I3104" s="3" t="s">
        <v>1616</v>
      </c>
      <c r="J3104" s="3">
        <v>26.7</v>
      </c>
      <c r="K3104" s="3">
        <v>12</v>
      </c>
    </row>
    <row r="3105" spans="1:11" x14ac:dyDescent="0.35">
      <c r="A3105" s="3" t="s">
        <v>1618</v>
      </c>
      <c r="B3105" s="3">
        <v>2014</v>
      </c>
      <c r="C3105" s="22">
        <v>41581</v>
      </c>
      <c r="D3105" s="3" t="s">
        <v>1554</v>
      </c>
      <c r="E3105" s="3" t="s">
        <v>472</v>
      </c>
      <c r="F3105" s="3">
        <v>2</v>
      </c>
      <c r="G3105" s="3">
        <v>6</v>
      </c>
      <c r="H3105" s="3" t="s">
        <v>1680</v>
      </c>
      <c r="I3105" s="3" t="s">
        <v>1681</v>
      </c>
      <c r="J3105" s="3">
        <v>21.7</v>
      </c>
      <c r="K3105" s="3">
        <v>15</v>
      </c>
    </row>
    <row r="3106" spans="1:11" x14ac:dyDescent="0.35">
      <c r="A3106" s="3" t="s">
        <v>1618</v>
      </c>
      <c r="B3106" s="3">
        <v>2014</v>
      </c>
      <c r="C3106" s="22">
        <v>41581</v>
      </c>
      <c r="D3106" s="3" t="s">
        <v>1554</v>
      </c>
      <c r="E3106" s="3" t="s">
        <v>472</v>
      </c>
      <c r="F3106" s="3">
        <v>3</v>
      </c>
      <c r="G3106" s="3">
        <v>1</v>
      </c>
      <c r="H3106" s="3" t="s">
        <v>1604</v>
      </c>
      <c r="I3106" s="3" t="s">
        <v>15</v>
      </c>
      <c r="J3106" s="3">
        <v>23</v>
      </c>
      <c r="K3106" s="3">
        <v>1</v>
      </c>
    </row>
    <row r="3107" spans="1:11" x14ac:dyDescent="0.35">
      <c r="A3107" s="3" t="s">
        <v>1618</v>
      </c>
      <c r="B3107" s="3">
        <v>2014</v>
      </c>
      <c r="C3107" s="22">
        <v>41581</v>
      </c>
      <c r="D3107" s="3" t="s">
        <v>1554</v>
      </c>
      <c r="E3107" s="3" t="s">
        <v>472</v>
      </c>
      <c r="F3107" s="3">
        <v>3</v>
      </c>
      <c r="G3107" s="3">
        <v>2</v>
      </c>
      <c r="H3107" s="3" t="s">
        <v>1658</v>
      </c>
      <c r="I3107" s="3" t="s">
        <v>1682</v>
      </c>
      <c r="J3107" s="3">
        <v>23.8</v>
      </c>
      <c r="K3107" s="3">
        <v>8</v>
      </c>
    </row>
    <row r="3108" spans="1:11" x14ac:dyDescent="0.35">
      <c r="A3108" s="3" t="s">
        <v>1618</v>
      </c>
      <c r="B3108" s="3">
        <v>2014</v>
      </c>
      <c r="C3108" s="22">
        <v>41581</v>
      </c>
      <c r="D3108" s="3" t="s">
        <v>1554</v>
      </c>
      <c r="E3108" s="3" t="s">
        <v>472</v>
      </c>
      <c r="F3108" s="3">
        <v>3</v>
      </c>
      <c r="G3108" s="3">
        <v>3</v>
      </c>
      <c r="H3108" s="3" t="s">
        <v>60</v>
      </c>
      <c r="I3108" s="3" t="s">
        <v>61</v>
      </c>
      <c r="J3108" s="3">
        <v>25.3</v>
      </c>
      <c r="K3108" s="3">
        <v>11</v>
      </c>
    </row>
    <row r="3109" spans="1:11" x14ac:dyDescent="0.35">
      <c r="A3109" s="3" t="s">
        <v>1618</v>
      </c>
      <c r="B3109" s="3">
        <v>2014</v>
      </c>
      <c r="C3109" s="22">
        <v>41581</v>
      </c>
      <c r="D3109" s="3" t="s">
        <v>1554</v>
      </c>
      <c r="E3109" s="3" t="s">
        <v>472</v>
      </c>
      <c r="F3109" s="3">
        <v>3</v>
      </c>
      <c r="G3109" s="3">
        <v>4</v>
      </c>
      <c r="H3109" s="3" t="s">
        <v>1683</v>
      </c>
      <c r="I3109" s="3" t="s">
        <v>1621</v>
      </c>
      <c r="J3109" s="3">
        <v>25</v>
      </c>
      <c r="K3109" s="3">
        <v>9</v>
      </c>
    </row>
    <row r="3110" spans="1:11" x14ac:dyDescent="0.35">
      <c r="A3110" s="3" t="s">
        <v>1618</v>
      </c>
      <c r="B3110" s="3">
        <v>2014</v>
      </c>
      <c r="C3110" s="22">
        <v>41581</v>
      </c>
      <c r="D3110" s="3" t="s">
        <v>1554</v>
      </c>
      <c r="E3110" s="3" t="s">
        <v>472</v>
      </c>
      <c r="F3110" s="3">
        <v>3</v>
      </c>
      <c r="G3110" s="3">
        <v>5</v>
      </c>
      <c r="H3110" s="3" t="s">
        <v>1635</v>
      </c>
      <c r="I3110" s="3" t="s">
        <v>36</v>
      </c>
      <c r="J3110" s="3">
        <v>30.1</v>
      </c>
      <c r="K3110" s="3">
        <v>7</v>
      </c>
    </row>
    <row r="3111" spans="1:11" x14ac:dyDescent="0.35">
      <c r="A3111" s="3" t="s">
        <v>1618</v>
      </c>
      <c r="B3111" s="3">
        <v>2014</v>
      </c>
      <c r="C3111" s="22">
        <v>41581</v>
      </c>
      <c r="D3111" s="3" t="s">
        <v>1554</v>
      </c>
      <c r="E3111" s="3" t="s">
        <v>472</v>
      </c>
      <c r="F3111" s="3">
        <v>3</v>
      </c>
      <c r="G3111" s="3">
        <v>6</v>
      </c>
      <c r="H3111" s="3" t="s">
        <v>1684</v>
      </c>
      <c r="I3111" s="3" t="s">
        <v>61</v>
      </c>
      <c r="J3111" s="3">
        <v>19</v>
      </c>
      <c r="K3111" s="3">
        <v>15</v>
      </c>
    </row>
    <row r="3112" spans="1:11" x14ac:dyDescent="0.35">
      <c r="A3112" s="3" t="s">
        <v>1618</v>
      </c>
      <c r="B3112" s="3">
        <v>2014</v>
      </c>
      <c r="C3112" s="22">
        <v>41581</v>
      </c>
      <c r="D3112" s="3" t="s">
        <v>1554</v>
      </c>
      <c r="E3112" s="3" t="s">
        <v>1543</v>
      </c>
      <c r="F3112" s="3">
        <v>1</v>
      </c>
      <c r="G3112" s="3">
        <v>1</v>
      </c>
      <c r="H3112" s="3" t="s">
        <v>1661</v>
      </c>
      <c r="I3112" s="3" t="s">
        <v>31</v>
      </c>
      <c r="J3112" s="3">
        <v>23.5</v>
      </c>
      <c r="K3112" s="3">
        <v>10</v>
      </c>
    </row>
    <row r="3113" spans="1:11" x14ac:dyDescent="0.35">
      <c r="A3113" s="3" t="s">
        <v>1618</v>
      </c>
      <c r="B3113" s="3">
        <v>2014</v>
      </c>
      <c r="C3113" s="22">
        <v>41581</v>
      </c>
      <c r="D3113" s="3" t="s">
        <v>1554</v>
      </c>
      <c r="E3113" s="3" t="s">
        <v>1543</v>
      </c>
      <c r="F3113" s="3">
        <v>1</v>
      </c>
      <c r="G3113" s="3">
        <v>2</v>
      </c>
      <c r="H3113" s="3" t="s">
        <v>1683</v>
      </c>
      <c r="I3113" s="3" t="s">
        <v>1621</v>
      </c>
      <c r="J3113" s="3">
        <v>25</v>
      </c>
      <c r="K3113" s="3">
        <v>9</v>
      </c>
    </row>
    <row r="3114" spans="1:11" x14ac:dyDescent="0.35">
      <c r="A3114" s="3" t="s">
        <v>1618</v>
      </c>
      <c r="B3114" s="3">
        <v>2014</v>
      </c>
      <c r="C3114" s="22">
        <v>41581</v>
      </c>
      <c r="D3114" s="3" t="s">
        <v>1554</v>
      </c>
      <c r="E3114" s="3" t="s">
        <v>1543</v>
      </c>
      <c r="F3114" s="3">
        <v>1</v>
      </c>
      <c r="G3114" s="3">
        <v>3</v>
      </c>
      <c r="H3114" s="3" t="s">
        <v>1679</v>
      </c>
      <c r="I3114" s="3" t="s">
        <v>1616</v>
      </c>
      <c r="J3114" s="3">
        <v>26.7</v>
      </c>
      <c r="K3114" s="3">
        <v>12</v>
      </c>
    </row>
    <row r="3115" spans="1:11" x14ac:dyDescent="0.35">
      <c r="A3115" s="3" t="s">
        <v>1618</v>
      </c>
      <c r="B3115" s="3">
        <v>2014</v>
      </c>
      <c r="C3115" s="22">
        <v>41581</v>
      </c>
      <c r="D3115" s="3" t="s">
        <v>1554</v>
      </c>
      <c r="E3115" s="3" t="s">
        <v>1543</v>
      </c>
      <c r="F3115" s="3">
        <v>1</v>
      </c>
      <c r="G3115" s="3">
        <v>4</v>
      </c>
      <c r="H3115" s="3" t="s">
        <v>1605</v>
      </c>
      <c r="I3115" s="3" t="s">
        <v>40</v>
      </c>
      <c r="J3115" s="3">
        <v>22.8</v>
      </c>
      <c r="K3115" s="3">
        <v>13</v>
      </c>
    </row>
    <row r="3116" spans="1:11" x14ac:dyDescent="0.35">
      <c r="A3116" s="3" t="s">
        <v>1618</v>
      </c>
      <c r="B3116" s="3">
        <v>2014</v>
      </c>
      <c r="C3116" s="22">
        <v>41581</v>
      </c>
      <c r="D3116" s="3" t="s">
        <v>1554</v>
      </c>
      <c r="E3116" s="3" t="s">
        <v>1543</v>
      </c>
      <c r="F3116" s="3">
        <v>1</v>
      </c>
      <c r="G3116" s="3">
        <v>5</v>
      </c>
      <c r="H3116" s="3" t="s">
        <v>1684</v>
      </c>
      <c r="I3116" s="3" t="s">
        <v>61</v>
      </c>
      <c r="J3116" s="3">
        <v>19</v>
      </c>
      <c r="K3116" s="3">
        <v>15</v>
      </c>
    </row>
    <row r="3117" spans="1:11" x14ac:dyDescent="0.35">
      <c r="A3117" s="3" t="s">
        <v>1618</v>
      </c>
      <c r="B3117" s="3">
        <v>2014</v>
      </c>
      <c r="C3117" s="22">
        <v>41581</v>
      </c>
      <c r="D3117" s="3" t="s">
        <v>1554</v>
      </c>
      <c r="E3117" s="3" t="s">
        <v>1543</v>
      </c>
      <c r="F3117" s="3">
        <v>2</v>
      </c>
      <c r="G3117" s="3">
        <v>1</v>
      </c>
      <c r="H3117" s="3" t="s">
        <v>1635</v>
      </c>
      <c r="I3117" s="3" t="s">
        <v>36</v>
      </c>
      <c r="J3117" s="3">
        <v>30.1</v>
      </c>
      <c r="K3117" s="3">
        <v>7</v>
      </c>
    </row>
    <row r="3118" spans="1:11" x14ac:dyDescent="0.35">
      <c r="A3118" s="3" t="s">
        <v>1618</v>
      </c>
      <c r="B3118" s="3">
        <v>2014</v>
      </c>
      <c r="C3118" s="22">
        <v>41581</v>
      </c>
      <c r="D3118" s="3" t="s">
        <v>1554</v>
      </c>
      <c r="E3118" s="3" t="s">
        <v>1543</v>
      </c>
      <c r="F3118" s="3">
        <v>2</v>
      </c>
      <c r="G3118" s="3">
        <v>2</v>
      </c>
      <c r="H3118" s="3" t="s">
        <v>60</v>
      </c>
      <c r="I3118" s="3" t="s">
        <v>61</v>
      </c>
      <c r="J3118" s="3">
        <v>25.3</v>
      </c>
      <c r="K3118" s="3">
        <v>11</v>
      </c>
    </row>
    <row r="3119" spans="1:11" x14ac:dyDescent="0.35">
      <c r="A3119" s="3" t="s">
        <v>1618</v>
      </c>
      <c r="B3119" s="3">
        <v>2014</v>
      </c>
      <c r="C3119" s="22">
        <v>41581</v>
      </c>
      <c r="D3119" s="3" t="s">
        <v>1554</v>
      </c>
      <c r="E3119" s="3" t="s">
        <v>1543</v>
      </c>
      <c r="F3119" s="3">
        <v>2</v>
      </c>
      <c r="G3119" s="3">
        <v>3</v>
      </c>
      <c r="H3119" s="3" t="s">
        <v>80</v>
      </c>
      <c r="I3119" s="3" t="s">
        <v>65</v>
      </c>
      <c r="J3119" s="3">
        <v>26.5</v>
      </c>
      <c r="K3119" s="3">
        <v>4</v>
      </c>
    </row>
    <row r="3120" spans="1:11" x14ac:dyDescent="0.35">
      <c r="A3120" s="3" t="s">
        <v>1618</v>
      </c>
      <c r="B3120" s="3">
        <v>2014</v>
      </c>
      <c r="C3120" s="22">
        <v>41581</v>
      </c>
      <c r="D3120" s="3" t="s">
        <v>1554</v>
      </c>
      <c r="E3120" s="3" t="s">
        <v>1543</v>
      </c>
      <c r="F3120" s="3">
        <v>2</v>
      </c>
      <c r="G3120" s="3">
        <v>4</v>
      </c>
      <c r="H3120" s="3" t="s">
        <v>78</v>
      </c>
      <c r="I3120" s="3" t="s">
        <v>19</v>
      </c>
      <c r="J3120" s="3">
        <v>22.5</v>
      </c>
      <c r="K3120" s="3">
        <v>13</v>
      </c>
    </row>
    <row r="3121" spans="1:11" x14ac:dyDescent="0.35">
      <c r="A3121" s="3" t="s">
        <v>1618</v>
      </c>
      <c r="B3121" s="3">
        <v>2014</v>
      </c>
      <c r="C3121" s="22">
        <v>41581</v>
      </c>
      <c r="D3121" s="3" t="s">
        <v>1554</v>
      </c>
      <c r="E3121" s="3" t="s">
        <v>1543</v>
      </c>
      <c r="F3121" s="3">
        <v>2</v>
      </c>
      <c r="G3121" s="3">
        <v>5</v>
      </c>
      <c r="H3121" s="3" t="s">
        <v>1680</v>
      </c>
      <c r="I3121" s="3" t="s">
        <v>1681</v>
      </c>
      <c r="J3121" s="3">
        <v>21.7</v>
      </c>
      <c r="K3121" s="3">
        <v>15</v>
      </c>
    </row>
    <row r="3122" spans="1:11" x14ac:dyDescent="0.35">
      <c r="A3122" s="3" t="s">
        <v>1618</v>
      </c>
      <c r="B3122" s="3">
        <v>2014</v>
      </c>
      <c r="C3122" s="22">
        <v>41581</v>
      </c>
      <c r="D3122" s="3" t="s">
        <v>1554</v>
      </c>
      <c r="E3122" s="3" t="s">
        <v>1543</v>
      </c>
      <c r="F3122" s="3">
        <v>2</v>
      </c>
      <c r="G3122" s="3">
        <v>6</v>
      </c>
      <c r="H3122" s="3" t="s">
        <v>43</v>
      </c>
      <c r="I3122" s="3" t="s">
        <v>44</v>
      </c>
      <c r="J3122" s="3">
        <v>20.9</v>
      </c>
      <c r="K3122" s="3">
        <v>17</v>
      </c>
    </row>
    <row r="3123" spans="1:11" x14ac:dyDescent="0.35">
      <c r="A3123" s="3" t="s">
        <v>1618</v>
      </c>
      <c r="B3123" s="3">
        <v>2014</v>
      </c>
      <c r="C3123" s="22">
        <v>41581</v>
      </c>
      <c r="D3123" s="3" t="s">
        <v>1554</v>
      </c>
      <c r="E3123" s="3" t="s">
        <v>1544</v>
      </c>
      <c r="F3123" s="3">
        <v>1</v>
      </c>
      <c r="G3123" s="3">
        <v>1</v>
      </c>
      <c r="H3123" s="3" t="s">
        <v>1640</v>
      </c>
      <c r="I3123" s="3" t="s">
        <v>25</v>
      </c>
      <c r="J3123" s="3">
        <v>21.9</v>
      </c>
      <c r="K3123" s="3">
        <v>2</v>
      </c>
    </row>
    <row r="3124" spans="1:11" x14ac:dyDescent="0.35">
      <c r="A3124" s="3" t="s">
        <v>1618</v>
      </c>
      <c r="B3124" s="3">
        <v>2014</v>
      </c>
      <c r="C3124" s="22">
        <v>41581</v>
      </c>
      <c r="D3124" s="3" t="s">
        <v>1554</v>
      </c>
      <c r="E3124" s="3" t="s">
        <v>1544</v>
      </c>
      <c r="F3124" s="3">
        <v>1</v>
      </c>
      <c r="G3124" s="3">
        <v>2</v>
      </c>
      <c r="H3124" s="3" t="s">
        <v>80</v>
      </c>
      <c r="I3124" s="3" t="s">
        <v>65</v>
      </c>
      <c r="J3124" s="3">
        <v>26.5</v>
      </c>
      <c r="K3124" s="3">
        <v>4</v>
      </c>
    </row>
    <row r="3125" spans="1:11" x14ac:dyDescent="0.35">
      <c r="A3125" s="3" t="s">
        <v>1618</v>
      </c>
      <c r="B3125" s="3">
        <v>2014</v>
      </c>
      <c r="C3125" s="22">
        <v>41581</v>
      </c>
      <c r="D3125" s="3" t="s">
        <v>1554</v>
      </c>
      <c r="E3125" s="3" t="s">
        <v>1544</v>
      </c>
      <c r="F3125" s="3">
        <v>1</v>
      </c>
      <c r="G3125" s="3">
        <v>3</v>
      </c>
      <c r="H3125" s="3" t="s">
        <v>170</v>
      </c>
      <c r="I3125" s="3" t="s">
        <v>59</v>
      </c>
      <c r="J3125" s="3">
        <v>24.6</v>
      </c>
      <c r="K3125" s="3">
        <v>6</v>
      </c>
    </row>
    <row r="3126" spans="1:11" x14ac:dyDescent="0.35">
      <c r="A3126" s="3" t="s">
        <v>1618</v>
      </c>
      <c r="B3126" s="3">
        <v>2014</v>
      </c>
      <c r="C3126" s="22">
        <v>41581</v>
      </c>
      <c r="D3126" s="3" t="s">
        <v>1554</v>
      </c>
      <c r="E3126" s="3" t="s">
        <v>1544</v>
      </c>
      <c r="F3126" s="3">
        <v>1</v>
      </c>
      <c r="G3126" s="3">
        <v>4</v>
      </c>
      <c r="H3126" s="3" t="s">
        <v>1635</v>
      </c>
      <c r="I3126" s="3" t="s">
        <v>36</v>
      </c>
      <c r="J3126" s="3">
        <v>30.1</v>
      </c>
      <c r="K3126" s="3">
        <v>7</v>
      </c>
    </row>
    <row r="3127" spans="1:11" x14ac:dyDescent="0.35">
      <c r="A3127" s="3" t="s">
        <v>1618</v>
      </c>
      <c r="B3127" s="3">
        <v>2014</v>
      </c>
      <c r="C3127" s="22">
        <v>41581</v>
      </c>
      <c r="D3127" s="3" t="s">
        <v>1554</v>
      </c>
      <c r="E3127" s="3" t="s">
        <v>1544</v>
      </c>
      <c r="F3127" s="3">
        <v>1</v>
      </c>
      <c r="G3127" s="3">
        <v>5</v>
      </c>
      <c r="H3127" s="3" t="s">
        <v>1658</v>
      </c>
      <c r="I3127" s="3" t="s">
        <v>1682</v>
      </c>
      <c r="J3127" s="3">
        <v>23.8</v>
      </c>
      <c r="K3127" s="3">
        <v>8</v>
      </c>
    </row>
    <row r="3128" spans="1:11" x14ac:dyDescent="0.35">
      <c r="A3128" s="3" t="s">
        <v>1618</v>
      </c>
      <c r="B3128" s="3">
        <v>2014</v>
      </c>
      <c r="C3128" s="22">
        <v>41581</v>
      </c>
      <c r="D3128" s="3" t="s">
        <v>1554</v>
      </c>
      <c r="E3128" s="3" t="s">
        <v>1544</v>
      </c>
      <c r="F3128" s="3">
        <v>1</v>
      </c>
      <c r="G3128" s="3">
        <v>6</v>
      </c>
      <c r="H3128" s="3" t="s">
        <v>1683</v>
      </c>
      <c r="I3128" s="3" t="s">
        <v>1621</v>
      </c>
      <c r="J3128" s="3">
        <v>25</v>
      </c>
      <c r="K3128" s="3">
        <v>9</v>
      </c>
    </row>
    <row r="3129" spans="1:11" x14ac:dyDescent="0.35">
      <c r="A3129" s="3" t="s">
        <v>1618</v>
      </c>
      <c r="B3129" s="3">
        <v>2014</v>
      </c>
      <c r="C3129" s="22">
        <v>41581</v>
      </c>
      <c r="D3129" s="3" t="s">
        <v>1554</v>
      </c>
      <c r="E3129" s="3" t="s">
        <v>1544</v>
      </c>
      <c r="F3129" s="3">
        <v>2</v>
      </c>
      <c r="G3129" s="3">
        <v>1</v>
      </c>
      <c r="H3129" s="3" t="s">
        <v>135</v>
      </c>
      <c r="I3129" s="3" t="s">
        <v>36</v>
      </c>
      <c r="J3129" s="3">
        <v>22.9</v>
      </c>
      <c r="K3129" s="3">
        <v>5</v>
      </c>
    </row>
    <row r="3130" spans="1:11" x14ac:dyDescent="0.35">
      <c r="A3130" s="3" t="s">
        <v>1618</v>
      </c>
      <c r="B3130" s="3">
        <v>2014</v>
      </c>
      <c r="C3130" s="22">
        <v>41581</v>
      </c>
      <c r="D3130" s="3" t="s">
        <v>1554</v>
      </c>
      <c r="E3130" s="3" t="s">
        <v>1544</v>
      </c>
      <c r="F3130" s="3">
        <v>2</v>
      </c>
      <c r="G3130" s="3">
        <v>2</v>
      </c>
      <c r="H3130" s="3" t="s">
        <v>1604</v>
      </c>
      <c r="I3130" s="3" t="s">
        <v>15</v>
      </c>
      <c r="J3130" s="3">
        <v>23</v>
      </c>
      <c r="K3130" s="3">
        <v>1</v>
      </c>
    </row>
    <row r="3131" spans="1:11" x14ac:dyDescent="0.35">
      <c r="A3131" s="3" t="s">
        <v>1618</v>
      </c>
      <c r="B3131" s="3">
        <v>2014</v>
      </c>
      <c r="C3131" s="22">
        <v>41581</v>
      </c>
      <c r="D3131" s="3" t="s">
        <v>1554</v>
      </c>
      <c r="E3131" s="3" t="s">
        <v>1544</v>
      </c>
      <c r="F3131" s="3">
        <v>2</v>
      </c>
      <c r="G3131" s="3">
        <v>3</v>
      </c>
      <c r="H3131" s="3" t="s">
        <v>1591</v>
      </c>
      <c r="I3131" s="3" t="s">
        <v>17</v>
      </c>
      <c r="J3131" s="3">
        <v>25.6</v>
      </c>
      <c r="K3131" s="3">
        <v>3</v>
      </c>
    </row>
    <row r="3132" spans="1:11" x14ac:dyDescent="0.35">
      <c r="A3132" s="3" t="s">
        <v>1618</v>
      </c>
      <c r="B3132" s="3">
        <v>2014</v>
      </c>
      <c r="C3132" s="22">
        <v>41581</v>
      </c>
      <c r="D3132" s="3" t="s">
        <v>1554</v>
      </c>
      <c r="E3132" s="3" t="s">
        <v>1544</v>
      </c>
      <c r="F3132" s="3">
        <v>2</v>
      </c>
      <c r="G3132" s="3">
        <v>4</v>
      </c>
      <c r="H3132" s="3" t="s">
        <v>1679</v>
      </c>
      <c r="I3132" s="3" t="s">
        <v>1616</v>
      </c>
      <c r="J3132" s="3">
        <v>26.7</v>
      </c>
      <c r="K3132" s="3">
        <v>12</v>
      </c>
    </row>
    <row r="3133" spans="1:11" x14ac:dyDescent="0.35">
      <c r="A3133" s="3" t="s">
        <v>1618</v>
      </c>
      <c r="B3133" s="3">
        <v>2014</v>
      </c>
      <c r="C3133" s="22">
        <v>41581</v>
      </c>
      <c r="D3133" s="3" t="s">
        <v>1554</v>
      </c>
      <c r="E3133" s="3" t="s">
        <v>1544</v>
      </c>
      <c r="F3133" s="3">
        <v>2</v>
      </c>
      <c r="G3133" s="3">
        <v>5</v>
      </c>
      <c r="H3133" s="3" t="s">
        <v>60</v>
      </c>
      <c r="I3133" s="3" t="s">
        <v>61</v>
      </c>
      <c r="J3133" s="3">
        <v>25.3</v>
      </c>
      <c r="K3133" s="3">
        <v>11</v>
      </c>
    </row>
    <row r="3134" spans="1:11" x14ac:dyDescent="0.35">
      <c r="A3134" s="3" t="s">
        <v>1618</v>
      </c>
      <c r="B3134" s="3">
        <v>2014</v>
      </c>
      <c r="C3134" s="22">
        <v>41581</v>
      </c>
      <c r="D3134" s="3" t="s">
        <v>1554</v>
      </c>
      <c r="E3134" s="3" t="s">
        <v>1544</v>
      </c>
      <c r="F3134" s="3">
        <v>2</v>
      </c>
      <c r="G3134" s="3">
        <v>6</v>
      </c>
      <c r="H3134" s="3" t="s">
        <v>1661</v>
      </c>
      <c r="I3134" s="3" t="s">
        <v>31</v>
      </c>
      <c r="J3134" s="3">
        <v>23.5</v>
      </c>
      <c r="K3134" s="3">
        <v>10</v>
      </c>
    </row>
    <row r="3135" spans="1:11" x14ac:dyDescent="0.35">
      <c r="A3135" s="3" t="s">
        <v>1618</v>
      </c>
      <c r="B3135" s="3">
        <v>2014</v>
      </c>
      <c r="C3135" s="22">
        <v>41581</v>
      </c>
      <c r="D3135" s="3" t="s">
        <v>1554</v>
      </c>
      <c r="E3135" s="3" t="s">
        <v>383</v>
      </c>
      <c r="F3135" s="3">
        <v>1</v>
      </c>
      <c r="G3135" s="3">
        <v>1</v>
      </c>
      <c r="H3135" s="3" t="s">
        <v>1604</v>
      </c>
      <c r="I3135" s="3" t="s">
        <v>15</v>
      </c>
      <c r="J3135" s="3">
        <v>23</v>
      </c>
      <c r="K3135" s="3">
        <v>1</v>
      </c>
    </row>
    <row r="3136" spans="1:11" x14ac:dyDescent="0.35">
      <c r="A3136" s="3" t="s">
        <v>1618</v>
      </c>
      <c r="B3136" s="3">
        <v>2014</v>
      </c>
      <c r="C3136" s="22">
        <v>41581</v>
      </c>
      <c r="D3136" s="3" t="s">
        <v>1554</v>
      </c>
      <c r="E3136" s="3" t="s">
        <v>383</v>
      </c>
      <c r="F3136" s="3">
        <v>1</v>
      </c>
      <c r="G3136" s="3">
        <v>2</v>
      </c>
      <c r="H3136" s="3" t="s">
        <v>1640</v>
      </c>
      <c r="I3136" s="3" t="s">
        <v>25</v>
      </c>
      <c r="J3136" s="3">
        <v>21.9</v>
      </c>
      <c r="K3136" s="3">
        <v>2</v>
      </c>
    </row>
    <row r="3137" spans="1:11" x14ac:dyDescent="0.35">
      <c r="A3137" s="3" t="s">
        <v>1618</v>
      </c>
      <c r="B3137" s="3">
        <v>2014</v>
      </c>
      <c r="C3137" s="22">
        <v>41581</v>
      </c>
      <c r="D3137" s="3" t="s">
        <v>1554</v>
      </c>
      <c r="E3137" s="3" t="s">
        <v>383</v>
      </c>
      <c r="F3137" s="3">
        <v>1</v>
      </c>
      <c r="G3137" s="3">
        <v>3</v>
      </c>
      <c r="H3137" s="3" t="s">
        <v>1591</v>
      </c>
      <c r="I3137" s="3" t="s">
        <v>17</v>
      </c>
      <c r="J3137" s="3">
        <v>25.6</v>
      </c>
      <c r="K3137" s="3">
        <v>3</v>
      </c>
    </row>
    <row r="3138" spans="1:11" x14ac:dyDescent="0.35">
      <c r="A3138" s="3" t="s">
        <v>1618</v>
      </c>
      <c r="B3138" s="3">
        <v>2014</v>
      </c>
      <c r="C3138" s="22">
        <v>41581</v>
      </c>
      <c r="D3138" s="3" t="s">
        <v>1554</v>
      </c>
      <c r="E3138" s="3" t="s">
        <v>383</v>
      </c>
      <c r="F3138" s="3">
        <v>1</v>
      </c>
      <c r="G3138" s="3">
        <v>4</v>
      </c>
      <c r="H3138" s="3" t="s">
        <v>80</v>
      </c>
      <c r="I3138" s="3" t="s">
        <v>65</v>
      </c>
      <c r="J3138" s="3">
        <v>26.5</v>
      </c>
      <c r="K3138" s="3">
        <v>4</v>
      </c>
    </row>
    <row r="3139" spans="1:11" x14ac:dyDescent="0.35">
      <c r="A3139" s="3" t="s">
        <v>1618</v>
      </c>
      <c r="B3139" s="3">
        <v>2014</v>
      </c>
      <c r="C3139" s="22">
        <v>41581</v>
      </c>
      <c r="D3139" s="3" t="s">
        <v>1554</v>
      </c>
      <c r="E3139" s="3" t="s">
        <v>383</v>
      </c>
      <c r="F3139" s="3">
        <v>1</v>
      </c>
      <c r="G3139" s="3">
        <v>5</v>
      </c>
      <c r="H3139" s="3" t="s">
        <v>135</v>
      </c>
      <c r="I3139" s="3" t="s">
        <v>36</v>
      </c>
      <c r="J3139" s="3">
        <v>22.9</v>
      </c>
      <c r="K3139" s="3">
        <v>5</v>
      </c>
    </row>
    <row r="3140" spans="1:11" x14ac:dyDescent="0.35">
      <c r="A3140" s="3" t="s">
        <v>1618</v>
      </c>
      <c r="B3140" s="3">
        <v>2014</v>
      </c>
      <c r="C3140" s="22">
        <v>41581</v>
      </c>
      <c r="D3140" s="3" t="s">
        <v>1554</v>
      </c>
      <c r="E3140" s="3" t="s">
        <v>383</v>
      </c>
      <c r="F3140" s="3">
        <v>1</v>
      </c>
      <c r="G3140" s="3">
        <v>6</v>
      </c>
      <c r="H3140" s="3" t="s">
        <v>170</v>
      </c>
      <c r="I3140" s="3" t="s">
        <v>59</v>
      </c>
      <c r="J3140" s="3">
        <v>24.6</v>
      </c>
      <c r="K3140" s="3">
        <v>6</v>
      </c>
    </row>
    <row r="3141" spans="1:11" x14ac:dyDescent="0.35">
      <c r="A3141" s="3" t="s">
        <v>1618</v>
      </c>
      <c r="B3141" s="3">
        <v>2014</v>
      </c>
      <c r="C3141" s="22">
        <v>41581</v>
      </c>
      <c r="D3141" s="3" t="s">
        <v>1554</v>
      </c>
      <c r="E3141" s="3" t="s">
        <v>383</v>
      </c>
      <c r="F3141" s="3">
        <v>2</v>
      </c>
      <c r="G3141" s="3">
        <v>1</v>
      </c>
      <c r="H3141" s="3" t="s">
        <v>1635</v>
      </c>
      <c r="I3141" s="3" t="s">
        <v>36</v>
      </c>
      <c r="J3141" s="3">
        <v>30.1</v>
      </c>
      <c r="K3141" s="3">
        <v>7</v>
      </c>
    </row>
    <row r="3142" spans="1:11" x14ac:dyDescent="0.35">
      <c r="A3142" s="3" t="s">
        <v>1618</v>
      </c>
      <c r="B3142" s="3">
        <v>2014</v>
      </c>
      <c r="C3142" s="22">
        <v>41581</v>
      </c>
      <c r="D3142" s="3" t="s">
        <v>1554</v>
      </c>
      <c r="E3142" s="3" t="s">
        <v>383</v>
      </c>
      <c r="F3142" s="3">
        <v>2</v>
      </c>
      <c r="G3142" s="3">
        <v>2</v>
      </c>
      <c r="H3142" s="3" t="s">
        <v>1658</v>
      </c>
      <c r="I3142" s="3" t="s">
        <v>1682</v>
      </c>
      <c r="J3142" s="3">
        <v>23.8</v>
      </c>
      <c r="K3142" s="3">
        <v>8</v>
      </c>
    </row>
    <row r="3143" spans="1:11" x14ac:dyDescent="0.35">
      <c r="A3143" s="3" t="s">
        <v>1618</v>
      </c>
      <c r="B3143" s="3">
        <v>2014</v>
      </c>
      <c r="C3143" s="22">
        <v>41581</v>
      </c>
      <c r="D3143" s="3" t="s">
        <v>1554</v>
      </c>
      <c r="E3143" s="3" t="s">
        <v>383</v>
      </c>
      <c r="F3143" s="3">
        <v>2</v>
      </c>
      <c r="G3143" s="3">
        <v>3</v>
      </c>
      <c r="H3143" s="3" t="s">
        <v>1683</v>
      </c>
      <c r="I3143" s="3" t="s">
        <v>1621</v>
      </c>
      <c r="J3143" s="3">
        <v>25</v>
      </c>
      <c r="K3143" s="3">
        <v>9</v>
      </c>
    </row>
    <row r="3144" spans="1:11" x14ac:dyDescent="0.35">
      <c r="A3144" s="3" t="s">
        <v>1618</v>
      </c>
      <c r="B3144" s="3">
        <v>2014</v>
      </c>
      <c r="C3144" s="22">
        <v>41581</v>
      </c>
      <c r="D3144" s="3" t="s">
        <v>1554</v>
      </c>
      <c r="E3144" s="3" t="s">
        <v>383</v>
      </c>
      <c r="F3144" s="3">
        <v>2</v>
      </c>
      <c r="G3144" s="3">
        <v>4</v>
      </c>
      <c r="H3144" s="3" t="s">
        <v>1661</v>
      </c>
      <c r="I3144" s="3" t="s">
        <v>31</v>
      </c>
      <c r="J3144" s="3">
        <v>23.5</v>
      </c>
      <c r="K3144" s="3">
        <v>10</v>
      </c>
    </row>
    <row r="3145" spans="1:11" x14ac:dyDescent="0.35">
      <c r="A3145" s="3" t="s">
        <v>1618</v>
      </c>
      <c r="B3145" s="3">
        <v>2014</v>
      </c>
      <c r="C3145" s="22">
        <v>41581</v>
      </c>
      <c r="D3145" s="3" t="s">
        <v>1554</v>
      </c>
      <c r="E3145" s="3" t="s">
        <v>383</v>
      </c>
      <c r="F3145" s="3">
        <v>2</v>
      </c>
      <c r="G3145" s="3">
        <v>5</v>
      </c>
      <c r="H3145" s="3" t="s">
        <v>60</v>
      </c>
      <c r="I3145" s="3" t="s">
        <v>61</v>
      </c>
      <c r="J3145" s="3">
        <v>25.3</v>
      </c>
      <c r="K3145" s="3">
        <v>11</v>
      </c>
    </row>
    <row r="3146" spans="1:11" x14ac:dyDescent="0.35">
      <c r="A3146" s="3" t="s">
        <v>1618</v>
      </c>
      <c r="B3146" s="3">
        <v>2014</v>
      </c>
      <c r="C3146" s="22">
        <v>41581</v>
      </c>
      <c r="D3146" s="3" t="s">
        <v>1554</v>
      </c>
      <c r="E3146" s="3" t="s">
        <v>383</v>
      </c>
      <c r="F3146" s="3">
        <v>2</v>
      </c>
      <c r="G3146" s="3">
        <v>6</v>
      </c>
      <c r="H3146" s="3" t="s">
        <v>1679</v>
      </c>
      <c r="I3146" s="3" t="s">
        <v>1616</v>
      </c>
      <c r="J3146" s="3">
        <v>26.7</v>
      </c>
      <c r="K3146" s="3">
        <v>12</v>
      </c>
    </row>
    <row r="3147" spans="1:11" x14ac:dyDescent="0.35">
      <c r="A3147" s="3" t="s">
        <v>173</v>
      </c>
      <c r="B3147" s="3">
        <v>2013</v>
      </c>
      <c r="C3147" s="22">
        <v>41329</v>
      </c>
      <c r="D3147" s="3" t="s">
        <v>1542</v>
      </c>
      <c r="E3147" s="3" t="s">
        <v>472</v>
      </c>
      <c r="F3147" s="3">
        <v>1</v>
      </c>
      <c r="G3147" s="3">
        <v>1</v>
      </c>
      <c r="H3147" s="3" t="s">
        <v>1640</v>
      </c>
      <c r="I3147" s="3" t="s">
        <v>25</v>
      </c>
      <c r="J3147" s="3">
        <v>21.2</v>
      </c>
      <c r="K3147" s="3">
        <v>1</v>
      </c>
    </row>
    <row r="3148" spans="1:11" x14ac:dyDescent="0.35">
      <c r="A3148" s="3" t="s">
        <v>173</v>
      </c>
      <c r="B3148" s="3">
        <v>2013</v>
      </c>
      <c r="C3148" s="22">
        <v>41329</v>
      </c>
      <c r="D3148" s="3" t="s">
        <v>1542</v>
      </c>
      <c r="E3148" s="3" t="s">
        <v>472</v>
      </c>
      <c r="F3148" s="3">
        <v>1</v>
      </c>
      <c r="G3148" s="3">
        <v>2</v>
      </c>
      <c r="H3148" s="3" t="s">
        <v>167</v>
      </c>
      <c r="I3148" s="3" t="s">
        <v>121</v>
      </c>
      <c r="J3148" s="3">
        <v>20.2</v>
      </c>
      <c r="K3148" s="3">
        <v>8</v>
      </c>
    </row>
    <row r="3149" spans="1:11" x14ac:dyDescent="0.35">
      <c r="A3149" s="3" t="s">
        <v>173</v>
      </c>
      <c r="B3149" s="3">
        <v>2013</v>
      </c>
      <c r="C3149" s="22">
        <v>41329</v>
      </c>
      <c r="D3149" s="3" t="s">
        <v>1542</v>
      </c>
      <c r="E3149" s="3" t="s">
        <v>472</v>
      </c>
      <c r="F3149" s="3">
        <v>1</v>
      </c>
      <c r="G3149" s="3">
        <v>3</v>
      </c>
      <c r="H3149" s="3" t="s">
        <v>119</v>
      </c>
      <c r="I3149" s="3" t="s">
        <v>21</v>
      </c>
      <c r="J3149" s="3">
        <v>21.9</v>
      </c>
      <c r="K3149" s="3">
        <v>5</v>
      </c>
    </row>
    <row r="3150" spans="1:11" x14ac:dyDescent="0.35">
      <c r="A3150" s="3" t="s">
        <v>173</v>
      </c>
      <c r="B3150" s="3">
        <v>2013</v>
      </c>
      <c r="C3150" s="22">
        <v>41329</v>
      </c>
      <c r="D3150" s="3" t="s">
        <v>1542</v>
      </c>
      <c r="E3150" s="3" t="s">
        <v>472</v>
      </c>
      <c r="F3150" s="3">
        <v>1</v>
      </c>
      <c r="G3150" s="3">
        <v>4</v>
      </c>
      <c r="H3150" s="3" t="s">
        <v>1636</v>
      </c>
      <c r="I3150" s="3" t="s">
        <v>1621</v>
      </c>
      <c r="J3150" s="3">
        <v>26.3</v>
      </c>
      <c r="K3150" s="3">
        <v>2</v>
      </c>
    </row>
    <row r="3151" spans="1:11" x14ac:dyDescent="0.35">
      <c r="A3151" s="3" t="s">
        <v>173</v>
      </c>
      <c r="B3151" s="3">
        <v>2013</v>
      </c>
      <c r="C3151" s="22">
        <v>41329</v>
      </c>
      <c r="D3151" s="3" t="s">
        <v>1542</v>
      </c>
      <c r="E3151" s="3" t="s">
        <v>472</v>
      </c>
      <c r="F3151" s="3">
        <v>1</v>
      </c>
      <c r="G3151" s="3">
        <v>5</v>
      </c>
      <c r="H3151" s="3" t="s">
        <v>43</v>
      </c>
      <c r="I3151" s="3" t="s">
        <v>44</v>
      </c>
      <c r="J3151" s="3">
        <v>20.2</v>
      </c>
      <c r="K3151" s="3">
        <v>14</v>
      </c>
    </row>
    <row r="3152" spans="1:11" x14ac:dyDescent="0.35">
      <c r="A3152" s="3" t="s">
        <v>173</v>
      </c>
      <c r="B3152" s="3">
        <v>2013</v>
      </c>
      <c r="C3152" s="22">
        <v>41329</v>
      </c>
      <c r="D3152" s="3" t="s">
        <v>1542</v>
      </c>
      <c r="E3152" s="3" t="s">
        <v>472</v>
      </c>
      <c r="F3152" s="3">
        <v>2</v>
      </c>
      <c r="G3152" s="3">
        <v>1</v>
      </c>
      <c r="H3152" s="3" t="s">
        <v>1604</v>
      </c>
      <c r="I3152" s="3" t="s">
        <v>15</v>
      </c>
      <c r="J3152" s="3">
        <v>22.3</v>
      </c>
      <c r="K3152" s="3">
        <v>6</v>
      </c>
    </row>
    <row r="3153" spans="1:11" x14ac:dyDescent="0.35">
      <c r="A3153" s="3" t="s">
        <v>173</v>
      </c>
      <c r="B3153" s="3">
        <v>2013</v>
      </c>
      <c r="C3153" s="22">
        <v>41329</v>
      </c>
      <c r="D3153" s="3" t="s">
        <v>1542</v>
      </c>
      <c r="E3153" s="3" t="s">
        <v>472</v>
      </c>
      <c r="F3153" s="3">
        <v>2</v>
      </c>
      <c r="G3153" s="3">
        <v>2</v>
      </c>
      <c r="H3153" s="3" t="s">
        <v>419</v>
      </c>
      <c r="I3153" s="3" t="s">
        <v>36</v>
      </c>
      <c r="J3153" s="3">
        <v>25.1</v>
      </c>
      <c r="K3153" s="3">
        <v>11</v>
      </c>
    </row>
    <row r="3154" spans="1:11" x14ac:dyDescent="0.35">
      <c r="A3154" s="3" t="s">
        <v>173</v>
      </c>
      <c r="B3154" s="3">
        <v>2013</v>
      </c>
      <c r="C3154" s="22">
        <v>41329</v>
      </c>
      <c r="D3154" s="3" t="s">
        <v>1542</v>
      </c>
      <c r="E3154" s="3" t="s">
        <v>472</v>
      </c>
      <c r="F3154" s="3">
        <v>2</v>
      </c>
      <c r="G3154" s="3">
        <v>3</v>
      </c>
      <c r="H3154" s="3" t="s">
        <v>424</v>
      </c>
      <c r="I3154" s="3" t="s">
        <v>1652</v>
      </c>
      <c r="J3154" s="3">
        <v>19.399999999999999</v>
      </c>
      <c r="K3154" s="3">
        <v>12</v>
      </c>
    </row>
    <row r="3155" spans="1:11" x14ac:dyDescent="0.35">
      <c r="A3155" s="3" t="s">
        <v>173</v>
      </c>
      <c r="B3155" s="3">
        <v>2013</v>
      </c>
      <c r="C3155" s="22">
        <v>41329</v>
      </c>
      <c r="D3155" s="3" t="s">
        <v>1542</v>
      </c>
      <c r="E3155" s="3" t="s">
        <v>472</v>
      </c>
      <c r="F3155" s="3">
        <v>2</v>
      </c>
      <c r="G3155" s="3">
        <v>4</v>
      </c>
      <c r="H3155" s="3" t="s">
        <v>1591</v>
      </c>
      <c r="I3155" s="3" t="s">
        <v>17</v>
      </c>
      <c r="J3155" s="3">
        <v>24.9</v>
      </c>
      <c r="K3155" s="3">
        <v>7</v>
      </c>
    </row>
    <row r="3156" spans="1:11" x14ac:dyDescent="0.35">
      <c r="A3156" s="3" t="s">
        <v>173</v>
      </c>
      <c r="B3156" s="3">
        <v>2013</v>
      </c>
      <c r="C3156" s="22">
        <v>41329</v>
      </c>
      <c r="D3156" s="3" t="s">
        <v>1542</v>
      </c>
      <c r="E3156" s="3" t="s">
        <v>472</v>
      </c>
      <c r="F3156" s="3">
        <v>2</v>
      </c>
      <c r="G3156" s="3">
        <v>5</v>
      </c>
      <c r="H3156" s="3" t="s">
        <v>1658</v>
      </c>
      <c r="I3156" s="3" t="s">
        <v>1616</v>
      </c>
      <c r="J3156" s="3">
        <v>23.1</v>
      </c>
      <c r="K3156" s="3">
        <v>12</v>
      </c>
    </row>
    <row r="3157" spans="1:11" x14ac:dyDescent="0.35">
      <c r="A3157" s="3" t="s">
        <v>173</v>
      </c>
      <c r="B3157" s="3">
        <v>2013</v>
      </c>
      <c r="C3157" s="22">
        <v>41329</v>
      </c>
      <c r="D3157" s="3" t="s">
        <v>1542</v>
      </c>
      <c r="E3157" s="3" t="s">
        <v>472</v>
      </c>
      <c r="F3157" s="3">
        <v>2</v>
      </c>
      <c r="G3157" s="3">
        <v>6</v>
      </c>
      <c r="H3157" s="3" t="s">
        <v>1641</v>
      </c>
      <c r="I3157" s="3" t="s">
        <v>1642</v>
      </c>
      <c r="J3157" s="3">
        <v>25.3</v>
      </c>
      <c r="K3157" s="3">
        <v>3</v>
      </c>
    </row>
    <row r="3158" spans="1:11" x14ac:dyDescent="0.35">
      <c r="A3158" s="3" t="s">
        <v>173</v>
      </c>
      <c r="B3158" s="3">
        <v>2013</v>
      </c>
      <c r="C3158" s="22">
        <v>41329</v>
      </c>
      <c r="D3158" s="3" t="s">
        <v>1542</v>
      </c>
      <c r="E3158" s="3" t="s">
        <v>472</v>
      </c>
      <c r="F3158" s="3">
        <v>3</v>
      </c>
      <c r="G3158" s="3">
        <v>1</v>
      </c>
      <c r="H3158" s="3" t="s">
        <v>80</v>
      </c>
      <c r="I3158" s="3" t="s">
        <v>65</v>
      </c>
      <c r="J3158" s="3">
        <v>25.8</v>
      </c>
      <c r="K3158" s="3">
        <v>4</v>
      </c>
    </row>
    <row r="3159" spans="1:11" x14ac:dyDescent="0.35">
      <c r="A3159" s="3" t="s">
        <v>173</v>
      </c>
      <c r="B3159" s="3">
        <v>2013</v>
      </c>
      <c r="C3159" s="22">
        <v>41329</v>
      </c>
      <c r="D3159" s="3" t="s">
        <v>1542</v>
      </c>
      <c r="E3159" s="3" t="s">
        <v>472</v>
      </c>
      <c r="F3159" s="3">
        <v>3</v>
      </c>
      <c r="G3159" s="3">
        <v>2</v>
      </c>
      <c r="H3159" s="3" t="s">
        <v>60</v>
      </c>
      <c r="I3159" s="3" t="s">
        <v>61</v>
      </c>
      <c r="J3159" s="3">
        <v>24.6</v>
      </c>
      <c r="K3159" s="3">
        <v>9</v>
      </c>
    </row>
    <row r="3160" spans="1:11" x14ac:dyDescent="0.35">
      <c r="A3160" s="3" t="s">
        <v>173</v>
      </c>
      <c r="B3160" s="3">
        <v>2013</v>
      </c>
      <c r="C3160" s="22">
        <v>41329</v>
      </c>
      <c r="D3160" s="3" t="s">
        <v>1542</v>
      </c>
      <c r="E3160" s="3" t="s">
        <v>472</v>
      </c>
      <c r="F3160" s="3">
        <v>3</v>
      </c>
      <c r="G3160" s="3">
        <v>3</v>
      </c>
      <c r="H3160" s="3" t="s">
        <v>1646</v>
      </c>
      <c r="I3160" s="3" t="s">
        <v>1639</v>
      </c>
      <c r="J3160" s="3">
        <v>21.5</v>
      </c>
      <c r="K3160" s="3">
        <v>10</v>
      </c>
    </row>
    <row r="3161" spans="1:11" x14ac:dyDescent="0.35">
      <c r="A3161" s="3" t="s">
        <v>173</v>
      </c>
      <c r="B3161" s="3">
        <v>2013</v>
      </c>
      <c r="C3161" s="22">
        <v>41329</v>
      </c>
      <c r="D3161" s="3" t="s">
        <v>1542</v>
      </c>
      <c r="E3161" s="3" t="s">
        <v>472</v>
      </c>
      <c r="F3161" s="3">
        <v>3</v>
      </c>
      <c r="G3161" s="3">
        <v>4</v>
      </c>
      <c r="H3161" s="3" t="s">
        <v>135</v>
      </c>
      <c r="I3161" s="3" t="s">
        <v>36</v>
      </c>
      <c r="J3161" s="3">
        <v>22.2</v>
      </c>
      <c r="K3161" s="3">
        <v>10</v>
      </c>
    </row>
    <row r="3162" spans="1:11" x14ac:dyDescent="0.35">
      <c r="A3162" s="3" t="s">
        <v>173</v>
      </c>
      <c r="B3162" s="3">
        <v>2013</v>
      </c>
      <c r="C3162" s="22">
        <v>41329</v>
      </c>
      <c r="D3162" s="3" t="s">
        <v>1542</v>
      </c>
      <c r="E3162" s="3" t="s">
        <v>472</v>
      </c>
      <c r="F3162" s="3">
        <v>3</v>
      </c>
      <c r="G3162" s="3">
        <v>5</v>
      </c>
      <c r="H3162" s="3" t="s">
        <v>421</v>
      </c>
      <c r="I3162" s="3" t="s">
        <v>15</v>
      </c>
      <c r="J3162" s="3">
        <v>26.2</v>
      </c>
      <c r="K3162" s="3">
        <v>6</v>
      </c>
    </row>
    <row r="3163" spans="1:11" x14ac:dyDescent="0.35">
      <c r="A3163" s="3" t="s">
        <v>173</v>
      </c>
      <c r="B3163" s="3">
        <v>2013</v>
      </c>
      <c r="C3163" s="22">
        <v>41329</v>
      </c>
      <c r="D3163" s="3" t="s">
        <v>1542</v>
      </c>
      <c r="E3163" s="3" t="s">
        <v>472</v>
      </c>
      <c r="F3163" s="3">
        <v>3</v>
      </c>
      <c r="G3163" s="3">
        <v>9</v>
      </c>
      <c r="H3163" s="3" t="s">
        <v>1620</v>
      </c>
      <c r="I3163" s="3" t="s">
        <v>1621</v>
      </c>
      <c r="J3163" s="3">
        <v>27</v>
      </c>
      <c r="K3163" s="3">
        <v>3</v>
      </c>
    </row>
    <row r="3164" spans="1:11" x14ac:dyDescent="0.35">
      <c r="A3164" s="3" t="s">
        <v>173</v>
      </c>
      <c r="B3164" s="3">
        <v>2013</v>
      </c>
      <c r="C3164" s="22">
        <v>41329</v>
      </c>
      <c r="D3164" s="3" t="s">
        <v>1542</v>
      </c>
      <c r="E3164" s="3" t="s">
        <v>1543</v>
      </c>
      <c r="F3164" s="3">
        <v>1</v>
      </c>
      <c r="G3164" s="3">
        <v>1</v>
      </c>
      <c r="H3164" s="3" t="s">
        <v>1591</v>
      </c>
      <c r="I3164" s="3" t="s">
        <v>17</v>
      </c>
      <c r="J3164" s="3">
        <v>24.9</v>
      </c>
      <c r="K3164" s="3">
        <v>7</v>
      </c>
    </row>
    <row r="3165" spans="1:11" x14ac:dyDescent="0.35">
      <c r="A3165" s="3" t="s">
        <v>173</v>
      </c>
      <c r="B3165" s="3">
        <v>2013</v>
      </c>
      <c r="C3165" s="22">
        <v>41329</v>
      </c>
      <c r="D3165" s="3" t="s">
        <v>1542</v>
      </c>
      <c r="E3165" s="3" t="s">
        <v>1543</v>
      </c>
      <c r="F3165" s="3">
        <v>1</v>
      </c>
      <c r="G3165" s="3">
        <v>2</v>
      </c>
      <c r="H3165" s="3" t="s">
        <v>119</v>
      </c>
      <c r="I3165" s="3" t="s">
        <v>21</v>
      </c>
      <c r="J3165" s="3">
        <v>21.9</v>
      </c>
      <c r="K3165" s="3">
        <v>5</v>
      </c>
    </row>
    <row r="3166" spans="1:11" x14ac:dyDescent="0.35">
      <c r="A3166" s="3" t="s">
        <v>173</v>
      </c>
      <c r="B3166" s="3">
        <v>2013</v>
      </c>
      <c r="C3166" s="22">
        <v>41329</v>
      </c>
      <c r="D3166" s="3" t="s">
        <v>1542</v>
      </c>
      <c r="E3166" s="3" t="s">
        <v>1543</v>
      </c>
      <c r="F3166" s="3">
        <v>1</v>
      </c>
      <c r="G3166" s="3">
        <v>3</v>
      </c>
      <c r="H3166" s="3" t="s">
        <v>135</v>
      </c>
      <c r="I3166" s="3" t="s">
        <v>36</v>
      </c>
      <c r="J3166" s="3">
        <v>22.2</v>
      </c>
      <c r="K3166" s="3">
        <v>10</v>
      </c>
    </row>
    <row r="3167" spans="1:11" x14ac:dyDescent="0.35">
      <c r="A3167" s="3" t="s">
        <v>173</v>
      </c>
      <c r="B3167" s="3">
        <v>2013</v>
      </c>
      <c r="C3167" s="22">
        <v>41329</v>
      </c>
      <c r="D3167" s="3" t="s">
        <v>1542</v>
      </c>
      <c r="E3167" s="3" t="s">
        <v>1543</v>
      </c>
      <c r="F3167" s="3">
        <v>1</v>
      </c>
      <c r="G3167" s="3">
        <v>4</v>
      </c>
      <c r="H3167" s="3" t="s">
        <v>1658</v>
      </c>
      <c r="I3167" s="3" t="s">
        <v>1616</v>
      </c>
      <c r="J3167" s="3">
        <v>23.1</v>
      </c>
      <c r="K3167" s="3">
        <v>12</v>
      </c>
    </row>
    <row r="3168" spans="1:11" x14ac:dyDescent="0.35">
      <c r="A3168" s="3" t="s">
        <v>173</v>
      </c>
      <c r="B3168" s="3">
        <v>2013</v>
      </c>
      <c r="C3168" s="22">
        <v>41329</v>
      </c>
      <c r="D3168" s="3" t="s">
        <v>1542</v>
      </c>
      <c r="E3168" s="3" t="s">
        <v>1543</v>
      </c>
      <c r="F3168" s="3">
        <v>2</v>
      </c>
      <c r="G3168" s="3">
        <v>1</v>
      </c>
      <c r="H3168" s="3" t="s">
        <v>1641</v>
      </c>
      <c r="I3168" s="3" t="s">
        <v>1642</v>
      </c>
      <c r="J3168" s="3">
        <v>25.3</v>
      </c>
      <c r="K3168" s="3">
        <v>3</v>
      </c>
    </row>
    <row r="3169" spans="1:11" x14ac:dyDescent="0.35">
      <c r="A3169" s="3" t="s">
        <v>173</v>
      </c>
      <c r="B3169" s="3">
        <v>2013</v>
      </c>
      <c r="C3169" s="22">
        <v>41329</v>
      </c>
      <c r="D3169" s="3" t="s">
        <v>1542</v>
      </c>
      <c r="E3169" s="3" t="s">
        <v>1543</v>
      </c>
      <c r="F3169" s="3">
        <v>2</v>
      </c>
      <c r="G3169" s="3">
        <v>2</v>
      </c>
      <c r="H3169" s="3" t="s">
        <v>1636</v>
      </c>
      <c r="I3169" s="3" t="s">
        <v>1621</v>
      </c>
      <c r="J3169" s="3">
        <v>26.3</v>
      </c>
      <c r="K3169" s="3">
        <v>2</v>
      </c>
    </row>
    <row r="3170" spans="1:11" x14ac:dyDescent="0.35">
      <c r="A3170" s="3" t="s">
        <v>173</v>
      </c>
      <c r="B3170" s="3">
        <v>2013</v>
      </c>
      <c r="C3170" s="22">
        <v>41329</v>
      </c>
      <c r="D3170" s="3" t="s">
        <v>1542</v>
      </c>
      <c r="E3170" s="3" t="s">
        <v>1543</v>
      </c>
      <c r="F3170" s="3">
        <v>2</v>
      </c>
      <c r="G3170" s="3">
        <v>3</v>
      </c>
      <c r="H3170" s="3" t="s">
        <v>1646</v>
      </c>
      <c r="I3170" s="3" t="s">
        <v>1639</v>
      </c>
      <c r="J3170" s="3">
        <v>21.5</v>
      </c>
      <c r="K3170" s="3">
        <v>10</v>
      </c>
    </row>
    <row r="3171" spans="1:11" x14ac:dyDescent="0.35">
      <c r="A3171" s="3" t="s">
        <v>173</v>
      </c>
      <c r="B3171" s="3">
        <v>2013</v>
      </c>
      <c r="C3171" s="22">
        <v>41329</v>
      </c>
      <c r="D3171" s="3" t="s">
        <v>1542</v>
      </c>
      <c r="E3171" s="3" t="s">
        <v>1543</v>
      </c>
      <c r="F3171" s="3">
        <v>2</v>
      </c>
      <c r="G3171" s="3">
        <v>4</v>
      </c>
      <c r="H3171" s="3" t="s">
        <v>424</v>
      </c>
      <c r="I3171" s="3" t="s">
        <v>1652</v>
      </c>
      <c r="J3171" s="3">
        <v>19.399999999999999</v>
      </c>
      <c r="K3171" s="3">
        <v>12</v>
      </c>
    </row>
    <row r="3172" spans="1:11" x14ac:dyDescent="0.35">
      <c r="A3172" s="3" t="s">
        <v>173</v>
      </c>
      <c r="B3172" s="3">
        <v>2013</v>
      </c>
      <c r="C3172" s="22">
        <v>41329</v>
      </c>
      <c r="D3172" s="3" t="s">
        <v>1542</v>
      </c>
      <c r="E3172" s="3" t="s">
        <v>1543</v>
      </c>
      <c r="F3172" s="3">
        <v>2</v>
      </c>
      <c r="G3172" s="3">
        <v>5</v>
      </c>
      <c r="H3172" s="3" t="s">
        <v>43</v>
      </c>
      <c r="I3172" s="3" t="s">
        <v>44</v>
      </c>
      <c r="J3172" s="3">
        <v>20.2</v>
      </c>
      <c r="K3172" s="3">
        <v>14</v>
      </c>
    </row>
    <row r="3173" spans="1:11" x14ac:dyDescent="0.35">
      <c r="A3173" s="3" t="s">
        <v>173</v>
      </c>
      <c r="B3173" s="3">
        <v>2013</v>
      </c>
      <c r="C3173" s="22">
        <v>41329</v>
      </c>
      <c r="D3173" s="3" t="s">
        <v>1542</v>
      </c>
      <c r="E3173" s="3" t="s">
        <v>1544</v>
      </c>
      <c r="F3173" s="3">
        <v>1</v>
      </c>
      <c r="G3173" s="3">
        <v>1</v>
      </c>
      <c r="H3173" s="3" t="s">
        <v>1641</v>
      </c>
      <c r="I3173" s="3" t="s">
        <v>1642</v>
      </c>
      <c r="J3173" s="3">
        <v>25.3</v>
      </c>
      <c r="K3173" s="3">
        <v>3</v>
      </c>
    </row>
    <row r="3174" spans="1:11" x14ac:dyDescent="0.35">
      <c r="A3174" s="3" t="s">
        <v>173</v>
      </c>
      <c r="B3174" s="3">
        <v>2013</v>
      </c>
      <c r="C3174" s="22">
        <v>41329</v>
      </c>
      <c r="D3174" s="3" t="s">
        <v>1542</v>
      </c>
      <c r="E3174" s="3" t="s">
        <v>1544</v>
      </c>
      <c r="F3174" s="3">
        <v>1</v>
      </c>
      <c r="G3174" s="3">
        <v>2</v>
      </c>
      <c r="H3174" s="3" t="s">
        <v>1640</v>
      </c>
      <c r="I3174" s="3" t="s">
        <v>25</v>
      </c>
      <c r="J3174" s="3">
        <v>21.2</v>
      </c>
      <c r="K3174" s="3">
        <v>1</v>
      </c>
    </row>
    <row r="3175" spans="1:11" x14ac:dyDescent="0.35">
      <c r="A3175" s="3" t="s">
        <v>173</v>
      </c>
      <c r="B3175" s="3">
        <v>2013</v>
      </c>
      <c r="C3175" s="22">
        <v>41329</v>
      </c>
      <c r="D3175" s="3" t="s">
        <v>1542</v>
      </c>
      <c r="E3175" s="3" t="s">
        <v>1544</v>
      </c>
      <c r="F3175" s="3">
        <v>1</v>
      </c>
      <c r="G3175" s="3">
        <v>3</v>
      </c>
      <c r="H3175" s="3" t="s">
        <v>119</v>
      </c>
      <c r="I3175" s="3" t="s">
        <v>21</v>
      </c>
      <c r="J3175" s="3">
        <v>21.9</v>
      </c>
      <c r="K3175" s="3">
        <v>5</v>
      </c>
    </row>
    <row r="3176" spans="1:11" x14ac:dyDescent="0.35">
      <c r="A3176" s="3" t="s">
        <v>173</v>
      </c>
      <c r="B3176" s="3">
        <v>2013</v>
      </c>
      <c r="C3176" s="22">
        <v>41329</v>
      </c>
      <c r="D3176" s="3" t="s">
        <v>1542</v>
      </c>
      <c r="E3176" s="3" t="s">
        <v>1544</v>
      </c>
      <c r="F3176" s="3">
        <v>1</v>
      </c>
      <c r="G3176" s="3">
        <v>4</v>
      </c>
      <c r="H3176" s="3" t="s">
        <v>1646</v>
      </c>
      <c r="I3176" s="3" t="s">
        <v>1639</v>
      </c>
      <c r="J3176" s="3">
        <v>21.5</v>
      </c>
      <c r="K3176" s="3">
        <v>10</v>
      </c>
    </row>
    <row r="3177" spans="1:11" x14ac:dyDescent="0.35">
      <c r="A3177" s="3" t="s">
        <v>173</v>
      </c>
      <c r="B3177" s="3">
        <v>2013</v>
      </c>
      <c r="C3177" s="22">
        <v>41329</v>
      </c>
      <c r="D3177" s="3" t="s">
        <v>1542</v>
      </c>
      <c r="E3177" s="3" t="s">
        <v>1544</v>
      </c>
      <c r="F3177" s="3">
        <v>1</v>
      </c>
      <c r="G3177" s="3">
        <v>5</v>
      </c>
      <c r="H3177" s="3" t="s">
        <v>419</v>
      </c>
      <c r="I3177" s="3" t="s">
        <v>36</v>
      </c>
      <c r="J3177" s="3">
        <v>25.1</v>
      </c>
      <c r="K3177" s="3">
        <v>11</v>
      </c>
    </row>
    <row r="3178" spans="1:11" x14ac:dyDescent="0.35">
      <c r="A3178" s="3" t="s">
        <v>173</v>
      </c>
      <c r="B3178" s="3">
        <v>2013</v>
      </c>
      <c r="C3178" s="22">
        <v>41329</v>
      </c>
      <c r="D3178" s="3" t="s">
        <v>1542</v>
      </c>
      <c r="E3178" s="3" t="s">
        <v>1544</v>
      </c>
      <c r="F3178" s="3">
        <v>1</v>
      </c>
      <c r="G3178" s="3">
        <v>6</v>
      </c>
      <c r="H3178" s="3" t="s">
        <v>60</v>
      </c>
      <c r="I3178" s="3" t="s">
        <v>61</v>
      </c>
      <c r="J3178" s="3">
        <v>24.6</v>
      </c>
      <c r="K3178" s="3">
        <v>9</v>
      </c>
    </row>
    <row r="3179" spans="1:11" x14ac:dyDescent="0.35">
      <c r="A3179" s="3" t="s">
        <v>173</v>
      </c>
      <c r="B3179" s="3">
        <v>2013</v>
      </c>
      <c r="C3179" s="22">
        <v>41329</v>
      </c>
      <c r="D3179" s="3" t="s">
        <v>1542</v>
      </c>
      <c r="E3179" s="3" t="s">
        <v>1544</v>
      </c>
      <c r="F3179" s="3">
        <v>2</v>
      </c>
      <c r="G3179" s="3">
        <v>1</v>
      </c>
      <c r="H3179" s="3" t="s">
        <v>1604</v>
      </c>
      <c r="I3179" s="3" t="s">
        <v>15</v>
      </c>
      <c r="J3179" s="3">
        <v>22.3</v>
      </c>
      <c r="K3179" s="3">
        <v>6</v>
      </c>
    </row>
    <row r="3180" spans="1:11" x14ac:dyDescent="0.35">
      <c r="A3180" s="3" t="s">
        <v>173</v>
      </c>
      <c r="B3180" s="3">
        <v>2013</v>
      </c>
      <c r="C3180" s="22">
        <v>41329</v>
      </c>
      <c r="D3180" s="3" t="s">
        <v>1542</v>
      </c>
      <c r="E3180" s="3" t="s">
        <v>1544</v>
      </c>
      <c r="F3180" s="3">
        <v>2</v>
      </c>
      <c r="G3180" s="3">
        <v>2</v>
      </c>
      <c r="H3180" s="3" t="s">
        <v>80</v>
      </c>
      <c r="I3180" s="3" t="s">
        <v>65</v>
      </c>
      <c r="J3180" s="3">
        <v>25.8</v>
      </c>
      <c r="K3180" s="3">
        <v>4</v>
      </c>
    </row>
    <row r="3181" spans="1:11" x14ac:dyDescent="0.35">
      <c r="A3181" s="3" t="s">
        <v>173</v>
      </c>
      <c r="B3181" s="3">
        <v>2013</v>
      </c>
      <c r="C3181" s="22">
        <v>41329</v>
      </c>
      <c r="D3181" s="3" t="s">
        <v>1542</v>
      </c>
      <c r="E3181" s="3" t="s">
        <v>1544</v>
      </c>
      <c r="F3181" s="3">
        <v>2</v>
      </c>
      <c r="G3181" s="3">
        <v>3</v>
      </c>
      <c r="H3181" s="3" t="s">
        <v>1636</v>
      </c>
      <c r="I3181" s="3" t="s">
        <v>1621</v>
      </c>
      <c r="J3181" s="3">
        <v>26.3</v>
      </c>
      <c r="K3181" s="3">
        <v>2</v>
      </c>
    </row>
    <row r="3182" spans="1:11" x14ac:dyDescent="0.35">
      <c r="A3182" s="3" t="s">
        <v>173</v>
      </c>
      <c r="B3182" s="3">
        <v>2013</v>
      </c>
      <c r="C3182" s="22">
        <v>41329</v>
      </c>
      <c r="D3182" s="3" t="s">
        <v>1542</v>
      </c>
      <c r="E3182" s="3" t="s">
        <v>1544</v>
      </c>
      <c r="F3182" s="3">
        <v>2</v>
      </c>
      <c r="G3182" s="3">
        <v>4</v>
      </c>
      <c r="H3182" s="3" t="s">
        <v>167</v>
      </c>
      <c r="I3182" s="3" t="s">
        <v>121</v>
      </c>
      <c r="J3182" s="3">
        <v>20.2</v>
      </c>
      <c r="K3182" s="3">
        <v>8</v>
      </c>
    </row>
    <row r="3183" spans="1:11" x14ac:dyDescent="0.35">
      <c r="A3183" s="3" t="s">
        <v>173</v>
      </c>
      <c r="B3183" s="3">
        <v>2013</v>
      </c>
      <c r="C3183" s="22">
        <v>41329</v>
      </c>
      <c r="D3183" s="3" t="s">
        <v>1542</v>
      </c>
      <c r="E3183" s="3" t="s">
        <v>1544</v>
      </c>
      <c r="F3183" s="3">
        <v>2</v>
      </c>
      <c r="G3183" s="3">
        <v>5</v>
      </c>
      <c r="H3183" s="3" t="s">
        <v>1591</v>
      </c>
      <c r="I3183" s="3" t="s">
        <v>17</v>
      </c>
      <c r="J3183" s="3">
        <v>24.9</v>
      </c>
      <c r="K3183" s="3">
        <v>7</v>
      </c>
    </row>
    <row r="3184" spans="1:11" x14ac:dyDescent="0.35">
      <c r="A3184" s="3" t="s">
        <v>173</v>
      </c>
      <c r="B3184" s="3">
        <v>2013</v>
      </c>
      <c r="C3184" s="22">
        <v>41329</v>
      </c>
      <c r="D3184" s="3" t="s">
        <v>1542</v>
      </c>
      <c r="E3184" s="3" t="s">
        <v>1544</v>
      </c>
      <c r="F3184" s="3">
        <v>2</v>
      </c>
      <c r="G3184" s="3">
        <v>9</v>
      </c>
      <c r="H3184" s="3" t="s">
        <v>135</v>
      </c>
      <c r="I3184" s="3" t="s">
        <v>36</v>
      </c>
      <c r="J3184" s="3">
        <v>22.2</v>
      </c>
      <c r="K3184" s="3">
        <v>10</v>
      </c>
    </row>
    <row r="3185" spans="1:11" x14ac:dyDescent="0.35">
      <c r="A3185" s="3" t="s">
        <v>173</v>
      </c>
      <c r="B3185" s="3">
        <v>2013</v>
      </c>
      <c r="C3185" s="22">
        <v>41329</v>
      </c>
      <c r="D3185" s="3" t="s">
        <v>1542</v>
      </c>
      <c r="E3185" s="3" t="s">
        <v>383</v>
      </c>
      <c r="F3185" s="3">
        <v>1</v>
      </c>
      <c r="G3185" s="3">
        <v>1</v>
      </c>
      <c r="H3185" s="3" t="s">
        <v>1640</v>
      </c>
      <c r="I3185" s="3" t="s">
        <v>25</v>
      </c>
      <c r="J3185" s="3">
        <v>21.2</v>
      </c>
      <c r="K3185" s="3">
        <v>1</v>
      </c>
    </row>
    <row r="3186" spans="1:11" x14ac:dyDescent="0.35">
      <c r="A3186" s="3" t="s">
        <v>173</v>
      </c>
      <c r="B3186" s="3">
        <v>2013</v>
      </c>
      <c r="C3186" s="22">
        <v>41329</v>
      </c>
      <c r="D3186" s="3" t="s">
        <v>1542</v>
      </c>
      <c r="E3186" s="3" t="s">
        <v>383</v>
      </c>
      <c r="F3186" s="3">
        <v>1</v>
      </c>
      <c r="G3186" s="3">
        <v>2</v>
      </c>
      <c r="H3186" s="3" t="s">
        <v>1636</v>
      </c>
      <c r="I3186" s="3" t="s">
        <v>1621</v>
      </c>
      <c r="J3186" s="3">
        <v>26.3</v>
      </c>
      <c r="K3186" s="3">
        <v>2</v>
      </c>
    </row>
    <row r="3187" spans="1:11" x14ac:dyDescent="0.35">
      <c r="A3187" s="3" t="s">
        <v>173</v>
      </c>
      <c r="B3187" s="3">
        <v>2013</v>
      </c>
      <c r="C3187" s="22">
        <v>41329</v>
      </c>
      <c r="D3187" s="3" t="s">
        <v>1542</v>
      </c>
      <c r="E3187" s="3" t="s">
        <v>383</v>
      </c>
      <c r="F3187" s="3">
        <v>1</v>
      </c>
      <c r="G3187" s="3">
        <v>3</v>
      </c>
      <c r="H3187" s="3" t="s">
        <v>1641</v>
      </c>
      <c r="I3187" s="3" t="s">
        <v>1642</v>
      </c>
      <c r="J3187" s="3">
        <v>25.3</v>
      </c>
      <c r="K3187" s="3">
        <v>3</v>
      </c>
    </row>
    <row r="3188" spans="1:11" x14ac:dyDescent="0.35">
      <c r="A3188" s="3" t="s">
        <v>173</v>
      </c>
      <c r="B3188" s="3">
        <v>2013</v>
      </c>
      <c r="C3188" s="22">
        <v>41329</v>
      </c>
      <c r="D3188" s="3" t="s">
        <v>1542</v>
      </c>
      <c r="E3188" s="3" t="s">
        <v>383</v>
      </c>
      <c r="F3188" s="3">
        <v>1</v>
      </c>
      <c r="G3188" s="3">
        <v>4</v>
      </c>
      <c r="H3188" s="3" t="s">
        <v>80</v>
      </c>
      <c r="I3188" s="3" t="s">
        <v>65</v>
      </c>
      <c r="J3188" s="3">
        <v>25.8</v>
      </c>
      <c r="K3188" s="3">
        <v>4</v>
      </c>
    </row>
    <row r="3189" spans="1:11" x14ac:dyDescent="0.35">
      <c r="A3189" s="3" t="s">
        <v>173</v>
      </c>
      <c r="B3189" s="3">
        <v>2013</v>
      </c>
      <c r="C3189" s="22">
        <v>41329</v>
      </c>
      <c r="D3189" s="3" t="s">
        <v>1542</v>
      </c>
      <c r="E3189" s="3" t="s">
        <v>383</v>
      </c>
      <c r="F3189" s="3">
        <v>1</v>
      </c>
      <c r="G3189" s="3">
        <v>5</v>
      </c>
      <c r="H3189" s="3" t="s">
        <v>119</v>
      </c>
      <c r="I3189" s="3" t="s">
        <v>21</v>
      </c>
      <c r="J3189" s="3">
        <v>21.9</v>
      </c>
      <c r="K3189" s="3">
        <v>5</v>
      </c>
    </row>
    <row r="3190" spans="1:11" x14ac:dyDescent="0.35">
      <c r="A3190" s="3" t="s">
        <v>173</v>
      </c>
      <c r="B3190" s="3">
        <v>2013</v>
      </c>
      <c r="C3190" s="22">
        <v>41329</v>
      </c>
      <c r="D3190" s="3" t="s">
        <v>1542</v>
      </c>
      <c r="E3190" s="3" t="s">
        <v>383</v>
      </c>
      <c r="F3190" s="3">
        <v>1</v>
      </c>
      <c r="G3190" s="3">
        <v>6</v>
      </c>
      <c r="H3190" s="3" t="s">
        <v>1604</v>
      </c>
      <c r="I3190" s="3" t="s">
        <v>15</v>
      </c>
      <c r="J3190" s="3">
        <v>22.3</v>
      </c>
      <c r="K3190" s="3">
        <v>6</v>
      </c>
    </row>
    <row r="3191" spans="1:11" x14ac:dyDescent="0.35">
      <c r="A3191" s="3" t="s">
        <v>173</v>
      </c>
      <c r="B3191" s="3">
        <v>2013</v>
      </c>
      <c r="C3191" s="22">
        <v>41329</v>
      </c>
      <c r="D3191" s="3" t="s">
        <v>1542</v>
      </c>
      <c r="E3191" s="3" t="s">
        <v>383</v>
      </c>
      <c r="F3191" s="3">
        <v>2</v>
      </c>
      <c r="G3191" s="3">
        <v>1</v>
      </c>
      <c r="H3191" s="3" t="s">
        <v>1591</v>
      </c>
      <c r="I3191" s="3" t="s">
        <v>17</v>
      </c>
      <c r="J3191" s="3">
        <v>24.9</v>
      </c>
      <c r="K3191" s="3">
        <v>7</v>
      </c>
    </row>
    <row r="3192" spans="1:11" x14ac:dyDescent="0.35">
      <c r="A3192" s="3" t="s">
        <v>173</v>
      </c>
      <c r="B3192" s="3">
        <v>2013</v>
      </c>
      <c r="C3192" s="22">
        <v>41329</v>
      </c>
      <c r="D3192" s="3" t="s">
        <v>1542</v>
      </c>
      <c r="E3192" s="3" t="s">
        <v>383</v>
      </c>
      <c r="F3192" s="3">
        <v>2</v>
      </c>
      <c r="G3192" s="3">
        <v>2</v>
      </c>
      <c r="H3192" s="3" t="s">
        <v>167</v>
      </c>
      <c r="I3192" s="3" t="s">
        <v>121</v>
      </c>
      <c r="J3192" s="3">
        <v>20.2</v>
      </c>
      <c r="K3192" s="3">
        <v>8</v>
      </c>
    </row>
    <row r="3193" spans="1:11" x14ac:dyDescent="0.35">
      <c r="A3193" s="3" t="s">
        <v>173</v>
      </c>
      <c r="B3193" s="3">
        <v>2013</v>
      </c>
      <c r="C3193" s="22">
        <v>41329</v>
      </c>
      <c r="D3193" s="3" t="s">
        <v>1542</v>
      </c>
      <c r="E3193" s="3" t="s">
        <v>383</v>
      </c>
      <c r="F3193" s="3">
        <v>2</v>
      </c>
      <c r="G3193" s="3">
        <v>3</v>
      </c>
      <c r="H3193" s="3" t="s">
        <v>60</v>
      </c>
      <c r="I3193" s="3" t="s">
        <v>61</v>
      </c>
      <c r="J3193" s="3">
        <v>24.6</v>
      </c>
      <c r="K3193" s="3">
        <v>9</v>
      </c>
    </row>
    <row r="3194" spans="1:11" x14ac:dyDescent="0.35">
      <c r="A3194" s="3" t="s">
        <v>173</v>
      </c>
      <c r="B3194" s="3">
        <v>2013</v>
      </c>
      <c r="C3194" s="22">
        <v>41329</v>
      </c>
      <c r="D3194" s="3" t="s">
        <v>1542</v>
      </c>
      <c r="E3194" s="3" t="s">
        <v>383</v>
      </c>
      <c r="F3194" s="3">
        <v>2</v>
      </c>
      <c r="G3194" s="3">
        <v>4</v>
      </c>
      <c r="H3194" s="3" t="s">
        <v>1646</v>
      </c>
      <c r="I3194" s="3" t="s">
        <v>1639</v>
      </c>
      <c r="J3194" s="3">
        <v>21.5</v>
      </c>
      <c r="K3194" s="3">
        <v>10</v>
      </c>
    </row>
    <row r="3195" spans="1:11" x14ac:dyDescent="0.35">
      <c r="A3195" s="3" t="s">
        <v>173</v>
      </c>
      <c r="B3195" s="3">
        <v>2013</v>
      </c>
      <c r="C3195" s="22">
        <v>41329</v>
      </c>
      <c r="D3195" s="3" t="s">
        <v>1542</v>
      </c>
      <c r="E3195" s="3" t="s">
        <v>383</v>
      </c>
      <c r="F3195" s="3">
        <v>2</v>
      </c>
      <c r="G3195" s="3">
        <v>5</v>
      </c>
      <c r="H3195" s="3" t="s">
        <v>419</v>
      </c>
      <c r="I3195" s="3" t="s">
        <v>36</v>
      </c>
      <c r="J3195" s="3">
        <v>25.1</v>
      </c>
      <c r="K3195" s="3">
        <v>11</v>
      </c>
    </row>
    <row r="3196" spans="1:11" x14ac:dyDescent="0.35">
      <c r="A3196" s="3" t="s">
        <v>1677</v>
      </c>
      <c r="B3196" s="3">
        <v>2013</v>
      </c>
      <c r="C3196" s="22">
        <v>41293</v>
      </c>
      <c r="D3196" s="3" t="s">
        <v>1554</v>
      </c>
      <c r="E3196" s="3" t="s">
        <v>472</v>
      </c>
      <c r="F3196" s="3">
        <v>1</v>
      </c>
      <c r="G3196" s="3">
        <v>1</v>
      </c>
      <c r="H3196" s="3" t="s">
        <v>80</v>
      </c>
      <c r="I3196" s="3" t="s">
        <v>65</v>
      </c>
      <c r="J3196" s="3">
        <v>25.7</v>
      </c>
      <c r="K3196" s="3">
        <v>4</v>
      </c>
    </row>
    <row r="3197" spans="1:11" x14ac:dyDescent="0.35">
      <c r="A3197" s="3" t="s">
        <v>1677</v>
      </c>
      <c r="B3197" s="3">
        <v>2013</v>
      </c>
      <c r="C3197" s="22">
        <v>41293</v>
      </c>
      <c r="D3197" s="3" t="s">
        <v>1554</v>
      </c>
      <c r="E3197" s="3" t="s">
        <v>472</v>
      </c>
      <c r="F3197" s="3">
        <v>1</v>
      </c>
      <c r="G3197" s="3">
        <v>2</v>
      </c>
      <c r="H3197" s="3" t="s">
        <v>1685</v>
      </c>
      <c r="I3197" s="3" t="s">
        <v>1621</v>
      </c>
      <c r="J3197" s="3">
        <v>24.6</v>
      </c>
      <c r="K3197" s="3">
        <v>3</v>
      </c>
    </row>
    <row r="3198" spans="1:11" x14ac:dyDescent="0.35">
      <c r="A3198" s="3" t="s">
        <v>1677</v>
      </c>
      <c r="B3198" s="3">
        <v>2013</v>
      </c>
      <c r="C3198" s="22">
        <v>41293</v>
      </c>
      <c r="D3198" s="3" t="s">
        <v>1554</v>
      </c>
      <c r="E3198" s="3" t="s">
        <v>472</v>
      </c>
      <c r="F3198" s="3">
        <v>1</v>
      </c>
      <c r="G3198" s="3">
        <v>3</v>
      </c>
      <c r="H3198" s="3" t="s">
        <v>421</v>
      </c>
      <c r="I3198" s="3" t="s">
        <v>15</v>
      </c>
      <c r="J3198" s="3">
        <v>26.1</v>
      </c>
      <c r="K3198" s="3">
        <v>10</v>
      </c>
    </row>
    <row r="3199" spans="1:11" x14ac:dyDescent="0.35">
      <c r="A3199" s="3" t="s">
        <v>1677</v>
      </c>
      <c r="B3199" s="3">
        <v>2013</v>
      </c>
      <c r="C3199" s="22">
        <v>41293</v>
      </c>
      <c r="D3199" s="3" t="s">
        <v>1554</v>
      </c>
      <c r="E3199" s="3" t="s">
        <v>472</v>
      </c>
      <c r="F3199" s="3">
        <v>1</v>
      </c>
      <c r="G3199" s="3">
        <v>4</v>
      </c>
      <c r="H3199" s="3" t="s">
        <v>111</v>
      </c>
      <c r="I3199" s="3" t="s">
        <v>121</v>
      </c>
      <c r="J3199" s="3">
        <v>20</v>
      </c>
      <c r="K3199" s="3">
        <v>12</v>
      </c>
    </row>
    <row r="3200" spans="1:11" x14ac:dyDescent="0.35">
      <c r="A3200" s="3" t="s">
        <v>1677</v>
      </c>
      <c r="B3200" s="3">
        <v>2013</v>
      </c>
      <c r="C3200" s="22">
        <v>41293</v>
      </c>
      <c r="D3200" s="3" t="s">
        <v>1554</v>
      </c>
      <c r="E3200" s="3" t="s">
        <v>472</v>
      </c>
      <c r="F3200" s="3">
        <v>1</v>
      </c>
      <c r="G3200" s="3">
        <v>5</v>
      </c>
      <c r="H3200" s="3" t="s">
        <v>1650</v>
      </c>
      <c r="I3200" s="3" t="s">
        <v>1648</v>
      </c>
      <c r="J3200" s="3">
        <v>32.6</v>
      </c>
      <c r="K3200" s="3">
        <v>12</v>
      </c>
    </row>
    <row r="3201" spans="1:11" x14ac:dyDescent="0.35">
      <c r="A3201" s="3" t="s">
        <v>1677</v>
      </c>
      <c r="B3201" s="3">
        <v>2013</v>
      </c>
      <c r="C3201" s="22">
        <v>41293</v>
      </c>
      <c r="D3201" s="3" t="s">
        <v>1554</v>
      </c>
      <c r="E3201" s="3" t="s">
        <v>472</v>
      </c>
      <c r="F3201" s="3">
        <v>1</v>
      </c>
      <c r="G3201" s="3">
        <v>6</v>
      </c>
      <c r="H3201" s="3" t="s">
        <v>1680</v>
      </c>
      <c r="I3201" s="3" t="s">
        <v>1681</v>
      </c>
      <c r="J3201" s="3">
        <v>20.9</v>
      </c>
      <c r="K3201" s="3">
        <v>24</v>
      </c>
    </row>
    <row r="3202" spans="1:11" x14ac:dyDescent="0.35">
      <c r="A3202" s="3" t="s">
        <v>1677</v>
      </c>
      <c r="B3202" s="3">
        <v>2013</v>
      </c>
      <c r="C3202" s="22">
        <v>41293</v>
      </c>
      <c r="D3202" s="3" t="s">
        <v>1554</v>
      </c>
      <c r="E3202" s="3" t="s">
        <v>472</v>
      </c>
      <c r="F3202" s="3">
        <v>2</v>
      </c>
      <c r="G3202" s="3">
        <v>1</v>
      </c>
      <c r="H3202" s="3" t="s">
        <v>1636</v>
      </c>
      <c r="I3202" s="3" t="s">
        <v>1686</v>
      </c>
      <c r="J3202" s="3">
        <v>26.2</v>
      </c>
      <c r="K3202" s="3">
        <v>2</v>
      </c>
    </row>
    <row r="3203" spans="1:11" x14ac:dyDescent="0.35">
      <c r="A3203" s="3" t="s">
        <v>1677</v>
      </c>
      <c r="B3203" s="3">
        <v>2013</v>
      </c>
      <c r="C3203" s="22">
        <v>41293</v>
      </c>
      <c r="D3203" s="3" t="s">
        <v>1554</v>
      </c>
      <c r="E3203" s="3" t="s">
        <v>472</v>
      </c>
      <c r="F3203" s="3">
        <v>2</v>
      </c>
      <c r="G3203" s="3">
        <v>2</v>
      </c>
      <c r="H3203" s="3" t="s">
        <v>167</v>
      </c>
      <c r="I3203" s="3" t="s">
        <v>121</v>
      </c>
      <c r="J3203" s="3">
        <v>20.100000000000001</v>
      </c>
      <c r="K3203" s="3">
        <v>9</v>
      </c>
    </row>
    <row r="3204" spans="1:11" x14ac:dyDescent="0.35">
      <c r="A3204" s="3" t="s">
        <v>1677</v>
      </c>
      <c r="B3204" s="3">
        <v>2013</v>
      </c>
      <c r="C3204" s="22">
        <v>41293</v>
      </c>
      <c r="D3204" s="3" t="s">
        <v>1554</v>
      </c>
      <c r="E3204" s="3" t="s">
        <v>472</v>
      </c>
      <c r="F3204" s="3">
        <v>2</v>
      </c>
      <c r="G3204" s="3">
        <v>3</v>
      </c>
      <c r="H3204" s="3" t="s">
        <v>1687</v>
      </c>
      <c r="I3204" s="3" t="s">
        <v>40</v>
      </c>
      <c r="J3204" s="3">
        <v>27</v>
      </c>
      <c r="K3204" s="3">
        <v>12</v>
      </c>
    </row>
    <row r="3205" spans="1:11" x14ac:dyDescent="0.35">
      <c r="A3205" s="3" t="s">
        <v>1677</v>
      </c>
      <c r="B3205" s="3">
        <v>2013</v>
      </c>
      <c r="C3205" s="22">
        <v>41293</v>
      </c>
      <c r="D3205" s="3" t="s">
        <v>1554</v>
      </c>
      <c r="E3205" s="3" t="s">
        <v>472</v>
      </c>
      <c r="F3205" s="3">
        <v>2</v>
      </c>
      <c r="G3205" s="3">
        <v>4</v>
      </c>
      <c r="H3205" s="3" t="s">
        <v>419</v>
      </c>
      <c r="I3205" s="3" t="s">
        <v>36</v>
      </c>
      <c r="J3205" s="3">
        <v>25</v>
      </c>
      <c r="K3205" s="3">
        <v>20</v>
      </c>
    </row>
    <row r="3206" spans="1:11" x14ac:dyDescent="0.35">
      <c r="A3206" s="3" t="s">
        <v>1677</v>
      </c>
      <c r="B3206" s="3">
        <v>2013</v>
      </c>
      <c r="C3206" s="22">
        <v>41293</v>
      </c>
      <c r="D3206" s="3" t="s">
        <v>1554</v>
      </c>
      <c r="E3206" s="3" t="s">
        <v>472</v>
      </c>
      <c r="F3206" s="3">
        <v>2</v>
      </c>
      <c r="G3206" s="3">
        <v>5</v>
      </c>
      <c r="H3206" s="3" t="s">
        <v>1661</v>
      </c>
      <c r="I3206" s="3" t="s">
        <v>31</v>
      </c>
      <c r="J3206" s="3">
        <v>22.7</v>
      </c>
      <c r="K3206" s="3">
        <v>20</v>
      </c>
    </row>
    <row r="3207" spans="1:11" x14ac:dyDescent="0.35">
      <c r="A3207" s="3" t="s">
        <v>1677</v>
      </c>
      <c r="B3207" s="3">
        <v>2013</v>
      </c>
      <c r="C3207" s="22">
        <v>41293</v>
      </c>
      <c r="D3207" s="3" t="s">
        <v>1554</v>
      </c>
      <c r="E3207" s="3" t="s">
        <v>472</v>
      </c>
      <c r="F3207" s="3">
        <v>2</v>
      </c>
      <c r="G3207" s="3">
        <v>6</v>
      </c>
      <c r="H3207" s="3" t="s">
        <v>1653</v>
      </c>
      <c r="I3207" s="3" t="s">
        <v>1654</v>
      </c>
      <c r="J3207" s="3">
        <v>24.1</v>
      </c>
      <c r="K3207" s="3">
        <v>20</v>
      </c>
    </row>
    <row r="3208" spans="1:11" x14ac:dyDescent="0.35">
      <c r="A3208" s="3" t="s">
        <v>1677</v>
      </c>
      <c r="B3208" s="3">
        <v>2013</v>
      </c>
      <c r="C3208" s="22">
        <v>41293</v>
      </c>
      <c r="D3208" s="3" t="s">
        <v>1554</v>
      </c>
      <c r="E3208" s="3" t="s">
        <v>472</v>
      </c>
      <c r="F3208" s="3">
        <v>3</v>
      </c>
      <c r="G3208" s="3">
        <v>1</v>
      </c>
      <c r="H3208" s="3" t="s">
        <v>1676</v>
      </c>
      <c r="I3208" s="3" t="s">
        <v>1688</v>
      </c>
      <c r="J3208" s="3">
        <v>18.7</v>
      </c>
      <c r="K3208" s="3">
        <v>5</v>
      </c>
    </row>
    <row r="3209" spans="1:11" x14ac:dyDescent="0.35">
      <c r="A3209" s="3" t="s">
        <v>1677</v>
      </c>
      <c r="B3209" s="3">
        <v>2013</v>
      </c>
      <c r="C3209" s="22">
        <v>41293</v>
      </c>
      <c r="D3209" s="3" t="s">
        <v>1554</v>
      </c>
      <c r="E3209" s="3" t="s">
        <v>472</v>
      </c>
      <c r="F3209" s="3">
        <v>3</v>
      </c>
      <c r="G3209" s="3">
        <v>2</v>
      </c>
      <c r="H3209" s="3" t="s">
        <v>137</v>
      </c>
      <c r="I3209" s="3" t="s">
        <v>38</v>
      </c>
      <c r="J3209" s="3">
        <v>22</v>
      </c>
      <c r="K3209" s="3">
        <v>1</v>
      </c>
    </row>
    <row r="3210" spans="1:11" x14ac:dyDescent="0.35">
      <c r="A3210" s="3" t="s">
        <v>1677</v>
      </c>
      <c r="B3210" s="3">
        <v>2013</v>
      </c>
      <c r="C3210" s="22">
        <v>41293</v>
      </c>
      <c r="D3210" s="3" t="s">
        <v>1554</v>
      </c>
      <c r="E3210" s="3" t="s">
        <v>472</v>
      </c>
      <c r="F3210" s="3">
        <v>3</v>
      </c>
      <c r="G3210" s="3">
        <v>3</v>
      </c>
      <c r="H3210" s="3" t="s">
        <v>1658</v>
      </c>
      <c r="I3210" s="3" t="s">
        <v>1682</v>
      </c>
      <c r="J3210" s="3">
        <v>23</v>
      </c>
      <c r="K3210" s="3">
        <v>16</v>
      </c>
    </row>
    <row r="3211" spans="1:11" x14ac:dyDescent="0.35">
      <c r="A3211" s="3" t="s">
        <v>1677</v>
      </c>
      <c r="B3211" s="3">
        <v>2013</v>
      </c>
      <c r="C3211" s="22">
        <v>41293</v>
      </c>
      <c r="D3211" s="3" t="s">
        <v>1554</v>
      </c>
      <c r="E3211" s="3" t="s">
        <v>472</v>
      </c>
      <c r="F3211" s="3">
        <v>3</v>
      </c>
      <c r="G3211" s="3">
        <v>4</v>
      </c>
      <c r="H3211" s="3" t="s">
        <v>1646</v>
      </c>
      <c r="I3211" s="3" t="s">
        <v>1639</v>
      </c>
      <c r="J3211" s="3">
        <v>21.4</v>
      </c>
      <c r="K3211" s="3">
        <v>11</v>
      </c>
    </row>
    <row r="3212" spans="1:11" x14ac:dyDescent="0.35">
      <c r="A3212" s="3" t="s">
        <v>1677</v>
      </c>
      <c r="B3212" s="3">
        <v>2013</v>
      </c>
      <c r="C3212" s="22">
        <v>41293</v>
      </c>
      <c r="D3212" s="3" t="s">
        <v>1554</v>
      </c>
      <c r="E3212" s="3" t="s">
        <v>472</v>
      </c>
      <c r="F3212" s="3">
        <v>3</v>
      </c>
      <c r="G3212" s="3">
        <v>5</v>
      </c>
      <c r="H3212" s="3" t="s">
        <v>1689</v>
      </c>
      <c r="I3212" s="3" t="s">
        <v>1690</v>
      </c>
      <c r="J3212" s="3">
        <v>21.8</v>
      </c>
      <c r="K3212" s="3">
        <v>12</v>
      </c>
    </row>
    <row r="3213" spans="1:11" x14ac:dyDescent="0.35">
      <c r="A3213" s="3" t="s">
        <v>1677</v>
      </c>
      <c r="B3213" s="3">
        <v>2013</v>
      </c>
      <c r="C3213" s="22">
        <v>41293</v>
      </c>
      <c r="D3213" s="3" t="s">
        <v>1554</v>
      </c>
      <c r="E3213" s="3" t="s">
        <v>472</v>
      </c>
      <c r="F3213" s="3">
        <v>3</v>
      </c>
      <c r="G3213" s="3">
        <v>6</v>
      </c>
      <c r="H3213" s="3" t="s">
        <v>1641</v>
      </c>
      <c r="I3213" s="3" t="s">
        <v>1642</v>
      </c>
      <c r="J3213" s="3">
        <v>25.2</v>
      </c>
      <c r="K3213" s="3">
        <v>8</v>
      </c>
    </row>
    <row r="3214" spans="1:11" x14ac:dyDescent="0.35">
      <c r="A3214" s="3" t="s">
        <v>1677</v>
      </c>
      <c r="B3214" s="3">
        <v>2013</v>
      </c>
      <c r="C3214" s="22">
        <v>41293</v>
      </c>
      <c r="D3214" s="3" t="s">
        <v>1554</v>
      </c>
      <c r="E3214" s="3" t="s">
        <v>472</v>
      </c>
      <c r="F3214" s="3">
        <v>3</v>
      </c>
      <c r="G3214" s="3">
        <v>7</v>
      </c>
      <c r="H3214" s="3" t="s">
        <v>1605</v>
      </c>
      <c r="I3214" s="3" t="s">
        <v>40</v>
      </c>
      <c r="J3214" s="3">
        <v>22</v>
      </c>
      <c r="K3214" s="3">
        <v>20</v>
      </c>
    </row>
    <row r="3215" spans="1:11" x14ac:dyDescent="0.35">
      <c r="A3215" s="3" t="s">
        <v>1677</v>
      </c>
      <c r="B3215" s="3">
        <v>2013</v>
      </c>
      <c r="C3215" s="22">
        <v>41293</v>
      </c>
      <c r="D3215" s="3" t="s">
        <v>1554</v>
      </c>
      <c r="E3215" s="3" t="s">
        <v>472</v>
      </c>
      <c r="F3215" s="3">
        <v>4</v>
      </c>
      <c r="G3215" s="3">
        <v>1</v>
      </c>
      <c r="H3215" s="3" t="s">
        <v>135</v>
      </c>
      <c r="I3215" s="3" t="s">
        <v>36</v>
      </c>
      <c r="J3215" s="3">
        <v>22.1</v>
      </c>
      <c r="K3215" s="3">
        <v>6</v>
      </c>
    </row>
    <row r="3216" spans="1:11" x14ac:dyDescent="0.35">
      <c r="A3216" s="3" t="s">
        <v>1677</v>
      </c>
      <c r="B3216" s="3">
        <v>2013</v>
      </c>
      <c r="C3216" s="22">
        <v>41293</v>
      </c>
      <c r="D3216" s="3" t="s">
        <v>1554</v>
      </c>
      <c r="E3216" s="3" t="s">
        <v>472</v>
      </c>
      <c r="F3216" s="3">
        <v>4</v>
      </c>
      <c r="G3216" s="3">
        <v>2</v>
      </c>
      <c r="H3216" s="3" t="s">
        <v>1638</v>
      </c>
      <c r="I3216" s="3" t="s">
        <v>1639</v>
      </c>
      <c r="J3216" s="3">
        <v>24.6</v>
      </c>
      <c r="K3216" s="3">
        <v>7</v>
      </c>
    </row>
    <row r="3217" spans="1:11" x14ac:dyDescent="0.35">
      <c r="A3217" s="3" t="s">
        <v>1677</v>
      </c>
      <c r="B3217" s="3">
        <v>2013</v>
      </c>
      <c r="C3217" s="22">
        <v>41293</v>
      </c>
      <c r="D3217" s="3" t="s">
        <v>1554</v>
      </c>
      <c r="E3217" s="3" t="s">
        <v>472</v>
      </c>
      <c r="F3217" s="3">
        <v>4</v>
      </c>
      <c r="G3217" s="3">
        <v>3</v>
      </c>
      <c r="H3217" s="3" t="s">
        <v>113</v>
      </c>
      <c r="I3217" s="3" t="s">
        <v>121</v>
      </c>
      <c r="J3217" s="3">
        <v>18.2</v>
      </c>
      <c r="K3217" s="3">
        <v>16</v>
      </c>
    </row>
    <row r="3218" spans="1:11" x14ac:dyDescent="0.35">
      <c r="A3218" s="3" t="s">
        <v>1677</v>
      </c>
      <c r="B3218" s="3">
        <v>2013</v>
      </c>
      <c r="C3218" s="22">
        <v>41293</v>
      </c>
      <c r="D3218" s="3" t="s">
        <v>1554</v>
      </c>
      <c r="E3218" s="3" t="s">
        <v>472</v>
      </c>
      <c r="F3218" s="3">
        <v>4</v>
      </c>
      <c r="G3218" s="3">
        <v>4</v>
      </c>
      <c r="H3218" s="3" t="s">
        <v>1691</v>
      </c>
      <c r="I3218" s="3" t="s">
        <v>1692</v>
      </c>
      <c r="J3218" s="3"/>
      <c r="K3218" s="3">
        <v>16</v>
      </c>
    </row>
    <row r="3219" spans="1:11" x14ac:dyDescent="0.35">
      <c r="A3219" s="3" t="s">
        <v>1677</v>
      </c>
      <c r="B3219" s="3">
        <v>2013</v>
      </c>
      <c r="C3219" s="22">
        <v>41293</v>
      </c>
      <c r="D3219" s="3" t="s">
        <v>1554</v>
      </c>
      <c r="E3219" s="3" t="s">
        <v>472</v>
      </c>
      <c r="F3219" s="3">
        <v>4</v>
      </c>
      <c r="G3219" s="3">
        <v>5</v>
      </c>
      <c r="H3219" s="3" t="s">
        <v>1693</v>
      </c>
      <c r="I3219" s="3" t="s">
        <v>1690</v>
      </c>
      <c r="J3219" s="3">
        <v>20.399999999999999</v>
      </c>
      <c r="K3219" s="3">
        <v>20</v>
      </c>
    </row>
    <row r="3220" spans="1:11" x14ac:dyDescent="0.35">
      <c r="A3220" s="3" t="s">
        <v>1677</v>
      </c>
      <c r="B3220" s="3">
        <v>2013</v>
      </c>
      <c r="C3220" s="22">
        <v>41293</v>
      </c>
      <c r="D3220" s="3" t="s">
        <v>1554</v>
      </c>
      <c r="E3220" s="3" t="s">
        <v>472</v>
      </c>
      <c r="F3220" s="3">
        <v>4</v>
      </c>
      <c r="G3220" s="3">
        <v>6</v>
      </c>
      <c r="H3220" s="3" t="s">
        <v>1644</v>
      </c>
      <c r="I3220" s="3" t="s">
        <v>1645</v>
      </c>
      <c r="J3220" s="3">
        <v>26.5</v>
      </c>
      <c r="K3220" s="3">
        <v>24</v>
      </c>
    </row>
    <row r="3221" spans="1:11" x14ac:dyDescent="0.35">
      <c r="A3221" s="3" t="s">
        <v>1677</v>
      </c>
      <c r="B3221" s="3">
        <v>2013</v>
      </c>
      <c r="C3221" s="22">
        <v>41293</v>
      </c>
      <c r="D3221" s="3" t="s">
        <v>1554</v>
      </c>
      <c r="E3221" s="3" t="s">
        <v>472</v>
      </c>
      <c r="F3221" s="3">
        <v>4</v>
      </c>
      <c r="G3221" s="3">
        <v>7</v>
      </c>
      <c r="H3221" s="3" t="s">
        <v>1679</v>
      </c>
      <c r="I3221" s="3" t="s">
        <v>1673</v>
      </c>
      <c r="J3221" s="3">
        <v>25.9</v>
      </c>
      <c r="K3221" s="3">
        <v>16</v>
      </c>
    </row>
    <row r="3222" spans="1:11" x14ac:dyDescent="0.35">
      <c r="A3222" s="3" t="s">
        <v>1677</v>
      </c>
      <c r="B3222" s="3">
        <v>2013</v>
      </c>
      <c r="C3222" s="22">
        <v>41293</v>
      </c>
      <c r="D3222" s="3" t="s">
        <v>1554</v>
      </c>
      <c r="E3222" s="3" t="s">
        <v>1543</v>
      </c>
      <c r="F3222" s="3">
        <v>1</v>
      </c>
      <c r="G3222" s="3">
        <v>1</v>
      </c>
      <c r="H3222" s="3" t="s">
        <v>421</v>
      </c>
      <c r="I3222" s="3" t="s">
        <v>15</v>
      </c>
      <c r="J3222" s="3">
        <v>26.1</v>
      </c>
      <c r="K3222" s="3">
        <v>10</v>
      </c>
    </row>
    <row r="3223" spans="1:11" x14ac:dyDescent="0.35">
      <c r="A3223" s="3" t="s">
        <v>1677</v>
      </c>
      <c r="B3223" s="3">
        <v>2013</v>
      </c>
      <c r="C3223" s="22">
        <v>41293</v>
      </c>
      <c r="D3223" s="3" t="s">
        <v>1554</v>
      </c>
      <c r="E3223" s="3" t="s">
        <v>1543</v>
      </c>
      <c r="F3223" s="3">
        <v>1</v>
      </c>
      <c r="G3223" s="3">
        <v>2</v>
      </c>
      <c r="H3223" s="3" t="s">
        <v>1689</v>
      </c>
      <c r="I3223" s="3" t="s">
        <v>1690</v>
      </c>
      <c r="J3223" s="3">
        <v>21.8</v>
      </c>
      <c r="K3223" s="3">
        <v>12</v>
      </c>
    </row>
    <row r="3224" spans="1:11" x14ac:dyDescent="0.35">
      <c r="A3224" s="3" t="s">
        <v>1677</v>
      </c>
      <c r="B3224" s="3">
        <v>2013</v>
      </c>
      <c r="C3224" s="22">
        <v>41293</v>
      </c>
      <c r="D3224" s="3" t="s">
        <v>1554</v>
      </c>
      <c r="E3224" s="3" t="s">
        <v>1543</v>
      </c>
      <c r="F3224" s="3">
        <v>1</v>
      </c>
      <c r="G3224" s="3">
        <v>3</v>
      </c>
      <c r="H3224" s="3" t="s">
        <v>1691</v>
      </c>
      <c r="I3224" s="3" t="s">
        <v>1692</v>
      </c>
      <c r="J3224" s="3"/>
      <c r="K3224" s="3">
        <v>16</v>
      </c>
    </row>
    <row r="3225" spans="1:11" x14ac:dyDescent="0.35">
      <c r="A3225" s="3" t="s">
        <v>1677</v>
      </c>
      <c r="B3225" s="3">
        <v>2013</v>
      </c>
      <c r="C3225" s="22">
        <v>41293</v>
      </c>
      <c r="D3225" s="3" t="s">
        <v>1554</v>
      </c>
      <c r="E3225" s="3" t="s">
        <v>1543</v>
      </c>
      <c r="F3225" s="3">
        <v>1</v>
      </c>
      <c r="G3225" s="3">
        <v>4</v>
      </c>
      <c r="H3225" s="3" t="s">
        <v>1653</v>
      </c>
      <c r="I3225" s="3" t="s">
        <v>1654</v>
      </c>
      <c r="J3225" s="3">
        <v>24.1</v>
      </c>
      <c r="K3225" s="3">
        <v>20</v>
      </c>
    </row>
    <row r="3226" spans="1:11" x14ac:dyDescent="0.35">
      <c r="A3226" s="3" t="s">
        <v>1677</v>
      </c>
      <c r="B3226" s="3">
        <v>2013</v>
      </c>
      <c r="C3226" s="22">
        <v>41293</v>
      </c>
      <c r="D3226" s="3" t="s">
        <v>1554</v>
      </c>
      <c r="E3226" s="3" t="s">
        <v>1543</v>
      </c>
      <c r="F3226" s="3">
        <v>2</v>
      </c>
      <c r="G3226" s="3">
        <v>1</v>
      </c>
      <c r="H3226" s="3" t="s">
        <v>1646</v>
      </c>
      <c r="I3226" s="3" t="s">
        <v>1639</v>
      </c>
      <c r="J3226" s="3">
        <v>21.4</v>
      </c>
      <c r="K3226" s="3">
        <v>11</v>
      </c>
    </row>
    <row r="3227" spans="1:11" x14ac:dyDescent="0.35">
      <c r="A3227" s="3" t="s">
        <v>1677</v>
      </c>
      <c r="B3227" s="3">
        <v>2013</v>
      </c>
      <c r="C3227" s="22">
        <v>41293</v>
      </c>
      <c r="D3227" s="3" t="s">
        <v>1554</v>
      </c>
      <c r="E3227" s="3" t="s">
        <v>1543</v>
      </c>
      <c r="F3227" s="3">
        <v>2</v>
      </c>
      <c r="G3227" s="3">
        <v>2</v>
      </c>
      <c r="H3227" s="3" t="s">
        <v>1687</v>
      </c>
      <c r="I3227" s="3" t="s">
        <v>40</v>
      </c>
      <c r="J3227" s="3">
        <v>27</v>
      </c>
      <c r="K3227" s="3">
        <v>12</v>
      </c>
    </row>
    <row r="3228" spans="1:11" x14ac:dyDescent="0.35">
      <c r="A3228" s="3" t="s">
        <v>1677</v>
      </c>
      <c r="B3228" s="3">
        <v>2013</v>
      </c>
      <c r="C3228" s="22">
        <v>41293</v>
      </c>
      <c r="D3228" s="3" t="s">
        <v>1554</v>
      </c>
      <c r="E3228" s="3" t="s">
        <v>1543</v>
      </c>
      <c r="F3228" s="3">
        <v>2</v>
      </c>
      <c r="G3228" s="3">
        <v>3</v>
      </c>
      <c r="H3228" s="3" t="s">
        <v>1679</v>
      </c>
      <c r="I3228" s="3" t="s">
        <v>1673</v>
      </c>
      <c r="J3228" s="3">
        <v>25.9</v>
      </c>
      <c r="K3228" s="3">
        <v>16</v>
      </c>
    </row>
    <row r="3229" spans="1:11" x14ac:dyDescent="0.35">
      <c r="A3229" s="3" t="s">
        <v>1677</v>
      </c>
      <c r="B3229" s="3">
        <v>2013</v>
      </c>
      <c r="C3229" s="22">
        <v>41293</v>
      </c>
      <c r="D3229" s="3" t="s">
        <v>1554</v>
      </c>
      <c r="E3229" s="3" t="s">
        <v>1543</v>
      </c>
      <c r="F3229" s="3">
        <v>2</v>
      </c>
      <c r="G3229" s="3">
        <v>4</v>
      </c>
      <c r="H3229" s="3" t="s">
        <v>1661</v>
      </c>
      <c r="I3229" s="3" t="s">
        <v>31</v>
      </c>
      <c r="J3229" s="3">
        <v>22.7</v>
      </c>
      <c r="K3229" s="3">
        <v>20</v>
      </c>
    </row>
    <row r="3230" spans="1:11" x14ac:dyDescent="0.35">
      <c r="A3230" s="3" t="s">
        <v>1677</v>
      </c>
      <c r="B3230" s="3">
        <v>2013</v>
      </c>
      <c r="C3230" s="22">
        <v>41293</v>
      </c>
      <c r="D3230" s="3" t="s">
        <v>1554</v>
      </c>
      <c r="E3230" s="3" t="s">
        <v>1543</v>
      </c>
      <c r="F3230" s="3">
        <v>2</v>
      </c>
      <c r="G3230" s="3">
        <v>5</v>
      </c>
      <c r="H3230" s="3" t="s">
        <v>1680</v>
      </c>
      <c r="I3230" s="3" t="s">
        <v>1681</v>
      </c>
      <c r="J3230" s="3">
        <v>20.9</v>
      </c>
      <c r="K3230" s="3">
        <v>24</v>
      </c>
    </row>
    <row r="3231" spans="1:11" x14ac:dyDescent="0.35">
      <c r="A3231" s="3" t="s">
        <v>1677</v>
      </c>
      <c r="B3231" s="3">
        <v>2013</v>
      </c>
      <c r="C3231" s="22">
        <v>41293</v>
      </c>
      <c r="D3231" s="3" t="s">
        <v>1554</v>
      </c>
      <c r="E3231" s="3" t="s">
        <v>1543</v>
      </c>
      <c r="F3231" s="3">
        <v>3</v>
      </c>
      <c r="G3231" s="3">
        <v>1</v>
      </c>
      <c r="H3231" s="3" t="s">
        <v>419</v>
      </c>
      <c r="I3231" s="3" t="s">
        <v>36</v>
      </c>
      <c r="J3231" s="3">
        <v>25</v>
      </c>
      <c r="K3231" s="3">
        <v>20</v>
      </c>
    </row>
    <row r="3232" spans="1:11" x14ac:dyDescent="0.35">
      <c r="A3232" s="3" t="s">
        <v>1677</v>
      </c>
      <c r="B3232" s="3">
        <v>2013</v>
      </c>
      <c r="C3232" s="22">
        <v>41293</v>
      </c>
      <c r="D3232" s="3" t="s">
        <v>1554</v>
      </c>
      <c r="E3232" s="3" t="s">
        <v>1543</v>
      </c>
      <c r="F3232" s="3">
        <v>3</v>
      </c>
      <c r="G3232" s="3">
        <v>2</v>
      </c>
      <c r="H3232" s="3" t="s">
        <v>1650</v>
      </c>
      <c r="I3232" s="3" t="s">
        <v>1648</v>
      </c>
      <c r="J3232" s="3">
        <v>32.6</v>
      </c>
      <c r="K3232" s="3">
        <v>12</v>
      </c>
    </row>
    <row r="3233" spans="1:11" x14ac:dyDescent="0.35">
      <c r="A3233" s="3" t="s">
        <v>1677</v>
      </c>
      <c r="B3233" s="3">
        <v>2013</v>
      </c>
      <c r="C3233" s="22">
        <v>41293</v>
      </c>
      <c r="D3233" s="3" t="s">
        <v>1554</v>
      </c>
      <c r="E3233" s="3" t="s">
        <v>1543</v>
      </c>
      <c r="F3233" s="3">
        <v>3</v>
      </c>
      <c r="G3233" s="3">
        <v>3</v>
      </c>
      <c r="H3233" s="3" t="s">
        <v>1658</v>
      </c>
      <c r="I3233" s="3" t="s">
        <v>1682</v>
      </c>
      <c r="J3233" s="3">
        <v>23</v>
      </c>
      <c r="K3233" s="3">
        <v>16</v>
      </c>
    </row>
    <row r="3234" spans="1:11" x14ac:dyDescent="0.35">
      <c r="A3234" s="3" t="s">
        <v>1677</v>
      </c>
      <c r="B3234" s="3">
        <v>2013</v>
      </c>
      <c r="C3234" s="22">
        <v>41293</v>
      </c>
      <c r="D3234" s="3" t="s">
        <v>1554</v>
      </c>
      <c r="E3234" s="3" t="s">
        <v>1543</v>
      </c>
      <c r="F3234" s="3">
        <v>3</v>
      </c>
      <c r="G3234" s="3">
        <v>4</v>
      </c>
      <c r="H3234" s="3" t="s">
        <v>1605</v>
      </c>
      <c r="I3234" s="3" t="s">
        <v>40</v>
      </c>
      <c r="J3234" s="3">
        <v>22</v>
      </c>
      <c r="K3234" s="3">
        <v>20</v>
      </c>
    </row>
    <row r="3235" spans="1:11" x14ac:dyDescent="0.35">
      <c r="A3235" s="3" t="s">
        <v>1677</v>
      </c>
      <c r="B3235" s="3">
        <v>2013</v>
      </c>
      <c r="C3235" s="22">
        <v>41293</v>
      </c>
      <c r="D3235" s="3" t="s">
        <v>1554</v>
      </c>
      <c r="E3235" s="3" t="s">
        <v>1543</v>
      </c>
      <c r="F3235" s="3">
        <v>3</v>
      </c>
      <c r="G3235" s="3">
        <v>5</v>
      </c>
      <c r="H3235" s="3" t="s">
        <v>1644</v>
      </c>
      <c r="I3235" s="3" t="s">
        <v>1645</v>
      </c>
      <c r="J3235" s="3">
        <v>26.5</v>
      </c>
      <c r="K3235" s="3">
        <v>24</v>
      </c>
    </row>
    <row r="3236" spans="1:11" x14ac:dyDescent="0.35">
      <c r="A3236" s="3" t="s">
        <v>1677</v>
      </c>
      <c r="B3236" s="3">
        <v>2013</v>
      </c>
      <c r="C3236" s="22">
        <v>41293</v>
      </c>
      <c r="D3236" s="3" t="s">
        <v>1554</v>
      </c>
      <c r="E3236" s="3" t="s">
        <v>1543</v>
      </c>
      <c r="F3236" s="3">
        <v>4</v>
      </c>
      <c r="G3236" s="3">
        <v>1</v>
      </c>
      <c r="H3236" s="3" t="s">
        <v>1641</v>
      </c>
      <c r="I3236" s="3" t="s">
        <v>1642</v>
      </c>
      <c r="J3236" s="3">
        <v>25.2</v>
      </c>
      <c r="K3236" s="3">
        <v>8</v>
      </c>
    </row>
    <row r="3237" spans="1:11" x14ac:dyDescent="0.35">
      <c r="A3237" s="3" t="s">
        <v>1677</v>
      </c>
      <c r="B3237" s="3">
        <v>2013</v>
      </c>
      <c r="C3237" s="22">
        <v>41293</v>
      </c>
      <c r="D3237" s="3" t="s">
        <v>1554</v>
      </c>
      <c r="E3237" s="3" t="s">
        <v>1543</v>
      </c>
      <c r="F3237" s="3">
        <v>4</v>
      </c>
      <c r="G3237" s="3">
        <v>2</v>
      </c>
      <c r="H3237" s="3" t="s">
        <v>111</v>
      </c>
      <c r="I3237" s="3" t="s">
        <v>121</v>
      </c>
      <c r="J3237" s="3">
        <v>20</v>
      </c>
      <c r="K3237" s="3">
        <v>12</v>
      </c>
    </row>
    <row r="3238" spans="1:11" x14ac:dyDescent="0.35">
      <c r="A3238" s="3" t="s">
        <v>1677</v>
      </c>
      <c r="B3238" s="3">
        <v>2013</v>
      </c>
      <c r="C3238" s="22">
        <v>41293</v>
      </c>
      <c r="D3238" s="3" t="s">
        <v>1554</v>
      </c>
      <c r="E3238" s="3" t="s">
        <v>1543</v>
      </c>
      <c r="F3238" s="3">
        <v>4</v>
      </c>
      <c r="G3238" s="3">
        <v>3</v>
      </c>
      <c r="H3238" s="3" t="s">
        <v>113</v>
      </c>
      <c r="I3238" s="3" t="s">
        <v>121</v>
      </c>
      <c r="J3238" s="3">
        <v>18.2</v>
      </c>
      <c r="K3238" s="3">
        <v>16</v>
      </c>
    </row>
    <row r="3239" spans="1:11" x14ac:dyDescent="0.35">
      <c r="A3239" s="3" t="s">
        <v>1677</v>
      </c>
      <c r="B3239" s="3">
        <v>2013</v>
      </c>
      <c r="C3239" s="22">
        <v>41293</v>
      </c>
      <c r="D3239" s="3" t="s">
        <v>1554</v>
      </c>
      <c r="E3239" s="3" t="s">
        <v>1543</v>
      </c>
      <c r="F3239" s="3">
        <v>4</v>
      </c>
      <c r="G3239" s="3">
        <v>4</v>
      </c>
      <c r="H3239" s="3" t="s">
        <v>1693</v>
      </c>
      <c r="I3239" s="3" t="s">
        <v>1690</v>
      </c>
      <c r="J3239" s="3">
        <v>20.399999999999999</v>
      </c>
      <c r="K3239" s="3">
        <v>20</v>
      </c>
    </row>
    <row r="3240" spans="1:11" x14ac:dyDescent="0.35">
      <c r="A3240" s="3" t="s">
        <v>1677</v>
      </c>
      <c r="B3240" s="3">
        <v>2013</v>
      </c>
      <c r="C3240" s="22">
        <v>41293</v>
      </c>
      <c r="D3240" s="3" t="s">
        <v>1554</v>
      </c>
      <c r="E3240" s="3" t="s">
        <v>1544</v>
      </c>
      <c r="F3240" s="3">
        <v>1</v>
      </c>
      <c r="G3240" s="3">
        <v>1</v>
      </c>
      <c r="H3240" s="3" t="s">
        <v>135</v>
      </c>
      <c r="I3240" s="3" t="s">
        <v>36</v>
      </c>
      <c r="J3240" s="3">
        <v>22.1</v>
      </c>
      <c r="K3240" s="3">
        <v>6</v>
      </c>
    </row>
    <row r="3241" spans="1:11" x14ac:dyDescent="0.35">
      <c r="A3241" s="3" t="s">
        <v>1677</v>
      </c>
      <c r="B3241" s="3">
        <v>2013</v>
      </c>
      <c r="C3241" s="22">
        <v>41293</v>
      </c>
      <c r="D3241" s="3" t="s">
        <v>1554</v>
      </c>
      <c r="E3241" s="3" t="s">
        <v>1544</v>
      </c>
      <c r="F3241" s="3">
        <v>1</v>
      </c>
      <c r="G3241" s="3">
        <v>2</v>
      </c>
      <c r="H3241" s="3" t="s">
        <v>80</v>
      </c>
      <c r="I3241" s="3" t="s">
        <v>65</v>
      </c>
      <c r="J3241" s="3">
        <v>25.7</v>
      </c>
      <c r="K3241" s="3">
        <v>4</v>
      </c>
    </row>
    <row r="3242" spans="1:11" x14ac:dyDescent="0.35">
      <c r="A3242" s="3" t="s">
        <v>1677</v>
      </c>
      <c r="B3242" s="3">
        <v>2013</v>
      </c>
      <c r="C3242" s="22">
        <v>41293</v>
      </c>
      <c r="D3242" s="3" t="s">
        <v>1554</v>
      </c>
      <c r="E3242" s="3" t="s">
        <v>1544</v>
      </c>
      <c r="F3242" s="3">
        <v>1</v>
      </c>
      <c r="G3242" s="3">
        <v>3</v>
      </c>
      <c r="H3242" s="3" t="s">
        <v>137</v>
      </c>
      <c r="I3242" s="3" t="s">
        <v>38</v>
      </c>
      <c r="J3242" s="3">
        <v>22</v>
      </c>
      <c r="K3242" s="3">
        <v>1</v>
      </c>
    </row>
    <row r="3243" spans="1:11" x14ac:dyDescent="0.35">
      <c r="A3243" s="3" t="s">
        <v>1677</v>
      </c>
      <c r="B3243" s="3">
        <v>2013</v>
      </c>
      <c r="C3243" s="22">
        <v>41293</v>
      </c>
      <c r="D3243" s="3" t="s">
        <v>1554</v>
      </c>
      <c r="E3243" s="3" t="s">
        <v>1544</v>
      </c>
      <c r="F3243" s="3">
        <v>1</v>
      </c>
      <c r="G3243" s="3">
        <v>4</v>
      </c>
      <c r="H3243" s="3" t="s">
        <v>421</v>
      </c>
      <c r="I3243" s="3" t="s">
        <v>15</v>
      </c>
      <c r="J3243" s="3">
        <v>26.1</v>
      </c>
      <c r="K3243" s="3">
        <v>10</v>
      </c>
    </row>
    <row r="3244" spans="1:11" x14ac:dyDescent="0.35">
      <c r="A3244" s="3" t="s">
        <v>1677</v>
      </c>
      <c r="B3244" s="3">
        <v>2013</v>
      </c>
      <c r="C3244" s="22">
        <v>41293</v>
      </c>
      <c r="D3244" s="3" t="s">
        <v>1554</v>
      </c>
      <c r="E3244" s="3" t="s">
        <v>1544</v>
      </c>
      <c r="F3244" s="3">
        <v>1</v>
      </c>
      <c r="G3244" s="3">
        <v>5</v>
      </c>
      <c r="H3244" s="3" t="s">
        <v>1641</v>
      </c>
      <c r="I3244" s="3" t="s">
        <v>1642</v>
      </c>
      <c r="J3244" s="3">
        <v>25.2</v>
      </c>
      <c r="K3244" s="3">
        <v>8</v>
      </c>
    </row>
    <row r="3245" spans="1:11" x14ac:dyDescent="0.35">
      <c r="A3245" s="3" t="s">
        <v>1677</v>
      </c>
      <c r="B3245" s="3">
        <v>2013</v>
      </c>
      <c r="C3245" s="22">
        <v>41293</v>
      </c>
      <c r="D3245" s="3" t="s">
        <v>1554</v>
      </c>
      <c r="E3245" s="3" t="s">
        <v>1544</v>
      </c>
      <c r="F3245" s="3">
        <v>1</v>
      </c>
      <c r="G3245" s="3">
        <v>6</v>
      </c>
      <c r="H3245" s="3" t="s">
        <v>167</v>
      </c>
      <c r="I3245" s="3" t="s">
        <v>121</v>
      </c>
      <c r="J3245" s="3">
        <v>20.100000000000001</v>
      </c>
      <c r="K3245" s="3">
        <v>9</v>
      </c>
    </row>
    <row r="3246" spans="1:11" x14ac:dyDescent="0.35">
      <c r="A3246" s="3" t="s">
        <v>1677</v>
      </c>
      <c r="B3246" s="3">
        <v>2013</v>
      </c>
      <c r="C3246" s="22">
        <v>41293</v>
      </c>
      <c r="D3246" s="3" t="s">
        <v>1554</v>
      </c>
      <c r="E3246" s="3" t="s">
        <v>1544</v>
      </c>
      <c r="F3246" s="3">
        <v>2</v>
      </c>
      <c r="G3246" s="3">
        <v>1</v>
      </c>
      <c r="H3246" s="3" t="s">
        <v>1636</v>
      </c>
      <c r="I3246" s="3" t="s">
        <v>1686</v>
      </c>
      <c r="J3246" s="3">
        <v>26.2</v>
      </c>
      <c r="K3246" s="3">
        <v>2</v>
      </c>
    </row>
    <row r="3247" spans="1:11" x14ac:dyDescent="0.35">
      <c r="A3247" s="3" t="s">
        <v>1677</v>
      </c>
      <c r="B3247" s="3">
        <v>2013</v>
      </c>
      <c r="C3247" s="22">
        <v>41293</v>
      </c>
      <c r="D3247" s="3" t="s">
        <v>1554</v>
      </c>
      <c r="E3247" s="3" t="s">
        <v>1544</v>
      </c>
      <c r="F3247" s="3">
        <v>2</v>
      </c>
      <c r="G3247" s="3">
        <v>2</v>
      </c>
      <c r="H3247" s="3" t="s">
        <v>1676</v>
      </c>
      <c r="I3247" s="3" t="s">
        <v>1688</v>
      </c>
      <c r="J3247" s="3">
        <v>18.7</v>
      </c>
      <c r="K3247" s="3">
        <v>5</v>
      </c>
    </row>
    <row r="3248" spans="1:11" x14ac:dyDescent="0.35">
      <c r="A3248" s="3" t="s">
        <v>1677</v>
      </c>
      <c r="B3248" s="3">
        <v>2013</v>
      </c>
      <c r="C3248" s="22">
        <v>41293</v>
      </c>
      <c r="D3248" s="3" t="s">
        <v>1554</v>
      </c>
      <c r="E3248" s="3" t="s">
        <v>1544</v>
      </c>
      <c r="F3248" s="3">
        <v>2</v>
      </c>
      <c r="G3248" s="3">
        <v>3</v>
      </c>
      <c r="H3248" s="3" t="s">
        <v>1685</v>
      </c>
      <c r="I3248" s="3" t="s">
        <v>1621</v>
      </c>
      <c r="J3248" s="3">
        <v>24.6</v>
      </c>
      <c r="K3248" s="3">
        <v>3</v>
      </c>
    </row>
    <row r="3249" spans="1:11" x14ac:dyDescent="0.35">
      <c r="A3249" s="3" t="s">
        <v>1677</v>
      </c>
      <c r="B3249" s="3">
        <v>2013</v>
      </c>
      <c r="C3249" s="22">
        <v>41293</v>
      </c>
      <c r="D3249" s="3" t="s">
        <v>1554</v>
      </c>
      <c r="E3249" s="3" t="s">
        <v>1544</v>
      </c>
      <c r="F3249" s="3">
        <v>2</v>
      </c>
      <c r="G3249" s="3">
        <v>4</v>
      </c>
      <c r="H3249" s="3" t="s">
        <v>1646</v>
      </c>
      <c r="I3249" s="3" t="s">
        <v>1639</v>
      </c>
      <c r="J3249" s="3">
        <v>21.4</v>
      </c>
      <c r="K3249" s="3">
        <v>11</v>
      </c>
    </row>
    <row r="3250" spans="1:11" x14ac:dyDescent="0.35">
      <c r="A3250" s="3" t="s">
        <v>1677</v>
      </c>
      <c r="B3250" s="3">
        <v>2013</v>
      </c>
      <c r="C3250" s="22">
        <v>41293</v>
      </c>
      <c r="D3250" s="3" t="s">
        <v>1554</v>
      </c>
      <c r="E3250" s="3" t="s">
        <v>1544</v>
      </c>
      <c r="F3250" s="3">
        <v>2</v>
      </c>
      <c r="G3250" s="3">
        <v>5</v>
      </c>
      <c r="H3250" s="3" t="s">
        <v>1638</v>
      </c>
      <c r="I3250" s="3" t="s">
        <v>1639</v>
      </c>
      <c r="J3250" s="3">
        <v>24.6</v>
      </c>
      <c r="K3250" s="3">
        <v>7</v>
      </c>
    </row>
    <row r="3251" spans="1:11" x14ac:dyDescent="0.35">
      <c r="A3251" s="3" t="s">
        <v>1677</v>
      </c>
      <c r="B3251" s="3">
        <v>2013</v>
      </c>
      <c r="C3251" s="22">
        <v>41293</v>
      </c>
      <c r="D3251" s="3" t="s">
        <v>1554</v>
      </c>
      <c r="E3251" s="3" t="s">
        <v>1544</v>
      </c>
      <c r="F3251" s="3">
        <v>2</v>
      </c>
      <c r="G3251" s="3">
        <v>9</v>
      </c>
      <c r="H3251" s="3" t="s">
        <v>419</v>
      </c>
      <c r="I3251" s="3" t="s">
        <v>36</v>
      </c>
      <c r="J3251" s="3">
        <v>25</v>
      </c>
      <c r="K3251" s="3">
        <v>20</v>
      </c>
    </row>
    <row r="3252" spans="1:11" x14ac:dyDescent="0.35">
      <c r="A3252" s="3" t="s">
        <v>1677</v>
      </c>
      <c r="B3252" s="3">
        <v>2013</v>
      </c>
      <c r="C3252" s="22">
        <v>41293</v>
      </c>
      <c r="D3252" s="3" t="s">
        <v>1554</v>
      </c>
      <c r="E3252" s="3" t="s">
        <v>383</v>
      </c>
      <c r="F3252" s="3">
        <v>1</v>
      </c>
      <c r="G3252" s="3">
        <v>1</v>
      </c>
      <c r="H3252" s="3" t="s">
        <v>137</v>
      </c>
      <c r="I3252" s="3" t="s">
        <v>38</v>
      </c>
      <c r="J3252" s="3">
        <v>22</v>
      </c>
      <c r="K3252" s="3">
        <v>1</v>
      </c>
    </row>
    <row r="3253" spans="1:11" x14ac:dyDescent="0.35">
      <c r="A3253" s="3" t="s">
        <v>1677</v>
      </c>
      <c r="B3253" s="3">
        <v>2013</v>
      </c>
      <c r="C3253" s="22">
        <v>41293</v>
      </c>
      <c r="D3253" s="3" t="s">
        <v>1554</v>
      </c>
      <c r="E3253" s="3" t="s">
        <v>383</v>
      </c>
      <c r="F3253" s="3">
        <v>1</v>
      </c>
      <c r="G3253" s="3">
        <v>2</v>
      </c>
      <c r="H3253" s="3" t="s">
        <v>1636</v>
      </c>
      <c r="I3253" s="3" t="s">
        <v>1686</v>
      </c>
      <c r="J3253" s="3">
        <v>26.2</v>
      </c>
      <c r="K3253" s="3">
        <v>2</v>
      </c>
    </row>
    <row r="3254" spans="1:11" x14ac:dyDescent="0.35">
      <c r="A3254" s="3" t="s">
        <v>1677</v>
      </c>
      <c r="B3254" s="3">
        <v>2013</v>
      </c>
      <c r="C3254" s="22">
        <v>41293</v>
      </c>
      <c r="D3254" s="3" t="s">
        <v>1554</v>
      </c>
      <c r="E3254" s="3" t="s">
        <v>383</v>
      </c>
      <c r="F3254" s="3">
        <v>1</v>
      </c>
      <c r="G3254" s="3">
        <v>3</v>
      </c>
      <c r="H3254" s="3" t="s">
        <v>1685</v>
      </c>
      <c r="I3254" s="3" t="s">
        <v>1621</v>
      </c>
      <c r="J3254" s="3">
        <v>24.6</v>
      </c>
      <c r="K3254" s="3">
        <v>3</v>
      </c>
    </row>
    <row r="3255" spans="1:11" x14ac:dyDescent="0.35">
      <c r="A3255" s="3" t="s">
        <v>1677</v>
      </c>
      <c r="B3255" s="3">
        <v>2013</v>
      </c>
      <c r="C3255" s="22">
        <v>41293</v>
      </c>
      <c r="D3255" s="3" t="s">
        <v>1554</v>
      </c>
      <c r="E3255" s="3" t="s">
        <v>383</v>
      </c>
      <c r="F3255" s="3">
        <v>1</v>
      </c>
      <c r="G3255" s="3">
        <v>4</v>
      </c>
      <c r="H3255" s="3" t="s">
        <v>80</v>
      </c>
      <c r="I3255" s="3" t="s">
        <v>65</v>
      </c>
      <c r="J3255" s="3">
        <v>25.7</v>
      </c>
      <c r="K3255" s="3">
        <v>4</v>
      </c>
    </row>
    <row r="3256" spans="1:11" x14ac:dyDescent="0.35">
      <c r="A3256" s="3" t="s">
        <v>1677</v>
      </c>
      <c r="B3256" s="3">
        <v>2013</v>
      </c>
      <c r="C3256" s="22">
        <v>41293</v>
      </c>
      <c r="D3256" s="3" t="s">
        <v>1554</v>
      </c>
      <c r="E3256" s="3" t="s">
        <v>383</v>
      </c>
      <c r="F3256" s="3">
        <v>1</v>
      </c>
      <c r="G3256" s="3">
        <v>5</v>
      </c>
      <c r="H3256" s="3" t="s">
        <v>1676</v>
      </c>
      <c r="I3256" s="3" t="s">
        <v>1688</v>
      </c>
      <c r="J3256" s="3">
        <v>18.7</v>
      </c>
      <c r="K3256" s="3">
        <v>5</v>
      </c>
    </row>
    <row r="3257" spans="1:11" x14ac:dyDescent="0.35">
      <c r="A3257" s="3" t="s">
        <v>1677</v>
      </c>
      <c r="B3257" s="3">
        <v>2013</v>
      </c>
      <c r="C3257" s="22">
        <v>41293</v>
      </c>
      <c r="D3257" s="3" t="s">
        <v>1554</v>
      </c>
      <c r="E3257" s="3" t="s">
        <v>383</v>
      </c>
      <c r="F3257" s="3">
        <v>1</v>
      </c>
      <c r="G3257" s="3">
        <v>6</v>
      </c>
      <c r="H3257" s="3" t="s">
        <v>135</v>
      </c>
      <c r="I3257" s="3" t="s">
        <v>36</v>
      </c>
      <c r="J3257" s="3">
        <v>22.1</v>
      </c>
      <c r="K3257" s="3">
        <v>6</v>
      </c>
    </row>
    <row r="3258" spans="1:11" x14ac:dyDescent="0.35">
      <c r="A3258" s="3" t="s">
        <v>1677</v>
      </c>
      <c r="B3258" s="3">
        <v>2013</v>
      </c>
      <c r="C3258" s="22">
        <v>41293</v>
      </c>
      <c r="D3258" s="3" t="s">
        <v>1554</v>
      </c>
      <c r="E3258" s="3" t="s">
        <v>383</v>
      </c>
      <c r="F3258" s="3">
        <v>2</v>
      </c>
      <c r="G3258" s="3">
        <v>1</v>
      </c>
      <c r="H3258" s="3" t="s">
        <v>1638</v>
      </c>
      <c r="I3258" s="3" t="s">
        <v>1639</v>
      </c>
      <c r="J3258" s="3">
        <v>24.6</v>
      </c>
      <c r="K3258" s="3">
        <v>7</v>
      </c>
    </row>
    <row r="3259" spans="1:11" x14ac:dyDescent="0.35">
      <c r="A3259" s="3" t="s">
        <v>1677</v>
      </c>
      <c r="B3259" s="3">
        <v>2013</v>
      </c>
      <c r="C3259" s="22">
        <v>41293</v>
      </c>
      <c r="D3259" s="3" t="s">
        <v>1554</v>
      </c>
      <c r="E3259" s="3" t="s">
        <v>383</v>
      </c>
      <c r="F3259" s="3">
        <v>2</v>
      </c>
      <c r="G3259" s="3">
        <v>2</v>
      </c>
      <c r="H3259" s="3" t="s">
        <v>1641</v>
      </c>
      <c r="I3259" s="3" t="s">
        <v>1642</v>
      </c>
      <c r="J3259" s="3">
        <v>25.2</v>
      </c>
      <c r="K3259" s="3">
        <v>8</v>
      </c>
    </row>
    <row r="3260" spans="1:11" x14ac:dyDescent="0.35">
      <c r="A3260" s="3" t="s">
        <v>1677</v>
      </c>
      <c r="B3260" s="3">
        <v>2013</v>
      </c>
      <c r="C3260" s="22">
        <v>41293</v>
      </c>
      <c r="D3260" s="3" t="s">
        <v>1554</v>
      </c>
      <c r="E3260" s="3" t="s">
        <v>383</v>
      </c>
      <c r="F3260" s="3">
        <v>2</v>
      </c>
      <c r="G3260" s="3">
        <v>3</v>
      </c>
      <c r="H3260" s="3" t="s">
        <v>167</v>
      </c>
      <c r="I3260" s="3" t="s">
        <v>121</v>
      </c>
      <c r="J3260" s="3">
        <v>20.100000000000001</v>
      </c>
      <c r="K3260" s="3">
        <v>9</v>
      </c>
    </row>
    <row r="3261" spans="1:11" x14ac:dyDescent="0.35">
      <c r="A3261" s="3" t="s">
        <v>1677</v>
      </c>
      <c r="B3261" s="3">
        <v>2013</v>
      </c>
      <c r="C3261" s="22">
        <v>41293</v>
      </c>
      <c r="D3261" s="3" t="s">
        <v>1554</v>
      </c>
      <c r="E3261" s="3" t="s">
        <v>383</v>
      </c>
      <c r="F3261" s="3">
        <v>2</v>
      </c>
      <c r="G3261" s="3">
        <v>4</v>
      </c>
      <c r="H3261" s="3" t="s">
        <v>421</v>
      </c>
      <c r="I3261" s="3" t="s">
        <v>15</v>
      </c>
      <c r="J3261" s="3">
        <v>26.1</v>
      </c>
      <c r="K3261" s="3">
        <v>10</v>
      </c>
    </row>
    <row r="3262" spans="1:11" x14ac:dyDescent="0.35">
      <c r="A3262" s="3" t="s">
        <v>1677</v>
      </c>
      <c r="B3262" s="3">
        <v>2013</v>
      </c>
      <c r="C3262" s="22">
        <v>41293</v>
      </c>
      <c r="D3262" s="3" t="s">
        <v>1554</v>
      </c>
      <c r="E3262" s="3" t="s">
        <v>383</v>
      </c>
      <c r="F3262" s="3">
        <v>2</v>
      </c>
      <c r="G3262" s="3">
        <v>5</v>
      </c>
      <c r="H3262" s="3" t="s">
        <v>1646</v>
      </c>
      <c r="I3262" s="3" t="s">
        <v>1639</v>
      </c>
      <c r="J3262" s="3">
        <v>21.4</v>
      </c>
      <c r="K3262" s="3">
        <v>11</v>
      </c>
    </row>
    <row r="3263" spans="1:11" x14ac:dyDescent="0.35">
      <c r="A3263" s="3" t="s">
        <v>103</v>
      </c>
      <c r="B3263" s="3">
        <v>2013</v>
      </c>
      <c r="C3263" s="22">
        <v>41231</v>
      </c>
      <c r="D3263" s="3" t="s">
        <v>1554</v>
      </c>
      <c r="E3263" s="3" t="s">
        <v>472</v>
      </c>
      <c r="F3263" s="3">
        <v>1</v>
      </c>
      <c r="G3263" s="3">
        <v>1</v>
      </c>
      <c r="H3263" s="3" t="s">
        <v>80</v>
      </c>
      <c r="I3263" s="3" t="s">
        <v>65</v>
      </c>
      <c r="J3263" s="3">
        <v>25.5</v>
      </c>
      <c r="K3263" s="3"/>
    </row>
    <row r="3264" spans="1:11" x14ac:dyDescent="0.35">
      <c r="A3264" s="3" t="s">
        <v>103</v>
      </c>
      <c r="B3264" s="3">
        <v>2013</v>
      </c>
      <c r="C3264" s="22">
        <v>41231</v>
      </c>
      <c r="D3264" s="3" t="s">
        <v>1554</v>
      </c>
      <c r="E3264" s="3" t="s">
        <v>472</v>
      </c>
      <c r="F3264" s="3">
        <v>1</v>
      </c>
      <c r="G3264" s="3">
        <v>2</v>
      </c>
      <c r="H3264" s="3" t="s">
        <v>1651</v>
      </c>
      <c r="I3264" s="3" t="s">
        <v>1652</v>
      </c>
      <c r="J3264" s="3">
        <v>22</v>
      </c>
      <c r="K3264" s="3"/>
    </row>
    <row r="3265" spans="1:11" x14ac:dyDescent="0.35">
      <c r="A3265" s="3" t="s">
        <v>103</v>
      </c>
      <c r="B3265" s="3">
        <v>2013</v>
      </c>
      <c r="C3265" s="22">
        <v>41231</v>
      </c>
      <c r="D3265" s="3" t="s">
        <v>1554</v>
      </c>
      <c r="E3265" s="3" t="s">
        <v>472</v>
      </c>
      <c r="F3265" s="3">
        <v>1</v>
      </c>
      <c r="G3265" s="3">
        <v>3</v>
      </c>
      <c r="H3265" s="3" t="s">
        <v>1643</v>
      </c>
      <c r="I3265" s="3" t="s">
        <v>175</v>
      </c>
      <c r="J3265" s="3">
        <v>27.2</v>
      </c>
      <c r="K3265" s="3"/>
    </row>
    <row r="3266" spans="1:11" x14ac:dyDescent="0.35">
      <c r="A3266" s="3" t="s">
        <v>103</v>
      </c>
      <c r="B3266" s="3">
        <v>2013</v>
      </c>
      <c r="C3266" s="22">
        <v>41231</v>
      </c>
      <c r="D3266" s="3" t="s">
        <v>1554</v>
      </c>
      <c r="E3266" s="3" t="s">
        <v>472</v>
      </c>
      <c r="F3266" s="3">
        <v>1</v>
      </c>
      <c r="G3266" s="3">
        <v>4</v>
      </c>
      <c r="H3266" s="3" t="s">
        <v>142</v>
      </c>
      <c r="I3266" s="3" t="s">
        <v>61</v>
      </c>
      <c r="J3266" s="3">
        <v>20.399999999999999</v>
      </c>
      <c r="K3266" s="3"/>
    </row>
    <row r="3267" spans="1:11" x14ac:dyDescent="0.35">
      <c r="A3267" s="3" t="s">
        <v>103</v>
      </c>
      <c r="B3267" s="3">
        <v>2013</v>
      </c>
      <c r="C3267" s="22">
        <v>41231</v>
      </c>
      <c r="D3267" s="3" t="s">
        <v>1554</v>
      </c>
      <c r="E3267" s="3" t="s">
        <v>472</v>
      </c>
      <c r="F3267" s="3">
        <v>1</v>
      </c>
      <c r="G3267" s="3">
        <v>5</v>
      </c>
      <c r="H3267" s="3" t="s">
        <v>1679</v>
      </c>
      <c r="I3267" s="3" t="s">
        <v>1616</v>
      </c>
      <c r="J3267" s="3">
        <v>25.7</v>
      </c>
      <c r="K3267" s="3"/>
    </row>
    <row r="3268" spans="1:11" x14ac:dyDescent="0.35">
      <c r="A3268" s="3" t="s">
        <v>103</v>
      </c>
      <c r="B3268" s="3">
        <v>2013</v>
      </c>
      <c r="C3268" s="22">
        <v>41231</v>
      </c>
      <c r="D3268" s="3" t="s">
        <v>1554</v>
      </c>
      <c r="E3268" s="3" t="s">
        <v>472</v>
      </c>
      <c r="F3268" s="3">
        <v>1</v>
      </c>
      <c r="G3268" s="3">
        <v>6</v>
      </c>
      <c r="H3268" s="3" t="s">
        <v>1694</v>
      </c>
      <c r="I3268" s="3" t="s">
        <v>1672</v>
      </c>
      <c r="J3268" s="3">
        <v>32.5</v>
      </c>
      <c r="K3268" s="3"/>
    </row>
    <row r="3269" spans="1:11" x14ac:dyDescent="0.35">
      <c r="A3269" s="3" t="s">
        <v>103</v>
      </c>
      <c r="B3269" s="3">
        <v>2013</v>
      </c>
      <c r="C3269" s="22">
        <v>41231</v>
      </c>
      <c r="D3269" s="3" t="s">
        <v>1554</v>
      </c>
      <c r="E3269" s="3" t="s">
        <v>472</v>
      </c>
      <c r="F3269" s="3">
        <v>1</v>
      </c>
      <c r="G3269" s="3">
        <v>7</v>
      </c>
      <c r="H3269" s="3" t="s">
        <v>1684</v>
      </c>
      <c r="I3269" s="3" t="s">
        <v>61</v>
      </c>
      <c r="J3269" s="3">
        <v>18</v>
      </c>
      <c r="K3269" s="3"/>
    </row>
    <row r="3270" spans="1:11" x14ac:dyDescent="0.35">
      <c r="A3270" s="3" t="s">
        <v>103</v>
      </c>
      <c r="B3270" s="3">
        <v>2013</v>
      </c>
      <c r="C3270" s="22">
        <v>41231</v>
      </c>
      <c r="D3270" s="3" t="s">
        <v>1554</v>
      </c>
      <c r="E3270" s="3" t="s">
        <v>472</v>
      </c>
      <c r="F3270" s="3">
        <v>2</v>
      </c>
      <c r="G3270" s="3">
        <v>1</v>
      </c>
      <c r="H3270" s="3" t="s">
        <v>1640</v>
      </c>
      <c r="I3270" s="3" t="s">
        <v>25</v>
      </c>
      <c r="J3270" s="3">
        <v>21</v>
      </c>
      <c r="K3270" s="3"/>
    </row>
    <row r="3271" spans="1:11" x14ac:dyDescent="0.35">
      <c r="A3271" s="3" t="s">
        <v>103</v>
      </c>
      <c r="B3271" s="3">
        <v>2013</v>
      </c>
      <c r="C3271" s="22">
        <v>41231</v>
      </c>
      <c r="D3271" s="3" t="s">
        <v>1554</v>
      </c>
      <c r="E3271" s="3" t="s">
        <v>472</v>
      </c>
      <c r="F3271" s="3">
        <v>2</v>
      </c>
      <c r="G3271" s="3">
        <v>2</v>
      </c>
      <c r="H3271" s="3" t="s">
        <v>1658</v>
      </c>
      <c r="I3271" s="3" t="s">
        <v>1682</v>
      </c>
      <c r="J3271" s="3">
        <v>22.9</v>
      </c>
      <c r="K3271" s="3"/>
    </row>
    <row r="3272" spans="1:11" x14ac:dyDescent="0.35">
      <c r="A3272" s="3" t="s">
        <v>103</v>
      </c>
      <c r="B3272" s="3">
        <v>2013</v>
      </c>
      <c r="C3272" s="22">
        <v>41231</v>
      </c>
      <c r="D3272" s="3" t="s">
        <v>1554</v>
      </c>
      <c r="E3272" s="3" t="s">
        <v>472</v>
      </c>
      <c r="F3272" s="3">
        <v>2</v>
      </c>
      <c r="G3272" s="3">
        <v>3</v>
      </c>
      <c r="H3272" s="3" t="s">
        <v>60</v>
      </c>
      <c r="I3272" s="3" t="s">
        <v>61</v>
      </c>
      <c r="J3272" s="3">
        <v>24.3</v>
      </c>
      <c r="K3272" s="3"/>
    </row>
    <row r="3273" spans="1:11" x14ac:dyDescent="0.35">
      <c r="A3273" s="3" t="s">
        <v>103</v>
      </c>
      <c r="B3273" s="3">
        <v>2013</v>
      </c>
      <c r="C3273" s="22">
        <v>41231</v>
      </c>
      <c r="D3273" s="3" t="s">
        <v>1554</v>
      </c>
      <c r="E3273" s="3" t="s">
        <v>472</v>
      </c>
      <c r="F3273" s="3">
        <v>2</v>
      </c>
      <c r="G3273" s="3">
        <v>4</v>
      </c>
      <c r="H3273" s="3" t="s">
        <v>1646</v>
      </c>
      <c r="I3273" s="3" t="s">
        <v>1639</v>
      </c>
      <c r="J3273" s="3">
        <v>21.2</v>
      </c>
      <c r="K3273" s="3"/>
    </row>
    <row r="3274" spans="1:11" x14ac:dyDescent="0.35">
      <c r="A3274" s="3" t="s">
        <v>103</v>
      </c>
      <c r="B3274" s="3">
        <v>2013</v>
      </c>
      <c r="C3274" s="22">
        <v>41231</v>
      </c>
      <c r="D3274" s="3" t="s">
        <v>1554</v>
      </c>
      <c r="E3274" s="3" t="s">
        <v>472</v>
      </c>
      <c r="F3274" s="3">
        <v>2</v>
      </c>
      <c r="G3274" s="3">
        <v>5</v>
      </c>
      <c r="H3274" s="3" t="s">
        <v>113</v>
      </c>
      <c r="I3274" s="3" t="s">
        <v>121</v>
      </c>
      <c r="J3274" s="3">
        <v>18.100000000000001</v>
      </c>
      <c r="K3274" s="3"/>
    </row>
    <row r="3275" spans="1:11" x14ac:dyDescent="0.35">
      <c r="A3275" s="3" t="s">
        <v>103</v>
      </c>
      <c r="B3275" s="3">
        <v>2013</v>
      </c>
      <c r="C3275" s="22">
        <v>41231</v>
      </c>
      <c r="D3275" s="3" t="s">
        <v>1554</v>
      </c>
      <c r="E3275" s="3" t="s">
        <v>472</v>
      </c>
      <c r="F3275" s="3">
        <v>2</v>
      </c>
      <c r="G3275" s="3">
        <v>6</v>
      </c>
      <c r="H3275" s="3" t="s">
        <v>1605</v>
      </c>
      <c r="I3275" s="3" t="s">
        <v>40</v>
      </c>
      <c r="J3275" s="3">
        <v>21.8</v>
      </c>
      <c r="K3275" s="3"/>
    </row>
    <row r="3276" spans="1:11" x14ac:dyDescent="0.35">
      <c r="A3276" s="3" t="s">
        <v>103</v>
      </c>
      <c r="B3276" s="3">
        <v>2013</v>
      </c>
      <c r="C3276" s="22">
        <v>41231</v>
      </c>
      <c r="D3276" s="3" t="s">
        <v>1554</v>
      </c>
      <c r="E3276" s="3" t="s">
        <v>472</v>
      </c>
      <c r="F3276" s="3">
        <v>2</v>
      </c>
      <c r="G3276" s="3">
        <v>7</v>
      </c>
      <c r="H3276" s="3" t="s">
        <v>1678</v>
      </c>
      <c r="I3276" s="3" t="s">
        <v>1654</v>
      </c>
      <c r="J3276" s="3">
        <v>21.3</v>
      </c>
      <c r="K3276" s="3"/>
    </row>
    <row r="3277" spans="1:11" x14ac:dyDescent="0.35">
      <c r="A3277" s="3" t="s">
        <v>103</v>
      </c>
      <c r="B3277" s="3">
        <v>2013</v>
      </c>
      <c r="C3277" s="22">
        <v>41231</v>
      </c>
      <c r="D3277" s="3" t="s">
        <v>1554</v>
      </c>
      <c r="E3277" s="3" t="s">
        <v>472</v>
      </c>
      <c r="F3277" s="3">
        <v>3</v>
      </c>
      <c r="G3277" s="3">
        <v>1</v>
      </c>
      <c r="H3277" s="3" t="s">
        <v>1604</v>
      </c>
      <c r="I3277" s="3" t="s">
        <v>15</v>
      </c>
      <c r="J3277" s="3">
        <v>22</v>
      </c>
      <c r="K3277" s="3"/>
    </row>
    <row r="3278" spans="1:11" x14ac:dyDescent="0.35">
      <c r="A3278" s="3" t="s">
        <v>103</v>
      </c>
      <c r="B3278" s="3">
        <v>2013</v>
      </c>
      <c r="C3278" s="22">
        <v>41231</v>
      </c>
      <c r="D3278" s="3" t="s">
        <v>1554</v>
      </c>
      <c r="E3278" s="3" t="s">
        <v>472</v>
      </c>
      <c r="F3278" s="3">
        <v>3</v>
      </c>
      <c r="G3278" s="3">
        <v>2</v>
      </c>
      <c r="H3278" s="3" t="s">
        <v>1650</v>
      </c>
      <c r="I3278" s="3" t="s">
        <v>1648</v>
      </c>
      <c r="J3278" s="3">
        <v>32.5</v>
      </c>
      <c r="K3278" s="3"/>
    </row>
    <row r="3279" spans="1:11" x14ac:dyDescent="0.35">
      <c r="A3279" s="3" t="s">
        <v>103</v>
      </c>
      <c r="B3279" s="3">
        <v>2013</v>
      </c>
      <c r="C3279" s="22">
        <v>41231</v>
      </c>
      <c r="D3279" s="3" t="s">
        <v>1554</v>
      </c>
      <c r="E3279" s="3" t="s">
        <v>472</v>
      </c>
      <c r="F3279" s="3">
        <v>3</v>
      </c>
      <c r="G3279" s="3">
        <v>3</v>
      </c>
      <c r="H3279" s="3" t="s">
        <v>167</v>
      </c>
      <c r="I3279" s="3" t="s">
        <v>121</v>
      </c>
      <c r="J3279" s="3">
        <v>19.899999999999999</v>
      </c>
      <c r="K3279" s="3"/>
    </row>
    <row r="3280" spans="1:11" x14ac:dyDescent="0.35">
      <c r="A3280" s="3" t="s">
        <v>103</v>
      </c>
      <c r="B3280" s="3">
        <v>2013</v>
      </c>
      <c r="C3280" s="22">
        <v>41231</v>
      </c>
      <c r="D3280" s="3" t="s">
        <v>1554</v>
      </c>
      <c r="E3280" s="3" t="s">
        <v>472</v>
      </c>
      <c r="F3280" s="3">
        <v>3</v>
      </c>
      <c r="G3280" s="3">
        <v>4</v>
      </c>
      <c r="H3280" s="3" t="s">
        <v>1695</v>
      </c>
      <c r="I3280" s="3" t="s">
        <v>59</v>
      </c>
      <c r="J3280" s="3">
        <v>18.3</v>
      </c>
      <c r="K3280" s="3"/>
    </row>
    <row r="3281" spans="1:11" x14ac:dyDescent="0.35">
      <c r="A3281" s="3" t="s">
        <v>103</v>
      </c>
      <c r="B3281" s="3">
        <v>2013</v>
      </c>
      <c r="C3281" s="22">
        <v>41231</v>
      </c>
      <c r="D3281" s="3" t="s">
        <v>1554</v>
      </c>
      <c r="E3281" s="3" t="s">
        <v>472</v>
      </c>
      <c r="F3281" s="3">
        <v>3</v>
      </c>
      <c r="G3281" s="3">
        <v>5</v>
      </c>
      <c r="H3281" s="3" t="s">
        <v>78</v>
      </c>
      <c r="I3281" s="3" t="s">
        <v>19</v>
      </c>
      <c r="J3281" s="3">
        <v>21.5</v>
      </c>
      <c r="K3281" s="3"/>
    </row>
    <row r="3282" spans="1:11" x14ac:dyDescent="0.35">
      <c r="A3282" s="3" t="s">
        <v>103</v>
      </c>
      <c r="B3282" s="3">
        <v>2013</v>
      </c>
      <c r="C3282" s="22">
        <v>41231</v>
      </c>
      <c r="D3282" s="3" t="s">
        <v>1554</v>
      </c>
      <c r="E3282" s="3" t="s">
        <v>472</v>
      </c>
      <c r="F3282" s="3">
        <v>3</v>
      </c>
      <c r="G3282" s="3">
        <v>6</v>
      </c>
      <c r="H3282" s="3" t="s">
        <v>1591</v>
      </c>
      <c r="I3282" s="3" t="s">
        <v>17</v>
      </c>
      <c r="J3282" s="3">
        <v>24.6</v>
      </c>
      <c r="K3282" s="3"/>
    </row>
    <row r="3283" spans="1:11" x14ac:dyDescent="0.35">
      <c r="A3283" s="3" t="s">
        <v>103</v>
      </c>
      <c r="B3283" s="3">
        <v>2013</v>
      </c>
      <c r="C3283" s="22">
        <v>41231</v>
      </c>
      <c r="D3283" s="3" t="s">
        <v>1554</v>
      </c>
      <c r="E3283" s="3" t="s">
        <v>472</v>
      </c>
      <c r="F3283" s="3">
        <v>3</v>
      </c>
      <c r="G3283" s="3">
        <v>7</v>
      </c>
      <c r="H3283" s="3" t="s">
        <v>1691</v>
      </c>
      <c r="I3283" s="3" t="s">
        <v>1692</v>
      </c>
      <c r="J3283" s="3"/>
      <c r="K3283" s="3"/>
    </row>
    <row r="3284" spans="1:11" x14ac:dyDescent="0.35">
      <c r="A3284" s="3" t="s">
        <v>103</v>
      </c>
      <c r="B3284" s="3">
        <v>2013</v>
      </c>
      <c r="C3284" s="22">
        <v>41231</v>
      </c>
      <c r="D3284" s="3" t="s">
        <v>1554</v>
      </c>
      <c r="E3284" s="3" t="s">
        <v>1543</v>
      </c>
      <c r="F3284" s="3">
        <v>1</v>
      </c>
      <c r="G3284" s="3">
        <v>1</v>
      </c>
      <c r="H3284" s="3" t="s">
        <v>1646</v>
      </c>
      <c r="I3284" s="3" t="s">
        <v>1639</v>
      </c>
      <c r="J3284" s="3">
        <v>21.2</v>
      </c>
      <c r="K3284" s="3"/>
    </row>
    <row r="3285" spans="1:11" x14ac:dyDescent="0.35">
      <c r="A3285" s="3" t="s">
        <v>103</v>
      </c>
      <c r="B3285" s="3">
        <v>2013</v>
      </c>
      <c r="C3285" s="22">
        <v>41231</v>
      </c>
      <c r="D3285" s="3" t="s">
        <v>1554</v>
      </c>
      <c r="E3285" s="3" t="s">
        <v>1543</v>
      </c>
      <c r="F3285" s="3">
        <v>1</v>
      </c>
      <c r="G3285" s="3">
        <v>2</v>
      </c>
      <c r="H3285" s="3" t="s">
        <v>167</v>
      </c>
      <c r="I3285" s="3" t="s">
        <v>121</v>
      </c>
      <c r="J3285" s="3">
        <v>19.899999999999999</v>
      </c>
      <c r="K3285" s="3"/>
    </row>
    <row r="3286" spans="1:11" x14ac:dyDescent="0.35">
      <c r="A3286" s="3" t="s">
        <v>103</v>
      </c>
      <c r="B3286" s="3">
        <v>2013</v>
      </c>
      <c r="C3286" s="22">
        <v>41231</v>
      </c>
      <c r="D3286" s="3" t="s">
        <v>1554</v>
      </c>
      <c r="E3286" s="3" t="s">
        <v>1543</v>
      </c>
      <c r="F3286" s="3">
        <v>1</v>
      </c>
      <c r="G3286" s="3">
        <v>3</v>
      </c>
      <c r="H3286" s="3" t="s">
        <v>78</v>
      </c>
      <c r="I3286" s="3" t="s">
        <v>19</v>
      </c>
      <c r="J3286" s="3">
        <v>21.5</v>
      </c>
      <c r="K3286" s="3"/>
    </row>
    <row r="3287" spans="1:11" x14ac:dyDescent="0.35">
      <c r="A3287" s="3" t="s">
        <v>103</v>
      </c>
      <c r="B3287" s="3">
        <v>2013</v>
      </c>
      <c r="C3287" s="22">
        <v>41231</v>
      </c>
      <c r="D3287" s="3" t="s">
        <v>1554</v>
      </c>
      <c r="E3287" s="3" t="s">
        <v>1543</v>
      </c>
      <c r="F3287" s="3">
        <v>1</v>
      </c>
      <c r="G3287" s="3">
        <v>4</v>
      </c>
      <c r="H3287" s="3" t="s">
        <v>1684</v>
      </c>
      <c r="I3287" s="3" t="s">
        <v>61</v>
      </c>
      <c r="J3287" s="3">
        <v>18</v>
      </c>
      <c r="K3287" s="3"/>
    </row>
    <row r="3288" spans="1:11" x14ac:dyDescent="0.35">
      <c r="A3288" s="3" t="s">
        <v>103</v>
      </c>
      <c r="B3288" s="3">
        <v>2013</v>
      </c>
      <c r="C3288" s="22">
        <v>41231</v>
      </c>
      <c r="D3288" s="3" t="s">
        <v>1554</v>
      </c>
      <c r="E3288" s="3" t="s">
        <v>1543</v>
      </c>
      <c r="F3288" s="3">
        <v>1</v>
      </c>
      <c r="G3288" s="3">
        <v>5</v>
      </c>
      <c r="H3288" s="3" t="s">
        <v>1605</v>
      </c>
      <c r="I3288" s="3" t="s">
        <v>40</v>
      </c>
      <c r="J3288" s="3">
        <v>21.8</v>
      </c>
      <c r="K3288" s="3"/>
    </row>
    <row r="3289" spans="1:11" x14ac:dyDescent="0.35">
      <c r="A3289" s="3" t="s">
        <v>103</v>
      </c>
      <c r="B3289" s="3">
        <v>2013</v>
      </c>
      <c r="C3289" s="22">
        <v>41231</v>
      </c>
      <c r="D3289" s="3" t="s">
        <v>1554</v>
      </c>
      <c r="E3289" s="3" t="s">
        <v>1543</v>
      </c>
      <c r="F3289" s="3">
        <v>2</v>
      </c>
      <c r="G3289" s="3">
        <v>1</v>
      </c>
      <c r="H3289" s="3" t="s">
        <v>1591</v>
      </c>
      <c r="I3289" s="3" t="s">
        <v>17</v>
      </c>
      <c r="J3289" s="3">
        <v>24.6</v>
      </c>
      <c r="K3289" s="3"/>
    </row>
    <row r="3290" spans="1:11" x14ac:dyDescent="0.35">
      <c r="A3290" s="3" t="s">
        <v>103</v>
      </c>
      <c r="B3290" s="3">
        <v>2013</v>
      </c>
      <c r="C3290" s="22">
        <v>41231</v>
      </c>
      <c r="D3290" s="3" t="s">
        <v>1554</v>
      </c>
      <c r="E3290" s="3" t="s">
        <v>1543</v>
      </c>
      <c r="F3290" s="3">
        <v>2</v>
      </c>
      <c r="G3290" s="3">
        <v>2</v>
      </c>
      <c r="H3290" s="3" t="s">
        <v>60</v>
      </c>
      <c r="I3290" s="3" t="s">
        <v>61</v>
      </c>
      <c r="J3290" s="3">
        <v>24.3</v>
      </c>
      <c r="K3290" s="3"/>
    </row>
    <row r="3291" spans="1:11" x14ac:dyDescent="0.35">
      <c r="A3291" s="3" t="s">
        <v>103</v>
      </c>
      <c r="B3291" s="3">
        <v>2013</v>
      </c>
      <c r="C3291" s="22">
        <v>41231</v>
      </c>
      <c r="D3291" s="3" t="s">
        <v>1554</v>
      </c>
      <c r="E3291" s="3" t="s">
        <v>1543</v>
      </c>
      <c r="F3291" s="3">
        <v>2</v>
      </c>
      <c r="G3291" s="3">
        <v>3</v>
      </c>
      <c r="H3291" s="3" t="s">
        <v>113</v>
      </c>
      <c r="I3291" s="3" t="s">
        <v>121</v>
      </c>
      <c r="J3291" s="3">
        <v>18.100000000000001</v>
      </c>
      <c r="K3291" s="3"/>
    </row>
    <row r="3292" spans="1:11" x14ac:dyDescent="0.35">
      <c r="A3292" s="3" t="s">
        <v>103</v>
      </c>
      <c r="B3292" s="3">
        <v>2013</v>
      </c>
      <c r="C3292" s="22">
        <v>41231</v>
      </c>
      <c r="D3292" s="3" t="s">
        <v>1554</v>
      </c>
      <c r="E3292" s="3" t="s">
        <v>1543</v>
      </c>
      <c r="F3292" s="3">
        <v>2</v>
      </c>
      <c r="G3292" s="3">
        <v>4</v>
      </c>
      <c r="H3292" s="3" t="s">
        <v>1678</v>
      </c>
      <c r="I3292" s="3" t="s">
        <v>1654</v>
      </c>
      <c r="J3292" s="3">
        <v>21.3</v>
      </c>
      <c r="K3292" s="3"/>
    </row>
    <row r="3293" spans="1:11" x14ac:dyDescent="0.35">
      <c r="A3293" s="3" t="s">
        <v>103</v>
      </c>
      <c r="B3293" s="3">
        <v>2013</v>
      </c>
      <c r="C3293" s="22">
        <v>41231</v>
      </c>
      <c r="D3293" s="3" t="s">
        <v>1554</v>
      </c>
      <c r="E3293" s="3" t="s">
        <v>1543</v>
      </c>
      <c r="F3293" s="3">
        <v>2</v>
      </c>
      <c r="G3293" s="3">
        <v>5</v>
      </c>
      <c r="H3293" s="3" t="s">
        <v>1695</v>
      </c>
      <c r="I3293" s="3" t="s">
        <v>59</v>
      </c>
      <c r="J3293" s="3">
        <v>18.3</v>
      </c>
      <c r="K3293" s="3"/>
    </row>
    <row r="3294" spans="1:11" x14ac:dyDescent="0.35">
      <c r="A3294" s="3" t="s">
        <v>103</v>
      </c>
      <c r="B3294" s="3">
        <v>2013</v>
      </c>
      <c r="C3294" s="22">
        <v>41231</v>
      </c>
      <c r="D3294" s="3" t="s">
        <v>1554</v>
      </c>
      <c r="E3294" s="3" t="s">
        <v>1543</v>
      </c>
      <c r="F3294" s="3">
        <v>3</v>
      </c>
      <c r="G3294" s="3">
        <v>1</v>
      </c>
      <c r="H3294" s="3" t="s">
        <v>1643</v>
      </c>
      <c r="I3294" s="3" t="s">
        <v>175</v>
      </c>
      <c r="J3294" s="3">
        <v>27.2</v>
      </c>
      <c r="K3294" s="3"/>
    </row>
    <row r="3295" spans="1:11" x14ac:dyDescent="0.35">
      <c r="A3295" s="3" t="s">
        <v>103</v>
      </c>
      <c r="B3295" s="3">
        <v>2013</v>
      </c>
      <c r="C3295" s="22">
        <v>41231</v>
      </c>
      <c r="D3295" s="3" t="s">
        <v>1554</v>
      </c>
      <c r="E3295" s="3" t="s">
        <v>1543</v>
      </c>
      <c r="F3295" s="3">
        <v>3</v>
      </c>
      <c r="G3295" s="3">
        <v>2</v>
      </c>
      <c r="H3295" s="3" t="s">
        <v>142</v>
      </c>
      <c r="I3295" s="3" t="s">
        <v>61</v>
      </c>
      <c r="J3295" s="3">
        <v>20.399999999999999</v>
      </c>
      <c r="K3295" s="3"/>
    </row>
    <row r="3296" spans="1:11" x14ac:dyDescent="0.35">
      <c r="A3296" s="3" t="s">
        <v>103</v>
      </c>
      <c r="B3296" s="3">
        <v>2013</v>
      </c>
      <c r="C3296" s="22">
        <v>41231</v>
      </c>
      <c r="D3296" s="3" t="s">
        <v>1554</v>
      </c>
      <c r="E3296" s="3" t="s">
        <v>1543</v>
      </c>
      <c r="F3296" s="3">
        <v>3</v>
      </c>
      <c r="G3296" s="3">
        <v>3</v>
      </c>
      <c r="H3296" s="3" t="s">
        <v>1694</v>
      </c>
      <c r="I3296" s="3" t="s">
        <v>1672</v>
      </c>
      <c r="J3296" s="3">
        <v>32.5</v>
      </c>
      <c r="K3296" s="3"/>
    </row>
    <row r="3297" spans="1:11" x14ac:dyDescent="0.35">
      <c r="A3297" s="3" t="s">
        <v>103</v>
      </c>
      <c r="B3297" s="3">
        <v>2013</v>
      </c>
      <c r="C3297" s="22">
        <v>41231</v>
      </c>
      <c r="D3297" s="3" t="s">
        <v>1554</v>
      </c>
      <c r="E3297" s="3" t="s">
        <v>1543</v>
      </c>
      <c r="F3297" s="3">
        <v>3</v>
      </c>
      <c r="G3297" s="3">
        <v>4</v>
      </c>
      <c r="H3297" s="3" t="s">
        <v>1679</v>
      </c>
      <c r="I3297" s="3" t="s">
        <v>1616</v>
      </c>
      <c r="J3297" s="3">
        <v>25.7</v>
      </c>
      <c r="K3297" s="3"/>
    </row>
    <row r="3298" spans="1:11" x14ac:dyDescent="0.35">
      <c r="A3298" s="3" t="s">
        <v>103</v>
      </c>
      <c r="B3298" s="3">
        <v>2013</v>
      </c>
      <c r="C3298" s="22">
        <v>41231</v>
      </c>
      <c r="D3298" s="3" t="s">
        <v>1554</v>
      </c>
      <c r="E3298" s="3" t="s">
        <v>1543</v>
      </c>
      <c r="F3298" s="3">
        <v>3</v>
      </c>
      <c r="G3298" s="3">
        <v>5</v>
      </c>
      <c r="H3298" s="3" t="s">
        <v>1691</v>
      </c>
      <c r="I3298" s="3" t="s">
        <v>1692</v>
      </c>
      <c r="J3298" s="3"/>
      <c r="K3298" s="3"/>
    </row>
    <row r="3299" spans="1:11" x14ac:dyDescent="0.35">
      <c r="A3299" s="3" t="s">
        <v>103</v>
      </c>
      <c r="B3299" s="3">
        <v>2013</v>
      </c>
      <c r="C3299" s="22">
        <v>41231</v>
      </c>
      <c r="D3299" s="3" t="s">
        <v>1554</v>
      </c>
      <c r="E3299" s="3" t="s">
        <v>1544</v>
      </c>
      <c r="F3299" s="3">
        <v>1</v>
      </c>
      <c r="G3299" s="3">
        <v>1</v>
      </c>
      <c r="H3299" s="3" t="s">
        <v>1591</v>
      </c>
      <c r="I3299" s="3" t="s">
        <v>17</v>
      </c>
      <c r="J3299" s="3">
        <v>24.6</v>
      </c>
      <c r="K3299" s="3"/>
    </row>
    <row r="3300" spans="1:11" x14ac:dyDescent="0.35">
      <c r="A3300" s="3" t="s">
        <v>103</v>
      </c>
      <c r="B3300" s="3">
        <v>2013</v>
      </c>
      <c r="C3300" s="22">
        <v>41231</v>
      </c>
      <c r="D3300" s="3" t="s">
        <v>1554</v>
      </c>
      <c r="E3300" s="3" t="s">
        <v>1544</v>
      </c>
      <c r="F3300" s="3">
        <v>1</v>
      </c>
      <c r="G3300" s="3">
        <v>2</v>
      </c>
      <c r="H3300" s="3" t="s">
        <v>80</v>
      </c>
      <c r="I3300" s="3" t="s">
        <v>65</v>
      </c>
      <c r="J3300" s="3">
        <v>25.5</v>
      </c>
      <c r="K3300" s="3"/>
    </row>
    <row r="3301" spans="1:11" x14ac:dyDescent="0.35">
      <c r="A3301" s="3" t="s">
        <v>103</v>
      </c>
      <c r="B3301" s="3">
        <v>2013</v>
      </c>
      <c r="C3301" s="22">
        <v>41231</v>
      </c>
      <c r="D3301" s="3" t="s">
        <v>1554</v>
      </c>
      <c r="E3301" s="3" t="s">
        <v>1544</v>
      </c>
      <c r="F3301" s="3">
        <v>1</v>
      </c>
      <c r="G3301" s="3">
        <v>3</v>
      </c>
      <c r="H3301" s="3" t="s">
        <v>167</v>
      </c>
      <c r="I3301" s="3" t="s">
        <v>121</v>
      </c>
      <c r="J3301" s="3">
        <v>19.899999999999999</v>
      </c>
      <c r="K3301" s="3"/>
    </row>
    <row r="3302" spans="1:11" x14ac:dyDescent="0.35">
      <c r="A3302" s="3" t="s">
        <v>103</v>
      </c>
      <c r="B3302" s="3">
        <v>2013</v>
      </c>
      <c r="C3302" s="22">
        <v>41231</v>
      </c>
      <c r="D3302" s="3" t="s">
        <v>1554</v>
      </c>
      <c r="E3302" s="3" t="s">
        <v>1544</v>
      </c>
      <c r="F3302" s="3">
        <v>1</v>
      </c>
      <c r="G3302" s="3">
        <v>4</v>
      </c>
      <c r="H3302" s="3" t="s">
        <v>1650</v>
      </c>
      <c r="I3302" s="3" t="s">
        <v>1648</v>
      </c>
      <c r="J3302" s="3">
        <v>32.5</v>
      </c>
      <c r="K3302" s="3"/>
    </row>
    <row r="3303" spans="1:11" x14ac:dyDescent="0.35">
      <c r="A3303" s="3" t="s">
        <v>103</v>
      </c>
      <c r="B3303" s="3">
        <v>2013</v>
      </c>
      <c r="C3303" s="22">
        <v>41231</v>
      </c>
      <c r="D3303" s="3" t="s">
        <v>1554</v>
      </c>
      <c r="E3303" s="3" t="s">
        <v>1544</v>
      </c>
      <c r="F3303" s="3">
        <v>1</v>
      </c>
      <c r="G3303" s="3">
        <v>5</v>
      </c>
      <c r="H3303" s="3" t="s">
        <v>142</v>
      </c>
      <c r="I3303" s="3" t="s">
        <v>61</v>
      </c>
      <c r="J3303" s="3">
        <v>20.399999999999999</v>
      </c>
      <c r="K3303" s="3"/>
    </row>
    <row r="3304" spans="1:11" x14ac:dyDescent="0.35">
      <c r="A3304" s="3" t="s">
        <v>103</v>
      </c>
      <c r="B3304" s="3">
        <v>2013</v>
      </c>
      <c r="C3304" s="22">
        <v>41231</v>
      </c>
      <c r="D3304" s="3" t="s">
        <v>1554</v>
      </c>
      <c r="E3304" s="3" t="s">
        <v>1544</v>
      </c>
      <c r="F3304" s="3">
        <v>1</v>
      </c>
      <c r="G3304" s="3">
        <v>6</v>
      </c>
      <c r="H3304" s="3" t="s">
        <v>1651</v>
      </c>
      <c r="I3304" s="3" t="s">
        <v>1652</v>
      </c>
      <c r="J3304" s="3">
        <v>22</v>
      </c>
      <c r="K3304" s="3"/>
    </row>
    <row r="3305" spans="1:11" x14ac:dyDescent="0.35">
      <c r="A3305" s="3" t="s">
        <v>103</v>
      </c>
      <c r="B3305" s="3">
        <v>2013</v>
      </c>
      <c r="C3305" s="22">
        <v>41231</v>
      </c>
      <c r="D3305" s="3" t="s">
        <v>1554</v>
      </c>
      <c r="E3305" s="3" t="s">
        <v>1544</v>
      </c>
      <c r="F3305" s="3">
        <v>2</v>
      </c>
      <c r="G3305" s="3">
        <v>1</v>
      </c>
      <c r="H3305" s="3" t="s">
        <v>1604</v>
      </c>
      <c r="I3305" s="3" t="s">
        <v>15</v>
      </c>
      <c r="J3305" s="3">
        <v>22</v>
      </c>
      <c r="K3305" s="3"/>
    </row>
    <row r="3306" spans="1:11" x14ac:dyDescent="0.35">
      <c r="A3306" s="3" t="s">
        <v>103</v>
      </c>
      <c r="B3306" s="3">
        <v>2013</v>
      </c>
      <c r="C3306" s="22">
        <v>41231</v>
      </c>
      <c r="D3306" s="3" t="s">
        <v>1554</v>
      </c>
      <c r="E3306" s="3" t="s">
        <v>1544</v>
      </c>
      <c r="F3306" s="3">
        <v>2</v>
      </c>
      <c r="G3306" s="3">
        <v>2</v>
      </c>
      <c r="H3306" s="3" t="s">
        <v>1643</v>
      </c>
      <c r="I3306" s="3" t="s">
        <v>175</v>
      </c>
      <c r="J3306" s="3">
        <v>27.2</v>
      </c>
      <c r="K3306" s="3"/>
    </row>
    <row r="3307" spans="1:11" x14ac:dyDescent="0.35">
      <c r="A3307" s="3" t="s">
        <v>103</v>
      </c>
      <c r="B3307" s="3">
        <v>2013</v>
      </c>
      <c r="C3307" s="22">
        <v>41231</v>
      </c>
      <c r="D3307" s="3" t="s">
        <v>1554</v>
      </c>
      <c r="E3307" s="3" t="s">
        <v>1544</v>
      </c>
      <c r="F3307" s="3">
        <v>2</v>
      </c>
      <c r="G3307" s="3">
        <v>3</v>
      </c>
      <c r="H3307" s="3" t="s">
        <v>1640</v>
      </c>
      <c r="I3307" s="3" t="s">
        <v>25</v>
      </c>
      <c r="J3307" s="3">
        <v>21</v>
      </c>
      <c r="K3307" s="3"/>
    </row>
    <row r="3308" spans="1:11" x14ac:dyDescent="0.35">
      <c r="A3308" s="3" t="s">
        <v>103</v>
      </c>
      <c r="B3308" s="3">
        <v>2013</v>
      </c>
      <c r="C3308" s="22">
        <v>41231</v>
      </c>
      <c r="D3308" s="3" t="s">
        <v>1554</v>
      </c>
      <c r="E3308" s="3" t="s">
        <v>1544</v>
      </c>
      <c r="F3308" s="3">
        <v>2</v>
      </c>
      <c r="G3308" s="3">
        <v>4</v>
      </c>
      <c r="H3308" s="3" t="s">
        <v>1658</v>
      </c>
      <c r="I3308" s="3" t="s">
        <v>1682</v>
      </c>
      <c r="J3308" s="3">
        <v>22.9</v>
      </c>
      <c r="K3308" s="3"/>
    </row>
    <row r="3309" spans="1:11" x14ac:dyDescent="0.35">
      <c r="A3309" s="3" t="s">
        <v>103</v>
      </c>
      <c r="B3309" s="3">
        <v>2013</v>
      </c>
      <c r="C3309" s="22">
        <v>41231</v>
      </c>
      <c r="D3309" s="3" t="s">
        <v>1554</v>
      </c>
      <c r="E3309" s="3" t="s">
        <v>1544</v>
      </c>
      <c r="F3309" s="3">
        <v>2</v>
      </c>
      <c r="G3309" s="3">
        <v>5</v>
      </c>
      <c r="H3309" s="3" t="s">
        <v>1646</v>
      </c>
      <c r="I3309" s="3" t="s">
        <v>1639</v>
      </c>
      <c r="J3309" s="3">
        <v>21.2</v>
      </c>
      <c r="K3309" s="3"/>
    </row>
    <row r="3310" spans="1:11" x14ac:dyDescent="0.35">
      <c r="A3310" s="3" t="s">
        <v>103</v>
      </c>
      <c r="B3310" s="3">
        <v>2013</v>
      </c>
      <c r="C3310" s="22">
        <v>41231</v>
      </c>
      <c r="D3310" s="3" t="s">
        <v>1554</v>
      </c>
      <c r="E3310" s="3" t="s">
        <v>1544</v>
      </c>
      <c r="F3310" s="3">
        <v>2</v>
      </c>
      <c r="G3310" s="3">
        <v>6</v>
      </c>
      <c r="H3310" s="3" t="s">
        <v>60</v>
      </c>
      <c r="I3310" s="3" t="s">
        <v>61</v>
      </c>
      <c r="J3310" s="3">
        <v>24.3</v>
      </c>
      <c r="K3310" s="3"/>
    </row>
    <row r="3311" spans="1:11" x14ac:dyDescent="0.35">
      <c r="A3311" s="3" t="s">
        <v>103</v>
      </c>
      <c r="B3311" s="3">
        <v>2013</v>
      </c>
      <c r="C3311" s="22">
        <v>41231</v>
      </c>
      <c r="D3311" s="3" t="s">
        <v>1554</v>
      </c>
      <c r="E3311" s="3" t="s">
        <v>383</v>
      </c>
      <c r="F3311" s="3">
        <v>1</v>
      </c>
      <c r="G3311" s="3">
        <v>1</v>
      </c>
      <c r="H3311" s="3" t="s">
        <v>1604</v>
      </c>
      <c r="I3311" s="3" t="s">
        <v>15</v>
      </c>
      <c r="J3311" s="3">
        <v>22</v>
      </c>
      <c r="K3311" s="3">
        <v>1</v>
      </c>
    </row>
    <row r="3312" spans="1:11" x14ac:dyDescent="0.35">
      <c r="A3312" s="3" t="s">
        <v>103</v>
      </c>
      <c r="B3312" s="3">
        <v>2013</v>
      </c>
      <c r="C3312" s="22">
        <v>41231</v>
      </c>
      <c r="D3312" s="3" t="s">
        <v>1554</v>
      </c>
      <c r="E3312" s="3" t="s">
        <v>383</v>
      </c>
      <c r="F3312" s="3">
        <v>1</v>
      </c>
      <c r="G3312" s="3">
        <v>2</v>
      </c>
      <c r="H3312" s="3" t="s">
        <v>167</v>
      </c>
      <c r="I3312" s="3" t="s">
        <v>121</v>
      </c>
      <c r="J3312" s="3">
        <v>19.899999999999999</v>
      </c>
      <c r="K3312" s="3">
        <v>2</v>
      </c>
    </row>
    <row r="3313" spans="1:11" x14ac:dyDescent="0.35">
      <c r="A3313" s="3" t="s">
        <v>103</v>
      </c>
      <c r="B3313" s="3">
        <v>2013</v>
      </c>
      <c r="C3313" s="22">
        <v>41231</v>
      </c>
      <c r="D3313" s="3" t="s">
        <v>1554</v>
      </c>
      <c r="E3313" s="3" t="s">
        <v>383</v>
      </c>
      <c r="F3313" s="3">
        <v>1</v>
      </c>
      <c r="G3313" s="3">
        <v>3</v>
      </c>
      <c r="H3313" s="3" t="s">
        <v>80</v>
      </c>
      <c r="I3313" s="3" t="s">
        <v>65</v>
      </c>
      <c r="J3313" s="3">
        <v>25.5</v>
      </c>
      <c r="K3313" s="3">
        <v>3</v>
      </c>
    </row>
    <row r="3314" spans="1:11" x14ac:dyDescent="0.35">
      <c r="A3314" s="3" t="s">
        <v>103</v>
      </c>
      <c r="B3314" s="3">
        <v>2013</v>
      </c>
      <c r="C3314" s="22">
        <v>41231</v>
      </c>
      <c r="D3314" s="3" t="s">
        <v>1554</v>
      </c>
      <c r="E3314" s="3" t="s">
        <v>383</v>
      </c>
      <c r="F3314" s="3">
        <v>1</v>
      </c>
      <c r="G3314" s="3">
        <v>4</v>
      </c>
      <c r="H3314" s="3" t="s">
        <v>1643</v>
      </c>
      <c r="I3314" s="3" t="s">
        <v>175</v>
      </c>
      <c r="J3314" s="3">
        <v>27.2</v>
      </c>
      <c r="K3314" s="3">
        <v>4</v>
      </c>
    </row>
    <row r="3315" spans="1:11" x14ac:dyDescent="0.35">
      <c r="A3315" s="3" t="s">
        <v>103</v>
      </c>
      <c r="B3315" s="3">
        <v>2013</v>
      </c>
      <c r="C3315" s="22">
        <v>41231</v>
      </c>
      <c r="D3315" s="3" t="s">
        <v>1554</v>
      </c>
      <c r="E3315" s="3" t="s">
        <v>383</v>
      </c>
      <c r="F3315" s="3">
        <v>1</v>
      </c>
      <c r="G3315" s="3">
        <v>5</v>
      </c>
      <c r="H3315" s="3" t="s">
        <v>1640</v>
      </c>
      <c r="I3315" s="3" t="s">
        <v>25</v>
      </c>
      <c r="J3315" s="3">
        <v>21</v>
      </c>
      <c r="K3315" s="3">
        <v>5</v>
      </c>
    </row>
    <row r="3316" spans="1:11" x14ac:dyDescent="0.35">
      <c r="A3316" s="3" t="s">
        <v>103</v>
      </c>
      <c r="B3316" s="3">
        <v>2013</v>
      </c>
      <c r="C3316" s="22">
        <v>41231</v>
      </c>
      <c r="D3316" s="3" t="s">
        <v>1554</v>
      </c>
      <c r="E3316" s="3" t="s">
        <v>383</v>
      </c>
      <c r="F3316" s="3">
        <v>1</v>
      </c>
      <c r="G3316" s="3">
        <v>6</v>
      </c>
      <c r="H3316" s="3" t="s">
        <v>1591</v>
      </c>
      <c r="I3316" s="3" t="s">
        <v>17</v>
      </c>
      <c r="J3316" s="3">
        <v>24.6</v>
      </c>
      <c r="K3316" s="3">
        <v>6</v>
      </c>
    </row>
    <row r="3317" spans="1:11" x14ac:dyDescent="0.35">
      <c r="A3317" s="3" t="s">
        <v>103</v>
      </c>
      <c r="B3317" s="3">
        <v>2013</v>
      </c>
      <c r="C3317" s="22">
        <v>41231</v>
      </c>
      <c r="D3317" s="3" t="s">
        <v>1554</v>
      </c>
      <c r="E3317" s="3" t="s">
        <v>383</v>
      </c>
      <c r="F3317" s="3">
        <v>2</v>
      </c>
      <c r="G3317" s="3">
        <v>1</v>
      </c>
      <c r="H3317" s="3" t="s">
        <v>60</v>
      </c>
      <c r="I3317" s="3" t="s">
        <v>61</v>
      </c>
      <c r="J3317" s="3">
        <v>24.3</v>
      </c>
      <c r="K3317" s="3">
        <v>1</v>
      </c>
    </row>
    <row r="3318" spans="1:11" x14ac:dyDescent="0.35">
      <c r="A3318" s="3" t="s">
        <v>103</v>
      </c>
      <c r="B3318" s="3">
        <v>2013</v>
      </c>
      <c r="C3318" s="22">
        <v>41231</v>
      </c>
      <c r="D3318" s="3" t="s">
        <v>1554</v>
      </c>
      <c r="E3318" s="3" t="s">
        <v>383</v>
      </c>
      <c r="F3318" s="3">
        <v>2</v>
      </c>
      <c r="G3318" s="3">
        <v>2</v>
      </c>
      <c r="H3318" s="3" t="s">
        <v>1658</v>
      </c>
      <c r="I3318" s="3" t="s">
        <v>1682</v>
      </c>
      <c r="J3318" s="3">
        <v>22.9</v>
      </c>
      <c r="K3318" s="3">
        <v>2</v>
      </c>
    </row>
    <row r="3319" spans="1:11" x14ac:dyDescent="0.35">
      <c r="A3319" s="3" t="s">
        <v>103</v>
      </c>
      <c r="B3319" s="3">
        <v>2013</v>
      </c>
      <c r="C3319" s="22">
        <v>41231</v>
      </c>
      <c r="D3319" s="3" t="s">
        <v>1554</v>
      </c>
      <c r="E3319" s="3" t="s">
        <v>383</v>
      </c>
      <c r="F3319" s="3">
        <v>2</v>
      </c>
      <c r="G3319" s="3">
        <v>3</v>
      </c>
      <c r="H3319" s="3" t="s">
        <v>1651</v>
      </c>
      <c r="I3319" s="3" t="s">
        <v>1652</v>
      </c>
      <c r="J3319" s="3">
        <v>22</v>
      </c>
      <c r="K3319" s="3">
        <v>3</v>
      </c>
    </row>
    <row r="3320" spans="1:11" x14ac:dyDescent="0.35">
      <c r="A3320" s="3" t="s">
        <v>103</v>
      </c>
      <c r="B3320" s="3">
        <v>2013</v>
      </c>
      <c r="C3320" s="22">
        <v>41231</v>
      </c>
      <c r="D3320" s="3" t="s">
        <v>1554</v>
      </c>
      <c r="E3320" s="3" t="s">
        <v>383</v>
      </c>
      <c r="F3320" s="3">
        <v>2</v>
      </c>
      <c r="G3320" s="3">
        <v>4</v>
      </c>
      <c r="H3320" s="3" t="s">
        <v>142</v>
      </c>
      <c r="I3320" s="3" t="s">
        <v>61</v>
      </c>
      <c r="J3320" s="3">
        <v>20.399999999999999</v>
      </c>
      <c r="K3320" s="3">
        <v>4</v>
      </c>
    </row>
    <row r="3321" spans="1:11" x14ac:dyDescent="0.35">
      <c r="A3321" s="3" t="s">
        <v>103</v>
      </c>
      <c r="B3321" s="3">
        <v>2013</v>
      </c>
      <c r="C3321" s="22">
        <v>41231</v>
      </c>
      <c r="D3321" s="3" t="s">
        <v>1554</v>
      </c>
      <c r="E3321" s="3" t="s">
        <v>383</v>
      </c>
      <c r="F3321" s="3">
        <v>2</v>
      </c>
      <c r="G3321" s="3">
        <v>5</v>
      </c>
      <c r="H3321" s="3" t="s">
        <v>1646</v>
      </c>
      <c r="I3321" s="3" t="s">
        <v>1639</v>
      </c>
      <c r="J3321" s="3">
        <v>21.2</v>
      </c>
      <c r="K3321" s="3">
        <v>5</v>
      </c>
    </row>
    <row r="3322" spans="1:11" x14ac:dyDescent="0.35">
      <c r="A3322" s="3" t="s">
        <v>103</v>
      </c>
      <c r="B3322" s="3">
        <v>2013</v>
      </c>
      <c r="C3322" s="22">
        <v>41231</v>
      </c>
      <c r="D3322" s="3" t="s">
        <v>1554</v>
      </c>
      <c r="E3322" s="3" t="s">
        <v>383</v>
      </c>
      <c r="F3322" s="3">
        <v>2</v>
      </c>
      <c r="G3322" s="3">
        <v>6</v>
      </c>
      <c r="H3322" s="3" t="s">
        <v>1650</v>
      </c>
      <c r="I3322" s="3" t="s">
        <v>1648</v>
      </c>
      <c r="J3322" s="3">
        <v>32.5</v>
      </c>
      <c r="K3322" s="3">
        <v>6</v>
      </c>
    </row>
    <row r="3323" spans="1:11" x14ac:dyDescent="0.35">
      <c r="A3323" s="3" t="s">
        <v>71</v>
      </c>
      <c r="B3323" s="3">
        <v>2013</v>
      </c>
      <c r="C3323" s="22">
        <v>41195</v>
      </c>
      <c r="D3323" s="3" t="s">
        <v>1554</v>
      </c>
      <c r="E3323" s="3" t="s">
        <v>472</v>
      </c>
      <c r="F3323" s="3">
        <v>1</v>
      </c>
      <c r="G3323" s="3">
        <v>1</v>
      </c>
      <c r="H3323" s="3" t="s">
        <v>1651</v>
      </c>
      <c r="I3323" s="3" t="s">
        <v>1652</v>
      </c>
      <c r="J3323" s="3">
        <v>21.9</v>
      </c>
      <c r="K3323" s="3"/>
    </row>
    <row r="3324" spans="1:11" x14ac:dyDescent="0.35">
      <c r="A3324" s="3" t="s">
        <v>71</v>
      </c>
      <c r="B3324" s="3">
        <v>2013</v>
      </c>
      <c r="C3324" s="22">
        <v>41195</v>
      </c>
      <c r="D3324" s="3" t="s">
        <v>1554</v>
      </c>
      <c r="E3324" s="3" t="s">
        <v>472</v>
      </c>
      <c r="F3324" s="3">
        <v>1</v>
      </c>
      <c r="G3324" s="3">
        <v>2</v>
      </c>
      <c r="H3324" s="3" t="s">
        <v>80</v>
      </c>
      <c r="I3324" s="3" t="s">
        <v>65</v>
      </c>
      <c r="J3324" s="3">
        <v>25.4</v>
      </c>
      <c r="K3324" s="3"/>
    </row>
    <row r="3325" spans="1:11" x14ac:dyDescent="0.35">
      <c r="A3325" s="3" t="s">
        <v>71</v>
      </c>
      <c r="B3325" s="3">
        <v>2013</v>
      </c>
      <c r="C3325" s="22">
        <v>41195</v>
      </c>
      <c r="D3325" s="3" t="s">
        <v>1554</v>
      </c>
      <c r="E3325" s="3" t="s">
        <v>472</v>
      </c>
      <c r="F3325" s="3">
        <v>1</v>
      </c>
      <c r="G3325" s="3">
        <v>3</v>
      </c>
      <c r="H3325" s="3" t="s">
        <v>1687</v>
      </c>
      <c r="I3325" s="3" t="s">
        <v>40</v>
      </c>
      <c r="J3325" s="3">
        <v>26.8</v>
      </c>
      <c r="K3325" s="3"/>
    </row>
    <row r="3326" spans="1:11" x14ac:dyDescent="0.35">
      <c r="A3326" s="3" t="s">
        <v>71</v>
      </c>
      <c r="B3326" s="3">
        <v>2013</v>
      </c>
      <c r="C3326" s="22">
        <v>41195</v>
      </c>
      <c r="D3326" s="3" t="s">
        <v>1554</v>
      </c>
      <c r="E3326" s="3" t="s">
        <v>472</v>
      </c>
      <c r="F3326" s="3">
        <v>1</v>
      </c>
      <c r="G3326" s="3">
        <v>4</v>
      </c>
      <c r="H3326" s="3" t="s">
        <v>1678</v>
      </c>
      <c r="I3326" s="3" t="s">
        <v>1654</v>
      </c>
      <c r="J3326" s="3">
        <v>21.2</v>
      </c>
      <c r="K3326" s="3"/>
    </row>
    <row r="3327" spans="1:11" x14ac:dyDescent="0.35">
      <c r="A3327" s="3" t="s">
        <v>71</v>
      </c>
      <c r="B3327" s="3">
        <v>2013</v>
      </c>
      <c r="C3327" s="22">
        <v>41195</v>
      </c>
      <c r="D3327" s="3" t="s">
        <v>1554</v>
      </c>
      <c r="E3327" s="3" t="s">
        <v>472</v>
      </c>
      <c r="F3327" s="3">
        <v>1</v>
      </c>
      <c r="G3327" s="3">
        <v>5</v>
      </c>
      <c r="H3327" s="3" t="s">
        <v>1693</v>
      </c>
      <c r="I3327" s="3" t="s">
        <v>1690</v>
      </c>
      <c r="J3327" s="3">
        <v>20.100000000000001</v>
      </c>
      <c r="K3327" s="3"/>
    </row>
    <row r="3328" spans="1:11" x14ac:dyDescent="0.35">
      <c r="A3328" s="3" t="s">
        <v>71</v>
      </c>
      <c r="B3328" s="3">
        <v>2013</v>
      </c>
      <c r="C3328" s="22">
        <v>41195</v>
      </c>
      <c r="D3328" s="3" t="s">
        <v>1554</v>
      </c>
      <c r="E3328" s="3" t="s">
        <v>472</v>
      </c>
      <c r="F3328" s="3">
        <v>1</v>
      </c>
      <c r="G3328" s="3">
        <v>6</v>
      </c>
      <c r="H3328" s="3" t="s">
        <v>1696</v>
      </c>
      <c r="I3328" s="3" t="s">
        <v>1697</v>
      </c>
      <c r="J3328" s="3"/>
      <c r="K3328" s="3"/>
    </row>
    <row r="3329" spans="1:11" x14ac:dyDescent="0.35">
      <c r="A3329" s="3" t="s">
        <v>71</v>
      </c>
      <c r="B3329" s="3">
        <v>2013</v>
      </c>
      <c r="C3329" s="22">
        <v>41195</v>
      </c>
      <c r="D3329" s="3" t="s">
        <v>1554</v>
      </c>
      <c r="E3329" s="3" t="s">
        <v>472</v>
      </c>
      <c r="F3329" s="3">
        <v>2</v>
      </c>
      <c r="G3329" s="3">
        <v>1</v>
      </c>
      <c r="H3329" s="3" t="s">
        <v>1640</v>
      </c>
      <c r="I3329" s="3" t="s">
        <v>25</v>
      </c>
      <c r="J3329" s="3">
        <v>20.9</v>
      </c>
      <c r="K3329" s="3"/>
    </row>
    <row r="3330" spans="1:11" x14ac:dyDescent="0.35">
      <c r="A3330" s="3" t="s">
        <v>71</v>
      </c>
      <c r="B3330" s="3">
        <v>2013</v>
      </c>
      <c r="C3330" s="22">
        <v>41195</v>
      </c>
      <c r="D3330" s="3" t="s">
        <v>1554</v>
      </c>
      <c r="E3330" s="3" t="s">
        <v>472</v>
      </c>
      <c r="F3330" s="3">
        <v>2</v>
      </c>
      <c r="G3330" s="3">
        <v>2</v>
      </c>
      <c r="H3330" s="3" t="s">
        <v>119</v>
      </c>
      <c r="I3330" s="3" t="s">
        <v>21</v>
      </c>
      <c r="J3330" s="3">
        <v>21.5</v>
      </c>
      <c r="K3330" s="3"/>
    </row>
    <row r="3331" spans="1:11" x14ac:dyDescent="0.35">
      <c r="A3331" s="3" t="s">
        <v>71</v>
      </c>
      <c r="B3331" s="3">
        <v>2013</v>
      </c>
      <c r="C3331" s="22">
        <v>41195</v>
      </c>
      <c r="D3331" s="3" t="s">
        <v>1554</v>
      </c>
      <c r="E3331" s="3" t="s">
        <v>472</v>
      </c>
      <c r="F3331" s="3">
        <v>2</v>
      </c>
      <c r="G3331" s="3">
        <v>3</v>
      </c>
      <c r="H3331" s="3" t="s">
        <v>1680</v>
      </c>
      <c r="I3331" s="3" t="s">
        <v>1681</v>
      </c>
      <c r="J3331" s="3">
        <v>20.6</v>
      </c>
      <c r="K3331" s="3"/>
    </row>
    <row r="3332" spans="1:11" x14ac:dyDescent="0.35">
      <c r="A3332" s="3" t="s">
        <v>71</v>
      </c>
      <c r="B3332" s="3">
        <v>2013</v>
      </c>
      <c r="C3332" s="22">
        <v>41195</v>
      </c>
      <c r="D3332" s="3" t="s">
        <v>1554</v>
      </c>
      <c r="E3332" s="3" t="s">
        <v>472</v>
      </c>
      <c r="F3332" s="3">
        <v>2</v>
      </c>
      <c r="G3332" s="3">
        <v>4</v>
      </c>
      <c r="H3332" s="3" t="s">
        <v>43</v>
      </c>
      <c r="I3332" s="3" t="s">
        <v>44</v>
      </c>
      <c r="J3332" s="3">
        <v>19.899999999999999</v>
      </c>
      <c r="K3332" s="3"/>
    </row>
    <row r="3333" spans="1:11" x14ac:dyDescent="0.35">
      <c r="A3333" s="3" t="s">
        <v>71</v>
      </c>
      <c r="B3333" s="3">
        <v>2013</v>
      </c>
      <c r="C3333" s="22">
        <v>41195</v>
      </c>
      <c r="D3333" s="3" t="s">
        <v>1554</v>
      </c>
      <c r="E3333" s="3" t="s">
        <v>472</v>
      </c>
      <c r="F3333" s="3">
        <v>2</v>
      </c>
      <c r="G3333" s="3">
        <v>5</v>
      </c>
      <c r="H3333" s="3" t="s">
        <v>1644</v>
      </c>
      <c r="I3333" s="3" t="s">
        <v>1645</v>
      </c>
      <c r="J3333" s="3">
        <v>26.2</v>
      </c>
      <c r="K3333" s="3"/>
    </row>
    <row r="3334" spans="1:11" x14ac:dyDescent="0.35">
      <c r="A3334" s="3" t="s">
        <v>71</v>
      </c>
      <c r="B3334" s="3">
        <v>2013</v>
      </c>
      <c r="C3334" s="22">
        <v>41195</v>
      </c>
      <c r="D3334" s="3" t="s">
        <v>1554</v>
      </c>
      <c r="E3334" s="3" t="s">
        <v>472</v>
      </c>
      <c r="F3334" s="3">
        <v>2</v>
      </c>
      <c r="G3334" s="3">
        <v>6</v>
      </c>
      <c r="H3334" s="3" t="s">
        <v>1698</v>
      </c>
      <c r="I3334" s="3" t="s">
        <v>63</v>
      </c>
      <c r="J3334" s="3">
        <v>26.4</v>
      </c>
      <c r="K3334" s="3"/>
    </row>
    <row r="3335" spans="1:11" x14ac:dyDescent="0.35">
      <c r="A3335" s="3" t="s">
        <v>71</v>
      </c>
      <c r="B3335" s="3">
        <v>2013</v>
      </c>
      <c r="C3335" s="22">
        <v>41195</v>
      </c>
      <c r="D3335" s="3" t="s">
        <v>1554</v>
      </c>
      <c r="E3335" s="3" t="s">
        <v>472</v>
      </c>
      <c r="F3335" s="3">
        <v>3</v>
      </c>
      <c r="G3335" s="3">
        <v>1</v>
      </c>
      <c r="H3335" s="3" t="s">
        <v>60</v>
      </c>
      <c r="I3335" s="3" t="s">
        <v>61</v>
      </c>
      <c r="J3335" s="3">
        <v>24.2</v>
      </c>
      <c r="K3335" s="3"/>
    </row>
    <row r="3336" spans="1:11" x14ac:dyDescent="0.35">
      <c r="A3336" s="3" t="s">
        <v>71</v>
      </c>
      <c r="B3336" s="3">
        <v>2013</v>
      </c>
      <c r="C3336" s="22">
        <v>41195</v>
      </c>
      <c r="D3336" s="3" t="s">
        <v>1554</v>
      </c>
      <c r="E3336" s="3" t="s">
        <v>472</v>
      </c>
      <c r="F3336" s="3">
        <v>3</v>
      </c>
      <c r="G3336" s="3">
        <v>2</v>
      </c>
      <c r="H3336" s="3" t="s">
        <v>1638</v>
      </c>
      <c r="I3336" s="3" t="s">
        <v>1639</v>
      </c>
      <c r="J3336" s="3">
        <v>24.3</v>
      </c>
      <c r="K3336" s="3"/>
    </row>
    <row r="3337" spans="1:11" x14ac:dyDescent="0.35">
      <c r="A3337" s="3" t="s">
        <v>71</v>
      </c>
      <c r="B3337" s="3">
        <v>2013</v>
      </c>
      <c r="C3337" s="22">
        <v>41195</v>
      </c>
      <c r="D3337" s="3" t="s">
        <v>1554</v>
      </c>
      <c r="E3337" s="3" t="s">
        <v>472</v>
      </c>
      <c r="F3337" s="3">
        <v>3</v>
      </c>
      <c r="G3337" s="3">
        <v>3</v>
      </c>
      <c r="H3337" s="3" t="s">
        <v>1641</v>
      </c>
      <c r="I3337" s="3" t="s">
        <v>1642</v>
      </c>
      <c r="J3337" s="3">
        <v>25</v>
      </c>
      <c r="K3337" s="3"/>
    </row>
    <row r="3338" spans="1:11" x14ac:dyDescent="0.35">
      <c r="A3338" s="3" t="s">
        <v>71</v>
      </c>
      <c r="B3338" s="3">
        <v>2013</v>
      </c>
      <c r="C3338" s="22">
        <v>41195</v>
      </c>
      <c r="D3338" s="3" t="s">
        <v>1554</v>
      </c>
      <c r="E3338" s="3" t="s">
        <v>472</v>
      </c>
      <c r="F3338" s="3">
        <v>3</v>
      </c>
      <c r="G3338" s="3">
        <v>4</v>
      </c>
      <c r="H3338" s="3" t="s">
        <v>20</v>
      </c>
      <c r="I3338" s="3" t="s">
        <v>21</v>
      </c>
      <c r="J3338" s="3">
        <v>17.2</v>
      </c>
      <c r="K3338" s="3"/>
    </row>
    <row r="3339" spans="1:11" x14ac:dyDescent="0.35">
      <c r="A3339" s="3" t="s">
        <v>71</v>
      </c>
      <c r="B3339" s="3">
        <v>2013</v>
      </c>
      <c r="C3339" s="22">
        <v>41195</v>
      </c>
      <c r="D3339" s="3" t="s">
        <v>1554</v>
      </c>
      <c r="E3339" s="3" t="s">
        <v>472</v>
      </c>
      <c r="F3339" s="3">
        <v>3</v>
      </c>
      <c r="G3339" s="3">
        <v>5</v>
      </c>
      <c r="H3339" s="3" t="s">
        <v>1699</v>
      </c>
      <c r="I3339" s="3" t="s">
        <v>1700</v>
      </c>
      <c r="J3339" s="3"/>
      <c r="K3339" s="3"/>
    </row>
    <row r="3340" spans="1:11" x14ac:dyDescent="0.35">
      <c r="A3340" s="3" t="s">
        <v>71</v>
      </c>
      <c r="B3340" s="3">
        <v>2013</v>
      </c>
      <c r="C3340" s="22">
        <v>41195</v>
      </c>
      <c r="D3340" s="3" t="s">
        <v>1554</v>
      </c>
      <c r="E3340" s="3" t="s">
        <v>472</v>
      </c>
      <c r="F3340" s="3">
        <v>3</v>
      </c>
      <c r="G3340" s="3">
        <v>6</v>
      </c>
      <c r="H3340" s="3" t="s">
        <v>1605</v>
      </c>
      <c r="I3340" s="3" t="s">
        <v>40</v>
      </c>
      <c r="J3340" s="3">
        <v>21.7</v>
      </c>
      <c r="K3340" s="3"/>
    </row>
    <row r="3341" spans="1:11" x14ac:dyDescent="0.35">
      <c r="A3341" s="3" t="s">
        <v>71</v>
      </c>
      <c r="B3341" s="3">
        <v>2013</v>
      </c>
      <c r="C3341" s="22">
        <v>41195</v>
      </c>
      <c r="D3341" s="3" t="s">
        <v>1554</v>
      </c>
      <c r="E3341" s="3" t="s">
        <v>1543</v>
      </c>
      <c r="F3341" s="3">
        <v>1</v>
      </c>
      <c r="G3341" s="3">
        <v>1</v>
      </c>
      <c r="H3341" s="3" t="s">
        <v>43</v>
      </c>
      <c r="I3341" s="3" t="s">
        <v>44</v>
      </c>
      <c r="J3341" s="3">
        <v>19.899999999999999</v>
      </c>
      <c r="K3341" s="3"/>
    </row>
    <row r="3342" spans="1:11" x14ac:dyDescent="0.35">
      <c r="A3342" s="3" t="s">
        <v>71</v>
      </c>
      <c r="B3342" s="3">
        <v>2013</v>
      </c>
      <c r="C3342" s="22">
        <v>41195</v>
      </c>
      <c r="D3342" s="3" t="s">
        <v>1554</v>
      </c>
      <c r="E3342" s="3" t="s">
        <v>1543</v>
      </c>
      <c r="F3342" s="3">
        <v>1</v>
      </c>
      <c r="G3342" s="3">
        <v>2</v>
      </c>
      <c r="H3342" s="3" t="s">
        <v>1699</v>
      </c>
      <c r="I3342" s="3" t="s">
        <v>1700</v>
      </c>
      <c r="J3342" s="3"/>
      <c r="K3342" s="3"/>
    </row>
    <row r="3343" spans="1:11" x14ac:dyDescent="0.35">
      <c r="A3343" s="3" t="s">
        <v>71</v>
      </c>
      <c r="B3343" s="3">
        <v>2013</v>
      </c>
      <c r="C3343" s="22">
        <v>41195</v>
      </c>
      <c r="D3343" s="3" t="s">
        <v>1554</v>
      </c>
      <c r="E3343" s="3" t="s">
        <v>1543</v>
      </c>
      <c r="F3343" s="3">
        <v>1</v>
      </c>
      <c r="G3343" s="3">
        <v>3</v>
      </c>
      <c r="H3343" s="3" t="s">
        <v>1687</v>
      </c>
      <c r="I3343" s="3" t="s">
        <v>40</v>
      </c>
      <c r="J3343" s="3">
        <v>26.8</v>
      </c>
      <c r="K3343" s="3"/>
    </row>
    <row r="3344" spans="1:11" x14ac:dyDescent="0.35">
      <c r="A3344" s="3" t="s">
        <v>71</v>
      </c>
      <c r="B3344" s="3">
        <v>2013</v>
      </c>
      <c r="C3344" s="22">
        <v>41195</v>
      </c>
      <c r="D3344" s="3" t="s">
        <v>1554</v>
      </c>
      <c r="E3344" s="3" t="s">
        <v>1543</v>
      </c>
      <c r="F3344" s="3">
        <v>1</v>
      </c>
      <c r="G3344" s="3">
        <v>4</v>
      </c>
      <c r="H3344" s="3" t="s">
        <v>1680</v>
      </c>
      <c r="I3344" s="3" t="s">
        <v>1681</v>
      </c>
      <c r="J3344" s="3">
        <v>20.6</v>
      </c>
      <c r="K3344" s="3"/>
    </row>
    <row r="3345" spans="1:11" x14ac:dyDescent="0.35">
      <c r="A3345" s="3" t="s">
        <v>71</v>
      </c>
      <c r="B3345" s="3">
        <v>2013</v>
      </c>
      <c r="C3345" s="22">
        <v>41195</v>
      </c>
      <c r="D3345" s="3" t="s">
        <v>1554</v>
      </c>
      <c r="E3345" s="3" t="s">
        <v>1543</v>
      </c>
      <c r="F3345" s="3">
        <v>1</v>
      </c>
      <c r="G3345" s="3">
        <v>5</v>
      </c>
      <c r="H3345" s="3" t="s">
        <v>1644</v>
      </c>
      <c r="I3345" s="3" t="s">
        <v>1645</v>
      </c>
      <c r="J3345" s="3">
        <v>26.2</v>
      </c>
      <c r="K3345" s="3"/>
    </row>
    <row r="3346" spans="1:11" x14ac:dyDescent="0.35">
      <c r="A3346" s="3" t="s">
        <v>71</v>
      </c>
      <c r="B3346" s="3">
        <v>2013</v>
      </c>
      <c r="C3346" s="22">
        <v>41195</v>
      </c>
      <c r="D3346" s="3" t="s">
        <v>1554</v>
      </c>
      <c r="E3346" s="3" t="s">
        <v>1543</v>
      </c>
      <c r="F3346" s="3">
        <v>1</v>
      </c>
      <c r="G3346" s="3">
        <v>6</v>
      </c>
      <c r="H3346" s="3" t="s">
        <v>1696</v>
      </c>
      <c r="I3346" s="3" t="s">
        <v>1697</v>
      </c>
      <c r="J3346" s="3"/>
      <c r="K3346" s="3"/>
    </row>
    <row r="3347" spans="1:11" x14ac:dyDescent="0.35">
      <c r="A3347" s="3" t="s">
        <v>71</v>
      </c>
      <c r="B3347" s="3">
        <v>2013</v>
      </c>
      <c r="C3347" s="22">
        <v>41195</v>
      </c>
      <c r="D3347" s="3" t="s">
        <v>1554</v>
      </c>
      <c r="E3347" s="3" t="s">
        <v>1543</v>
      </c>
      <c r="F3347" s="3">
        <v>2</v>
      </c>
      <c r="G3347" s="3">
        <v>1</v>
      </c>
      <c r="H3347" s="3" t="s">
        <v>1693</v>
      </c>
      <c r="I3347" s="3" t="s">
        <v>1690</v>
      </c>
      <c r="J3347" s="3">
        <v>20.100000000000001</v>
      </c>
      <c r="K3347" s="3"/>
    </row>
    <row r="3348" spans="1:11" x14ac:dyDescent="0.35">
      <c r="A3348" s="3" t="s">
        <v>71</v>
      </c>
      <c r="B3348" s="3">
        <v>2013</v>
      </c>
      <c r="C3348" s="22">
        <v>41195</v>
      </c>
      <c r="D3348" s="3" t="s">
        <v>1554</v>
      </c>
      <c r="E3348" s="3" t="s">
        <v>1543</v>
      </c>
      <c r="F3348" s="3">
        <v>2</v>
      </c>
      <c r="G3348" s="3">
        <v>2</v>
      </c>
      <c r="H3348" s="3" t="s">
        <v>1641</v>
      </c>
      <c r="I3348" s="3" t="s">
        <v>1642</v>
      </c>
      <c r="J3348" s="3">
        <v>25</v>
      </c>
      <c r="K3348" s="3"/>
    </row>
    <row r="3349" spans="1:11" x14ac:dyDescent="0.35">
      <c r="A3349" s="3" t="s">
        <v>71</v>
      </c>
      <c r="B3349" s="3">
        <v>2013</v>
      </c>
      <c r="C3349" s="22">
        <v>41195</v>
      </c>
      <c r="D3349" s="3" t="s">
        <v>1554</v>
      </c>
      <c r="E3349" s="3" t="s">
        <v>1543</v>
      </c>
      <c r="F3349" s="3">
        <v>2</v>
      </c>
      <c r="G3349" s="3">
        <v>3</v>
      </c>
      <c r="H3349" s="3" t="s">
        <v>1605</v>
      </c>
      <c r="I3349" s="3" t="s">
        <v>40</v>
      </c>
      <c r="J3349" s="3">
        <v>21.7</v>
      </c>
      <c r="K3349" s="3"/>
    </row>
    <row r="3350" spans="1:11" x14ac:dyDescent="0.35">
      <c r="A3350" s="3" t="s">
        <v>71</v>
      </c>
      <c r="B3350" s="3">
        <v>2013</v>
      </c>
      <c r="C3350" s="22">
        <v>41195</v>
      </c>
      <c r="D3350" s="3" t="s">
        <v>1554</v>
      </c>
      <c r="E3350" s="3" t="s">
        <v>1543</v>
      </c>
      <c r="F3350" s="3">
        <v>2</v>
      </c>
      <c r="G3350" s="3">
        <v>4</v>
      </c>
      <c r="H3350" s="3" t="s">
        <v>20</v>
      </c>
      <c r="I3350" s="3" t="s">
        <v>21</v>
      </c>
      <c r="J3350" s="3">
        <v>17.2</v>
      </c>
      <c r="K3350" s="3"/>
    </row>
    <row r="3351" spans="1:11" x14ac:dyDescent="0.35">
      <c r="A3351" s="3" t="s">
        <v>71</v>
      </c>
      <c r="B3351" s="3">
        <v>2013</v>
      </c>
      <c r="C3351" s="22">
        <v>41195</v>
      </c>
      <c r="D3351" s="3" t="s">
        <v>1554</v>
      </c>
      <c r="E3351" s="3" t="s">
        <v>1543</v>
      </c>
      <c r="F3351" s="3">
        <v>2</v>
      </c>
      <c r="G3351" s="3">
        <v>5</v>
      </c>
      <c r="H3351" s="3" t="s">
        <v>1698</v>
      </c>
      <c r="I3351" s="3" t="s">
        <v>63</v>
      </c>
      <c r="J3351" s="3">
        <v>26.4</v>
      </c>
      <c r="K3351" s="3"/>
    </row>
    <row r="3352" spans="1:11" x14ac:dyDescent="0.35">
      <c r="A3352" s="3" t="s">
        <v>71</v>
      </c>
      <c r="B3352" s="3">
        <v>2013</v>
      </c>
      <c r="C3352" s="22">
        <v>41195</v>
      </c>
      <c r="D3352" s="3" t="s">
        <v>1554</v>
      </c>
      <c r="E3352" s="3" t="s">
        <v>1543</v>
      </c>
      <c r="F3352" s="3">
        <v>2</v>
      </c>
      <c r="G3352" s="3">
        <v>6</v>
      </c>
      <c r="H3352" s="3" t="s">
        <v>1678</v>
      </c>
      <c r="I3352" s="3" t="s">
        <v>1654</v>
      </c>
      <c r="J3352" s="3">
        <v>21.2</v>
      </c>
      <c r="K3352" s="3"/>
    </row>
    <row r="3353" spans="1:11" x14ac:dyDescent="0.35">
      <c r="A3353" s="3" t="s">
        <v>71</v>
      </c>
      <c r="B3353" s="3">
        <v>2013</v>
      </c>
      <c r="C3353" s="22">
        <v>41195</v>
      </c>
      <c r="D3353" s="3" t="s">
        <v>1554</v>
      </c>
      <c r="E3353" s="3" t="s">
        <v>1544</v>
      </c>
      <c r="F3353" s="3">
        <v>1</v>
      </c>
      <c r="G3353" s="3">
        <v>1</v>
      </c>
      <c r="H3353" s="3" t="s">
        <v>1638</v>
      </c>
      <c r="I3353" s="3" t="s">
        <v>1639</v>
      </c>
      <c r="J3353" s="3">
        <v>24.3</v>
      </c>
      <c r="K3353" s="3"/>
    </row>
    <row r="3354" spans="1:11" x14ac:dyDescent="0.35">
      <c r="A3354" s="3" t="s">
        <v>71</v>
      </c>
      <c r="B3354" s="3">
        <v>2013</v>
      </c>
      <c r="C3354" s="22">
        <v>41195</v>
      </c>
      <c r="D3354" s="3" t="s">
        <v>1554</v>
      </c>
      <c r="E3354" s="3" t="s">
        <v>1544</v>
      </c>
      <c r="F3354" s="3">
        <v>1</v>
      </c>
      <c r="G3354" s="3">
        <v>2</v>
      </c>
      <c r="H3354" s="3" t="s">
        <v>1651</v>
      </c>
      <c r="I3354" s="3" t="s">
        <v>1652</v>
      </c>
      <c r="J3354" s="3">
        <v>21.9</v>
      </c>
      <c r="K3354" s="3"/>
    </row>
    <row r="3355" spans="1:11" x14ac:dyDescent="0.35">
      <c r="A3355" s="3" t="s">
        <v>71</v>
      </c>
      <c r="B3355" s="3">
        <v>2013</v>
      </c>
      <c r="C3355" s="22">
        <v>41195</v>
      </c>
      <c r="D3355" s="3" t="s">
        <v>1554</v>
      </c>
      <c r="E3355" s="3" t="s">
        <v>1544</v>
      </c>
      <c r="F3355" s="3">
        <v>1</v>
      </c>
      <c r="G3355" s="3">
        <v>3</v>
      </c>
      <c r="H3355" s="3" t="s">
        <v>119</v>
      </c>
      <c r="I3355" s="3" t="s">
        <v>21</v>
      </c>
      <c r="J3355" s="3">
        <v>21.5</v>
      </c>
      <c r="K3355" s="3"/>
    </row>
    <row r="3356" spans="1:11" x14ac:dyDescent="0.35">
      <c r="A3356" s="3" t="s">
        <v>71</v>
      </c>
      <c r="B3356" s="3">
        <v>2013</v>
      </c>
      <c r="C3356" s="22">
        <v>41195</v>
      </c>
      <c r="D3356" s="3" t="s">
        <v>1554</v>
      </c>
      <c r="E3356" s="3" t="s">
        <v>1544</v>
      </c>
      <c r="F3356" s="3">
        <v>1</v>
      </c>
      <c r="G3356" s="3">
        <v>4</v>
      </c>
      <c r="H3356" s="3" t="s">
        <v>1699</v>
      </c>
      <c r="I3356" s="3" t="s">
        <v>1700</v>
      </c>
      <c r="J3356" s="3"/>
      <c r="K3356" s="3"/>
    </row>
    <row r="3357" spans="1:11" x14ac:dyDescent="0.35">
      <c r="A3357" s="3" t="s">
        <v>71</v>
      </c>
      <c r="B3357" s="3">
        <v>2013</v>
      </c>
      <c r="C3357" s="22">
        <v>41195</v>
      </c>
      <c r="D3357" s="3" t="s">
        <v>1554</v>
      </c>
      <c r="E3357" s="3" t="s">
        <v>1544</v>
      </c>
      <c r="F3357" s="3">
        <v>1</v>
      </c>
      <c r="G3357" s="3">
        <v>5</v>
      </c>
      <c r="H3357" s="3" t="s">
        <v>1693</v>
      </c>
      <c r="I3357" s="3" t="s">
        <v>1690</v>
      </c>
      <c r="J3357" s="3">
        <v>20.100000000000001</v>
      </c>
      <c r="K3357" s="3"/>
    </row>
    <row r="3358" spans="1:11" x14ac:dyDescent="0.35">
      <c r="A3358" s="3" t="s">
        <v>71</v>
      </c>
      <c r="B3358" s="3">
        <v>2013</v>
      </c>
      <c r="C3358" s="22">
        <v>41195</v>
      </c>
      <c r="D3358" s="3" t="s">
        <v>1554</v>
      </c>
      <c r="E3358" s="3" t="s">
        <v>1544</v>
      </c>
      <c r="F3358" s="3">
        <v>1</v>
      </c>
      <c r="G3358" s="3">
        <v>6</v>
      </c>
      <c r="H3358" s="3" t="s">
        <v>1605</v>
      </c>
      <c r="I3358" s="3" t="s">
        <v>40</v>
      </c>
      <c r="J3358" s="3">
        <v>21.7</v>
      </c>
      <c r="K3358" s="3"/>
    </row>
    <row r="3359" spans="1:11" x14ac:dyDescent="0.35">
      <c r="A3359" s="3" t="s">
        <v>71</v>
      </c>
      <c r="B3359" s="3">
        <v>2013</v>
      </c>
      <c r="C3359" s="22">
        <v>41195</v>
      </c>
      <c r="D3359" s="3" t="s">
        <v>1554</v>
      </c>
      <c r="E3359" s="3" t="s">
        <v>1544</v>
      </c>
      <c r="F3359" s="3">
        <v>2</v>
      </c>
      <c r="G3359" s="3">
        <v>1</v>
      </c>
      <c r="H3359" s="3" t="s">
        <v>1640</v>
      </c>
      <c r="I3359" s="3" t="s">
        <v>25</v>
      </c>
      <c r="J3359" s="3">
        <v>20.9</v>
      </c>
      <c r="K3359" s="3"/>
    </row>
    <row r="3360" spans="1:11" x14ac:dyDescent="0.35">
      <c r="A3360" s="3" t="s">
        <v>71</v>
      </c>
      <c r="B3360" s="3">
        <v>2013</v>
      </c>
      <c r="C3360" s="22">
        <v>41195</v>
      </c>
      <c r="D3360" s="3" t="s">
        <v>1554</v>
      </c>
      <c r="E3360" s="3" t="s">
        <v>1544</v>
      </c>
      <c r="F3360" s="3">
        <v>2</v>
      </c>
      <c r="G3360" s="3">
        <v>2</v>
      </c>
      <c r="H3360" s="3" t="s">
        <v>80</v>
      </c>
      <c r="I3360" s="3" t="s">
        <v>65</v>
      </c>
      <c r="J3360" s="3">
        <v>25.4</v>
      </c>
      <c r="K3360" s="3"/>
    </row>
    <row r="3361" spans="1:11" x14ac:dyDescent="0.35">
      <c r="A3361" s="3" t="s">
        <v>71</v>
      </c>
      <c r="B3361" s="3">
        <v>2013</v>
      </c>
      <c r="C3361" s="22">
        <v>41195</v>
      </c>
      <c r="D3361" s="3" t="s">
        <v>1554</v>
      </c>
      <c r="E3361" s="3" t="s">
        <v>1544</v>
      </c>
      <c r="F3361" s="3">
        <v>2</v>
      </c>
      <c r="G3361" s="3">
        <v>3</v>
      </c>
      <c r="H3361" s="3" t="s">
        <v>43</v>
      </c>
      <c r="I3361" s="3" t="s">
        <v>44</v>
      </c>
      <c r="J3361" s="3">
        <v>19.899999999999999</v>
      </c>
      <c r="K3361" s="3"/>
    </row>
    <row r="3362" spans="1:11" x14ac:dyDescent="0.35">
      <c r="A3362" s="3" t="s">
        <v>71</v>
      </c>
      <c r="B3362" s="3">
        <v>2013</v>
      </c>
      <c r="C3362" s="22">
        <v>41195</v>
      </c>
      <c r="D3362" s="3" t="s">
        <v>1554</v>
      </c>
      <c r="E3362" s="3" t="s">
        <v>1544</v>
      </c>
      <c r="F3362" s="3">
        <v>2</v>
      </c>
      <c r="G3362" s="3">
        <v>4</v>
      </c>
      <c r="H3362" s="3" t="s">
        <v>60</v>
      </c>
      <c r="I3362" s="3" t="s">
        <v>61</v>
      </c>
      <c r="J3362" s="3">
        <v>24.2</v>
      </c>
      <c r="K3362" s="3"/>
    </row>
    <row r="3363" spans="1:11" x14ac:dyDescent="0.35">
      <c r="A3363" s="3" t="s">
        <v>71</v>
      </c>
      <c r="B3363" s="3">
        <v>2013</v>
      </c>
      <c r="C3363" s="22">
        <v>41195</v>
      </c>
      <c r="D3363" s="3" t="s">
        <v>1554</v>
      </c>
      <c r="E3363" s="3" t="s">
        <v>1544</v>
      </c>
      <c r="F3363" s="3">
        <v>2</v>
      </c>
      <c r="G3363" s="3">
        <v>5</v>
      </c>
      <c r="H3363" s="3" t="s">
        <v>1641</v>
      </c>
      <c r="I3363" s="3" t="s">
        <v>1642</v>
      </c>
      <c r="J3363" s="3">
        <v>25</v>
      </c>
      <c r="K3363" s="3"/>
    </row>
    <row r="3364" spans="1:11" x14ac:dyDescent="0.35">
      <c r="A3364" s="3" t="s">
        <v>71</v>
      </c>
      <c r="B3364" s="3">
        <v>2013</v>
      </c>
      <c r="C3364" s="22">
        <v>41195</v>
      </c>
      <c r="D3364" s="3" t="s">
        <v>1554</v>
      </c>
      <c r="E3364" s="3" t="s">
        <v>1544</v>
      </c>
      <c r="F3364" s="3">
        <v>2</v>
      </c>
      <c r="G3364" s="3">
        <v>6</v>
      </c>
      <c r="H3364" s="3" t="s">
        <v>1687</v>
      </c>
      <c r="I3364" s="3" t="s">
        <v>40</v>
      </c>
      <c r="J3364" s="3">
        <v>26.8</v>
      </c>
      <c r="K3364" s="3"/>
    </row>
    <row r="3365" spans="1:11" x14ac:dyDescent="0.35">
      <c r="A3365" s="3" t="s">
        <v>71</v>
      </c>
      <c r="B3365" s="3">
        <v>2013</v>
      </c>
      <c r="C3365" s="22">
        <v>41195</v>
      </c>
      <c r="D3365" s="3" t="s">
        <v>1554</v>
      </c>
      <c r="E3365" s="3" t="s">
        <v>383</v>
      </c>
      <c r="F3365" s="3">
        <v>1</v>
      </c>
      <c r="G3365" s="3">
        <v>1</v>
      </c>
      <c r="H3365" s="3" t="s">
        <v>119</v>
      </c>
      <c r="I3365" s="3" t="s">
        <v>21</v>
      </c>
      <c r="J3365" s="3">
        <v>21.5</v>
      </c>
      <c r="K3365" s="3">
        <v>1</v>
      </c>
    </row>
    <row r="3366" spans="1:11" x14ac:dyDescent="0.35">
      <c r="A3366" s="3" t="s">
        <v>71</v>
      </c>
      <c r="B3366" s="3">
        <v>2013</v>
      </c>
      <c r="C3366" s="22">
        <v>41195</v>
      </c>
      <c r="D3366" s="3" t="s">
        <v>1554</v>
      </c>
      <c r="E3366" s="3" t="s">
        <v>383</v>
      </c>
      <c r="F3366" s="3">
        <v>1</v>
      </c>
      <c r="G3366" s="3">
        <v>2</v>
      </c>
      <c r="H3366" s="3" t="s">
        <v>43</v>
      </c>
      <c r="I3366" s="3" t="s">
        <v>44</v>
      </c>
      <c r="J3366" s="3">
        <v>19.899999999999999</v>
      </c>
      <c r="K3366" s="3">
        <v>2</v>
      </c>
    </row>
    <row r="3367" spans="1:11" x14ac:dyDescent="0.35">
      <c r="A3367" s="3" t="s">
        <v>71</v>
      </c>
      <c r="B3367" s="3">
        <v>2013</v>
      </c>
      <c r="C3367" s="22">
        <v>41195</v>
      </c>
      <c r="D3367" s="3" t="s">
        <v>1554</v>
      </c>
      <c r="E3367" s="3" t="s">
        <v>383</v>
      </c>
      <c r="F3367" s="3">
        <v>1</v>
      </c>
      <c r="G3367" s="3">
        <v>3</v>
      </c>
      <c r="H3367" s="3" t="s">
        <v>1638</v>
      </c>
      <c r="I3367" s="3" t="s">
        <v>1639</v>
      </c>
      <c r="J3367" s="3">
        <v>24.3</v>
      </c>
      <c r="K3367" s="3">
        <v>3</v>
      </c>
    </row>
    <row r="3368" spans="1:11" x14ac:dyDescent="0.35">
      <c r="A3368" s="3" t="s">
        <v>71</v>
      </c>
      <c r="B3368" s="3">
        <v>2013</v>
      </c>
      <c r="C3368" s="22">
        <v>41195</v>
      </c>
      <c r="D3368" s="3" t="s">
        <v>1554</v>
      </c>
      <c r="E3368" s="3" t="s">
        <v>383</v>
      </c>
      <c r="F3368" s="3">
        <v>1</v>
      </c>
      <c r="G3368" s="3">
        <v>4</v>
      </c>
      <c r="H3368" s="3" t="s">
        <v>1640</v>
      </c>
      <c r="I3368" s="3" t="s">
        <v>25</v>
      </c>
      <c r="J3368" s="3">
        <v>20.9</v>
      </c>
      <c r="K3368" s="3">
        <v>4</v>
      </c>
    </row>
    <row r="3369" spans="1:11" x14ac:dyDescent="0.35">
      <c r="A3369" s="3" t="s">
        <v>71</v>
      </c>
      <c r="B3369" s="3">
        <v>2013</v>
      </c>
      <c r="C3369" s="22">
        <v>41195</v>
      </c>
      <c r="D3369" s="3" t="s">
        <v>1554</v>
      </c>
      <c r="E3369" s="3" t="s">
        <v>383</v>
      </c>
      <c r="F3369" s="3">
        <v>1</v>
      </c>
      <c r="G3369" s="3">
        <v>5</v>
      </c>
      <c r="H3369" s="3" t="s">
        <v>1651</v>
      </c>
      <c r="I3369" s="3" t="s">
        <v>1652</v>
      </c>
      <c r="J3369" s="3">
        <v>21.9</v>
      </c>
      <c r="K3369" s="3">
        <v>5</v>
      </c>
    </row>
    <row r="3370" spans="1:11" x14ac:dyDescent="0.35">
      <c r="A3370" s="3" t="s">
        <v>71</v>
      </c>
      <c r="B3370" s="3">
        <v>2013</v>
      </c>
      <c r="C3370" s="22">
        <v>41195</v>
      </c>
      <c r="D3370" s="3" t="s">
        <v>1554</v>
      </c>
      <c r="E3370" s="3" t="s">
        <v>383</v>
      </c>
      <c r="F3370" s="3">
        <v>1</v>
      </c>
      <c r="G3370" s="3">
        <v>6</v>
      </c>
      <c r="H3370" s="3" t="s">
        <v>80</v>
      </c>
      <c r="I3370" s="3" t="s">
        <v>65</v>
      </c>
      <c r="J3370" s="3">
        <v>25.4</v>
      </c>
      <c r="K3370" s="3">
        <v>6</v>
      </c>
    </row>
    <row r="3371" spans="1:11" x14ac:dyDescent="0.35">
      <c r="A3371" s="3" t="s">
        <v>71</v>
      </c>
      <c r="B3371" s="3">
        <v>2013</v>
      </c>
      <c r="C3371" s="22">
        <v>41195</v>
      </c>
      <c r="D3371" s="3" t="s">
        <v>1554</v>
      </c>
      <c r="E3371" s="3" t="s">
        <v>383</v>
      </c>
      <c r="F3371" s="3">
        <v>2</v>
      </c>
      <c r="G3371" s="3">
        <v>1</v>
      </c>
      <c r="H3371" s="3" t="s">
        <v>60</v>
      </c>
      <c r="I3371" s="3" t="s">
        <v>61</v>
      </c>
      <c r="J3371" s="3">
        <v>24.2</v>
      </c>
      <c r="K3371" s="3">
        <v>1</v>
      </c>
    </row>
    <row r="3372" spans="1:11" x14ac:dyDescent="0.35">
      <c r="A3372" s="3" t="s">
        <v>71</v>
      </c>
      <c r="B3372" s="3">
        <v>2013</v>
      </c>
      <c r="C3372" s="22">
        <v>41195</v>
      </c>
      <c r="D3372" s="3" t="s">
        <v>1554</v>
      </c>
      <c r="E3372" s="3" t="s">
        <v>383</v>
      </c>
      <c r="F3372" s="3">
        <v>2</v>
      </c>
      <c r="G3372" s="3">
        <v>2</v>
      </c>
      <c r="H3372" s="3" t="s">
        <v>1641</v>
      </c>
      <c r="I3372" s="3" t="s">
        <v>1642</v>
      </c>
      <c r="J3372" s="3">
        <v>25</v>
      </c>
      <c r="K3372" s="3">
        <v>2</v>
      </c>
    </row>
    <row r="3373" spans="1:11" x14ac:dyDescent="0.35">
      <c r="A3373" s="3" t="s">
        <v>71</v>
      </c>
      <c r="B3373" s="3">
        <v>2013</v>
      </c>
      <c r="C3373" s="22">
        <v>41195</v>
      </c>
      <c r="D3373" s="3" t="s">
        <v>1554</v>
      </c>
      <c r="E3373" s="3" t="s">
        <v>383</v>
      </c>
      <c r="F3373" s="3">
        <v>2</v>
      </c>
      <c r="G3373" s="3">
        <v>3</v>
      </c>
      <c r="H3373" s="3" t="s">
        <v>1687</v>
      </c>
      <c r="I3373" s="3" t="s">
        <v>40</v>
      </c>
      <c r="J3373" s="3">
        <v>26.8</v>
      </c>
      <c r="K3373" s="3">
        <v>3</v>
      </c>
    </row>
    <row r="3374" spans="1:11" x14ac:dyDescent="0.35">
      <c r="A3374" s="3" t="s">
        <v>71</v>
      </c>
      <c r="B3374" s="3">
        <v>2013</v>
      </c>
      <c r="C3374" s="22">
        <v>41195</v>
      </c>
      <c r="D3374" s="3" t="s">
        <v>1554</v>
      </c>
      <c r="E3374" s="3" t="s">
        <v>383</v>
      </c>
      <c r="F3374" s="3">
        <v>2</v>
      </c>
      <c r="G3374" s="3">
        <v>4</v>
      </c>
      <c r="H3374" s="3" t="s">
        <v>1693</v>
      </c>
      <c r="I3374" s="3" t="s">
        <v>1690</v>
      </c>
      <c r="J3374" s="3">
        <v>20.100000000000001</v>
      </c>
      <c r="K3374" s="3">
        <v>4</v>
      </c>
    </row>
    <row r="3375" spans="1:11" x14ac:dyDescent="0.35">
      <c r="A3375" s="3" t="s">
        <v>71</v>
      </c>
      <c r="B3375" s="3">
        <v>2013</v>
      </c>
      <c r="C3375" s="22">
        <v>41195</v>
      </c>
      <c r="D3375" s="3" t="s">
        <v>1554</v>
      </c>
      <c r="E3375" s="3" t="s">
        <v>383</v>
      </c>
      <c r="F3375" s="3">
        <v>2</v>
      </c>
      <c r="G3375" s="3">
        <v>5</v>
      </c>
      <c r="H3375" s="3" t="s">
        <v>1699</v>
      </c>
      <c r="I3375" s="3" t="s">
        <v>1700</v>
      </c>
      <c r="J3375" s="3"/>
      <c r="K3375" s="3">
        <v>5</v>
      </c>
    </row>
    <row r="3376" spans="1:11" x14ac:dyDescent="0.35">
      <c r="A3376" s="3" t="s">
        <v>71</v>
      </c>
      <c r="B3376" s="3">
        <v>2013</v>
      </c>
      <c r="C3376" s="22">
        <v>41195</v>
      </c>
      <c r="D3376" s="3" t="s">
        <v>1554</v>
      </c>
      <c r="E3376" s="3" t="s">
        <v>383</v>
      </c>
      <c r="F3376" s="3">
        <v>2</v>
      </c>
      <c r="G3376" s="3">
        <v>6</v>
      </c>
      <c r="H3376" s="3" t="s">
        <v>1605</v>
      </c>
      <c r="I3376" s="3" t="s">
        <v>40</v>
      </c>
      <c r="J3376" s="3">
        <v>21.7</v>
      </c>
      <c r="K3376" s="3">
        <v>6</v>
      </c>
    </row>
    <row r="3377" spans="1:11" x14ac:dyDescent="0.35">
      <c r="A3377" s="3" t="s">
        <v>1701</v>
      </c>
      <c r="B3377" s="3">
        <v>2012</v>
      </c>
      <c r="C3377" s="22">
        <v>41006</v>
      </c>
      <c r="D3377" s="3" t="s">
        <v>1542</v>
      </c>
      <c r="E3377" s="3" t="s">
        <v>472</v>
      </c>
      <c r="F3377" s="3">
        <v>1</v>
      </c>
      <c r="G3377" s="3">
        <v>1</v>
      </c>
      <c r="H3377" s="3" t="s">
        <v>1635</v>
      </c>
      <c r="I3377" s="3" t="s">
        <v>36</v>
      </c>
      <c r="J3377" s="3">
        <v>28.5</v>
      </c>
      <c r="K3377" s="3"/>
    </row>
    <row r="3378" spans="1:11" x14ac:dyDescent="0.35">
      <c r="A3378" s="3" t="s">
        <v>1701</v>
      </c>
      <c r="B3378" s="3">
        <v>2012</v>
      </c>
      <c r="C3378" s="22">
        <v>41006</v>
      </c>
      <c r="D3378" s="3" t="s">
        <v>1542</v>
      </c>
      <c r="E3378" s="3" t="s">
        <v>472</v>
      </c>
      <c r="F3378" s="3">
        <v>1</v>
      </c>
      <c r="G3378" s="3">
        <v>2</v>
      </c>
      <c r="H3378" s="3" t="s">
        <v>1604</v>
      </c>
      <c r="I3378" s="3" t="s">
        <v>15</v>
      </c>
      <c r="J3378" s="3">
        <v>21.4</v>
      </c>
      <c r="K3378" s="3"/>
    </row>
    <row r="3379" spans="1:11" x14ac:dyDescent="0.35">
      <c r="A3379" s="3" t="s">
        <v>1701</v>
      </c>
      <c r="B3379" s="3">
        <v>2012</v>
      </c>
      <c r="C3379" s="22">
        <v>41006</v>
      </c>
      <c r="D3379" s="3" t="s">
        <v>1542</v>
      </c>
      <c r="E3379" s="3" t="s">
        <v>472</v>
      </c>
      <c r="F3379" s="3">
        <v>1</v>
      </c>
      <c r="G3379" s="3">
        <v>3</v>
      </c>
      <c r="H3379" s="3" t="s">
        <v>80</v>
      </c>
      <c r="I3379" s="3" t="s">
        <v>65</v>
      </c>
      <c r="J3379" s="3">
        <v>24.9</v>
      </c>
      <c r="K3379" s="3"/>
    </row>
    <row r="3380" spans="1:11" x14ac:dyDescent="0.35">
      <c r="A3380" s="3" t="s">
        <v>1701</v>
      </c>
      <c r="B3380" s="3">
        <v>2012</v>
      </c>
      <c r="C3380" s="22">
        <v>41006</v>
      </c>
      <c r="D3380" s="3" t="s">
        <v>1542</v>
      </c>
      <c r="E3380" s="3" t="s">
        <v>472</v>
      </c>
      <c r="F3380" s="3">
        <v>1</v>
      </c>
      <c r="G3380" s="3">
        <v>4</v>
      </c>
      <c r="H3380" s="3" t="s">
        <v>138</v>
      </c>
      <c r="I3380" s="3" t="s">
        <v>29</v>
      </c>
      <c r="J3380" s="3">
        <v>22.4</v>
      </c>
      <c r="K3380" s="3"/>
    </row>
    <row r="3381" spans="1:11" x14ac:dyDescent="0.35">
      <c r="A3381" s="3" t="s">
        <v>1701</v>
      </c>
      <c r="B3381" s="3">
        <v>2012</v>
      </c>
      <c r="C3381" s="22">
        <v>41006</v>
      </c>
      <c r="D3381" s="3" t="s">
        <v>1542</v>
      </c>
      <c r="E3381" s="3" t="s">
        <v>472</v>
      </c>
      <c r="F3381" s="3">
        <v>1</v>
      </c>
      <c r="G3381" s="3">
        <v>5</v>
      </c>
      <c r="H3381" s="3" t="s">
        <v>1702</v>
      </c>
      <c r="I3381" s="3" t="s">
        <v>1672</v>
      </c>
      <c r="J3381" s="3">
        <v>27.7</v>
      </c>
      <c r="K3381" s="3"/>
    </row>
    <row r="3382" spans="1:11" x14ac:dyDescent="0.35">
      <c r="A3382" s="3" t="s">
        <v>1701</v>
      </c>
      <c r="B3382" s="3">
        <v>2012</v>
      </c>
      <c r="C3382" s="22">
        <v>41006</v>
      </c>
      <c r="D3382" s="3" t="s">
        <v>1542</v>
      </c>
      <c r="E3382" s="3" t="s">
        <v>472</v>
      </c>
      <c r="F3382" s="3">
        <v>2</v>
      </c>
      <c r="G3382" s="3">
        <v>1</v>
      </c>
      <c r="H3382" s="3" t="s">
        <v>1703</v>
      </c>
      <c r="I3382" s="3" t="s">
        <v>1639</v>
      </c>
      <c r="J3382" s="3">
        <v>28.6</v>
      </c>
      <c r="K3382" s="3"/>
    </row>
    <row r="3383" spans="1:11" x14ac:dyDescent="0.35">
      <c r="A3383" s="3" t="s">
        <v>1701</v>
      </c>
      <c r="B3383" s="3">
        <v>2012</v>
      </c>
      <c r="C3383" s="22">
        <v>41006</v>
      </c>
      <c r="D3383" s="3" t="s">
        <v>1542</v>
      </c>
      <c r="E3383" s="3" t="s">
        <v>472</v>
      </c>
      <c r="F3383" s="3">
        <v>2</v>
      </c>
      <c r="G3383" s="3">
        <v>2</v>
      </c>
      <c r="H3383" s="3" t="s">
        <v>419</v>
      </c>
      <c r="I3383" s="3" t="s">
        <v>36</v>
      </c>
      <c r="J3383" s="3">
        <v>24.2</v>
      </c>
      <c r="K3383" s="3"/>
    </row>
    <row r="3384" spans="1:11" x14ac:dyDescent="0.35">
      <c r="A3384" s="3" t="s">
        <v>1701</v>
      </c>
      <c r="B3384" s="3">
        <v>2012</v>
      </c>
      <c r="C3384" s="22">
        <v>41006</v>
      </c>
      <c r="D3384" s="3" t="s">
        <v>1542</v>
      </c>
      <c r="E3384" s="3" t="s">
        <v>472</v>
      </c>
      <c r="F3384" s="3">
        <v>2</v>
      </c>
      <c r="G3384" s="3">
        <v>3</v>
      </c>
      <c r="H3384" s="3" t="s">
        <v>1704</v>
      </c>
      <c r="I3384" s="3" t="s">
        <v>1652</v>
      </c>
      <c r="J3384" s="3">
        <v>31.5</v>
      </c>
      <c r="K3384" s="3"/>
    </row>
    <row r="3385" spans="1:11" x14ac:dyDescent="0.35">
      <c r="A3385" s="3" t="s">
        <v>1701</v>
      </c>
      <c r="B3385" s="3">
        <v>2012</v>
      </c>
      <c r="C3385" s="22">
        <v>41006</v>
      </c>
      <c r="D3385" s="3" t="s">
        <v>1542</v>
      </c>
      <c r="E3385" s="3" t="s">
        <v>472</v>
      </c>
      <c r="F3385" s="3">
        <v>2</v>
      </c>
      <c r="G3385" s="3">
        <v>4</v>
      </c>
      <c r="H3385" s="3" t="s">
        <v>421</v>
      </c>
      <c r="I3385" s="3" t="s">
        <v>15</v>
      </c>
      <c r="J3385" s="3">
        <v>25.3</v>
      </c>
      <c r="K3385" s="3"/>
    </row>
    <row r="3386" spans="1:11" x14ac:dyDescent="0.35">
      <c r="A3386" s="3" t="s">
        <v>1701</v>
      </c>
      <c r="B3386" s="3">
        <v>2012</v>
      </c>
      <c r="C3386" s="22">
        <v>41006</v>
      </c>
      <c r="D3386" s="3" t="s">
        <v>1542</v>
      </c>
      <c r="E3386" s="3" t="s">
        <v>472</v>
      </c>
      <c r="F3386" s="3">
        <v>2</v>
      </c>
      <c r="G3386" s="3">
        <v>5</v>
      </c>
      <c r="H3386" s="3" t="s">
        <v>1705</v>
      </c>
      <c r="I3386" s="3" t="s">
        <v>1616</v>
      </c>
      <c r="J3386" s="3"/>
      <c r="K3386" s="3"/>
    </row>
    <row r="3387" spans="1:11" x14ac:dyDescent="0.35">
      <c r="A3387" s="3" t="s">
        <v>1701</v>
      </c>
      <c r="B3387" s="3">
        <v>2012</v>
      </c>
      <c r="C3387" s="22">
        <v>41006</v>
      </c>
      <c r="D3387" s="3" t="s">
        <v>1542</v>
      </c>
      <c r="E3387" s="3" t="s">
        <v>472</v>
      </c>
      <c r="F3387" s="3">
        <v>3</v>
      </c>
      <c r="G3387" s="3">
        <v>1</v>
      </c>
      <c r="H3387" s="3" t="s">
        <v>1620</v>
      </c>
      <c r="I3387" s="3" t="s">
        <v>1621</v>
      </c>
      <c r="J3387" s="3">
        <v>26.1</v>
      </c>
      <c r="K3387" s="3"/>
    </row>
    <row r="3388" spans="1:11" x14ac:dyDescent="0.35">
      <c r="A3388" s="3" t="s">
        <v>1701</v>
      </c>
      <c r="B3388" s="3">
        <v>2012</v>
      </c>
      <c r="C3388" s="22">
        <v>41006</v>
      </c>
      <c r="D3388" s="3" t="s">
        <v>1542</v>
      </c>
      <c r="E3388" s="3" t="s">
        <v>472</v>
      </c>
      <c r="F3388" s="3">
        <v>3</v>
      </c>
      <c r="G3388" s="3">
        <v>2</v>
      </c>
      <c r="H3388" s="3" t="s">
        <v>1591</v>
      </c>
      <c r="I3388" s="3" t="s">
        <v>17</v>
      </c>
      <c r="J3388" s="3">
        <v>24</v>
      </c>
      <c r="K3388" s="3"/>
    </row>
    <row r="3389" spans="1:11" x14ac:dyDescent="0.35">
      <c r="A3389" s="3" t="s">
        <v>1701</v>
      </c>
      <c r="B3389" s="3">
        <v>2012</v>
      </c>
      <c r="C3389" s="22">
        <v>41006</v>
      </c>
      <c r="D3389" s="3" t="s">
        <v>1542</v>
      </c>
      <c r="E3389" s="3" t="s">
        <v>472</v>
      </c>
      <c r="F3389" s="3">
        <v>3</v>
      </c>
      <c r="G3389" s="3">
        <v>3</v>
      </c>
      <c r="H3389" s="3" t="s">
        <v>1556</v>
      </c>
      <c r="I3389" s="3" t="s">
        <v>123</v>
      </c>
      <c r="J3389" s="3">
        <v>29.3</v>
      </c>
      <c r="K3389" s="3"/>
    </row>
    <row r="3390" spans="1:11" x14ac:dyDescent="0.35">
      <c r="A3390" s="3" t="s">
        <v>1701</v>
      </c>
      <c r="B3390" s="3">
        <v>2012</v>
      </c>
      <c r="C3390" s="22">
        <v>41006</v>
      </c>
      <c r="D3390" s="3" t="s">
        <v>1542</v>
      </c>
      <c r="E3390" s="3" t="s">
        <v>472</v>
      </c>
      <c r="F3390" s="3">
        <v>3</v>
      </c>
      <c r="G3390" s="3">
        <v>4</v>
      </c>
      <c r="H3390" s="3" t="s">
        <v>1637</v>
      </c>
      <c r="I3390" s="3" t="s">
        <v>1623</v>
      </c>
      <c r="J3390" s="3">
        <v>23.1</v>
      </c>
      <c r="K3390" s="3"/>
    </row>
    <row r="3391" spans="1:11" x14ac:dyDescent="0.35">
      <c r="A3391" s="3" t="s">
        <v>1701</v>
      </c>
      <c r="B3391" s="3">
        <v>2012</v>
      </c>
      <c r="C3391" s="22">
        <v>41006</v>
      </c>
      <c r="D3391" s="3" t="s">
        <v>1542</v>
      </c>
      <c r="E3391" s="3" t="s">
        <v>472</v>
      </c>
      <c r="F3391" s="3">
        <v>3</v>
      </c>
      <c r="G3391" s="3">
        <v>5</v>
      </c>
      <c r="H3391" s="3" t="s">
        <v>1662</v>
      </c>
      <c r="I3391" s="3" t="s">
        <v>1663</v>
      </c>
      <c r="J3391" s="3">
        <v>28</v>
      </c>
      <c r="K3391" s="3"/>
    </row>
    <row r="3392" spans="1:11" x14ac:dyDescent="0.35">
      <c r="A3392" s="3" t="s">
        <v>1701</v>
      </c>
      <c r="B3392" s="3">
        <v>2012</v>
      </c>
      <c r="C3392" s="22">
        <v>41006</v>
      </c>
      <c r="D3392" s="3" t="s">
        <v>1542</v>
      </c>
      <c r="E3392" s="3" t="s">
        <v>472</v>
      </c>
      <c r="F3392" s="3">
        <v>3</v>
      </c>
      <c r="G3392" s="3">
        <v>6</v>
      </c>
      <c r="H3392" s="3" t="s">
        <v>1661</v>
      </c>
      <c r="I3392" s="3" t="s">
        <v>31</v>
      </c>
      <c r="J3392" s="3">
        <v>21.9</v>
      </c>
      <c r="K3392" s="3"/>
    </row>
    <row r="3393" spans="1:11" x14ac:dyDescent="0.35">
      <c r="A3393" s="3" t="s">
        <v>1701</v>
      </c>
      <c r="B3393" s="3">
        <v>2012</v>
      </c>
      <c r="C3393" s="22">
        <v>41006</v>
      </c>
      <c r="D3393" s="3" t="s">
        <v>1542</v>
      </c>
      <c r="E3393" s="3" t="s">
        <v>472</v>
      </c>
      <c r="F3393" s="3">
        <v>4</v>
      </c>
      <c r="G3393" s="3">
        <v>1</v>
      </c>
      <c r="H3393" s="3" t="s">
        <v>1706</v>
      </c>
      <c r="I3393" s="3" t="s">
        <v>38</v>
      </c>
      <c r="J3393" s="3">
        <v>26.8</v>
      </c>
      <c r="K3393" s="3"/>
    </row>
    <row r="3394" spans="1:11" x14ac:dyDescent="0.35">
      <c r="A3394" s="3" t="s">
        <v>1701</v>
      </c>
      <c r="B3394" s="3">
        <v>2012</v>
      </c>
      <c r="C3394" s="22">
        <v>41006</v>
      </c>
      <c r="D3394" s="3" t="s">
        <v>1542</v>
      </c>
      <c r="E3394" s="3" t="s">
        <v>472</v>
      </c>
      <c r="F3394" s="3">
        <v>4</v>
      </c>
      <c r="G3394" s="3">
        <v>2</v>
      </c>
      <c r="H3394" s="3" t="s">
        <v>170</v>
      </c>
      <c r="I3394" s="3" t="s">
        <v>59</v>
      </c>
      <c r="J3394" s="3">
        <v>23.1</v>
      </c>
      <c r="K3394" s="3"/>
    </row>
    <row r="3395" spans="1:11" x14ac:dyDescent="0.35">
      <c r="A3395" s="3" t="s">
        <v>1701</v>
      </c>
      <c r="B3395" s="3">
        <v>2012</v>
      </c>
      <c r="C3395" s="22">
        <v>41006</v>
      </c>
      <c r="D3395" s="3" t="s">
        <v>1542</v>
      </c>
      <c r="E3395" s="3" t="s">
        <v>472</v>
      </c>
      <c r="F3395" s="3">
        <v>4</v>
      </c>
      <c r="G3395" s="3">
        <v>3</v>
      </c>
      <c r="H3395" s="3" t="s">
        <v>1641</v>
      </c>
      <c r="I3395" s="3" t="s">
        <v>1642</v>
      </c>
      <c r="J3395" s="3">
        <v>24.4</v>
      </c>
      <c r="K3395" s="3"/>
    </row>
    <row r="3396" spans="1:11" x14ac:dyDescent="0.35">
      <c r="A3396" s="3" t="s">
        <v>1701</v>
      </c>
      <c r="B3396" s="3">
        <v>2012</v>
      </c>
      <c r="C3396" s="22">
        <v>41006</v>
      </c>
      <c r="D3396" s="3" t="s">
        <v>1542</v>
      </c>
      <c r="E3396" s="3" t="s">
        <v>472</v>
      </c>
      <c r="F3396" s="3">
        <v>4</v>
      </c>
      <c r="G3396" s="3">
        <v>4</v>
      </c>
      <c r="H3396" s="3" t="s">
        <v>167</v>
      </c>
      <c r="I3396" s="3" t="s">
        <v>121</v>
      </c>
      <c r="J3396" s="3">
        <v>19.3</v>
      </c>
      <c r="K3396" s="3"/>
    </row>
    <row r="3397" spans="1:11" x14ac:dyDescent="0.35">
      <c r="A3397" s="3" t="s">
        <v>1701</v>
      </c>
      <c r="B3397" s="3">
        <v>2012</v>
      </c>
      <c r="C3397" s="22">
        <v>41006</v>
      </c>
      <c r="D3397" s="3" t="s">
        <v>1542</v>
      </c>
      <c r="E3397" s="3" t="s">
        <v>472</v>
      </c>
      <c r="F3397" s="3">
        <v>4</v>
      </c>
      <c r="G3397" s="3">
        <v>5</v>
      </c>
      <c r="H3397" s="3" t="s">
        <v>1707</v>
      </c>
      <c r="I3397" s="3" t="s">
        <v>1681</v>
      </c>
      <c r="J3397" s="3"/>
      <c r="K3397" s="3"/>
    </row>
    <row r="3398" spans="1:11" x14ac:dyDescent="0.35">
      <c r="A3398" s="3" t="s">
        <v>1701</v>
      </c>
      <c r="B3398" s="3">
        <v>2012</v>
      </c>
      <c r="C3398" s="22">
        <v>41006</v>
      </c>
      <c r="D3398" s="3" t="s">
        <v>1542</v>
      </c>
      <c r="E3398" s="3" t="s">
        <v>472</v>
      </c>
      <c r="F3398" s="3">
        <v>4</v>
      </c>
      <c r="G3398" s="3">
        <v>6</v>
      </c>
      <c r="H3398" s="3" t="s">
        <v>1708</v>
      </c>
      <c r="I3398" s="3" t="s">
        <v>175</v>
      </c>
      <c r="J3398" s="3">
        <v>19.5</v>
      </c>
      <c r="K3398" s="3"/>
    </row>
    <row r="3399" spans="1:11" x14ac:dyDescent="0.35">
      <c r="A3399" s="3" t="s">
        <v>1701</v>
      </c>
      <c r="B3399" s="3">
        <v>2012</v>
      </c>
      <c r="C3399" s="22">
        <v>41006</v>
      </c>
      <c r="D3399" s="3" t="s">
        <v>1542</v>
      </c>
      <c r="E3399" s="3" t="s">
        <v>1543</v>
      </c>
      <c r="F3399" s="3">
        <v>1</v>
      </c>
      <c r="G3399" s="3">
        <v>1</v>
      </c>
      <c r="H3399" s="3" t="s">
        <v>167</v>
      </c>
      <c r="I3399" s="3" t="s">
        <v>121</v>
      </c>
      <c r="J3399" s="3">
        <v>19.3</v>
      </c>
      <c r="K3399" s="3"/>
    </row>
    <row r="3400" spans="1:11" x14ac:dyDescent="0.35">
      <c r="A3400" s="3" t="s">
        <v>1701</v>
      </c>
      <c r="B3400" s="3">
        <v>2012</v>
      </c>
      <c r="C3400" s="22">
        <v>41006</v>
      </c>
      <c r="D3400" s="3" t="s">
        <v>1542</v>
      </c>
      <c r="E3400" s="3" t="s">
        <v>1543</v>
      </c>
      <c r="F3400" s="3">
        <v>1</v>
      </c>
      <c r="G3400" s="3">
        <v>2</v>
      </c>
      <c r="H3400" s="3" t="s">
        <v>80</v>
      </c>
      <c r="I3400" s="3" t="s">
        <v>65</v>
      </c>
      <c r="J3400" s="3">
        <v>24.9</v>
      </c>
      <c r="K3400" s="3"/>
    </row>
    <row r="3401" spans="1:11" x14ac:dyDescent="0.35">
      <c r="A3401" s="3" t="s">
        <v>1701</v>
      </c>
      <c r="B3401" s="3">
        <v>2012</v>
      </c>
      <c r="C3401" s="22">
        <v>41006</v>
      </c>
      <c r="D3401" s="3" t="s">
        <v>1542</v>
      </c>
      <c r="E3401" s="3" t="s">
        <v>1543</v>
      </c>
      <c r="F3401" s="3">
        <v>1</v>
      </c>
      <c r="G3401" s="3">
        <v>3</v>
      </c>
      <c r="H3401" s="3" t="s">
        <v>1662</v>
      </c>
      <c r="I3401" s="3" t="s">
        <v>1663</v>
      </c>
      <c r="J3401" s="3">
        <v>28</v>
      </c>
      <c r="K3401" s="3"/>
    </row>
    <row r="3402" spans="1:11" x14ac:dyDescent="0.35">
      <c r="A3402" s="3" t="s">
        <v>1701</v>
      </c>
      <c r="B3402" s="3">
        <v>2012</v>
      </c>
      <c r="C3402" s="22">
        <v>41006</v>
      </c>
      <c r="D3402" s="3" t="s">
        <v>1542</v>
      </c>
      <c r="E3402" s="3" t="s">
        <v>1543</v>
      </c>
      <c r="F3402" s="3">
        <v>2</v>
      </c>
      <c r="G3402" s="3">
        <v>1</v>
      </c>
      <c r="H3402" s="3" t="s">
        <v>1704</v>
      </c>
      <c r="I3402" s="3" t="s">
        <v>1652</v>
      </c>
      <c r="J3402" s="3">
        <v>31.5</v>
      </c>
      <c r="K3402" s="3"/>
    </row>
    <row r="3403" spans="1:11" x14ac:dyDescent="0.35">
      <c r="A3403" s="3" t="s">
        <v>1701</v>
      </c>
      <c r="B3403" s="3">
        <v>2012</v>
      </c>
      <c r="C3403" s="22">
        <v>41006</v>
      </c>
      <c r="D3403" s="3" t="s">
        <v>1542</v>
      </c>
      <c r="E3403" s="3" t="s">
        <v>1543</v>
      </c>
      <c r="F3403" s="3">
        <v>2</v>
      </c>
      <c r="G3403" s="3">
        <v>2</v>
      </c>
      <c r="H3403" s="3" t="s">
        <v>1637</v>
      </c>
      <c r="I3403" s="3" t="s">
        <v>1623</v>
      </c>
      <c r="J3403" s="3">
        <v>23.1</v>
      </c>
      <c r="K3403" s="3"/>
    </row>
    <row r="3404" spans="1:11" x14ac:dyDescent="0.35">
      <c r="A3404" s="3" t="s">
        <v>1701</v>
      </c>
      <c r="B3404" s="3">
        <v>2012</v>
      </c>
      <c r="C3404" s="22">
        <v>41006</v>
      </c>
      <c r="D3404" s="3" t="s">
        <v>1542</v>
      </c>
      <c r="E3404" s="3" t="s">
        <v>1543</v>
      </c>
      <c r="F3404" s="3">
        <v>2</v>
      </c>
      <c r="G3404" s="3">
        <v>3</v>
      </c>
      <c r="H3404" s="3" t="s">
        <v>1705</v>
      </c>
      <c r="I3404" s="3" t="s">
        <v>1616</v>
      </c>
      <c r="J3404" s="3"/>
      <c r="K3404" s="3"/>
    </row>
    <row r="3405" spans="1:11" x14ac:dyDescent="0.35">
      <c r="A3405" s="3" t="s">
        <v>1701</v>
      </c>
      <c r="B3405" s="3">
        <v>2012</v>
      </c>
      <c r="C3405" s="22">
        <v>41006</v>
      </c>
      <c r="D3405" s="3" t="s">
        <v>1542</v>
      </c>
      <c r="E3405" s="3" t="s">
        <v>1543</v>
      </c>
      <c r="F3405" s="3">
        <v>3</v>
      </c>
      <c r="G3405" s="3">
        <v>1</v>
      </c>
      <c r="H3405" s="3" t="s">
        <v>1556</v>
      </c>
      <c r="I3405" s="3" t="s">
        <v>123</v>
      </c>
      <c r="J3405" s="3">
        <v>29.3</v>
      </c>
      <c r="K3405" s="3"/>
    </row>
    <row r="3406" spans="1:11" x14ac:dyDescent="0.35">
      <c r="A3406" s="3" t="s">
        <v>1701</v>
      </c>
      <c r="B3406" s="3">
        <v>2012</v>
      </c>
      <c r="C3406" s="22">
        <v>41006</v>
      </c>
      <c r="D3406" s="3" t="s">
        <v>1542</v>
      </c>
      <c r="E3406" s="3" t="s">
        <v>1543</v>
      </c>
      <c r="F3406" s="3">
        <v>3</v>
      </c>
      <c r="G3406" s="3">
        <v>2</v>
      </c>
      <c r="H3406" s="3" t="s">
        <v>1702</v>
      </c>
      <c r="I3406" s="3" t="s">
        <v>1672</v>
      </c>
      <c r="J3406" s="3">
        <v>27.7</v>
      </c>
      <c r="K3406" s="3"/>
    </row>
    <row r="3407" spans="1:11" x14ac:dyDescent="0.35">
      <c r="A3407" s="3" t="s">
        <v>1701</v>
      </c>
      <c r="B3407" s="3">
        <v>2012</v>
      </c>
      <c r="C3407" s="22">
        <v>41006</v>
      </c>
      <c r="D3407" s="3" t="s">
        <v>1542</v>
      </c>
      <c r="E3407" s="3" t="s">
        <v>1543</v>
      </c>
      <c r="F3407" s="3">
        <v>3</v>
      </c>
      <c r="G3407" s="3">
        <v>3</v>
      </c>
      <c r="H3407" s="3" t="s">
        <v>421</v>
      </c>
      <c r="I3407" s="3" t="s">
        <v>15</v>
      </c>
      <c r="J3407" s="3">
        <v>25.3</v>
      </c>
      <c r="K3407" s="3"/>
    </row>
    <row r="3408" spans="1:11" x14ac:dyDescent="0.35">
      <c r="A3408" s="3" t="s">
        <v>1701</v>
      </c>
      <c r="B3408" s="3">
        <v>2012</v>
      </c>
      <c r="C3408" s="22">
        <v>41006</v>
      </c>
      <c r="D3408" s="3" t="s">
        <v>1542</v>
      </c>
      <c r="E3408" s="3" t="s">
        <v>1543</v>
      </c>
      <c r="F3408" s="3">
        <v>3</v>
      </c>
      <c r="G3408" s="3">
        <v>4</v>
      </c>
      <c r="H3408" s="3" t="s">
        <v>1708</v>
      </c>
      <c r="I3408" s="3" t="s">
        <v>175</v>
      </c>
      <c r="J3408" s="3">
        <v>19.5</v>
      </c>
      <c r="K3408" s="3"/>
    </row>
    <row r="3409" spans="1:11" x14ac:dyDescent="0.35">
      <c r="A3409" s="3" t="s">
        <v>1701</v>
      </c>
      <c r="B3409" s="3">
        <v>2012</v>
      </c>
      <c r="C3409" s="22">
        <v>41006</v>
      </c>
      <c r="D3409" s="3" t="s">
        <v>1542</v>
      </c>
      <c r="E3409" s="3" t="s">
        <v>1543</v>
      </c>
      <c r="F3409" s="3">
        <v>4</v>
      </c>
      <c r="G3409" s="3">
        <v>1</v>
      </c>
      <c r="H3409" s="3" t="s">
        <v>1661</v>
      </c>
      <c r="I3409" s="3" t="s">
        <v>31</v>
      </c>
      <c r="J3409" s="3">
        <v>21.9</v>
      </c>
      <c r="K3409" s="3"/>
    </row>
    <row r="3410" spans="1:11" x14ac:dyDescent="0.35">
      <c r="A3410" s="3" t="s">
        <v>1701</v>
      </c>
      <c r="B3410" s="3">
        <v>2012</v>
      </c>
      <c r="C3410" s="22">
        <v>41006</v>
      </c>
      <c r="D3410" s="3" t="s">
        <v>1542</v>
      </c>
      <c r="E3410" s="3" t="s">
        <v>1543</v>
      </c>
      <c r="F3410" s="3">
        <v>4</v>
      </c>
      <c r="G3410" s="3">
        <v>2</v>
      </c>
      <c r="H3410" s="3" t="s">
        <v>1641</v>
      </c>
      <c r="I3410" s="3" t="s">
        <v>1642</v>
      </c>
      <c r="J3410" s="3">
        <v>24.4</v>
      </c>
      <c r="K3410" s="3"/>
    </row>
    <row r="3411" spans="1:11" x14ac:dyDescent="0.35">
      <c r="A3411" s="3" t="s">
        <v>1701</v>
      </c>
      <c r="B3411" s="3">
        <v>2012</v>
      </c>
      <c r="C3411" s="22">
        <v>41006</v>
      </c>
      <c r="D3411" s="3" t="s">
        <v>1542</v>
      </c>
      <c r="E3411" s="3" t="s">
        <v>1543</v>
      </c>
      <c r="F3411" s="3">
        <v>4</v>
      </c>
      <c r="G3411" s="3">
        <v>3</v>
      </c>
      <c r="H3411" s="3" t="s">
        <v>138</v>
      </c>
      <c r="I3411" s="3" t="s">
        <v>29</v>
      </c>
      <c r="J3411" s="3">
        <v>22.4</v>
      </c>
      <c r="K3411" s="3"/>
    </row>
    <row r="3412" spans="1:11" x14ac:dyDescent="0.35">
      <c r="A3412" s="3" t="s">
        <v>1701</v>
      </c>
      <c r="B3412" s="3">
        <v>2012</v>
      </c>
      <c r="C3412" s="22">
        <v>41006</v>
      </c>
      <c r="D3412" s="3" t="s">
        <v>1542</v>
      </c>
      <c r="E3412" s="3" t="s">
        <v>1543</v>
      </c>
      <c r="F3412" s="3">
        <v>4</v>
      </c>
      <c r="G3412" s="3">
        <v>4</v>
      </c>
      <c r="H3412" s="3" t="s">
        <v>1707</v>
      </c>
      <c r="I3412" s="3" t="s">
        <v>1681</v>
      </c>
      <c r="J3412" s="3"/>
      <c r="K3412" s="3"/>
    </row>
    <row r="3413" spans="1:11" x14ac:dyDescent="0.35">
      <c r="A3413" s="3" t="s">
        <v>1701</v>
      </c>
      <c r="B3413" s="3">
        <v>2012</v>
      </c>
      <c r="C3413" s="22">
        <v>41006</v>
      </c>
      <c r="D3413" s="3" t="s">
        <v>1542</v>
      </c>
      <c r="E3413" s="3" t="s">
        <v>1544</v>
      </c>
      <c r="F3413" s="3">
        <v>1</v>
      </c>
      <c r="G3413" s="3">
        <v>1</v>
      </c>
      <c r="H3413" s="3" t="s">
        <v>1635</v>
      </c>
      <c r="I3413" s="3" t="s">
        <v>36</v>
      </c>
      <c r="J3413" s="3">
        <v>28.5</v>
      </c>
      <c r="K3413" s="3"/>
    </row>
    <row r="3414" spans="1:11" x14ac:dyDescent="0.35">
      <c r="A3414" s="3" t="s">
        <v>1701</v>
      </c>
      <c r="B3414" s="3">
        <v>2012</v>
      </c>
      <c r="C3414" s="22">
        <v>41006</v>
      </c>
      <c r="D3414" s="3" t="s">
        <v>1542</v>
      </c>
      <c r="E3414" s="3" t="s">
        <v>1544</v>
      </c>
      <c r="F3414" s="3">
        <v>1</v>
      </c>
      <c r="G3414" s="3">
        <v>2</v>
      </c>
      <c r="H3414" s="3" t="s">
        <v>1706</v>
      </c>
      <c r="I3414" s="3" t="s">
        <v>38</v>
      </c>
      <c r="J3414" s="3">
        <v>26.8</v>
      </c>
      <c r="K3414" s="3"/>
    </row>
    <row r="3415" spans="1:11" x14ac:dyDescent="0.35">
      <c r="A3415" s="3" t="s">
        <v>1701</v>
      </c>
      <c r="B3415" s="3">
        <v>2012</v>
      </c>
      <c r="C3415" s="22">
        <v>41006</v>
      </c>
      <c r="D3415" s="3" t="s">
        <v>1542</v>
      </c>
      <c r="E3415" s="3" t="s">
        <v>1544</v>
      </c>
      <c r="F3415" s="3">
        <v>1</v>
      </c>
      <c r="G3415" s="3">
        <v>3</v>
      </c>
      <c r="H3415" s="3" t="s">
        <v>167</v>
      </c>
      <c r="I3415" s="3" t="s">
        <v>121</v>
      </c>
      <c r="J3415" s="3">
        <v>19.3</v>
      </c>
      <c r="K3415" s="3"/>
    </row>
    <row r="3416" spans="1:11" x14ac:dyDescent="0.35">
      <c r="A3416" s="3" t="s">
        <v>1701</v>
      </c>
      <c r="B3416" s="3">
        <v>2012</v>
      </c>
      <c r="C3416" s="22">
        <v>41006</v>
      </c>
      <c r="D3416" s="3" t="s">
        <v>1542</v>
      </c>
      <c r="E3416" s="3" t="s">
        <v>1544</v>
      </c>
      <c r="F3416" s="3">
        <v>1</v>
      </c>
      <c r="G3416" s="3">
        <v>4</v>
      </c>
      <c r="H3416" s="3" t="s">
        <v>419</v>
      </c>
      <c r="I3416" s="3" t="s">
        <v>36</v>
      </c>
      <c r="J3416" s="3">
        <v>24.2</v>
      </c>
      <c r="K3416" s="3"/>
    </row>
    <row r="3417" spans="1:11" x14ac:dyDescent="0.35">
      <c r="A3417" s="3" t="s">
        <v>1701</v>
      </c>
      <c r="B3417" s="3">
        <v>2012</v>
      </c>
      <c r="C3417" s="22">
        <v>41006</v>
      </c>
      <c r="D3417" s="3" t="s">
        <v>1542</v>
      </c>
      <c r="E3417" s="3" t="s">
        <v>1544</v>
      </c>
      <c r="F3417" s="3">
        <v>1</v>
      </c>
      <c r="G3417" s="3">
        <v>5</v>
      </c>
      <c r="H3417" s="3" t="s">
        <v>1591</v>
      </c>
      <c r="I3417" s="3" t="s">
        <v>17</v>
      </c>
      <c r="J3417" s="3">
        <v>24</v>
      </c>
      <c r="K3417" s="3"/>
    </row>
    <row r="3418" spans="1:11" x14ac:dyDescent="0.35">
      <c r="A3418" s="3" t="s">
        <v>1701</v>
      </c>
      <c r="B3418" s="3">
        <v>2012</v>
      </c>
      <c r="C3418" s="22">
        <v>41006</v>
      </c>
      <c r="D3418" s="3" t="s">
        <v>1542</v>
      </c>
      <c r="E3418" s="3" t="s">
        <v>1544</v>
      </c>
      <c r="F3418" s="3">
        <v>1</v>
      </c>
      <c r="G3418" s="3">
        <v>6</v>
      </c>
      <c r="H3418" s="3" t="s">
        <v>1661</v>
      </c>
      <c r="I3418" s="3" t="s">
        <v>31</v>
      </c>
      <c r="J3418" s="3">
        <v>21.9</v>
      </c>
      <c r="K3418" s="3"/>
    </row>
    <row r="3419" spans="1:11" x14ac:dyDescent="0.35">
      <c r="A3419" s="3" t="s">
        <v>1701</v>
      </c>
      <c r="B3419" s="3">
        <v>2012</v>
      </c>
      <c r="C3419" s="22">
        <v>41006</v>
      </c>
      <c r="D3419" s="3" t="s">
        <v>1542</v>
      </c>
      <c r="E3419" s="3" t="s">
        <v>1544</v>
      </c>
      <c r="F3419" s="3">
        <v>2</v>
      </c>
      <c r="G3419" s="3">
        <v>1</v>
      </c>
      <c r="H3419" s="3" t="s">
        <v>1703</v>
      </c>
      <c r="I3419" s="3" t="s">
        <v>1639</v>
      </c>
      <c r="J3419" s="3">
        <v>28.6</v>
      </c>
      <c r="K3419" s="3"/>
    </row>
    <row r="3420" spans="1:11" x14ac:dyDescent="0.35">
      <c r="A3420" s="3" t="s">
        <v>1701</v>
      </c>
      <c r="B3420" s="3">
        <v>2012</v>
      </c>
      <c r="C3420" s="22">
        <v>41006</v>
      </c>
      <c r="D3420" s="3" t="s">
        <v>1542</v>
      </c>
      <c r="E3420" s="3" t="s">
        <v>1544</v>
      </c>
      <c r="F3420" s="3">
        <v>2</v>
      </c>
      <c r="G3420" s="3">
        <v>2</v>
      </c>
      <c r="H3420" s="3" t="s">
        <v>1604</v>
      </c>
      <c r="I3420" s="3" t="s">
        <v>15</v>
      </c>
      <c r="J3420" s="3">
        <v>21.4</v>
      </c>
      <c r="K3420" s="3"/>
    </row>
    <row r="3421" spans="1:11" x14ac:dyDescent="0.35">
      <c r="A3421" s="3" t="s">
        <v>1701</v>
      </c>
      <c r="B3421" s="3">
        <v>2012</v>
      </c>
      <c r="C3421" s="22">
        <v>41006</v>
      </c>
      <c r="D3421" s="3" t="s">
        <v>1542</v>
      </c>
      <c r="E3421" s="3" t="s">
        <v>1544</v>
      </c>
      <c r="F3421" s="3">
        <v>2</v>
      </c>
      <c r="G3421" s="3">
        <v>3</v>
      </c>
      <c r="H3421" s="3" t="s">
        <v>1620</v>
      </c>
      <c r="I3421" s="3" t="s">
        <v>1621</v>
      </c>
      <c r="J3421" s="3">
        <v>26.1</v>
      </c>
      <c r="K3421" s="3"/>
    </row>
    <row r="3422" spans="1:11" x14ac:dyDescent="0.35">
      <c r="A3422" s="3" t="s">
        <v>1701</v>
      </c>
      <c r="B3422" s="3">
        <v>2012</v>
      </c>
      <c r="C3422" s="22">
        <v>41006</v>
      </c>
      <c r="D3422" s="3" t="s">
        <v>1542</v>
      </c>
      <c r="E3422" s="3" t="s">
        <v>1544</v>
      </c>
      <c r="F3422" s="3">
        <v>2</v>
      </c>
      <c r="G3422" s="3">
        <v>4</v>
      </c>
      <c r="H3422" s="3" t="s">
        <v>170</v>
      </c>
      <c r="I3422" s="3" t="s">
        <v>59</v>
      </c>
      <c r="J3422" s="3">
        <v>23.1</v>
      </c>
      <c r="K3422" s="3"/>
    </row>
    <row r="3423" spans="1:11" x14ac:dyDescent="0.35">
      <c r="A3423" s="3" t="s">
        <v>1701</v>
      </c>
      <c r="B3423" s="3">
        <v>2012</v>
      </c>
      <c r="C3423" s="22">
        <v>41006</v>
      </c>
      <c r="D3423" s="3" t="s">
        <v>1542</v>
      </c>
      <c r="E3423" s="3" t="s">
        <v>1544</v>
      </c>
      <c r="F3423" s="3">
        <v>2</v>
      </c>
      <c r="G3423" s="3">
        <v>5</v>
      </c>
      <c r="H3423" s="3" t="s">
        <v>1556</v>
      </c>
      <c r="I3423" s="3" t="s">
        <v>123</v>
      </c>
      <c r="J3423" s="3">
        <v>29.3</v>
      </c>
      <c r="K3423" s="3"/>
    </row>
    <row r="3424" spans="1:11" x14ac:dyDescent="0.35">
      <c r="A3424" s="3" t="s">
        <v>1701</v>
      </c>
      <c r="B3424" s="3">
        <v>2012</v>
      </c>
      <c r="C3424" s="22">
        <v>41006</v>
      </c>
      <c r="D3424" s="3" t="s">
        <v>1542</v>
      </c>
      <c r="E3424" s="3" t="s">
        <v>1544</v>
      </c>
      <c r="F3424" s="3">
        <v>2</v>
      </c>
      <c r="G3424" s="3">
        <v>6</v>
      </c>
      <c r="H3424" s="3" t="s">
        <v>1704</v>
      </c>
      <c r="I3424" s="3" t="s">
        <v>1652</v>
      </c>
      <c r="J3424" s="3">
        <v>31.5</v>
      </c>
      <c r="K3424" s="3"/>
    </row>
    <row r="3425" spans="1:11" x14ac:dyDescent="0.35">
      <c r="A3425" s="3" t="s">
        <v>1701</v>
      </c>
      <c r="B3425" s="3">
        <v>2012</v>
      </c>
      <c r="C3425" s="22">
        <v>41006</v>
      </c>
      <c r="D3425" s="3" t="s">
        <v>1542</v>
      </c>
      <c r="E3425" s="3" t="s">
        <v>383</v>
      </c>
      <c r="F3425" s="3">
        <v>1</v>
      </c>
      <c r="G3425" s="3">
        <v>1</v>
      </c>
      <c r="H3425" s="3" t="s">
        <v>1635</v>
      </c>
      <c r="I3425" s="3" t="s">
        <v>36</v>
      </c>
      <c r="J3425" s="3">
        <v>28.5</v>
      </c>
      <c r="K3425" s="3">
        <v>1</v>
      </c>
    </row>
    <row r="3426" spans="1:11" x14ac:dyDescent="0.35">
      <c r="A3426" s="3" t="s">
        <v>1701</v>
      </c>
      <c r="B3426" s="3">
        <v>2012</v>
      </c>
      <c r="C3426" s="22">
        <v>41006</v>
      </c>
      <c r="D3426" s="3" t="s">
        <v>1542</v>
      </c>
      <c r="E3426" s="3" t="s">
        <v>383</v>
      </c>
      <c r="F3426" s="3">
        <v>1</v>
      </c>
      <c r="G3426" s="3">
        <v>2</v>
      </c>
      <c r="H3426" s="3" t="s">
        <v>167</v>
      </c>
      <c r="I3426" s="3" t="s">
        <v>121</v>
      </c>
      <c r="J3426" s="3">
        <v>19.3</v>
      </c>
      <c r="K3426" s="3">
        <v>2</v>
      </c>
    </row>
    <row r="3427" spans="1:11" x14ac:dyDescent="0.35">
      <c r="A3427" s="3" t="s">
        <v>1701</v>
      </c>
      <c r="B3427" s="3">
        <v>2012</v>
      </c>
      <c r="C3427" s="22">
        <v>41006</v>
      </c>
      <c r="D3427" s="3" t="s">
        <v>1542</v>
      </c>
      <c r="E3427" s="3" t="s">
        <v>383</v>
      </c>
      <c r="F3427" s="3">
        <v>1</v>
      </c>
      <c r="G3427" s="3">
        <v>3</v>
      </c>
      <c r="H3427" s="3" t="s">
        <v>1604</v>
      </c>
      <c r="I3427" s="3" t="s">
        <v>15</v>
      </c>
      <c r="J3427" s="3">
        <v>21.4</v>
      </c>
      <c r="K3427" s="3">
        <v>3</v>
      </c>
    </row>
    <row r="3428" spans="1:11" x14ac:dyDescent="0.35">
      <c r="A3428" s="3" t="s">
        <v>1701</v>
      </c>
      <c r="B3428" s="3">
        <v>2012</v>
      </c>
      <c r="C3428" s="22">
        <v>41006</v>
      </c>
      <c r="D3428" s="3" t="s">
        <v>1542</v>
      </c>
      <c r="E3428" s="3" t="s">
        <v>383</v>
      </c>
      <c r="F3428" s="3">
        <v>1</v>
      </c>
      <c r="G3428" s="3">
        <v>4</v>
      </c>
      <c r="H3428" s="3" t="s">
        <v>1620</v>
      </c>
      <c r="I3428" s="3" t="s">
        <v>1621</v>
      </c>
      <c r="J3428" s="3">
        <v>26.1</v>
      </c>
      <c r="K3428" s="3">
        <v>4</v>
      </c>
    </row>
    <row r="3429" spans="1:11" x14ac:dyDescent="0.35">
      <c r="A3429" s="3" t="s">
        <v>1701</v>
      </c>
      <c r="B3429" s="3">
        <v>2012</v>
      </c>
      <c r="C3429" s="22">
        <v>41006</v>
      </c>
      <c r="D3429" s="3" t="s">
        <v>1542</v>
      </c>
      <c r="E3429" s="3" t="s">
        <v>383</v>
      </c>
      <c r="F3429" s="3">
        <v>1</v>
      </c>
      <c r="G3429" s="3">
        <v>5</v>
      </c>
      <c r="H3429" s="3" t="s">
        <v>1703</v>
      </c>
      <c r="I3429" s="3" t="s">
        <v>1639</v>
      </c>
      <c r="J3429" s="3">
        <v>28.6</v>
      </c>
      <c r="K3429" s="3">
        <v>5</v>
      </c>
    </row>
    <row r="3430" spans="1:11" x14ac:dyDescent="0.35">
      <c r="A3430" s="3" t="s">
        <v>1701</v>
      </c>
      <c r="B3430" s="3">
        <v>2012</v>
      </c>
      <c r="C3430" s="22">
        <v>41006</v>
      </c>
      <c r="D3430" s="3" t="s">
        <v>1542</v>
      </c>
      <c r="E3430" s="3" t="s">
        <v>383</v>
      </c>
      <c r="F3430" s="3">
        <v>1</v>
      </c>
      <c r="G3430" s="3">
        <v>6</v>
      </c>
      <c r="H3430" s="3" t="s">
        <v>1706</v>
      </c>
      <c r="I3430" s="3" t="s">
        <v>38</v>
      </c>
      <c r="J3430" s="3">
        <v>26.8</v>
      </c>
      <c r="K3430" s="3">
        <v>6</v>
      </c>
    </row>
    <row r="3431" spans="1:11" x14ac:dyDescent="0.35">
      <c r="A3431" s="3" t="s">
        <v>1701</v>
      </c>
      <c r="B3431" s="3">
        <v>2012</v>
      </c>
      <c r="C3431" s="22">
        <v>41006</v>
      </c>
      <c r="D3431" s="3" t="s">
        <v>1542</v>
      </c>
      <c r="E3431" s="3" t="s">
        <v>383</v>
      </c>
      <c r="F3431" s="3">
        <v>2</v>
      </c>
      <c r="G3431" s="3">
        <v>1</v>
      </c>
      <c r="H3431" s="3" t="s">
        <v>1591</v>
      </c>
      <c r="I3431" s="3" t="s">
        <v>17</v>
      </c>
      <c r="J3431" s="3">
        <v>24</v>
      </c>
      <c r="K3431" s="3">
        <v>1</v>
      </c>
    </row>
    <row r="3432" spans="1:11" x14ac:dyDescent="0.35">
      <c r="A3432" s="3" t="s">
        <v>1701</v>
      </c>
      <c r="B3432" s="3">
        <v>2012</v>
      </c>
      <c r="C3432" s="22">
        <v>41006</v>
      </c>
      <c r="D3432" s="3" t="s">
        <v>1542</v>
      </c>
      <c r="E3432" s="3" t="s">
        <v>383</v>
      </c>
      <c r="F3432" s="3">
        <v>2</v>
      </c>
      <c r="G3432" s="3">
        <v>2</v>
      </c>
      <c r="H3432" s="3" t="s">
        <v>1556</v>
      </c>
      <c r="I3432" s="3" t="s">
        <v>123</v>
      </c>
      <c r="J3432" s="3">
        <v>29.3</v>
      </c>
      <c r="K3432" s="3">
        <v>2</v>
      </c>
    </row>
    <row r="3433" spans="1:11" x14ac:dyDescent="0.35">
      <c r="A3433" s="3" t="s">
        <v>1701</v>
      </c>
      <c r="B3433" s="3">
        <v>2012</v>
      </c>
      <c r="C3433" s="22">
        <v>41006</v>
      </c>
      <c r="D3433" s="3" t="s">
        <v>1542</v>
      </c>
      <c r="E3433" s="3" t="s">
        <v>383</v>
      </c>
      <c r="F3433" s="3">
        <v>2</v>
      </c>
      <c r="G3433" s="3">
        <v>3</v>
      </c>
      <c r="H3433" s="3" t="s">
        <v>419</v>
      </c>
      <c r="I3433" s="3" t="s">
        <v>36</v>
      </c>
      <c r="J3433" s="3">
        <v>24.2</v>
      </c>
      <c r="K3433" s="3">
        <v>3</v>
      </c>
    </row>
    <row r="3434" spans="1:11" x14ac:dyDescent="0.35">
      <c r="A3434" s="3" t="s">
        <v>1701</v>
      </c>
      <c r="B3434" s="3">
        <v>2012</v>
      </c>
      <c r="C3434" s="22">
        <v>41006</v>
      </c>
      <c r="D3434" s="3" t="s">
        <v>1542</v>
      </c>
      <c r="E3434" s="3" t="s">
        <v>383</v>
      </c>
      <c r="F3434" s="3">
        <v>2</v>
      </c>
      <c r="G3434" s="3">
        <v>4</v>
      </c>
      <c r="H3434" s="3" t="s">
        <v>1661</v>
      </c>
      <c r="I3434" s="3" t="s">
        <v>31</v>
      </c>
      <c r="J3434" s="3">
        <v>21.9</v>
      </c>
      <c r="K3434" s="3">
        <v>4</v>
      </c>
    </row>
    <row r="3435" spans="1:11" x14ac:dyDescent="0.35">
      <c r="A3435" s="3" t="s">
        <v>1701</v>
      </c>
      <c r="B3435" s="3">
        <v>2012</v>
      </c>
      <c r="C3435" s="22">
        <v>41006</v>
      </c>
      <c r="D3435" s="3" t="s">
        <v>1542</v>
      </c>
      <c r="E3435" s="3" t="s">
        <v>383</v>
      </c>
      <c r="F3435" s="3">
        <v>2</v>
      </c>
      <c r="G3435" s="3">
        <v>5</v>
      </c>
      <c r="H3435" s="3" t="s">
        <v>170</v>
      </c>
      <c r="I3435" s="3" t="s">
        <v>59</v>
      </c>
      <c r="J3435" s="3">
        <v>23.1</v>
      </c>
      <c r="K3435" s="3">
        <v>5</v>
      </c>
    </row>
    <row r="3436" spans="1:11" x14ac:dyDescent="0.35">
      <c r="A3436" s="3" t="s">
        <v>1701</v>
      </c>
      <c r="B3436" s="3">
        <v>2012</v>
      </c>
      <c r="C3436" s="22">
        <v>41006</v>
      </c>
      <c r="D3436" s="3" t="s">
        <v>1542</v>
      </c>
      <c r="E3436" s="3" t="s">
        <v>383</v>
      </c>
      <c r="F3436" s="3">
        <v>2</v>
      </c>
      <c r="G3436" s="3">
        <v>6</v>
      </c>
      <c r="H3436" s="3" t="s">
        <v>1704</v>
      </c>
      <c r="I3436" s="3" t="s">
        <v>1652</v>
      </c>
      <c r="J3436" s="3">
        <v>31.5</v>
      </c>
      <c r="K3436" s="3">
        <v>6</v>
      </c>
    </row>
    <row r="3437" spans="1:11" x14ac:dyDescent="0.35">
      <c r="A3437" s="3" t="s">
        <v>185</v>
      </c>
      <c r="B3437" s="3">
        <v>2012</v>
      </c>
      <c r="C3437" s="22">
        <v>40958</v>
      </c>
      <c r="D3437" s="3" t="s">
        <v>1554</v>
      </c>
      <c r="E3437" s="3" t="s">
        <v>472</v>
      </c>
      <c r="F3437" s="3">
        <v>1</v>
      </c>
      <c r="G3437" s="3">
        <v>1</v>
      </c>
      <c r="H3437" s="3" t="s">
        <v>1556</v>
      </c>
      <c r="I3437" s="3" t="s">
        <v>123</v>
      </c>
      <c r="J3437" s="3">
        <v>29.2</v>
      </c>
      <c r="K3437" s="3"/>
    </row>
    <row r="3438" spans="1:11" x14ac:dyDescent="0.35">
      <c r="A3438" s="3" t="s">
        <v>185</v>
      </c>
      <c r="B3438" s="3">
        <v>2012</v>
      </c>
      <c r="C3438" s="22">
        <v>40958</v>
      </c>
      <c r="D3438" s="3" t="s">
        <v>1554</v>
      </c>
      <c r="E3438" s="3" t="s">
        <v>472</v>
      </c>
      <c r="F3438" s="3">
        <v>1</v>
      </c>
      <c r="G3438" s="3">
        <v>2</v>
      </c>
      <c r="H3438" s="3" t="s">
        <v>419</v>
      </c>
      <c r="I3438" s="3" t="s">
        <v>36</v>
      </c>
      <c r="J3438" s="3">
        <v>24.1</v>
      </c>
      <c r="K3438" s="3"/>
    </row>
    <row r="3439" spans="1:11" x14ac:dyDescent="0.35">
      <c r="A3439" s="3" t="s">
        <v>185</v>
      </c>
      <c r="B3439" s="3">
        <v>2012</v>
      </c>
      <c r="C3439" s="22">
        <v>40958</v>
      </c>
      <c r="D3439" s="3" t="s">
        <v>1554</v>
      </c>
      <c r="E3439" s="3" t="s">
        <v>472</v>
      </c>
      <c r="F3439" s="3">
        <v>1</v>
      </c>
      <c r="G3439" s="3">
        <v>3</v>
      </c>
      <c r="H3439" s="3" t="s">
        <v>1704</v>
      </c>
      <c r="I3439" s="3" t="s">
        <v>1652</v>
      </c>
      <c r="J3439" s="3">
        <v>31.4</v>
      </c>
      <c r="K3439" s="3"/>
    </row>
    <row r="3440" spans="1:11" x14ac:dyDescent="0.35">
      <c r="A3440" s="3" t="s">
        <v>185</v>
      </c>
      <c r="B3440" s="3">
        <v>2012</v>
      </c>
      <c r="C3440" s="22">
        <v>40958</v>
      </c>
      <c r="D3440" s="3" t="s">
        <v>1554</v>
      </c>
      <c r="E3440" s="3" t="s">
        <v>472</v>
      </c>
      <c r="F3440" s="3">
        <v>1</v>
      </c>
      <c r="G3440" s="3">
        <v>4</v>
      </c>
      <c r="H3440" s="3" t="s">
        <v>1658</v>
      </c>
      <c r="I3440" s="3" t="s">
        <v>1682</v>
      </c>
      <c r="J3440" s="3">
        <v>22.1</v>
      </c>
      <c r="K3440" s="3"/>
    </row>
    <row r="3441" spans="1:11" x14ac:dyDescent="0.35">
      <c r="A3441" s="3" t="s">
        <v>185</v>
      </c>
      <c r="B3441" s="3">
        <v>2012</v>
      </c>
      <c r="C3441" s="22">
        <v>40958</v>
      </c>
      <c r="D3441" s="3" t="s">
        <v>1554</v>
      </c>
      <c r="E3441" s="3" t="s">
        <v>472</v>
      </c>
      <c r="F3441" s="3">
        <v>1</v>
      </c>
      <c r="G3441" s="3">
        <v>5</v>
      </c>
      <c r="H3441" s="3" t="s">
        <v>1694</v>
      </c>
      <c r="I3441" s="3" t="s">
        <v>1672</v>
      </c>
      <c r="J3441" s="3">
        <v>31.8</v>
      </c>
      <c r="K3441" s="3"/>
    </row>
    <row r="3442" spans="1:11" x14ac:dyDescent="0.35">
      <c r="A3442" s="3" t="s">
        <v>185</v>
      </c>
      <c r="B3442" s="3">
        <v>2012</v>
      </c>
      <c r="C3442" s="22">
        <v>40958</v>
      </c>
      <c r="D3442" s="3" t="s">
        <v>1554</v>
      </c>
      <c r="E3442" s="3" t="s">
        <v>472</v>
      </c>
      <c r="F3442" s="3">
        <v>1</v>
      </c>
      <c r="G3442" s="3">
        <v>6</v>
      </c>
      <c r="H3442" s="3" t="s">
        <v>1709</v>
      </c>
      <c r="I3442" s="3" t="s">
        <v>1710</v>
      </c>
      <c r="J3442" s="3">
        <v>22.2</v>
      </c>
      <c r="K3442" s="3"/>
    </row>
    <row r="3443" spans="1:11" x14ac:dyDescent="0.35">
      <c r="A3443" s="3" t="s">
        <v>185</v>
      </c>
      <c r="B3443" s="3">
        <v>2012</v>
      </c>
      <c r="C3443" s="22">
        <v>40958</v>
      </c>
      <c r="D3443" s="3" t="s">
        <v>1554</v>
      </c>
      <c r="E3443" s="3" t="s">
        <v>472</v>
      </c>
      <c r="F3443" s="3">
        <v>1</v>
      </c>
      <c r="G3443" s="3">
        <v>7</v>
      </c>
      <c r="H3443" s="3" t="s">
        <v>1711</v>
      </c>
      <c r="I3443" s="3" t="s">
        <v>1712</v>
      </c>
      <c r="J3443" s="3"/>
      <c r="K3443" s="3"/>
    </row>
    <row r="3444" spans="1:11" x14ac:dyDescent="0.35">
      <c r="A3444" s="3" t="s">
        <v>185</v>
      </c>
      <c r="B3444" s="3">
        <v>2012</v>
      </c>
      <c r="C3444" s="22">
        <v>40958</v>
      </c>
      <c r="D3444" s="3" t="s">
        <v>1554</v>
      </c>
      <c r="E3444" s="3" t="s">
        <v>472</v>
      </c>
      <c r="F3444" s="3">
        <v>2</v>
      </c>
      <c r="G3444" s="3">
        <v>1</v>
      </c>
      <c r="H3444" s="3" t="s">
        <v>1711</v>
      </c>
      <c r="I3444" s="3" t="s">
        <v>38</v>
      </c>
      <c r="J3444" s="3">
        <v>21.2</v>
      </c>
      <c r="K3444" s="3"/>
    </row>
    <row r="3445" spans="1:11" x14ac:dyDescent="0.35">
      <c r="A3445" s="3" t="s">
        <v>185</v>
      </c>
      <c r="B3445" s="3">
        <v>2012</v>
      </c>
      <c r="C3445" s="22">
        <v>40958</v>
      </c>
      <c r="D3445" s="3" t="s">
        <v>1554</v>
      </c>
      <c r="E3445" s="3" t="s">
        <v>472</v>
      </c>
      <c r="F3445" s="3">
        <v>2</v>
      </c>
      <c r="G3445" s="3">
        <v>2</v>
      </c>
      <c r="H3445" s="3" t="s">
        <v>167</v>
      </c>
      <c r="I3445" s="3" t="s">
        <v>121</v>
      </c>
      <c r="J3445" s="3">
        <v>19.2</v>
      </c>
      <c r="K3445" s="3"/>
    </row>
    <row r="3446" spans="1:11" x14ac:dyDescent="0.35">
      <c r="A3446" s="3" t="s">
        <v>185</v>
      </c>
      <c r="B3446" s="3">
        <v>2012</v>
      </c>
      <c r="C3446" s="22">
        <v>40958</v>
      </c>
      <c r="D3446" s="3" t="s">
        <v>1554</v>
      </c>
      <c r="E3446" s="3" t="s">
        <v>472</v>
      </c>
      <c r="F3446" s="3">
        <v>2</v>
      </c>
      <c r="G3446" s="3">
        <v>3</v>
      </c>
      <c r="H3446" s="3" t="s">
        <v>60</v>
      </c>
      <c r="I3446" s="3" t="s">
        <v>61</v>
      </c>
      <c r="J3446" s="3">
        <v>23.6</v>
      </c>
      <c r="K3446" s="3"/>
    </row>
    <row r="3447" spans="1:11" x14ac:dyDescent="0.35">
      <c r="A3447" s="3" t="s">
        <v>185</v>
      </c>
      <c r="B3447" s="3">
        <v>2012</v>
      </c>
      <c r="C3447" s="22">
        <v>40958</v>
      </c>
      <c r="D3447" s="3" t="s">
        <v>1554</v>
      </c>
      <c r="E3447" s="3" t="s">
        <v>472</v>
      </c>
      <c r="F3447" s="3">
        <v>2</v>
      </c>
      <c r="G3447" s="3">
        <v>4</v>
      </c>
      <c r="H3447" s="3" t="s">
        <v>170</v>
      </c>
      <c r="I3447" s="3" t="s">
        <v>59</v>
      </c>
      <c r="J3447" s="3">
        <v>22.9</v>
      </c>
      <c r="K3447" s="3"/>
    </row>
    <row r="3448" spans="1:11" x14ac:dyDescent="0.35">
      <c r="A3448" s="3" t="s">
        <v>185</v>
      </c>
      <c r="B3448" s="3">
        <v>2012</v>
      </c>
      <c r="C3448" s="22">
        <v>40958</v>
      </c>
      <c r="D3448" s="3" t="s">
        <v>1554</v>
      </c>
      <c r="E3448" s="3" t="s">
        <v>472</v>
      </c>
      <c r="F3448" s="3">
        <v>2</v>
      </c>
      <c r="G3448" s="3">
        <v>5</v>
      </c>
      <c r="H3448" s="3" t="s">
        <v>138</v>
      </c>
      <c r="I3448" s="3" t="s">
        <v>29</v>
      </c>
      <c r="J3448" s="3">
        <v>22.3</v>
      </c>
      <c r="K3448" s="3"/>
    </row>
    <row r="3449" spans="1:11" x14ac:dyDescent="0.35">
      <c r="A3449" s="3" t="s">
        <v>185</v>
      </c>
      <c r="B3449" s="3">
        <v>2012</v>
      </c>
      <c r="C3449" s="22">
        <v>40958</v>
      </c>
      <c r="D3449" s="3" t="s">
        <v>1554</v>
      </c>
      <c r="E3449" s="3" t="s">
        <v>472</v>
      </c>
      <c r="F3449" s="3">
        <v>2</v>
      </c>
      <c r="G3449" s="3">
        <v>6</v>
      </c>
      <c r="H3449" s="3" t="s">
        <v>1653</v>
      </c>
      <c r="I3449" s="3" t="s">
        <v>1654</v>
      </c>
      <c r="J3449" s="3">
        <v>23.1</v>
      </c>
      <c r="K3449" s="3"/>
    </row>
    <row r="3450" spans="1:11" x14ac:dyDescent="0.35">
      <c r="A3450" s="3" t="s">
        <v>185</v>
      </c>
      <c r="B3450" s="3">
        <v>2012</v>
      </c>
      <c r="C3450" s="22">
        <v>40958</v>
      </c>
      <c r="D3450" s="3" t="s">
        <v>1554</v>
      </c>
      <c r="E3450" s="3" t="s">
        <v>472</v>
      </c>
      <c r="F3450" s="3">
        <v>2</v>
      </c>
      <c r="G3450" s="3">
        <v>7</v>
      </c>
      <c r="H3450" s="3" t="s">
        <v>1713</v>
      </c>
      <c r="I3450" s="3" t="s">
        <v>1714</v>
      </c>
      <c r="J3450" s="3">
        <v>32.4</v>
      </c>
      <c r="K3450" s="3"/>
    </row>
    <row r="3451" spans="1:11" x14ac:dyDescent="0.35">
      <c r="A3451" s="3" t="s">
        <v>185</v>
      </c>
      <c r="B3451" s="3">
        <v>2012</v>
      </c>
      <c r="C3451" s="22">
        <v>40958</v>
      </c>
      <c r="D3451" s="3" t="s">
        <v>1554</v>
      </c>
      <c r="E3451" s="3" t="s">
        <v>472</v>
      </c>
      <c r="F3451" s="3">
        <v>3</v>
      </c>
      <c r="G3451" s="3">
        <v>1</v>
      </c>
      <c r="H3451" s="3" t="s">
        <v>1604</v>
      </c>
      <c r="I3451" s="3" t="s">
        <v>15</v>
      </c>
      <c r="J3451" s="3">
        <v>21.3</v>
      </c>
      <c r="K3451" s="3"/>
    </row>
    <row r="3452" spans="1:11" x14ac:dyDescent="0.35">
      <c r="A3452" s="3" t="s">
        <v>185</v>
      </c>
      <c r="B3452" s="3">
        <v>2012</v>
      </c>
      <c r="C3452" s="22">
        <v>40958</v>
      </c>
      <c r="D3452" s="3" t="s">
        <v>1554</v>
      </c>
      <c r="E3452" s="3" t="s">
        <v>472</v>
      </c>
      <c r="F3452" s="3">
        <v>3</v>
      </c>
      <c r="G3452" s="3">
        <v>2</v>
      </c>
      <c r="H3452" s="3" t="s">
        <v>1715</v>
      </c>
      <c r="I3452" s="3" t="s">
        <v>1668</v>
      </c>
      <c r="J3452" s="3"/>
      <c r="K3452" s="3"/>
    </row>
    <row r="3453" spans="1:11" x14ac:dyDescent="0.35">
      <c r="A3453" s="3" t="s">
        <v>185</v>
      </c>
      <c r="B3453" s="3">
        <v>2012</v>
      </c>
      <c r="C3453" s="22">
        <v>40958</v>
      </c>
      <c r="D3453" s="3" t="s">
        <v>1554</v>
      </c>
      <c r="E3453" s="3" t="s">
        <v>472</v>
      </c>
      <c r="F3453" s="3">
        <v>3</v>
      </c>
      <c r="G3453" s="3">
        <v>3</v>
      </c>
      <c r="H3453" s="3" t="s">
        <v>119</v>
      </c>
      <c r="I3453" s="3" t="s">
        <v>21</v>
      </c>
      <c r="J3453" s="3">
        <v>20.9</v>
      </c>
      <c r="K3453" s="3"/>
    </row>
    <row r="3454" spans="1:11" x14ac:dyDescent="0.35">
      <c r="A3454" s="3" t="s">
        <v>185</v>
      </c>
      <c r="B3454" s="3">
        <v>2012</v>
      </c>
      <c r="C3454" s="22">
        <v>40958</v>
      </c>
      <c r="D3454" s="3" t="s">
        <v>1554</v>
      </c>
      <c r="E3454" s="3" t="s">
        <v>472</v>
      </c>
      <c r="F3454" s="3">
        <v>3</v>
      </c>
      <c r="G3454" s="3">
        <v>4</v>
      </c>
      <c r="H3454" s="3" t="s">
        <v>1635</v>
      </c>
      <c r="I3454" s="3" t="s">
        <v>36</v>
      </c>
      <c r="J3454" s="3">
        <v>28.4</v>
      </c>
      <c r="K3454" s="3"/>
    </row>
    <row r="3455" spans="1:11" x14ac:dyDescent="0.35">
      <c r="A3455" s="3" t="s">
        <v>185</v>
      </c>
      <c r="B3455" s="3">
        <v>2012</v>
      </c>
      <c r="C3455" s="22">
        <v>40958</v>
      </c>
      <c r="D3455" s="3" t="s">
        <v>1554</v>
      </c>
      <c r="E3455" s="3" t="s">
        <v>472</v>
      </c>
      <c r="F3455" s="3">
        <v>3</v>
      </c>
      <c r="G3455" s="3">
        <v>5</v>
      </c>
      <c r="H3455" s="3" t="s">
        <v>111</v>
      </c>
      <c r="I3455" s="3" t="s">
        <v>121</v>
      </c>
      <c r="J3455" s="3">
        <v>19</v>
      </c>
      <c r="K3455" s="3"/>
    </row>
    <row r="3456" spans="1:11" x14ac:dyDescent="0.35">
      <c r="A3456" s="3" t="s">
        <v>185</v>
      </c>
      <c r="B3456" s="3">
        <v>2012</v>
      </c>
      <c r="C3456" s="22">
        <v>40958</v>
      </c>
      <c r="D3456" s="3" t="s">
        <v>1554</v>
      </c>
      <c r="E3456" s="3" t="s">
        <v>472</v>
      </c>
      <c r="F3456" s="3">
        <v>3</v>
      </c>
      <c r="G3456" s="3">
        <v>6</v>
      </c>
      <c r="H3456" s="3" t="s">
        <v>1702</v>
      </c>
      <c r="I3456" s="3" t="s">
        <v>1672</v>
      </c>
      <c r="J3456" s="3">
        <v>27.6</v>
      </c>
      <c r="K3456" s="3"/>
    </row>
    <row r="3457" spans="1:11" x14ac:dyDescent="0.35">
      <c r="A3457" s="3" t="s">
        <v>185</v>
      </c>
      <c r="B3457" s="3">
        <v>2012</v>
      </c>
      <c r="C3457" s="22">
        <v>40958</v>
      </c>
      <c r="D3457" s="3" t="s">
        <v>1554</v>
      </c>
      <c r="E3457" s="3" t="s">
        <v>472</v>
      </c>
      <c r="F3457" s="3">
        <v>3</v>
      </c>
      <c r="G3457" s="3">
        <v>7</v>
      </c>
      <c r="H3457" s="3" t="s">
        <v>1691</v>
      </c>
      <c r="I3457" s="3" t="s">
        <v>1692</v>
      </c>
      <c r="J3457" s="3"/>
      <c r="K3457" s="3"/>
    </row>
    <row r="3458" spans="1:11" x14ac:dyDescent="0.35">
      <c r="A3458" s="3" t="s">
        <v>185</v>
      </c>
      <c r="B3458" s="3">
        <v>2012</v>
      </c>
      <c r="C3458" s="22">
        <v>40958</v>
      </c>
      <c r="D3458" s="3" t="s">
        <v>1554</v>
      </c>
      <c r="E3458" s="3" t="s">
        <v>472</v>
      </c>
      <c r="F3458" s="3">
        <v>4</v>
      </c>
      <c r="G3458" s="3">
        <v>1</v>
      </c>
      <c r="H3458" s="3" t="s">
        <v>1651</v>
      </c>
      <c r="I3458" s="3" t="s">
        <v>1652</v>
      </c>
      <c r="J3458" s="3">
        <v>21.3</v>
      </c>
      <c r="K3458" s="3"/>
    </row>
    <row r="3459" spans="1:11" x14ac:dyDescent="0.35">
      <c r="A3459" s="3" t="s">
        <v>185</v>
      </c>
      <c r="B3459" s="3">
        <v>2012</v>
      </c>
      <c r="C3459" s="22">
        <v>40958</v>
      </c>
      <c r="D3459" s="3" t="s">
        <v>1554</v>
      </c>
      <c r="E3459" s="3" t="s">
        <v>472</v>
      </c>
      <c r="F3459" s="3">
        <v>4</v>
      </c>
      <c r="G3459" s="3">
        <v>2</v>
      </c>
      <c r="H3459" s="3" t="s">
        <v>1707</v>
      </c>
      <c r="I3459" s="3" t="s">
        <v>1681</v>
      </c>
      <c r="J3459" s="3"/>
      <c r="K3459" s="3"/>
    </row>
    <row r="3460" spans="1:11" x14ac:dyDescent="0.35">
      <c r="A3460" s="3" t="s">
        <v>185</v>
      </c>
      <c r="B3460" s="3">
        <v>2012</v>
      </c>
      <c r="C3460" s="22">
        <v>40958</v>
      </c>
      <c r="D3460" s="3" t="s">
        <v>1554</v>
      </c>
      <c r="E3460" s="3" t="s">
        <v>472</v>
      </c>
      <c r="F3460" s="3">
        <v>4</v>
      </c>
      <c r="G3460" s="3">
        <v>3</v>
      </c>
      <c r="H3460" s="3" t="s">
        <v>83</v>
      </c>
      <c r="I3460" s="3" t="s">
        <v>67</v>
      </c>
      <c r="J3460" s="3">
        <v>19.5</v>
      </c>
      <c r="K3460" s="3"/>
    </row>
    <row r="3461" spans="1:11" x14ac:dyDescent="0.35">
      <c r="A3461" s="3" t="s">
        <v>185</v>
      </c>
      <c r="B3461" s="3">
        <v>2012</v>
      </c>
      <c r="C3461" s="22">
        <v>40958</v>
      </c>
      <c r="D3461" s="3" t="s">
        <v>1554</v>
      </c>
      <c r="E3461" s="3" t="s">
        <v>472</v>
      </c>
      <c r="F3461" s="3">
        <v>4</v>
      </c>
      <c r="G3461" s="3">
        <v>4</v>
      </c>
      <c r="H3461" s="3" t="s">
        <v>421</v>
      </c>
      <c r="I3461" s="3" t="s">
        <v>15</v>
      </c>
      <c r="J3461" s="3">
        <v>25.2</v>
      </c>
      <c r="K3461" s="3"/>
    </row>
    <row r="3462" spans="1:11" x14ac:dyDescent="0.35">
      <c r="A3462" s="3" t="s">
        <v>185</v>
      </c>
      <c r="B3462" s="3">
        <v>2012</v>
      </c>
      <c r="C3462" s="22">
        <v>40958</v>
      </c>
      <c r="D3462" s="3" t="s">
        <v>1554</v>
      </c>
      <c r="E3462" s="3" t="s">
        <v>472</v>
      </c>
      <c r="F3462" s="3">
        <v>4</v>
      </c>
      <c r="G3462" s="3">
        <v>5</v>
      </c>
      <c r="H3462" s="3" t="s">
        <v>1687</v>
      </c>
      <c r="I3462" s="3" t="s">
        <v>40</v>
      </c>
      <c r="J3462" s="3">
        <v>26.1</v>
      </c>
      <c r="K3462" s="3"/>
    </row>
    <row r="3463" spans="1:11" x14ac:dyDescent="0.35">
      <c r="A3463" s="3" t="s">
        <v>185</v>
      </c>
      <c r="B3463" s="3">
        <v>2012</v>
      </c>
      <c r="C3463" s="22">
        <v>40958</v>
      </c>
      <c r="D3463" s="3" t="s">
        <v>1554</v>
      </c>
      <c r="E3463" s="3" t="s">
        <v>472</v>
      </c>
      <c r="F3463" s="3">
        <v>4</v>
      </c>
      <c r="G3463" s="3">
        <v>6</v>
      </c>
      <c r="H3463" s="3" t="s">
        <v>1679</v>
      </c>
      <c r="I3463" s="3" t="s">
        <v>1716</v>
      </c>
      <c r="J3463" s="3">
        <v>25</v>
      </c>
      <c r="K3463" s="3"/>
    </row>
    <row r="3464" spans="1:11" x14ac:dyDescent="0.35">
      <c r="A3464" s="3" t="s">
        <v>185</v>
      </c>
      <c r="B3464" s="3">
        <v>2012</v>
      </c>
      <c r="C3464" s="22">
        <v>40958</v>
      </c>
      <c r="D3464" s="3" t="s">
        <v>1554</v>
      </c>
      <c r="E3464" s="3" t="s">
        <v>472</v>
      </c>
      <c r="F3464" s="3">
        <v>4</v>
      </c>
      <c r="G3464" s="3">
        <v>7</v>
      </c>
      <c r="H3464" s="3" t="s">
        <v>1717</v>
      </c>
      <c r="I3464" s="3" t="s">
        <v>175</v>
      </c>
      <c r="J3464" s="3">
        <v>23.4</v>
      </c>
      <c r="K3464" s="3"/>
    </row>
    <row r="3465" spans="1:11" x14ac:dyDescent="0.35">
      <c r="A3465" s="3" t="s">
        <v>185</v>
      </c>
      <c r="B3465" s="3">
        <v>2012</v>
      </c>
      <c r="C3465" s="22">
        <v>40958</v>
      </c>
      <c r="D3465" s="3" t="s">
        <v>1554</v>
      </c>
      <c r="E3465" s="3" t="s">
        <v>472</v>
      </c>
      <c r="F3465" s="3">
        <v>5</v>
      </c>
      <c r="G3465" s="3">
        <v>1</v>
      </c>
      <c r="H3465" s="3" t="s">
        <v>1703</v>
      </c>
      <c r="I3465" s="3" t="s">
        <v>1639</v>
      </c>
      <c r="J3465" s="3">
        <v>28.4</v>
      </c>
      <c r="K3465" s="3"/>
    </row>
    <row r="3466" spans="1:11" x14ac:dyDescent="0.35">
      <c r="A3466" s="3" t="s">
        <v>185</v>
      </c>
      <c r="B3466" s="3">
        <v>2012</v>
      </c>
      <c r="C3466" s="22">
        <v>40958</v>
      </c>
      <c r="D3466" s="3" t="s">
        <v>1554</v>
      </c>
      <c r="E3466" s="3" t="s">
        <v>472</v>
      </c>
      <c r="F3466" s="3">
        <v>5</v>
      </c>
      <c r="G3466" s="3">
        <v>2</v>
      </c>
      <c r="H3466" s="3" t="s">
        <v>137</v>
      </c>
      <c r="I3466" s="3" t="s">
        <v>38</v>
      </c>
      <c r="J3466" s="3">
        <v>21</v>
      </c>
      <c r="K3466" s="3"/>
    </row>
    <row r="3467" spans="1:11" x14ac:dyDescent="0.35">
      <c r="A3467" s="3" t="s">
        <v>185</v>
      </c>
      <c r="B3467" s="3">
        <v>2012</v>
      </c>
      <c r="C3467" s="22">
        <v>40958</v>
      </c>
      <c r="D3467" s="3" t="s">
        <v>1554</v>
      </c>
      <c r="E3467" s="3" t="s">
        <v>472</v>
      </c>
      <c r="F3467" s="3">
        <v>5</v>
      </c>
      <c r="G3467" s="3">
        <v>3</v>
      </c>
      <c r="H3467" s="3" t="s">
        <v>1641</v>
      </c>
      <c r="I3467" s="3" t="s">
        <v>1642</v>
      </c>
      <c r="J3467" s="3">
        <v>24.3</v>
      </c>
      <c r="K3467" s="3"/>
    </row>
    <row r="3468" spans="1:11" x14ac:dyDescent="0.35">
      <c r="A3468" s="3" t="s">
        <v>185</v>
      </c>
      <c r="B3468" s="3">
        <v>2012</v>
      </c>
      <c r="C3468" s="22">
        <v>40958</v>
      </c>
      <c r="D3468" s="3" t="s">
        <v>1554</v>
      </c>
      <c r="E3468" s="3" t="s">
        <v>472</v>
      </c>
      <c r="F3468" s="3">
        <v>5</v>
      </c>
      <c r="G3468" s="3">
        <v>4</v>
      </c>
      <c r="H3468" s="3" t="s">
        <v>1708</v>
      </c>
      <c r="I3468" s="3" t="s">
        <v>175</v>
      </c>
      <c r="J3468" s="3">
        <v>19.399999999999999</v>
      </c>
      <c r="K3468" s="3"/>
    </row>
    <row r="3469" spans="1:11" x14ac:dyDescent="0.35">
      <c r="A3469" s="3" t="s">
        <v>185</v>
      </c>
      <c r="B3469" s="3">
        <v>2012</v>
      </c>
      <c r="C3469" s="22">
        <v>40958</v>
      </c>
      <c r="D3469" s="3" t="s">
        <v>1554</v>
      </c>
      <c r="E3469" s="3" t="s">
        <v>472</v>
      </c>
      <c r="F3469" s="3">
        <v>5</v>
      </c>
      <c r="G3469" s="3">
        <v>5</v>
      </c>
      <c r="H3469" s="3" t="s">
        <v>1718</v>
      </c>
      <c r="I3469" s="3" t="s">
        <v>1660</v>
      </c>
      <c r="J3469" s="3">
        <v>23.8</v>
      </c>
      <c r="K3469" s="3"/>
    </row>
    <row r="3470" spans="1:11" x14ac:dyDescent="0.35">
      <c r="A3470" s="3" t="s">
        <v>185</v>
      </c>
      <c r="B3470" s="3">
        <v>2012</v>
      </c>
      <c r="C3470" s="22">
        <v>40958</v>
      </c>
      <c r="D3470" s="3" t="s">
        <v>1554</v>
      </c>
      <c r="E3470" s="3" t="s">
        <v>472</v>
      </c>
      <c r="F3470" s="3">
        <v>5</v>
      </c>
      <c r="G3470" s="3">
        <v>6</v>
      </c>
      <c r="H3470" s="3" t="s">
        <v>321</v>
      </c>
      <c r="I3470" s="3" t="s">
        <v>161</v>
      </c>
      <c r="J3470" s="3">
        <v>21.7</v>
      </c>
      <c r="K3470" s="3"/>
    </row>
    <row r="3471" spans="1:11" x14ac:dyDescent="0.35">
      <c r="A3471" s="3" t="s">
        <v>185</v>
      </c>
      <c r="B3471" s="3">
        <v>2012</v>
      </c>
      <c r="C3471" s="22">
        <v>40958</v>
      </c>
      <c r="D3471" s="3" t="s">
        <v>1554</v>
      </c>
      <c r="E3471" s="3" t="s">
        <v>472</v>
      </c>
      <c r="F3471" s="3">
        <v>6</v>
      </c>
      <c r="G3471" s="3">
        <v>1</v>
      </c>
      <c r="H3471" s="3" t="s">
        <v>80</v>
      </c>
      <c r="I3471" s="3" t="s">
        <v>65</v>
      </c>
      <c r="J3471" s="3">
        <v>24.8</v>
      </c>
      <c r="K3471" s="3"/>
    </row>
    <row r="3472" spans="1:11" x14ac:dyDescent="0.35">
      <c r="A3472" s="3" t="s">
        <v>185</v>
      </c>
      <c r="B3472" s="3">
        <v>2012</v>
      </c>
      <c r="C3472" s="22">
        <v>40958</v>
      </c>
      <c r="D3472" s="3" t="s">
        <v>1554</v>
      </c>
      <c r="E3472" s="3" t="s">
        <v>472</v>
      </c>
      <c r="F3472" s="3">
        <v>6</v>
      </c>
      <c r="G3472" s="3">
        <v>2</v>
      </c>
      <c r="H3472" s="3" t="s">
        <v>1620</v>
      </c>
      <c r="I3472" s="3" t="s">
        <v>1621</v>
      </c>
      <c r="J3472" s="3">
        <v>26</v>
      </c>
      <c r="K3472" s="3"/>
    </row>
    <row r="3473" spans="1:11" x14ac:dyDescent="0.35">
      <c r="A3473" s="3" t="s">
        <v>185</v>
      </c>
      <c r="B3473" s="3">
        <v>2012</v>
      </c>
      <c r="C3473" s="22">
        <v>40958</v>
      </c>
      <c r="D3473" s="3" t="s">
        <v>1554</v>
      </c>
      <c r="E3473" s="3" t="s">
        <v>472</v>
      </c>
      <c r="F3473" s="3">
        <v>6</v>
      </c>
      <c r="G3473" s="3">
        <v>3</v>
      </c>
      <c r="H3473" s="3" t="s">
        <v>178</v>
      </c>
      <c r="I3473" s="3" t="s">
        <v>159</v>
      </c>
      <c r="J3473" s="3">
        <v>20.100000000000001</v>
      </c>
      <c r="K3473" s="3"/>
    </row>
    <row r="3474" spans="1:11" x14ac:dyDescent="0.35">
      <c r="A3474" s="3" t="s">
        <v>185</v>
      </c>
      <c r="B3474" s="3">
        <v>2012</v>
      </c>
      <c r="C3474" s="22">
        <v>40958</v>
      </c>
      <c r="D3474" s="3" t="s">
        <v>1554</v>
      </c>
      <c r="E3474" s="3" t="s">
        <v>472</v>
      </c>
      <c r="F3474" s="3">
        <v>6</v>
      </c>
      <c r="G3474" s="3">
        <v>4</v>
      </c>
      <c r="H3474" s="3" t="s">
        <v>1705</v>
      </c>
      <c r="I3474" s="3" t="s">
        <v>1616</v>
      </c>
      <c r="J3474" s="3"/>
      <c r="K3474" s="3"/>
    </row>
    <row r="3475" spans="1:11" x14ac:dyDescent="0.35">
      <c r="A3475" s="3" t="s">
        <v>185</v>
      </c>
      <c r="B3475" s="3">
        <v>2012</v>
      </c>
      <c r="C3475" s="22">
        <v>40958</v>
      </c>
      <c r="D3475" s="3" t="s">
        <v>1554</v>
      </c>
      <c r="E3475" s="3" t="s">
        <v>472</v>
      </c>
      <c r="F3475" s="3">
        <v>6</v>
      </c>
      <c r="G3475" s="3">
        <v>5</v>
      </c>
      <c r="H3475" s="3" t="s">
        <v>142</v>
      </c>
      <c r="I3475" s="3" t="s">
        <v>61</v>
      </c>
      <c r="J3475" s="3">
        <v>19.600000000000001</v>
      </c>
      <c r="K3475" s="3"/>
    </row>
    <row r="3476" spans="1:11" x14ac:dyDescent="0.35">
      <c r="A3476" s="3" t="s">
        <v>185</v>
      </c>
      <c r="B3476" s="3">
        <v>2012</v>
      </c>
      <c r="C3476" s="22">
        <v>40958</v>
      </c>
      <c r="D3476" s="3" t="s">
        <v>1554</v>
      </c>
      <c r="E3476" s="3" t="s">
        <v>472</v>
      </c>
      <c r="F3476" s="3">
        <v>6</v>
      </c>
      <c r="G3476" s="3">
        <v>6</v>
      </c>
      <c r="H3476" s="3" t="s">
        <v>1662</v>
      </c>
      <c r="I3476" s="3" t="s">
        <v>1663</v>
      </c>
      <c r="J3476" s="3">
        <v>27.9</v>
      </c>
      <c r="K3476" s="3"/>
    </row>
    <row r="3477" spans="1:11" x14ac:dyDescent="0.35">
      <c r="A3477" s="3" t="s">
        <v>185</v>
      </c>
      <c r="B3477" s="3">
        <v>2012</v>
      </c>
      <c r="C3477" s="22">
        <v>40958</v>
      </c>
      <c r="D3477" s="3" t="s">
        <v>1554</v>
      </c>
      <c r="E3477" s="3" t="s">
        <v>472</v>
      </c>
      <c r="F3477" s="3">
        <v>7</v>
      </c>
      <c r="G3477" s="3">
        <v>1</v>
      </c>
      <c r="H3477" s="3" t="s">
        <v>1591</v>
      </c>
      <c r="I3477" s="3" t="s">
        <v>17</v>
      </c>
      <c r="J3477" s="3">
        <v>23.9</v>
      </c>
      <c r="K3477" s="3"/>
    </row>
    <row r="3478" spans="1:11" x14ac:dyDescent="0.35">
      <c r="A3478" s="3" t="s">
        <v>185</v>
      </c>
      <c r="B3478" s="3">
        <v>2012</v>
      </c>
      <c r="C3478" s="22">
        <v>40958</v>
      </c>
      <c r="D3478" s="3" t="s">
        <v>1554</v>
      </c>
      <c r="E3478" s="3" t="s">
        <v>472</v>
      </c>
      <c r="F3478" s="3">
        <v>7</v>
      </c>
      <c r="G3478" s="3">
        <v>2</v>
      </c>
      <c r="H3478" s="3" t="s">
        <v>1637</v>
      </c>
      <c r="I3478" s="3" t="s">
        <v>1623</v>
      </c>
      <c r="J3478" s="3">
        <v>23</v>
      </c>
      <c r="K3478" s="3"/>
    </row>
    <row r="3479" spans="1:11" x14ac:dyDescent="0.35">
      <c r="A3479" s="3" t="s">
        <v>185</v>
      </c>
      <c r="B3479" s="3">
        <v>2012</v>
      </c>
      <c r="C3479" s="22">
        <v>40958</v>
      </c>
      <c r="D3479" s="3" t="s">
        <v>1554</v>
      </c>
      <c r="E3479" s="3" t="s">
        <v>472</v>
      </c>
      <c r="F3479" s="3">
        <v>7</v>
      </c>
      <c r="G3479" s="3">
        <v>3</v>
      </c>
      <c r="H3479" s="3" t="s">
        <v>150</v>
      </c>
      <c r="I3479" s="3" t="s">
        <v>31</v>
      </c>
      <c r="J3479" s="3">
        <v>23.6</v>
      </c>
      <c r="K3479" s="3"/>
    </row>
    <row r="3480" spans="1:11" x14ac:dyDescent="0.35">
      <c r="A3480" s="3" t="s">
        <v>185</v>
      </c>
      <c r="B3480" s="3">
        <v>2012</v>
      </c>
      <c r="C3480" s="22">
        <v>40958</v>
      </c>
      <c r="D3480" s="3" t="s">
        <v>1554</v>
      </c>
      <c r="E3480" s="3" t="s">
        <v>472</v>
      </c>
      <c r="F3480" s="3">
        <v>7</v>
      </c>
      <c r="G3480" s="3">
        <v>4</v>
      </c>
      <c r="H3480" s="3" t="s">
        <v>1605</v>
      </c>
      <c r="I3480" s="3" t="s">
        <v>40</v>
      </c>
      <c r="J3480" s="3">
        <v>21.1</v>
      </c>
      <c r="K3480" s="3"/>
    </row>
    <row r="3481" spans="1:11" x14ac:dyDescent="0.35">
      <c r="A3481" s="3" t="s">
        <v>185</v>
      </c>
      <c r="B3481" s="3">
        <v>2012</v>
      </c>
      <c r="C3481" s="22">
        <v>40958</v>
      </c>
      <c r="D3481" s="3" t="s">
        <v>1554</v>
      </c>
      <c r="E3481" s="3" t="s">
        <v>472</v>
      </c>
      <c r="F3481" s="3">
        <v>7</v>
      </c>
      <c r="G3481" s="3">
        <v>5</v>
      </c>
      <c r="H3481" s="3" t="s">
        <v>1719</v>
      </c>
      <c r="I3481" s="3" t="s">
        <v>261</v>
      </c>
      <c r="J3481" s="3">
        <v>29.6</v>
      </c>
      <c r="K3481" s="3"/>
    </row>
    <row r="3482" spans="1:11" x14ac:dyDescent="0.35">
      <c r="A3482" s="3" t="s">
        <v>185</v>
      </c>
      <c r="B3482" s="3">
        <v>2012</v>
      </c>
      <c r="C3482" s="22">
        <v>40958</v>
      </c>
      <c r="D3482" s="3" t="s">
        <v>1554</v>
      </c>
      <c r="E3482" s="3" t="s">
        <v>472</v>
      </c>
      <c r="F3482" s="3">
        <v>7</v>
      </c>
      <c r="G3482" s="3">
        <v>6</v>
      </c>
      <c r="H3482" s="3" t="s">
        <v>1670</v>
      </c>
      <c r="I3482" s="3" t="s">
        <v>21</v>
      </c>
      <c r="J3482" s="3">
        <v>29.9</v>
      </c>
      <c r="K3482" s="3"/>
    </row>
    <row r="3483" spans="1:11" x14ac:dyDescent="0.35">
      <c r="A3483" s="3" t="s">
        <v>185</v>
      </c>
      <c r="B3483" s="3">
        <v>2012</v>
      </c>
      <c r="C3483" s="22">
        <v>40958</v>
      </c>
      <c r="D3483" s="3" t="s">
        <v>1554</v>
      </c>
      <c r="E3483" s="3" t="s">
        <v>1543</v>
      </c>
      <c r="F3483" s="3">
        <v>1</v>
      </c>
      <c r="G3483" s="3">
        <v>1</v>
      </c>
      <c r="H3483" s="3" t="s">
        <v>1637</v>
      </c>
      <c r="I3483" s="3" t="s">
        <v>1623</v>
      </c>
      <c r="J3483" s="3">
        <v>23</v>
      </c>
      <c r="K3483" s="3"/>
    </row>
    <row r="3484" spans="1:11" x14ac:dyDescent="0.35">
      <c r="A3484" s="3" t="s">
        <v>185</v>
      </c>
      <c r="B3484" s="3">
        <v>2012</v>
      </c>
      <c r="C3484" s="22">
        <v>40958</v>
      </c>
      <c r="D3484" s="3" t="s">
        <v>1554</v>
      </c>
      <c r="E3484" s="3" t="s">
        <v>1543</v>
      </c>
      <c r="F3484" s="3">
        <v>1</v>
      </c>
      <c r="G3484" s="3">
        <v>2</v>
      </c>
      <c r="H3484" s="3" t="s">
        <v>1702</v>
      </c>
      <c r="I3484" s="3" t="s">
        <v>1672</v>
      </c>
      <c r="J3484" s="3">
        <v>27.6</v>
      </c>
      <c r="K3484" s="3"/>
    </row>
    <row r="3485" spans="1:11" x14ac:dyDescent="0.35">
      <c r="A3485" s="3" t="s">
        <v>185</v>
      </c>
      <c r="B3485" s="3">
        <v>2012</v>
      </c>
      <c r="C3485" s="22">
        <v>40958</v>
      </c>
      <c r="D3485" s="3" t="s">
        <v>1554</v>
      </c>
      <c r="E3485" s="3" t="s">
        <v>1543</v>
      </c>
      <c r="F3485" s="3">
        <v>1</v>
      </c>
      <c r="G3485" s="3">
        <v>3</v>
      </c>
      <c r="H3485" s="3" t="s">
        <v>419</v>
      </c>
      <c r="I3485" s="3" t="s">
        <v>36</v>
      </c>
      <c r="J3485" s="3">
        <v>24.1</v>
      </c>
      <c r="K3485" s="3"/>
    </row>
    <row r="3486" spans="1:11" x14ac:dyDescent="0.35">
      <c r="A3486" s="3" t="s">
        <v>185</v>
      </c>
      <c r="B3486" s="3">
        <v>2012</v>
      </c>
      <c r="C3486" s="22">
        <v>40958</v>
      </c>
      <c r="D3486" s="3" t="s">
        <v>1554</v>
      </c>
      <c r="E3486" s="3" t="s">
        <v>1543</v>
      </c>
      <c r="F3486" s="3">
        <v>1</v>
      </c>
      <c r="G3486" s="3">
        <v>4</v>
      </c>
      <c r="H3486" s="3" t="s">
        <v>178</v>
      </c>
      <c r="I3486" s="3" t="s">
        <v>159</v>
      </c>
      <c r="J3486" s="3">
        <v>20.100000000000001</v>
      </c>
      <c r="K3486" s="3"/>
    </row>
    <row r="3487" spans="1:11" x14ac:dyDescent="0.35">
      <c r="A3487" s="3" t="s">
        <v>185</v>
      </c>
      <c r="B3487" s="3">
        <v>2012</v>
      </c>
      <c r="C3487" s="22">
        <v>40958</v>
      </c>
      <c r="D3487" s="3" t="s">
        <v>1554</v>
      </c>
      <c r="E3487" s="3" t="s">
        <v>1543</v>
      </c>
      <c r="F3487" s="3">
        <v>1</v>
      </c>
      <c r="G3487" s="3">
        <v>5</v>
      </c>
      <c r="H3487" s="3" t="s">
        <v>1708</v>
      </c>
      <c r="I3487" s="3" t="s">
        <v>175</v>
      </c>
      <c r="J3487" s="3">
        <v>19.399999999999999</v>
      </c>
      <c r="K3487" s="3"/>
    </row>
    <row r="3488" spans="1:11" x14ac:dyDescent="0.35">
      <c r="A3488" s="3" t="s">
        <v>185</v>
      </c>
      <c r="B3488" s="3">
        <v>2012</v>
      </c>
      <c r="C3488" s="22">
        <v>40958</v>
      </c>
      <c r="D3488" s="3" t="s">
        <v>1554</v>
      </c>
      <c r="E3488" s="3" t="s">
        <v>1543</v>
      </c>
      <c r="F3488" s="3">
        <v>1</v>
      </c>
      <c r="G3488" s="3">
        <v>6</v>
      </c>
      <c r="H3488" s="3" t="s">
        <v>1687</v>
      </c>
      <c r="I3488" s="3" t="s">
        <v>40</v>
      </c>
      <c r="J3488" s="3">
        <v>26.1</v>
      </c>
      <c r="K3488" s="3"/>
    </row>
    <row r="3489" spans="1:11" x14ac:dyDescent="0.35">
      <c r="A3489" s="3" t="s">
        <v>185</v>
      </c>
      <c r="B3489" s="3">
        <v>2012</v>
      </c>
      <c r="C3489" s="22">
        <v>40958</v>
      </c>
      <c r="D3489" s="3" t="s">
        <v>1554</v>
      </c>
      <c r="E3489" s="3" t="s">
        <v>1543</v>
      </c>
      <c r="F3489" s="3">
        <v>2</v>
      </c>
      <c r="G3489" s="3">
        <v>1</v>
      </c>
      <c r="H3489" s="3" t="s">
        <v>1704</v>
      </c>
      <c r="I3489" s="3" t="s">
        <v>1652</v>
      </c>
      <c r="J3489" s="3">
        <v>31.4</v>
      </c>
      <c r="K3489" s="3"/>
    </row>
    <row r="3490" spans="1:11" x14ac:dyDescent="0.35">
      <c r="A3490" s="3" t="s">
        <v>185</v>
      </c>
      <c r="B3490" s="3">
        <v>2012</v>
      </c>
      <c r="C3490" s="22">
        <v>40958</v>
      </c>
      <c r="D3490" s="3" t="s">
        <v>1554</v>
      </c>
      <c r="E3490" s="3" t="s">
        <v>1543</v>
      </c>
      <c r="F3490" s="3">
        <v>2</v>
      </c>
      <c r="G3490" s="3">
        <v>2</v>
      </c>
      <c r="H3490" s="3" t="s">
        <v>150</v>
      </c>
      <c r="I3490" s="3" t="s">
        <v>31</v>
      </c>
      <c r="J3490" s="3">
        <v>23.6</v>
      </c>
      <c r="K3490" s="3"/>
    </row>
    <row r="3491" spans="1:11" x14ac:dyDescent="0.35">
      <c r="A3491" s="3" t="s">
        <v>185</v>
      </c>
      <c r="B3491" s="3">
        <v>2012</v>
      </c>
      <c r="C3491" s="22">
        <v>40958</v>
      </c>
      <c r="D3491" s="3" t="s">
        <v>1554</v>
      </c>
      <c r="E3491" s="3" t="s">
        <v>1543</v>
      </c>
      <c r="F3491" s="3">
        <v>2</v>
      </c>
      <c r="G3491" s="3">
        <v>3</v>
      </c>
      <c r="H3491" s="3" t="s">
        <v>1705</v>
      </c>
      <c r="I3491" s="3" t="s">
        <v>1616</v>
      </c>
      <c r="J3491" s="3"/>
      <c r="K3491" s="3"/>
    </row>
    <row r="3492" spans="1:11" x14ac:dyDescent="0.35">
      <c r="A3492" s="3" t="s">
        <v>185</v>
      </c>
      <c r="B3492" s="3">
        <v>2012</v>
      </c>
      <c r="C3492" s="22">
        <v>40958</v>
      </c>
      <c r="D3492" s="3" t="s">
        <v>1554</v>
      </c>
      <c r="E3492" s="3" t="s">
        <v>1543</v>
      </c>
      <c r="F3492" s="3">
        <v>2</v>
      </c>
      <c r="G3492" s="3">
        <v>4</v>
      </c>
      <c r="H3492" s="3" t="s">
        <v>1718</v>
      </c>
      <c r="I3492" s="3" t="s">
        <v>1660</v>
      </c>
      <c r="J3492" s="3">
        <v>23.8</v>
      </c>
      <c r="K3492" s="3"/>
    </row>
    <row r="3493" spans="1:11" x14ac:dyDescent="0.35">
      <c r="A3493" s="3" t="s">
        <v>185</v>
      </c>
      <c r="B3493" s="3">
        <v>2012</v>
      </c>
      <c r="C3493" s="22">
        <v>40958</v>
      </c>
      <c r="D3493" s="3" t="s">
        <v>1554</v>
      </c>
      <c r="E3493" s="3" t="s">
        <v>1543</v>
      </c>
      <c r="F3493" s="3">
        <v>2</v>
      </c>
      <c r="G3493" s="3">
        <v>5</v>
      </c>
      <c r="H3493" s="3" t="s">
        <v>1679</v>
      </c>
      <c r="I3493" s="3" t="s">
        <v>1716</v>
      </c>
      <c r="J3493" s="3">
        <v>25</v>
      </c>
      <c r="K3493" s="3"/>
    </row>
    <row r="3494" spans="1:11" x14ac:dyDescent="0.35">
      <c r="A3494" s="3" t="s">
        <v>185</v>
      </c>
      <c r="B3494" s="3">
        <v>2012</v>
      </c>
      <c r="C3494" s="22">
        <v>40958</v>
      </c>
      <c r="D3494" s="3" t="s">
        <v>1554</v>
      </c>
      <c r="E3494" s="3" t="s">
        <v>1543</v>
      </c>
      <c r="F3494" s="3">
        <v>2</v>
      </c>
      <c r="G3494" s="3">
        <v>6</v>
      </c>
      <c r="H3494" s="3" t="s">
        <v>167</v>
      </c>
      <c r="I3494" s="3" t="s">
        <v>121</v>
      </c>
      <c r="J3494" s="3">
        <v>19.2</v>
      </c>
      <c r="K3494" s="3"/>
    </row>
    <row r="3495" spans="1:11" x14ac:dyDescent="0.35">
      <c r="A3495" s="3" t="s">
        <v>185</v>
      </c>
      <c r="B3495" s="3">
        <v>2012</v>
      </c>
      <c r="C3495" s="22">
        <v>40958</v>
      </c>
      <c r="D3495" s="3" t="s">
        <v>1554</v>
      </c>
      <c r="E3495" s="3" t="s">
        <v>1543</v>
      </c>
      <c r="F3495" s="3">
        <v>2</v>
      </c>
      <c r="G3495" s="3">
        <v>7</v>
      </c>
      <c r="H3495" s="3" t="s">
        <v>1691</v>
      </c>
      <c r="I3495" s="3" t="s">
        <v>1692</v>
      </c>
      <c r="J3495" s="3"/>
      <c r="K3495" s="3"/>
    </row>
    <row r="3496" spans="1:11" x14ac:dyDescent="0.35">
      <c r="A3496" s="3" t="s">
        <v>185</v>
      </c>
      <c r="B3496" s="3">
        <v>2012</v>
      </c>
      <c r="C3496" s="22">
        <v>40958</v>
      </c>
      <c r="D3496" s="3" t="s">
        <v>1554</v>
      </c>
      <c r="E3496" s="3" t="s">
        <v>1543</v>
      </c>
      <c r="F3496" s="3">
        <v>3</v>
      </c>
      <c r="G3496" s="3">
        <v>1</v>
      </c>
      <c r="H3496" s="3" t="s">
        <v>142</v>
      </c>
      <c r="I3496" s="3" t="s">
        <v>61</v>
      </c>
      <c r="J3496" s="3">
        <v>19.600000000000001</v>
      </c>
      <c r="K3496" s="3"/>
    </row>
    <row r="3497" spans="1:11" x14ac:dyDescent="0.35">
      <c r="A3497" s="3" t="s">
        <v>185</v>
      </c>
      <c r="B3497" s="3">
        <v>2012</v>
      </c>
      <c r="C3497" s="22">
        <v>40958</v>
      </c>
      <c r="D3497" s="3" t="s">
        <v>1554</v>
      </c>
      <c r="E3497" s="3" t="s">
        <v>1543</v>
      </c>
      <c r="F3497" s="3">
        <v>3</v>
      </c>
      <c r="G3497" s="3">
        <v>2</v>
      </c>
      <c r="H3497" s="3" t="s">
        <v>1715</v>
      </c>
      <c r="I3497" s="3" t="s">
        <v>1668</v>
      </c>
      <c r="J3497" s="3"/>
      <c r="K3497" s="3"/>
    </row>
    <row r="3498" spans="1:11" x14ac:dyDescent="0.35">
      <c r="A3498" s="3" t="s">
        <v>185</v>
      </c>
      <c r="B3498" s="3">
        <v>2012</v>
      </c>
      <c r="C3498" s="22">
        <v>40958</v>
      </c>
      <c r="D3498" s="3" t="s">
        <v>1554</v>
      </c>
      <c r="E3498" s="3" t="s">
        <v>1543</v>
      </c>
      <c r="F3498" s="3">
        <v>3</v>
      </c>
      <c r="G3498" s="3">
        <v>3</v>
      </c>
      <c r="H3498" s="3" t="s">
        <v>1658</v>
      </c>
      <c r="I3498" s="3" t="s">
        <v>1682</v>
      </c>
      <c r="J3498" s="3">
        <v>22.1</v>
      </c>
      <c r="K3498" s="3"/>
    </row>
    <row r="3499" spans="1:11" x14ac:dyDescent="0.35">
      <c r="A3499" s="3" t="s">
        <v>185</v>
      </c>
      <c r="B3499" s="3">
        <v>2012</v>
      </c>
      <c r="C3499" s="22">
        <v>40958</v>
      </c>
      <c r="D3499" s="3" t="s">
        <v>1554</v>
      </c>
      <c r="E3499" s="3" t="s">
        <v>1543</v>
      </c>
      <c r="F3499" s="3">
        <v>3</v>
      </c>
      <c r="G3499" s="3">
        <v>4</v>
      </c>
      <c r="H3499" s="3" t="s">
        <v>60</v>
      </c>
      <c r="I3499" s="3" t="s">
        <v>61</v>
      </c>
      <c r="J3499" s="3">
        <v>23.6</v>
      </c>
      <c r="K3499" s="3"/>
    </row>
    <row r="3500" spans="1:11" x14ac:dyDescent="0.35">
      <c r="A3500" s="3" t="s">
        <v>185</v>
      </c>
      <c r="B3500" s="3">
        <v>2012</v>
      </c>
      <c r="C3500" s="22">
        <v>40958</v>
      </c>
      <c r="D3500" s="3" t="s">
        <v>1554</v>
      </c>
      <c r="E3500" s="3" t="s">
        <v>1543</v>
      </c>
      <c r="F3500" s="3">
        <v>3</v>
      </c>
      <c r="G3500" s="3">
        <v>5</v>
      </c>
      <c r="H3500" s="3" t="s">
        <v>321</v>
      </c>
      <c r="I3500" s="3" t="s">
        <v>161</v>
      </c>
      <c r="J3500" s="3">
        <v>21.7</v>
      </c>
      <c r="K3500" s="3"/>
    </row>
    <row r="3501" spans="1:11" x14ac:dyDescent="0.35">
      <c r="A3501" s="3" t="s">
        <v>185</v>
      </c>
      <c r="B3501" s="3">
        <v>2012</v>
      </c>
      <c r="C3501" s="22">
        <v>40958</v>
      </c>
      <c r="D3501" s="3" t="s">
        <v>1554</v>
      </c>
      <c r="E3501" s="3" t="s">
        <v>1543</v>
      </c>
      <c r="F3501" s="3">
        <v>3</v>
      </c>
      <c r="G3501" s="3">
        <v>6</v>
      </c>
      <c r="H3501" s="3" t="s">
        <v>1605</v>
      </c>
      <c r="I3501" s="3" t="s">
        <v>40</v>
      </c>
      <c r="J3501" s="3">
        <v>21.1</v>
      </c>
      <c r="K3501" s="3"/>
    </row>
    <row r="3502" spans="1:11" x14ac:dyDescent="0.35">
      <c r="A3502" s="3" t="s">
        <v>185</v>
      </c>
      <c r="B3502" s="3">
        <v>2012</v>
      </c>
      <c r="C3502" s="22">
        <v>40958</v>
      </c>
      <c r="D3502" s="3" t="s">
        <v>1554</v>
      </c>
      <c r="E3502" s="3" t="s">
        <v>1543</v>
      </c>
      <c r="F3502" s="3">
        <v>3</v>
      </c>
      <c r="G3502" s="3">
        <v>7</v>
      </c>
      <c r="H3502" s="3" t="s">
        <v>1717</v>
      </c>
      <c r="I3502" s="3" t="s">
        <v>175</v>
      </c>
      <c r="J3502" s="3">
        <v>23.4</v>
      </c>
      <c r="K3502" s="3"/>
    </row>
    <row r="3503" spans="1:11" x14ac:dyDescent="0.35">
      <c r="A3503" s="3" t="s">
        <v>185</v>
      </c>
      <c r="B3503" s="3">
        <v>2012</v>
      </c>
      <c r="C3503" s="22">
        <v>40958</v>
      </c>
      <c r="D3503" s="3" t="s">
        <v>1554</v>
      </c>
      <c r="E3503" s="3" t="s">
        <v>1543</v>
      </c>
      <c r="F3503" s="3">
        <v>4</v>
      </c>
      <c r="G3503" s="3">
        <v>1</v>
      </c>
      <c r="H3503" s="3" t="s">
        <v>1707</v>
      </c>
      <c r="I3503" s="3" t="s">
        <v>1681</v>
      </c>
      <c r="J3503" s="3"/>
      <c r="K3503" s="3"/>
    </row>
    <row r="3504" spans="1:11" x14ac:dyDescent="0.35">
      <c r="A3504" s="3" t="s">
        <v>185</v>
      </c>
      <c r="B3504" s="3">
        <v>2012</v>
      </c>
      <c r="C3504" s="22">
        <v>40958</v>
      </c>
      <c r="D3504" s="3" t="s">
        <v>1554</v>
      </c>
      <c r="E3504" s="3" t="s">
        <v>1543</v>
      </c>
      <c r="F3504" s="3">
        <v>4</v>
      </c>
      <c r="G3504" s="3">
        <v>2</v>
      </c>
      <c r="H3504" s="3" t="s">
        <v>1662</v>
      </c>
      <c r="I3504" s="3" t="s">
        <v>1663</v>
      </c>
      <c r="J3504" s="3">
        <v>27.9</v>
      </c>
      <c r="K3504" s="3"/>
    </row>
    <row r="3505" spans="1:11" x14ac:dyDescent="0.35">
      <c r="A3505" s="3" t="s">
        <v>185</v>
      </c>
      <c r="B3505" s="3">
        <v>2012</v>
      </c>
      <c r="C3505" s="22">
        <v>40958</v>
      </c>
      <c r="D3505" s="3" t="s">
        <v>1554</v>
      </c>
      <c r="E3505" s="3" t="s">
        <v>1543</v>
      </c>
      <c r="F3505" s="3">
        <v>4</v>
      </c>
      <c r="G3505" s="3">
        <v>3</v>
      </c>
      <c r="H3505" s="3" t="s">
        <v>1719</v>
      </c>
      <c r="I3505" s="3" t="s">
        <v>261</v>
      </c>
      <c r="J3505" s="3">
        <v>29.6</v>
      </c>
      <c r="K3505" s="3"/>
    </row>
    <row r="3506" spans="1:11" x14ac:dyDescent="0.35">
      <c r="A3506" s="3" t="s">
        <v>185</v>
      </c>
      <c r="B3506" s="3">
        <v>2012</v>
      </c>
      <c r="C3506" s="22">
        <v>40958</v>
      </c>
      <c r="D3506" s="3" t="s">
        <v>1554</v>
      </c>
      <c r="E3506" s="3" t="s">
        <v>1543</v>
      </c>
      <c r="F3506" s="3">
        <v>4</v>
      </c>
      <c r="G3506" s="3">
        <v>4</v>
      </c>
      <c r="H3506" s="3" t="s">
        <v>170</v>
      </c>
      <c r="I3506" s="3" t="s">
        <v>59</v>
      </c>
      <c r="J3506" s="3">
        <v>22.9</v>
      </c>
      <c r="K3506" s="3"/>
    </row>
    <row r="3507" spans="1:11" x14ac:dyDescent="0.35">
      <c r="A3507" s="3" t="s">
        <v>185</v>
      </c>
      <c r="B3507" s="3">
        <v>2012</v>
      </c>
      <c r="C3507" s="22">
        <v>40958</v>
      </c>
      <c r="D3507" s="3" t="s">
        <v>1554</v>
      </c>
      <c r="E3507" s="3" t="s">
        <v>1543</v>
      </c>
      <c r="F3507" s="3">
        <v>4</v>
      </c>
      <c r="G3507" s="3">
        <v>5</v>
      </c>
      <c r="H3507" s="3" t="s">
        <v>1694</v>
      </c>
      <c r="I3507" s="3" t="s">
        <v>1672</v>
      </c>
      <c r="J3507" s="3">
        <v>31.8</v>
      </c>
      <c r="K3507" s="3"/>
    </row>
    <row r="3508" spans="1:11" x14ac:dyDescent="0.35">
      <c r="A3508" s="3" t="s">
        <v>185</v>
      </c>
      <c r="B3508" s="3">
        <v>2012</v>
      </c>
      <c r="C3508" s="22">
        <v>40958</v>
      </c>
      <c r="D3508" s="3" t="s">
        <v>1554</v>
      </c>
      <c r="E3508" s="3" t="s">
        <v>1543</v>
      </c>
      <c r="F3508" s="3">
        <v>4</v>
      </c>
      <c r="G3508" s="3">
        <v>6</v>
      </c>
      <c r="H3508" s="3" t="s">
        <v>119</v>
      </c>
      <c r="I3508" s="3" t="s">
        <v>21</v>
      </c>
      <c r="J3508" s="3">
        <v>20.9</v>
      </c>
      <c r="K3508" s="3"/>
    </row>
    <row r="3509" spans="1:11" x14ac:dyDescent="0.35">
      <c r="A3509" s="3" t="s">
        <v>185</v>
      </c>
      <c r="B3509" s="3">
        <v>2012</v>
      </c>
      <c r="C3509" s="22">
        <v>40958</v>
      </c>
      <c r="D3509" s="3" t="s">
        <v>1554</v>
      </c>
      <c r="E3509" s="3" t="s">
        <v>1543</v>
      </c>
      <c r="F3509" s="3">
        <v>5</v>
      </c>
      <c r="G3509" s="3">
        <v>1</v>
      </c>
      <c r="H3509" s="3" t="s">
        <v>1635</v>
      </c>
      <c r="I3509" s="3" t="s">
        <v>36</v>
      </c>
      <c r="J3509" s="3">
        <v>28.4</v>
      </c>
      <c r="K3509" s="3"/>
    </row>
    <row r="3510" spans="1:11" x14ac:dyDescent="0.35">
      <c r="A3510" s="3" t="s">
        <v>185</v>
      </c>
      <c r="B3510" s="3">
        <v>2012</v>
      </c>
      <c r="C3510" s="22">
        <v>40958</v>
      </c>
      <c r="D3510" s="3" t="s">
        <v>1554</v>
      </c>
      <c r="E3510" s="3" t="s">
        <v>1543</v>
      </c>
      <c r="F3510" s="3">
        <v>5</v>
      </c>
      <c r="G3510" s="3">
        <v>2</v>
      </c>
      <c r="H3510" s="3" t="s">
        <v>137</v>
      </c>
      <c r="I3510" s="3" t="s">
        <v>38</v>
      </c>
      <c r="J3510" s="3">
        <v>21</v>
      </c>
      <c r="K3510" s="3"/>
    </row>
    <row r="3511" spans="1:11" x14ac:dyDescent="0.35">
      <c r="A3511" s="3" t="s">
        <v>185</v>
      </c>
      <c r="B3511" s="3">
        <v>2012</v>
      </c>
      <c r="C3511" s="22">
        <v>40958</v>
      </c>
      <c r="D3511" s="3" t="s">
        <v>1554</v>
      </c>
      <c r="E3511" s="3" t="s">
        <v>1543</v>
      </c>
      <c r="F3511" s="3">
        <v>5</v>
      </c>
      <c r="G3511" s="3">
        <v>3</v>
      </c>
      <c r="H3511" s="3" t="s">
        <v>138</v>
      </c>
      <c r="I3511" s="3" t="s">
        <v>29</v>
      </c>
      <c r="J3511" s="3">
        <v>22.3</v>
      </c>
      <c r="K3511" s="3"/>
    </row>
    <row r="3512" spans="1:11" x14ac:dyDescent="0.35">
      <c r="A3512" s="3" t="s">
        <v>185</v>
      </c>
      <c r="B3512" s="3">
        <v>2012</v>
      </c>
      <c r="C3512" s="22">
        <v>40958</v>
      </c>
      <c r="D3512" s="3" t="s">
        <v>1554</v>
      </c>
      <c r="E3512" s="3" t="s">
        <v>1543</v>
      </c>
      <c r="F3512" s="3">
        <v>5</v>
      </c>
      <c r="G3512" s="3">
        <v>4</v>
      </c>
      <c r="H3512" s="3" t="s">
        <v>1670</v>
      </c>
      <c r="I3512" s="3" t="s">
        <v>21</v>
      </c>
      <c r="J3512" s="3">
        <v>29.9</v>
      </c>
      <c r="K3512" s="3"/>
    </row>
    <row r="3513" spans="1:11" x14ac:dyDescent="0.35">
      <c r="A3513" s="3" t="s">
        <v>185</v>
      </c>
      <c r="B3513" s="3">
        <v>2012</v>
      </c>
      <c r="C3513" s="22">
        <v>40958</v>
      </c>
      <c r="D3513" s="3" t="s">
        <v>1554</v>
      </c>
      <c r="E3513" s="3" t="s">
        <v>1543</v>
      </c>
      <c r="F3513" s="3">
        <v>5</v>
      </c>
      <c r="G3513" s="3">
        <v>5</v>
      </c>
      <c r="H3513" s="3" t="s">
        <v>1709</v>
      </c>
      <c r="I3513" s="3" t="s">
        <v>1710</v>
      </c>
      <c r="J3513" s="3">
        <v>22.2</v>
      </c>
      <c r="K3513" s="3"/>
    </row>
    <row r="3514" spans="1:11" x14ac:dyDescent="0.35">
      <c r="A3514" s="3" t="s">
        <v>185</v>
      </c>
      <c r="B3514" s="3">
        <v>2012</v>
      </c>
      <c r="C3514" s="22">
        <v>40958</v>
      </c>
      <c r="D3514" s="3" t="s">
        <v>1554</v>
      </c>
      <c r="E3514" s="3" t="s">
        <v>1543</v>
      </c>
      <c r="F3514" s="3">
        <v>5</v>
      </c>
      <c r="G3514" s="3">
        <v>6</v>
      </c>
      <c r="H3514" s="3" t="s">
        <v>83</v>
      </c>
      <c r="I3514" s="3" t="s">
        <v>67</v>
      </c>
      <c r="J3514" s="3">
        <v>19.5</v>
      </c>
      <c r="K3514" s="3"/>
    </row>
    <row r="3515" spans="1:11" x14ac:dyDescent="0.35">
      <c r="A3515" s="3" t="s">
        <v>185</v>
      </c>
      <c r="B3515" s="3">
        <v>2012</v>
      </c>
      <c r="C3515" s="22">
        <v>40958</v>
      </c>
      <c r="D3515" s="3" t="s">
        <v>1554</v>
      </c>
      <c r="E3515" s="3" t="s">
        <v>1543</v>
      </c>
      <c r="F3515" s="3">
        <v>6</v>
      </c>
      <c r="G3515" s="3">
        <v>1</v>
      </c>
      <c r="H3515" s="3" t="s">
        <v>1620</v>
      </c>
      <c r="I3515" s="3" t="s">
        <v>1621</v>
      </c>
      <c r="J3515" s="3">
        <v>26</v>
      </c>
      <c r="K3515" s="3"/>
    </row>
    <row r="3516" spans="1:11" x14ac:dyDescent="0.35">
      <c r="A3516" s="3" t="s">
        <v>185</v>
      </c>
      <c r="B3516" s="3">
        <v>2012</v>
      </c>
      <c r="C3516" s="22">
        <v>40958</v>
      </c>
      <c r="D3516" s="3" t="s">
        <v>1554</v>
      </c>
      <c r="E3516" s="3" t="s">
        <v>1543</v>
      </c>
      <c r="F3516" s="3">
        <v>6</v>
      </c>
      <c r="G3516" s="3">
        <v>2</v>
      </c>
      <c r="H3516" s="3" t="s">
        <v>1641</v>
      </c>
      <c r="I3516" s="3" t="s">
        <v>1642</v>
      </c>
      <c r="J3516" s="3">
        <v>24.3</v>
      </c>
      <c r="K3516" s="3"/>
    </row>
    <row r="3517" spans="1:11" x14ac:dyDescent="0.35">
      <c r="A3517" s="3" t="s">
        <v>185</v>
      </c>
      <c r="B3517" s="3">
        <v>2012</v>
      </c>
      <c r="C3517" s="22">
        <v>40958</v>
      </c>
      <c r="D3517" s="3" t="s">
        <v>1554</v>
      </c>
      <c r="E3517" s="3" t="s">
        <v>1543</v>
      </c>
      <c r="F3517" s="3">
        <v>6</v>
      </c>
      <c r="G3517" s="3">
        <v>3</v>
      </c>
      <c r="H3517" s="3" t="s">
        <v>421</v>
      </c>
      <c r="I3517" s="3" t="s">
        <v>15</v>
      </c>
      <c r="J3517" s="3">
        <v>25.2</v>
      </c>
      <c r="K3517" s="3"/>
    </row>
    <row r="3518" spans="1:11" x14ac:dyDescent="0.35">
      <c r="A3518" s="3" t="s">
        <v>185</v>
      </c>
      <c r="B3518" s="3">
        <v>2012</v>
      </c>
      <c r="C3518" s="22">
        <v>40958</v>
      </c>
      <c r="D3518" s="3" t="s">
        <v>1554</v>
      </c>
      <c r="E3518" s="3" t="s">
        <v>1543</v>
      </c>
      <c r="F3518" s="3">
        <v>6</v>
      </c>
      <c r="G3518" s="3">
        <v>4</v>
      </c>
      <c r="H3518" s="3" t="s">
        <v>1653</v>
      </c>
      <c r="I3518" s="3" t="s">
        <v>1654</v>
      </c>
      <c r="J3518" s="3">
        <v>23.1</v>
      </c>
      <c r="K3518" s="3"/>
    </row>
    <row r="3519" spans="1:11" x14ac:dyDescent="0.35">
      <c r="A3519" s="3" t="s">
        <v>185</v>
      </c>
      <c r="B3519" s="3">
        <v>2012</v>
      </c>
      <c r="C3519" s="22">
        <v>40958</v>
      </c>
      <c r="D3519" s="3" t="s">
        <v>1554</v>
      </c>
      <c r="E3519" s="3" t="s">
        <v>1543</v>
      </c>
      <c r="F3519" s="3">
        <v>6</v>
      </c>
      <c r="G3519" s="3">
        <v>5</v>
      </c>
      <c r="H3519" s="3" t="s">
        <v>111</v>
      </c>
      <c r="I3519" s="3" t="s">
        <v>121</v>
      </c>
      <c r="J3519" s="3">
        <v>19</v>
      </c>
      <c r="K3519" s="3"/>
    </row>
    <row r="3520" spans="1:11" x14ac:dyDescent="0.35">
      <c r="A3520" s="3" t="s">
        <v>185</v>
      </c>
      <c r="B3520" s="3">
        <v>2012</v>
      </c>
      <c r="C3520" s="22">
        <v>40958</v>
      </c>
      <c r="D3520" s="3" t="s">
        <v>1554</v>
      </c>
      <c r="E3520" s="3" t="s">
        <v>1543</v>
      </c>
      <c r="F3520" s="3">
        <v>6</v>
      </c>
      <c r="G3520" s="3">
        <v>6</v>
      </c>
      <c r="H3520" s="3" t="s">
        <v>1711</v>
      </c>
      <c r="I3520" s="3" t="s">
        <v>1712</v>
      </c>
      <c r="J3520" s="3"/>
      <c r="K3520" s="3"/>
    </row>
    <row r="3521" spans="1:11" x14ac:dyDescent="0.35">
      <c r="A3521" s="3" t="s">
        <v>185</v>
      </c>
      <c r="B3521" s="3">
        <v>2012</v>
      </c>
      <c r="C3521" s="22">
        <v>40958</v>
      </c>
      <c r="D3521" s="3" t="s">
        <v>1554</v>
      </c>
      <c r="E3521" s="3" t="s">
        <v>1544</v>
      </c>
      <c r="F3521" s="3">
        <v>1</v>
      </c>
      <c r="G3521" s="3">
        <v>1</v>
      </c>
      <c r="H3521" s="3" t="s">
        <v>150</v>
      </c>
      <c r="I3521" s="3" t="s">
        <v>31</v>
      </c>
      <c r="J3521" s="3">
        <v>23.6</v>
      </c>
      <c r="K3521" s="3"/>
    </row>
    <row r="3522" spans="1:11" x14ac:dyDescent="0.35">
      <c r="A3522" s="3" t="s">
        <v>185</v>
      </c>
      <c r="B3522" s="3">
        <v>2012</v>
      </c>
      <c r="C3522" s="22">
        <v>40958</v>
      </c>
      <c r="D3522" s="3" t="s">
        <v>1554</v>
      </c>
      <c r="E3522" s="3" t="s">
        <v>1544</v>
      </c>
      <c r="F3522" s="3">
        <v>1</v>
      </c>
      <c r="G3522" s="3">
        <v>2</v>
      </c>
      <c r="H3522" s="3" t="s">
        <v>1620</v>
      </c>
      <c r="I3522" s="3" t="s">
        <v>1621</v>
      </c>
      <c r="J3522" s="3">
        <v>26</v>
      </c>
      <c r="K3522" s="3"/>
    </row>
    <row r="3523" spans="1:11" x14ac:dyDescent="0.35">
      <c r="A3523" s="3" t="s">
        <v>185</v>
      </c>
      <c r="B3523" s="3">
        <v>2012</v>
      </c>
      <c r="C3523" s="22">
        <v>40958</v>
      </c>
      <c r="D3523" s="3" t="s">
        <v>1554</v>
      </c>
      <c r="E3523" s="3" t="s">
        <v>1544</v>
      </c>
      <c r="F3523" s="3">
        <v>1</v>
      </c>
      <c r="G3523" s="3">
        <v>3</v>
      </c>
      <c r="H3523" s="3" t="s">
        <v>1556</v>
      </c>
      <c r="I3523" s="3" t="s">
        <v>123</v>
      </c>
      <c r="J3523" s="3">
        <v>29.2</v>
      </c>
      <c r="K3523" s="3"/>
    </row>
    <row r="3524" spans="1:11" x14ac:dyDescent="0.35">
      <c r="A3524" s="3" t="s">
        <v>185</v>
      </c>
      <c r="B3524" s="3">
        <v>2012</v>
      </c>
      <c r="C3524" s="22">
        <v>40958</v>
      </c>
      <c r="D3524" s="3" t="s">
        <v>1554</v>
      </c>
      <c r="E3524" s="3" t="s">
        <v>1544</v>
      </c>
      <c r="F3524" s="3">
        <v>1</v>
      </c>
      <c r="G3524" s="3">
        <v>4</v>
      </c>
      <c r="H3524" s="3" t="s">
        <v>1651</v>
      </c>
      <c r="I3524" s="3" t="s">
        <v>1652</v>
      </c>
      <c r="J3524" s="3">
        <v>21.3</v>
      </c>
      <c r="K3524" s="3"/>
    </row>
    <row r="3525" spans="1:11" x14ac:dyDescent="0.35">
      <c r="A3525" s="3" t="s">
        <v>185</v>
      </c>
      <c r="B3525" s="3">
        <v>2012</v>
      </c>
      <c r="C3525" s="22">
        <v>40958</v>
      </c>
      <c r="D3525" s="3" t="s">
        <v>1554</v>
      </c>
      <c r="E3525" s="3" t="s">
        <v>1544</v>
      </c>
      <c r="F3525" s="3">
        <v>1</v>
      </c>
      <c r="G3525" s="3">
        <v>5</v>
      </c>
      <c r="H3525" s="3" t="s">
        <v>1637</v>
      </c>
      <c r="I3525" s="3" t="s">
        <v>1623</v>
      </c>
      <c r="J3525" s="3">
        <v>23</v>
      </c>
      <c r="K3525" s="3"/>
    </row>
    <row r="3526" spans="1:11" x14ac:dyDescent="0.35">
      <c r="A3526" s="3" t="s">
        <v>185</v>
      </c>
      <c r="B3526" s="3">
        <v>2012</v>
      </c>
      <c r="C3526" s="22">
        <v>40958</v>
      </c>
      <c r="D3526" s="3" t="s">
        <v>1554</v>
      </c>
      <c r="E3526" s="3" t="s">
        <v>1544</v>
      </c>
      <c r="F3526" s="3">
        <v>1</v>
      </c>
      <c r="G3526" s="3">
        <v>6</v>
      </c>
      <c r="H3526" s="3" t="s">
        <v>157</v>
      </c>
      <c r="I3526" s="3" t="s">
        <v>38</v>
      </c>
      <c r="J3526" s="3">
        <v>21.2</v>
      </c>
      <c r="K3526" s="3"/>
    </row>
    <row r="3527" spans="1:11" x14ac:dyDescent="0.35">
      <c r="A3527" s="3" t="s">
        <v>185</v>
      </c>
      <c r="B3527" s="3">
        <v>2012</v>
      </c>
      <c r="C3527" s="22">
        <v>40958</v>
      </c>
      <c r="D3527" s="3" t="s">
        <v>1554</v>
      </c>
      <c r="E3527" s="3" t="s">
        <v>1544</v>
      </c>
      <c r="F3527" s="3">
        <v>2</v>
      </c>
      <c r="G3527" s="3">
        <v>1</v>
      </c>
      <c r="H3527" s="3" t="s">
        <v>1704</v>
      </c>
      <c r="I3527" s="3" t="s">
        <v>1652</v>
      </c>
      <c r="J3527" s="3">
        <v>31.4</v>
      </c>
      <c r="K3527" s="3"/>
    </row>
    <row r="3528" spans="1:11" x14ac:dyDescent="0.35">
      <c r="A3528" s="3" t="s">
        <v>185</v>
      </c>
      <c r="B3528" s="3">
        <v>2012</v>
      </c>
      <c r="C3528" s="22">
        <v>40958</v>
      </c>
      <c r="D3528" s="3" t="s">
        <v>1554</v>
      </c>
      <c r="E3528" s="3" t="s">
        <v>1544</v>
      </c>
      <c r="F3528" s="3">
        <v>2</v>
      </c>
      <c r="G3528" s="3">
        <v>2</v>
      </c>
      <c r="H3528" s="3" t="s">
        <v>1635</v>
      </c>
      <c r="I3528" s="3" t="s">
        <v>36</v>
      </c>
      <c r="J3528" s="3">
        <v>28.4</v>
      </c>
      <c r="K3528" s="3"/>
    </row>
    <row r="3529" spans="1:11" x14ac:dyDescent="0.35">
      <c r="A3529" s="3" t="s">
        <v>185</v>
      </c>
      <c r="B3529" s="3">
        <v>2012</v>
      </c>
      <c r="C3529" s="22">
        <v>40958</v>
      </c>
      <c r="D3529" s="3" t="s">
        <v>1554</v>
      </c>
      <c r="E3529" s="3" t="s">
        <v>1544</v>
      </c>
      <c r="F3529" s="3">
        <v>2</v>
      </c>
      <c r="G3529" s="3">
        <v>3</v>
      </c>
      <c r="H3529" s="3" t="s">
        <v>80</v>
      </c>
      <c r="I3529" s="3" t="s">
        <v>65</v>
      </c>
      <c r="J3529" s="3">
        <v>24.8</v>
      </c>
      <c r="K3529" s="3"/>
    </row>
    <row r="3530" spans="1:11" x14ac:dyDescent="0.35">
      <c r="A3530" s="3" t="s">
        <v>185</v>
      </c>
      <c r="B3530" s="3">
        <v>2012</v>
      </c>
      <c r="C3530" s="22">
        <v>40958</v>
      </c>
      <c r="D3530" s="3" t="s">
        <v>1554</v>
      </c>
      <c r="E3530" s="3" t="s">
        <v>1544</v>
      </c>
      <c r="F3530" s="3">
        <v>2</v>
      </c>
      <c r="G3530" s="3">
        <v>4</v>
      </c>
      <c r="H3530" s="3" t="s">
        <v>1703</v>
      </c>
      <c r="I3530" s="3" t="s">
        <v>1639</v>
      </c>
      <c r="J3530" s="3">
        <v>28.4</v>
      </c>
      <c r="K3530" s="3"/>
    </row>
    <row r="3531" spans="1:11" x14ac:dyDescent="0.35">
      <c r="A3531" s="3" t="s">
        <v>185</v>
      </c>
      <c r="B3531" s="3">
        <v>2012</v>
      </c>
      <c r="C3531" s="22">
        <v>40958</v>
      </c>
      <c r="D3531" s="3" t="s">
        <v>1554</v>
      </c>
      <c r="E3531" s="3" t="s">
        <v>1544</v>
      </c>
      <c r="F3531" s="3">
        <v>2</v>
      </c>
      <c r="G3531" s="3">
        <v>5</v>
      </c>
      <c r="H3531" s="3" t="s">
        <v>1591</v>
      </c>
      <c r="I3531" s="3" t="s">
        <v>17</v>
      </c>
      <c r="J3531" s="3">
        <v>23.9</v>
      </c>
      <c r="K3531" s="3"/>
    </row>
    <row r="3532" spans="1:11" x14ac:dyDescent="0.35">
      <c r="A3532" s="3" t="s">
        <v>185</v>
      </c>
      <c r="B3532" s="3">
        <v>2012</v>
      </c>
      <c r="C3532" s="22">
        <v>40958</v>
      </c>
      <c r="D3532" s="3" t="s">
        <v>1554</v>
      </c>
      <c r="E3532" s="3" t="s">
        <v>1544</v>
      </c>
      <c r="F3532" s="3">
        <v>2</v>
      </c>
      <c r="G3532" s="3">
        <v>6</v>
      </c>
      <c r="H3532" s="3" t="s">
        <v>1702</v>
      </c>
      <c r="I3532" s="3" t="s">
        <v>1672</v>
      </c>
      <c r="J3532" s="3">
        <v>27.6</v>
      </c>
      <c r="K3532" s="3"/>
    </row>
    <row r="3533" spans="1:11" x14ac:dyDescent="0.35">
      <c r="A3533" s="3" t="s">
        <v>185</v>
      </c>
      <c r="B3533" s="3">
        <v>2012</v>
      </c>
      <c r="C3533" s="22">
        <v>40958</v>
      </c>
      <c r="D3533" s="3" t="s">
        <v>1554</v>
      </c>
      <c r="E3533" s="3" t="s">
        <v>383</v>
      </c>
      <c r="F3533" s="3">
        <v>1</v>
      </c>
      <c r="G3533" s="3">
        <v>1</v>
      </c>
      <c r="H3533" s="3" t="s">
        <v>1556</v>
      </c>
      <c r="I3533" s="3" t="s">
        <v>123</v>
      </c>
      <c r="J3533" s="3">
        <v>29.2</v>
      </c>
      <c r="K3533" s="3">
        <v>1</v>
      </c>
    </row>
    <row r="3534" spans="1:11" x14ac:dyDescent="0.35">
      <c r="A3534" s="3" t="s">
        <v>185</v>
      </c>
      <c r="B3534" s="3">
        <v>2012</v>
      </c>
      <c r="C3534" s="22">
        <v>40958</v>
      </c>
      <c r="D3534" s="3" t="s">
        <v>1554</v>
      </c>
      <c r="E3534" s="3" t="s">
        <v>383</v>
      </c>
      <c r="F3534" s="3">
        <v>1</v>
      </c>
      <c r="G3534" s="3">
        <v>2</v>
      </c>
      <c r="H3534" s="3" t="s">
        <v>80</v>
      </c>
      <c r="I3534" s="3" t="s">
        <v>65</v>
      </c>
      <c r="J3534" s="3">
        <v>24.8</v>
      </c>
      <c r="K3534" s="3">
        <v>2</v>
      </c>
    </row>
    <row r="3535" spans="1:11" x14ac:dyDescent="0.35">
      <c r="A3535" s="3" t="s">
        <v>185</v>
      </c>
      <c r="B3535" s="3">
        <v>2012</v>
      </c>
      <c r="C3535" s="22">
        <v>40958</v>
      </c>
      <c r="D3535" s="3" t="s">
        <v>1554</v>
      </c>
      <c r="E3535" s="3" t="s">
        <v>383</v>
      </c>
      <c r="F3535" s="3">
        <v>1</v>
      </c>
      <c r="G3535" s="3">
        <v>3</v>
      </c>
      <c r="H3535" s="3" t="s">
        <v>1620</v>
      </c>
      <c r="I3535" s="3" t="s">
        <v>1621</v>
      </c>
      <c r="J3535" s="3">
        <v>26</v>
      </c>
      <c r="K3535" s="3">
        <v>3</v>
      </c>
    </row>
    <row r="3536" spans="1:11" x14ac:dyDescent="0.35">
      <c r="A3536" s="3" t="s">
        <v>185</v>
      </c>
      <c r="B3536" s="3">
        <v>2012</v>
      </c>
      <c r="C3536" s="22">
        <v>40958</v>
      </c>
      <c r="D3536" s="3" t="s">
        <v>1554</v>
      </c>
      <c r="E3536" s="3" t="s">
        <v>383</v>
      </c>
      <c r="F3536" s="3">
        <v>1</v>
      </c>
      <c r="G3536" s="3">
        <v>4</v>
      </c>
      <c r="H3536" s="3" t="s">
        <v>150</v>
      </c>
      <c r="I3536" s="3" t="s">
        <v>31</v>
      </c>
      <c r="J3536" s="3">
        <v>23.6</v>
      </c>
      <c r="K3536" s="3">
        <v>4</v>
      </c>
    </row>
    <row r="3537" spans="1:11" x14ac:dyDescent="0.35">
      <c r="A3537" s="3" t="s">
        <v>185</v>
      </c>
      <c r="B3537" s="3">
        <v>2012</v>
      </c>
      <c r="C3537" s="22">
        <v>40958</v>
      </c>
      <c r="D3537" s="3" t="s">
        <v>1554</v>
      </c>
      <c r="E3537" s="3" t="s">
        <v>383</v>
      </c>
      <c r="F3537" s="3">
        <v>1</v>
      </c>
      <c r="G3537" s="3">
        <v>5</v>
      </c>
      <c r="H3537" s="3" t="s">
        <v>1704</v>
      </c>
      <c r="I3537" s="3" t="s">
        <v>1652</v>
      </c>
      <c r="J3537" s="3">
        <v>31.4</v>
      </c>
      <c r="K3537" s="3">
        <v>5</v>
      </c>
    </row>
    <row r="3538" spans="1:11" x14ac:dyDescent="0.35">
      <c r="A3538" s="3" t="s">
        <v>185</v>
      </c>
      <c r="B3538" s="3">
        <v>2012</v>
      </c>
      <c r="C3538" s="22">
        <v>40958</v>
      </c>
      <c r="D3538" s="3" t="s">
        <v>1554</v>
      </c>
      <c r="E3538" s="3" t="s">
        <v>383</v>
      </c>
      <c r="F3538" s="3">
        <v>1</v>
      </c>
      <c r="G3538" s="3">
        <v>6</v>
      </c>
      <c r="H3538" s="3" t="s">
        <v>1635</v>
      </c>
      <c r="I3538" s="3" t="s">
        <v>36</v>
      </c>
      <c r="J3538" s="3">
        <v>28.4</v>
      </c>
      <c r="K3538" s="3">
        <v>6</v>
      </c>
    </row>
    <row r="3539" spans="1:11" x14ac:dyDescent="0.35">
      <c r="A3539" s="3" t="s">
        <v>185</v>
      </c>
      <c r="B3539" s="3">
        <v>2012</v>
      </c>
      <c r="C3539" s="22">
        <v>40958</v>
      </c>
      <c r="D3539" s="3" t="s">
        <v>1554</v>
      </c>
      <c r="E3539" s="3" t="s">
        <v>383</v>
      </c>
      <c r="F3539" s="3">
        <v>2</v>
      </c>
      <c r="G3539" s="3">
        <v>1</v>
      </c>
      <c r="H3539" s="3" t="s">
        <v>1703</v>
      </c>
      <c r="I3539" s="3" t="s">
        <v>1639</v>
      </c>
      <c r="J3539" s="3">
        <v>28.4</v>
      </c>
      <c r="K3539" s="3">
        <v>1</v>
      </c>
    </row>
    <row r="3540" spans="1:11" x14ac:dyDescent="0.35">
      <c r="A3540" s="3" t="s">
        <v>185</v>
      </c>
      <c r="B3540" s="3">
        <v>2012</v>
      </c>
      <c r="C3540" s="22">
        <v>40958</v>
      </c>
      <c r="D3540" s="3" t="s">
        <v>1554</v>
      </c>
      <c r="E3540" s="3" t="s">
        <v>383</v>
      </c>
      <c r="F3540" s="3">
        <v>2</v>
      </c>
      <c r="G3540" s="3">
        <v>2</v>
      </c>
      <c r="H3540" s="3" t="s">
        <v>157</v>
      </c>
      <c r="I3540" s="3" t="s">
        <v>38</v>
      </c>
      <c r="J3540" s="3">
        <v>21.2</v>
      </c>
      <c r="K3540" s="3">
        <v>2</v>
      </c>
    </row>
    <row r="3541" spans="1:11" x14ac:dyDescent="0.35">
      <c r="A3541" s="3" t="s">
        <v>185</v>
      </c>
      <c r="B3541" s="3">
        <v>2012</v>
      </c>
      <c r="C3541" s="22">
        <v>40958</v>
      </c>
      <c r="D3541" s="3" t="s">
        <v>1554</v>
      </c>
      <c r="E3541" s="3" t="s">
        <v>383</v>
      </c>
      <c r="F3541" s="3">
        <v>2</v>
      </c>
      <c r="G3541" s="3">
        <v>3</v>
      </c>
      <c r="H3541" s="3" t="s">
        <v>1702</v>
      </c>
      <c r="I3541" s="3" t="s">
        <v>1672</v>
      </c>
      <c r="J3541" s="3">
        <v>27.6</v>
      </c>
      <c r="K3541" s="3">
        <v>3</v>
      </c>
    </row>
    <row r="3542" spans="1:11" x14ac:dyDescent="0.35">
      <c r="A3542" s="3" t="s">
        <v>185</v>
      </c>
      <c r="B3542" s="3">
        <v>2012</v>
      </c>
      <c r="C3542" s="22">
        <v>40958</v>
      </c>
      <c r="D3542" s="3" t="s">
        <v>1554</v>
      </c>
      <c r="E3542" s="3" t="s">
        <v>383</v>
      </c>
      <c r="F3542" s="3">
        <v>2</v>
      </c>
      <c r="G3542" s="3">
        <v>4</v>
      </c>
      <c r="H3542" s="3" t="s">
        <v>1591</v>
      </c>
      <c r="I3542" s="3" t="s">
        <v>17</v>
      </c>
      <c r="J3542" s="3">
        <v>23.9</v>
      </c>
      <c r="K3542" s="3">
        <v>4</v>
      </c>
    </row>
    <row r="3543" spans="1:11" x14ac:dyDescent="0.35">
      <c r="A3543" s="3" t="s">
        <v>185</v>
      </c>
      <c r="B3543" s="3">
        <v>2012</v>
      </c>
      <c r="C3543" s="22">
        <v>40958</v>
      </c>
      <c r="D3543" s="3" t="s">
        <v>1554</v>
      </c>
      <c r="E3543" s="3" t="s">
        <v>383</v>
      </c>
      <c r="F3543" s="3">
        <v>2</v>
      </c>
      <c r="G3543" s="3">
        <v>5</v>
      </c>
      <c r="H3543" s="3" t="s">
        <v>1637</v>
      </c>
      <c r="I3543" s="3" t="s">
        <v>1623</v>
      </c>
      <c r="J3543" s="3">
        <v>23</v>
      </c>
      <c r="K3543" s="3">
        <v>5</v>
      </c>
    </row>
    <row r="3544" spans="1:11" x14ac:dyDescent="0.35">
      <c r="A3544" s="3" t="s">
        <v>185</v>
      </c>
      <c r="B3544" s="3">
        <v>2012</v>
      </c>
      <c r="C3544" s="22">
        <v>40958</v>
      </c>
      <c r="D3544" s="3" t="s">
        <v>1554</v>
      </c>
      <c r="E3544" s="3" t="s">
        <v>383</v>
      </c>
      <c r="F3544" s="3">
        <v>2</v>
      </c>
      <c r="G3544" s="3">
        <v>6</v>
      </c>
      <c r="H3544" s="3" t="s">
        <v>1651</v>
      </c>
      <c r="I3544" s="3" t="s">
        <v>1652</v>
      </c>
      <c r="J3544" s="3">
        <v>21.3</v>
      </c>
      <c r="K3544" s="3">
        <v>6</v>
      </c>
    </row>
    <row r="3545" spans="1:11" x14ac:dyDescent="0.35">
      <c r="A3545" s="3" t="s">
        <v>1720</v>
      </c>
      <c r="B3545" s="3">
        <v>2012</v>
      </c>
      <c r="C3545" s="22">
        <v>40923</v>
      </c>
      <c r="D3545" s="3" t="s">
        <v>1554</v>
      </c>
      <c r="E3545" s="3" t="s">
        <v>472</v>
      </c>
      <c r="F3545" s="3">
        <v>1</v>
      </c>
      <c r="G3545" s="3">
        <v>1</v>
      </c>
      <c r="H3545" s="3" t="s">
        <v>1620</v>
      </c>
      <c r="I3545" s="3" t="s">
        <v>1621</v>
      </c>
      <c r="J3545" s="3">
        <v>25.9</v>
      </c>
      <c r="K3545" s="3"/>
    </row>
    <row r="3546" spans="1:11" x14ac:dyDescent="0.35">
      <c r="A3546" s="3" t="s">
        <v>1720</v>
      </c>
      <c r="B3546" s="3">
        <v>2012</v>
      </c>
      <c r="C3546" s="22">
        <v>40923</v>
      </c>
      <c r="D3546" s="3" t="s">
        <v>1554</v>
      </c>
      <c r="E3546" s="3" t="s">
        <v>472</v>
      </c>
      <c r="F3546" s="3">
        <v>1</v>
      </c>
      <c r="G3546" s="3">
        <v>2</v>
      </c>
      <c r="H3546" s="3" t="s">
        <v>167</v>
      </c>
      <c r="I3546" s="3" t="s">
        <v>121</v>
      </c>
      <c r="J3546" s="3">
        <v>19.100000000000001</v>
      </c>
      <c r="K3546" s="3"/>
    </row>
    <row r="3547" spans="1:11" x14ac:dyDescent="0.35">
      <c r="A3547" s="3" t="s">
        <v>1720</v>
      </c>
      <c r="B3547" s="3">
        <v>2012</v>
      </c>
      <c r="C3547" s="22">
        <v>40923</v>
      </c>
      <c r="D3547" s="3" t="s">
        <v>1554</v>
      </c>
      <c r="E3547" s="3" t="s">
        <v>472</v>
      </c>
      <c r="F3547" s="3">
        <v>1</v>
      </c>
      <c r="G3547" s="3">
        <v>3</v>
      </c>
      <c r="H3547" s="3" t="s">
        <v>43</v>
      </c>
      <c r="I3547" s="3" t="s">
        <v>44</v>
      </c>
      <c r="J3547" s="3">
        <v>19.100000000000001</v>
      </c>
      <c r="K3547" s="3"/>
    </row>
    <row r="3548" spans="1:11" x14ac:dyDescent="0.35">
      <c r="A3548" s="3" t="s">
        <v>1720</v>
      </c>
      <c r="B3548" s="3">
        <v>2012</v>
      </c>
      <c r="C3548" s="22">
        <v>40923</v>
      </c>
      <c r="D3548" s="3" t="s">
        <v>1554</v>
      </c>
      <c r="E3548" s="3" t="s">
        <v>472</v>
      </c>
      <c r="F3548" s="3">
        <v>1</v>
      </c>
      <c r="G3548" s="3">
        <v>4</v>
      </c>
      <c r="H3548" s="3" t="s">
        <v>1699</v>
      </c>
      <c r="I3548" s="3" t="s">
        <v>1700</v>
      </c>
      <c r="J3548" s="3"/>
      <c r="K3548" s="3"/>
    </row>
    <row r="3549" spans="1:11" x14ac:dyDescent="0.35">
      <c r="A3549" s="3" t="s">
        <v>1720</v>
      </c>
      <c r="B3549" s="3">
        <v>2012</v>
      </c>
      <c r="C3549" s="22">
        <v>40923</v>
      </c>
      <c r="D3549" s="3" t="s">
        <v>1554</v>
      </c>
      <c r="E3549" s="3" t="s">
        <v>472</v>
      </c>
      <c r="F3549" s="3">
        <v>1</v>
      </c>
      <c r="G3549" s="3">
        <v>5</v>
      </c>
      <c r="H3549" s="3" t="s">
        <v>1653</v>
      </c>
      <c r="I3549" s="3" t="s">
        <v>1654</v>
      </c>
      <c r="J3549" s="3">
        <v>23.1</v>
      </c>
      <c r="K3549" s="3"/>
    </row>
    <row r="3550" spans="1:11" x14ac:dyDescent="0.35">
      <c r="A3550" s="3" t="s">
        <v>1720</v>
      </c>
      <c r="B3550" s="3">
        <v>2012</v>
      </c>
      <c r="C3550" s="22">
        <v>40923</v>
      </c>
      <c r="D3550" s="3" t="s">
        <v>1554</v>
      </c>
      <c r="E3550" s="3" t="s">
        <v>472</v>
      </c>
      <c r="F3550" s="3">
        <v>1</v>
      </c>
      <c r="G3550" s="3">
        <v>6</v>
      </c>
      <c r="H3550" s="3" t="s">
        <v>1687</v>
      </c>
      <c r="I3550" s="3" t="s">
        <v>40</v>
      </c>
      <c r="J3550" s="3">
        <v>26</v>
      </c>
      <c r="K3550" s="3"/>
    </row>
    <row r="3551" spans="1:11" x14ac:dyDescent="0.35">
      <c r="A3551" s="3" t="s">
        <v>1720</v>
      </c>
      <c r="B3551" s="3">
        <v>2012</v>
      </c>
      <c r="C3551" s="22">
        <v>40923</v>
      </c>
      <c r="D3551" s="3" t="s">
        <v>1554</v>
      </c>
      <c r="E3551" s="3" t="s">
        <v>472</v>
      </c>
      <c r="F3551" s="3">
        <v>2</v>
      </c>
      <c r="G3551" s="3">
        <v>1</v>
      </c>
      <c r="H3551" s="3" t="s">
        <v>1556</v>
      </c>
      <c r="I3551" s="3" t="s">
        <v>123</v>
      </c>
      <c r="J3551" s="3">
        <v>29.1</v>
      </c>
      <c r="K3551" s="3"/>
    </row>
    <row r="3552" spans="1:11" x14ac:dyDescent="0.35">
      <c r="A3552" s="3" t="s">
        <v>1720</v>
      </c>
      <c r="B3552" s="3">
        <v>2012</v>
      </c>
      <c r="C3552" s="22">
        <v>40923</v>
      </c>
      <c r="D3552" s="3" t="s">
        <v>1554</v>
      </c>
      <c r="E3552" s="3" t="s">
        <v>472</v>
      </c>
      <c r="F3552" s="3">
        <v>2</v>
      </c>
      <c r="G3552" s="3">
        <v>2</v>
      </c>
      <c r="H3552" s="3" t="s">
        <v>60</v>
      </c>
      <c r="I3552" s="3" t="s">
        <v>61</v>
      </c>
      <c r="J3552" s="3">
        <v>23.5</v>
      </c>
      <c r="K3552" s="3"/>
    </row>
    <row r="3553" spans="1:11" x14ac:dyDescent="0.35">
      <c r="A3553" s="3" t="s">
        <v>1720</v>
      </c>
      <c r="B3553" s="3">
        <v>2012</v>
      </c>
      <c r="C3553" s="22">
        <v>40923</v>
      </c>
      <c r="D3553" s="3" t="s">
        <v>1554</v>
      </c>
      <c r="E3553" s="3" t="s">
        <v>472</v>
      </c>
      <c r="F3553" s="3">
        <v>2</v>
      </c>
      <c r="G3553" s="3">
        <v>3</v>
      </c>
      <c r="H3553" s="3" t="s">
        <v>1721</v>
      </c>
      <c r="I3553" s="3" t="s">
        <v>159</v>
      </c>
      <c r="J3553" s="3">
        <v>24.5</v>
      </c>
      <c r="K3553" s="3"/>
    </row>
    <row r="3554" spans="1:11" x14ac:dyDescent="0.35">
      <c r="A3554" s="3" t="s">
        <v>1720</v>
      </c>
      <c r="B3554" s="3">
        <v>2012</v>
      </c>
      <c r="C3554" s="22">
        <v>40923</v>
      </c>
      <c r="D3554" s="3" t="s">
        <v>1554</v>
      </c>
      <c r="E3554" s="3" t="s">
        <v>472</v>
      </c>
      <c r="F3554" s="3">
        <v>2</v>
      </c>
      <c r="G3554" s="3">
        <v>4</v>
      </c>
      <c r="H3554" s="3" t="s">
        <v>1722</v>
      </c>
      <c r="I3554" s="3" t="s">
        <v>1660</v>
      </c>
      <c r="J3554" s="3">
        <v>25.3</v>
      </c>
      <c r="K3554" s="3"/>
    </row>
    <row r="3555" spans="1:11" x14ac:dyDescent="0.35">
      <c r="A3555" s="3" t="s">
        <v>1720</v>
      </c>
      <c r="B3555" s="3">
        <v>2012</v>
      </c>
      <c r="C3555" s="22">
        <v>40923</v>
      </c>
      <c r="D3555" s="3" t="s">
        <v>1554</v>
      </c>
      <c r="E3555" s="3" t="s">
        <v>472</v>
      </c>
      <c r="F3555" s="3">
        <v>2</v>
      </c>
      <c r="G3555" s="3">
        <v>5</v>
      </c>
      <c r="H3555" s="3" t="s">
        <v>1723</v>
      </c>
      <c r="I3555" s="3" t="s">
        <v>1724</v>
      </c>
      <c r="J3555" s="3">
        <v>26.4</v>
      </c>
      <c r="K3555" s="3"/>
    </row>
    <row r="3556" spans="1:11" x14ac:dyDescent="0.35">
      <c r="A3556" s="3" t="s">
        <v>1720</v>
      </c>
      <c r="B3556" s="3">
        <v>2012</v>
      </c>
      <c r="C3556" s="22">
        <v>40923</v>
      </c>
      <c r="D3556" s="3" t="s">
        <v>1554</v>
      </c>
      <c r="E3556" s="3" t="s">
        <v>472</v>
      </c>
      <c r="F3556" s="3">
        <v>2</v>
      </c>
      <c r="G3556" s="3">
        <v>6</v>
      </c>
      <c r="H3556" s="3" t="s">
        <v>142</v>
      </c>
      <c r="I3556" s="3" t="s">
        <v>61</v>
      </c>
      <c r="J3556" s="3">
        <v>19.600000000000001</v>
      </c>
      <c r="K3556" s="3"/>
    </row>
    <row r="3557" spans="1:11" x14ac:dyDescent="0.35">
      <c r="A3557" s="3" t="s">
        <v>1720</v>
      </c>
      <c r="B3557" s="3">
        <v>2012</v>
      </c>
      <c r="C3557" s="22">
        <v>40923</v>
      </c>
      <c r="D3557" s="3" t="s">
        <v>1554</v>
      </c>
      <c r="E3557" s="3" t="s">
        <v>472</v>
      </c>
      <c r="F3557" s="3">
        <v>3</v>
      </c>
      <c r="G3557" s="3">
        <v>1</v>
      </c>
      <c r="H3557" s="3" t="s">
        <v>1706</v>
      </c>
      <c r="I3557" s="3" t="s">
        <v>38</v>
      </c>
      <c r="J3557" s="3">
        <v>26.6</v>
      </c>
      <c r="K3557" s="3"/>
    </row>
    <row r="3558" spans="1:11" x14ac:dyDescent="0.35">
      <c r="A3558" s="3" t="s">
        <v>1720</v>
      </c>
      <c r="B3558" s="3">
        <v>2012</v>
      </c>
      <c r="C3558" s="22">
        <v>40923</v>
      </c>
      <c r="D3558" s="3" t="s">
        <v>1554</v>
      </c>
      <c r="E3558" s="3" t="s">
        <v>472</v>
      </c>
      <c r="F3558" s="3">
        <v>3</v>
      </c>
      <c r="G3558" s="3">
        <v>2</v>
      </c>
      <c r="H3558" s="3" t="s">
        <v>1679</v>
      </c>
      <c r="I3558" s="3" t="s">
        <v>1716</v>
      </c>
      <c r="J3558" s="3">
        <v>24.9</v>
      </c>
      <c r="K3558" s="3"/>
    </row>
    <row r="3559" spans="1:11" x14ac:dyDescent="0.35">
      <c r="A3559" s="3" t="s">
        <v>1720</v>
      </c>
      <c r="B3559" s="3">
        <v>2012</v>
      </c>
      <c r="C3559" s="22">
        <v>40923</v>
      </c>
      <c r="D3559" s="3" t="s">
        <v>1554</v>
      </c>
      <c r="E3559" s="3" t="s">
        <v>472</v>
      </c>
      <c r="F3559" s="3">
        <v>3</v>
      </c>
      <c r="G3559" s="3">
        <v>3</v>
      </c>
      <c r="H3559" s="3" t="s">
        <v>1640</v>
      </c>
      <c r="I3559" s="3" t="s">
        <v>25</v>
      </c>
      <c r="J3559" s="3">
        <v>20.100000000000001</v>
      </c>
      <c r="K3559" s="3"/>
    </row>
    <row r="3560" spans="1:11" x14ac:dyDescent="0.35">
      <c r="A3560" s="3" t="s">
        <v>1720</v>
      </c>
      <c r="B3560" s="3">
        <v>2012</v>
      </c>
      <c r="C3560" s="22">
        <v>40923</v>
      </c>
      <c r="D3560" s="3" t="s">
        <v>1554</v>
      </c>
      <c r="E3560" s="3" t="s">
        <v>472</v>
      </c>
      <c r="F3560" s="3">
        <v>3</v>
      </c>
      <c r="G3560" s="3">
        <v>4</v>
      </c>
      <c r="H3560" s="3" t="s">
        <v>1685</v>
      </c>
      <c r="I3560" s="3" t="s">
        <v>1628</v>
      </c>
      <c r="J3560" s="3">
        <v>23.6</v>
      </c>
      <c r="K3560" s="3"/>
    </row>
    <row r="3561" spans="1:11" x14ac:dyDescent="0.35">
      <c r="A3561" s="3" t="s">
        <v>1720</v>
      </c>
      <c r="B3561" s="3">
        <v>2012</v>
      </c>
      <c r="C3561" s="22">
        <v>40923</v>
      </c>
      <c r="D3561" s="3" t="s">
        <v>1554</v>
      </c>
      <c r="E3561" s="3" t="s">
        <v>472</v>
      </c>
      <c r="F3561" s="3">
        <v>3</v>
      </c>
      <c r="G3561" s="3">
        <v>5</v>
      </c>
      <c r="H3561" s="3" t="s">
        <v>119</v>
      </c>
      <c r="I3561" s="3" t="s">
        <v>21</v>
      </c>
      <c r="J3561" s="3">
        <v>20.8</v>
      </c>
      <c r="K3561" s="3"/>
    </row>
    <row r="3562" spans="1:11" x14ac:dyDescent="0.35">
      <c r="A3562" s="3" t="s">
        <v>1720</v>
      </c>
      <c r="B3562" s="3">
        <v>2012</v>
      </c>
      <c r="C3562" s="22">
        <v>40923</v>
      </c>
      <c r="D3562" s="3" t="s">
        <v>1554</v>
      </c>
      <c r="E3562" s="3" t="s">
        <v>472</v>
      </c>
      <c r="F3562" s="3">
        <v>3</v>
      </c>
      <c r="G3562" s="3">
        <v>6</v>
      </c>
      <c r="H3562" s="3" t="s">
        <v>1725</v>
      </c>
      <c r="I3562" s="3" t="s">
        <v>1726</v>
      </c>
      <c r="J3562" s="3">
        <v>24.5</v>
      </c>
      <c r="K3562" s="3"/>
    </row>
    <row r="3563" spans="1:11" x14ac:dyDescent="0.35">
      <c r="A3563" s="3" t="s">
        <v>1720</v>
      </c>
      <c r="B3563" s="3">
        <v>2012</v>
      </c>
      <c r="C3563" s="22">
        <v>40923</v>
      </c>
      <c r="D3563" s="3" t="s">
        <v>1554</v>
      </c>
      <c r="E3563" s="3" t="s">
        <v>472</v>
      </c>
      <c r="F3563" s="3">
        <v>4</v>
      </c>
      <c r="G3563" s="3">
        <v>1</v>
      </c>
      <c r="H3563" s="3" t="s">
        <v>157</v>
      </c>
      <c r="I3563" s="3" t="s">
        <v>38</v>
      </c>
      <c r="J3563" s="3">
        <v>21.1</v>
      </c>
      <c r="K3563" s="3"/>
    </row>
    <row r="3564" spans="1:11" x14ac:dyDescent="0.35">
      <c r="A3564" s="3" t="s">
        <v>1720</v>
      </c>
      <c r="B3564" s="3">
        <v>2012</v>
      </c>
      <c r="C3564" s="22">
        <v>40923</v>
      </c>
      <c r="D3564" s="3" t="s">
        <v>1554</v>
      </c>
      <c r="E3564" s="3" t="s">
        <v>472</v>
      </c>
      <c r="F3564" s="3">
        <v>4</v>
      </c>
      <c r="G3564" s="3">
        <v>2</v>
      </c>
      <c r="H3564" s="3" t="s">
        <v>1658</v>
      </c>
      <c r="I3564" s="3" t="s">
        <v>1616</v>
      </c>
      <c r="J3564" s="3">
        <v>22</v>
      </c>
      <c r="K3564" s="3"/>
    </row>
    <row r="3565" spans="1:11" x14ac:dyDescent="0.35">
      <c r="A3565" s="3" t="s">
        <v>1720</v>
      </c>
      <c r="B3565" s="3">
        <v>2012</v>
      </c>
      <c r="C3565" s="22">
        <v>40923</v>
      </c>
      <c r="D3565" s="3" t="s">
        <v>1554</v>
      </c>
      <c r="E3565" s="3" t="s">
        <v>472</v>
      </c>
      <c r="F3565" s="3">
        <v>4</v>
      </c>
      <c r="G3565" s="3">
        <v>3</v>
      </c>
      <c r="H3565" s="3" t="s">
        <v>80</v>
      </c>
      <c r="I3565" s="3" t="s">
        <v>65</v>
      </c>
      <c r="J3565" s="3">
        <v>24.7</v>
      </c>
      <c r="K3565" s="3"/>
    </row>
    <row r="3566" spans="1:11" x14ac:dyDescent="0.35">
      <c r="A3566" s="3" t="s">
        <v>1720</v>
      </c>
      <c r="B3566" s="3">
        <v>2012</v>
      </c>
      <c r="C3566" s="22">
        <v>40923</v>
      </c>
      <c r="D3566" s="3" t="s">
        <v>1554</v>
      </c>
      <c r="E3566" s="3" t="s">
        <v>472</v>
      </c>
      <c r="F3566" s="3">
        <v>4</v>
      </c>
      <c r="G3566" s="3">
        <v>4</v>
      </c>
      <c r="H3566" s="3" t="s">
        <v>1641</v>
      </c>
      <c r="I3566" s="3" t="s">
        <v>1642</v>
      </c>
      <c r="J3566" s="3">
        <v>24.2</v>
      </c>
      <c r="K3566" s="3"/>
    </row>
    <row r="3567" spans="1:11" x14ac:dyDescent="0.35">
      <c r="A3567" s="3" t="s">
        <v>1720</v>
      </c>
      <c r="B3567" s="3">
        <v>2012</v>
      </c>
      <c r="C3567" s="22">
        <v>40923</v>
      </c>
      <c r="D3567" s="3" t="s">
        <v>1554</v>
      </c>
      <c r="E3567" s="3" t="s">
        <v>472</v>
      </c>
      <c r="F3567" s="3">
        <v>4</v>
      </c>
      <c r="G3567" s="3">
        <v>5</v>
      </c>
      <c r="H3567" s="3" t="s">
        <v>219</v>
      </c>
      <c r="I3567" s="3" t="s">
        <v>67</v>
      </c>
      <c r="J3567" s="3">
        <v>17.100000000000001</v>
      </c>
      <c r="K3567" s="3"/>
    </row>
    <row r="3568" spans="1:11" x14ac:dyDescent="0.35">
      <c r="A3568" s="3" t="s">
        <v>1720</v>
      </c>
      <c r="B3568" s="3">
        <v>2012</v>
      </c>
      <c r="C3568" s="22">
        <v>40923</v>
      </c>
      <c r="D3568" s="3" t="s">
        <v>1554</v>
      </c>
      <c r="E3568" s="3" t="s">
        <v>472</v>
      </c>
      <c r="F3568" s="3">
        <v>4</v>
      </c>
      <c r="G3568" s="3">
        <v>6</v>
      </c>
      <c r="H3568" s="3" t="s">
        <v>424</v>
      </c>
      <c r="I3568" s="3" t="s">
        <v>1652</v>
      </c>
      <c r="J3568" s="3">
        <v>18.3</v>
      </c>
      <c r="K3568" s="3"/>
    </row>
    <row r="3569" spans="1:11" x14ac:dyDescent="0.35">
      <c r="A3569" s="3" t="s">
        <v>1720</v>
      </c>
      <c r="B3569" s="3">
        <v>2012</v>
      </c>
      <c r="C3569" s="22">
        <v>40923</v>
      </c>
      <c r="D3569" s="3" t="s">
        <v>1554</v>
      </c>
      <c r="E3569" s="3" t="s">
        <v>472</v>
      </c>
      <c r="F3569" s="3">
        <v>4</v>
      </c>
      <c r="G3569" s="3">
        <v>7</v>
      </c>
      <c r="H3569" s="3" t="s">
        <v>1708</v>
      </c>
      <c r="I3569" s="3" t="s">
        <v>175</v>
      </c>
      <c r="J3569" s="3">
        <v>19.3</v>
      </c>
      <c r="K3569" s="3"/>
    </row>
    <row r="3570" spans="1:11" x14ac:dyDescent="0.35">
      <c r="A3570" s="3" t="s">
        <v>1720</v>
      </c>
      <c r="B3570" s="3">
        <v>2012</v>
      </c>
      <c r="C3570" s="22">
        <v>40923</v>
      </c>
      <c r="D3570" s="3" t="s">
        <v>1554</v>
      </c>
      <c r="E3570" s="3" t="s">
        <v>472</v>
      </c>
      <c r="F3570" s="3">
        <v>5</v>
      </c>
      <c r="G3570" s="3">
        <v>1</v>
      </c>
      <c r="H3570" s="3" t="s">
        <v>137</v>
      </c>
      <c r="I3570" s="3" t="s">
        <v>38</v>
      </c>
      <c r="J3570" s="3">
        <v>21</v>
      </c>
      <c r="K3570" s="3"/>
    </row>
    <row r="3571" spans="1:11" x14ac:dyDescent="0.35">
      <c r="A3571" s="3" t="s">
        <v>1720</v>
      </c>
      <c r="B3571" s="3">
        <v>2012</v>
      </c>
      <c r="C3571" s="22">
        <v>40923</v>
      </c>
      <c r="D3571" s="3" t="s">
        <v>1554</v>
      </c>
      <c r="E3571" s="3" t="s">
        <v>472</v>
      </c>
      <c r="F3571" s="3">
        <v>5</v>
      </c>
      <c r="G3571" s="3">
        <v>2</v>
      </c>
      <c r="H3571" s="3" t="s">
        <v>138</v>
      </c>
      <c r="I3571" s="3" t="s">
        <v>29</v>
      </c>
      <c r="J3571" s="3">
        <v>22.2</v>
      </c>
      <c r="K3571" s="3"/>
    </row>
    <row r="3572" spans="1:11" x14ac:dyDescent="0.35">
      <c r="A3572" s="3" t="s">
        <v>1720</v>
      </c>
      <c r="B3572" s="3">
        <v>2012</v>
      </c>
      <c r="C3572" s="22">
        <v>40923</v>
      </c>
      <c r="D3572" s="3" t="s">
        <v>1554</v>
      </c>
      <c r="E3572" s="3" t="s">
        <v>472</v>
      </c>
      <c r="F3572" s="3">
        <v>5</v>
      </c>
      <c r="G3572" s="3">
        <v>3</v>
      </c>
      <c r="H3572" s="3" t="s">
        <v>1637</v>
      </c>
      <c r="I3572" s="3" t="s">
        <v>1623</v>
      </c>
      <c r="J3572" s="3">
        <v>22.9</v>
      </c>
      <c r="K3572" s="3"/>
    </row>
    <row r="3573" spans="1:11" x14ac:dyDescent="0.35">
      <c r="A3573" s="3" t="s">
        <v>1720</v>
      </c>
      <c r="B3573" s="3">
        <v>2012</v>
      </c>
      <c r="C3573" s="22">
        <v>40923</v>
      </c>
      <c r="D3573" s="3" t="s">
        <v>1554</v>
      </c>
      <c r="E3573" s="3" t="s">
        <v>472</v>
      </c>
      <c r="F3573" s="3">
        <v>5</v>
      </c>
      <c r="G3573" s="3">
        <v>4</v>
      </c>
      <c r="H3573" s="3" t="s">
        <v>113</v>
      </c>
      <c r="I3573" s="3" t="s">
        <v>121</v>
      </c>
      <c r="J3573" s="3">
        <v>17.2</v>
      </c>
      <c r="K3573" s="3"/>
    </row>
    <row r="3574" spans="1:11" x14ac:dyDescent="0.35">
      <c r="A3574" s="3" t="s">
        <v>1720</v>
      </c>
      <c r="B3574" s="3">
        <v>2012</v>
      </c>
      <c r="C3574" s="22">
        <v>40923</v>
      </c>
      <c r="D3574" s="3" t="s">
        <v>1554</v>
      </c>
      <c r="E3574" s="3" t="s">
        <v>472</v>
      </c>
      <c r="F3574" s="3">
        <v>5</v>
      </c>
      <c r="G3574" s="3">
        <v>5</v>
      </c>
      <c r="H3574" s="3" t="s">
        <v>1727</v>
      </c>
      <c r="I3574" s="3" t="s">
        <v>53</v>
      </c>
      <c r="J3574" s="3">
        <v>22.2</v>
      </c>
      <c r="K3574" s="3"/>
    </row>
    <row r="3575" spans="1:11" x14ac:dyDescent="0.35">
      <c r="A3575" s="3" t="s">
        <v>1720</v>
      </c>
      <c r="B3575" s="3">
        <v>2012</v>
      </c>
      <c r="C3575" s="22">
        <v>40923</v>
      </c>
      <c r="D3575" s="3" t="s">
        <v>1554</v>
      </c>
      <c r="E3575" s="3" t="s">
        <v>472</v>
      </c>
      <c r="F3575" s="3">
        <v>5</v>
      </c>
      <c r="G3575" s="3">
        <v>6</v>
      </c>
      <c r="H3575" s="3" t="s">
        <v>1605</v>
      </c>
      <c r="I3575" s="3" t="s">
        <v>40</v>
      </c>
      <c r="J3575" s="3">
        <v>21</v>
      </c>
      <c r="K3575" s="3"/>
    </row>
    <row r="3576" spans="1:11" x14ac:dyDescent="0.35">
      <c r="A3576" s="3" t="s">
        <v>1720</v>
      </c>
      <c r="B3576" s="3">
        <v>2012</v>
      </c>
      <c r="C3576" s="22">
        <v>40923</v>
      </c>
      <c r="D3576" s="3" t="s">
        <v>1554</v>
      </c>
      <c r="E3576" s="3" t="s">
        <v>472</v>
      </c>
      <c r="F3576" s="3">
        <v>5</v>
      </c>
      <c r="G3576" s="3">
        <v>9</v>
      </c>
      <c r="H3576" s="3" t="s">
        <v>1719</v>
      </c>
      <c r="I3576" s="3" t="s">
        <v>261</v>
      </c>
      <c r="J3576" s="3">
        <v>29.5</v>
      </c>
      <c r="K3576" s="3"/>
    </row>
    <row r="3577" spans="1:11" x14ac:dyDescent="0.35">
      <c r="A3577" s="3" t="s">
        <v>1720</v>
      </c>
      <c r="B3577" s="3">
        <v>2012</v>
      </c>
      <c r="C3577" s="22">
        <v>40923</v>
      </c>
      <c r="D3577" s="3" t="s">
        <v>1554</v>
      </c>
      <c r="E3577" s="3" t="s">
        <v>472</v>
      </c>
      <c r="F3577" s="3">
        <v>6</v>
      </c>
      <c r="G3577" s="3">
        <v>1</v>
      </c>
      <c r="H3577" s="3" t="s">
        <v>1707</v>
      </c>
      <c r="I3577" s="3" t="s">
        <v>1681</v>
      </c>
      <c r="J3577" s="3"/>
      <c r="K3577" s="3"/>
    </row>
    <row r="3578" spans="1:11" x14ac:dyDescent="0.35">
      <c r="A3578" s="3" t="s">
        <v>1720</v>
      </c>
      <c r="B3578" s="3">
        <v>2012</v>
      </c>
      <c r="C3578" s="22">
        <v>40923</v>
      </c>
      <c r="D3578" s="3" t="s">
        <v>1554</v>
      </c>
      <c r="E3578" s="3" t="s">
        <v>472</v>
      </c>
      <c r="F3578" s="3">
        <v>6</v>
      </c>
      <c r="G3578" s="3">
        <v>2</v>
      </c>
      <c r="H3578" s="3" t="s">
        <v>1638</v>
      </c>
      <c r="I3578" s="3" t="s">
        <v>1639</v>
      </c>
      <c r="J3578" s="3">
        <v>23.6</v>
      </c>
      <c r="K3578" s="3"/>
    </row>
    <row r="3579" spans="1:11" x14ac:dyDescent="0.35">
      <c r="A3579" s="3" t="s">
        <v>1720</v>
      </c>
      <c r="B3579" s="3">
        <v>2012</v>
      </c>
      <c r="C3579" s="22">
        <v>40923</v>
      </c>
      <c r="D3579" s="3" t="s">
        <v>1554</v>
      </c>
      <c r="E3579" s="3" t="s">
        <v>472</v>
      </c>
      <c r="F3579" s="3">
        <v>6</v>
      </c>
      <c r="G3579" s="3">
        <v>3</v>
      </c>
      <c r="H3579" s="3" t="s">
        <v>1667</v>
      </c>
      <c r="I3579" s="3" t="s">
        <v>1668</v>
      </c>
      <c r="J3579" s="3">
        <v>25.7</v>
      </c>
      <c r="K3579" s="3"/>
    </row>
    <row r="3580" spans="1:11" x14ac:dyDescent="0.35">
      <c r="A3580" s="3" t="s">
        <v>1720</v>
      </c>
      <c r="B3580" s="3">
        <v>2012</v>
      </c>
      <c r="C3580" s="22">
        <v>40923</v>
      </c>
      <c r="D3580" s="3" t="s">
        <v>1554</v>
      </c>
      <c r="E3580" s="3" t="s">
        <v>472</v>
      </c>
      <c r="F3580" s="3">
        <v>6</v>
      </c>
      <c r="G3580" s="3">
        <v>4</v>
      </c>
      <c r="H3580" s="3" t="s">
        <v>1662</v>
      </c>
      <c r="I3580" s="3" t="s">
        <v>1663</v>
      </c>
      <c r="J3580" s="3">
        <v>27.8</v>
      </c>
      <c r="K3580" s="3"/>
    </row>
    <row r="3581" spans="1:11" x14ac:dyDescent="0.35">
      <c r="A3581" s="3" t="s">
        <v>1720</v>
      </c>
      <c r="B3581" s="3">
        <v>2012</v>
      </c>
      <c r="C3581" s="22">
        <v>40923</v>
      </c>
      <c r="D3581" s="3" t="s">
        <v>1554</v>
      </c>
      <c r="E3581" s="3" t="s">
        <v>472</v>
      </c>
      <c r="F3581" s="3">
        <v>6</v>
      </c>
      <c r="G3581" s="3">
        <v>5</v>
      </c>
      <c r="H3581" s="3" t="s">
        <v>1675</v>
      </c>
      <c r="I3581" s="3" t="s">
        <v>1628</v>
      </c>
      <c r="J3581" s="3">
        <v>23.2</v>
      </c>
      <c r="K3581" s="3"/>
    </row>
    <row r="3582" spans="1:11" x14ac:dyDescent="0.35">
      <c r="A3582" s="3" t="s">
        <v>1720</v>
      </c>
      <c r="B3582" s="3">
        <v>2012</v>
      </c>
      <c r="C3582" s="22">
        <v>40923</v>
      </c>
      <c r="D3582" s="3" t="s">
        <v>1554</v>
      </c>
      <c r="E3582" s="3" t="s">
        <v>472</v>
      </c>
      <c r="F3582" s="3">
        <v>6</v>
      </c>
      <c r="G3582" s="3">
        <v>6</v>
      </c>
      <c r="H3582" s="3" t="s">
        <v>1728</v>
      </c>
      <c r="I3582" s="3" t="s">
        <v>175</v>
      </c>
      <c r="J3582" s="3">
        <v>23.2</v>
      </c>
      <c r="K3582" s="3"/>
    </row>
    <row r="3583" spans="1:11" x14ac:dyDescent="0.35">
      <c r="A3583" s="3" t="s">
        <v>1720</v>
      </c>
      <c r="B3583" s="3">
        <v>2012</v>
      </c>
      <c r="C3583" s="22">
        <v>40923</v>
      </c>
      <c r="D3583" s="3" t="s">
        <v>1554</v>
      </c>
      <c r="E3583" s="3" t="s">
        <v>472</v>
      </c>
      <c r="F3583" s="3">
        <v>6</v>
      </c>
      <c r="G3583" s="3">
        <v>7</v>
      </c>
      <c r="H3583" s="3" t="s">
        <v>321</v>
      </c>
      <c r="I3583" s="3" t="s">
        <v>161</v>
      </c>
      <c r="J3583" s="3">
        <v>21.6</v>
      </c>
      <c r="K3583" s="3"/>
    </row>
    <row r="3584" spans="1:11" x14ac:dyDescent="0.35">
      <c r="A3584" s="3" t="s">
        <v>1720</v>
      </c>
      <c r="B3584" s="3">
        <v>2012</v>
      </c>
      <c r="C3584" s="22">
        <v>40923</v>
      </c>
      <c r="D3584" s="3" t="s">
        <v>1554</v>
      </c>
      <c r="E3584" s="3" t="s">
        <v>1543</v>
      </c>
      <c r="F3584" s="3">
        <v>1</v>
      </c>
      <c r="G3584" s="3">
        <v>1</v>
      </c>
      <c r="H3584" s="3" t="s">
        <v>167</v>
      </c>
      <c r="I3584" s="3" t="s">
        <v>121</v>
      </c>
      <c r="J3584" s="3">
        <v>19.100000000000001</v>
      </c>
      <c r="K3584" s="3"/>
    </row>
    <row r="3585" spans="1:11" x14ac:dyDescent="0.35">
      <c r="A3585" s="3" t="s">
        <v>1720</v>
      </c>
      <c r="B3585" s="3">
        <v>2012</v>
      </c>
      <c r="C3585" s="22">
        <v>40923</v>
      </c>
      <c r="D3585" s="3" t="s">
        <v>1554</v>
      </c>
      <c r="E3585" s="3" t="s">
        <v>1543</v>
      </c>
      <c r="F3585" s="3">
        <v>1</v>
      </c>
      <c r="G3585" s="3">
        <v>2</v>
      </c>
      <c r="H3585" s="3" t="s">
        <v>1641</v>
      </c>
      <c r="I3585" s="3" t="s">
        <v>1642</v>
      </c>
      <c r="J3585" s="3">
        <v>24.2</v>
      </c>
      <c r="K3585" s="3"/>
    </row>
    <row r="3586" spans="1:11" x14ac:dyDescent="0.35">
      <c r="A3586" s="3" t="s">
        <v>1720</v>
      </c>
      <c r="B3586" s="3">
        <v>2012</v>
      </c>
      <c r="C3586" s="22">
        <v>40923</v>
      </c>
      <c r="D3586" s="3" t="s">
        <v>1554</v>
      </c>
      <c r="E3586" s="3" t="s">
        <v>1543</v>
      </c>
      <c r="F3586" s="3">
        <v>1</v>
      </c>
      <c r="G3586" s="3">
        <v>3</v>
      </c>
      <c r="H3586" s="3" t="s">
        <v>1667</v>
      </c>
      <c r="I3586" s="3" t="s">
        <v>1668</v>
      </c>
      <c r="J3586" s="3">
        <v>25.7</v>
      </c>
      <c r="K3586" s="3"/>
    </row>
    <row r="3587" spans="1:11" x14ac:dyDescent="0.35">
      <c r="A3587" s="3" t="s">
        <v>1720</v>
      </c>
      <c r="B3587" s="3">
        <v>2012</v>
      </c>
      <c r="C3587" s="22">
        <v>40923</v>
      </c>
      <c r="D3587" s="3" t="s">
        <v>1554</v>
      </c>
      <c r="E3587" s="3" t="s">
        <v>1543</v>
      </c>
      <c r="F3587" s="3">
        <v>1</v>
      </c>
      <c r="G3587" s="3">
        <v>4</v>
      </c>
      <c r="H3587" s="3" t="s">
        <v>1723</v>
      </c>
      <c r="I3587" s="3" t="s">
        <v>1724</v>
      </c>
      <c r="J3587" s="3">
        <v>26.4</v>
      </c>
      <c r="K3587" s="3"/>
    </row>
    <row r="3588" spans="1:11" x14ac:dyDescent="0.35">
      <c r="A3588" s="3" t="s">
        <v>1720</v>
      </c>
      <c r="B3588" s="3">
        <v>2012</v>
      </c>
      <c r="C3588" s="22">
        <v>40923</v>
      </c>
      <c r="D3588" s="3" t="s">
        <v>1554</v>
      </c>
      <c r="E3588" s="3" t="s">
        <v>1543</v>
      </c>
      <c r="F3588" s="3">
        <v>1</v>
      </c>
      <c r="G3588" s="3">
        <v>5</v>
      </c>
      <c r="H3588" s="3" t="s">
        <v>1605</v>
      </c>
      <c r="I3588" s="3" t="s">
        <v>40</v>
      </c>
      <c r="J3588" s="3">
        <v>21</v>
      </c>
      <c r="K3588" s="3"/>
    </row>
    <row r="3589" spans="1:11" x14ac:dyDescent="0.35">
      <c r="A3589" s="3" t="s">
        <v>1720</v>
      </c>
      <c r="B3589" s="3">
        <v>2012</v>
      </c>
      <c r="C3589" s="22">
        <v>40923</v>
      </c>
      <c r="D3589" s="3" t="s">
        <v>1554</v>
      </c>
      <c r="E3589" s="3" t="s">
        <v>1543</v>
      </c>
      <c r="F3589" s="3">
        <v>2</v>
      </c>
      <c r="G3589" s="3">
        <v>1</v>
      </c>
      <c r="H3589" s="3" t="s">
        <v>1637</v>
      </c>
      <c r="I3589" s="3" t="s">
        <v>1623</v>
      </c>
      <c r="J3589" s="3">
        <v>22.9</v>
      </c>
      <c r="K3589" s="3"/>
    </row>
    <row r="3590" spans="1:11" x14ac:dyDescent="0.35">
      <c r="A3590" s="3" t="s">
        <v>1720</v>
      </c>
      <c r="B3590" s="3">
        <v>2012</v>
      </c>
      <c r="C3590" s="22">
        <v>40923</v>
      </c>
      <c r="D3590" s="3" t="s">
        <v>1554</v>
      </c>
      <c r="E3590" s="3" t="s">
        <v>1543</v>
      </c>
      <c r="F3590" s="3">
        <v>2</v>
      </c>
      <c r="G3590" s="3">
        <v>2</v>
      </c>
      <c r="H3590" s="3" t="s">
        <v>1685</v>
      </c>
      <c r="I3590" s="3" t="s">
        <v>1628</v>
      </c>
      <c r="J3590" s="3">
        <v>23.6</v>
      </c>
      <c r="K3590" s="3"/>
    </row>
    <row r="3591" spans="1:11" x14ac:dyDescent="0.35">
      <c r="A3591" s="3" t="s">
        <v>1720</v>
      </c>
      <c r="B3591" s="3">
        <v>2012</v>
      </c>
      <c r="C3591" s="22">
        <v>40923</v>
      </c>
      <c r="D3591" s="3" t="s">
        <v>1554</v>
      </c>
      <c r="E3591" s="3" t="s">
        <v>1543</v>
      </c>
      <c r="F3591" s="3">
        <v>2</v>
      </c>
      <c r="G3591" s="3">
        <v>3</v>
      </c>
      <c r="H3591" s="3" t="s">
        <v>424</v>
      </c>
      <c r="I3591" s="3" t="s">
        <v>1652</v>
      </c>
      <c r="J3591" s="3">
        <v>18.3</v>
      </c>
      <c r="K3591" s="3"/>
    </row>
    <row r="3592" spans="1:11" x14ac:dyDescent="0.35">
      <c r="A3592" s="3" t="s">
        <v>1720</v>
      </c>
      <c r="B3592" s="3">
        <v>2012</v>
      </c>
      <c r="C3592" s="22">
        <v>40923</v>
      </c>
      <c r="D3592" s="3" t="s">
        <v>1554</v>
      </c>
      <c r="E3592" s="3" t="s">
        <v>1543</v>
      </c>
      <c r="F3592" s="3">
        <v>2</v>
      </c>
      <c r="G3592" s="3">
        <v>4</v>
      </c>
      <c r="H3592" s="3" t="s">
        <v>60</v>
      </c>
      <c r="I3592" s="3" t="s">
        <v>61</v>
      </c>
      <c r="J3592" s="3">
        <v>23.5</v>
      </c>
      <c r="K3592" s="3"/>
    </row>
    <row r="3593" spans="1:11" x14ac:dyDescent="0.35">
      <c r="A3593" s="3" t="s">
        <v>1720</v>
      </c>
      <c r="B3593" s="3">
        <v>2012</v>
      </c>
      <c r="C3593" s="22">
        <v>40923</v>
      </c>
      <c r="D3593" s="3" t="s">
        <v>1554</v>
      </c>
      <c r="E3593" s="3" t="s">
        <v>1543</v>
      </c>
      <c r="F3593" s="3">
        <v>2</v>
      </c>
      <c r="G3593" s="3">
        <v>5</v>
      </c>
      <c r="H3593" s="3" t="s">
        <v>1653</v>
      </c>
      <c r="I3593" s="3" t="s">
        <v>1654</v>
      </c>
      <c r="J3593" s="3">
        <v>23.1</v>
      </c>
      <c r="K3593" s="3"/>
    </row>
    <row r="3594" spans="1:11" x14ac:dyDescent="0.35">
      <c r="A3594" s="3" t="s">
        <v>1720</v>
      </c>
      <c r="B3594" s="3">
        <v>2012</v>
      </c>
      <c r="C3594" s="22">
        <v>40923</v>
      </c>
      <c r="D3594" s="3" t="s">
        <v>1554</v>
      </c>
      <c r="E3594" s="3" t="s">
        <v>1543</v>
      </c>
      <c r="F3594" s="3">
        <v>3</v>
      </c>
      <c r="G3594" s="3">
        <v>1</v>
      </c>
      <c r="H3594" s="3" t="s">
        <v>1679</v>
      </c>
      <c r="I3594" s="3" t="s">
        <v>1716</v>
      </c>
      <c r="J3594" s="3">
        <v>24.9</v>
      </c>
      <c r="K3594" s="3"/>
    </row>
    <row r="3595" spans="1:11" x14ac:dyDescent="0.35">
      <c r="A3595" s="3" t="s">
        <v>1720</v>
      </c>
      <c r="B3595" s="3">
        <v>2012</v>
      </c>
      <c r="C3595" s="22">
        <v>40923</v>
      </c>
      <c r="D3595" s="3" t="s">
        <v>1554</v>
      </c>
      <c r="E3595" s="3" t="s">
        <v>1543</v>
      </c>
      <c r="F3595" s="3">
        <v>3</v>
      </c>
      <c r="G3595" s="3">
        <v>2</v>
      </c>
      <c r="H3595" s="3" t="s">
        <v>80</v>
      </c>
      <c r="I3595" s="3" t="s">
        <v>65</v>
      </c>
      <c r="J3595" s="3">
        <v>24.7</v>
      </c>
      <c r="K3595" s="3"/>
    </row>
    <row r="3596" spans="1:11" x14ac:dyDescent="0.35">
      <c r="A3596" s="3" t="s">
        <v>1720</v>
      </c>
      <c r="B3596" s="3">
        <v>2012</v>
      </c>
      <c r="C3596" s="22">
        <v>40923</v>
      </c>
      <c r="D3596" s="3" t="s">
        <v>1554</v>
      </c>
      <c r="E3596" s="3" t="s">
        <v>1543</v>
      </c>
      <c r="F3596" s="3">
        <v>3</v>
      </c>
      <c r="G3596" s="3">
        <v>3</v>
      </c>
      <c r="H3596" s="3" t="s">
        <v>1675</v>
      </c>
      <c r="I3596" s="3" t="s">
        <v>1628</v>
      </c>
      <c r="J3596" s="3">
        <v>23.2</v>
      </c>
      <c r="K3596" s="3"/>
    </row>
    <row r="3597" spans="1:11" x14ac:dyDescent="0.35">
      <c r="A3597" s="3" t="s">
        <v>1720</v>
      </c>
      <c r="B3597" s="3">
        <v>2012</v>
      </c>
      <c r="C3597" s="22">
        <v>40923</v>
      </c>
      <c r="D3597" s="3" t="s">
        <v>1554</v>
      </c>
      <c r="E3597" s="3" t="s">
        <v>1543</v>
      </c>
      <c r="F3597" s="3">
        <v>3</v>
      </c>
      <c r="G3597" s="3">
        <v>4</v>
      </c>
      <c r="H3597" s="3" t="s">
        <v>1722</v>
      </c>
      <c r="I3597" s="3" t="s">
        <v>1660</v>
      </c>
      <c r="J3597" s="3">
        <v>25.3</v>
      </c>
      <c r="K3597" s="3"/>
    </row>
    <row r="3598" spans="1:11" x14ac:dyDescent="0.35">
      <c r="A3598" s="3" t="s">
        <v>1720</v>
      </c>
      <c r="B3598" s="3">
        <v>2012</v>
      </c>
      <c r="C3598" s="22">
        <v>40923</v>
      </c>
      <c r="D3598" s="3" t="s">
        <v>1554</v>
      </c>
      <c r="E3598" s="3" t="s">
        <v>1543</v>
      </c>
      <c r="F3598" s="3">
        <v>3</v>
      </c>
      <c r="G3598" s="3">
        <v>5</v>
      </c>
      <c r="H3598" s="3" t="s">
        <v>1725</v>
      </c>
      <c r="I3598" s="3" t="s">
        <v>1726</v>
      </c>
      <c r="J3598" s="3">
        <v>24.5</v>
      </c>
      <c r="K3598" s="3"/>
    </row>
    <row r="3599" spans="1:11" x14ac:dyDescent="0.35">
      <c r="A3599" s="3" t="s">
        <v>1720</v>
      </c>
      <c r="B3599" s="3">
        <v>2012</v>
      </c>
      <c r="C3599" s="22">
        <v>40923</v>
      </c>
      <c r="D3599" s="3" t="s">
        <v>1554</v>
      </c>
      <c r="E3599" s="3" t="s">
        <v>1543</v>
      </c>
      <c r="F3599" s="3">
        <v>4</v>
      </c>
      <c r="G3599" s="3">
        <v>1</v>
      </c>
      <c r="H3599" s="3" t="s">
        <v>1658</v>
      </c>
      <c r="I3599" s="3" t="s">
        <v>1616</v>
      </c>
      <c r="J3599" s="3">
        <v>22</v>
      </c>
      <c r="K3599" s="3"/>
    </row>
    <row r="3600" spans="1:11" x14ac:dyDescent="0.35">
      <c r="A3600" s="3" t="s">
        <v>1720</v>
      </c>
      <c r="B3600" s="3">
        <v>2012</v>
      </c>
      <c r="C3600" s="22">
        <v>40923</v>
      </c>
      <c r="D3600" s="3" t="s">
        <v>1554</v>
      </c>
      <c r="E3600" s="3" t="s">
        <v>1543</v>
      </c>
      <c r="F3600" s="3">
        <v>4</v>
      </c>
      <c r="G3600" s="3">
        <v>2</v>
      </c>
      <c r="H3600" s="3" t="s">
        <v>142</v>
      </c>
      <c r="I3600" s="3" t="s">
        <v>61</v>
      </c>
      <c r="J3600" s="3">
        <v>19.600000000000001</v>
      </c>
      <c r="K3600" s="3"/>
    </row>
    <row r="3601" spans="1:11" x14ac:dyDescent="0.35">
      <c r="A3601" s="3" t="s">
        <v>1720</v>
      </c>
      <c r="B3601" s="3">
        <v>2012</v>
      </c>
      <c r="C3601" s="22">
        <v>40923</v>
      </c>
      <c r="D3601" s="3" t="s">
        <v>1554</v>
      </c>
      <c r="E3601" s="3" t="s">
        <v>1543</v>
      </c>
      <c r="F3601" s="3">
        <v>4</v>
      </c>
      <c r="G3601" s="3">
        <v>3</v>
      </c>
      <c r="H3601" s="3" t="s">
        <v>1640</v>
      </c>
      <c r="I3601" s="3" t="s">
        <v>25</v>
      </c>
      <c r="J3601" s="3">
        <v>20.100000000000001</v>
      </c>
      <c r="K3601" s="3"/>
    </row>
    <row r="3602" spans="1:11" x14ac:dyDescent="0.35">
      <c r="A3602" s="3" t="s">
        <v>1720</v>
      </c>
      <c r="B3602" s="3">
        <v>2012</v>
      </c>
      <c r="C3602" s="22">
        <v>40923</v>
      </c>
      <c r="D3602" s="3" t="s">
        <v>1554</v>
      </c>
      <c r="E3602" s="3" t="s">
        <v>1543</v>
      </c>
      <c r="F3602" s="3">
        <v>4</v>
      </c>
      <c r="G3602" s="3">
        <v>4</v>
      </c>
      <c r="H3602" s="3" t="s">
        <v>1699</v>
      </c>
      <c r="I3602" s="3" t="s">
        <v>1700</v>
      </c>
      <c r="J3602" s="3"/>
      <c r="K3602" s="3"/>
    </row>
    <row r="3603" spans="1:11" x14ac:dyDescent="0.35">
      <c r="A3603" s="3" t="s">
        <v>1720</v>
      </c>
      <c r="B3603" s="3">
        <v>2012</v>
      </c>
      <c r="C3603" s="22">
        <v>40923</v>
      </c>
      <c r="D3603" s="3" t="s">
        <v>1554</v>
      </c>
      <c r="E3603" s="3" t="s">
        <v>1543</v>
      </c>
      <c r="F3603" s="3">
        <v>4</v>
      </c>
      <c r="G3603" s="3">
        <v>5</v>
      </c>
      <c r="H3603" s="3" t="s">
        <v>1727</v>
      </c>
      <c r="I3603" s="3" t="s">
        <v>53</v>
      </c>
      <c r="J3603" s="3">
        <v>22.2</v>
      </c>
      <c r="K3603" s="3"/>
    </row>
    <row r="3604" spans="1:11" x14ac:dyDescent="0.35">
      <c r="A3604" s="3" t="s">
        <v>1720</v>
      </c>
      <c r="B3604" s="3">
        <v>2012</v>
      </c>
      <c r="C3604" s="22">
        <v>40923</v>
      </c>
      <c r="D3604" s="3" t="s">
        <v>1554</v>
      </c>
      <c r="E3604" s="3" t="s">
        <v>1543</v>
      </c>
      <c r="F3604" s="3">
        <v>5</v>
      </c>
      <c r="G3604" s="3">
        <v>1</v>
      </c>
      <c r="H3604" s="3" t="s">
        <v>1721</v>
      </c>
      <c r="I3604" s="3" t="s">
        <v>159</v>
      </c>
      <c r="J3604" s="3">
        <v>24.5</v>
      </c>
      <c r="K3604" s="3"/>
    </row>
    <row r="3605" spans="1:11" x14ac:dyDescent="0.35">
      <c r="A3605" s="3" t="s">
        <v>1720</v>
      </c>
      <c r="B3605" s="3">
        <v>2012</v>
      </c>
      <c r="C3605" s="22">
        <v>40923</v>
      </c>
      <c r="D3605" s="3" t="s">
        <v>1554</v>
      </c>
      <c r="E3605" s="3" t="s">
        <v>1543</v>
      </c>
      <c r="F3605" s="3">
        <v>5</v>
      </c>
      <c r="G3605" s="3">
        <v>2</v>
      </c>
      <c r="H3605" s="3" t="s">
        <v>138</v>
      </c>
      <c r="I3605" s="3" t="s">
        <v>29</v>
      </c>
      <c r="J3605" s="3">
        <v>22.2</v>
      </c>
      <c r="K3605" s="3"/>
    </row>
    <row r="3606" spans="1:11" x14ac:dyDescent="0.35">
      <c r="A3606" s="3" t="s">
        <v>1720</v>
      </c>
      <c r="B3606" s="3">
        <v>2012</v>
      </c>
      <c r="C3606" s="22">
        <v>40923</v>
      </c>
      <c r="D3606" s="3" t="s">
        <v>1554</v>
      </c>
      <c r="E3606" s="3" t="s">
        <v>1543</v>
      </c>
      <c r="F3606" s="3">
        <v>5</v>
      </c>
      <c r="G3606" s="3">
        <v>3</v>
      </c>
      <c r="H3606" s="3" t="s">
        <v>219</v>
      </c>
      <c r="I3606" s="3" t="s">
        <v>67</v>
      </c>
      <c r="J3606" s="3">
        <v>17.100000000000001</v>
      </c>
      <c r="K3606" s="3"/>
    </row>
    <row r="3607" spans="1:11" x14ac:dyDescent="0.35">
      <c r="A3607" s="3" t="s">
        <v>1720</v>
      </c>
      <c r="B3607" s="3">
        <v>2012</v>
      </c>
      <c r="C3607" s="22">
        <v>40923</v>
      </c>
      <c r="D3607" s="3" t="s">
        <v>1554</v>
      </c>
      <c r="E3607" s="3" t="s">
        <v>1543</v>
      </c>
      <c r="F3607" s="3">
        <v>5</v>
      </c>
      <c r="G3607" s="3">
        <v>4</v>
      </c>
      <c r="H3607" s="3" t="s">
        <v>1687</v>
      </c>
      <c r="I3607" s="3" t="s">
        <v>40</v>
      </c>
      <c r="J3607" s="3">
        <v>26</v>
      </c>
      <c r="K3607" s="3"/>
    </row>
    <row r="3608" spans="1:11" x14ac:dyDescent="0.35">
      <c r="A3608" s="3" t="s">
        <v>1720</v>
      </c>
      <c r="B3608" s="3">
        <v>2012</v>
      </c>
      <c r="C3608" s="22">
        <v>40923</v>
      </c>
      <c r="D3608" s="3" t="s">
        <v>1554</v>
      </c>
      <c r="E3608" s="3" t="s">
        <v>1543</v>
      </c>
      <c r="F3608" s="3">
        <v>5</v>
      </c>
      <c r="G3608" s="3">
        <v>5</v>
      </c>
      <c r="H3608" s="3" t="s">
        <v>321</v>
      </c>
      <c r="I3608" s="3" t="s">
        <v>161</v>
      </c>
      <c r="J3608" s="3">
        <v>21.6</v>
      </c>
      <c r="K3608" s="3"/>
    </row>
    <row r="3609" spans="1:11" x14ac:dyDescent="0.35">
      <c r="A3609" s="3" t="s">
        <v>1720</v>
      </c>
      <c r="B3609" s="3">
        <v>2012</v>
      </c>
      <c r="C3609" s="22">
        <v>40923</v>
      </c>
      <c r="D3609" s="3" t="s">
        <v>1554</v>
      </c>
      <c r="E3609" s="3" t="s">
        <v>1543</v>
      </c>
      <c r="F3609" s="3">
        <v>5</v>
      </c>
      <c r="G3609" s="3">
        <v>6</v>
      </c>
      <c r="H3609" s="3" t="s">
        <v>1662</v>
      </c>
      <c r="I3609" s="3" t="s">
        <v>1663</v>
      </c>
      <c r="J3609" s="3">
        <v>27.8</v>
      </c>
      <c r="K3609" s="3"/>
    </row>
    <row r="3610" spans="1:11" x14ac:dyDescent="0.35">
      <c r="A3610" s="3" t="s">
        <v>1720</v>
      </c>
      <c r="B3610" s="3">
        <v>2012</v>
      </c>
      <c r="C3610" s="22">
        <v>40923</v>
      </c>
      <c r="D3610" s="3" t="s">
        <v>1554</v>
      </c>
      <c r="E3610" s="3" t="s">
        <v>1543</v>
      </c>
      <c r="F3610" s="3">
        <v>6</v>
      </c>
      <c r="G3610" s="3">
        <v>1</v>
      </c>
      <c r="H3610" s="3" t="s">
        <v>1638</v>
      </c>
      <c r="I3610" s="3" t="s">
        <v>1639</v>
      </c>
      <c r="J3610" s="3">
        <v>23.6</v>
      </c>
      <c r="K3610" s="3"/>
    </row>
    <row r="3611" spans="1:11" x14ac:dyDescent="0.35">
      <c r="A3611" s="3" t="s">
        <v>1720</v>
      </c>
      <c r="B3611" s="3">
        <v>2012</v>
      </c>
      <c r="C3611" s="22">
        <v>40923</v>
      </c>
      <c r="D3611" s="3" t="s">
        <v>1554</v>
      </c>
      <c r="E3611" s="3" t="s">
        <v>1543</v>
      </c>
      <c r="F3611" s="3">
        <v>6</v>
      </c>
      <c r="G3611" s="3">
        <v>2</v>
      </c>
      <c r="H3611" s="3" t="s">
        <v>113</v>
      </c>
      <c r="I3611" s="3" t="s">
        <v>121</v>
      </c>
      <c r="J3611" s="3">
        <v>17.2</v>
      </c>
      <c r="K3611" s="3"/>
    </row>
    <row r="3612" spans="1:11" x14ac:dyDescent="0.35">
      <c r="A3612" s="3" t="s">
        <v>1720</v>
      </c>
      <c r="B3612" s="3">
        <v>2012</v>
      </c>
      <c r="C3612" s="22">
        <v>40923</v>
      </c>
      <c r="D3612" s="3" t="s">
        <v>1554</v>
      </c>
      <c r="E3612" s="3" t="s">
        <v>1543</v>
      </c>
      <c r="F3612" s="3">
        <v>6</v>
      </c>
      <c r="G3612" s="3">
        <v>3</v>
      </c>
      <c r="H3612" s="3" t="s">
        <v>1708</v>
      </c>
      <c r="I3612" s="3" t="s">
        <v>175</v>
      </c>
      <c r="J3612" s="3">
        <v>19.3</v>
      </c>
      <c r="K3612" s="3"/>
    </row>
    <row r="3613" spans="1:11" x14ac:dyDescent="0.35">
      <c r="A3613" s="3" t="s">
        <v>1720</v>
      </c>
      <c r="B3613" s="3">
        <v>2012</v>
      </c>
      <c r="C3613" s="22">
        <v>40923</v>
      </c>
      <c r="D3613" s="3" t="s">
        <v>1554</v>
      </c>
      <c r="E3613" s="3" t="s">
        <v>1543</v>
      </c>
      <c r="F3613" s="3">
        <v>6</v>
      </c>
      <c r="G3613" s="3">
        <v>4</v>
      </c>
      <c r="H3613" s="3" t="s">
        <v>119</v>
      </c>
      <c r="I3613" s="3" t="s">
        <v>21</v>
      </c>
      <c r="J3613" s="3">
        <v>20.8</v>
      </c>
      <c r="K3613" s="3"/>
    </row>
    <row r="3614" spans="1:11" x14ac:dyDescent="0.35">
      <c r="A3614" s="3" t="s">
        <v>1720</v>
      </c>
      <c r="B3614" s="3">
        <v>2012</v>
      </c>
      <c r="C3614" s="22">
        <v>40923</v>
      </c>
      <c r="D3614" s="3" t="s">
        <v>1554</v>
      </c>
      <c r="E3614" s="3" t="s">
        <v>1543</v>
      </c>
      <c r="F3614" s="3">
        <v>6</v>
      </c>
      <c r="G3614" s="3">
        <v>5</v>
      </c>
      <c r="H3614" s="3" t="s">
        <v>43</v>
      </c>
      <c r="I3614" s="3" t="s">
        <v>44</v>
      </c>
      <c r="J3614" s="3">
        <v>19.100000000000001</v>
      </c>
      <c r="K3614" s="3"/>
    </row>
    <row r="3615" spans="1:11" x14ac:dyDescent="0.35">
      <c r="A3615" s="3" t="s">
        <v>1720</v>
      </c>
      <c r="B3615" s="3">
        <v>2012</v>
      </c>
      <c r="C3615" s="22">
        <v>40923</v>
      </c>
      <c r="D3615" s="3" t="s">
        <v>1554</v>
      </c>
      <c r="E3615" s="3" t="s">
        <v>1543</v>
      </c>
      <c r="F3615" s="3">
        <v>6</v>
      </c>
      <c r="G3615" s="3">
        <v>6</v>
      </c>
      <c r="H3615" s="3" t="s">
        <v>1728</v>
      </c>
      <c r="I3615" s="3" t="s">
        <v>175</v>
      </c>
      <c r="J3615" s="3">
        <v>23.2</v>
      </c>
      <c r="K3615" s="3"/>
    </row>
    <row r="3616" spans="1:11" x14ac:dyDescent="0.35">
      <c r="A3616" s="3" t="s">
        <v>1720</v>
      </c>
      <c r="B3616" s="3">
        <v>2012</v>
      </c>
      <c r="C3616" s="22">
        <v>40923</v>
      </c>
      <c r="D3616" s="3" t="s">
        <v>1554</v>
      </c>
      <c r="E3616" s="3" t="s">
        <v>1544</v>
      </c>
      <c r="F3616" s="3">
        <v>1</v>
      </c>
      <c r="G3616" s="3">
        <v>1</v>
      </c>
      <c r="H3616" s="3" t="s">
        <v>1620</v>
      </c>
      <c r="I3616" s="3" t="s">
        <v>1621</v>
      </c>
      <c r="J3616" s="3">
        <v>25.9</v>
      </c>
      <c r="K3616" s="3"/>
    </row>
    <row r="3617" spans="1:11" x14ac:dyDescent="0.35">
      <c r="A3617" s="3" t="s">
        <v>1720</v>
      </c>
      <c r="B3617" s="3">
        <v>2012</v>
      </c>
      <c r="C3617" s="22">
        <v>40923</v>
      </c>
      <c r="D3617" s="3" t="s">
        <v>1554</v>
      </c>
      <c r="E3617" s="3" t="s">
        <v>1544</v>
      </c>
      <c r="F3617" s="3">
        <v>1</v>
      </c>
      <c r="G3617" s="3">
        <v>2</v>
      </c>
      <c r="H3617" s="3" t="s">
        <v>1707</v>
      </c>
      <c r="I3617" s="3" t="s">
        <v>1681</v>
      </c>
      <c r="J3617" s="3"/>
      <c r="K3617" s="3"/>
    </row>
    <row r="3618" spans="1:11" x14ac:dyDescent="0.35">
      <c r="A3618" s="3" t="s">
        <v>1720</v>
      </c>
      <c r="B3618" s="3">
        <v>2012</v>
      </c>
      <c r="C3618" s="22">
        <v>40923</v>
      </c>
      <c r="D3618" s="3" t="s">
        <v>1554</v>
      </c>
      <c r="E3618" s="3" t="s">
        <v>1544</v>
      </c>
      <c r="F3618" s="3">
        <v>1</v>
      </c>
      <c r="G3618" s="3">
        <v>3</v>
      </c>
      <c r="H3618" s="3" t="s">
        <v>1679</v>
      </c>
      <c r="I3618" s="3" t="s">
        <v>1716</v>
      </c>
      <c r="J3618" s="3">
        <v>24.9</v>
      </c>
      <c r="K3618" s="3"/>
    </row>
    <row r="3619" spans="1:11" x14ac:dyDescent="0.35">
      <c r="A3619" s="3" t="s">
        <v>1720</v>
      </c>
      <c r="B3619" s="3">
        <v>2012</v>
      </c>
      <c r="C3619" s="22">
        <v>40923</v>
      </c>
      <c r="D3619" s="3" t="s">
        <v>1554</v>
      </c>
      <c r="E3619" s="3" t="s">
        <v>1544</v>
      </c>
      <c r="F3619" s="3">
        <v>1</v>
      </c>
      <c r="G3619" s="3">
        <v>4</v>
      </c>
      <c r="H3619" s="3" t="s">
        <v>1721</v>
      </c>
      <c r="I3619" s="3" t="s">
        <v>159</v>
      </c>
      <c r="J3619" s="3">
        <v>24.5</v>
      </c>
      <c r="K3619" s="3"/>
    </row>
    <row r="3620" spans="1:11" x14ac:dyDescent="0.35">
      <c r="A3620" s="3" t="s">
        <v>1720</v>
      </c>
      <c r="B3620" s="3">
        <v>2012</v>
      </c>
      <c r="C3620" s="22">
        <v>40923</v>
      </c>
      <c r="D3620" s="3" t="s">
        <v>1554</v>
      </c>
      <c r="E3620" s="3" t="s">
        <v>1544</v>
      </c>
      <c r="F3620" s="3">
        <v>1</v>
      </c>
      <c r="G3620" s="3">
        <v>5</v>
      </c>
      <c r="H3620" s="3" t="s">
        <v>1637</v>
      </c>
      <c r="I3620" s="3" t="s">
        <v>1623</v>
      </c>
      <c r="J3620" s="3">
        <v>22.9</v>
      </c>
      <c r="K3620" s="3"/>
    </row>
    <row r="3621" spans="1:11" x14ac:dyDescent="0.35">
      <c r="A3621" s="3" t="s">
        <v>1720</v>
      </c>
      <c r="B3621" s="3">
        <v>2012</v>
      </c>
      <c r="C3621" s="22">
        <v>40923</v>
      </c>
      <c r="D3621" s="3" t="s">
        <v>1554</v>
      </c>
      <c r="E3621" s="3" t="s">
        <v>1544</v>
      </c>
      <c r="F3621" s="3">
        <v>1</v>
      </c>
      <c r="G3621" s="3">
        <v>6</v>
      </c>
      <c r="H3621" s="3" t="s">
        <v>157</v>
      </c>
      <c r="I3621" s="3" t="s">
        <v>38</v>
      </c>
      <c r="J3621" s="3">
        <v>21.1</v>
      </c>
      <c r="K3621" s="3"/>
    </row>
    <row r="3622" spans="1:11" x14ac:dyDescent="0.35">
      <c r="A3622" s="3" t="s">
        <v>1720</v>
      </c>
      <c r="B3622" s="3">
        <v>2012</v>
      </c>
      <c r="C3622" s="22">
        <v>40923</v>
      </c>
      <c r="D3622" s="3" t="s">
        <v>1554</v>
      </c>
      <c r="E3622" s="3" t="s">
        <v>1544</v>
      </c>
      <c r="F3622" s="3">
        <v>2</v>
      </c>
      <c r="G3622" s="3">
        <v>1</v>
      </c>
      <c r="H3622" s="3" t="s">
        <v>1556</v>
      </c>
      <c r="I3622" s="3" t="s">
        <v>123</v>
      </c>
      <c r="J3622" s="3">
        <v>29.1</v>
      </c>
      <c r="K3622" s="3"/>
    </row>
    <row r="3623" spans="1:11" x14ac:dyDescent="0.35">
      <c r="A3623" s="3" t="s">
        <v>1720</v>
      </c>
      <c r="B3623" s="3">
        <v>2012</v>
      </c>
      <c r="C3623" s="22">
        <v>40923</v>
      </c>
      <c r="D3623" s="3" t="s">
        <v>1554</v>
      </c>
      <c r="E3623" s="3" t="s">
        <v>1544</v>
      </c>
      <c r="F3623" s="3">
        <v>2</v>
      </c>
      <c r="G3623" s="3">
        <v>2</v>
      </c>
      <c r="H3623" s="3" t="s">
        <v>167</v>
      </c>
      <c r="I3623" s="3" t="s">
        <v>121</v>
      </c>
      <c r="J3623" s="3">
        <v>19.100000000000001</v>
      </c>
      <c r="K3623" s="3"/>
    </row>
    <row r="3624" spans="1:11" x14ac:dyDescent="0.35">
      <c r="A3624" s="3" t="s">
        <v>1720</v>
      </c>
      <c r="B3624" s="3">
        <v>2012</v>
      </c>
      <c r="C3624" s="22">
        <v>40923</v>
      </c>
      <c r="D3624" s="3" t="s">
        <v>1554</v>
      </c>
      <c r="E3624" s="3" t="s">
        <v>1544</v>
      </c>
      <c r="F3624" s="3">
        <v>2</v>
      </c>
      <c r="G3624" s="3">
        <v>3</v>
      </c>
      <c r="H3624" s="3" t="s">
        <v>1706</v>
      </c>
      <c r="I3624" s="3" t="s">
        <v>38</v>
      </c>
      <c r="J3624" s="3">
        <v>26.6</v>
      </c>
      <c r="K3624" s="3"/>
    </row>
    <row r="3625" spans="1:11" x14ac:dyDescent="0.35">
      <c r="A3625" s="3" t="s">
        <v>1720</v>
      </c>
      <c r="B3625" s="3">
        <v>2012</v>
      </c>
      <c r="C3625" s="22">
        <v>40923</v>
      </c>
      <c r="D3625" s="3" t="s">
        <v>1554</v>
      </c>
      <c r="E3625" s="3" t="s">
        <v>1544</v>
      </c>
      <c r="F3625" s="3">
        <v>2</v>
      </c>
      <c r="G3625" s="3">
        <v>4</v>
      </c>
      <c r="H3625" s="3" t="s">
        <v>1658</v>
      </c>
      <c r="I3625" s="3" t="s">
        <v>1616</v>
      </c>
      <c r="J3625" s="3">
        <v>22</v>
      </c>
      <c r="K3625" s="3"/>
    </row>
    <row r="3626" spans="1:11" x14ac:dyDescent="0.35">
      <c r="A3626" s="3" t="s">
        <v>1720</v>
      </c>
      <c r="B3626" s="3">
        <v>2012</v>
      </c>
      <c r="C3626" s="22">
        <v>40923</v>
      </c>
      <c r="D3626" s="3" t="s">
        <v>1554</v>
      </c>
      <c r="E3626" s="3" t="s">
        <v>1544</v>
      </c>
      <c r="F3626" s="3">
        <v>2</v>
      </c>
      <c r="G3626" s="3">
        <v>5</v>
      </c>
      <c r="H3626" s="3" t="s">
        <v>137</v>
      </c>
      <c r="I3626" s="3" t="s">
        <v>38</v>
      </c>
      <c r="J3626" s="3">
        <v>21</v>
      </c>
      <c r="K3626" s="3"/>
    </row>
    <row r="3627" spans="1:11" x14ac:dyDescent="0.35">
      <c r="A3627" s="3" t="s">
        <v>1720</v>
      </c>
      <c r="B3627" s="3">
        <v>2012</v>
      </c>
      <c r="C3627" s="22">
        <v>40923</v>
      </c>
      <c r="D3627" s="3" t="s">
        <v>1554</v>
      </c>
      <c r="E3627" s="3" t="s">
        <v>1544</v>
      </c>
      <c r="F3627" s="3">
        <v>2</v>
      </c>
      <c r="G3627" s="3">
        <v>6</v>
      </c>
      <c r="H3627" s="3" t="s">
        <v>1638</v>
      </c>
      <c r="I3627" s="3" t="s">
        <v>1639</v>
      </c>
      <c r="J3627" s="3">
        <v>23.6</v>
      </c>
      <c r="K3627" s="3"/>
    </row>
    <row r="3628" spans="1:11" x14ac:dyDescent="0.35">
      <c r="A3628" s="3" t="s">
        <v>1720</v>
      </c>
      <c r="B3628" s="3">
        <v>2012</v>
      </c>
      <c r="C3628" s="22">
        <v>40923</v>
      </c>
      <c r="D3628" s="3" t="s">
        <v>1554</v>
      </c>
      <c r="E3628" s="3" t="s">
        <v>383</v>
      </c>
      <c r="F3628" s="3">
        <v>1</v>
      </c>
      <c r="G3628" s="3">
        <v>1</v>
      </c>
      <c r="H3628" s="3" t="s">
        <v>1620</v>
      </c>
      <c r="I3628" s="3" t="s">
        <v>1621</v>
      </c>
      <c r="J3628" s="3">
        <v>25.9</v>
      </c>
      <c r="K3628" s="3">
        <v>1</v>
      </c>
    </row>
    <row r="3629" spans="1:11" x14ac:dyDescent="0.35">
      <c r="A3629" s="3" t="s">
        <v>1720</v>
      </c>
      <c r="B3629" s="3">
        <v>2012</v>
      </c>
      <c r="C3629" s="22">
        <v>40923</v>
      </c>
      <c r="D3629" s="3" t="s">
        <v>1554</v>
      </c>
      <c r="E3629" s="3" t="s">
        <v>383</v>
      </c>
      <c r="F3629" s="3">
        <v>1</v>
      </c>
      <c r="G3629" s="3">
        <v>2</v>
      </c>
      <c r="H3629" s="3" t="s">
        <v>1556</v>
      </c>
      <c r="I3629" s="3" t="s">
        <v>123</v>
      </c>
      <c r="J3629" s="3">
        <v>29.1</v>
      </c>
      <c r="K3629" s="3">
        <v>2</v>
      </c>
    </row>
    <row r="3630" spans="1:11" x14ac:dyDescent="0.35">
      <c r="A3630" s="3" t="s">
        <v>1720</v>
      </c>
      <c r="B3630" s="3">
        <v>2012</v>
      </c>
      <c r="C3630" s="22">
        <v>40923</v>
      </c>
      <c r="D3630" s="3" t="s">
        <v>1554</v>
      </c>
      <c r="E3630" s="3" t="s">
        <v>383</v>
      </c>
      <c r="F3630" s="3">
        <v>1</v>
      </c>
      <c r="G3630" s="3">
        <v>3</v>
      </c>
      <c r="H3630" s="3" t="s">
        <v>1707</v>
      </c>
      <c r="I3630" s="3" t="s">
        <v>1681</v>
      </c>
      <c r="J3630" s="3"/>
      <c r="K3630" s="3">
        <v>3</v>
      </c>
    </row>
    <row r="3631" spans="1:11" x14ac:dyDescent="0.35">
      <c r="A3631" s="3" t="s">
        <v>1720</v>
      </c>
      <c r="B3631" s="3">
        <v>2012</v>
      </c>
      <c r="C3631" s="22">
        <v>40923</v>
      </c>
      <c r="D3631" s="3" t="s">
        <v>1554</v>
      </c>
      <c r="E3631" s="3" t="s">
        <v>383</v>
      </c>
      <c r="F3631" s="3">
        <v>1</v>
      </c>
      <c r="G3631" s="3">
        <v>4</v>
      </c>
      <c r="H3631" s="3" t="s">
        <v>167</v>
      </c>
      <c r="I3631" s="3" t="s">
        <v>121</v>
      </c>
      <c r="J3631" s="3">
        <v>19.100000000000001</v>
      </c>
      <c r="K3631" s="3">
        <v>4</v>
      </c>
    </row>
    <row r="3632" spans="1:11" x14ac:dyDescent="0.35">
      <c r="A3632" s="3" t="s">
        <v>1720</v>
      </c>
      <c r="B3632" s="3">
        <v>2012</v>
      </c>
      <c r="C3632" s="22">
        <v>40923</v>
      </c>
      <c r="D3632" s="3" t="s">
        <v>1554</v>
      </c>
      <c r="E3632" s="3" t="s">
        <v>383</v>
      </c>
      <c r="F3632" s="3">
        <v>1</v>
      </c>
      <c r="G3632" s="3">
        <v>5</v>
      </c>
      <c r="H3632" s="3" t="s">
        <v>1679</v>
      </c>
      <c r="I3632" s="3" t="s">
        <v>1716</v>
      </c>
      <c r="J3632" s="3">
        <v>24.9</v>
      </c>
      <c r="K3632" s="3">
        <v>5</v>
      </c>
    </row>
    <row r="3633" spans="1:11" x14ac:dyDescent="0.35">
      <c r="A3633" s="3" t="s">
        <v>1720</v>
      </c>
      <c r="B3633" s="3">
        <v>2012</v>
      </c>
      <c r="C3633" s="22">
        <v>40923</v>
      </c>
      <c r="D3633" s="3" t="s">
        <v>1554</v>
      </c>
      <c r="E3633" s="3" t="s">
        <v>383</v>
      </c>
      <c r="F3633" s="3">
        <v>1</v>
      </c>
      <c r="G3633" s="3">
        <v>6</v>
      </c>
      <c r="H3633" s="3" t="s">
        <v>1706</v>
      </c>
      <c r="I3633" s="3" t="s">
        <v>38</v>
      </c>
      <c r="J3633" s="3">
        <v>26.6</v>
      </c>
      <c r="K3633" s="3">
        <v>6</v>
      </c>
    </row>
    <row r="3634" spans="1:11" x14ac:dyDescent="0.35">
      <c r="A3634" s="3" t="s">
        <v>1720</v>
      </c>
      <c r="B3634" s="3">
        <v>2012</v>
      </c>
      <c r="C3634" s="22">
        <v>40923</v>
      </c>
      <c r="D3634" s="3" t="s">
        <v>1554</v>
      </c>
      <c r="E3634" s="3" t="s">
        <v>383</v>
      </c>
      <c r="F3634" s="3">
        <v>2</v>
      </c>
      <c r="G3634" s="3">
        <v>1</v>
      </c>
      <c r="H3634" s="3" t="s">
        <v>1658</v>
      </c>
      <c r="I3634" s="3" t="s">
        <v>1616</v>
      </c>
      <c r="J3634" s="3">
        <v>22</v>
      </c>
      <c r="K3634" s="3">
        <v>1</v>
      </c>
    </row>
    <row r="3635" spans="1:11" x14ac:dyDescent="0.35">
      <c r="A3635" s="3" t="s">
        <v>1720</v>
      </c>
      <c r="B3635" s="3">
        <v>2012</v>
      </c>
      <c r="C3635" s="22">
        <v>40923</v>
      </c>
      <c r="D3635" s="3" t="s">
        <v>1554</v>
      </c>
      <c r="E3635" s="3" t="s">
        <v>383</v>
      </c>
      <c r="F3635" s="3">
        <v>2</v>
      </c>
      <c r="G3635" s="3">
        <v>2</v>
      </c>
      <c r="H3635" s="3" t="s">
        <v>137</v>
      </c>
      <c r="I3635" s="3" t="s">
        <v>38</v>
      </c>
      <c r="J3635" s="3">
        <v>21</v>
      </c>
      <c r="K3635" s="3">
        <v>2</v>
      </c>
    </row>
    <row r="3636" spans="1:11" x14ac:dyDescent="0.35">
      <c r="A3636" s="3" t="s">
        <v>1720</v>
      </c>
      <c r="B3636" s="3">
        <v>2012</v>
      </c>
      <c r="C3636" s="22">
        <v>40923</v>
      </c>
      <c r="D3636" s="3" t="s">
        <v>1554</v>
      </c>
      <c r="E3636" s="3" t="s">
        <v>383</v>
      </c>
      <c r="F3636" s="3">
        <v>2</v>
      </c>
      <c r="G3636" s="3">
        <v>3</v>
      </c>
      <c r="H3636" s="3" t="s">
        <v>1721</v>
      </c>
      <c r="I3636" s="3" t="s">
        <v>159</v>
      </c>
      <c r="J3636" s="3">
        <v>24.5</v>
      </c>
      <c r="K3636" s="3">
        <v>3</v>
      </c>
    </row>
    <row r="3637" spans="1:11" x14ac:dyDescent="0.35">
      <c r="A3637" s="3" t="s">
        <v>1720</v>
      </c>
      <c r="B3637" s="3">
        <v>2012</v>
      </c>
      <c r="C3637" s="22">
        <v>40923</v>
      </c>
      <c r="D3637" s="3" t="s">
        <v>1554</v>
      </c>
      <c r="E3637" s="3" t="s">
        <v>383</v>
      </c>
      <c r="F3637" s="3">
        <v>2</v>
      </c>
      <c r="G3637" s="3">
        <v>4</v>
      </c>
      <c r="H3637" s="3" t="s">
        <v>157</v>
      </c>
      <c r="I3637" s="3" t="s">
        <v>38</v>
      </c>
      <c r="J3637" s="3">
        <v>21.1</v>
      </c>
      <c r="K3637" s="3">
        <v>4</v>
      </c>
    </row>
    <row r="3638" spans="1:11" x14ac:dyDescent="0.35">
      <c r="A3638" s="3" t="s">
        <v>1720</v>
      </c>
      <c r="B3638" s="3">
        <v>2012</v>
      </c>
      <c r="C3638" s="22">
        <v>40923</v>
      </c>
      <c r="D3638" s="3" t="s">
        <v>1554</v>
      </c>
      <c r="E3638" s="3" t="s">
        <v>383</v>
      </c>
      <c r="F3638" s="3">
        <v>2</v>
      </c>
      <c r="G3638" s="3">
        <v>5</v>
      </c>
      <c r="H3638" s="3" t="s">
        <v>1637</v>
      </c>
      <c r="I3638" s="3" t="s">
        <v>1623</v>
      </c>
      <c r="J3638" s="3">
        <v>22.9</v>
      </c>
      <c r="K3638" s="3">
        <v>5</v>
      </c>
    </row>
    <row r="3639" spans="1:11" x14ac:dyDescent="0.35">
      <c r="A3639" s="3" t="s">
        <v>1720</v>
      </c>
      <c r="B3639" s="3">
        <v>2012</v>
      </c>
      <c r="C3639" s="22">
        <v>40923</v>
      </c>
      <c r="D3639" s="3" t="s">
        <v>1554</v>
      </c>
      <c r="E3639" s="3" t="s">
        <v>383</v>
      </c>
      <c r="F3639" s="3">
        <v>2</v>
      </c>
      <c r="G3639" s="3">
        <v>6</v>
      </c>
      <c r="H3639" s="3" t="s">
        <v>1638</v>
      </c>
      <c r="I3639" s="3" t="s">
        <v>1639</v>
      </c>
      <c r="J3639" s="3">
        <v>23.6</v>
      </c>
      <c r="K3639" s="3">
        <v>6</v>
      </c>
    </row>
    <row r="3640" spans="1:11" x14ac:dyDescent="0.35">
      <c r="A3640" s="3" t="s">
        <v>1729</v>
      </c>
      <c r="B3640" s="3">
        <v>2012</v>
      </c>
      <c r="C3640" s="22">
        <v>40853</v>
      </c>
      <c r="D3640" s="3" t="s">
        <v>1554</v>
      </c>
      <c r="E3640" s="3" t="s">
        <v>472</v>
      </c>
      <c r="F3640" s="3">
        <v>1</v>
      </c>
      <c r="G3640" s="3">
        <v>1</v>
      </c>
      <c r="H3640" s="3" t="s">
        <v>1705</v>
      </c>
      <c r="I3640" s="3" t="s">
        <v>1616</v>
      </c>
      <c r="J3640" s="3"/>
      <c r="K3640" s="3"/>
    </row>
    <row r="3641" spans="1:11" x14ac:dyDescent="0.35">
      <c r="A3641" s="3" t="s">
        <v>1729</v>
      </c>
      <c r="B3641" s="3">
        <v>2012</v>
      </c>
      <c r="C3641" s="22">
        <v>40853</v>
      </c>
      <c r="D3641" s="3" t="s">
        <v>1554</v>
      </c>
      <c r="E3641" s="3" t="s">
        <v>472</v>
      </c>
      <c r="F3641" s="3">
        <v>1</v>
      </c>
      <c r="G3641" s="3">
        <v>2</v>
      </c>
      <c r="H3641" s="3" t="s">
        <v>1661</v>
      </c>
      <c r="I3641" s="3" t="s">
        <v>31</v>
      </c>
      <c r="J3641" s="3">
        <v>21.5</v>
      </c>
      <c r="K3641" s="3"/>
    </row>
    <row r="3642" spans="1:11" x14ac:dyDescent="0.35">
      <c r="A3642" s="3" t="s">
        <v>1729</v>
      </c>
      <c r="B3642" s="3">
        <v>2012</v>
      </c>
      <c r="C3642" s="22">
        <v>40853</v>
      </c>
      <c r="D3642" s="3" t="s">
        <v>1554</v>
      </c>
      <c r="E3642" s="3" t="s">
        <v>472</v>
      </c>
      <c r="F3642" s="3">
        <v>1</v>
      </c>
      <c r="G3642" s="3">
        <v>3</v>
      </c>
      <c r="H3642" s="3" t="s">
        <v>1687</v>
      </c>
      <c r="I3642" s="3" t="s">
        <v>40</v>
      </c>
      <c r="J3642" s="3">
        <v>25.8</v>
      </c>
      <c r="K3642" s="3"/>
    </row>
    <row r="3643" spans="1:11" x14ac:dyDescent="0.35">
      <c r="A3643" s="3" t="s">
        <v>1729</v>
      </c>
      <c r="B3643" s="3">
        <v>2012</v>
      </c>
      <c r="C3643" s="22">
        <v>40853</v>
      </c>
      <c r="D3643" s="3" t="s">
        <v>1554</v>
      </c>
      <c r="E3643" s="3" t="s">
        <v>472</v>
      </c>
      <c r="F3643" s="3">
        <v>1</v>
      </c>
      <c r="G3643" s="3">
        <v>4</v>
      </c>
      <c r="H3643" s="3" t="s">
        <v>1680</v>
      </c>
      <c r="I3643" s="3" t="s">
        <v>1681</v>
      </c>
      <c r="J3643" s="3">
        <v>19.7</v>
      </c>
      <c r="K3643" s="3"/>
    </row>
    <row r="3644" spans="1:11" x14ac:dyDescent="0.35">
      <c r="A3644" s="3" t="s">
        <v>1729</v>
      </c>
      <c r="B3644" s="3">
        <v>2012</v>
      </c>
      <c r="C3644" s="22">
        <v>40853</v>
      </c>
      <c r="D3644" s="3" t="s">
        <v>1554</v>
      </c>
      <c r="E3644" s="3" t="s">
        <v>472</v>
      </c>
      <c r="F3644" s="3">
        <v>1</v>
      </c>
      <c r="G3644" s="3">
        <v>5</v>
      </c>
      <c r="H3644" s="3" t="s">
        <v>1626</v>
      </c>
      <c r="I3644" s="3" t="s">
        <v>67</v>
      </c>
      <c r="J3644" s="3">
        <v>22.1</v>
      </c>
      <c r="K3644" s="3"/>
    </row>
    <row r="3645" spans="1:11" x14ac:dyDescent="0.35">
      <c r="A3645" s="3" t="s">
        <v>1729</v>
      </c>
      <c r="B3645" s="3">
        <v>2012</v>
      </c>
      <c r="C3645" s="22">
        <v>40853</v>
      </c>
      <c r="D3645" s="3" t="s">
        <v>1554</v>
      </c>
      <c r="E3645" s="3" t="s">
        <v>472</v>
      </c>
      <c r="F3645" s="3">
        <v>1</v>
      </c>
      <c r="G3645" s="3">
        <v>6</v>
      </c>
      <c r="H3645" s="3" t="s">
        <v>1730</v>
      </c>
      <c r="I3645" s="3" t="s">
        <v>53</v>
      </c>
      <c r="J3645" s="3">
        <v>19.399999999999999</v>
      </c>
      <c r="K3645" s="3"/>
    </row>
    <row r="3646" spans="1:11" x14ac:dyDescent="0.35">
      <c r="A3646" s="3" t="s">
        <v>1729</v>
      </c>
      <c r="B3646" s="3">
        <v>2012</v>
      </c>
      <c r="C3646" s="22">
        <v>40853</v>
      </c>
      <c r="D3646" s="3" t="s">
        <v>1554</v>
      </c>
      <c r="E3646" s="3" t="s">
        <v>472</v>
      </c>
      <c r="F3646" s="3">
        <v>2</v>
      </c>
      <c r="G3646" s="3">
        <v>1</v>
      </c>
      <c r="H3646" s="3" t="s">
        <v>419</v>
      </c>
      <c r="I3646" s="3" t="s">
        <v>36</v>
      </c>
      <c r="J3646" s="3">
        <v>23.8</v>
      </c>
      <c r="K3646" s="3"/>
    </row>
    <row r="3647" spans="1:11" x14ac:dyDescent="0.35">
      <c r="A3647" s="3" t="s">
        <v>1729</v>
      </c>
      <c r="B3647" s="3">
        <v>2012</v>
      </c>
      <c r="C3647" s="22">
        <v>40853</v>
      </c>
      <c r="D3647" s="3" t="s">
        <v>1554</v>
      </c>
      <c r="E3647" s="3" t="s">
        <v>472</v>
      </c>
      <c r="F3647" s="3">
        <v>2</v>
      </c>
      <c r="G3647" s="3">
        <v>2</v>
      </c>
      <c r="H3647" s="3" t="s">
        <v>111</v>
      </c>
      <c r="I3647" s="3" t="s">
        <v>121</v>
      </c>
      <c r="J3647" s="3">
        <v>18.7</v>
      </c>
      <c r="K3647" s="3"/>
    </row>
    <row r="3648" spans="1:11" x14ac:dyDescent="0.35">
      <c r="A3648" s="3" t="s">
        <v>1729</v>
      </c>
      <c r="B3648" s="3">
        <v>2012</v>
      </c>
      <c r="C3648" s="22">
        <v>40853</v>
      </c>
      <c r="D3648" s="3" t="s">
        <v>1554</v>
      </c>
      <c r="E3648" s="3" t="s">
        <v>472</v>
      </c>
      <c r="F3648" s="3">
        <v>2</v>
      </c>
      <c r="G3648" s="3">
        <v>3</v>
      </c>
      <c r="H3648" s="3" t="s">
        <v>142</v>
      </c>
      <c r="I3648" s="3" t="s">
        <v>61</v>
      </c>
      <c r="J3648" s="3">
        <v>19.399999999999999</v>
      </c>
      <c r="K3648" s="3"/>
    </row>
    <row r="3649" spans="1:11" x14ac:dyDescent="0.35">
      <c r="A3649" s="3" t="s">
        <v>1729</v>
      </c>
      <c r="B3649" s="3">
        <v>2012</v>
      </c>
      <c r="C3649" s="22">
        <v>40853</v>
      </c>
      <c r="D3649" s="3" t="s">
        <v>1554</v>
      </c>
      <c r="E3649" s="3" t="s">
        <v>472</v>
      </c>
      <c r="F3649" s="3">
        <v>2</v>
      </c>
      <c r="G3649" s="3">
        <v>4</v>
      </c>
      <c r="H3649" s="3" t="s">
        <v>1591</v>
      </c>
      <c r="I3649" s="3" t="s">
        <v>17</v>
      </c>
      <c r="J3649" s="3">
        <v>23.6</v>
      </c>
      <c r="K3649" s="3"/>
    </row>
    <row r="3650" spans="1:11" x14ac:dyDescent="0.35">
      <c r="A3650" s="3" t="s">
        <v>1729</v>
      </c>
      <c r="B3650" s="3">
        <v>2012</v>
      </c>
      <c r="C3650" s="22">
        <v>40853</v>
      </c>
      <c r="D3650" s="3" t="s">
        <v>1554</v>
      </c>
      <c r="E3650" s="3" t="s">
        <v>472</v>
      </c>
      <c r="F3650" s="3">
        <v>2</v>
      </c>
      <c r="G3650" s="3">
        <v>5</v>
      </c>
      <c r="H3650" s="3" t="s">
        <v>1723</v>
      </c>
      <c r="I3650" s="3" t="s">
        <v>1724</v>
      </c>
      <c r="J3650" s="3">
        <v>26.2</v>
      </c>
      <c r="K3650" s="3"/>
    </row>
    <row r="3651" spans="1:11" x14ac:dyDescent="0.35">
      <c r="A3651" s="3" t="s">
        <v>1729</v>
      </c>
      <c r="B3651" s="3">
        <v>2012</v>
      </c>
      <c r="C3651" s="22">
        <v>40853</v>
      </c>
      <c r="D3651" s="3" t="s">
        <v>1554</v>
      </c>
      <c r="E3651" s="3" t="s">
        <v>472</v>
      </c>
      <c r="F3651" s="3">
        <v>2</v>
      </c>
      <c r="G3651" s="3">
        <v>6</v>
      </c>
      <c r="H3651" s="3" t="s">
        <v>1640</v>
      </c>
      <c r="I3651" s="3" t="s">
        <v>25</v>
      </c>
      <c r="J3651" s="3">
        <v>19.899999999999999</v>
      </c>
      <c r="K3651" s="3"/>
    </row>
    <row r="3652" spans="1:11" x14ac:dyDescent="0.35">
      <c r="A3652" s="3" t="s">
        <v>1729</v>
      </c>
      <c r="B3652" s="3">
        <v>2012</v>
      </c>
      <c r="C3652" s="22">
        <v>40853</v>
      </c>
      <c r="D3652" s="3" t="s">
        <v>1554</v>
      </c>
      <c r="E3652" s="3" t="s">
        <v>472</v>
      </c>
      <c r="F3652" s="3">
        <v>2</v>
      </c>
      <c r="G3652" s="3">
        <v>7</v>
      </c>
      <c r="H3652" s="3" t="s">
        <v>321</v>
      </c>
      <c r="I3652" s="3" t="s">
        <v>161</v>
      </c>
      <c r="J3652" s="3">
        <v>21.4</v>
      </c>
      <c r="K3652" s="3"/>
    </row>
    <row r="3653" spans="1:11" x14ac:dyDescent="0.35">
      <c r="A3653" s="3" t="s">
        <v>1729</v>
      </c>
      <c r="B3653" s="3">
        <v>2012</v>
      </c>
      <c r="C3653" s="22">
        <v>40853</v>
      </c>
      <c r="D3653" s="3" t="s">
        <v>1554</v>
      </c>
      <c r="E3653" s="3" t="s">
        <v>472</v>
      </c>
      <c r="F3653" s="3">
        <v>3</v>
      </c>
      <c r="G3653" s="3">
        <v>1</v>
      </c>
      <c r="H3653" s="3" t="s">
        <v>1643</v>
      </c>
      <c r="I3653" s="3" t="s">
        <v>175</v>
      </c>
      <c r="J3653" s="3">
        <v>26.1</v>
      </c>
      <c r="K3653" s="3"/>
    </row>
    <row r="3654" spans="1:11" x14ac:dyDescent="0.35">
      <c r="A3654" s="3" t="s">
        <v>1729</v>
      </c>
      <c r="B3654" s="3">
        <v>2012</v>
      </c>
      <c r="C3654" s="22">
        <v>40853</v>
      </c>
      <c r="D3654" s="3" t="s">
        <v>1554</v>
      </c>
      <c r="E3654" s="3" t="s">
        <v>472</v>
      </c>
      <c r="F3654" s="3">
        <v>3</v>
      </c>
      <c r="G3654" s="3">
        <v>2</v>
      </c>
      <c r="H3654" s="3" t="s">
        <v>1679</v>
      </c>
      <c r="I3654" s="3" t="s">
        <v>1716</v>
      </c>
      <c r="J3654" s="3">
        <v>24.7</v>
      </c>
      <c r="K3654" s="3"/>
    </row>
    <row r="3655" spans="1:11" x14ac:dyDescent="0.35">
      <c r="A3655" s="3" t="s">
        <v>1729</v>
      </c>
      <c r="B3655" s="3">
        <v>2012</v>
      </c>
      <c r="C3655" s="22">
        <v>40853</v>
      </c>
      <c r="D3655" s="3" t="s">
        <v>1554</v>
      </c>
      <c r="E3655" s="3" t="s">
        <v>472</v>
      </c>
      <c r="F3655" s="3">
        <v>3</v>
      </c>
      <c r="G3655" s="3">
        <v>3</v>
      </c>
      <c r="H3655" s="3" t="s">
        <v>1707</v>
      </c>
      <c r="I3655" s="3" t="s">
        <v>1681</v>
      </c>
      <c r="J3655" s="3"/>
      <c r="K3655" s="3"/>
    </row>
    <row r="3656" spans="1:11" x14ac:dyDescent="0.35">
      <c r="A3656" s="3" t="s">
        <v>1729</v>
      </c>
      <c r="B3656" s="3">
        <v>2012</v>
      </c>
      <c r="C3656" s="22">
        <v>40853</v>
      </c>
      <c r="D3656" s="3" t="s">
        <v>1554</v>
      </c>
      <c r="E3656" s="3" t="s">
        <v>472</v>
      </c>
      <c r="F3656" s="3">
        <v>3</v>
      </c>
      <c r="G3656" s="3">
        <v>4</v>
      </c>
      <c r="H3656" s="3" t="s">
        <v>1715</v>
      </c>
      <c r="I3656" s="3" t="s">
        <v>1668</v>
      </c>
      <c r="J3656" s="3"/>
      <c r="K3656" s="3"/>
    </row>
    <row r="3657" spans="1:11" x14ac:dyDescent="0.35">
      <c r="A3657" s="3" t="s">
        <v>1729</v>
      </c>
      <c r="B3657" s="3">
        <v>2012</v>
      </c>
      <c r="C3657" s="22">
        <v>40853</v>
      </c>
      <c r="D3657" s="3" t="s">
        <v>1554</v>
      </c>
      <c r="E3657" s="3" t="s">
        <v>472</v>
      </c>
      <c r="F3657" s="3">
        <v>3</v>
      </c>
      <c r="G3657" s="3">
        <v>5</v>
      </c>
      <c r="H3657" s="3" t="s">
        <v>60</v>
      </c>
      <c r="I3657" s="3" t="s">
        <v>61</v>
      </c>
      <c r="J3657" s="3">
        <v>23.3</v>
      </c>
      <c r="K3657" s="3"/>
    </row>
    <row r="3658" spans="1:11" x14ac:dyDescent="0.35">
      <c r="A3658" s="3" t="s">
        <v>1729</v>
      </c>
      <c r="B3658" s="3">
        <v>2012</v>
      </c>
      <c r="C3658" s="22">
        <v>40853</v>
      </c>
      <c r="D3658" s="3" t="s">
        <v>1554</v>
      </c>
      <c r="E3658" s="3" t="s">
        <v>472</v>
      </c>
      <c r="F3658" s="3">
        <v>3</v>
      </c>
      <c r="G3658" s="3">
        <v>6</v>
      </c>
      <c r="H3658" s="3" t="s">
        <v>137</v>
      </c>
      <c r="I3658" s="3" t="s">
        <v>38</v>
      </c>
      <c r="J3658" s="3">
        <v>20.8</v>
      </c>
      <c r="K3658" s="3"/>
    </row>
    <row r="3659" spans="1:11" x14ac:dyDescent="0.35">
      <c r="A3659" s="3" t="s">
        <v>1729</v>
      </c>
      <c r="B3659" s="3">
        <v>2012</v>
      </c>
      <c r="C3659" s="22">
        <v>40853</v>
      </c>
      <c r="D3659" s="3" t="s">
        <v>1554</v>
      </c>
      <c r="E3659" s="3" t="s">
        <v>472</v>
      </c>
      <c r="F3659" s="3">
        <v>4</v>
      </c>
      <c r="G3659" s="3">
        <v>1</v>
      </c>
      <c r="H3659" s="3" t="s">
        <v>1635</v>
      </c>
      <c r="I3659" s="3" t="s">
        <v>36</v>
      </c>
      <c r="J3659" s="3">
        <v>28.1</v>
      </c>
      <c r="K3659" s="3"/>
    </row>
    <row r="3660" spans="1:11" x14ac:dyDescent="0.35">
      <c r="A3660" s="3" t="s">
        <v>1729</v>
      </c>
      <c r="B3660" s="3">
        <v>2012</v>
      </c>
      <c r="C3660" s="22">
        <v>40853</v>
      </c>
      <c r="D3660" s="3" t="s">
        <v>1554</v>
      </c>
      <c r="E3660" s="3" t="s">
        <v>472</v>
      </c>
      <c r="F3660" s="3">
        <v>4</v>
      </c>
      <c r="G3660" s="3">
        <v>2</v>
      </c>
      <c r="H3660" s="3" t="s">
        <v>150</v>
      </c>
      <c r="I3660" s="3" t="s">
        <v>31</v>
      </c>
      <c r="J3660" s="3">
        <v>23.3</v>
      </c>
      <c r="K3660" s="3"/>
    </row>
    <row r="3661" spans="1:11" x14ac:dyDescent="0.35">
      <c r="A3661" s="3" t="s">
        <v>1729</v>
      </c>
      <c r="B3661" s="3">
        <v>2012</v>
      </c>
      <c r="C3661" s="22">
        <v>40853</v>
      </c>
      <c r="D3661" s="3" t="s">
        <v>1554</v>
      </c>
      <c r="E3661" s="3" t="s">
        <v>472</v>
      </c>
      <c r="F3661" s="3">
        <v>4</v>
      </c>
      <c r="G3661" s="3">
        <v>3</v>
      </c>
      <c r="H3661" s="3" t="s">
        <v>167</v>
      </c>
      <c r="I3661" s="3" t="s">
        <v>121</v>
      </c>
      <c r="J3661" s="3">
        <v>18.899999999999999</v>
      </c>
      <c r="K3661" s="3"/>
    </row>
    <row r="3662" spans="1:11" x14ac:dyDescent="0.35">
      <c r="A3662" s="3" t="s">
        <v>1729</v>
      </c>
      <c r="B3662" s="3">
        <v>2012</v>
      </c>
      <c r="C3662" s="22">
        <v>40853</v>
      </c>
      <c r="D3662" s="3" t="s">
        <v>1554</v>
      </c>
      <c r="E3662" s="3" t="s">
        <v>472</v>
      </c>
      <c r="F3662" s="3">
        <v>4</v>
      </c>
      <c r="G3662" s="3">
        <v>4</v>
      </c>
      <c r="H3662" s="3" t="s">
        <v>157</v>
      </c>
      <c r="I3662" s="3" t="s">
        <v>38</v>
      </c>
      <c r="J3662" s="3">
        <v>20.9</v>
      </c>
      <c r="K3662" s="3"/>
    </row>
    <row r="3663" spans="1:11" x14ac:dyDescent="0.35">
      <c r="A3663" s="3" t="s">
        <v>1729</v>
      </c>
      <c r="B3663" s="3">
        <v>2012</v>
      </c>
      <c r="C3663" s="22">
        <v>40853</v>
      </c>
      <c r="D3663" s="3" t="s">
        <v>1554</v>
      </c>
      <c r="E3663" s="3" t="s">
        <v>472</v>
      </c>
      <c r="F3663" s="3">
        <v>4</v>
      </c>
      <c r="G3663" s="3">
        <v>5</v>
      </c>
      <c r="H3663" s="3" t="s">
        <v>1702</v>
      </c>
      <c r="I3663" s="3" t="s">
        <v>1672</v>
      </c>
      <c r="J3663" s="3">
        <v>27.3</v>
      </c>
      <c r="K3663" s="3"/>
    </row>
    <row r="3664" spans="1:11" x14ac:dyDescent="0.35">
      <c r="A3664" s="3" t="s">
        <v>1729</v>
      </c>
      <c r="B3664" s="3">
        <v>2012</v>
      </c>
      <c r="C3664" s="22">
        <v>40853</v>
      </c>
      <c r="D3664" s="3" t="s">
        <v>1554</v>
      </c>
      <c r="E3664" s="3" t="s">
        <v>472</v>
      </c>
      <c r="F3664" s="3">
        <v>4</v>
      </c>
      <c r="G3664" s="3">
        <v>6</v>
      </c>
      <c r="H3664" s="3" t="s">
        <v>80</v>
      </c>
      <c r="I3664" s="3" t="s">
        <v>65</v>
      </c>
      <c r="J3664" s="3">
        <v>24.5</v>
      </c>
      <c r="K3664" s="3"/>
    </row>
    <row r="3665" spans="1:11" x14ac:dyDescent="0.35">
      <c r="A3665" s="3" t="s">
        <v>1729</v>
      </c>
      <c r="B3665" s="3">
        <v>2012</v>
      </c>
      <c r="C3665" s="22">
        <v>40853</v>
      </c>
      <c r="D3665" s="3" t="s">
        <v>1554</v>
      </c>
      <c r="E3665" s="3" t="s">
        <v>472</v>
      </c>
      <c r="F3665" s="3">
        <v>5</v>
      </c>
      <c r="G3665" s="3">
        <v>1</v>
      </c>
      <c r="H3665" s="3" t="s">
        <v>1604</v>
      </c>
      <c r="I3665" s="3" t="s">
        <v>15</v>
      </c>
      <c r="J3665" s="3">
        <v>21</v>
      </c>
      <c r="K3665" s="3"/>
    </row>
    <row r="3666" spans="1:11" x14ac:dyDescent="0.35">
      <c r="A3666" s="3" t="s">
        <v>1729</v>
      </c>
      <c r="B3666" s="3">
        <v>2012</v>
      </c>
      <c r="C3666" s="22">
        <v>40853</v>
      </c>
      <c r="D3666" s="3" t="s">
        <v>1554</v>
      </c>
      <c r="E3666" s="3" t="s">
        <v>472</v>
      </c>
      <c r="F3666" s="3">
        <v>5</v>
      </c>
      <c r="G3666" s="3">
        <v>2</v>
      </c>
      <c r="H3666" s="3" t="s">
        <v>1556</v>
      </c>
      <c r="I3666" s="3" t="s">
        <v>123</v>
      </c>
      <c r="J3666" s="3">
        <v>28.9</v>
      </c>
      <c r="K3666" s="3"/>
    </row>
    <row r="3667" spans="1:11" x14ac:dyDescent="0.35">
      <c r="A3667" s="3" t="s">
        <v>1729</v>
      </c>
      <c r="B3667" s="3">
        <v>2012</v>
      </c>
      <c r="C3667" s="22">
        <v>40853</v>
      </c>
      <c r="D3667" s="3" t="s">
        <v>1554</v>
      </c>
      <c r="E3667" s="3" t="s">
        <v>472</v>
      </c>
      <c r="F3667" s="3">
        <v>5</v>
      </c>
      <c r="G3667" s="3">
        <v>3</v>
      </c>
      <c r="H3667" s="3" t="s">
        <v>1694</v>
      </c>
      <c r="I3667" s="3" t="s">
        <v>1672</v>
      </c>
      <c r="J3667" s="3">
        <v>31.5</v>
      </c>
      <c r="K3667" s="3"/>
    </row>
    <row r="3668" spans="1:11" x14ac:dyDescent="0.35">
      <c r="A3668" s="3" t="s">
        <v>1729</v>
      </c>
      <c r="B3668" s="3">
        <v>2012</v>
      </c>
      <c r="C3668" s="22">
        <v>40853</v>
      </c>
      <c r="D3668" s="3" t="s">
        <v>1554</v>
      </c>
      <c r="E3668" s="3" t="s">
        <v>472</v>
      </c>
      <c r="F3668" s="3">
        <v>5</v>
      </c>
      <c r="G3668" s="3">
        <v>4</v>
      </c>
      <c r="H3668" s="3" t="s">
        <v>1718</v>
      </c>
      <c r="I3668" s="3" t="s">
        <v>1660</v>
      </c>
      <c r="J3668" s="3">
        <v>23.5</v>
      </c>
      <c r="K3668" s="3"/>
    </row>
    <row r="3669" spans="1:11" x14ac:dyDescent="0.35">
      <c r="A3669" s="3" t="s">
        <v>1729</v>
      </c>
      <c r="B3669" s="3">
        <v>2012</v>
      </c>
      <c r="C3669" s="22">
        <v>40853</v>
      </c>
      <c r="D3669" s="3" t="s">
        <v>1554</v>
      </c>
      <c r="E3669" s="3" t="s">
        <v>472</v>
      </c>
      <c r="F3669" s="3">
        <v>5</v>
      </c>
      <c r="G3669" s="3">
        <v>5</v>
      </c>
      <c r="H3669" s="3" t="s">
        <v>1605</v>
      </c>
      <c r="I3669" s="3" t="s">
        <v>40</v>
      </c>
      <c r="J3669" s="3">
        <v>20.8</v>
      </c>
      <c r="K3669" s="3"/>
    </row>
    <row r="3670" spans="1:11" x14ac:dyDescent="0.35">
      <c r="A3670" s="3" t="s">
        <v>1729</v>
      </c>
      <c r="B3670" s="3">
        <v>2012</v>
      </c>
      <c r="C3670" s="22">
        <v>40853</v>
      </c>
      <c r="D3670" s="3" t="s">
        <v>1554</v>
      </c>
      <c r="E3670" s="3" t="s">
        <v>472</v>
      </c>
      <c r="F3670" s="3">
        <v>5</v>
      </c>
      <c r="G3670" s="3">
        <v>6</v>
      </c>
      <c r="H3670" s="3" t="s">
        <v>1717</v>
      </c>
      <c r="I3670" s="3" t="s">
        <v>175</v>
      </c>
      <c r="J3670" s="3">
        <v>23.1</v>
      </c>
      <c r="K3670" s="3"/>
    </row>
    <row r="3671" spans="1:11" x14ac:dyDescent="0.35">
      <c r="A3671" s="3" t="s">
        <v>1729</v>
      </c>
      <c r="B3671" s="3">
        <v>2012</v>
      </c>
      <c r="C3671" s="22">
        <v>40853</v>
      </c>
      <c r="D3671" s="3" t="s">
        <v>1554</v>
      </c>
      <c r="E3671" s="3" t="s">
        <v>472</v>
      </c>
      <c r="F3671" s="3">
        <v>6</v>
      </c>
      <c r="G3671" s="3">
        <v>1</v>
      </c>
      <c r="H3671" s="3" t="s">
        <v>1703</v>
      </c>
      <c r="I3671" s="3" t="s">
        <v>1639</v>
      </c>
      <c r="J3671" s="3">
        <v>28.1</v>
      </c>
      <c r="K3671" s="3"/>
    </row>
    <row r="3672" spans="1:11" x14ac:dyDescent="0.35">
      <c r="A3672" s="3" t="s">
        <v>1729</v>
      </c>
      <c r="B3672" s="3">
        <v>2012</v>
      </c>
      <c r="C3672" s="22">
        <v>40853</v>
      </c>
      <c r="D3672" s="3" t="s">
        <v>1554</v>
      </c>
      <c r="E3672" s="3" t="s">
        <v>472</v>
      </c>
      <c r="F3672" s="3">
        <v>6</v>
      </c>
      <c r="G3672" s="3">
        <v>2</v>
      </c>
      <c r="H3672" s="3" t="s">
        <v>1651</v>
      </c>
      <c r="I3672" s="3" t="s">
        <v>1652</v>
      </c>
      <c r="J3672" s="3">
        <v>21</v>
      </c>
      <c r="K3672" s="3"/>
    </row>
    <row r="3673" spans="1:11" x14ac:dyDescent="0.35">
      <c r="A3673" s="3" t="s">
        <v>1729</v>
      </c>
      <c r="B3673" s="3">
        <v>2012</v>
      </c>
      <c r="C3673" s="22">
        <v>40853</v>
      </c>
      <c r="D3673" s="3" t="s">
        <v>1554</v>
      </c>
      <c r="E3673" s="3" t="s">
        <v>472</v>
      </c>
      <c r="F3673" s="3">
        <v>6</v>
      </c>
      <c r="G3673" s="3">
        <v>3</v>
      </c>
      <c r="H3673" s="3" t="s">
        <v>1637</v>
      </c>
      <c r="I3673" s="3" t="s">
        <v>1623</v>
      </c>
      <c r="J3673" s="3">
        <v>22.7</v>
      </c>
      <c r="K3673" s="3"/>
    </row>
    <row r="3674" spans="1:11" x14ac:dyDescent="0.35">
      <c r="A3674" s="3" t="s">
        <v>1729</v>
      </c>
      <c r="B3674" s="3">
        <v>2012</v>
      </c>
      <c r="C3674" s="22">
        <v>40853</v>
      </c>
      <c r="D3674" s="3" t="s">
        <v>1554</v>
      </c>
      <c r="E3674" s="3" t="s">
        <v>472</v>
      </c>
      <c r="F3674" s="3">
        <v>6</v>
      </c>
      <c r="G3674" s="3">
        <v>4</v>
      </c>
      <c r="H3674" s="3" t="s">
        <v>1731</v>
      </c>
      <c r="I3674" s="3" t="s">
        <v>21</v>
      </c>
      <c r="J3674" s="3">
        <v>23.5</v>
      </c>
      <c r="K3674" s="3"/>
    </row>
    <row r="3675" spans="1:11" x14ac:dyDescent="0.35">
      <c r="A3675" s="3" t="s">
        <v>1729</v>
      </c>
      <c r="B3675" s="3">
        <v>2012</v>
      </c>
      <c r="C3675" s="22">
        <v>40853</v>
      </c>
      <c r="D3675" s="3" t="s">
        <v>1554</v>
      </c>
      <c r="E3675" s="3" t="s">
        <v>472</v>
      </c>
      <c r="F3675" s="3">
        <v>6</v>
      </c>
      <c r="G3675" s="3">
        <v>5</v>
      </c>
      <c r="H3675" s="3" t="s">
        <v>1699</v>
      </c>
      <c r="I3675" s="3" t="s">
        <v>1700</v>
      </c>
      <c r="J3675" s="3"/>
      <c r="K3675" s="3"/>
    </row>
    <row r="3676" spans="1:11" x14ac:dyDescent="0.35">
      <c r="A3676" s="3" t="s">
        <v>1729</v>
      </c>
      <c r="B3676" s="3">
        <v>2012</v>
      </c>
      <c r="C3676" s="22">
        <v>40853</v>
      </c>
      <c r="D3676" s="3" t="s">
        <v>1554</v>
      </c>
      <c r="E3676" s="3" t="s">
        <v>472</v>
      </c>
      <c r="F3676" s="3">
        <v>6</v>
      </c>
      <c r="G3676" s="3">
        <v>6</v>
      </c>
      <c r="H3676" s="3" t="s">
        <v>1725</v>
      </c>
      <c r="I3676" s="3" t="s">
        <v>1726</v>
      </c>
      <c r="J3676" s="3">
        <v>24.3</v>
      </c>
      <c r="K3676" s="3"/>
    </row>
    <row r="3677" spans="1:11" x14ac:dyDescent="0.35">
      <c r="A3677" s="3" t="s">
        <v>1729</v>
      </c>
      <c r="B3677" s="3">
        <v>2012</v>
      </c>
      <c r="C3677" s="22">
        <v>40853</v>
      </c>
      <c r="D3677" s="3" t="s">
        <v>1554</v>
      </c>
      <c r="E3677" s="3" t="s">
        <v>1543</v>
      </c>
      <c r="F3677" s="3">
        <v>1</v>
      </c>
      <c r="G3677" s="3">
        <v>1</v>
      </c>
      <c r="H3677" s="3" t="s">
        <v>1702</v>
      </c>
      <c r="I3677" s="3" t="s">
        <v>1672</v>
      </c>
      <c r="J3677" s="3">
        <v>27.3</v>
      </c>
      <c r="K3677" s="3"/>
    </row>
    <row r="3678" spans="1:11" x14ac:dyDescent="0.35">
      <c r="A3678" s="3" t="s">
        <v>1729</v>
      </c>
      <c r="B3678" s="3">
        <v>2012</v>
      </c>
      <c r="C3678" s="22">
        <v>40853</v>
      </c>
      <c r="D3678" s="3" t="s">
        <v>1554</v>
      </c>
      <c r="E3678" s="3" t="s">
        <v>1543</v>
      </c>
      <c r="F3678" s="3">
        <v>1</v>
      </c>
      <c r="G3678" s="3">
        <v>2</v>
      </c>
      <c r="H3678" s="3" t="s">
        <v>1637</v>
      </c>
      <c r="I3678" s="3" t="s">
        <v>1623</v>
      </c>
      <c r="J3678" s="3">
        <v>22.7</v>
      </c>
      <c r="K3678" s="3"/>
    </row>
    <row r="3679" spans="1:11" x14ac:dyDescent="0.35">
      <c r="A3679" s="3" t="s">
        <v>1729</v>
      </c>
      <c r="B3679" s="3">
        <v>2012</v>
      </c>
      <c r="C3679" s="22">
        <v>40853</v>
      </c>
      <c r="D3679" s="3" t="s">
        <v>1554</v>
      </c>
      <c r="E3679" s="3" t="s">
        <v>1543</v>
      </c>
      <c r="F3679" s="3">
        <v>1</v>
      </c>
      <c r="G3679" s="3">
        <v>3</v>
      </c>
      <c r="H3679" s="3" t="s">
        <v>1661</v>
      </c>
      <c r="I3679" s="3" t="s">
        <v>31</v>
      </c>
      <c r="J3679" s="3">
        <v>21.5</v>
      </c>
      <c r="K3679" s="3"/>
    </row>
    <row r="3680" spans="1:11" x14ac:dyDescent="0.35">
      <c r="A3680" s="3" t="s">
        <v>1729</v>
      </c>
      <c r="B3680" s="3">
        <v>2012</v>
      </c>
      <c r="C3680" s="22">
        <v>40853</v>
      </c>
      <c r="D3680" s="3" t="s">
        <v>1554</v>
      </c>
      <c r="E3680" s="3" t="s">
        <v>1543</v>
      </c>
      <c r="F3680" s="3">
        <v>1</v>
      </c>
      <c r="G3680" s="3">
        <v>4</v>
      </c>
      <c r="H3680" s="3" t="s">
        <v>1718</v>
      </c>
      <c r="I3680" s="3" t="s">
        <v>1660</v>
      </c>
      <c r="J3680" s="3">
        <v>23.5</v>
      </c>
      <c r="K3680" s="3"/>
    </row>
    <row r="3681" spans="1:11" x14ac:dyDescent="0.35">
      <c r="A3681" s="3" t="s">
        <v>1729</v>
      </c>
      <c r="B3681" s="3">
        <v>2012</v>
      </c>
      <c r="C3681" s="22">
        <v>40853</v>
      </c>
      <c r="D3681" s="3" t="s">
        <v>1554</v>
      </c>
      <c r="E3681" s="3" t="s">
        <v>1543</v>
      </c>
      <c r="F3681" s="3">
        <v>1</v>
      </c>
      <c r="G3681" s="3">
        <v>5</v>
      </c>
      <c r="H3681" s="3" t="s">
        <v>137</v>
      </c>
      <c r="I3681" s="3" t="s">
        <v>38</v>
      </c>
      <c r="J3681" s="3">
        <v>20.8</v>
      </c>
      <c r="K3681" s="3"/>
    </row>
    <row r="3682" spans="1:11" x14ac:dyDescent="0.35">
      <c r="A3682" s="3" t="s">
        <v>1729</v>
      </c>
      <c r="B3682" s="3">
        <v>2012</v>
      </c>
      <c r="C3682" s="22">
        <v>40853</v>
      </c>
      <c r="D3682" s="3" t="s">
        <v>1554</v>
      </c>
      <c r="E3682" s="3" t="s">
        <v>1543</v>
      </c>
      <c r="F3682" s="3">
        <v>2</v>
      </c>
      <c r="G3682" s="3">
        <v>1</v>
      </c>
      <c r="H3682" s="3" t="s">
        <v>1640</v>
      </c>
      <c r="I3682" s="3" t="s">
        <v>25</v>
      </c>
      <c r="J3682" s="3">
        <v>19.899999999999999</v>
      </c>
      <c r="K3682" s="3"/>
    </row>
    <row r="3683" spans="1:11" x14ac:dyDescent="0.35">
      <c r="A3683" s="3" t="s">
        <v>1729</v>
      </c>
      <c r="B3683" s="3">
        <v>2012</v>
      </c>
      <c r="C3683" s="22">
        <v>40853</v>
      </c>
      <c r="D3683" s="3" t="s">
        <v>1554</v>
      </c>
      <c r="E3683" s="3" t="s">
        <v>1543</v>
      </c>
      <c r="F3683" s="3">
        <v>2</v>
      </c>
      <c r="G3683" s="3">
        <v>2</v>
      </c>
      <c r="H3683" s="3" t="s">
        <v>1694</v>
      </c>
      <c r="I3683" s="3" t="s">
        <v>1672</v>
      </c>
      <c r="J3683" s="3">
        <v>31.5</v>
      </c>
      <c r="K3683" s="3"/>
    </row>
    <row r="3684" spans="1:11" x14ac:dyDescent="0.35">
      <c r="A3684" s="3" t="s">
        <v>1729</v>
      </c>
      <c r="B3684" s="3">
        <v>2012</v>
      </c>
      <c r="C3684" s="22">
        <v>40853</v>
      </c>
      <c r="D3684" s="3" t="s">
        <v>1554</v>
      </c>
      <c r="E3684" s="3" t="s">
        <v>1543</v>
      </c>
      <c r="F3684" s="3">
        <v>2</v>
      </c>
      <c r="G3684" s="3">
        <v>3</v>
      </c>
      <c r="H3684" s="3" t="s">
        <v>111</v>
      </c>
      <c r="I3684" s="3" t="s">
        <v>121</v>
      </c>
      <c r="J3684" s="3">
        <v>18.7</v>
      </c>
      <c r="K3684" s="3"/>
    </row>
    <row r="3685" spans="1:11" x14ac:dyDescent="0.35">
      <c r="A3685" s="3" t="s">
        <v>1729</v>
      </c>
      <c r="B3685" s="3">
        <v>2012</v>
      </c>
      <c r="C3685" s="22">
        <v>40853</v>
      </c>
      <c r="D3685" s="3" t="s">
        <v>1554</v>
      </c>
      <c r="E3685" s="3" t="s">
        <v>1543</v>
      </c>
      <c r="F3685" s="3">
        <v>2</v>
      </c>
      <c r="G3685" s="3">
        <v>4</v>
      </c>
      <c r="H3685" s="3" t="s">
        <v>1723</v>
      </c>
      <c r="I3685" s="3" t="s">
        <v>1724</v>
      </c>
      <c r="J3685" s="3">
        <v>26.2</v>
      </c>
      <c r="K3685" s="3"/>
    </row>
    <row r="3686" spans="1:11" x14ac:dyDescent="0.35">
      <c r="A3686" s="3" t="s">
        <v>1729</v>
      </c>
      <c r="B3686" s="3">
        <v>2012</v>
      </c>
      <c r="C3686" s="22">
        <v>40853</v>
      </c>
      <c r="D3686" s="3" t="s">
        <v>1554</v>
      </c>
      <c r="E3686" s="3" t="s">
        <v>1543</v>
      </c>
      <c r="F3686" s="3">
        <v>2</v>
      </c>
      <c r="G3686" s="3">
        <v>5</v>
      </c>
      <c r="H3686" s="3" t="s">
        <v>60</v>
      </c>
      <c r="I3686" s="3" t="s">
        <v>61</v>
      </c>
      <c r="J3686" s="3">
        <v>23.3</v>
      </c>
      <c r="K3686" s="3"/>
    </row>
    <row r="3687" spans="1:11" x14ac:dyDescent="0.35">
      <c r="A3687" s="3" t="s">
        <v>1729</v>
      </c>
      <c r="B3687" s="3">
        <v>2012</v>
      </c>
      <c r="C3687" s="22">
        <v>40853</v>
      </c>
      <c r="D3687" s="3" t="s">
        <v>1554</v>
      </c>
      <c r="E3687" s="3" t="s">
        <v>1543</v>
      </c>
      <c r="F3687" s="3">
        <v>3</v>
      </c>
      <c r="G3687" s="3">
        <v>1</v>
      </c>
      <c r="H3687" s="3" t="s">
        <v>1679</v>
      </c>
      <c r="I3687" s="3" t="s">
        <v>1716</v>
      </c>
      <c r="J3687" s="3">
        <v>24.7</v>
      </c>
      <c r="K3687" s="3"/>
    </row>
    <row r="3688" spans="1:11" x14ac:dyDescent="0.35">
      <c r="A3688" s="3" t="s">
        <v>1729</v>
      </c>
      <c r="B3688" s="3">
        <v>2012</v>
      </c>
      <c r="C3688" s="22">
        <v>40853</v>
      </c>
      <c r="D3688" s="3" t="s">
        <v>1554</v>
      </c>
      <c r="E3688" s="3" t="s">
        <v>1543</v>
      </c>
      <c r="F3688" s="3">
        <v>3</v>
      </c>
      <c r="G3688" s="3">
        <v>2</v>
      </c>
      <c r="H3688" s="3" t="s">
        <v>1715</v>
      </c>
      <c r="I3688" s="3" t="s">
        <v>1668</v>
      </c>
      <c r="J3688" s="3"/>
      <c r="K3688" s="3"/>
    </row>
    <row r="3689" spans="1:11" x14ac:dyDescent="0.35">
      <c r="A3689" s="3" t="s">
        <v>1729</v>
      </c>
      <c r="B3689" s="3">
        <v>2012</v>
      </c>
      <c r="C3689" s="22">
        <v>40853</v>
      </c>
      <c r="D3689" s="3" t="s">
        <v>1554</v>
      </c>
      <c r="E3689" s="3" t="s">
        <v>1543</v>
      </c>
      <c r="F3689" s="3">
        <v>3</v>
      </c>
      <c r="G3689" s="3">
        <v>3</v>
      </c>
      <c r="H3689" s="3" t="s">
        <v>157</v>
      </c>
      <c r="I3689" s="3" t="s">
        <v>38</v>
      </c>
      <c r="J3689" s="3">
        <v>20.9</v>
      </c>
      <c r="K3689" s="3"/>
    </row>
    <row r="3690" spans="1:11" x14ac:dyDescent="0.35">
      <c r="A3690" s="3" t="s">
        <v>1729</v>
      </c>
      <c r="B3690" s="3">
        <v>2012</v>
      </c>
      <c r="C3690" s="22">
        <v>40853</v>
      </c>
      <c r="D3690" s="3" t="s">
        <v>1554</v>
      </c>
      <c r="E3690" s="3" t="s">
        <v>1543</v>
      </c>
      <c r="F3690" s="3">
        <v>3</v>
      </c>
      <c r="G3690" s="3">
        <v>4</v>
      </c>
      <c r="H3690" s="3" t="s">
        <v>1730</v>
      </c>
      <c r="I3690" s="3" t="s">
        <v>53</v>
      </c>
      <c r="J3690" s="3">
        <v>19.399999999999999</v>
      </c>
      <c r="K3690" s="3"/>
    </row>
    <row r="3691" spans="1:11" x14ac:dyDescent="0.35">
      <c r="A3691" s="3" t="s">
        <v>1729</v>
      </c>
      <c r="B3691" s="3">
        <v>2012</v>
      </c>
      <c r="C3691" s="22">
        <v>40853</v>
      </c>
      <c r="D3691" s="3" t="s">
        <v>1554</v>
      </c>
      <c r="E3691" s="3" t="s">
        <v>1543</v>
      </c>
      <c r="F3691" s="3">
        <v>3</v>
      </c>
      <c r="G3691" s="3">
        <v>5</v>
      </c>
      <c r="H3691" s="3" t="s">
        <v>1687</v>
      </c>
      <c r="I3691" s="3" t="s">
        <v>40</v>
      </c>
      <c r="J3691" s="3">
        <v>25.8</v>
      </c>
      <c r="K3691" s="3"/>
    </row>
    <row r="3692" spans="1:11" x14ac:dyDescent="0.35">
      <c r="A3692" s="3" t="s">
        <v>1729</v>
      </c>
      <c r="B3692" s="3">
        <v>2012</v>
      </c>
      <c r="C3692" s="22">
        <v>40853</v>
      </c>
      <c r="D3692" s="3" t="s">
        <v>1554</v>
      </c>
      <c r="E3692" s="3" t="s">
        <v>1543</v>
      </c>
      <c r="F3692" s="3">
        <v>4</v>
      </c>
      <c r="G3692" s="3">
        <v>1</v>
      </c>
      <c r="H3692" s="3" t="s">
        <v>150</v>
      </c>
      <c r="I3692" s="3" t="s">
        <v>31</v>
      </c>
      <c r="J3692" s="3">
        <v>23.3</v>
      </c>
      <c r="K3692" s="3"/>
    </row>
    <row r="3693" spans="1:11" x14ac:dyDescent="0.35">
      <c r="A3693" s="3" t="s">
        <v>1729</v>
      </c>
      <c r="B3693" s="3">
        <v>2012</v>
      </c>
      <c r="C3693" s="22">
        <v>40853</v>
      </c>
      <c r="D3693" s="3" t="s">
        <v>1554</v>
      </c>
      <c r="E3693" s="3" t="s">
        <v>1543</v>
      </c>
      <c r="F3693" s="3">
        <v>4</v>
      </c>
      <c r="G3693" s="3">
        <v>2</v>
      </c>
      <c r="H3693" s="3" t="s">
        <v>1591</v>
      </c>
      <c r="I3693" s="3" t="s">
        <v>17</v>
      </c>
      <c r="J3693" s="3">
        <v>23.6</v>
      </c>
      <c r="K3693" s="3"/>
    </row>
    <row r="3694" spans="1:11" x14ac:dyDescent="0.35">
      <c r="A3694" s="3" t="s">
        <v>1729</v>
      </c>
      <c r="B3694" s="3">
        <v>2012</v>
      </c>
      <c r="C3694" s="22">
        <v>40853</v>
      </c>
      <c r="D3694" s="3" t="s">
        <v>1554</v>
      </c>
      <c r="E3694" s="3" t="s">
        <v>1543</v>
      </c>
      <c r="F3694" s="3">
        <v>4</v>
      </c>
      <c r="G3694" s="3">
        <v>3</v>
      </c>
      <c r="H3694" s="3" t="s">
        <v>1626</v>
      </c>
      <c r="I3694" s="3" t="s">
        <v>67</v>
      </c>
      <c r="J3694" s="3">
        <v>22.1</v>
      </c>
      <c r="K3694" s="3"/>
    </row>
    <row r="3695" spans="1:11" x14ac:dyDescent="0.35">
      <c r="A3695" s="3" t="s">
        <v>1729</v>
      </c>
      <c r="B3695" s="3">
        <v>2012</v>
      </c>
      <c r="C3695" s="22">
        <v>40853</v>
      </c>
      <c r="D3695" s="3" t="s">
        <v>1554</v>
      </c>
      <c r="E3695" s="3" t="s">
        <v>1543</v>
      </c>
      <c r="F3695" s="3">
        <v>4</v>
      </c>
      <c r="G3695" s="3">
        <v>4</v>
      </c>
      <c r="H3695" s="3" t="s">
        <v>1707</v>
      </c>
      <c r="I3695" s="3" t="s">
        <v>1681</v>
      </c>
      <c r="J3695" s="3"/>
      <c r="K3695" s="3"/>
    </row>
    <row r="3696" spans="1:11" x14ac:dyDescent="0.35">
      <c r="A3696" s="3" t="s">
        <v>1729</v>
      </c>
      <c r="B3696" s="3">
        <v>2012</v>
      </c>
      <c r="C3696" s="22">
        <v>40853</v>
      </c>
      <c r="D3696" s="3" t="s">
        <v>1554</v>
      </c>
      <c r="E3696" s="3" t="s">
        <v>1543</v>
      </c>
      <c r="F3696" s="3">
        <v>4</v>
      </c>
      <c r="G3696" s="3">
        <v>5</v>
      </c>
      <c r="H3696" s="3" t="s">
        <v>1725</v>
      </c>
      <c r="I3696" s="3" t="s">
        <v>1726</v>
      </c>
      <c r="J3696" s="3">
        <v>24.3</v>
      </c>
      <c r="K3696" s="3"/>
    </row>
    <row r="3697" spans="1:11" x14ac:dyDescent="0.35">
      <c r="A3697" s="3" t="s">
        <v>1729</v>
      </c>
      <c r="B3697" s="3">
        <v>2012</v>
      </c>
      <c r="C3697" s="22">
        <v>40853</v>
      </c>
      <c r="D3697" s="3" t="s">
        <v>1554</v>
      </c>
      <c r="E3697" s="3" t="s">
        <v>1543</v>
      </c>
      <c r="F3697" s="3">
        <v>5</v>
      </c>
      <c r="G3697" s="3">
        <v>1</v>
      </c>
      <c r="H3697" s="3" t="s">
        <v>1556</v>
      </c>
      <c r="I3697" s="3" t="s">
        <v>123</v>
      </c>
      <c r="J3697" s="3">
        <v>28.9</v>
      </c>
      <c r="K3697" s="3"/>
    </row>
    <row r="3698" spans="1:11" x14ac:dyDescent="0.35">
      <c r="A3698" s="3" t="s">
        <v>1729</v>
      </c>
      <c r="B3698" s="3">
        <v>2012</v>
      </c>
      <c r="C3698" s="22">
        <v>40853</v>
      </c>
      <c r="D3698" s="3" t="s">
        <v>1554</v>
      </c>
      <c r="E3698" s="3" t="s">
        <v>1543</v>
      </c>
      <c r="F3698" s="3">
        <v>5</v>
      </c>
      <c r="G3698" s="3">
        <v>2</v>
      </c>
      <c r="H3698" s="3" t="s">
        <v>142</v>
      </c>
      <c r="I3698" s="3" t="s">
        <v>61</v>
      </c>
      <c r="J3698" s="3">
        <v>19.399999999999999</v>
      </c>
      <c r="K3698" s="3"/>
    </row>
    <row r="3699" spans="1:11" x14ac:dyDescent="0.35">
      <c r="A3699" s="3" t="s">
        <v>1729</v>
      </c>
      <c r="B3699" s="3">
        <v>2012</v>
      </c>
      <c r="C3699" s="22">
        <v>40853</v>
      </c>
      <c r="D3699" s="3" t="s">
        <v>1554</v>
      </c>
      <c r="E3699" s="3" t="s">
        <v>1543</v>
      </c>
      <c r="F3699" s="3">
        <v>5</v>
      </c>
      <c r="G3699" s="3">
        <v>3</v>
      </c>
      <c r="H3699" s="3" t="s">
        <v>1680</v>
      </c>
      <c r="I3699" s="3" t="s">
        <v>1681</v>
      </c>
      <c r="J3699" s="3">
        <v>19.7</v>
      </c>
      <c r="K3699" s="3"/>
    </row>
    <row r="3700" spans="1:11" x14ac:dyDescent="0.35">
      <c r="A3700" s="3" t="s">
        <v>1729</v>
      </c>
      <c r="B3700" s="3">
        <v>2012</v>
      </c>
      <c r="C3700" s="22">
        <v>40853</v>
      </c>
      <c r="D3700" s="3" t="s">
        <v>1554</v>
      </c>
      <c r="E3700" s="3" t="s">
        <v>1543</v>
      </c>
      <c r="F3700" s="3">
        <v>5</v>
      </c>
      <c r="G3700" s="3">
        <v>4</v>
      </c>
      <c r="H3700" s="3" t="s">
        <v>1699</v>
      </c>
      <c r="I3700" s="3" t="s">
        <v>1700</v>
      </c>
      <c r="J3700" s="3"/>
      <c r="K3700" s="3"/>
    </row>
    <row r="3701" spans="1:11" x14ac:dyDescent="0.35">
      <c r="A3701" s="3" t="s">
        <v>1729</v>
      </c>
      <c r="B3701" s="3">
        <v>2012</v>
      </c>
      <c r="C3701" s="22">
        <v>40853</v>
      </c>
      <c r="D3701" s="3" t="s">
        <v>1554</v>
      </c>
      <c r="E3701" s="3" t="s">
        <v>1543</v>
      </c>
      <c r="F3701" s="3">
        <v>5</v>
      </c>
      <c r="G3701" s="3">
        <v>5</v>
      </c>
      <c r="H3701" s="3" t="s">
        <v>321</v>
      </c>
      <c r="I3701" s="3" t="s">
        <v>161</v>
      </c>
      <c r="J3701" s="3">
        <v>21.4</v>
      </c>
      <c r="K3701" s="3"/>
    </row>
    <row r="3702" spans="1:11" x14ac:dyDescent="0.35">
      <c r="A3702" s="3" t="s">
        <v>1729</v>
      </c>
      <c r="B3702" s="3">
        <v>2012</v>
      </c>
      <c r="C3702" s="22">
        <v>40853</v>
      </c>
      <c r="D3702" s="3" t="s">
        <v>1554</v>
      </c>
      <c r="E3702" s="3" t="s">
        <v>1543</v>
      </c>
      <c r="F3702" s="3">
        <v>6</v>
      </c>
      <c r="G3702" s="3">
        <v>1</v>
      </c>
      <c r="H3702" s="3" t="s">
        <v>167</v>
      </c>
      <c r="I3702" s="3" t="s">
        <v>121</v>
      </c>
      <c r="J3702" s="3">
        <v>18.899999999999999</v>
      </c>
      <c r="K3702" s="3"/>
    </row>
    <row r="3703" spans="1:11" x14ac:dyDescent="0.35">
      <c r="A3703" s="3" t="s">
        <v>1729</v>
      </c>
      <c r="B3703" s="3">
        <v>2012</v>
      </c>
      <c r="C3703" s="22">
        <v>40853</v>
      </c>
      <c r="D3703" s="3" t="s">
        <v>1554</v>
      </c>
      <c r="E3703" s="3" t="s">
        <v>1543</v>
      </c>
      <c r="F3703" s="3">
        <v>6</v>
      </c>
      <c r="G3703" s="3">
        <v>2</v>
      </c>
      <c r="H3703" s="3" t="s">
        <v>1651</v>
      </c>
      <c r="I3703" s="3" t="s">
        <v>1652</v>
      </c>
      <c r="J3703" s="3">
        <v>21</v>
      </c>
      <c r="K3703" s="3"/>
    </row>
    <row r="3704" spans="1:11" x14ac:dyDescent="0.35">
      <c r="A3704" s="3" t="s">
        <v>1729</v>
      </c>
      <c r="B3704" s="3">
        <v>2012</v>
      </c>
      <c r="C3704" s="22">
        <v>40853</v>
      </c>
      <c r="D3704" s="3" t="s">
        <v>1554</v>
      </c>
      <c r="E3704" s="3" t="s">
        <v>1543</v>
      </c>
      <c r="F3704" s="3">
        <v>6</v>
      </c>
      <c r="G3704" s="3">
        <v>3</v>
      </c>
      <c r="H3704" s="3" t="s">
        <v>1717</v>
      </c>
      <c r="I3704" s="3" t="s">
        <v>175</v>
      </c>
      <c r="J3704" s="3">
        <v>23.1</v>
      </c>
      <c r="K3704" s="3"/>
    </row>
    <row r="3705" spans="1:11" x14ac:dyDescent="0.35">
      <c r="A3705" s="3" t="s">
        <v>1729</v>
      </c>
      <c r="B3705" s="3">
        <v>2012</v>
      </c>
      <c r="C3705" s="22">
        <v>40853</v>
      </c>
      <c r="D3705" s="3" t="s">
        <v>1554</v>
      </c>
      <c r="E3705" s="3" t="s">
        <v>1543</v>
      </c>
      <c r="F3705" s="3">
        <v>6</v>
      </c>
      <c r="G3705" s="3">
        <v>4</v>
      </c>
      <c r="H3705" s="3" t="s">
        <v>1605</v>
      </c>
      <c r="I3705" s="3" t="s">
        <v>40</v>
      </c>
      <c r="J3705" s="3">
        <v>20.8</v>
      </c>
      <c r="K3705" s="3"/>
    </row>
    <row r="3706" spans="1:11" x14ac:dyDescent="0.35">
      <c r="A3706" s="3" t="s">
        <v>1729</v>
      </c>
      <c r="B3706" s="3">
        <v>2012</v>
      </c>
      <c r="C3706" s="22">
        <v>40853</v>
      </c>
      <c r="D3706" s="3" t="s">
        <v>1554</v>
      </c>
      <c r="E3706" s="3" t="s">
        <v>1543</v>
      </c>
      <c r="F3706" s="3">
        <v>6</v>
      </c>
      <c r="G3706" s="3">
        <v>5</v>
      </c>
      <c r="H3706" s="3" t="s">
        <v>1731</v>
      </c>
      <c r="I3706" s="3" t="s">
        <v>21</v>
      </c>
      <c r="J3706" s="3">
        <v>23.5</v>
      </c>
      <c r="K3706" s="3"/>
    </row>
    <row r="3707" spans="1:11" x14ac:dyDescent="0.35">
      <c r="A3707" s="3" t="s">
        <v>1729</v>
      </c>
      <c r="B3707" s="3">
        <v>2012</v>
      </c>
      <c r="C3707" s="22">
        <v>40853</v>
      </c>
      <c r="D3707" s="3" t="s">
        <v>1554</v>
      </c>
      <c r="E3707" s="3" t="s">
        <v>1543</v>
      </c>
      <c r="F3707" s="3">
        <v>6</v>
      </c>
      <c r="G3707" s="3">
        <v>6</v>
      </c>
      <c r="H3707" s="3" t="s">
        <v>80</v>
      </c>
      <c r="I3707" s="3" t="s">
        <v>65</v>
      </c>
      <c r="J3707" s="3">
        <v>24.5</v>
      </c>
      <c r="K3707" s="3"/>
    </row>
    <row r="3708" spans="1:11" x14ac:dyDescent="0.35">
      <c r="A3708" s="3" t="s">
        <v>1729</v>
      </c>
      <c r="B3708" s="3">
        <v>2012</v>
      </c>
      <c r="C3708" s="22">
        <v>40853</v>
      </c>
      <c r="D3708" s="3" t="s">
        <v>1554</v>
      </c>
      <c r="E3708" s="3" t="s">
        <v>1544</v>
      </c>
      <c r="F3708" s="3">
        <v>1</v>
      </c>
      <c r="G3708" s="3">
        <v>1</v>
      </c>
      <c r="H3708" s="3" t="s">
        <v>1703</v>
      </c>
      <c r="I3708" s="3" t="s">
        <v>1639</v>
      </c>
      <c r="J3708" s="3">
        <v>28.1</v>
      </c>
      <c r="K3708" s="3"/>
    </row>
    <row r="3709" spans="1:11" x14ac:dyDescent="0.35">
      <c r="A3709" s="3" t="s">
        <v>1729</v>
      </c>
      <c r="B3709" s="3">
        <v>2012</v>
      </c>
      <c r="C3709" s="22">
        <v>40853</v>
      </c>
      <c r="D3709" s="3" t="s">
        <v>1554</v>
      </c>
      <c r="E3709" s="3" t="s">
        <v>1544</v>
      </c>
      <c r="F3709" s="3">
        <v>1</v>
      </c>
      <c r="G3709" s="3">
        <v>2</v>
      </c>
      <c r="H3709" s="3" t="s">
        <v>1635</v>
      </c>
      <c r="I3709" s="3" t="s">
        <v>36</v>
      </c>
      <c r="J3709" s="3">
        <v>28.1</v>
      </c>
      <c r="K3709" s="3"/>
    </row>
    <row r="3710" spans="1:11" x14ac:dyDescent="0.35">
      <c r="A3710" s="3" t="s">
        <v>1729</v>
      </c>
      <c r="B3710" s="3">
        <v>2012</v>
      </c>
      <c r="C3710" s="22">
        <v>40853</v>
      </c>
      <c r="D3710" s="3" t="s">
        <v>1554</v>
      </c>
      <c r="E3710" s="3" t="s">
        <v>1544</v>
      </c>
      <c r="F3710" s="3">
        <v>1</v>
      </c>
      <c r="G3710" s="3">
        <v>3</v>
      </c>
      <c r="H3710" s="3" t="s">
        <v>1705</v>
      </c>
      <c r="I3710" s="3" t="s">
        <v>1616</v>
      </c>
      <c r="J3710" s="3"/>
      <c r="K3710" s="3"/>
    </row>
    <row r="3711" spans="1:11" x14ac:dyDescent="0.35">
      <c r="A3711" s="3" t="s">
        <v>1729</v>
      </c>
      <c r="B3711" s="3">
        <v>2012</v>
      </c>
      <c r="C3711" s="22">
        <v>40853</v>
      </c>
      <c r="D3711" s="3" t="s">
        <v>1554</v>
      </c>
      <c r="E3711" s="3" t="s">
        <v>1544</v>
      </c>
      <c r="F3711" s="3">
        <v>1</v>
      </c>
      <c r="G3711" s="3">
        <v>4</v>
      </c>
      <c r="H3711" s="3" t="s">
        <v>1679</v>
      </c>
      <c r="I3711" s="3" t="s">
        <v>1716</v>
      </c>
      <c r="J3711" s="3">
        <v>24.7</v>
      </c>
      <c r="K3711" s="3"/>
    </row>
    <row r="3712" spans="1:11" x14ac:dyDescent="0.35">
      <c r="A3712" s="3" t="s">
        <v>1729</v>
      </c>
      <c r="B3712" s="3">
        <v>2012</v>
      </c>
      <c r="C3712" s="22">
        <v>40853</v>
      </c>
      <c r="D3712" s="3" t="s">
        <v>1554</v>
      </c>
      <c r="E3712" s="3" t="s">
        <v>1544</v>
      </c>
      <c r="F3712" s="3">
        <v>1</v>
      </c>
      <c r="G3712" s="3">
        <v>5</v>
      </c>
      <c r="H3712" s="3" t="s">
        <v>1640</v>
      </c>
      <c r="I3712" s="3" t="s">
        <v>25</v>
      </c>
      <c r="J3712" s="3">
        <v>19.899999999999999</v>
      </c>
      <c r="K3712" s="3"/>
    </row>
    <row r="3713" spans="1:11" x14ac:dyDescent="0.35">
      <c r="A3713" s="3" t="s">
        <v>1729</v>
      </c>
      <c r="B3713" s="3">
        <v>2012</v>
      </c>
      <c r="C3713" s="22">
        <v>40853</v>
      </c>
      <c r="D3713" s="3" t="s">
        <v>1554</v>
      </c>
      <c r="E3713" s="3" t="s">
        <v>1544</v>
      </c>
      <c r="F3713" s="3">
        <v>1</v>
      </c>
      <c r="G3713" s="3">
        <v>6</v>
      </c>
      <c r="H3713" s="3" t="s">
        <v>1556</v>
      </c>
      <c r="I3713" s="3" t="s">
        <v>123</v>
      </c>
      <c r="J3713" s="3">
        <v>28.9</v>
      </c>
      <c r="K3713" s="3"/>
    </row>
    <row r="3714" spans="1:11" x14ac:dyDescent="0.35">
      <c r="A3714" s="3" t="s">
        <v>1729</v>
      </c>
      <c r="B3714" s="3">
        <v>2012</v>
      </c>
      <c r="C3714" s="22">
        <v>40853</v>
      </c>
      <c r="D3714" s="3" t="s">
        <v>1554</v>
      </c>
      <c r="E3714" s="3" t="s">
        <v>1544</v>
      </c>
      <c r="F3714" s="3">
        <v>2</v>
      </c>
      <c r="G3714" s="3">
        <v>1</v>
      </c>
      <c r="H3714" s="3" t="s">
        <v>150</v>
      </c>
      <c r="I3714" s="3" t="s">
        <v>31</v>
      </c>
      <c r="J3714" s="3">
        <v>23.3</v>
      </c>
      <c r="K3714" s="3"/>
    </row>
    <row r="3715" spans="1:11" x14ac:dyDescent="0.35">
      <c r="A3715" s="3" t="s">
        <v>1729</v>
      </c>
      <c r="B3715" s="3">
        <v>2012</v>
      </c>
      <c r="C3715" s="22">
        <v>40853</v>
      </c>
      <c r="D3715" s="3" t="s">
        <v>1554</v>
      </c>
      <c r="E3715" s="3" t="s">
        <v>1544</v>
      </c>
      <c r="F3715" s="3">
        <v>2</v>
      </c>
      <c r="G3715" s="3">
        <v>2</v>
      </c>
      <c r="H3715" s="3" t="s">
        <v>167</v>
      </c>
      <c r="I3715" s="3" t="s">
        <v>121</v>
      </c>
      <c r="J3715" s="3">
        <v>18.899999999999999</v>
      </c>
      <c r="K3715" s="3"/>
    </row>
    <row r="3716" spans="1:11" x14ac:dyDescent="0.35">
      <c r="A3716" s="3" t="s">
        <v>1729</v>
      </c>
      <c r="B3716" s="3">
        <v>2012</v>
      </c>
      <c r="C3716" s="22">
        <v>40853</v>
      </c>
      <c r="D3716" s="3" t="s">
        <v>1554</v>
      </c>
      <c r="E3716" s="3" t="s">
        <v>1544</v>
      </c>
      <c r="F3716" s="3">
        <v>2</v>
      </c>
      <c r="G3716" s="3">
        <v>3</v>
      </c>
      <c r="H3716" s="3" t="s">
        <v>1604</v>
      </c>
      <c r="I3716" s="3" t="s">
        <v>15</v>
      </c>
      <c r="J3716" s="3">
        <v>21</v>
      </c>
      <c r="K3716" s="3"/>
    </row>
    <row r="3717" spans="1:11" x14ac:dyDescent="0.35">
      <c r="A3717" s="3" t="s">
        <v>1729</v>
      </c>
      <c r="B3717" s="3">
        <v>2012</v>
      </c>
      <c r="C3717" s="22">
        <v>40853</v>
      </c>
      <c r="D3717" s="3" t="s">
        <v>1554</v>
      </c>
      <c r="E3717" s="3" t="s">
        <v>1544</v>
      </c>
      <c r="F3717" s="3">
        <v>2</v>
      </c>
      <c r="G3717" s="3">
        <v>4</v>
      </c>
      <c r="H3717" s="3" t="s">
        <v>419</v>
      </c>
      <c r="I3717" s="3" t="s">
        <v>36</v>
      </c>
      <c r="J3717" s="3">
        <v>23.8</v>
      </c>
      <c r="K3717" s="3"/>
    </row>
    <row r="3718" spans="1:11" x14ac:dyDescent="0.35">
      <c r="A3718" s="3" t="s">
        <v>1729</v>
      </c>
      <c r="B3718" s="3">
        <v>2012</v>
      </c>
      <c r="C3718" s="22">
        <v>40853</v>
      </c>
      <c r="D3718" s="3" t="s">
        <v>1554</v>
      </c>
      <c r="E3718" s="3" t="s">
        <v>1544</v>
      </c>
      <c r="F3718" s="3">
        <v>2</v>
      </c>
      <c r="G3718" s="3">
        <v>5</v>
      </c>
      <c r="H3718" s="3" t="s">
        <v>1643</v>
      </c>
      <c r="I3718" s="3" t="s">
        <v>175</v>
      </c>
      <c r="J3718" s="3">
        <v>26.1</v>
      </c>
      <c r="K3718" s="3"/>
    </row>
    <row r="3719" spans="1:11" x14ac:dyDescent="0.35">
      <c r="A3719" s="3" t="s">
        <v>1729</v>
      </c>
      <c r="B3719" s="3">
        <v>2012</v>
      </c>
      <c r="C3719" s="22">
        <v>40853</v>
      </c>
      <c r="D3719" s="3" t="s">
        <v>1554</v>
      </c>
      <c r="E3719" s="3" t="s">
        <v>1544</v>
      </c>
      <c r="F3719" s="3">
        <v>2</v>
      </c>
      <c r="G3719" s="3">
        <v>6</v>
      </c>
      <c r="H3719" s="3" t="s">
        <v>1702</v>
      </c>
      <c r="I3719" s="3" t="s">
        <v>1672</v>
      </c>
      <c r="J3719" s="3">
        <v>27.3</v>
      </c>
      <c r="K3719" s="3"/>
    </row>
    <row r="3720" spans="1:11" x14ac:dyDescent="0.35">
      <c r="A3720" s="3" t="s">
        <v>1729</v>
      </c>
      <c r="B3720" s="3">
        <v>2012</v>
      </c>
      <c r="C3720" s="22">
        <v>40853</v>
      </c>
      <c r="D3720" s="3" t="s">
        <v>1554</v>
      </c>
      <c r="E3720" s="3" t="s">
        <v>383</v>
      </c>
      <c r="F3720" s="3">
        <v>1</v>
      </c>
      <c r="G3720" s="3">
        <v>1</v>
      </c>
      <c r="H3720" s="3" t="s">
        <v>1703</v>
      </c>
      <c r="I3720" s="3" t="s">
        <v>1639</v>
      </c>
      <c r="J3720" s="3">
        <v>28.1</v>
      </c>
      <c r="K3720" s="3">
        <v>1</v>
      </c>
    </row>
    <row r="3721" spans="1:11" x14ac:dyDescent="0.35">
      <c r="A3721" s="3" t="s">
        <v>1729</v>
      </c>
      <c r="B3721" s="3">
        <v>2012</v>
      </c>
      <c r="C3721" s="22">
        <v>40853</v>
      </c>
      <c r="D3721" s="3" t="s">
        <v>1554</v>
      </c>
      <c r="E3721" s="3" t="s">
        <v>383</v>
      </c>
      <c r="F3721" s="3">
        <v>1</v>
      </c>
      <c r="G3721" s="3">
        <v>2</v>
      </c>
      <c r="H3721" s="3" t="s">
        <v>1604</v>
      </c>
      <c r="I3721" s="3" t="s">
        <v>15</v>
      </c>
      <c r="J3721" s="3">
        <v>21</v>
      </c>
      <c r="K3721" s="3">
        <v>2</v>
      </c>
    </row>
    <row r="3722" spans="1:11" x14ac:dyDescent="0.35">
      <c r="A3722" s="3" t="s">
        <v>1729</v>
      </c>
      <c r="B3722" s="3">
        <v>2012</v>
      </c>
      <c r="C3722" s="22">
        <v>40853</v>
      </c>
      <c r="D3722" s="3" t="s">
        <v>1554</v>
      </c>
      <c r="E3722" s="3" t="s">
        <v>383</v>
      </c>
      <c r="F3722" s="3">
        <v>1</v>
      </c>
      <c r="G3722" s="3">
        <v>3</v>
      </c>
      <c r="H3722" s="3" t="s">
        <v>167</v>
      </c>
      <c r="I3722" s="3" t="s">
        <v>121</v>
      </c>
      <c r="J3722" s="3">
        <v>18.899999999999999</v>
      </c>
      <c r="K3722" s="3">
        <v>3</v>
      </c>
    </row>
    <row r="3723" spans="1:11" x14ac:dyDescent="0.35">
      <c r="A3723" s="3" t="s">
        <v>1729</v>
      </c>
      <c r="B3723" s="3">
        <v>2012</v>
      </c>
      <c r="C3723" s="22">
        <v>40853</v>
      </c>
      <c r="D3723" s="3" t="s">
        <v>1554</v>
      </c>
      <c r="E3723" s="3" t="s">
        <v>383</v>
      </c>
      <c r="F3723" s="3">
        <v>1</v>
      </c>
      <c r="G3723" s="3">
        <v>4</v>
      </c>
      <c r="H3723" s="3" t="s">
        <v>150</v>
      </c>
      <c r="I3723" s="3" t="s">
        <v>31</v>
      </c>
      <c r="J3723" s="3">
        <v>23.3</v>
      </c>
      <c r="K3723" s="3">
        <v>4</v>
      </c>
    </row>
    <row r="3724" spans="1:11" x14ac:dyDescent="0.35">
      <c r="A3724" s="3" t="s">
        <v>1729</v>
      </c>
      <c r="B3724" s="3">
        <v>2012</v>
      </c>
      <c r="C3724" s="22">
        <v>40853</v>
      </c>
      <c r="D3724" s="3" t="s">
        <v>1554</v>
      </c>
      <c r="E3724" s="3" t="s">
        <v>383</v>
      </c>
      <c r="F3724" s="3">
        <v>1</v>
      </c>
      <c r="G3724" s="3">
        <v>5</v>
      </c>
      <c r="H3724" s="3" t="s">
        <v>1705</v>
      </c>
      <c r="I3724" s="3" t="s">
        <v>1616</v>
      </c>
      <c r="J3724" s="3"/>
      <c r="K3724" s="3">
        <v>5</v>
      </c>
    </row>
    <row r="3725" spans="1:11" x14ac:dyDescent="0.35">
      <c r="A3725" s="3" t="s">
        <v>1729</v>
      </c>
      <c r="B3725" s="3">
        <v>2012</v>
      </c>
      <c r="C3725" s="22">
        <v>40853</v>
      </c>
      <c r="D3725" s="3" t="s">
        <v>1554</v>
      </c>
      <c r="E3725" s="3" t="s">
        <v>383</v>
      </c>
      <c r="F3725" s="3">
        <v>1</v>
      </c>
      <c r="G3725" s="3">
        <v>6</v>
      </c>
      <c r="H3725" s="3" t="s">
        <v>1635</v>
      </c>
      <c r="I3725" s="3" t="s">
        <v>36</v>
      </c>
      <c r="J3725" s="3">
        <v>28.1</v>
      </c>
      <c r="K3725" s="3">
        <v>6</v>
      </c>
    </row>
    <row r="3726" spans="1:11" x14ac:dyDescent="0.35">
      <c r="A3726" s="3" t="s">
        <v>1729</v>
      </c>
      <c r="B3726" s="3">
        <v>2012</v>
      </c>
      <c r="C3726" s="22">
        <v>40853</v>
      </c>
      <c r="D3726" s="3" t="s">
        <v>1554</v>
      </c>
      <c r="E3726" s="3" t="s">
        <v>383</v>
      </c>
      <c r="F3726" s="3">
        <v>2</v>
      </c>
      <c r="G3726" s="3">
        <v>1</v>
      </c>
      <c r="H3726" s="3" t="s">
        <v>1556</v>
      </c>
      <c r="I3726" s="3" t="s">
        <v>123</v>
      </c>
      <c r="J3726" s="3">
        <v>28.9</v>
      </c>
      <c r="K3726" s="3">
        <v>1</v>
      </c>
    </row>
    <row r="3727" spans="1:11" x14ac:dyDescent="0.35">
      <c r="A3727" s="3" t="s">
        <v>1729</v>
      </c>
      <c r="B3727" s="3">
        <v>2012</v>
      </c>
      <c r="C3727" s="22">
        <v>40853</v>
      </c>
      <c r="D3727" s="3" t="s">
        <v>1554</v>
      </c>
      <c r="E3727" s="3" t="s">
        <v>383</v>
      </c>
      <c r="F3727" s="3">
        <v>2</v>
      </c>
      <c r="G3727" s="3">
        <v>2</v>
      </c>
      <c r="H3727" s="3" t="s">
        <v>1643</v>
      </c>
      <c r="I3727" s="3" t="s">
        <v>175</v>
      </c>
      <c r="J3727" s="3">
        <v>26.1</v>
      </c>
      <c r="K3727" s="3">
        <v>2</v>
      </c>
    </row>
    <row r="3728" spans="1:11" x14ac:dyDescent="0.35">
      <c r="A3728" s="3" t="s">
        <v>1729</v>
      </c>
      <c r="B3728" s="3">
        <v>2012</v>
      </c>
      <c r="C3728" s="22">
        <v>40853</v>
      </c>
      <c r="D3728" s="3" t="s">
        <v>1554</v>
      </c>
      <c r="E3728" s="3" t="s">
        <v>383</v>
      </c>
      <c r="F3728" s="3">
        <v>2</v>
      </c>
      <c r="G3728" s="3">
        <v>3</v>
      </c>
      <c r="H3728" s="3" t="s">
        <v>1640</v>
      </c>
      <c r="I3728" s="3" t="s">
        <v>25</v>
      </c>
      <c r="J3728" s="3">
        <v>19.899999999999999</v>
      </c>
      <c r="K3728" s="3">
        <v>3</v>
      </c>
    </row>
    <row r="3729" spans="1:11" x14ac:dyDescent="0.35">
      <c r="A3729" s="3" t="s">
        <v>1729</v>
      </c>
      <c r="B3729" s="3">
        <v>2012</v>
      </c>
      <c r="C3729" s="22">
        <v>40853</v>
      </c>
      <c r="D3729" s="3" t="s">
        <v>1554</v>
      </c>
      <c r="E3729" s="3" t="s">
        <v>383</v>
      </c>
      <c r="F3729" s="3">
        <v>2</v>
      </c>
      <c r="G3729" s="3">
        <v>4</v>
      </c>
      <c r="H3729" s="3" t="s">
        <v>419</v>
      </c>
      <c r="I3729" s="3" t="s">
        <v>36</v>
      </c>
      <c r="J3729" s="3">
        <v>23.8</v>
      </c>
      <c r="K3729" s="3">
        <v>4</v>
      </c>
    </row>
    <row r="3730" spans="1:11" x14ac:dyDescent="0.35">
      <c r="A3730" s="3" t="s">
        <v>1729</v>
      </c>
      <c r="B3730" s="3">
        <v>2012</v>
      </c>
      <c r="C3730" s="22">
        <v>40853</v>
      </c>
      <c r="D3730" s="3" t="s">
        <v>1554</v>
      </c>
      <c r="E3730" s="3" t="s">
        <v>383</v>
      </c>
      <c r="F3730" s="3">
        <v>2</v>
      </c>
      <c r="G3730" s="3">
        <v>5</v>
      </c>
      <c r="H3730" s="3" t="s">
        <v>1702</v>
      </c>
      <c r="I3730" s="3" t="s">
        <v>1672</v>
      </c>
      <c r="J3730" s="3">
        <v>27.3</v>
      </c>
      <c r="K3730" s="3">
        <v>5</v>
      </c>
    </row>
    <row r="3731" spans="1:11" x14ac:dyDescent="0.35">
      <c r="A3731" s="3" t="s">
        <v>1729</v>
      </c>
      <c r="B3731" s="3">
        <v>2012</v>
      </c>
      <c r="C3731" s="22">
        <v>40853</v>
      </c>
      <c r="D3731" s="3" t="s">
        <v>1554</v>
      </c>
      <c r="E3731" s="3" t="s">
        <v>383</v>
      </c>
      <c r="F3731" s="3">
        <v>2</v>
      </c>
      <c r="G3731" s="3">
        <v>6</v>
      </c>
      <c r="H3731" s="3" t="s">
        <v>1679</v>
      </c>
      <c r="I3731" s="3" t="s">
        <v>1716</v>
      </c>
      <c r="J3731" s="3">
        <v>24.7</v>
      </c>
      <c r="K3731" s="3">
        <v>6</v>
      </c>
    </row>
    <row r="3732" spans="1:11" x14ac:dyDescent="0.35">
      <c r="A3732" s="1" t="s">
        <v>433</v>
      </c>
      <c r="B3732" s="1">
        <v>2023</v>
      </c>
      <c r="C3732" s="2">
        <v>44983</v>
      </c>
      <c r="D3732" s="1" t="s">
        <v>72</v>
      </c>
      <c r="E3732" s="48" t="s">
        <v>472</v>
      </c>
      <c r="F3732">
        <v>1</v>
      </c>
      <c r="G3732">
        <v>1</v>
      </c>
      <c r="H3732" t="s">
        <v>20</v>
      </c>
      <c r="I3732" t="s">
        <v>21</v>
      </c>
      <c r="K3732">
        <v>8</v>
      </c>
    </row>
    <row r="3733" spans="1:11" x14ac:dyDescent="0.35">
      <c r="A3733" s="1" t="s">
        <v>433</v>
      </c>
      <c r="B3733" s="1">
        <v>2023</v>
      </c>
      <c r="C3733" s="2">
        <v>44983</v>
      </c>
      <c r="D3733" s="1" t="s">
        <v>72</v>
      </c>
      <c r="E3733" s="48" t="s">
        <v>472</v>
      </c>
      <c r="F3733">
        <v>1</v>
      </c>
      <c r="G3733">
        <v>2</v>
      </c>
      <c r="H3733" t="s">
        <v>50</v>
      </c>
      <c r="I3733" t="s">
        <v>51</v>
      </c>
      <c r="K3733">
        <v>31</v>
      </c>
    </row>
    <row r="3734" spans="1:11" x14ac:dyDescent="0.35">
      <c r="A3734" s="1" t="s">
        <v>433</v>
      </c>
      <c r="B3734" s="1">
        <v>2023</v>
      </c>
      <c r="C3734" s="2">
        <v>44983</v>
      </c>
      <c r="D3734" s="1" t="s">
        <v>72</v>
      </c>
      <c r="E3734" s="48" t="s">
        <v>472</v>
      </c>
      <c r="F3734">
        <v>1</v>
      </c>
      <c r="G3734">
        <v>3</v>
      </c>
      <c r="H3734" t="s">
        <v>1732</v>
      </c>
      <c r="I3734" t="s">
        <v>29</v>
      </c>
      <c r="K3734">
        <v>38</v>
      </c>
    </row>
    <row r="3735" spans="1:11" x14ac:dyDescent="0.35">
      <c r="A3735" s="1" t="s">
        <v>433</v>
      </c>
      <c r="B3735" s="1">
        <v>2023</v>
      </c>
      <c r="C3735" s="2">
        <v>44983</v>
      </c>
      <c r="D3735" s="1" t="s">
        <v>72</v>
      </c>
      <c r="E3735" s="48" t="s">
        <v>472</v>
      </c>
      <c r="F3735">
        <v>1</v>
      </c>
      <c r="G3735">
        <v>4</v>
      </c>
      <c r="H3735" t="s">
        <v>101</v>
      </c>
      <c r="I3735" t="s">
        <v>47</v>
      </c>
      <c r="K3735">
        <v>11</v>
      </c>
    </row>
    <row r="3736" spans="1:11" x14ac:dyDescent="0.35">
      <c r="A3736" s="1" t="s">
        <v>433</v>
      </c>
      <c r="B3736" s="1">
        <v>2023</v>
      </c>
      <c r="C3736" s="2">
        <v>44983</v>
      </c>
      <c r="D3736" s="1" t="s">
        <v>72</v>
      </c>
      <c r="E3736" s="48" t="s">
        <v>472</v>
      </c>
      <c r="F3736">
        <v>1</v>
      </c>
      <c r="G3736">
        <v>5</v>
      </c>
      <c r="H3736" t="s">
        <v>58</v>
      </c>
      <c r="I3736" t="s">
        <v>59</v>
      </c>
      <c r="K3736">
        <v>25</v>
      </c>
    </row>
    <row r="3737" spans="1:11" x14ac:dyDescent="0.35">
      <c r="A3737" s="1" t="s">
        <v>433</v>
      </c>
      <c r="B3737" s="1">
        <v>2023</v>
      </c>
      <c r="C3737" s="2">
        <v>44983</v>
      </c>
      <c r="D3737" s="1" t="s">
        <v>72</v>
      </c>
      <c r="E3737" s="48" t="s">
        <v>472</v>
      </c>
      <c r="F3737">
        <v>1</v>
      </c>
      <c r="G3737">
        <v>6</v>
      </c>
      <c r="H3737" t="s">
        <v>1553</v>
      </c>
      <c r="I3737" t="s">
        <v>190</v>
      </c>
      <c r="K3737">
        <v>38</v>
      </c>
    </row>
    <row r="3738" spans="1:11" x14ac:dyDescent="0.35">
      <c r="A3738" s="1" t="s">
        <v>433</v>
      </c>
      <c r="B3738" s="1">
        <v>2023</v>
      </c>
      <c r="C3738" s="2">
        <v>44983</v>
      </c>
      <c r="D3738" s="1" t="s">
        <v>72</v>
      </c>
      <c r="E3738" s="48" t="s">
        <v>472</v>
      </c>
      <c r="F3738">
        <v>1</v>
      </c>
      <c r="G3738">
        <v>7</v>
      </c>
      <c r="H3738" t="s">
        <v>99</v>
      </c>
      <c r="I3738" t="s">
        <v>67</v>
      </c>
      <c r="K3738">
        <v>25</v>
      </c>
    </row>
    <row r="3739" spans="1:11" x14ac:dyDescent="0.35">
      <c r="A3739" s="1" t="s">
        <v>433</v>
      </c>
      <c r="B3739" s="1">
        <v>2023</v>
      </c>
      <c r="C3739" s="2">
        <v>44983</v>
      </c>
      <c r="D3739" s="1" t="s">
        <v>72</v>
      </c>
      <c r="E3739" s="48" t="s">
        <v>472</v>
      </c>
      <c r="F3739">
        <v>2</v>
      </c>
      <c r="G3739">
        <v>1</v>
      </c>
      <c r="H3739" t="s">
        <v>16</v>
      </c>
      <c r="I3739" t="s">
        <v>17</v>
      </c>
      <c r="K3739">
        <v>2</v>
      </c>
    </row>
    <row r="3740" spans="1:11" x14ac:dyDescent="0.35">
      <c r="A3740" s="1" t="s">
        <v>433</v>
      </c>
      <c r="B3740" s="1">
        <v>2023</v>
      </c>
      <c r="C3740" s="2">
        <v>44983</v>
      </c>
      <c r="D3740" s="1" t="s">
        <v>72</v>
      </c>
      <c r="E3740" s="48" t="s">
        <v>472</v>
      </c>
      <c r="F3740">
        <v>2</v>
      </c>
      <c r="G3740">
        <v>2</v>
      </c>
      <c r="H3740" t="s">
        <v>43</v>
      </c>
      <c r="I3740" t="s">
        <v>44</v>
      </c>
      <c r="K3740">
        <v>13</v>
      </c>
    </row>
    <row r="3741" spans="1:11" x14ac:dyDescent="0.35">
      <c r="A3741" s="1" t="s">
        <v>433</v>
      </c>
      <c r="B3741" s="1">
        <v>2023</v>
      </c>
      <c r="C3741" s="2">
        <v>44983</v>
      </c>
      <c r="D3741" s="1" t="s">
        <v>72</v>
      </c>
      <c r="E3741" s="48" t="s">
        <v>472</v>
      </c>
      <c r="F3741">
        <v>2</v>
      </c>
      <c r="G3741">
        <v>3</v>
      </c>
      <c r="H3741" t="s">
        <v>64</v>
      </c>
      <c r="I3741" t="s">
        <v>65</v>
      </c>
      <c r="K3741">
        <v>31</v>
      </c>
    </row>
    <row r="3742" spans="1:11" x14ac:dyDescent="0.35">
      <c r="A3742" s="1" t="s">
        <v>433</v>
      </c>
      <c r="B3742" s="1">
        <v>2023</v>
      </c>
      <c r="C3742" s="2">
        <v>44983</v>
      </c>
      <c r="D3742" s="1" t="s">
        <v>72</v>
      </c>
      <c r="E3742" s="48" t="s">
        <v>472</v>
      </c>
      <c r="F3742">
        <v>2</v>
      </c>
      <c r="G3742">
        <v>4</v>
      </c>
      <c r="H3742" t="s">
        <v>1733</v>
      </c>
      <c r="I3742" t="s">
        <v>49</v>
      </c>
      <c r="K3742">
        <v>19</v>
      </c>
    </row>
    <row r="3743" spans="1:11" x14ac:dyDescent="0.35">
      <c r="A3743" s="1" t="s">
        <v>433</v>
      </c>
      <c r="B3743" s="1">
        <v>2023</v>
      </c>
      <c r="C3743" s="2">
        <v>44983</v>
      </c>
      <c r="D3743" s="1" t="s">
        <v>72</v>
      </c>
      <c r="E3743" s="48" t="s">
        <v>472</v>
      </c>
      <c r="F3743">
        <v>2</v>
      </c>
      <c r="G3743">
        <v>5</v>
      </c>
      <c r="H3743" t="s">
        <v>24</v>
      </c>
      <c r="I3743" t="s">
        <v>25</v>
      </c>
      <c r="K3743">
        <v>13</v>
      </c>
    </row>
    <row r="3744" spans="1:11" x14ac:dyDescent="0.35">
      <c r="A3744" s="1" t="s">
        <v>433</v>
      </c>
      <c r="B3744" s="1">
        <v>2023</v>
      </c>
      <c r="C3744" s="2">
        <v>44983</v>
      </c>
      <c r="D3744" s="1" t="s">
        <v>72</v>
      </c>
      <c r="E3744" s="48" t="s">
        <v>472</v>
      </c>
      <c r="F3744">
        <v>2</v>
      </c>
      <c r="G3744">
        <v>6</v>
      </c>
      <c r="H3744" t="s">
        <v>1734</v>
      </c>
      <c r="I3744" t="s">
        <v>159</v>
      </c>
      <c r="K3744">
        <v>31</v>
      </c>
    </row>
    <row r="3745" spans="1:11" x14ac:dyDescent="0.35">
      <c r="A3745" s="1" t="s">
        <v>433</v>
      </c>
      <c r="B3745" s="1">
        <v>2023</v>
      </c>
      <c r="C3745" s="2">
        <v>44983</v>
      </c>
      <c r="D3745" s="1" t="s">
        <v>72</v>
      </c>
      <c r="E3745" s="48" t="s">
        <v>472</v>
      </c>
      <c r="F3745">
        <v>2</v>
      </c>
      <c r="G3745">
        <v>7</v>
      </c>
      <c r="H3745" t="s">
        <v>109</v>
      </c>
      <c r="I3745" t="s">
        <v>59</v>
      </c>
      <c r="K3745">
        <v>19</v>
      </c>
    </row>
    <row r="3746" spans="1:11" x14ac:dyDescent="0.35">
      <c r="A3746" s="1" t="s">
        <v>433</v>
      </c>
      <c r="B3746" s="1">
        <v>2023</v>
      </c>
      <c r="C3746" s="2">
        <v>44983</v>
      </c>
      <c r="D3746" s="1" t="s">
        <v>72</v>
      </c>
      <c r="E3746" s="48" t="s">
        <v>472</v>
      </c>
      <c r="F3746">
        <v>3</v>
      </c>
      <c r="G3746">
        <v>1</v>
      </c>
      <c r="H3746" t="s">
        <v>397</v>
      </c>
      <c r="I3746" t="s">
        <v>25</v>
      </c>
      <c r="K3746">
        <v>10</v>
      </c>
    </row>
    <row r="3747" spans="1:11" x14ac:dyDescent="0.35">
      <c r="A3747" s="1" t="s">
        <v>433</v>
      </c>
      <c r="B3747" s="1">
        <v>2023</v>
      </c>
      <c r="C3747" s="2">
        <v>44983</v>
      </c>
      <c r="D3747" s="1" t="s">
        <v>72</v>
      </c>
      <c r="E3747" s="48" t="s">
        <v>472</v>
      </c>
      <c r="F3747">
        <v>3</v>
      </c>
      <c r="G3747">
        <v>2</v>
      </c>
      <c r="H3747" t="s">
        <v>18</v>
      </c>
      <c r="I3747" t="s">
        <v>19</v>
      </c>
      <c r="K3747">
        <v>6</v>
      </c>
    </row>
    <row r="3748" spans="1:11" x14ac:dyDescent="0.35">
      <c r="A3748" s="1" t="s">
        <v>433</v>
      </c>
      <c r="B3748" s="1">
        <v>2023</v>
      </c>
      <c r="C3748" s="2">
        <v>44983</v>
      </c>
      <c r="D3748" s="1" t="s">
        <v>72</v>
      </c>
      <c r="E3748" s="48" t="s">
        <v>472</v>
      </c>
      <c r="F3748">
        <v>3</v>
      </c>
      <c r="G3748">
        <v>3</v>
      </c>
      <c r="H3748" t="s">
        <v>33</v>
      </c>
      <c r="I3748" t="s">
        <v>27</v>
      </c>
      <c r="K3748">
        <v>13</v>
      </c>
    </row>
    <row r="3749" spans="1:11" x14ac:dyDescent="0.35">
      <c r="A3749" s="1" t="s">
        <v>433</v>
      </c>
      <c r="B3749" s="1">
        <v>2023</v>
      </c>
      <c r="C3749" s="2">
        <v>44983</v>
      </c>
      <c r="D3749" s="1" t="s">
        <v>72</v>
      </c>
      <c r="E3749" s="48" t="s">
        <v>472</v>
      </c>
      <c r="F3749">
        <v>3</v>
      </c>
      <c r="G3749">
        <v>4</v>
      </c>
      <c r="H3749" t="s">
        <v>35</v>
      </c>
      <c r="I3749" t="s">
        <v>36</v>
      </c>
      <c r="K3749">
        <v>5</v>
      </c>
    </row>
    <row r="3750" spans="1:11" x14ac:dyDescent="0.35">
      <c r="A3750" s="1" t="s">
        <v>433</v>
      </c>
      <c r="B3750" s="1">
        <v>2023</v>
      </c>
      <c r="C3750" s="2">
        <v>44983</v>
      </c>
      <c r="D3750" s="1" t="s">
        <v>72</v>
      </c>
      <c r="E3750" s="48" t="s">
        <v>472</v>
      </c>
      <c r="F3750">
        <v>3</v>
      </c>
      <c r="G3750">
        <v>5</v>
      </c>
      <c r="H3750" t="s">
        <v>401</v>
      </c>
      <c r="I3750" t="s">
        <v>38</v>
      </c>
      <c r="K3750">
        <v>9</v>
      </c>
    </row>
    <row r="3751" spans="1:11" x14ac:dyDescent="0.35">
      <c r="A3751" s="1" t="s">
        <v>433</v>
      </c>
      <c r="B3751" s="1">
        <v>2023</v>
      </c>
      <c r="C3751" s="2">
        <v>44983</v>
      </c>
      <c r="D3751" s="1" t="s">
        <v>72</v>
      </c>
      <c r="E3751" s="48" t="s">
        <v>472</v>
      </c>
      <c r="F3751">
        <v>3</v>
      </c>
      <c r="G3751">
        <v>6</v>
      </c>
      <c r="H3751" t="s">
        <v>1735</v>
      </c>
      <c r="I3751" t="s">
        <v>161</v>
      </c>
      <c r="K3751">
        <v>31</v>
      </c>
    </row>
    <row r="3752" spans="1:11" x14ac:dyDescent="0.35">
      <c r="A3752" s="1" t="s">
        <v>433</v>
      </c>
      <c r="B3752" s="1">
        <v>2023</v>
      </c>
      <c r="C3752" s="2">
        <v>44983</v>
      </c>
      <c r="D3752" s="1" t="s">
        <v>72</v>
      </c>
      <c r="E3752" s="48" t="s">
        <v>472</v>
      </c>
      <c r="F3752">
        <v>3</v>
      </c>
      <c r="G3752">
        <v>7</v>
      </c>
      <c r="H3752" t="s">
        <v>115</v>
      </c>
      <c r="I3752" t="s">
        <v>31</v>
      </c>
      <c r="K3752">
        <v>38</v>
      </c>
    </row>
    <row r="3753" spans="1:11" x14ac:dyDescent="0.35">
      <c r="A3753" s="1" t="s">
        <v>433</v>
      </c>
      <c r="B3753" s="1">
        <v>2023</v>
      </c>
      <c r="C3753" s="2">
        <v>44983</v>
      </c>
      <c r="D3753" s="1" t="s">
        <v>72</v>
      </c>
      <c r="E3753" s="48" t="s">
        <v>472</v>
      </c>
      <c r="F3753">
        <v>4</v>
      </c>
      <c r="G3753">
        <v>1</v>
      </c>
      <c r="H3753" t="s">
        <v>39</v>
      </c>
      <c r="I3753" t="s">
        <v>40</v>
      </c>
      <c r="K3753">
        <v>12</v>
      </c>
    </row>
    <row r="3754" spans="1:11" x14ac:dyDescent="0.35">
      <c r="A3754" s="1" t="s">
        <v>433</v>
      </c>
      <c r="B3754" s="1">
        <v>2023</v>
      </c>
      <c r="C3754" s="2">
        <v>44983</v>
      </c>
      <c r="D3754" s="1" t="s">
        <v>72</v>
      </c>
      <c r="E3754" s="48" t="s">
        <v>472</v>
      </c>
      <c r="F3754">
        <v>4</v>
      </c>
      <c r="G3754">
        <v>2</v>
      </c>
      <c r="H3754" t="s">
        <v>26</v>
      </c>
      <c r="I3754" t="s">
        <v>27</v>
      </c>
      <c r="K3754">
        <v>13</v>
      </c>
    </row>
    <row r="3755" spans="1:11" x14ac:dyDescent="0.35">
      <c r="A3755" s="1" t="s">
        <v>433</v>
      </c>
      <c r="B3755" s="1">
        <v>2023</v>
      </c>
      <c r="C3755" s="2">
        <v>44983</v>
      </c>
      <c r="D3755" s="1" t="s">
        <v>72</v>
      </c>
      <c r="E3755" s="48" t="s">
        <v>472</v>
      </c>
      <c r="F3755">
        <v>4</v>
      </c>
      <c r="G3755">
        <v>3</v>
      </c>
      <c r="H3755" t="s">
        <v>32</v>
      </c>
      <c r="I3755" t="s">
        <v>17</v>
      </c>
      <c r="K3755">
        <v>19</v>
      </c>
    </row>
    <row r="3756" spans="1:11" x14ac:dyDescent="0.35">
      <c r="A3756" s="1" t="s">
        <v>433</v>
      </c>
      <c r="B3756" s="1">
        <v>2023</v>
      </c>
      <c r="C3756" s="2">
        <v>44983</v>
      </c>
      <c r="D3756" s="1" t="s">
        <v>72</v>
      </c>
      <c r="E3756" s="48" t="s">
        <v>472</v>
      </c>
      <c r="F3756">
        <v>4</v>
      </c>
      <c r="G3756">
        <v>4</v>
      </c>
      <c r="H3756" t="s">
        <v>84</v>
      </c>
      <c r="I3756" t="s">
        <v>85</v>
      </c>
      <c r="K3756">
        <v>19</v>
      </c>
    </row>
    <row r="3757" spans="1:11" x14ac:dyDescent="0.35">
      <c r="A3757" s="1" t="s">
        <v>433</v>
      </c>
      <c r="B3757" s="1">
        <v>2023</v>
      </c>
      <c r="C3757" s="2">
        <v>44983</v>
      </c>
      <c r="D3757" s="1" t="s">
        <v>72</v>
      </c>
      <c r="E3757" s="48" t="s">
        <v>472</v>
      </c>
      <c r="F3757">
        <v>4</v>
      </c>
      <c r="G3757">
        <v>5</v>
      </c>
      <c r="H3757" t="s">
        <v>1736</v>
      </c>
      <c r="I3757" t="s">
        <v>148</v>
      </c>
      <c r="K3757">
        <v>25</v>
      </c>
    </row>
    <row r="3758" spans="1:11" x14ac:dyDescent="0.35">
      <c r="A3758" s="1" t="s">
        <v>433</v>
      </c>
      <c r="B3758" s="1">
        <v>2023</v>
      </c>
      <c r="C3758" s="2">
        <v>44983</v>
      </c>
      <c r="D3758" s="1" t="s">
        <v>72</v>
      </c>
      <c r="E3758" s="48" t="s">
        <v>472</v>
      </c>
      <c r="F3758">
        <v>4</v>
      </c>
      <c r="G3758">
        <v>6</v>
      </c>
      <c r="H3758" t="s">
        <v>102</v>
      </c>
      <c r="I3758" t="s">
        <v>154</v>
      </c>
      <c r="K3758">
        <v>25</v>
      </c>
    </row>
    <row r="3759" spans="1:11" x14ac:dyDescent="0.35">
      <c r="A3759" s="1" t="s">
        <v>433</v>
      </c>
      <c r="B3759" s="1">
        <v>2023</v>
      </c>
      <c r="C3759" s="2">
        <v>44983</v>
      </c>
      <c r="D3759" s="1" t="s">
        <v>72</v>
      </c>
      <c r="E3759" s="48" t="s">
        <v>472</v>
      </c>
      <c r="F3759">
        <v>4</v>
      </c>
      <c r="G3759" t="s">
        <v>318</v>
      </c>
      <c r="H3759" t="s">
        <v>400</v>
      </c>
      <c r="I3759" t="s">
        <v>19</v>
      </c>
      <c r="K3759">
        <v>13</v>
      </c>
    </row>
    <row r="3760" spans="1:11" x14ac:dyDescent="0.35">
      <c r="A3760" s="1" t="s">
        <v>433</v>
      </c>
      <c r="B3760" s="1">
        <v>2023</v>
      </c>
      <c r="C3760" s="2">
        <v>44983</v>
      </c>
      <c r="D3760" s="1" t="s">
        <v>72</v>
      </c>
      <c r="E3760" s="48" t="s">
        <v>472</v>
      </c>
      <c r="F3760">
        <v>5</v>
      </c>
      <c r="G3760">
        <v>1</v>
      </c>
      <c r="H3760" t="s">
        <v>28</v>
      </c>
      <c r="I3760" t="s">
        <v>29</v>
      </c>
      <c r="K3760">
        <v>4</v>
      </c>
    </row>
    <row r="3761" spans="1:11" x14ac:dyDescent="0.35">
      <c r="A3761" s="1" t="s">
        <v>433</v>
      </c>
      <c r="B3761" s="1">
        <v>2023</v>
      </c>
      <c r="C3761" s="2">
        <v>44983</v>
      </c>
      <c r="D3761" s="1" t="s">
        <v>72</v>
      </c>
      <c r="E3761" s="48" t="s">
        <v>472</v>
      </c>
      <c r="F3761">
        <v>5</v>
      </c>
      <c r="G3761">
        <v>2</v>
      </c>
      <c r="H3761" t="s">
        <v>23</v>
      </c>
      <c r="I3761" t="s">
        <v>15</v>
      </c>
      <c r="K3761">
        <v>7</v>
      </c>
    </row>
    <row r="3762" spans="1:11" x14ac:dyDescent="0.35">
      <c r="A3762" s="1" t="s">
        <v>433</v>
      </c>
      <c r="B3762" s="1">
        <v>2023</v>
      </c>
      <c r="C3762" s="2">
        <v>44983</v>
      </c>
      <c r="D3762" s="1" t="s">
        <v>72</v>
      </c>
      <c r="E3762" s="48" t="s">
        <v>472</v>
      </c>
      <c r="F3762">
        <v>5</v>
      </c>
      <c r="G3762">
        <v>3</v>
      </c>
      <c r="H3762" t="s">
        <v>160</v>
      </c>
      <c r="I3762" t="s">
        <v>161</v>
      </c>
      <c r="K3762">
        <v>38</v>
      </c>
    </row>
    <row r="3763" spans="1:11" x14ac:dyDescent="0.35">
      <c r="A3763" s="1" t="s">
        <v>433</v>
      </c>
      <c r="B3763" s="1">
        <v>2023</v>
      </c>
      <c r="C3763" s="2">
        <v>44983</v>
      </c>
      <c r="D3763" s="1" t="s">
        <v>72</v>
      </c>
      <c r="E3763" s="48" t="s">
        <v>472</v>
      </c>
      <c r="F3763">
        <v>5</v>
      </c>
      <c r="G3763">
        <v>4</v>
      </c>
      <c r="H3763" t="s">
        <v>45</v>
      </c>
      <c r="I3763" t="s">
        <v>98</v>
      </c>
      <c r="K3763">
        <v>3</v>
      </c>
    </row>
    <row r="3764" spans="1:11" x14ac:dyDescent="0.35">
      <c r="A3764" s="1" t="s">
        <v>433</v>
      </c>
      <c r="B3764" s="1">
        <v>2023</v>
      </c>
      <c r="C3764" s="2">
        <v>44983</v>
      </c>
      <c r="D3764" s="1" t="s">
        <v>72</v>
      </c>
      <c r="E3764" s="48" t="s">
        <v>472</v>
      </c>
      <c r="F3764">
        <v>5</v>
      </c>
      <c r="G3764">
        <v>5</v>
      </c>
      <c r="H3764" t="s">
        <v>55</v>
      </c>
      <c r="I3764" t="s">
        <v>56</v>
      </c>
      <c r="K3764">
        <v>13</v>
      </c>
    </row>
    <row r="3765" spans="1:11" x14ac:dyDescent="0.35">
      <c r="A3765" s="1" t="s">
        <v>433</v>
      </c>
      <c r="B3765" s="1">
        <v>2023</v>
      </c>
      <c r="C3765" s="2">
        <v>44983</v>
      </c>
      <c r="D3765" s="1" t="s">
        <v>72</v>
      </c>
      <c r="E3765" s="48" t="s">
        <v>472</v>
      </c>
      <c r="F3765">
        <v>5</v>
      </c>
      <c r="G3765">
        <v>6</v>
      </c>
      <c r="H3765" t="s">
        <v>60</v>
      </c>
      <c r="I3765" t="s">
        <v>61</v>
      </c>
      <c r="K3765">
        <v>25</v>
      </c>
    </row>
    <row r="3766" spans="1:11" x14ac:dyDescent="0.35">
      <c r="A3766" s="1" t="s">
        <v>433</v>
      </c>
      <c r="B3766" s="1">
        <v>2023</v>
      </c>
      <c r="C3766" s="2">
        <v>44983</v>
      </c>
      <c r="D3766" s="1" t="s">
        <v>72</v>
      </c>
      <c r="E3766" s="48" t="s">
        <v>472</v>
      </c>
      <c r="F3766">
        <v>5</v>
      </c>
      <c r="G3766">
        <v>7</v>
      </c>
      <c r="H3766" t="s">
        <v>48</v>
      </c>
      <c r="I3766" t="s">
        <v>49</v>
      </c>
      <c r="K3766">
        <v>19</v>
      </c>
    </row>
    <row r="3767" spans="1:11" x14ac:dyDescent="0.35">
      <c r="A3767" s="1" t="s">
        <v>433</v>
      </c>
      <c r="B3767" s="1">
        <v>2023</v>
      </c>
      <c r="C3767" s="2">
        <v>44983</v>
      </c>
      <c r="D3767" s="1" t="s">
        <v>72</v>
      </c>
      <c r="E3767" s="48" t="s">
        <v>472</v>
      </c>
      <c r="F3767">
        <v>6</v>
      </c>
      <c r="G3767">
        <v>1</v>
      </c>
      <c r="H3767" t="s">
        <v>42</v>
      </c>
      <c r="I3767" t="s">
        <v>40</v>
      </c>
      <c r="K3767">
        <v>1</v>
      </c>
    </row>
    <row r="3768" spans="1:11" x14ac:dyDescent="0.35">
      <c r="A3768" s="1" t="s">
        <v>433</v>
      </c>
      <c r="B3768" s="1">
        <v>2023</v>
      </c>
      <c r="C3768" s="2">
        <v>44983</v>
      </c>
      <c r="D3768" s="1" t="s">
        <v>72</v>
      </c>
      <c r="E3768" s="48" t="s">
        <v>472</v>
      </c>
      <c r="F3768">
        <v>6</v>
      </c>
      <c r="G3768">
        <v>2</v>
      </c>
      <c r="H3768" t="s">
        <v>100</v>
      </c>
      <c r="I3768" t="s">
        <v>47</v>
      </c>
      <c r="K3768">
        <v>31</v>
      </c>
    </row>
    <row r="3769" spans="1:11" x14ac:dyDescent="0.35">
      <c r="A3769" s="1" t="s">
        <v>433</v>
      </c>
      <c r="B3769" s="1">
        <v>2023</v>
      </c>
      <c r="C3769" s="2">
        <v>44983</v>
      </c>
      <c r="D3769" s="1" t="s">
        <v>72</v>
      </c>
      <c r="E3769" s="48" t="s">
        <v>472</v>
      </c>
      <c r="F3769">
        <v>6</v>
      </c>
      <c r="G3769">
        <v>3</v>
      </c>
      <c r="H3769" t="s">
        <v>68</v>
      </c>
      <c r="I3769" t="s">
        <v>67</v>
      </c>
      <c r="K3769">
        <v>19</v>
      </c>
    </row>
    <row r="3770" spans="1:11" x14ac:dyDescent="0.35">
      <c r="A3770" s="1" t="s">
        <v>433</v>
      </c>
      <c r="B3770" s="1">
        <v>2023</v>
      </c>
      <c r="C3770" s="2">
        <v>44983</v>
      </c>
      <c r="D3770" s="1" t="s">
        <v>72</v>
      </c>
      <c r="E3770" s="48" t="s">
        <v>472</v>
      </c>
      <c r="F3770">
        <v>6</v>
      </c>
      <c r="G3770">
        <v>4</v>
      </c>
      <c r="H3770" t="s">
        <v>54</v>
      </c>
      <c r="I3770" t="s">
        <v>44</v>
      </c>
      <c r="K3770">
        <v>25</v>
      </c>
    </row>
    <row r="3771" spans="1:11" x14ac:dyDescent="0.35">
      <c r="A3771" s="1" t="s">
        <v>433</v>
      </c>
      <c r="B3771" s="1">
        <v>2023</v>
      </c>
      <c r="C3771" s="2">
        <v>44983</v>
      </c>
      <c r="D3771" s="1" t="s">
        <v>72</v>
      </c>
      <c r="E3771" s="48" t="s">
        <v>472</v>
      </c>
      <c r="F3771">
        <v>6</v>
      </c>
      <c r="G3771">
        <v>5</v>
      </c>
      <c r="H3771" t="s">
        <v>398</v>
      </c>
      <c r="I3771" t="s">
        <v>15</v>
      </c>
      <c r="K3771">
        <v>38</v>
      </c>
    </row>
    <row r="3772" spans="1:11" x14ac:dyDescent="0.35">
      <c r="A3772" s="1" t="s">
        <v>433</v>
      </c>
      <c r="B3772" s="1">
        <v>2023</v>
      </c>
      <c r="C3772" s="2">
        <v>44983</v>
      </c>
      <c r="D3772" s="1" t="s">
        <v>72</v>
      </c>
      <c r="E3772" s="48" t="s">
        <v>472</v>
      </c>
      <c r="F3772">
        <v>6</v>
      </c>
      <c r="G3772">
        <v>6</v>
      </c>
      <c r="H3772" t="s">
        <v>1551</v>
      </c>
      <c r="I3772" t="s">
        <v>190</v>
      </c>
      <c r="K3772">
        <v>31</v>
      </c>
    </row>
    <row r="3773" spans="1:11" x14ac:dyDescent="0.35">
      <c r="A3773" s="1" t="s">
        <v>433</v>
      </c>
      <c r="B3773" s="1">
        <v>2023</v>
      </c>
      <c r="C3773" s="2">
        <v>44983</v>
      </c>
      <c r="D3773" s="1" t="s">
        <v>72</v>
      </c>
      <c r="E3773" s="48" t="s">
        <v>472</v>
      </c>
      <c r="F3773">
        <v>6</v>
      </c>
      <c r="G3773">
        <v>7</v>
      </c>
      <c r="H3773" t="s">
        <v>52</v>
      </c>
      <c r="I3773" t="s">
        <v>53</v>
      </c>
      <c r="K3773">
        <v>31</v>
      </c>
    </row>
    <row r="3774" spans="1:11" x14ac:dyDescent="0.35">
      <c r="A3774" s="1" t="s">
        <v>433</v>
      </c>
      <c r="B3774" s="1">
        <v>2023</v>
      </c>
      <c r="C3774" s="2">
        <v>44983</v>
      </c>
      <c r="D3774" s="1" t="s">
        <v>72</v>
      </c>
      <c r="E3774" s="48" t="s">
        <v>1543</v>
      </c>
      <c r="F3774">
        <v>1</v>
      </c>
      <c r="G3774">
        <v>1</v>
      </c>
      <c r="H3774" t="s">
        <v>45</v>
      </c>
      <c r="I3774" t="s">
        <v>98</v>
      </c>
      <c r="K3774">
        <v>3</v>
      </c>
    </row>
    <row r="3775" spans="1:11" x14ac:dyDescent="0.35">
      <c r="A3775" s="1" t="s">
        <v>433</v>
      </c>
      <c r="B3775" s="1">
        <v>2023</v>
      </c>
      <c r="C3775" s="2">
        <v>44983</v>
      </c>
      <c r="D3775" s="1" t="s">
        <v>72</v>
      </c>
      <c r="E3775" s="48" t="s">
        <v>1543</v>
      </c>
      <c r="F3775">
        <v>1</v>
      </c>
      <c r="G3775">
        <v>2</v>
      </c>
      <c r="H3775" t="s">
        <v>400</v>
      </c>
      <c r="I3775" t="s">
        <v>19</v>
      </c>
      <c r="K3775">
        <v>13</v>
      </c>
    </row>
    <row r="3776" spans="1:11" x14ac:dyDescent="0.35">
      <c r="A3776" s="1" t="s">
        <v>433</v>
      </c>
      <c r="B3776" s="1">
        <v>2023</v>
      </c>
      <c r="C3776" s="2">
        <v>44983</v>
      </c>
      <c r="D3776" s="1" t="s">
        <v>72</v>
      </c>
      <c r="E3776" s="48" t="s">
        <v>1543</v>
      </c>
      <c r="F3776">
        <v>1</v>
      </c>
      <c r="G3776">
        <v>3</v>
      </c>
      <c r="H3776" t="s">
        <v>68</v>
      </c>
      <c r="I3776" t="s">
        <v>67</v>
      </c>
      <c r="K3776">
        <v>19</v>
      </c>
    </row>
    <row r="3777" spans="1:11" x14ac:dyDescent="0.35">
      <c r="A3777" s="1" t="s">
        <v>433</v>
      </c>
      <c r="B3777" s="1">
        <v>2023</v>
      </c>
      <c r="C3777" s="2">
        <v>44983</v>
      </c>
      <c r="D3777" s="1" t="s">
        <v>72</v>
      </c>
      <c r="E3777" s="48" t="s">
        <v>1543</v>
      </c>
      <c r="F3777">
        <v>1</v>
      </c>
      <c r="G3777">
        <v>4</v>
      </c>
      <c r="H3777" t="s">
        <v>1736</v>
      </c>
      <c r="I3777" t="s">
        <v>148</v>
      </c>
      <c r="K3777">
        <v>25</v>
      </c>
    </row>
    <row r="3778" spans="1:11" x14ac:dyDescent="0.35">
      <c r="A3778" s="1" t="s">
        <v>433</v>
      </c>
      <c r="B3778" s="1">
        <v>2023</v>
      </c>
      <c r="C3778" s="2">
        <v>44983</v>
      </c>
      <c r="D3778" s="1" t="s">
        <v>72</v>
      </c>
      <c r="E3778" s="48" t="s">
        <v>1543</v>
      </c>
      <c r="F3778">
        <v>1</v>
      </c>
      <c r="G3778" t="s">
        <v>318</v>
      </c>
      <c r="H3778" t="s">
        <v>50</v>
      </c>
      <c r="I3778" t="s">
        <v>51</v>
      </c>
      <c r="K3778">
        <v>31</v>
      </c>
    </row>
    <row r="3779" spans="1:11" x14ac:dyDescent="0.35">
      <c r="A3779" s="1" t="s">
        <v>433</v>
      </c>
      <c r="B3779" s="1">
        <v>2023</v>
      </c>
      <c r="C3779" s="2">
        <v>44983</v>
      </c>
      <c r="D3779" s="1" t="s">
        <v>72</v>
      </c>
      <c r="E3779" s="48" t="s">
        <v>1543</v>
      </c>
      <c r="F3779">
        <v>1</v>
      </c>
      <c r="G3779" t="s">
        <v>318</v>
      </c>
      <c r="H3779" t="s">
        <v>1735</v>
      </c>
      <c r="I3779" t="s">
        <v>161</v>
      </c>
      <c r="K3779">
        <v>31</v>
      </c>
    </row>
    <row r="3780" spans="1:11" x14ac:dyDescent="0.35">
      <c r="A3780" s="1" t="s">
        <v>433</v>
      </c>
      <c r="B3780" s="1">
        <v>2023</v>
      </c>
      <c r="C3780" s="2">
        <v>44983</v>
      </c>
      <c r="D3780" s="1" t="s">
        <v>72</v>
      </c>
      <c r="E3780" s="48" t="s">
        <v>1543</v>
      </c>
      <c r="F3780">
        <v>2</v>
      </c>
      <c r="G3780">
        <v>1</v>
      </c>
      <c r="H3780" t="s">
        <v>401</v>
      </c>
      <c r="I3780" t="s">
        <v>38</v>
      </c>
      <c r="K3780">
        <v>9</v>
      </c>
    </row>
    <row r="3781" spans="1:11" x14ac:dyDescent="0.35">
      <c r="A3781" s="1" t="s">
        <v>433</v>
      </c>
      <c r="B3781" s="1">
        <v>2023</v>
      </c>
      <c r="C3781" s="2">
        <v>44983</v>
      </c>
      <c r="D3781" s="1" t="s">
        <v>72</v>
      </c>
      <c r="E3781" s="48" t="s">
        <v>1543</v>
      </c>
      <c r="F3781">
        <v>2</v>
      </c>
      <c r="G3781">
        <v>2</v>
      </c>
      <c r="H3781" t="s">
        <v>43</v>
      </c>
      <c r="I3781" t="s">
        <v>44</v>
      </c>
      <c r="K3781">
        <v>13</v>
      </c>
    </row>
    <row r="3782" spans="1:11" x14ac:dyDescent="0.35">
      <c r="A3782" s="1" t="s">
        <v>433</v>
      </c>
      <c r="B3782" s="1">
        <v>2023</v>
      </c>
      <c r="C3782" s="2">
        <v>44983</v>
      </c>
      <c r="D3782" s="1" t="s">
        <v>72</v>
      </c>
      <c r="E3782" s="48" t="s">
        <v>1543</v>
      </c>
      <c r="F3782">
        <v>2</v>
      </c>
      <c r="G3782">
        <v>3</v>
      </c>
      <c r="H3782" t="s">
        <v>84</v>
      </c>
      <c r="I3782" t="s">
        <v>85</v>
      </c>
      <c r="K3782">
        <v>19</v>
      </c>
    </row>
    <row r="3783" spans="1:11" x14ac:dyDescent="0.35">
      <c r="A3783" s="1" t="s">
        <v>433</v>
      </c>
      <c r="B3783" s="1">
        <v>2023</v>
      </c>
      <c r="C3783" s="2">
        <v>44983</v>
      </c>
      <c r="D3783" s="1" t="s">
        <v>72</v>
      </c>
      <c r="E3783" s="48" t="s">
        <v>1543</v>
      </c>
      <c r="F3783">
        <v>2</v>
      </c>
      <c r="G3783">
        <v>4</v>
      </c>
      <c r="H3783" t="s">
        <v>99</v>
      </c>
      <c r="I3783" t="s">
        <v>67</v>
      </c>
      <c r="K3783">
        <v>25</v>
      </c>
    </row>
    <row r="3784" spans="1:11" x14ac:dyDescent="0.35">
      <c r="A3784" s="1" t="s">
        <v>433</v>
      </c>
      <c r="B3784" s="1">
        <v>2023</v>
      </c>
      <c r="C3784" s="2">
        <v>44983</v>
      </c>
      <c r="D3784" s="1" t="s">
        <v>72</v>
      </c>
      <c r="E3784" s="48" t="s">
        <v>1543</v>
      </c>
      <c r="F3784">
        <v>2</v>
      </c>
      <c r="G3784">
        <v>5</v>
      </c>
      <c r="H3784" t="s">
        <v>1734</v>
      </c>
      <c r="I3784" t="s">
        <v>159</v>
      </c>
      <c r="K3784">
        <v>31</v>
      </c>
    </row>
    <row r="3785" spans="1:11" x14ac:dyDescent="0.35">
      <c r="A3785" s="1" t="s">
        <v>433</v>
      </c>
      <c r="B3785" s="1">
        <v>2023</v>
      </c>
      <c r="C3785" s="2">
        <v>44983</v>
      </c>
      <c r="D3785" s="1" t="s">
        <v>72</v>
      </c>
      <c r="E3785" s="48" t="s">
        <v>1543</v>
      </c>
      <c r="F3785">
        <v>2</v>
      </c>
      <c r="G3785">
        <v>6</v>
      </c>
      <c r="H3785" t="s">
        <v>160</v>
      </c>
      <c r="I3785" t="s">
        <v>161</v>
      </c>
      <c r="K3785">
        <v>38</v>
      </c>
    </row>
    <row r="3786" spans="1:11" x14ac:dyDescent="0.35">
      <c r="A3786" s="1" t="s">
        <v>433</v>
      </c>
      <c r="B3786" s="1">
        <v>2023</v>
      </c>
      <c r="C3786" s="2">
        <v>44983</v>
      </c>
      <c r="D3786" s="1" t="s">
        <v>72</v>
      </c>
      <c r="E3786" s="48" t="s">
        <v>1543</v>
      </c>
      <c r="F3786">
        <v>3</v>
      </c>
      <c r="G3786">
        <v>1</v>
      </c>
      <c r="H3786" t="s">
        <v>18</v>
      </c>
      <c r="I3786" t="s">
        <v>19</v>
      </c>
      <c r="K3786">
        <v>6</v>
      </c>
    </row>
    <row r="3787" spans="1:11" x14ac:dyDescent="0.35">
      <c r="A3787" s="1" t="s">
        <v>433</v>
      </c>
      <c r="B3787" s="1">
        <v>2023</v>
      </c>
      <c r="C3787" s="2">
        <v>44983</v>
      </c>
      <c r="D3787" s="1" t="s">
        <v>72</v>
      </c>
      <c r="E3787" s="48" t="s">
        <v>1543</v>
      </c>
      <c r="F3787">
        <v>3</v>
      </c>
      <c r="G3787">
        <v>2</v>
      </c>
      <c r="H3787" t="s">
        <v>24</v>
      </c>
      <c r="I3787" t="s">
        <v>25</v>
      </c>
      <c r="K3787">
        <v>13</v>
      </c>
    </row>
    <row r="3788" spans="1:11" x14ac:dyDescent="0.35">
      <c r="A3788" s="1" t="s">
        <v>433</v>
      </c>
      <c r="B3788" s="1">
        <v>2023</v>
      </c>
      <c r="C3788" s="2">
        <v>44983</v>
      </c>
      <c r="D3788" s="1" t="s">
        <v>72</v>
      </c>
      <c r="E3788" s="48" t="s">
        <v>1543</v>
      </c>
      <c r="F3788">
        <v>3</v>
      </c>
      <c r="G3788">
        <v>3</v>
      </c>
      <c r="H3788" t="s">
        <v>32</v>
      </c>
      <c r="I3788" t="s">
        <v>17</v>
      </c>
      <c r="K3788">
        <v>19</v>
      </c>
    </row>
    <row r="3789" spans="1:11" x14ac:dyDescent="0.35">
      <c r="A3789" s="1" t="s">
        <v>433</v>
      </c>
      <c r="B3789" s="1">
        <v>2023</v>
      </c>
      <c r="C3789" s="2">
        <v>44983</v>
      </c>
      <c r="D3789" s="1" t="s">
        <v>72</v>
      </c>
      <c r="E3789" s="48" t="s">
        <v>1543</v>
      </c>
      <c r="F3789">
        <v>3</v>
      </c>
      <c r="G3789">
        <v>4</v>
      </c>
      <c r="H3789" t="s">
        <v>54</v>
      </c>
      <c r="I3789" t="s">
        <v>44</v>
      </c>
      <c r="K3789">
        <v>25</v>
      </c>
    </row>
    <row r="3790" spans="1:11" x14ac:dyDescent="0.35">
      <c r="A3790" s="1" t="s">
        <v>433</v>
      </c>
      <c r="B3790" s="1">
        <v>2023</v>
      </c>
      <c r="C3790" s="2">
        <v>44983</v>
      </c>
      <c r="D3790" s="1" t="s">
        <v>72</v>
      </c>
      <c r="E3790" s="48" t="s">
        <v>1543</v>
      </c>
      <c r="F3790">
        <v>3</v>
      </c>
      <c r="G3790">
        <v>5</v>
      </c>
      <c r="H3790" t="s">
        <v>52</v>
      </c>
      <c r="I3790" t="s">
        <v>53</v>
      </c>
      <c r="K3790">
        <v>31</v>
      </c>
    </row>
    <row r="3791" spans="1:11" x14ac:dyDescent="0.35">
      <c r="A3791" s="1" t="s">
        <v>433</v>
      </c>
      <c r="B3791" s="1">
        <v>2023</v>
      </c>
      <c r="C3791" s="2">
        <v>44983</v>
      </c>
      <c r="D3791" s="1" t="s">
        <v>72</v>
      </c>
      <c r="E3791" s="48" t="s">
        <v>1543</v>
      </c>
      <c r="F3791">
        <v>3</v>
      </c>
      <c r="G3791">
        <v>6</v>
      </c>
      <c r="H3791" t="s">
        <v>1553</v>
      </c>
      <c r="I3791" t="s">
        <v>190</v>
      </c>
      <c r="K3791">
        <v>38</v>
      </c>
    </row>
    <row r="3792" spans="1:11" x14ac:dyDescent="0.35">
      <c r="A3792" s="1" t="s">
        <v>433</v>
      </c>
      <c r="B3792" s="1">
        <v>2023</v>
      </c>
      <c r="C3792" s="2">
        <v>44983</v>
      </c>
      <c r="D3792" s="1" t="s">
        <v>72</v>
      </c>
      <c r="E3792" s="48" t="s">
        <v>1543</v>
      </c>
      <c r="F3792">
        <v>4</v>
      </c>
      <c r="G3792">
        <v>1</v>
      </c>
      <c r="H3792" t="s">
        <v>23</v>
      </c>
      <c r="I3792" t="s">
        <v>15</v>
      </c>
      <c r="K3792">
        <v>7</v>
      </c>
    </row>
    <row r="3793" spans="1:11" x14ac:dyDescent="0.35">
      <c r="A3793" s="1" t="s">
        <v>433</v>
      </c>
      <c r="B3793" s="1">
        <v>2023</v>
      </c>
      <c r="C3793" s="2">
        <v>44983</v>
      </c>
      <c r="D3793" s="1" t="s">
        <v>72</v>
      </c>
      <c r="E3793" s="48" t="s">
        <v>1543</v>
      </c>
      <c r="F3793">
        <v>4</v>
      </c>
      <c r="G3793">
        <v>2</v>
      </c>
      <c r="H3793" t="s">
        <v>33</v>
      </c>
      <c r="I3793" t="s">
        <v>27</v>
      </c>
      <c r="K3793">
        <v>13</v>
      </c>
    </row>
    <row r="3794" spans="1:11" x14ac:dyDescent="0.35">
      <c r="A3794" s="1" t="s">
        <v>433</v>
      </c>
      <c r="B3794" s="1">
        <v>2023</v>
      </c>
      <c r="C3794" s="2">
        <v>44983</v>
      </c>
      <c r="D3794" s="1" t="s">
        <v>72</v>
      </c>
      <c r="E3794" s="48" t="s">
        <v>1543</v>
      </c>
      <c r="F3794">
        <v>4</v>
      </c>
      <c r="G3794">
        <v>3</v>
      </c>
      <c r="H3794" t="s">
        <v>1733</v>
      </c>
      <c r="I3794" t="s">
        <v>49</v>
      </c>
      <c r="K3794">
        <v>19</v>
      </c>
    </row>
    <row r="3795" spans="1:11" x14ac:dyDescent="0.35">
      <c r="A3795" s="1" t="s">
        <v>433</v>
      </c>
      <c r="B3795" s="1">
        <v>2023</v>
      </c>
      <c r="C3795" s="2">
        <v>44983</v>
      </c>
      <c r="D3795" s="1" t="s">
        <v>72</v>
      </c>
      <c r="E3795" s="48" t="s">
        <v>1543</v>
      </c>
      <c r="F3795">
        <v>4</v>
      </c>
      <c r="G3795">
        <v>4</v>
      </c>
      <c r="H3795" t="s">
        <v>58</v>
      </c>
      <c r="I3795" t="s">
        <v>59</v>
      </c>
      <c r="K3795">
        <v>25</v>
      </c>
    </row>
    <row r="3796" spans="1:11" x14ac:dyDescent="0.35">
      <c r="A3796" s="1" t="s">
        <v>433</v>
      </c>
      <c r="B3796" s="1">
        <v>2023</v>
      </c>
      <c r="C3796" s="2">
        <v>44983</v>
      </c>
      <c r="D3796" s="1" t="s">
        <v>72</v>
      </c>
      <c r="E3796" s="48" t="s">
        <v>1543</v>
      </c>
      <c r="F3796">
        <v>4</v>
      </c>
      <c r="G3796">
        <v>5</v>
      </c>
      <c r="H3796" t="s">
        <v>1551</v>
      </c>
      <c r="I3796" t="s">
        <v>190</v>
      </c>
      <c r="K3796">
        <v>31</v>
      </c>
    </row>
    <row r="3797" spans="1:11" x14ac:dyDescent="0.35">
      <c r="A3797" s="1" t="s">
        <v>433</v>
      </c>
      <c r="B3797" s="1">
        <v>2023</v>
      </c>
      <c r="C3797" s="2">
        <v>44983</v>
      </c>
      <c r="D3797" s="1" t="s">
        <v>72</v>
      </c>
      <c r="E3797" s="48" t="s">
        <v>1543</v>
      </c>
      <c r="F3797">
        <v>4</v>
      </c>
      <c r="G3797">
        <v>6</v>
      </c>
      <c r="H3797" t="s">
        <v>115</v>
      </c>
      <c r="I3797" t="s">
        <v>31</v>
      </c>
      <c r="K3797">
        <v>38</v>
      </c>
    </row>
    <row r="3798" spans="1:11" x14ac:dyDescent="0.35">
      <c r="A3798" s="1" t="s">
        <v>433</v>
      </c>
      <c r="B3798" s="1">
        <v>2023</v>
      </c>
      <c r="C3798" s="2">
        <v>44983</v>
      </c>
      <c r="D3798" s="1" t="s">
        <v>72</v>
      </c>
      <c r="E3798" s="48" t="s">
        <v>1543</v>
      </c>
      <c r="F3798">
        <v>5</v>
      </c>
      <c r="G3798">
        <v>1</v>
      </c>
      <c r="H3798" t="s">
        <v>101</v>
      </c>
      <c r="I3798" t="s">
        <v>47</v>
      </c>
      <c r="K3798">
        <v>11</v>
      </c>
    </row>
    <row r="3799" spans="1:11" x14ac:dyDescent="0.35">
      <c r="A3799" s="1" t="s">
        <v>433</v>
      </c>
      <c r="B3799" s="1">
        <v>2023</v>
      </c>
      <c r="C3799" s="2">
        <v>44983</v>
      </c>
      <c r="D3799" s="1" t="s">
        <v>72</v>
      </c>
      <c r="E3799" s="48" t="s">
        <v>1543</v>
      </c>
      <c r="F3799">
        <v>5</v>
      </c>
      <c r="G3799">
        <v>2</v>
      </c>
      <c r="H3799" t="s">
        <v>26</v>
      </c>
      <c r="I3799" t="s">
        <v>27</v>
      </c>
      <c r="K3799">
        <v>13</v>
      </c>
    </row>
    <row r="3800" spans="1:11" x14ac:dyDescent="0.35">
      <c r="A3800" s="1" t="s">
        <v>433</v>
      </c>
      <c r="B3800" s="1">
        <v>2023</v>
      </c>
      <c r="C3800" s="2">
        <v>44983</v>
      </c>
      <c r="D3800" s="1" t="s">
        <v>72</v>
      </c>
      <c r="E3800" s="48" t="s">
        <v>1543</v>
      </c>
      <c r="F3800">
        <v>5</v>
      </c>
      <c r="G3800">
        <v>3</v>
      </c>
      <c r="H3800" t="s">
        <v>109</v>
      </c>
      <c r="I3800" t="s">
        <v>59</v>
      </c>
      <c r="K3800">
        <v>19</v>
      </c>
    </row>
    <row r="3801" spans="1:11" x14ac:dyDescent="0.35">
      <c r="A3801" s="1" t="s">
        <v>433</v>
      </c>
      <c r="B3801" s="1">
        <v>2023</v>
      </c>
      <c r="C3801" s="2">
        <v>44983</v>
      </c>
      <c r="D3801" s="1" t="s">
        <v>72</v>
      </c>
      <c r="E3801" s="48" t="s">
        <v>1543</v>
      </c>
      <c r="F3801">
        <v>5</v>
      </c>
      <c r="G3801">
        <v>4</v>
      </c>
      <c r="H3801" t="s">
        <v>60</v>
      </c>
      <c r="I3801" t="s">
        <v>61</v>
      </c>
      <c r="K3801">
        <v>25</v>
      </c>
    </row>
    <row r="3802" spans="1:11" x14ac:dyDescent="0.35">
      <c r="A3802" s="1" t="s">
        <v>433</v>
      </c>
      <c r="B3802" s="1">
        <v>2023</v>
      </c>
      <c r="C3802" s="2">
        <v>44983</v>
      </c>
      <c r="D3802" s="1" t="s">
        <v>72</v>
      </c>
      <c r="E3802" s="48" t="s">
        <v>1543</v>
      </c>
      <c r="F3802">
        <v>5</v>
      </c>
      <c r="G3802">
        <v>5</v>
      </c>
      <c r="H3802" t="s">
        <v>64</v>
      </c>
      <c r="I3802" t="s">
        <v>65</v>
      </c>
      <c r="K3802">
        <v>31</v>
      </c>
    </row>
    <row r="3803" spans="1:11" x14ac:dyDescent="0.35">
      <c r="A3803" s="1" t="s">
        <v>433</v>
      </c>
      <c r="B3803" s="1">
        <v>2023</v>
      </c>
      <c r="C3803" s="2">
        <v>44983</v>
      </c>
      <c r="D3803" s="1" t="s">
        <v>72</v>
      </c>
      <c r="E3803" s="48" t="s">
        <v>1543</v>
      </c>
      <c r="F3803">
        <v>5</v>
      </c>
      <c r="G3803">
        <v>6</v>
      </c>
      <c r="H3803" t="s">
        <v>398</v>
      </c>
      <c r="I3803" t="s">
        <v>15</v>
      </c>
      <c r="K3803">
        <v>38</v>
      </c>
    </row>
    <row r="3804" spans="1:11" x14ac:dyDescent="0.35">
      <c r="A3804" s="1" t="s">
        <v>433</v>
      </c>
      <c r="B3804" s="1">
        <v>2023</v>
      </c>
      <c r="C3804" s="2">
        <v>44983</v>
      </c>
      <c r="D3804" s="1" t="s">
        <v>72</v>
      </c>
      <c r="E3804" s="48" t="s">
        <v>1543</v>
      </c>
      <c r="F3804">
        <v>6</v>
      </c>
      <c r="G3804">
        <v>1</v>
      </c>
      <c r="H3804" t="s">
        <v>35</v>
      </c>
      <c r="I3804" t="s">
        <v>36</v>
      </c>
      <c r="K3804">
        <v>5</v>
      </c>
    </row>
    <row r="3805" spans="1:11" x14ac:dyDescent="0.35">
      <c r="A3805" s="1" t="s">
        <v>433</v>
      </c>
      <c r="B3805" s="1">
        <v>2023</v>
      </c>
      <c r="C3805" s="2">
        <v>44983</v>
      </c>
      <c r="D3805" s="1" t="s">
        <v>72</v>
      </c>
      <c r="E3805" s="48" t="s">
        <v>1543</v>
      </c>
      <c r="F3805">
        <v>6</v>
      </c>
      <c r="G3805">
        <v>2</v>
      </c>
      <c r="H3805" t="s">
        <v>55</v>
      </c>
      <c r="I3805" t="s">
        <v>56</v>
      </c>
      <c r="K3805">
        <v>13</v>
      </c>
    </row>
    <row r="3806" spans="1:11" x14ac:dyDescent="0.35">
      <c r="A3806" s="1" t="s">
        <v>433</v>
      </c>
      <c r="B3806" s="1">
        <v>2023</v>
      </c>
      <c r="C3806" s="2">
        <v>44983</v>
      </c>
      <c r="D3806" s="1" t="s">
        <v>72</v>
      </c>
      <c r="E3806" s="48" t="s">
        <v>1543</v>
      </c>
      <c r="F3806">
        <v>6</v>
      </c>
      <c r="G3806">
        <v>3</v>
      </c>
      <c r="H3806" t="s">
        <v>48</v>
      </c>
      <c r="I3806" t="s">
        <v>49</v>
      </c>
      <c r="K3806">
        <v>19</v>
      </c>
    </row>
    <row r="3807" spans="1:11" x14ac:dyDescent="0.35">
      <c r="A3807" s="1" t="s">
        <v>433</v>
      </c>
      <c r="B3807" s="1">
        <v>2023</v>
      </c>
      <c r="C3807" s="2">
        <v>44983</v>
      </c>
      <c r="D3807" s="1" t="s">
        <v>72</v>
      </c>
      <c r="E3807" s="48" t="s">
        <v>1543</v>
      </c>
      <c r="F3807">
        <v>6</v>
      </c>
      <c r="G3807">
        <v>4</v>
      </c>
      <c r="H3807" t="s">
        <v>102</v>
      </c>
      <c r="I3807" t="s">
        <v>154</v>
      </c>
      <c r="K3807">
        <v>25</v>
      </c>
    </row>
    <row r="3808" spans="1:11" x14ac:dyDescent="0.35">
      <c r="A3808" s="1" t="s">
        <v>433</v>
      </c>
      <c r="B3808" s="1">
        <v>2023</v>
      </c>
      <c r="C3808" s="2">
        <v>44983</v>
      </c>
      <c r="D3808" s="1" t="s">
        <v>72</v>
      </c>
      <c r="E3808" s="48" t="s">
        <v>1543</v>
      </c>
      <c r="F3808">
        <v>6</v>
      </c>
      <c r="G3808">
        <v>5</v>
      </c>
      <c r="H3808" t="s">
        <v>100</v>
      </c>
      <c r="I3808" t="s">
        <v>47</v>
      </c>
      <c r="K3808">
        <v>31</v>
      </c>
    </row>
    <row r="3809" spans="1:11" x14ac:dyDescent="0.35">
      <c r="A3809" s="1" t="s">
        <v>433</v>
      </c>
      <c r="B3809" s="1">
        <v>2023</v>
      </c>
      <c r="C3809" s="2">
        <v>44983</v>
      </c>
      <c r="D3809" s="1" t="s">
        <v>72</v>
      </c>
      <c r="E3809" s="48" t="s">
        <v>1543</v>
      </c>
      <c r="F3809">
        <v>6</v>
      </c>
      <c r="G3809">
        <v>6</v>
      </c>
      <c r="H3809" t="s">
        <v>1732</v>
      </c>
      <c r="I3809" t="s">
        <v>29</v>
      </c>
      <c r="K3809">
        <v>38</v>
      </c>
    </row>
    <row r="3810" spans="1:11" x14ac:dyDescent="0.35">
      <c r="A3810" s="1" t="s">
        <v>433</v>
      </c>
      <c r="B3810" s="1">
        <v>2023</v>
      </c>
      <c r="C3810" s="2">
        <v>44983</v>
      </c>
      <c r="D3810" s="1" t="s">
        <v>72</v>
      </c>
      <c r="E3810" s="48" t="s">
        <v>1544</v>
      </c>
      <c r="F3810">
        <v>1</v>
      </c>
      <c r="G3810">
        <v>1</v>
      </c>
      <c r="H3810" t="s">
        <v>28</v>
      </c>
      <c r="I3810" t="s">
        <v>29</v>
      </c>
      <c r="K3810">
        <v>4</v>
      </c>
    </row>
    <row r="3811" spans="1:11" x14ac:dyDescent="0.35">
      <c r="A3811" s="1" t="s">
        <v>433</v>
      </c>
      <c r="B3811" s="1">
        <v>2023</v>
      </c>
      <c r="C3811" s="2">
        <v>44983</v>
      </c>
      <c r="D3811" s="1" t="s">
        <v>72</v>
      </c>
      <c r="E3811" s="48" t="s">
        <v>1544</v>
      </c>
      <c r="F3811">
        <v>1</v>
      </c>
      <c r="G3811">
        <v>2</v>
      </c>
      <c r="H3811" t="s">
        <v>35</v>
      </c>
      <c r="I3811" t="s">
        <v>36</v>
      </c>
      <c r="K3811">
        <v>5</v>
      </c>
    </row>
    <row r="3812" spans="1:11" x14ac:dyDescent="0.35">
      <c r="A3812" s="1" t="s">
        <v>433</v>
      </c>
      <c r="B3812" s="1">
        <v>2023</v>
      </c>
      <c r="C3812" s="2">
        <v>44983</v>
      </c>
      <c r="D3812" s="1" t="s">
        <v>72</v>
      </c>
      <c r="E3812" s="48" t="s">
        <v>1544</v>
      </c>
      <c r="F3812">
        <v>1</v>
      </c>
      <c r="G3812">
        <v>3</v>
      </c>
      <c r="H3812" t="s">
        <v>18</v>
      </c>
      <c r="I3812" t="s">
        <v>19</v>
      </c>
      <c r="K3812">
        <v>6</v>
      </c>
    </row>
    <row r="3813" spans="1:11" x14ac:dyDescent="0.35">
      <c r="A3813" s="1" t="s">
        <v>433</v>
      </c>
      <c r="B3813" s="1">
        <v>2023</v>
      </c>
      <c r="C3813" s="2">
        <v>44983</v>
      </c>
      <c r="D3813" s="1" t="s">
        <v>72</v>
      </c>
      <c r="E3813" s="48" t="s">
        <v>1544</v>
      </c>
      <c r="F3813">
        <v>1</v>
      </c>
      <c r="G3813">
        <v>4</v>
      </c>
      <c r="H3813" t="s">
        <v>20</v>
      </c>
      <c r="I3813" t="s">
        <v>21</v>
      </c>
      <c r="K3813">
        <v>8</v>
      </c>
    </row>
    <row r="3814" spans="1:11" x14ac:dyDescent="0.35">
      <c r="A3814" s="1" t="s">
        <v>433</v>
      </c>
      <c r="B3814" s="1">
        <v>2023</v>
      </c>
      <c r="C3814" s="2">
        <v>44983</v>
      </c>
      <c r="D3814" s="1" t="s">
        <v>72</v>
      </c>
      <c r="E3814" s="48" t="s">
        <v>1544</v>
      </c>
      <c r="F3814">
        <v>1</v>
      </c>
      <c r="G3814">
        <v>5</v>
      </c>
      <c r="H3814" t="s">
        <v>39</v>
      </c>
      <c r="I3814" t="s">
        <v>40</v>
      </c>
      <c r="K3814">
        <v>12</v>
      </c>
    </row>
    <row r="3815" spans="1:11" x14ac:dyDescent="0.35">
      <c r="A3815" s="1" t="s">
        <v>433</v>
      </c>
      <c r="B3815" s="1">
        <v>2023</v>
      </c>
      <c r="C3815" s="2">
        <v>44983</v>
      </c>
      <c r="D3815" s="1" t="s">
        <v>72</v>
      </c>
      <c r="E3815" s="48" t="s">
        <v>1544</v>
      </c>
      <c r="F3815">
        <v>1</v>
      </c>
      <c r="G3815">
        <v>6</v>
      </c>
      <c r="H3815" t="s">
        <v>401</v>
      </c>
      <c r="I3815" t="s">
        <v>38</v>
      </c>
      <c r="K3815">
        <v>9</v>
      </c>
    </row>
    <row r="3816" spans="1:11" x14ac:dyDescent="0.35">
      <c r="A3816" s="1" t="s">
        <v>433</v>
      </c>
      <c r="B3816" s="1">
        <v>2023</v>
      </c>
      <c r="C3816" s="2">
        <v>44983</v>
      </c>
      <c r="D3816" s="1" t="s">
        <v>72</v>
      </c>
      <c r="E3816" s="48" t="s">
        <v>1544</v>
      </c>
      <c r="F3816">
        <v>2</v>
      </c>
      <c r="G3816">
        <v>1</v>
      </c>
      <c r="H3816" t="s">
        <v>16</v>
      </c>
      <c r="I3816" t="s">
        <v>17</v>
      </c>
      <c r="K3816">
        <v>2</v>
      </c>
    </row>
    <row r="3817" spans="1:11" x14ac:dyDescent="0.35">
      <c r="A3817" s="1" t="s">
        <v>433</v>
      </c>
      <c r="B3817" s="1">
        <v>2023</v>
      </c>
      <c r="C3817" s="2">
        <v>44983</v>
      </c>
      <c r="D3817" s="1" t="s">
        <v>72</v>
      </c>
      <c r="E3817" s="48" t="s">
        <v>1544</v>
      </c>
      <c r="F3817">
        <v>2</v>
      </c>
      <c r="G3817">
        <v>2</v>
      </c>
      <c r="H3817" t="s">
        <v>45</v>
      </c>
      <c r="I3817" t="s">
        <v>98</v>
      </c>
      <c r="K3817">
        <v>3</v>
      </c>
    </row>
    <row r="3818" spans="1:11" x14ac:dyDescent="0.35">
      <c r="A3818" s="1" t="s">
        <v>433</v>
      </c>
      <c r="B3818" s="1">
        <v>2023</v>
      </c>
      <c r="C3818" s="2">
        <v>44983</v>
      </c>
      <c r="D3818" s="1" t="s">
        <v>72</v>
      </c>
      <c r="E3818" s="48" t="s">
        <v>1544</v>
      </c>
      <c r="F3818">
        <v>2</v>
      </c>
      <c r="G3818">
        <v>3</v>
      </c>
      <c r="H3818" t="s">
        <v>42</v>
      </c>
      <c r="I3818" t="s">
        <v>40</v>
      </c>
      <c r="K3818">
        <v>1</v>
      </c>
    </row>
    <row r="3819" spans="1:11" x14ac:dyDescent="0.35">
      <c r="A3819" s="1" t="s">
        <v>433</v>
      </c>
      <c r="B3819" s="1">
        <v>2023</v>
      </c>
      <c r="C3819" s="2">
        <v>44983</v>
      </c>
      <c r="D3819" s="1" t="s">
        <v>72</v>
      </c>
      <c r="E3819" s="48" t="s">
        <v>1544</v>
      </c>
      <c r="F3819">
        <v>2</v>
      </c>
      <c r="G3819">
        <v>4</v>
      </c>
      <c r="H3819" t="s">
        <v>101</v>
      </c>
      <c r="I3819" t="s">
        <v>47</v>
      </c>
      <c r="K3819">
        <v>11</v>
      </c>
    </row>
    <row r="3820" spans="1:11" x14ac:dyDescent="0.35">
      <c r="A3820" s="1" t="s">
        <v>433</v>
      </c>
      <c r="B3820" s="1">
        <v>2023</v>
      </c>
      <c r="C3820" s="2">
        <v>44983</v>
      </c>
      <c r="D3820" s="1" t="s">
        <v>72</v>
      </c>
      <c r="E3820" s="48" t="s">
        <v>1544</v>
      </c>
      <c r="F3820">
        <v>2</v>
      </c>
      <c r="G3820">
        <v>5</v>
      </c>
      <c r="H3820" t="s">
        <v>397</v>
      </c>
      <c r="I3820" t="s">
        <v>25</v>
      </c>
      <c r="K3820">
        <v>10</v>
      </c>
    </row>
    <row r="3821" spans="1:11" x14ac:dyDescent="0.35">
      <c r="A3821" s="1" t="s">
        <v>433</v>
      </c>
      <c r="B3821" s="1">
        <v>2023</v>
      </c>
      <c r="C3821" s="2">
        <v>44983</v>
      </c>
      <c r="D3821" s="1" t="s">
        <v>72</v>
      </c>
      <c r="E3821" s="48" t="s">
        <v>1544</v>
      </c>
      <c r="F3821">
        <v>2</v>
      </c>
      <c r="G3821">
        <v>6</v>
      </c>
      <c r="H3821" t="s">
        <v>23</v>
      </c>
      <c r="I3821" t="s">
        <v>15</v>
      </c>
      <c r="K3821">
        <v>7</v>
      </c>
    </row>
    <row r="3822" spans="1:11" x14ac:dyDescent="0.35">
      <c r="A3822" s="1" t="s">
        <v>433</v>
      </c>
      <c r="B3822" s="1">
        <v>2023</v>
      </c>
      <c r="C3822" s="2">
        <v>44983</v>
      </c>
      <c r="D3822" s="1" t="s">
        <v>72</v>
      </c>
      <c r="E3822" s="48" t="s">
        <v>383</v>
      </c>
      <c r="F3822">
        <v>1</v>
      </c>
      <c r="G3822">
        <v>1</v>
      </c>
      <c r="H3822" t="s">
        <v>42</v>
      </c>
      <c r="I3822" t="s">
        <v>40</v>
      </c>
      <c r="K3822">
        <v>1</v>
      </c>
    </row>
    <row r="3823" spans="1:11" x14ac:dyDescent="0.35">
      <c r="A3823" s="1" t="s">
        <v>433</v>
      </c>
      <c r="B3823" s="1">
        <v>2023</v>
      </c>
      <c r="C3823" s="2">
        <v>44983</v>
      </c>
      <c r="D3823" s="1" t="s">
        <v>72</v>
      </c>
      <c r="E3823" s="48" t="s">
        <v>383</v>
      </c>
      <c r="F3823">
        <v>1</v>
      </c>
      <c r="G3823">
        <v>2</v>
      </c>
      <c r="H3823" t="s">
        <v>16</v>
      </c>
      <c r="I3823" t="s">
        <v>17</v>
      </c>
      <c r="K3823">
        <v>2</v>
      </c>
    </row>
    <row r="3824" spans="1:11" x14ac:dyDescent="0.35">
      <c r="A3824" s="1" t="s">
        <v>433</v>
      </c>
      <c r="B3824" s="1">
        <v>2023</v>
      </c>
      <c r="C3824" s="2">
        <v>44983</v>
      </c>
      <c r="D3824" s="1" t="s">
        <v>72</v>
      </c>
      <c r="E3824" s="48" t="s">
        <v>383</v>
      </c>
      <c r="F3824">
        <v>1</v>
      </c>
      <c r="G3824">
        <v>3</v>
      </c>
      <c r="H3824" t="s">
        <v>45</v>
      </c>
      <c r="I3824" t="s">
        <v>98</v>
      </c>
      <c r="K3824">
        <v>3</v>
      </c>
    </row>
    <row r="3825" spans="1:11" x14ac:dyDescent="0.35">
      <c r="A3825" s="1" t="s">
        <v>433</v>
      </c>
      <c r="B3825" s="1">
        <v>2023</v>
      </c>
      <c r="C3825" s="2">
        <v>44983</v>
      </c>
      <c r="D3825" s="1" t="s">
        <v>72</v>
      </c>
      <c r="E3825" s="48" t="s">
        <v>383</v>
      </c>
      <c r="F3825">
        <v>1</v>
      </c>
      <c r="G3825">
        <v>4</v>
      </c>
      <c r="H3825" t="s">
        <v>28</v>
      </c>
      <c r="I3825" t="s">
        <v>29</v>
      </c>
      <c r="K3825">
        <v>4</v>
      </c>
    </row>
    <row r="3826" spans="1:11" x14ac:dyDescent="0.35">
      <c r="A3826" s="1" t="s">
        <v>433</v>
      </c>
      <c r="B3826" s="1">
        <v>2023</v>
      </c>
      <c r="C3826" s="2">
        <v>44983</v>
      </c>
      <c r="D3826" s="1" t="s">
        <v>72</v>
      </c>
      <c r="E3826" s="48" t="s">
        <v>383</v>
      </c>
      <c r="F3826">
        <v>1</v>
      </c>
      <c r="G3826">
        <v>5</v>
      </c>
      <c r="H3826" t="s">
        <v>35</v>
      </c>
      <c r="I3826" t="s">
        <v>36</v>
      </c>
      <c r="K3826">
        <v>5</v>
      </c>
    </row>
    <row r="3827" spans="1:11" x14ac:dyDescent="0.35">
      <c r="A3827" s="1" t="s">
        <v>433</v>
      </c>
      <c r="B3827" s="1">
        <v>2023</v>
      </c>
      <c r="C3827" s="2">
        <v>44983</v>
      </c>
      <c r="D3827" s="1" t="s">
        <v>72</v>
      </c>
      <c r="E3827" s="48" t="s">
        <v>383</v>
      </c>
      <c r="F3827">
        <v>1</v>
      </c>
      <c r="G3827">
        <v>6</v>
      </c>
      <c r="H3827" t="s">
        <v>18</v>
      </c>
      <c r="I3827" t="s">
        <v>19</v>
      </c>
      <c r="K3827">
        <v>6</v>
      </c>
    </row>
    <row r="3828" spans="1:11" x14ac:dyDescent="0.35">
      <c r="A3828" s="1" t="s">
        <v>433</v>
      </c>
      <c r="B3828" s="1">
        <v>2023</v>
      </c>
      <c r="C3828" s="2">
        <v>44983</v>
      </c>
      <c r="D3828" s="1" t="s">
        <v>72</v>
      </c>
      <c r="E3828" s="48" t="s">
        <v>383</v>
      </c>
      <c r="F3828">
        <v>2</v>
      </c>
      <c r="G3828">
        <v>1</v>
      </c>
      <c r="H3828" t="s">
        <v>23</v>
      </c>
      <c r="I3828" t="s">
        <v>15</v>
      </c>
      <c r="K3828">
        <v>7</v>
      </c>
    </row>
    <row r="3829" spans="1:11" x14ac:dyDescent="0.35">
      <c r="A3829" s="1" t="s">
        <v>433</v>
      </c>
      <c r="B3829" s="1">
        <v>2023</v>
      </c>
      <c r="C3829" s="2">
        <v>44983</v>
      </c>
      <c r="D3829" s="1" t="s">
        <v>72</v>
      </c>
      <c r="E3829" s="48" t="s">
        <v>383</v>
      </c>
      <c r="F3829">
        <v>2</v>
      </c>
      <c r="G3829">
        <v>2</v>
      </c>
      <c r="H3829" t="s">
        <v>20</v>
      </c>
      <c r="I3829" t="s">
        <v>21</v>
      </c>
      <c r="K3829">
        <v>8</v>
      </c>
    </row>
    <row r="3830" spans="1:11" x14ac:dyDescent="0.35">
      <c r="A3830" s="1" t="s">
        <v>433</v>
      </c>
      <c r="B3830" s="1">
        <v>2023</v>
      </c>
      <c r="C3830" s="2">
        <v>44983</v>
      </c>
      <c r="D3830" s="1" t="s">
        <v>72</v>
      </c>
      <c r="E3830" s="48" t="s">
        <v>383</v>
      </c>
      <c r="F3830">
        <v>2</v>
      </c>
      <c r="G3830">
        <v>3</v>
      </c>
      <c r="H3830" t="s">
        <v>401</v>
      </c>
      <c r="I3830" t="s">
        <v>38</v>
      </c>
      <c r="K3830">
        <v>9</v>
      </c>
    </row>
    <row r="3831" spans="1:11" x14ac:dyDescent="0.35">
      <c r="A3831" s="1" t="s">
        <v>433</v>
      </c>
      <c r="B3831" s="1">
        <v>2023</v>
      </c>
      <c r="C3831" s="2">
        <v>44983</v>
      </c>
      <c r="D3831" s="1" t="s">
        <v>72</v>
      </c>
      <c r="E3831" s="48" t="s">
        <v>383</v>
      </c>
      <c r="F3831">
        <v>2</v>
      </c>
      <c r="G3831">
        <v>4</v>
      </c>
      <c r="H3831" t="s">
        <v>397</v>
      </c>
      <c r="I3831" t="s">
        <v>25</v>
      </c>
      <c r="K3831">
        <v>10</v>
      </c>
    </row>
    <row r="3832" spans="1:11" x14ac:dyDescent="0.35">
      <c r="A3832" s="1" t="s">
        <v>433</v>
      </c>
      <c r="B3832" s="1">
        <v>2023</v>
      </c>
      <c r="C3832" s="2">
        <v>44983</v>
      </c>
      <c r="D3832" s="1" t="s">
        <v>72</v>
      </c>
      <c r="E3832" s="48" t="s">
        <v>383</v>
      </c>
      <c r="F3832">
        <v>2</v>
      </c>
      <c r="G3832">
        <v>5</v>
      </c>
      <c r="H3832" t="s">
        <v>101</v>
      </c>
      <c r="I3832" t="s">
        <v>47</v>
      </c>
      <c r="K3832">
        <v>11</v>
      </c>
    </row>
    <row r="3833" spans="1:11" x14ac:dyDescent="0.35">
      <c r="A3833" s="1" t="s">
        <v>433</v>
      </c>
      <c r="B3833" s="1">
        <v>2023</v>
      </c>
      <c r="C3833" s="2">
        <v>44983</v>
      </c>
      <c r="D3833" s="1" t="s">
        <v>72</v>
      </c>
      <c r="E3833" s="48" t="s">
        <v>383</v>
      </c>
      <c r="F3833">
        <v>2</v>
      </c>
      <c r="G3833">
        <v>6</v>
      </c>
      <c r="H3833" t="s">
        <v>39</v>
      </c>
      <c r="I3833" t="s">
        <v>40</v>
      </c>
      <c r="K3833">
        <v>12</v>
      </c>
    </row>
    <row r="3834" spans="1:11" x14ac:dyDescent="0.35">
      <c r="A3834" s="4" t="s">
        <v>1771</v>
      </c>
      <c r="B3834" s="4">
        <v>2023</v>
      </c>
      <c r="C3834" s="5">
        <v>45002</v>
      </c>
      <c r="D3834" s="4" t="s">
        <v>72</v>
      </c>
      <c r="E3834" s="48" t="s">
        <v>472</v>
      </c>
      <c r="F3834">
        <v>1</v>
      </c>
      <c r="G3834">
        <v>1</v>
      </c>
      <c r="H3834" t="s">
        <v>18</v>
      </c>
      <c r="I3834" t="s">
        <v>19</v>
      </c>
      <c r="K3834">
        <v>6</v>
      </c>
    </row>
    <row r="3835" spans="1:11" x14ac:dyDescent="0.35">
      <c r="A3835" s="4" t="s">
        <v>1771</v>
      </c>
      <c r="B3835" s="4">
        <v>2023</v>
      </c>
      <c r="C3835" s="5">
        <v>45002</v>
      </c>
      <c r="D3835" s="4" t="s">
        <v>72</v>
      </c>
      <c r="E3835" s="48" t="s">
        <v>472</v>
      </c>
      <c r="F3835">
        <v>1</v>
      </c>
      <c r="G3835">
        <v>2</v>
      </c>
      <c r="H3835" t="s">
        <v>20</v>
      </c>
      <c r="I3835" t="s">
        <v>21</v>
      </c>
      <c r="K3835">
        <v>16</v>
      </c>
    </row>
    <row r="3836" spans="1:11" x14ac:dyDescent="0.35">
      <c r="A3836" s="4" t="s">
        <v>1771</v>
      </c>
      <c r="B3836" s="4">
        <v>2023</v>
      </c>
      <c r="C3836" s="5">
        <v>45002</v>
      </c>
      <c r="D3836" s="4" t="s">
        <v>72</v>
      </c>
      <c r="E3836" s="48" t="s">
        <v>472</v>
      </c>
      <c r="F3836">
        <v>1</v>
      </c>
      <c r="G3836">
        <v>3</v>
      </c>
      <c r="H3836" t="s">
        <v>52</v>
      </c>
      <c r="I3836" t="s">
        <v>53</v>
      </c>
      <c r="K3836">
        <v>8</v>
      </c>
    </row>
    <row r="3837" spans="1:11" x14ac:dyDescent="0.35">
      <c r="A3837" s="4" t="s">
        <v>1771</v>
      </c>
      <c r="B3837" s="4">
        <v>2023</v>
      </c>
      <c r="C3837" s="5">
        <v>45002</v>
      </c>
      <c r="D3837" s="4" t="s">
        <v>72</v>
      </c>
      <c r="E3837" s="48" t="s">
        <v>472</v>
      </c>
      <c r="F3837">
        <v>1</v>
      </c>
      <c r="G3837">
        <v>4</v>
      </c>
      <c r="H3837" t="s">
        <v>81</v>
      </c>
      <c r="I3837" t="s">
        <v>17</v>
      </c>
      <c r="K3837">
        <v>12</v>
      </c>
    </row>
    <row r="3838" spans="1:11" x14ac:dyDescent="0.35">
      <c r="A3838" s="4" t="s">
        <v>1771</v>
      </c>
      <c r="B3838" s="4">
        <v>2023</v>
      </c>
      <c r="C3838" s="5">
        <v>45002</v>
      </c>
      <c r="D3838" s="4" t="s">
        <v>72</v>
      </c>
      <c r="E3838" s="48" t="s">
        <v>472</v>
      </c>
      <c r="F3838">
        <v>1</v>
      </c>
      <c r="G3838">
        <v>5</v>
      </c>
      <c r="H3838" t="s">
        <v>299</v>
      </c>
      <c r="I3838" t="s">
        <v>70</v>
      </c>
      <c r="K3838">
        <v>40</v>
      </c>
    </row>
    <row r="3839" spans="1:11" x14ac:dyDescent="0.35">
      <c r="A3839" s="4" t="s">
        <v>1771</v>
      </c>
      <c r="B3839" s="4">
        <v>2023</v>
      </c>
      <c r="C3839" s="5">
        <v>45002</v>
      </c>
      <c r="D3839" s="4" t="s">
        <v>72</v>
      </c>
      <c r="E3839" s="48" t="s">
        <v>472</v>
      </c>
      <c r="F3839">
        <v>2</v>
      </c>
      <c r="G3839">
        <v>1</v>
      </c>
      <c r="H3839" t="s">
        <v>39</v>
      </c>
      <c r="I3839" t="s">
        <v>40</v>
      </c>
      <c r="K3839">
        <v>10</v>
      </c>
    </row>
    <row r="3840" spans="1:11" x14ac:dyDescent="0.35">
      <c r="A3840" s="4" t="s">
        <v>1771</v>
      </c>
      <c r="B3840" s="4">
        <v>2023</v>
      </c>
      <c r="C3840" s="5">
        <v>45002</v>
      </c>
      <c r="D3840" s="4" t="s">
        <v>72</v>
      </c>
      <c r="E3840" s="48" t="s">
        <v>472</v>
      </c>
      <c r="F3840">
        <v>2</v>
      </c>
      <c r="G3840">
        <v>2</v>
      </c>
      <c r="H3840" t="s">
        <v>400</v>
      </c>
      <c r="I3840" t="s">
        <v>19</v>
      </c>
      <c r="K3840">
        <v>9</v>
      </c>
    </row>
    <row r="3841" spans="1:11" x14ac:dyDescent="0.35">
      <c r="A3841" s="4" t="s">
        <v>1771</v>
      </c>
      <c r="B3841" s="4">
        <v>2023</v>
      </c>
      <c r="C3841" s="5">
        <v>45002</v>
      </c>
      <c r="D3841" s="4" t="s">
        <v>72</v>
      </c>
      <c r="E3841" s="48" t="s">
        <v>472</v>
      </c>
      <c r="F3841">
        <v>2</v>
      </c>
      <c r="G3841">
        <v>3</v>
      </c>
      <c r="H3841" t="s">
        <v>54</v>
      </c>
      <c r="I3841" t="s">
        <v>44</v>
      </c>
      <c r="K3841">
        <v>21</v>
      </c>
    </row>
    <row r="3842" spans="1:11" x14ac:dyDescent="0.35">
      <c r="A3842" s="4" t="s">
        <v>1771</v>
      </c>
      <c r="B3842" s="4">
        <v>2023</v>
      </c>
      <c r="C3842" s="5">
        <v>45002</v>
      </c>
      <c r="D3842" s="4" t="s">
        <v>72</v>
      </c>
      <c r="E3842" s="48" t="s">
        <v>472</v>
      </c>
      <c r="F3842">
        <v>2</v>
      </c>
      <c r="G3842">
        <v>4</v>
      </c>
      <c r="H3842" t="s">
        <v>100</v>
      </c>
      <c r="I3842" t="s">
        <v>47</v>
      </c>
      <c r="K3842">
        <v>22</v>
      </c>
    </row>
    <row r="3843" spans="1:11" x14ac:dyDescent="0.35">
      <c r="A3843" s="4" t="s">
        <v>1771</v>
      </c>
      <c r="B3843" s="4">
        <v>2023</v>
      </c>
      <c r="C3843" s="5">
        <v>45002</v>
      </c>
      <c r="D3843" s="4" t="s">
        <v>72</v>
      </c>
      <c r="E3843" s="48" t="s">
        <v>472</v>
      </c>
      <c r="F3843">
        <v>2</v>
      </c>
      <c r="G3843">
        <v>5</v>
      </c>
      <c r="H3843" t="s">
        <v>401</v>
      </c>
      <c r="I3843" t="s">
        <v>38</v>
      </c>
      <c r="K3843">
        <v>23</v>
      </c>
    </row>
    <row r="3844" spans="1:11" x14ac:dyDescent="0.35">
      <c r="A3844" s="4" t="s">
        <v>1771</v>
      </c>
      <c r="B3844" s="4">
        <v>2023</v>
      </c>
      <c r="C3844" s="5">
        <v>45002</v>
      </c>
      <c r="D3844" s="4" t="s">
        <v>72</v>
      </c>
      <c r="E3844" s="48" t="s">
        <v>472</v>
      </c>
      <c r="F3844">
        <v>2</v>
      </c>
      <c r="G3844">
        <v>6</v>
      </c>
      <c r="H3844" t="s">
        <v>1772</v>
      </c>
      <c r="I3844" t="s">
        <v>242</v>
      </c>
      <c r="K3844">
        <v>31</v>
      </c>
    </row>
    <row r="3845" spans="1:11" x14ac:dyDescent="0.35">
      <c r="A3845" s="4" t="s">
        <v>1771</v>
      </c>
      <c r="B3845" s="4">
        <v>2023</v>
      </c>
      <c r="C3845" s="5">
        <v>45002</v>
      </c>
      <c r="D3845" s="4" t="s">
        <v>72</v>
      </c>
      <c r="E3845" s="48" t="s">
        <v>472</v>
      </c>
      <c r="F3845">
        <v>3</v>
      </c>
      <c r="G3845">
        <v>1</v>
      </c>
      <c r="H3845" t="s">
        <v>28</v>
      </c>
      <c r="I3845" t="s">
        <v>29</v>
      </c>
      <c r="K3845">
        <v>7</v>
      </c>
    </row>
    <row r="3846" spans="1:11" x14ac:dyDescent="0.35">
      <c r="A3846" s="4" t="s">
        <v>1771</v>
      </c>
      <c r="B3846" s="4">
        <v>2023</v>
      </c>
      <c r="C3846" s="5">
        <v>45002</v>
      </c>
      <c r="D3846" s="4" t="s">
        <v>72</v>
      </c>
      <c r="E3846" s="48" t="s">
        <v>472</v>
      </c>
      <c r="F3846">
        <v>3</v>
      </c>
      <c r="G3846">
        <v>2</v>
      </c>
      <c r="H3846" t="s">
        <v>45</v>
      </c>
      <c r="I3846" t="s">
        <v>40</v>
      </c>
      <c r="K3846">
        <v>5</v>
      </c>
    </row>
    <row r="3847" spans="1:11" x14ac:dyDescent="0.35">
      <c r="A3847" s="4" t="s">
        <v>1771</v>
      </c>
      <c r="B3847" s="4">
        <v>2023</v>
      </c>
      <c r="C3847" s="5">
        <v>45002</v>
      </c>
      <c r="D3847" s="4" t="s">
        <v>72</v>
      </c>
      <c r="E3847" s="48" t="s">
        <v>472</v>
      </c>
      <c r="F3847">
        <v>3</v>
      </c>
      <c r="G3847">
        <v>3</v>
      </c>
      <c r="H3847" t="s">
        <v>1773</v>
      </c>
      <c r="I3847" t="s">
        <v>123</v>
      </c>
      <c r="K3847">
        <v>29</v>
      </c>
    </row>
    <row r="3848" spans="1:11" x14ac:dyDescent="0.35">
      <c r="A3848" s="4" t="s">
        <v>1771</v>
      </c>
      <c r="B3848" s="4">
        <v>2023</v>
      </c>
      <c r="C3848" s="5">
        <v>45002</v>
      </c>
      <c r="D3848" s="4" t="s">
        <v>72</v>
      </c>
      <c r="E3848" s="48" t="s">
        <v>472</v>
      </c>
      <c r="F3848">
        <v>3</v>
      </c>
      <c r="G3848">
        <v>4</v>
      </c>
      <c r="H3848" t="s">
        <v>68</v>
      </c>
      <c r="I3848" t="s">
        <v>67</v>
      </c>
      <c r="K3848">
        <v>30</v>
      </c>
    </row>
    <row r="3849" spans="1:11" x14ac:dyDescent="0.35">
      <c r="A3849" s="4" t="s">
        <v>1771</v>
      </c>
      <c r="B3849" s="4">
        <v>2023</v>
      </c>
      <c r="C3849" s="5">
        <v>45002</v>
      </c>
      <c r="D3849" s="4" t="s">
        <v>72</v>
      </c>
      <c r="E3849" s="48" t="s">
        <v>472</v>
      </c>
      <c r="F3849">
        <v>3</v>
      </c>
      <c r="G3849">
        <v>5</v>
      </c>
      <c r="H3849" t="s">
        <v>494</v>
      </c>
      <c r="I3849" t="s">
        <v>70</v>
      </c>
      <c r="K3849">
        <v>39</v>
      </c>
    </row>
    <row r="3850" spans="1:11" x14ac:dyDescent="0.35">
      <c r="A3850" s="4" t="s">
        <v>1771</v>
      </c>
      <c r="B3850" s="4">
        <v>2023</v>
      </c>
      <c r="C3850" s="5">
        <v>45002</v>
      </c>
      <c r="D3850" s="4" t="s">
        <v>72</v>
      </c>
      <c r="E3850" s="48" t="s">
        <v>472</v>
      </c>
      <c r="F3850">
        <v>3</v>
      </c>
      <c r="G3850" t="s">
        <v>388</v>
      </c>
      <c r="H3850" t="s">
        <v>23</v>
      </c>
      <c r="I3850" t="s">
        <v>15</v>
      </c>
      <c r="K3850">
        <v>41</v>
      </c>
    </row>
    <row r="3851" spans="1:11" x14ac:dyDescent="0.35">
      <c r="A3851" s="4" t="s">
        <v>1771</v>
      </c>
      <c r="B3851" s="4">
        <v>2023</v>
      </c>
      <c r="C3851" s="5">
        <v>45002</v>
      </c>
      <c r="D3851" s="4" t="s">
        <v>72</v>
      </c>
      <c r="E3851" s="48" t="s">
        <v>472</v>
      </c>
      <c r="F3851">
        <v>4</v>
      </c>
      <c r="G3851">
        <v>1</v>
      </c>
      <c r="H3851" t="s">
        <v>42</v>
      </c>
      <c r="I3851" t="s">
        <v>98</v>
      </c>
      <c r="K3851">
        <v>1</v>
      </c>
    </row>
    <row r="3852" spans="1:11" x14ac:dyDescent="0.35">
      <c r="A3852" s="4" t="s">
        <v>1771</v>
      </c>
      <c r="B3852" s="4">
        <v>2023</v>
      </c>
      <c r="C3852" s="5">
        <v>45002</v>
      </c>
      <c r="D3852" s="4" t="s">
        <v>72</v>
      </c>
      <c r="E3852" s="48" t="s">
        <v>472</v>
      </c>
      <c r="F3852">
        <v>4</v>
      </c>
      <c r="G3852">
        <v>2</v>
      </c>
      <c r="H3852" t="s">
        <v>397</v>
      </c>
      <c r="I3852" t="s">
        <v>25</v>
      </c>
      <c r="K3852">
        <v>15</v>
      </c>
    </row>
    <row r="3853" spans="1:11" x14ac:dyDescent="0.35">
      <c r="A3853" s="4" t="s">
        <v>1771</v>
      </c>
      <c r="B3853" s="4">
        <v>2023</v>
      </c>
      <c r="C3853" s="5">
        <v>45002</v>
      </c>
      <c r="D3853" s="4" t="s">
        <v>72</v>
      </c>
      <c r="E3853" s="48" t="s">
        <v>472</v>
      </c>
      <c r="F3853">
        <v>4</v>
      </c>
      <c r="G3853">
        <v>3</v>
      </c>
      <c r="H3853" t="s">
        <v>398</v>
      </c>
      <c r="I3853" t="s">
        <v>15</v>
      </c>
      <c r="K3853">
        <v>3</v>
      </c>
    </row>
    <row r="3854" spans="1:11" x14ac:dyDescent="0.35">
      <c r="A3854" s="4" t="s">
        <v>1771</v>
      </c>
      <c r="B3854" s="4">
        <v>2023</v>
      </c>
      <c r="C3854" s="5">
        <v>45002</v>
      </c>
      <c r="D3854" s="4" t="s">
        <v>72</v>
      </c>
      <c r="E3854" s="48" t="s">
        <v>472</v>
      </c>
      <c r="F3854">
        <v>4</v>
      </c>
      <c r="G3854">
        <v>4</v>
      </c>
      <c r="H3854" t="s">
        <v>93</v>
      </c>
      <c r="I3854" t="s">
        <v>90</v>
      </c>
      <c r="K3854">
        <v>27</v>
      </c>
    </row>
    <row r="3855" spans="1:11" x14ac:dyDescent="0.35">
      <c r="A3855" s="4" t="s">
        <v>1771</v>
      </c>
      <c r="B3855" s="4">
        <v>2023</v>
      </c>
      <c r="C3855" s="5">
        <v>45002</v>
      </c>
      <c r="D3855" s="4" t="s">
        <v>72</v>
      </c>
      <c r="E3855" s="48" t="s">
        <v>472</v>
      </c>
      <c r="F3855">
        <v>4</v>
      </c>
      <c r="G3855">
        <v>5</v>
      </c>
      <c r="H3855" t="s">
        <v>1551</v>
      </c>
      <c r="I3855" t="s">
        <v>190</v>
      </c>
      <c r="K3855">
        <v>36</v>
      </c>
    </row>
    <row r="3856" spans="1:11" x14ac:dyDescent="0.35">
      <c r="A3856" s="4" t="s">
        <v>1771</v>
      </c>
      <c r="B3856" s="4">
        <v>2023</v>
      </c>
      <c r="C3856" s="5">
        <v>45002</v>
      </c>
      <c r="D3856" s="4" t="s">
        <v>72</v>
      </c>
      <c r="E3856" s="48" t="s">
        <v>472</v>
      </c>
      <c r="F3856">
        <v>4</v>
      </c>
      <c r="G3856">
        <v>6</v>
      </c>
      <c r="H3856" t="s">
        <v>1774</v>
      </c>
      <c r="I3856" t="s">
        <v>1775</v>
      </c>
      <c r="K3856">
        <v>37</v>
      </c>
    </row>
    <row r="3857" spans="1:11" x14ac:dyDescent="0.35">
      <c r="A3857" s="4" t="s">
        <v>1771</v>
      </c>
      <c r="B3857" s="4">
        <v>2023</v>
      </c>
      <c r="C3857" s="5">
        <v>45002</v>
      </c>
      <c r="D3857" s="4" t="s">
        <v>72</v>
      </c>
      <c r="E3857" s="48" t="s">
        <v>472</v>
      </c>
      <c r="F3857">
        <v>5</v>
      </c>
      <c r="G3857">
        <v>1</v>
      </c>
      <c r="H3857" t="s">
        <v>50</v>
      </c>
      <c r="I3857" t="s">
        <v>51</v>
      </c>
      <c r="K3857">
        <v>2</v>
      </c>
    </row>
    <row r="3858" spans="1:11" x14ac:dyDescent="0.35">
      <c r="A3858" s="4" t="s">
        <v>1771</v>
      </c>
      <c r="B3858" s="4">
        <v>2023</v>
      </c>
      <c r="C3858" s="5">
        <v>45002</v>
      </c>
      <c r="D3858" s="4" t="s">
        <v>72</v>
      </c>
      <c r="E3858" s="48" t="s">
        <v>472</v>
      </c>
      <c r="F3858">
        <v>5</v>
      </c>
      <c r="G3858">
        <v>2</v>
      </c>
      <c r="H3858" t="s">
        <v>1732</v>
      </c>
      <c r="I3858" t="s">
        <v>29</v>
      </c>
      <c r="K3858">
        <v>18</v>
      </c>
    </row>
    <row r="3859" spans="1:11" x14ac:dyDescent="0.35">
      <c r="A3859" s="4" t="s">
        <v>1771</v>
      </c>
      <c r="B3859" s="4">
        <v>2023</v>
      </c>
      <c r="C3859" s="5">
        <v>45002</v>
      </c>
      <c r="D3859" s="4" t="s">
        <v>72</v>
      </c>
      <c r="E3859" s="48" t="s">
        <v>472</v>
      </c>
      <c r="F3859">
        <v>5</v>
      </c>
      <c r="G3859">
        <v>3</v>
      </c>
      <c r="H3859" t="s">
        <v>60</v>
      </c>
      <c r="I3859" t="s">
        <v>61</v>
      </c>
      <c r="K3859">
        <v>24</v>
      </c>
    </row>
    <row r="3860" spans="1:11" x14ac:dyDescent="0.35">
      <c r="A3860" s="4" t="s">
        <v>1771</v>
      </c>
      <c r="B3860" s="4">
        <v>2023</v>
      </c>
      <c r="C3860" s="5">
        <v>45002</v>
      </c>
      <c r="D3860" s="4" t="s">
        <v>72</v>
      </c>
      <c r="E3860" s="48" t="s">
        <v>472</v>
      </c>
      <c r="F3860">
        <v>5</v>
      </c>
      <c r="G3860">
        <v>4</v>
      </c>
      <c r="H3860" t="s">
        <v>66</v>
      </c>
      <c r="I3860" t="s">
        <v>67</v>
      </c>
      <c r="K3860">
        <v>34</v>
      </c>
    </row>
    <row r="3861" spans="1:11" x14ac:dyDescent="0.35">
      <c r="A3861" s="4" t="s">
        <v>1771</v>
      </c>
      <c r="B3861" s="4">
        <v>2023</v>
      </c>
      <c r="C3861" s="5">
        <v>45002</v>
      </c>
      <c r="D3861" s="4" t="s">
        <v>72</v>
      </c>
      <c r="E3861" s="48" t="s">
        <v>472</v>
      </c>
      <c r="F3861">
        <v>5</v>
      </c>
      <c r="G3861">
        <v>5</v>
      </c>
      <c r="H3861" t="s">
        <v>1733</v>
      </c>
      <c r="I3861" t="s">
        <v>49</v>
      </c>
      <c r="K3861">
        <v>28</v>
      </c>
    </row>
    <row r="3862" spans="1:11" x14ac:dyDescent="0.35">
      <c r="A3862" s="4" t="s">
        <v>1771</v>
      </c>
      <c r="B3862" s="4">
        <v>2023</v>
      </c>
      <c r="C3862" s="5">
        <v>45002</v>
      </c>
      <c r="D3862" s="4" t="s">
        <v>72</v>
      </c>
      <c r="E3862" s="48" t="s">
        <v>472</v>
      </c>
      <c r="F3862">
        <v>5</v>
      </c>
      <c r="G3862">
        <v>6</v>
      </c>
      <c r="H3862" t="s">
        <v>109</v>
      </c>
      <c r="I3862" t="s">
        <v>59</v>
      </c>
      <c r="K3862">
        <v>25</v>
      </c>
    </row>
    <row r="3863" spans="1:11" x14ac:dyDescent="0.35">
      <c r="A3863" s="4" t="s">
        <v>1771</v>
      </c>
      <c r="B3863" s="4">
        <v>2023</v>
      </c>
      <c r="C3863" s="5">
        <v>45002</v>
      </c>
      <c r="D3863" s="4" t="s">
        <v>72</v>
      </c>
      <c r="E3863" s="48" t="s">
        <v>472</v>
      </c>
      <c r="F3863">
        <v>6</v>
      </c>
      <c r="G3863">
        <v>1</v>
      </c>
      <c r="H3863" t="s">
        <v>43</v>
      </c>
      <c r="I3863" t="s">
        <v>44</v>
      </c>
      <c r="K3863">
        <v>17</v>
      </c>
    </row>
    <row r="3864" spans="1:11" x14ac:dyDescent="0.35">
      <c r="A3864" s="4" t="s">
        <v>1771</v>
      </c>
      <c r="B3864" s="4">
        <v>2023</v>
      </c>
      <c r="C3864" s="5">
        <v>45002</v>
      </c>
      <c r="D3864" s="4" t="s">
        <v>72</v>
      </c>
      <c r="E3864" s="48" t="s">
        <v>472</v>
      </c>
      <c r="F3864">
        <v>6</v>
      </c>
      <c r="G3864">
        <v>2</v>
      </c>
      <c r="H3864" t="s">
        <v>89</v>
      </c>
      <c r="I3864" t="s">
        <v>90</v>
      </c>
      <c r="K3864">
        <v>13</v>
      </c>
    </row>
    <row r="3865" spans="1:11" x14ac:dyDescent="0.35">
      <c r="A3865" s="4" t="s">
        <v>1771</v>
      </c>
      <c r="B3865" s="4">
        <v>2023</v>
      </c>
      <c r="C3865" s="5">
        <v>45002</v>
      </c>
      <c r="D3865" s="4" t="s">
        <v>72</v>
      </c>
      <c r="E3865" s="48" t="s">
        <v>472</v>
      </c>
      <c r="F3865">
        <v>6</v>
      </c>
      <c r="G3865">
        <v>3</v>
      </c>
      <c r="H3865" t="s">
        <v>32</v>
      </c>
      <c r="I3865" t="s">
        <v>17</v>
      </c>
      <c r="K3865">
        <v>4</v>
      </c>
    </row>
    <row r="3866" spans="1:11" x14ac:dyDescent="0.35">
      <c r="A3866" s="4" t="s">
        <v>1771</v>
      </c>
      <c r="B3866" s="4">
        <v>2023</v>
      </c>
      <c r="C3866" s="5">
        <v>45002</v>
      </c>
      <c r="D3866" s="4" t="s">
        <v>72</v>
      </c>
      <c r="E3866" s="48" t="s">
        <v>472</v>
      </c>
      <c r="F3866">
        <v>6</v>
      </c>
      <c r="G3866">
        <v>4</v>
      </c>
      <c r="H3866" t="s">
        <v>64</v>
      </c>
      <c r="I3866" t="s">
        <v>65</v>
      </c>
      <c r="K3866">
        <v>32</v>
      </c>
    </row>
    <row r="3867" spans="1:11" x14ac:dyDescent="0.35">
      <c r="A3867" s="4" t="s">
        <v>1771</v>
      </c>
      <c r="B3867" s="4">
        <v>2023</v>
      </c>
      <c r="C3867" s="5">
        <v>45002</v>
      </c>
      <c r="D3867" s="4" t="s">
        <v>72</v>
      </c>
      <c r="E3867" s="48" t="s">
        <v>472</v>
      </c>
      <c r="F3867">
        <v>6</v>
      </c>
      <c r="G3867">
        <v>5</v>
      </c>
      <c r="H3867" t="s">
        <v>48</v>
      </c>
      <c r="I3867" t="s">
        <v>49</v>
      </c>
      <c r="K3867">
        <v>19</v>
      </c>
    </row>
    <row r="3868" spans="1:11" x14ac:dyDescent="0.35">
      <c r="A3868" s="4" t="s">
        <v>1771</v>
      </c>
      <c r="B3868" s="4">
        <v>2023</v>
      </c>
      <c r="C3868" s="5">
        <v>45002</v>
      </c>
      <c r="D3868" s="4" t="s">
        <v>72</v>
      </c>
      <c r="E3868" s="48" t="s">
        <v>472</v>
      </c>
      <c r="F3868">
        <v>6</v>
      </c>
      <c r="G3868">
        <v>6</v>
      </c>
      <c r="H3868" t="s">
        <v>1734</v>
      </c>
      <c r="I3868" t="s">
        <v>159</v>
      </c>
      <c r="K3868">
        <v>20</v>
      </c>
    </row>
    <row r="3869" spans="1:11" x14ac:dyDescent="0.35">
      <c r="A3869" s="4" t="s">
        <v>1771</v>
      </c>
      <c r="B3869" s="4">
        <v>2023</v>
      </c>
      <c r="C3869" s="5">
        <v>45002</v>
      </c>
      <c r="D3869" s="4" t="s">
        <v>72</v>
      </c>
      <c r="E3869" s="48" t="s">
        <v>472</v>
      </c>
      <c r="F3869">
        <v>7</v>
      </c>
      <c r="G3869">
        <v>1</v>
      </c>
      <c r="H3869" t="s">
        <v>24</v>
      </c>
      <c r="I3869" t="s">
        <v>25</v>
      </c>
      <c r="K3869">
        <v>14</v>
      </c>
    </row>
    <row r="3870" spans="1:11" x14ac:dyDescent="0.35">
      <c r="A3870" s="4" t="s">
        <v>1771</v>
      </c>
      <c r="B3870" s="4">
        <v>2023</v>
      </c>
      <c r="C3870" s="5">
        <v>45002</v>
      </c>
      <c r="D3870" s="4" t="s">
        <v>72</v>
      </c>
      <c r="E3870" s="48" t="s">
        <v>472</v>
      </c>
      <c r="F3870">
        <v>7</v>
      </c>
      <c r="G3870">
        <v>2</v>
      </c>
      <c r="H3870" t="s">
        <v>115</v>
      </c>
      <c r="I3870" t="s">
        <v>31</v>
      </c>
      <c r="K3870">
        <v>11</v>
      </c>
    </row>
    <row r="3871" spans="1:11" x14ac:dyDescent="0.35">
      <c r="A3871" s="4" t="s">
        <v>1771</v>
      </c>
      <c r="B3871" s="4">
        <v>2023</v>
      </c>
      <c r="C3871" s="5">
        <v>45002</v>
      </c>
      <c r="D3871" s="4" t="s">
        <v>72</v>
      </c>
      <c r="E3871" s="48" t="s">
        <v>472</v>
      </c>
      <c r="F3871">
        <v>7</v>
      </c>
      <c r="G3871">
        <v>3</v>
      </c>
      <c r="H3871" t="s">
        <v>101</v>
      </c>
      <c r="I3871" t="s">
        <v>47</v>
      </c>
      <c r="K3871">
        <v>26</v>
      </c>
    </row>
    <row r="3872" spans="1:11" x14ac:dyDescent="0.35">
      <c r="A3872" s="4" t="s">
        <v>1771</v>
      </c>
      <c r="B3872" s="4">
        <v>2023</v>
      </c>
      <c r="C3872" s="5">
        <v>45002</v>
      </c>
      <c r="D3872" s="4" t="s">
        <v>72</v>
      </c>
      <c r="E3872" s="48" t="s">
        <v>472</v>
      </c>
      <c r="F3872">
        <v>7</v>
      </c>
      <c r="G3872">
        <v>4</v>
      </c>
      <c r="H3872" t="s">
        <v>58</v>
      </c>
      <c r="I3872" t="s">
        <v>59</v>
      </c>
      <c r="K3872">
        <v>33</v>
      </c>
    </row>
    <row r="3873" spans="1:11" x14ac:dyDescent="0.35">
      <c r="A3873" s="4" t="s">
        <v>1771</v>
      </c>
      <c r="B3873" s="4">
        <v>2023</v>
      </c>
      <c r="C3873" s="5">
        <v>45002</v>
      </c>
      <c r="D3873" s="4" t="s">
        <v>72</v>
      </c>
      <c r="E3873" s="48" t="s">
        <v>472</v>
      </c>
      <c r="F3873">
        <v>7</v>
      </c>
      <c r="G3873">
        <v>5</v>
      </c>
      <c r="H3873" t="s">
        <v>1553</v>
      </c>
      <c r="I3873" t="s">
        <v>190</v>
      </c>
      <c r="K3873">
        <v>35</v>
      </c>
    </row>
    <row r="3874" spans="1:11" x14ac:dyDescent="0.35">
      <c r="A3874" s="4" t="s">
        <v>1771</v>
      </c>
      <c r="B3874" s="4">
        <v>2023</v>
      </c>
      <c r="C3874" s="5">
        <v>45002</v>
      </c>
      <c r="D3874" s="4" t="s">
        <v>72</v>
      </c>
      <c r="E3874" s="48" t="s">
        <v>472</v>
      </c>
      <c r="F3874">
        <v>7</v>
      </c>
      <c r="G3874" t="s">
        <v>318</v>
      </c>
      <c r="H3874" t="s">
        <v>1776</v>
      </c>
      <c r="I3874" t="s">
        <v>51</v>
      </c>
      <c r="K3874">
        <v>38</v>
      </c>
    </row>
    <row r="3875" spans="1:11" x14ac:dyDescent="0.35">
      <c r="A3875" s="4" t="s">
        <v>1771</v>
      </c>
      <c r="B3875" s="4">
        <v>2023</v>
      </c>
      <c r="C3875" s="5">
        <v>45002</v>
      </c>
      <c r="D3875" s="4" t="s">
        <v>72</v>
      </c>
      <c r="E3875" s="48" t="s">
        <v>1543</v>
      </c>
      <c r="F3875">
        <v>1</v>
      </c>
      <c r="G3875">
        <v>1</v>
      </c>
      <c r="H3875" t="s">
        <v>52</v>
      </c>
      <c r="I3875" t="s">
        <v>53</v>
      </c>
      <c r="K3875">
        <v>8</v>
      </c>
    </row>
    <row r="3876" spans="1:11" x14ac:dyDescent="0.35">
      <c r="A3876" s="4" t="s">
        <v>1771</v>
      </c>
      <c r="B3876" s="4">
        <v>2023</v>
      </c>
      <c r="C3876" s="5">
        <v>45002</v>
      </c>
      <c r="D3876" s="4" t="s">
        <v>72</v>
      </c>
      <c r="E3876" s="48" t="s">
        <v>1543</v>
      </c>
      <c r="F3876">
        <v>1</v>
      </c>
      <c r="G3876">
        <v>2</v>
      </c>
      <c r="H3876" t="s">
        <v>1734</v>
      </c>
      <c r="I3876" t="s">
        <v>159</v>
      </c>
      <c r="K3876">
        <v>20</v>
      </c>
    </row>
    <row r="3877" spans="1:11" x14ac:dyDescent="0.35">
      <c r="A3877" s="4" t="s">
        <v>1771</v>
      </c>
      <c r="B3877" s="4">
        <v>2023</v>
      </c>
      <c r="C3877" s="5">
        <v>45002</v>
      </c>
      <c r="D3877" s="4" t="s">
        <v>72</v>
      </c>
      <c r="E3877" s="48" t="s">
        <v>1543</v>
      </c>
      <c r="F3877">
        <v>1</v>
      </c>
      <c r="G3877">
        <v>3</v>
      </c>
      <c r="H3877" t="s">
        <v>401</v>
      </c>
      <c r="I3877" t="s">
        <v>38</v>
      </c>
      <c r="K3877">
        <v>23</v>
      </c>
    </row>
    <row r="3878" spans="1:11" x14ac:dyDescent="0.35">
      <c r="A3878" s="4" t="s">
        <v>1771</v>
      </c>
      <c r="B3878" s="4">
        <v>2023</v>
      </c>
      <c r="C3878" s="5">
        <v>45002</v>
      </c>
      <c r="D3878" s="4" t="s">
        <v>72</v>
      </c>
      <c r="E3878" s="48" t="s">
        <v>1543</v>
      </c>
      <c r="F3878">
        <v>1</v>
      </c>
      <c r="G3878">
        <v>4</v>
      </c>
      <c r="H3878" t="s">
        <v>93</v>
      </c>
      <c r="I3878" t="s">
        <v>90</v>
      </c>
      <c r="K3878">
        <v>27</v>
      </c>
    </row>
    <row r="3879" spans="1:11" x14ac:dyDescent="0.35">
      <c r="A3879" s="4" t="s">
        <v>1771</v>
      </c>
      <c r="B3879" s="4">
        <v>2023</v>
      </c>
      <c r="C3879" s="5">
        <v>45002</v>
      </c>
      <c r="D3879" s="4" t="s">
        <v>72</v>
      </c>
      <c r="E3879" s="48" t="s">
        <v>1543</v>
      </c>
      <c r="F3879">
        <v>1</v>
      </c>
      <c r="G3879">
        <v>5</v>
      </c>
      <c r="H3879" t="s">
        <v>66</v>
      </c>
      <c r="I3879" t="s">
        <v>67</v>
      </c>
      <c r="K3879">
        <v>34</v>
      </c>
    </row>
    <row r="3880" spans="1:11" x14ac:dyDescent="0.35">
      <c r="A3880" s="4" t="s">
        <v>1771</v>
      </c>
      <c r="B3880" s="4">
        <v>2023</v>
      </c>
      <c r="C3880" s="5">
        <v>45002</v>
      </c>
      <c r="D3880" s="4" t="s">
        <v>72</v>
      </c>
      <c r="E3880" s="48" t="s">
        <v>1543</v>
      </c>
      <c r="F3880">
        <v>1</v>
      </c>
      <c r="G3880">
        <v>6</v>
      </c>
      <c r="H3880" t="s">
        <v>1553</v>
      </c>
      <c r="I3880" t="s">
        <v>190</v>
      </c>
      <c r="K3880">
        <v>35</v>
      </c>
    </row>
    <row r="3881" spans="1:11" x14ac:dyDescent="0.35">
      <c r="A3881" s="4" t="s">
        <v>1771</v>
      </c>
      <c r="B3881" s="4">
        <v>2023</v>
      </c>
      <c r="C3881" s="5">
        <v>45002</v>
      </c>
      <c r="D3881" s="4" t="s">
        <v>72</v>
      </c>
      <c r="E3881" s="48" t="s">
        <v>1543</v>
      </c>
      <c r="F3881">
        <v>2</v>
      </c>
      <c r="G3881">
        <v>1</v>
      </c>
      <c r="H3881" t="s">
        <v>81</v>
      </c>
      <c r="I3881" t="s">
        <v>17</v>
      </c>
      <c r="K3881">
        <v>12</v>
      </c>
    </row>
    <row r="3882" spans="1:11" x14ac:dyDescent="0.35">
      <c r="A3882" s="4" t="s">
        <v>1771</v>
      </c>
      <c r="B3882" s="4">
        <v>2023</v>
      </c>
      <c r="C3882" s="5">
        <v>45002</v>
      </c>
      <c r="D3882" s="4" t="s">
        <v>72</v>
      </c>
      <c r="E3882" s="48" t="s">
        <v>1543</v>
      </c>
      <c r="F3882">
        <v>2</v>
      </c>
      <c r="G3882">
        <v>2</v>
      </c>
      <c r="H3882" t="s">
        <v>54</v>
      </c>
      <c r="I3882" t="s">
        <v>44</v>
      </c>
      <c r="K3882">
        <v>21</v>
      </c>
    </row>
    <row r="3883" spans="1:11" x14ac:dyDescent="0.35">
      <c r="A3883" s="4" t="s">
        <v>1771</v>
      </c>
      <c r="B3883" s="4">
        <v>2023</v>
      </c>
      <c r="C3883" s="5">
        <v>45002</v>
      </c>
      <c r="D3883" s="4" t="s">
        <v>72</v>
      </c>
      <c r="E3883" s="48" t="s">
        <v>1543</v>
      </c>
      <c r="F3883">
        <v>2</v>
      </c>
      <c r="G3883">
        <v>3</v>
      </c>
      <c r="H3883" t="s">
        <v>101</v>
      </c>
      <c r="I3883" t="s">
        <v>47</v>
      </c>
      <c r="K3883">
        <v>26</v>
      </c>
    </row>
    <row r="3884" spans="1:11" x14ac:dyDescent="0.35">
      <c r="A3884" s="4" t="s">
        <v>1771</v>
      </c>
      <c r="B3884" s="4">
        <v>2023</v>
      </c>
      <c r="C3884" s="5">
        <v>45002</v>
      </c>
      <c r="D3884" s="4" t="s">
        <v>72</v>
      </c>
      <c r="E3884" s="48" t="s">
        <v>1543</v>
      </c>
      <c r="F3884">
        <v>2</v>
      </c>
      <c r="G3884">
        <v>4</v>
      </c>
      <c r="H3884" t="s">
        <v>1733</v>
      </c>
      <c r="I3884" t="s">
        <v>49</v>
      </c>
      <c r="K3884">
        <v>28</v>
      </c>
    </row>
    <row r="3885" spans="1:11" x14ac:dyDescent="0.35">
      <c r="A3885" s="4" t="s">
        <v>1771</v>
      </c>
      <c r="B3885" s="4">
        <v>2023</v>
      </c>
      <c r="C3885" s="5">
        <v>45002</v>
      </c>
      <c r="D3885" s="4" t="s">
        <v>72</v>
      </c>
      <c r="E3885" s="48" t="s">
        <v>1543</v>
      </c>
      <c r="F3885">
        <v>2</v>
      </c>
      <c r="G3885">
        <v>5</v>
      </c>
      <c r="H3885" t="s">
        <v>58</v>
      </c>
      <c r="I3885" t="s">
        <v>59</v>
      </c>
      <c r="K3885">
        <v>33</v>
      </c>
    </row>
    <row r="3886" spans="1:11" x14ac:dyDescent="0.35">
      <c r="A3886" s="4" t="s">
        <v>1771</v>
      </c>
      <c r="B3886" s="4">
        <v>2023</v>
      </c>
      <c r="C3886" s="5">
        <v>45002</v>
      </c>
      <c r="D3886" s="4" t="s">
        <v>72</v>
      </c>
      <c r="E3886" s="48" t="s">
        <v>1543</v>
      </c>
      <c r="F3886">
        <v>2</v>
      </c>
      <c r="G3886">
        <v>6</v>
      </c>
      <c r="H3886" t="s">
        <v>1774</v>
      </c>
      <c r="I3886" t="s">
        <v>1775</v>
      </c>
      <c r="K3886">
        <v>37</v>
      </c>
    </row>
    <row r="3887" spans="1:11" x14ac:dyDescent="0.35">
      <c r="A3887" s="4" t="s">
        <v>1771</v>
      </c>
      <c r="B3887" s="4">
        <v>2023</v>
      </c>
      <c r="C3887" s="5">
        <v>45002</v>
      </c>
      <c r="D3887" s="4" t="s">
        <v>72</v>
      </c>
      <c r="E3887" s="48" t="s">
        <v>1543</v>
      </c>
      <c r="F3887">
        <v>2</v>
      </c>
      <c r="G3887">
        <v>7</v>
      </c>
      <c r="H3887" t="s">
        <v>494</v>
      </c>
      <c r="I3887" t="s">
        <v>70</v>
      </c>
      <c r="K3887">
        <v>39</v>
      </c>
    </row>
    <row r="3888" spans="1:11" x14ac:dyDescent="0.35">
      <c r="A3888" s="4" t="s">
        <v>1771</v>
      </c>
      <c r="B3888" s="4">
        <v>2023</v>
      </c>
      <c r="C3888" s="5">
        <v>45002</v>
      </c>
      <c r="D3888" s="4" t="s">
        <v>72</v>
      </c>
      <c r="E3888" s="48" t="s">
        <v>1543</v>
      </c>
      <c r="F3888">
        <v>3</v>
      </c>
      <c r="G3888">
        <v>1</v>
      </c>
      <c r="H3888" t="s">
        <v>32</v>
      </c>
      <c r="I3888" t="s">
        <v>17</v>
      </c>
      <c r="K3888">
        <v>4</v>
      </c>
    </row>
    <row r="3889" spans="1:11" x14ac:dyDescent="0.35">
      <c r="A3889" s="4" t="s">
        <v>1771</v>
      </c>
      <c r="B3889" s="4">
        <v>2023</v>
      </c>
      <c r="C3889" s="5">
        <v>45002</v>
      </c>
      <c r="D3889" s="4" t="s">
        <v>72</v>
      </c>
      <c r="E3889" s="48" t="s">
        <v>1543</v>
      </c>
      <c r="F3889">
        <v>3</v>
      </c>
      <c r="G3889">
        <v>2</v>
      </c>
      <c r="H3889" t="s">
        <v>100</v>
      </c>
      <c r="I3889" t="s">
        <v>47</v>
      </c>
      <c r="K3889">
        <v>22</v>
      </c>
    </row>
    <row r="3890" spans="1:11" x14ac:dyDescent="0.35">
      <c r="A3890" s="4" t="s">
        <v>1771</v>
      </c>
      <c r="B3890" s="4">
        <v>2023</v>
      </c>
      <c r="C3890" s="5">
        <v>45002</v>
      </c>
      <c r="D3890" s="4" t="s">
        <v>72</v>
      </c>
      <c r="E3890" s="48" t="s">
        <v>1543</v>
      </c>
      <c r="F3890">
        <v>3</v>
      </c>
      <c r="G3890">
        <v>3</v>
      </c>
      <c r="H3890" t="s">
        <v>109</v>
      </c>
      <c r="I3890" t="s">
        <v>59</v>
      </c>
      <c r="K3890">
        <v>25</v>
      </c>
    </row>
    <row r="3891" spans="1:11" x14ac:dyDescent="0.35">
      <c r="A3891" s="4" t="s">
        <v>1771</v>
      </c>
      <c r="B3891" s="4">
        <v>2023</v>
      </c>
      <c r="C3891" s="5">
        <v>45002</v>
      </c>
      <c r="D3891" s="4" t="s">
        <v>72</v>
      </c>
      <c r="E3891" s="48" t="s">
        <v>1543</v>
      </c>
      <c r="F3891">
        <v>3</v>
      </c>
      <c r="G3891">
        <v>4</v>
      </c>
      <c r="H3891" t="s">
        <v>1773</v>
      </c>
      <c r="I3891" t="s">
        <v>123</v>
      </c>
      <c r="K3891">
        <v>29</v>
      </c>
    </row>
    <row r="3892" spans="1:11" x14ac:dyDescent="0.35">
      <c r="A3892" s="4" t="s">
        <v>1771</v>
      </c>
      <c r="B3892" s="4">
        <v>2023</v>
      </c>
      <c r="C3892" s="5">
        <v>45002</v>
      </c>
      <c r="D3892" s="4" t="s">
        <v>72</v>
      </c>
      <c r="E3892" s="48" t="s">
        <v>1543</v>
      </c>
      <c r="F3892">
        <v>3</v>
      </c>
      <c r="G3892">
        <v>5</v>
      </c>
      <c r="H3892" t="s">
        <v>64</v>
      </c>
      <c r="I3892" t="s">
        <v>65</v>
      </c>
      <c r="K3892">
        <v>32</v>
      </c>
    </row>
    <row r="3893" spans="1:11" x14ac:dyDescent="0.35">
      <c r="A3893" s="4" t="s">
        <v>1771</v>
      </c>
      <c r="B3893" s="4">
        <v>2023</v>
      </c>
      <c r="C3893" s="5">
        <v>45002</v>
      </c>
      <c r="D3893" s="4" t="s">
        <v>72</v>
      </c>
      <c r="E3893" s="48" t="s">
        <v>1543</v>
      </c>
      <c r="F3893">
        <v>3</v>
      </c>
      <c r="G3893">
        <v>6</v>
      </c>
      <c r="H3893" t="s">
        <v>1551</v>
      </c>
      <c r="I3893" t="s">
        <v>190</v>
      </c>
      <c r="K3893">
        <v>36</v>
      </c>
    </row>
    <row r="3894" spans="1:11" x14ac:dyDescent="0.35">
      <c r="A3894" s="4" t="s">
        <v>1771</v>
      </c>
      <c r="B3894" s="4">
        <v>2023</v>
      </c>
      <c r="C3894" s="5">
        <v>45002</v>
      </c>
      <c r="D3894" s="4" t="s">
        <v>72</v>
      </c>
      <c r="E3894" s="48" t="s">
        <v>1543</v>
      </c>
      <c r="F3894">
        <v>3</v>
      </c>
      <c r="G3894">
        <v>7</v>
      </c>
      <c r="H3894" t="s">
        <v>299</v>
      </c>
      <c r="I3894" t="s">
        <v>70</v>
      </c>
      <c r="K3894">
        <v>40</v>
      </c>
    </row>
    <row r="3895" spans="1:11" x14ac:dyDescent="0.35">
      <c r="A3895" s="4" t="s">
        <v>1771</v>
      </c>
      <c r="B3895" s="4">
        <v>2023</v>
      </c>
      <c r="C3895" s="5">
        <v>45002</v>
      </c>
      <c r="D3895" s="4" t="s">
        <v>72</v>
      </c>
      <c r="E3895" s="48" t="s">
        <v>1543</v>
      </c>
      <c r="F3895">
        <v>4</v>
      </c>
      <c r="G3895">
        <v>1</v>
      </c>
      <c r="H3895" t="s">
        <v>398</v>
      </c>
      <c r="I3895" t="s">
        <v>15</v>
      </c>
      <c r="K3895">
        <v>3</v>
      </c>
    </row>
    <row r="3896" spans="1:11" x14ac:dyDescent="0.35">
      <c r="A3896" s="4" t="s">
        <v>1771</v>
      </c>
      <c r="B3896" s="4">
        <v>2023</v>
      </c>
      <c r="C3896" s="5">
        <v>45002</v>
      </c>
      <c r="D3896" s="4" t="s">
        <v>72</v>
      </c>
      <c r="E3896" s="48" t="s">
        <v>1543</v>
      </c>
      <c r="F3896">
        <v>4</v>
      </c>
      <c r="G3896">
        <v>2</v>
      </c>
      <c r="H3896" t="s">
        <v>48</v>
      </c>
      <c r="I3896" t="s">
        <v>49</v>
      </c>
      <c r="K3896">
        <v>19</v>
      </c>
    </row>
    <row r="3897" spans="1:11" x14ac:dyDescent="0.35">
      <c r="A3897" s="4" t="s">
        <v>1771</v>
      </c>
      <c r="B3897" s="4">
        <v>2023</v>
      </c>
      <c r="C3897" s="5">
        <v>45002</v>
      </c>
      <c r="D3897" s="4" t="s">
        <v>72</v>
      </c>
      <c r="E3897" s="48" t="s">
        <v>1543</v>
      </c>
      <c r="F3897">
        <v>4</v>
      </c>
      <c r="G3897">
        <v>3</v>
      </c>
      <c r="H3897" t="s">
        <v>60</v>
      </c>
      <c r="I3897" t="s">
        <v>61</v>
      </c>
      <c r="K3897">
        <v>24</v>
      </c>
    </row>
    <row r="3898" spans="1:11" x14ac:dyDescent="0.35">
      <c r="A3898" s="4" t="s">
        <v>1771</v>
      </c>
      <c r="B3898" s="4">
        <v>2023</v>
      </c>
      <c r="C3898" s="5">
        <v>45002</v>
      </c>
      <c r="D3898" s="4" t="s">
        <v>72</v>
      </c>
      <c r="E3898" s="48" t="s">
        <v>1543</v>
      </c>
      <c r="F3898">
        <v>4</v>
      </c>
      <c r="G3898">
        <v>4</v>
      </c>
      <c r="H3898" t="s">
        <v>68</v>
      </c>
      <c r="I3898" t="s">
        <v>67</v>
      </c>
      <c r="K3898">
        <v>30</v>
      </c>
    </row>
    <row r="3899" spans="1:11" x14ac:dyDescent="0.35">
      <c r="A3899" s="4" t="s">
        <v>1771</v>
      </c>
      <c r="B3899" s="4">
        <v>2023</v>
      </c>
      <c r="C3899" s="5">
        <v>45002</v>
      </c>
      <c r="D3899" s="4" t="s">
        <v>72</v>
      </c>
      <c r="E3899" s="48" t="s">
        <v>1543</v>
      </c>
      <c r="F3899">
        <v>4</v>
      </c>
      <c r="G3899">
        <v>5</v>
      </c>
      <c r="H3899" t="s">
        <v>1772</v>
      </c>
      <c r="I3899" t="s">
        <v>242</v>
      </c>
      <c r="K3899">
        <v>31</v>
      </c>
    </row>
    <row r="3900" spans="1:11" x14ac:dyDescent="0.35">
      <c r="A3900" s="4" t="s">
        <v>1771</v>
      </c>
      <c r="B3900" s="4">
        <v>2023</v>
      </c>
      <c r="C3900" s="5">
        <v>45002</v>
      </c>
      <c r="D3900" s="4" t="s">
        <v>72</v>
      </c>
      <c r="E3900" s="48" t="s">
        <v>1543</v>
      </c>
      <c r="F3900">
        <v>4</v>
      </c>
      <c r="G3900" t="s">
        <v>388</v>
      </c>
      <c r="H3900" t="s">
        <v>1776</v>
      </c>
      <c r="I3900" t="s">
        <v>51</v>
      </c>
      <c r="K3900">
        <v>38</v>
      </c>
    </row>
    <row r="3901" spans="1:11" x14ac:dyDescent="0.35">
      <c r="A3901" s="4" t="s">
        <v>1771</v>
      </c>
      <c r="B3901" s="4">
        <v>2023</v>
      </c>
      <c r="C3901" s="5">
        <v>45002</v>
      </c>
      <c r="D3901" s="4" t="s">
        <v>72</v>
      </c>
      <c r="E3901" s="48" t="s">
        <v>1544</v>
      </c>
      <c r="F3901">
        <v>1</v>
      </c>
      <c r="G3901">
        <v>1</v>
      </c>
      <c r="H3901" t="s">
        <v>18</v>
      </c>
      <c r="I3901" t="s">
        <v>19</v>
      </c>
      <c r="K3901">
        <v>6</v>
      </c>
    </row>
    <row r="3902" spans="1:11" x14ac:dyDescent="0.35">
      <c r="A3902" s="4" t="s">
        <v>1771</v>
      </c>
      <c r="B3902" s="4">
        <v>2023</v>
      </c>
      <c r="C3902" s="5">
        <v>45002</v>
      </c>
      <c r="D3902" s="4" t="s">
        <v>72</v>
      </c>
      <c r="E3902" s="48" t="s">
        <v>1544</v>
      </c>
      <c r="F3902">
        <v>1</v>
      </c>
      <c r="G3902">
        <v>2</v>
      </c>
      <c r="H3902" t="s">
        <v>42</v>
      </c>
      <c r="I3902" t="s">
        <v>98</v>
      </c>
      <c r="K3902">
        <v>1</v>
      </c>
    </row>
    <row r="3903" spans="1:11" x14ac:dyDescent="0.35">
      <c r="A3903" s="4" t="s">
        <v>1771</v>
      </c>
      <c r="B3903" s="4">
        <v>2023</v>
      </c>
      <c r="C3903" s="5">
        <v>45002</v>
      </c>
      <c r="D3903" s="4" t="s">
        <v>72</v>
      </c>
      <c r="E3903" s="48" t="s">
        <v>1544</v>
      </c>
      <c r="F3903">
        <v>1</v>
      </c>
      <c r="G3903">
        <v>3</v>
      </c>
      <c r="H3903" t="s">
        <v>81</v>
      </c>
      <c r="I3903" t="s">
        <v>17</v>
      </c>
      <c r="K3903">
        <v>12</v>
      </c>
    </row>
    <row r="3904" spans="1:11" x14ac:dyDescent="0.35">
      <c r="A3904" s="4" t="s">
        <v>1771</v>
      </c>
      <c r="B3904" s="4">
        <v>2023</v>
      </c>
      <c r="C3904" s="5">
        <v>45002</v>
      </c>
      <c r="D3904" s="4" t="s">
        <v>72</v>
      </c>
      <c r="E3904" s="48" t="s">
        <v>1544</v>
      </c>
      <c r="F3904">
        <v>1</v>
      </c>
      <c r="G3904">
        <v>4</v>
      </c>
      <c r="H3904" t="s">
        <v>115</v>
      </c>
      <c r="I3904" t="s">
        <v>31</v>
      </c>
      <c r="K3904">
        <v>11</v>
      </c>
    </row>
    <row r="3905" spans="1:11" x14ac:dyDescent="0.35">
      <c r="A3905" s="4" t="s">
        <v>1771</v>
      </c>
      <c r="B3905" s="4">
        <v>2023</v>
      </c>
      <c r="C3905" s="5">
        <v>45002</v>
      </c>
      <c r="D3905" s="4" t="s">
        <v>72</v>
      </c>
      <c r="E3905" s="48" t="s">
        <v>1544</v>
      </c>
      <c r="F3905">
        <v>1</v>
      </c>
      <c r="G3905">
        <v>5</v>
      </c>
      <c r="H3905" t="s">
        <v>24</v>
      </c>
      <c r="I3905" t="s">
        <v>25</v>
      </c>
      <c r="K3905">
        <v>14</v>
      </c>
    </row>
    <row r="3906" spans="1:11" x14ac:dyDescent="0.35">
      <c r="A3906" s="4" t="s">
        <v>1771</v>
      </c>
      <c r="B3906" s="4">
        <v>2023</v>
      </c>
      <c r="C3906" s="5">
        <v>45002</v>
      </c>
      <c r="D3906" s="4" t="s">
        <v>72</v>
      </c>
      <c r="E3906" s="48" t="s">
        <v>1544</v>
      </c>
      <c r="F3906">
        <v>1</v>
      </c>
      <c r="G3906">
        <v>6</v>
      </c>
      <c r="H3906" t="s">
        <v>1732</v>
      </c>
      <c r="I3906" t="s">
        <v>29</v>
      </c>
      <c r="K3906">
        <v>18</v>
      </c>
    </row>
    <row r="3907" spans="1:11" x14ac:dyDescent="0.35">
      <c r="A3907" s="4" t="s">
        <v>1771</v>
      </c>
      <c r="B3907" s="4">
        <v>2023</v>
      </c>
      <c r="C3907" s="5">
        <v>45002</v>
      </c>
      <c r="D3907" s="4" t="s">
        <v>72</v>
      </c>
      <c r="E3907" s="48" t="s">
        <v>1544</v>
      </c>
      <c r="F3907">
        <v>2</v>
      </c>
      <c r="G3907">
        <v>1</v>
      </c>
      <c r="H3907" t="s">
        <v>28</v>
      </c>
      <c r="I3907" t="s">
        <v>29</v>
      </c>
      <c r="K3907">
        <v>7</v>
      </c>
    </row>
    <row r="3908" spans="1:11" x14ac:dyDescent="0.35">
      <c r="A3908" s="4" t="s">
        <v>1771</v>
      </c>
      <c r="B3908" s="4">
        <v>2023</v>
      </c>
      <c r="C3908" s="5">
        <v>45002</v>
      </c>
      <c r="D3908" s="4" t="s">
        <v>72</v>
      </c>
      <c r="E3908" s="48" t="s">
        <v>1544</v>
      </c>
      <c r="F3908">
        <v>2</v>
      </c>
      <c r="G3908">
        <v>2</v>
      </c>
      <c r="H3908" t="s">
        <v>32</v>
      </c>
      <c r="I3908" t="s">
        <v>17</v>
      </c>
      <c r="K3908">
        <v>4</v>
      </c>
    </row>
    <row r="3909" spans="1:11" x14ac:dyDescent="0.35">
      <c r="A3909" s="4" t="s">
        <v>1771</v>
      </c>
      <c r="B3909" s="4">
        <v>2023</v>
      </c>
      <c r="C3909" s="5">
        <v>45002</v>
      </c>
      <c r="D3909" s="4" t="s">
        <v>72</v>
      </c>
      <c r="E3909" s="48" t="s">
        <v>1544</v>
      </c>
      <c r="F3909">
        <v>2</v>
      </c>
      <c r="G3909">
        <v>3</v>
      </c>
      <c r="H3909" t="s">
        <v>400</v>
      </c>
      <c r="I3909" t="s">
        <v>19</v>
      </c>
      <c r="K3909">
        <v>9</v>
      </c>
    </row>
    <row r="3910" spans="1:11" x14ac:dyDescent="0.35">
      <c r="A3910" s="4" t="s">
        <v>1771</v>
      </c>
      <c r="B3910" s="4">
        <v>2023</v>
      </c>
      <c r="C3910" s="5">
        <v>45002</v>
      </c>
      <c r="D3910" s="4" t="s">
        <v>72</v>
      </c>
      <c r="E3910" s="48" t="s">
        <v>1544</v>
      </c>
      <c r="F3910">
        <v>2</v>
      </c>
      <c r="G3910">
        <v>4</v>
      </c>
      <c r="H3910" t="s">
        <v>39</v>
      </c>
      <c r="I3910" t="s">
        <v>40</v>
      </c>
      <c r="K3910">
        <v>10</v>
      </c>
    </row>
    <row r="3911" spans="1:11" x14ac:dyDescent="0.35">
      <c r="A3911" s="4" t="s">
        <v>1771</v>
      </c>
      <c r="B3911" s="4">
        <v>2023</v>
      </c>
      <c r="C3911" s="5">
        <v>45002</v>
      </c>
      <c r="D3911" s="4" t="s">
        <v>72</v>
      </c>
      <c r="E3911" s="48" t="s">
        <v>1544</v>
      </c>
      <c r="F3911">
        <v>2</v>
      </c>
      <c r="G3911">
        <v>5</v>
      </c>
      <c r="H3911" t="s">
        <v>397</v>
      </c>
      <c r="I3911" t="s">
        <v>25</v>
      </c>
      <c r="K3911">
        <v>15</v>
      </c>
    </row>
    <row r="3912" spans="1:11" x14ac:dyDescent="0.35">
      <c r="A3912" s="4" t="s">
        <v>1771</v>
      </c>
      <c r="B3912" s="4">
        <v>2023</v>
      </c>
      <c r="C3912" s="5">
        <v>45002</v>
      </c>
      <c r="D3912" s="4" t="s">
        <v>72</v>
      </c>
      <c r="E3912" s="48" t="s">
        <v>1544</v>
      </c>
      <c r="F3912">
        <v>2</v>
      </c>
      <c r="G3912">
        <v>6</v>
      </c>
      <c r="H3912" t="s">
        <v>43</v>
      </c>
      <c r="I3912" t="s">
        <v>44</v>
      </c>
      <c r="K3912">
        <v>17</v>
      </c>
    </row>
    <row r="3913" spans="1:11" x14ac:dyDescent="0.35">
      <c r="A3913" s="4" t="s">
        <v>1771</v>
      </c>
      <c r="B3913" s="4">
        <v>2023</v>
      </c>
      <c r="C3913" s="5">
        <v>45002</v>
      </c>
      <c r="D3913" s="4" t="s">
        <v>72</v>
      </c>
      <c r="E3913" s="48" t="s">
        <v>1544</v>
      </c>
      <c r="F3913">
        <v>3</v>
      </c>
      <c r="G3913">
        <v>1</v>
      </c>
      <c r="H3913" t="s">
        <v>398</v>
      </c>
      <c r="I3913" t="s">
        <v>15</v>
      </c>
      <c r="K3913">
        <v>3</v>
      </c>
    </row>
    <row r="3914" spans="1:11" x14ac:dyDescent="0.35">
      <c r="A3914" s="4" t="s">
        <v>1771</v>
      </c>
      <c r="B3914" s="4">
        <v>2023</v>
      </c>
      <c r="C3914" s="5">
        <v>45002</v>
      </c>
      <c r="D3914" s="4" t="s">
        <v>72</v>
      </c>
      <c r="E3914" s="48" t="s">
        <v>1544</v>
      </c>
      <c r="F3914">
        <v>3</v>
      </c>
      <c r="G3914">
        <v>2</v>
      </c>
      <c r="H3914" t="s">
        <v>45</v>
      </c>
      <c r="I3914" t="s">
        <v>40</v>
      </c>
      <c r="K3914">
        <v>5</v>
      </c>
    </row>
    <row r="3915" spans="1:11" x14ac:dyDescent="0.35">
      <c r="A3915" s="4" t="s">
        <v>1771</v>
      </c>
      <c r="B3915" s="4">
        <v>2023</v>
      </c>
      <c r="C3915" s="5">
        <v>45002</v>
      </c>
      <c r="D3915" s="4" t="s">
        <v>72</v>
      </c>
      <c r="E3915" s="48" t="s">
        <v>1544</v>
      </c>
      <c r="F3915">
        <v>3</v>
      </c>
      <c r="G3915">
        <v>3</v>
      </c>
      <c r="H3915" t="s">
        <v>50</v>
      </c>
      <c r="I3915" t="s">
        <v>51</v>
      </c>
      <c r="K3915">
        <v>2</v>
      </c>
    </row>
    <row r="3916" spans="1:11" x14ac:dyDescent="0.35">
      <c r="A3916" s="4" t="s">
        <v>1771</v>
      </c>
      <c r="B3916" s="4">
        <v>2023</v>
      </c>
      <c r="C3916" s="5">
        <v>45002</v>
      </c>
      <c r="D3916" s="4" t="s">
        <v>72</v>
      </c>
      <c r="E3916" s="48" t="s">
        <v>1544</v>
      </c>
      <c r="F3916">
        <v>3</v>
      </c>
      <c r="G3916">
        <v>4</v>
      </c>
      <c r="H3916" t="s">
        <v>52</v>
      </c>
      <c r="I3916" t="s">
        <v>53</v>
      </c>
      <c r="K3916">
        <v>8</v>
      </c>
    </row>
    <row r="3917" spans="1:11" x14ac:dyDescent="0.35">
      <c r="A3917" s="4" t="s">
        <v>1771</v>
      </c>
      <c r="B3917" s="4">
        <v>2023</v>
      </c>
      <c r="C3917" s="5">
        <v>45002</v>
      </c>
      <c r="D3917" s="4" t="s">
        <v>72</v>
      </c>
      <c r="E3917" s="48" t="s">
        <v>1544</v>
      </c>
      <c r="F3917">
        <v>3</v>
      </c>
      <c r="G3917">
        <v>5</v>
      </c>
      <c r="H3917" t="s">
        <v>89</v>
      </c>
      <c r="I3917" t="s">
        <v>90</v>
      </c>
      <c r="K3917">
        <v>13</v>
      </c>
    </row>
    <row r="3918" spans="1:11" x14ac:dyDescent="0.35">
      <c r="A3918" s="4" t="s">
        <v>1771</v>
      </c>
      <c r="B3918" s="4">
        <v>2023</v>
      </c>
      <c r="C3918" s="5">
        <v>45002</v>
      </c>
      <c r="D3918" s="4" t="s">
        <v>72</v>
      </c>
      <c r="E3918" s="48" t="s">
        <v>1544</v>
      </c>
      <c r="F3918">
        <v>3</v>
      </c>
      <c r="G3918">
        <v>6</v>
      </c>
      <c r="H3918" t="s">
        <v>20</v>
      </c>
      <c r="I3918" t="s">
        <v>21</v>
      </c>
      <c r="K3918">
        <v>16</v>
      </c>
    </row>
    <row r="3919" spans="1:11" x14ac:dyDescent="0.35">
      <c r="A3919" s="4" t="s">
        <v>1771</v>
      </c>
      <c r="B3919" s="4">
        <v>2023</v>
      </c>
      <c r="C3919" s="5">
        <v>45002</v>
      </c>
      <c r="D3919" s="4" t="s">
        <v>72</v>
      </c>
      <c r="E3919" s="48" t="s">
        <v>1545</v>
      </c>
      <c r="F3919">
        <v>1</v>
      </c>
      <c r="G3919">
        <v>1</v>
      </c>
      <c r="H3919" t="s">
        <v>18</v>
      </c>
      <c r="I3919" t="s">
        <v>19</v>
      </c>
      <c r="K3919">
        <v>6</v>
      </c>
    </row>
    <row r="3920" spans="1:11" x14ac:dyDescent="0.35">
      <c r="A3920" s="4" t="s">
        <v>1771</v>
      </c>
      <c r="B3920" s="4">
        <v>2023</v>
      </c>
      <c r="C3920" s="5">
        <v>45002</v>
      </c>
      <c r="D3920" s="4" t="s">
        <v>72</v>
      </c>
      <c r="E3920" s="48" t="s">
        <v>1545</v>
      </c>
      <c r="F3920">
        <v>1</v>
      </c>
      <c r="G3920">
        <v>2</v>
      </c>
      <c r="H3920" t="s">
        <v>398</v>
      </c>
      <c r="I3920" t="s">
        <v>15</v>
      </c>
      <c r="K3920">
        <v>3</v>
      </c>
    </row>
    <row r="3921" spans="1:11" x14ac:dyDescent="0.35">
      <c r="A3921" s="4" t="s">
        <v>1771</v>
      </c>
      <c r="B3921" s="4">
        <v>2023</v>
      </c>
      <c r="C3921" s="5">
        <v>45002</v>
      </c>
      <c r="D3921" s="4" t="s">
        <v>72</v>
      </c>
      <c r="E3921" s="48" t="s">
        <v>1545</v>
      </c>
      <c r="F3921">
        <v>1</v>
      </c>
      <c r="G3921">
        <v>3</v>
      </c>
      <c r="H3921" t="s">
        <v>32</v>
      </c>
      <c r="I3921" t="s">
        <v>17</v>
      </c>
      <c r="K3921">
        <v>4</v>
      </c>
    </row>
    <row r="3922" spans="1:11" x14ac:dyDescent="0.35">
      <c r="A3922" s="4" t="s">
        <v>1771</v>
      </c>
      <c r="B3922" s="4">
        <v>2023</v>
      </c>
      <c r="C3922" s="5">
        <v>45002</v>
      </c>
      <c r="D3922" s="4" t="s">
        <v>72</v>
      </c>
      <c r="E3922" s="48" t="s">
        <v>1545</v>
      </c>
      <c r="F3922">
        <v>1</v>
      </c>
      <c r="G3922">
        <v>4</v>
      </c>
      <c r="H3922" t="s">
        <v>115</v>
      </c>
      <c r="I3922" t="s">
        <v>31</v>
      </c>
      <c r="K3922">
        <v>11</v>
      </c>
    </row>
    <row r="3923" spans="1:11" x14ac:dyDescent="0.35">
      <c r="A3923" s="4" t="s">
        <v>1771</v>
      </c>
      <c r="B3923" s="4">
        <v>2023</v>
      </c>
      <c r="C3923" s="5">
        <v>45002</v>
      </c>
      <c r="D3923" s="4" t="s">
        <v>72</v>
      </c>
      <c r="E3923" s="48" t="s">
        <v>1545</v>
      </c>
      <c r="F3923">
        <v>1</v>
      </c>
      <c r="G3923">
        <v>5</v>
      </c>
      <c r="H3923" t="s">
        <v>39</v>
      </c>
      <c r="I3923" t="s">
        <v>40</v>
      </c>
      <c r="K3923">
        <v>10</v>
      </c>
    </row>
    <row r="3924" spans="1:11" x14ac:dyDescent="0.35">
      <c r="A3924" s="4" t="s">
        <v>1771</v>
      </c>
      <c r="B3924" s="4">
        <v>2023</v>
      </c>
      <c r="C3924" s="5">
        <v>45002</v>
      </c>
      <c r="D3924" s="4" t="s">
        <v>72</v>
      </c>
      <c r="E3924" s="48" t="s">
        <v>1545</v>
      </c>
      <c r="F3924">
        <v>1</v>
      </c>
      <c r="G3924">
        <v>6</v>
      </c>
      <c r="H3924" t="s">
        <v>52</v>
      </c>
      <c r="I3924" t="s">
        <v>53</v>
      </c>
      <c r="K3924">
        <v>8</v>
      </c>
    </row>
    <row r="3925" spans="1:11" x14ac:dyDescent="0.35">
      <c r="A3925" s="4" t="s">
        <v>1771</v>
      </c>
      <c r="B3925" s="4">
        <v>2023</v>
      </c>
      <c r="C3925" s="5">
        <v>45002</v>
      </c>
      <c r="D3925" s="4" t="s">
        <v>72</v>
      </c>
      <c r="E3925" s="48" t="s">
        <v>1545</v>
      </c>
      <c r="F3925">
        <v>2</v>
      </c>
      <c r="G3925">
        <v>1</v>
      </c>
      <c r="H3925" t="s">
        <v>42</v>
      </c>
      <c r="I3925" t="s">
        <v>98</v>
      </c>
      <c r="K3925">
        <v>1</v>
      </c>
    </row>
    <row r="3926" spans="1:11" x14ac:dyDescent="0.35">
      <c r="A3926" s="4" t="s">
        <v>1771</v>
      </c>
      <c r="B3926" s="4">
        <v>2023</v>
      </c>
      <c r="C3926" s="5">
        <v>45002</v>
      </c>
      <c r="D3926" s="4" t="s">
        <v>72</v>
      </c>
      <c r="E3926" s="48" t="s">
        <v>1545</v>
      </c>
      <c r="F3926">
        <v>2</v>
      </c>
      <c r="G3926">
        <v>2</v>
      </c>
      <c r="H3926" t="s">
        <v>50</v>
      </c>
      <c r="I3926" t="s">
        <v>51</v>
      </c>
      <c r="K3926">
        <v>2</v>
      </c>
    </row>
    <row r="3927" spans="1:11" x14ac:dyDescent="0.35">
      <c r="A3927" s="4" t="s">
        <v>1771</v>
      </c>
      <c r="B3927" s="4">
        <v>2023</v>
      </c>
      <c r="C3927" s="5">
        <v>45002</v>
      </c>
      <c r="D3927" s="4" t="s">
        <v>72</v>
      </c>
      <c r="E3927" s="48" t="s">
        <v>1545</v>
      </c>
      <c r="F3927">
        <v>2</v>
      </c>
      <c r="G3927">
        <v>3</v>
      </c>
      <c r="H3927" t="s">
        <v>45</v>
      </c>
      <c r="I3927" t="s">
        <v>40</v>
      </c>
      <c r="K3927">
        <v>5</v>
      </c>
    </row>
    <row r="3928" spans="1:11" x14ac:dyDescent="0.35">
      <c r="A3928" s="4" t="s">
        <v>1771</v>
      </c>
      <c r="B3928" s="4">
        <v>2023</v>
      </c>
      <c r="C3928" s="5">
        <v>45002</v>
      </c>
      <c r="D3928" s="4" t="s">
        <v>72</v>
      </c>
      <c r="E3928" s="48" t="s">
        <v>1545</v>
      </c>
      <c r="F3928">
        <v>2</v>
      </c>
      <c r="G3928">
        <v>4</v>
      </c>
      <c r="H3928" t="s">
        <v>400</v>
      </c>
      <c r="I3928" t="s">
        <v>19</v>
      </c>
      <c r="K3928">
        <v>9</v>
      </c>
    </row>
    <row r="3929" spans="1:11" x14ac:dyDescent="0.35">
      <c r="A3929" s="4" t="s">
        <v>1771</v>
      </c>
      <c r="B3929" s="4">
        <v>2023</v>
      </c>
      <c r="C3929" s="5">
        <v>45002</v>
      </c>
      <c r="D3929" s="4" t="s">
        <v>72</v>
      </c>
      <c r="E3929" s="48" t="s">
        <v>1545</v>
      </c>
      <c r="F3929">
        <v>2</v>
      </c>
      <c r="G3929">
        <v>5</v>
      </c>
      <c r="H3929" t="s">
        <v>28</v>
      </c>
      <c r="I3929" t="s">
        <v>29</v>
      </c>
      <c r="K3929">
        <v>7</v>
      </c>
    </row>
    <row r="3930" spans="1:11" x14ac:dyDescent="0.35">
      <c r="A3930" s="4" t="s">
        <v>1771</v>
      </c>
      <c r="B3930" s="4">
        <v>2023</v>
      </c>
      <c r="C3930" s="5">
        <v>45002</v>
      </c>
      <c r="D3930" s="4" t="s">
        <v>72</v>
      </c>
      <c r="E3930" s="48" t="s">
        <v>1545</v>
      </c>
      <c r="F3930">
        <v>2</v>
      </c>
      <c r="G3930">
        <v>6</v>
      </c>
      <c r="H3930" t="s">
        <v>81</v>
      </c>
      <c r="I3930" t="s">
        <v>17</v>
      </c>
      <c r="K3930">
        <v>12</v>
      </c>
    </row>
    <row r="3931" spans="1:11" x14ac:dyDescent="0.35">
      <c r="A3931" s="4" t="s">
        <v>1771</v>
      </c>
      <c r="B3931" s="4">
        <v>2023</v>
      </c>
      <c r="C3931" s="5">
        <v>45002</v>
      </c>
      <c r="D3931" s="4" t="s">
        <v>72</v>
      </c>
      <c r="E3931" s="48" t="s">
        <v>383</v>
      </c>
      <c r="F3931">
        <v>1</v>
      </c>
      <c r="G3931">
        <v>1</v>
      </c>
      <c r="H3931" t="s">
        <v>42</v>
      </c>
      <c r="I3931" t="s">
        <v>98</v>
      </c>
      <c r="K3931">
        <v>1</v>
      </c>
    </row>
    <row r="3932" spans="1:11" x14ac:dyDescent="0.35">
      <c r="A3932" s="4" t="s">
        <v>1771</v>
      </c>
      <c r="B3932" s="4">
        <v>2023</v>
      </c>
      <c r="C3932" s="5">
        <v>45002</v>
      </c>
      <c r="D3932" s="4" t="s">
        <v>72</v>
      </c>
      <c r="E3932" s="48" t="s">
        <v>383</v>
      </c>
      <c r="F3932">
        <v>1</v>
      </c>
      <c r="G3932">
        <v>2</v>
      </c>
      <c r="H3932" t="s">
        <v>50</v>
      </c>
      <c r="I3932" t="s">
        <v>51</v>
      </c>
      <c r="K3932">
        <v>2</v>
      </c>
    </row>
    <row r="3933" spans="1:11" x14ac:dyDescent="0.35">
      <c r="A3933" s="4" t="s">
        <v>1771</v>
      </c>
      <c r="B3933" s="4">
        <v>2023</v>
      </c>
      <c r="C3933" s="5">
        <v>45002</v>
      </c>
      <c r="D3933" s="4" t="s">
        <v>72</v>
      </c>
      <c r="E3933" s="48" t="s">
        <v>383</v>
      </c>
      <c r="F3933">
        <v>1</v>
      </c>
      <c r="G3933">
        <v>3</v>
      </c>
      <c r="H3933" t="s">
        <v>398</v>
      </c>
      <c r="I3933" t="s">
        <v>15</v>
      </c>
      <c r="K3933">
        <v>3</v>
      </c>
    </row>
    <row r="3934" spans="1:11" x14ac:dyDescent="0.35">
      <c r="A3934" s="4" t="s">
        <v>1771</v>
      </c>
      <c r="B3934" s="4">
        <v>2023</v>
      </c>
      <c r="C3934" s="5">
        <v>45002</v>
      </c>
      <c r="D3934" s="4" t="s">
        <v>72</v>
      </c>
      <c r="E3934" s="48" t="s">
        <v>383</v>
      </c>
      <c r="F3934">
        <v>1</v>
      </c>
      <c r="G3934">
        <v>4</v>
      </c>
      <c r="H3934" t="s">
        <v>32</v>
      </c>
      <c r="I3934" t="s">
        <v>17</v>
      </c>
      <c r="K3934">
        <v>4</v>
      </c>
    </row>
    <row r="3935" spans="1:11" x14ac:dyDescent="0.35">
      <c r="A3935" s="4" t="s">
        <v>1771</v>
      </c>
      <c r="B3935" s="4">
        <v>2023</v>
      </c>
      <c r="C3935" s="5">
        <v>45002</v>
      </c>
      <c r="D3935" s="4" t="s">
        <v>72</v>
      </c>
      <c r="E3935" s="48" t="s">
        <v>383</v>
      </c>
      <c r="F3935">
        <v>1</v>
      </c>
      <c r="G3935" t="s">
        <v>318</v>
      </c>
      <c r="H3935" t="s">
        <v>45</v>
      </c>
      <c r="I3935" t="s">
        <v>40</v>
      </c>
      <c r="K3935">
        <v>5</v>
      </c>
    </row>
    <row r="3936" spans="1:11" x14ac:dyDescent="0.35">
      <c r="A3936" s="4" t="s">
        <v>1771</v>
      </c>
      <c r="B3936" s="4">
        <v>2023</v>
      </c>
      <c r="C3936" s="5">
        <v>45002</v>
      </c>
      <c r="D3936" s="4" t="s">
        <v>72</v>
      </c>
      <c r="E3936" s="48" t="s">
        <v>383</v>
      </c>
      <c r="F3936">
        <v>1</v>
      </c>
      <c r="G3936" t="s">
        <v>318</v>
      </c>
      <c r="H3936" t="s">
        <v>18</v>
      </c>
      <c r="I3936" t="s">
        <v>19</v>
      </c>
      <c r="K3936">
        <v>6</v>
      </c>
    </row>
    <row r="3937" spans="1:11" x14ac:dyDescent="0.35">
      <c r="A3937" s="4" t="s">
        <v>1771</v>
      </c>
      <c r="B3937" s="4">
        <v>2023</v>
      </c>
      <c r="C3937" s="5">
        <v>45002</v>
      </c>
      <c r="D3937" s="4" t="s">
        <v>72</v>
      </c>
      <c r="E3937" s="48" t="s">
        <v>383</v>
      </c>
      <c r="F3937">
        <v>2</v>
      </c>
      <c r="G3937">
        <v>1</v>
      </c>
      <c r="H3937" t="s">
        <v>28</v>
      </c>
      <c r="I3937" t="s">
        <v>29</v>
      </c>
      <c r="K3937">
        <v>7</v>
      </c>
    </row>
    <row r="3938" spans="1:11" x14ac:dyDescent="0.35">
      <c r="A3938" s="4" t="s">
        <v>1771</v>
      </c>
      <c r="B3938" s="4">
        <v>2023</v>
      </c>
      <c r="C3938" s="5">
        <v>45002</v>
      </c>
      <c r="D3938" s="4" t="s">
        <v>72</v>
      </c>
      <c r="E3938" s="48" t="s">
        <v>383</v>
      </c>
      <c r="F3938">
        <v>2</v>
      </c>
      <c r="G3938">
        <v>2</v>
      </c>
      <c r="H3938" t="s">
        <v>52</v>
      </c>
      <c r="I3938" t="s">
        <v>53</v>
      </c>
      <c r="K3938">
        <v>8</v>
      </c>
    </row>
    <row r="3939" spans="1:11" x14ac:dyDescent="0.35">
      <c r="A3939" s="4" t="s">
        <v>1771</v>
      </c>
      <c r="B3939" s="4">
        <v>2023</v>
      </c>
      <c r="C3939" s="5">
        <v>45002</v>
      </c>
      <c r="D3939" s="4" t="s">
        <v>72</v>
      </c>
      <c r="E3939" s="48" t="s">
        <v>383</v>
      </c>
      <c r="F3939">
        <v>2</v>
      </c>
      <c r="G3939">
        <v>3</v>
      </c>
      <c r="H3939" t="s">
        <v>400</v>
      </c>
      <c r="I3939" t="s">
        <v>19</v>
      </c>
      <c r="K3939">
        <v>9</v>
      </c>
    </row>
    <row r="3940" spans="1:11" x14ac:dyDescent="0.35">
      <c r="A3940" s="4" t="s">
        <v>1771</v>
      </c>
      <c r="B3940" s="4">
        <v>2023</v>
      </c>
      <c r="C3940" s="5">
        <v>45002</v>
      </c>
      <c r="D3940" s="4" t="s">
        <v>72</v>
      </c>
      <c r="E3940" s="48" t="s">
        <v>383</v>
      </c>
      <c r="F3940">
        <v>2</v>
      </c>
      <c r="G3940">
        <v>4</v>
      </c>
      <c r="H3940" t="s">
        <v>39</v>
      </c>
      <c r="I3940" t="s">
        <v>40</v>
      </c>
      <c r="K3940">
        <v>10</v>
      </c>
    </row>
    <row r="3941" spans="1:11" x14ac:dyDescent="0.35">
      <c r="A3941" s="4" t="s">
        <v>1771</v>
      </c>
      <c r="B3941" s="4">
        <v>2023</v>
      </c>
      <c r="C3941" s="5">
        <v>45002</v>
      </c>
      <c r="D3941" s="4" t="s">
        <v>72</v>
      </c>
      <c r="E3941" s="48" t="s">
        <v>383</v>
      </c>
      <c r="F3941">
        <v>2</v>
      </c>
      <c r="G3941">
        <v>5</v>
      </c>
      <c r="H3941" t="s">
        <v>115</v>
      </c>
      <c r="I3941" t="s">
        <v>31</v>
      </c>
      <c r="K3941">
        <v>11</v>
      </c>
    </row>
    <row r="3942" spans="1:11" x14ac:dyDescent="0.35">
      <c r="A3942" s="4" t="s">
        <v>1771</v>
      </c>
      <c r="B3942" s="4">
        <v>2023</v>
      </c>
      <c r="C3942" s="5">
        <v>45002</v>
      </c>
      <c r="D3942" s="4" t="s">
        <v>72</v>
      </c>
      <c r="E3942" s="48" t="s">
        <v>383</v>
      </c>
      <c r="F3942">
        <v>2</v>
      </c>
      <c r="G3942">
        <v>6</v>
      </c>
      <c r="H3942" t="s">
        <v>81</v>
      </c>
      <c r="I3942" t="s">
        <v>17</v>
      </c>
      <c r="K3942">
        <v>12</v>
      </c>
    </row>
  </sheetData>
  <autoFilter ref="A1:K3942" xr:uid="{E74C5680-08DB-4992-867A-86ECDD333AB8}"/>
  <phoneticPr fontId="2" type="noConversion"/>
  <conditionalFormatting sqref="A156:I156 A174:I174 A209:I209 A1:F155 A157:F173 A175:F208 K1:K3731 G1:G3731 H1:J155 H157:J173 H175:J208 H210:J3731 E3732:E3942 A210:F3731">
    <cfRule type="expression" dxfId="5" priority="1">
      <formula>$F1=6</formula>
    </cfRule>
    <cfRule type="expression" dxfId="4" priority="2">
      <formula>$F1=5</formula>
    </cfRule>
    <cfRule type="expression" dxfId="3" priority="3">
      <formula>$F1=4</formula>
    </cfRule>
    <cfRule type="expression" dxfId="2" priority="4">
      <formula>$F1=3</formula>
    </cfRule>
    <cfRule type="expression" dxfId="1" priority="5">
      <formula>$F1=1</formula>
    </cfRule>
    <cfRule type="expression" dxfId="0" priority="6">
      <formula>$F1=2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2C6D774-4D9A-462B-86DE-4986470CFED4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A719D9C6-2328-4A14-8BBB-DE4719197901}">
  <ds:schemaRefs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c387df83-3b79-490a-91dc-12ac986d9c57"/>
    <ds:schemaRef ds:uri="9d955a67-54dd-4e26-bd0b-4699e9c27c7c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Sprint Qual</vt:lpstr>
      <vt:lpstr>Sprint</vt:lpstr>
      <vt:lpstr>Sprint_Trueskill</vt:lpstr>
      <vt:lpstr>OM-Scratch</vt:lpstr>
      <vt:lpstr>OM-Tempo</vt:lpstr>
      <vt:lpstr>OM-Elimination</vt:lpstr>
      <vt:lpstr>OM-Points</vt:lpstr>
      <vt:lpstr>500m TT Dashboard</vt:lpstr>
      <vt:lpstr>500TT Pivot</vt:lpstr>
      <vt:lpstr>500tt comparison</vt:lpstr>
      <vt:lpstr>500m Time Trial</vt:lpstr>
      <vt:lpstr>Team Pursuit</vt:lpstr>
      <vt:lpstr>Madison</vt:lpstr>
      <vt:lpstr>Individual Pursuit</vt:lpstr>
      <vt:lpstr>Scratch</vt:lpstr>
      <vt:lpstr>Points</vt:lpstr>
      <vt:lpstr>Elimination Race</vt:lpstr>
      <vt:lpstr>Riders</vt:lpstr>
      <vt:lpstr>Team Sprint</vt:lpstr>
      <vt:lpstr>Keirin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2023-04-16T23:46:59Z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